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ynnc1\Desktop\DataSets\"/>
    </mc:Choice>
  </mc:AlternateContent>
  <xr:revisionPtr revIDLastSave="0" documentId="8_{35C4D559-B5B8-460D-BEE8-A0964A706A2F}" xr6:coauthVersionLast="41" xr6:coauthVersionMax="41" xr10:uidLastSave="{00000000-0000-0000-0000-000000000000}"/>
  <bookViews>
    <workbookView xWindow="-30828" yWindow="-6864" windowWidth="30936" windowHeight="16896" xr2:uid="{FFC7A195-6078-4042-AE1F-0371BA5199B0}"/>
  </bookViews>
  <sheets>
    <sheet name="Data Explora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O1461" i="1" l="1"/>
  <c r="CL1461" i="1"/>
  <c r="CE1461" i="1"/>
  <c r="CC1461" i="1"/>
  <c r="BV1461" i="1"/>
  <c r="BQ1461" i="1"/>
  <c r="BJ1461" i="1"/>
  <c r="BM1461" i="1" s="1"/>
  <c r="BG1461" i="1"/>
  <c r="AZ1461" i="1"/>
  <c r="CY1461" i="1" s="1"/>
  <c r="AQ1461" i="1"/>
  <c r="AO1461" i="1"/>
  <c r="AM1461" i="1"/>
  <c r="AJ1461" i="1"/>
  <c r="CZ1461" i="1" s="1"/>
  <c r="AH1461" i="1"/>
  <c r="DB1461" i="1" s="1"/>
  <c r="I1461" i="1"/>
  <c r="D1461" i="1"/>
  <c r="CO1460" i="1"/>
  <c r="CL1460" i="1"/>
  <c r="CE1460" i="1"/>
  <c r="CC1460" i="1"/>
  <c r="BV1460" i="1"/>
  <c r="BQ1460" i="1"/>
  <c r="BJ1460" i="1"/>
  <c r="BM1460" i="1" s="1"/>
  <c r="BG1460" i="1"/>
  <c r="AZ1460" i="1"/>
  <c r="AQ1460" i="1"/>
  <c r="AO1460" i="1"/>
  <c r="DA1460" i="1" s="1"/>
  <c r="AM1460" i="1"/>
  <c r="CY1460" i="1" s="1"/>
  <c r="AJ1460" i="1"/>
  <c r="AH1460" i="1"/>
  <c r="I1460" i="1"/>
  <c r="D1460" i="1"/>
  <c r="CO1459" i="1"/>
  <c r="CL1459" i="1"/>
  <c r="CE1459" i="1"/>
  <c r="CC1459" i="1"/>
  <c r="BV1459" i="1"/>
  <c r="BQ1459" i="1"/>
  <c r="BJ1459" i="1"/>
  <c r="BM1459" i="1" s="1"/>
  <c r="BG1459" i="1"/>
  <c r="AZ1459" i="1"/>
  <c r="CY1459" i="1" s="1"/>
  <c r="AQ1459" i="1"/>
  <c r="AO1459" i="1"/>
  <c r="AM1459" i="1"/>
  <c r="AJ1459" i="1"/>
  <c r="CZ1459" i="1" s="1"/>
  <c r="AH1459" i="1"/>
  <c r="DB1459" i="1" s="1"/>
  <c r="I1459" i="1"/>
  <c r="D1459" i="1"/>
  <c r="CO1458" i="1"/>
  <c r="CL1458" i="1"/>
  <c r="CE1458" i="1"/>
  <c r="CC1458" i="1"/>
  <c r="BV1458" i="1"/>
  <c r="BQ1458" i="1"/>
  <c r="BJ1458" i="1"/>
  <c r="BM1458" i="1" s="1"/>
  <c r="BG1458" i="1"/>
  <c r="AZ1458" i="1"/>
  <c r="AQ1458" i="1"/>
  <c r="AO1458" i="1"/>
  <c r="AM1458" i="1"/>
  <c r="CY1458" i="1" s="1"/>
  <c r="AJ1458" i="1"/>
  <c r="AH1458" i="1"/>
  <c r="I1458" i="1"/>
  <c r="D1458" i="1"/>
  <c r="CO1457" i="1"/>
  <c r="CL1457" i="1"/>
  <c r="CE1457" i="1"/>
  <c r="CC1457" i="1"/>
  <c r="BV1457" i="1"/>
  <c r="BQ1457" i="1"/>
  <c r="BJ1457" i="1"/>
  <c r="BM1457" i="1" s="1"/>
  <c r="BG1457" i="1"/>
  <c r="AZ1457" i="1"/>
  <c r="CY1457" i="1" s="1"/>
  <c r="AQ1457" i="1"/>
  <c r="AO1457" i="1"/>
  <c r="AM1457" i="1"/>
  <c r="AJ1457" i="1"/>
  <c r="CZ1457" i="1" s="1"/>
  <c r="AH1457" i="1"/>
  <c r="DB1457" i="1" s="1"/>
  <c r="I1457" i="1"/>
  <c r="D1457" i="1"/>
  <c r="CO1456" i="1"/>
  <c r="CL1456" i="1"/>
  <c r="CE1456" i="1"/>
  <c r="CC1456" i="1"/>
  <c r="BV1456" i="1"/>
  <c r="BQ1456" i="1"/>
  <c r="BJ1456" i="1"/>
  <c r="BM1456" i="1" s="1"/>
  <c r="BG1456" i="1"/>
  <c r="AZ1456" i="1"/>
  <c r="AQ1456" i="1"/>
  <c r="AO1456" i="1"/>
  <c r="DA1456" i="1" s="1"/>
  <c r="AM1456" i="1"/>
  <c r="CY1456" i="1" s="1"/>
  <c r="AJ1456" i="1"/>
  <c r="AH1456" i="1"/>
  <c r="I1456" i="1"/>
  <c r="D1456" i="1"/>
  <c r="CO1455" i="1"/>
  <c r="CL1455" i="1"/>
  <c r="CE1455" i="1"/>
  <c r="CC1455" i="1"/>
  <c r="BV1455" i="1"/>
  <c r="BQ1455" i="1"/>
  <c r="BM1455" i="1"/>
  <c r="BJ1455" i="1"/>
  <c r="BG1455" i="1"/>
  <c r="AZ1455" i="1"/>
  <c r="CY1455" i="1" s="1"/>
  <c r="AQ1455" i="1"/>
  <c r="AO1455" i="1"/>
  <c r="AM1455" i="1"/>
  <c r="AJ1455" i="1"/>
  <c r="CZ1455" i="1" s="1"/>
  <c r="AH1455" i="1"/>
  <c r="DB1455" i="1" s="1"/>
  <c r="I1455" i="1"/>
  <c r="F1455" i="1"/>
  <c r="G1455" i="1" s="1"/>
  <c r="E1455" i="1"/>
  <c r="D1455" i="1"/>
  <c r="CX1455" i="1" s="1"/>
  <c r="CO1454" i="1"/>
  <c r="CL1454" i="1"/>
  <c r="CE1454" i="1"/>
  <c r="CC1454" i="1"/>
  <c r="BV1454" i="1"/>
  <c r="BQ1454" i="1"/>
  <c r="BJ1454" i="1"/>
  <c r="BM1454" i="1" s="1"/>
  <c r="BG1454" i="1"/>
  <c r="AZ1454" i="1"/>
  <c r="AQ1454" i="1"/>
  <c r="AO1454" i="1"/>
  <c r="DA1454" i="1" s="1"/>
  <c r="AM1454" i="1"/>
  <c r="CY1454" i="1" s="1"/>
  <c r="AJ1454" i="1"/>
  <c r="CZ1454" i="1" s="1"/>
  <c r="AH1454" i="1"/>
  <c r="DB1454" i="1" s="1"/>
  <c r="I1454" i="1"/>
  <c r="D1454" i="1"/>
  <c r="CY1453" i="1"/>
  <c r="CO1453" i="1"/>
  <c r="CL1453" i="1"/>
  <c r="CE1453" i="1"/>
  <c r="CC1453" i="1"/>
  <c r="BV1453" i="1"/>
  <c r="BQ1453" i="1"/>
  <c r="BM1453" i="1"/>
  <c r="BJ1453" i="1"/>
  <c r="BG1453" i="1"/>
  <c r="AZ1453" i="1"/>
  <c r="AQ1453" i="1"/>
  <c r="AO1453" i="1"/>
  <c r="AM1453" i="1"/>
  <c r="AJ1453" i="1"/>
  <c r="CZ1453" i="1" s="1"/>
  <c r="AH1453" i="1"/>
  <c r="DB1453" i="1" s="1"/>
  <c r="I1453" i="1"/>
  <c r="F1453" i="1"/>
  <c r="G1453" i="1" s="1"/>
  <c r="E1453" i="1"/>
  <c r="D1453" i="1"/>
  <c r="CO1452" i="1"/>
  <c r="CL1452" i="1"/>
  <c r="CE1452" i="1"/>
  <c r="CC1452" i="1"/>
  <c r="BV1452" i="1"/>
  <c r="BQ1452" i="1"/>
  <c r="BJ1452" i="1"/>
  <c r="BM1452" i="1" s="1"/>
  <c r="BG1452" i="1"/>
  <c r="AZ1452" i="1"/>
  <c r="AQ1452" i="1"/>
  <c r="AO1452" i="1"/>
  <c r="DA1452" i="1" s="1"/>
  <c r="AM1452" i="1"/>
  <c r="CY1452" i="1" s="1"/>
  <c r="AJ1452" i="1"/>
  <c r="AH1452" i="1"/>
  <c r="I1452" i="1"/>
  <c r="D1452" i="1"/>
  <c r="CO1451" i="1"/>
  <c r="CL1451" i="1"/>
  <c r="CE1451" i="1"/>
  <c r="CC1451" i="1"/>
  <c r="BV1451" i="1"/>
  <c r="BQ1451" i="1"/>
  <c r="BM1451" i="1"/>
  <c r="BJ1451" i="1"/>
  <c r="BG1451" i="1"/>
  <c r="AZ1451" i="1"/>
  <c r="CY1451" i="1" s="1"/>
  <c r="AQ1451" i="1"/>
  <c r="AO1451" i="1"/>
  <c r="AM1451" i="1"/>
  <c r="AJ1451" i="1"/>
  <c r="CZ1451" i="1" s="1"/>
  <c r="AH1451" i="1"/>
  <c r="DB1451" i="1" s="1"/>
  <c r="I1451" i="1"/>
  <c r="F1451" i="1"/>
  <c r="G1451" i="1" s="1"/>
  <c r="E1451" i="1"/>
  <c r="D1451" i="1"/>
  <c r="CX1451" i="1" s="1"/>
  <c r="CO1450" i="1"/>
  <c r="CL1450" i="1"/>
  <c r="CE1450" i="1"/>
  <c r="CC1450" i="1"/>
  <c r="BV1450" i="1"/>
  <c r="BQ1450" i="1"/>
  <c r="BJ1450" i="1"/>
  <c r="BM1450" i="1" s="1"/>
  <c r="BG1450" i="1"/>
  <c r="AZ1450" i="1"/>
  <c r="AQ1450" i="1"/>
  <c r="AO1450" i="1"/>
  <c r="DA1450" i="1" s="1"/>
  <c r="AM1450" i="1"/>
  <c r="CY1450" i="1" s="1"/>
  <c r="AJ1450" i="1"/>
  <c r="CZ1450" i="1" s="1"/>
  <c r="AH1450" i="1"/>
  <c r="DB1450" i="1" s="1"/>
  <c r="I1450" i="1"/>
  <c r="D1450" i="1"/>
  <c r="CY1449" i="1"/>
  <c r="CO1449" i="1"/>
  <c r="CL1449" i="1"/>
  <c r="CE1449" i="1"/>
  <c r="CC1449" i="1"/>
  <c r="BV1449" i="1"/>
  <c r="BQ1449" i="1"/>
  <c r="BM1449" i="1"/>
  <c r="BJ1449" i="1"/>
  <c r="BG1449" i="1"/>
  <c r="AZ1449" i="1"/>
  <c r="AQ1449" i="1"/>
  <c r="AO1449" i="1"/>
  <c r="AM1449" i="1"/>
  <c r="AJ1449" i="1"/>
  <c r="CZ1449" i="1" s="1"/>
  <c r="AH1449" i="1"/>
  <c r="DB1449" i="1" s="1"/>
  <c r="I1449" i="1"/>
  <c r="F1449" i="1"/>
  <c r="G1449" i="1" s="1"/>
  <c r="E1449" i="1"/>
  <c r="D1449" i="1"/>
  <c r="CO1448" i="1"/>
  <c r="CL1448" i="1"/>
  <c r="CE1448" i="1"/>
  <c r="CC1448" i="1"/>
  <c r="BV1448" i="1"/>
  <c r="BQ1448" i="1"/>
  <c r="BJ1448" i="1"/>
  <c r="BM1448" i="1" s="1"/>
  <c r="BG1448" i="1"/>
  <c r="AZ1448" i="1"/>
  <c r="AQ1448" i="1"/>
  <c r="AO1448" i="1"/>
  <c r="DA1448" i="1" s="1"/>
  <c r="AM1448" i="1"/>
  <c r="AJ1448" i="1"/>
  <c r="AH1448" i="1"/>
  <c r="I1448" i="1"/>
  <c r="D1448" i="1"/>
  <c r="CO1447" i="1"/>
  <c r="CL1447" i="1"/>
  <c r="CE1447" i="1"/>
  <c r="CC1447" i="1"/>
  <c r="BV1447" i="1"/>
  <c r="BQ1447" i="1"/>
  <c r="BM1447" i="1"/>
  <c r="BJ1447" i="1"/>
  <c r="BG1447" i="1"/>
  <c r="AZ1447" i="1"/>
  <c r="CY1447" i="1" s="1"/>
  <c r="AQ1447" i="1"/>
  <c r="AO1447" i="1"/>
  <c r="AM1447" i="1"/>
  <c r="AJ1447" i="1"/>
  <c r="CZ1447" i="1" s="1"/>
  <c r="AH1447" i="1"/>
  <c r="DB1447" i="1" s="1"/>
  <c r="I1447" i="1"/>
  <c r="F1447" i="1"/>
  <c r="G1447" i="1" s="1"/>
  <c r="E1447" i="1"/>
  <c r="D1447" i="1"/>
  <c r="CX1447" i="1" s="1"/>
  <c r="CO1446" i="1"/>
  <c r="CL1446" i="1"/>
  <c r="CE1446" i="1"/>
  <c r="CC1446" i="1"/>
  <c r="BV1446" i="1"/>
  <c r="BQ1446" i="1"/>
  <c r="BJ1446" i="1"/>
  <c r="BM1446" i="1" s="1"/>
  <c r="BG1446" i="1"/>
  <c r="AZ1446" i="1"/>
  <c r="AQ1446" i="1"/>
  <c r="AO1446" i="1"/>
  <c r="DA1446" i="1" s="1"/>
  <c r="AM1446" i="1"/>
  <c r="AJ1446" i="1"/>
  <c r="CZ1446" i="1" s="1"/>
  <c r="AH1446" i="1"/>
  <c r="CY1446" i="1" s="1"/>
  <c r="I1446" i="1"/>
  <c r="D1446" i="1"/>
  <c r="CY1445" i="1"/>
  <c r="CO1445" i="1"/>
  <c r="CL1445" i="1"/>
  <c r="CE1445" i="1"/>
  <c r="CC1445" i="1"/>
  <c r="BV1445" i="1"/>
  <c r="BQ1445" i="1"/>
  <c r="BM1445" i="1"/>
  <c r="BJ1445" i="1"/>
  <c r="BG1445" i="1"/>
  <c r="AZ1445" i="1"/>
  <c r="AQ1445" i="1"/>
  <c r="AO1445" i="1"/>
  <c r="AM1445" i="1"/>
  <c r="AJ1445" i="1"/>
  <c r="CZ1445" i="1" s="1"/>
  <c r="AH1445" i="1"/>
  <c r="DB1445" i="1" s="1"/>
  <c r="I1445" i="1"/>
  <c r="F1445" i="1"/>
  <c r="G1445" i="1" s="1"/>
  <c r="E1445" i="1"/>
  <c r="D1445" i="1"/>
  <c r="CO1444" i="1"/>
  <c r="CL1444" i="1"/>
  <c r="CE1444" i="1"/>
  <c r="CC1444" i="1"/>
  <c r="BV1444" i="1"/>
  <c r="BQ1444" i="1"/>
  <c r="BJ1444" i="1"/>
  <c r="BM1444" i="1" s="1"/>
  <c r="BG1444" i="1"/>
  <c r="AZ1444" i="1"/>
  <c r="AQ1444" i="1"/>
  <c r="AO1444" i="1"/>
  <c r="CZ1444" i="1" s="1"/>
  <c r="AM1444" i="1"/>
  <c r="AJ1444" i="1"/>
  <c r="AH1444" i="1"/>
  <c r="I1444" i="1"/>
  <c r="D1444" i="1"/>
  <c r="CO1443" i="1"/>
  <c r="CL1443" i="1"/>
  <c r="CE1443" i="1"/>
  <c r="CC1443" i="1"/>
  <c r="BV1443" i="1"/>
  <c r="BQ1443" i="1"/>
  <c r="BM1443" i="1"/>
  <c r="BJ1443" i="1"/>
  <c r="BG1443" i="1"/>
  <c r="AZ1443" i="1"/>
  <c r="CY1443" i="1" s="1"/>
  <c r="AQ1443" i="1"/>
  <c r="AO1443" i="1"/>
  <c r="AM1443" i="1"/>
  <c r="AJ1443" i="1"/>
  <c r="CZ1443" i="1" s="1"/>
  <c r="AH1443" i="1"/>
  <c r="DB1443" i="1" s="1"/>
  <c r="I1443" i="1"/>
  <c r="F1443" i="1"/>
  <c r="G1443" i="1" s="1"/>
  <c r="E1443" i="1"/>
  <c r="CX1443" i="1" s="1"/>
  <c r="D1443" i="1"/>
  <c r="CW1443" i="1" s="1"/>
  <c r="CO1442" i="1"/>
  <c r="CL1442" i="1"/>
  <c r="CE1442" i="1"/>
  <c r="CC1442" i="1"/>
  <c r="BV1442" i="1"/>
  <c r="BQ1442" i="1"/>
  <c r="BJ1442" i="1"/>
  <c r="BM1442" i="1" s="1"/>
  <c r="BG1442" i="1"/>
  <c r="AZ1442" i="1"/>
  <c r="AQ1442" i="1"/>
  <c r="AO1442" i="1"/>
  <c r="CZ1442" i="1" s="1"/>
  <c r="AM1442" i="1"/>
  <c r="AJ1442" i="1"/>
  <c r="AH1442" i="1"/>
  <c r="CY1442" i="1" s="1"/>
  <c r="I1442" i="1"/>
  <c r="D1442" i="1"/>
  <c r="CY1441" i="1"/>
  <c r="CO1441" i="1"/>
  <c r="CL1441" i="1"/>
  <c r="CE1441" i="1"/>
  <c r="CC1441" i="1"/>
  <c r="BV1441" i="1"/>
  <c r="BQ1441" i="1"/>
  <c r="BM1441" i="1"/>
  <c r="BJ1441" i="1"/>
  <c r="BG1441" i="1"/>
  <c r="AZ1441" i="1"/>
  <c r="AQ1441" i="1"/>
  <c r="AO1441" i="1"/>
  <c r="AM1441" i="1"/>
  <c r="AJ1441" i="1"/>
  <c r="CZ1441" i="1" s="1"/>
  <c r="AH1441" i="1"/>
  <c r="DB1441" i="1" s="1"/>
  <c r="I1441" i="1"/>
  <c r="F1441" i="1"/>
  <c r="G1441" i="1" s="1"/>
  <c r="E1441" i="1"/>
  <c r="D1441" i="1"/>
  <c r="CO1440" i="1"/>
  <c r="CL1440" i="1"/>
  <c r="CE1440" i="1"/>
  <c r="CC1440" i="1"/>
  <c r="BV1440" i="1"/>
  <c r="BQ1440" i="1"/>
  <c r="BJ1440" i="1"/>
  <c r="BM1440" i="1" s="1"/>
  <c r="BG1440" i="1"/>
  <c r="AZ1440" i="1"/>
  <c r="AQ1440" i="1"/>
  <c r="AO1440" i="1"/>
  <c r="DA1440" i="1" s="1"/>
  <c r="AM1440" i="1"/>
  <c r="AJ1440" i="1"/>
  <c r="AH1440" i="1"/>
  <c r="I1440" i="1"/>
  <c r="D1440" i="1"/>
  <c r="CO1439" i="1"/>
  <c r="CL1439" i="1"/>
  <c r="CE1439" i="1"/>
  <c r="CC1439" i="1"/>
  <c r="BV1439" i="1"/>
  <c r="BQ1439" i="1"/>
  <c r="BM1439" i="1"/>
  <c r="BJ1439" i="1"/>
  <c r="BG1439" i="1"/>
  <c r="AZ1439" i="1"/>
  <c r="CY1439" i="1" s="1"/>
  <c r="AQ1439" i="1"/>
  <c r="AO1439" i="1"/>
  <c r="AM1439" i="1"/>
  <c r="AJ1439" i="1"/>
  <c r="CZ1439" i="1" s="1"/>
  <c r="AH1439" i="1"/>
  <c r="DB1439" i="1" s="1"/>
  <c r="I1439" i="1"/>
  <c r="F1439" i="1"/>
  <c r="G1439" i="1" s="1"/>
  <c r="E1439" i="1"/>
  <c r="CX1439" i="1" s="1"/>
  <c r="D1439" i="1"/>
  <c r="CW1439" i="1" s="1"/>
  <c r="CO1438" i="1"/>
  <c r="CL1438" i="1"/>
  <c r="CE1438" i="1"/>
  <c r="CC1438" i="1"/>
  <c r="BV1438" i="1"/>
  <c r="BQ1438" i="1"/>
  <c r="BJ1438" i="1"/>
  <c r="BM1438" i="1" s="1"/>
  <c r="BG1438" i="1"/>
  <c r="AZ1438" i="1"/>
  <c r="AQ1438" i="1"/>
  <c r="AO1438" i="1"/>
  <c r="DA1438" i="1" s="1"/>
  <c r="AM1438" i="1"/>
  <c r="AJ1438" i="1"/>
  <c r="CZ1438" i="1" s="1"/>
  <c r="AH1438" i="1"/>
  <c r="CY1438" i="1" s="1"/>
  <c r="I1438" i="1"/>
  <c r="D1438" i="1"/>
  <c r="CY1437" i="1"/>
  <c r="CO1437" i="1"/>
  <c r="CL1437" i="1"/>
  <c r="CE1437" i="1"/>
  <c r="CC1437" i="1"/>
  <c r="BV1437" i="1"/>
  <c r="BQ1437" i="1"/>
  <c r="BM1437" i="1"/>
  <c r="BJ1437" i="1"/>
  <c r="BG1437" i="1"/>
  <c r="AZ1437" i="1"/>
  <c r="AQ1437" i="1"/>
  <c r="AO1437" i="1"/>
  <c r="AM1437" i="1"/>
  <c r="AJ1437" i="1"/>
  <c r="CZ1437" i="1" s="1"/>
  <c r="AH1437" i="1"/>
  <c r="DB1437" i="1" s="1"/>
  <c r="I1437" i="1"/>
  <c r="F1437" i="1"/>
  <c r="G1437" i="1" s="1"/>
  <c r="E1437" i="1"/>
  <c r="D1437" i="1"/>
  <c r="CO1436" i="1"/>
  <c r="CL1436" i="1"/>
  <c r="CE1436" i="1"/>
  <c r="CC1436" i="1"/>
  <c r="BV1436" i="1"/>
  <c r="BQ1436" i="1"/>
  <c r="BJ1436" i="1"/>
  <c r="BM1436" i="1" s="1"/>
  <c r="BG1436" i="1"/>
  <c r="AZ1436" i="1"/>
  <c r="AQ1436" i="1"/>
  <c r="AO1436" i="1"/>
  <c r="DA1436" i="1" s="1"/>
  <c r="AM1436" i="1"/>
  <c r="AJ1436" i="1"/>
  <c r="AH1436" i="1"/>
  <c r="I1436" i="1"/>
  <c r="D1436" i="1"/>
  <c r="CO1435" i="1"/>
  <c r="CL1435" i="1"/>
  <c r="CE1435" i="1"/>
  <c r="CC1435" i="1"/>
  <c r="BV1435" i="1"/>
  <c r="BQ1435" i="1"/>
  <c r="BM1435" i="1"/>
  <c r="BJ1435" i="1"/>
  <c r="BG1435" i="1"/>
  <c r="AZ1435" i="1"/>
  <c r="CY1435" i="1" s="1"/>
  <c r="AQ1435" i="1"/>
  <c r="AO1435" i="1"/>
  <c r="AM1435" i="1"/>
  <c r="AJ1435" i="1"/>
  <c r="CZ1435" i="1" s="1"/>
  <c r="AH1435" i="1"/>
  <c r="DB1435" i="1" s="1"/>
  <c r="I1435" i="1"/>
  <c r="F1435" i="1"/>
  <c r="G1435" i="1" s="1"/>
  <c r="E1435" i="1"/>
  <c r="D1435" i="1"/>
  <c r="CX1435" i="1" s="1"/>
  <c r="CO1434" i="1"/>
  <c r="CL1434" i="1"/>
  <c r="CE1434" i="1"/>
  <c r="CC1434" i="1"/>
  <c r="BV1434" i="1"/>
  <c r="BQ1434" i="1"/>
  <c r="BJ1434" i="1"/>
  <c r="BM1434" i="1" s="1"/>
  <c r="BG1434" i="1"/>
  <c r="AZ1434" i="1"/>
  <c r="AQ1434" i="1"/>
  <c r="AO1434" i="1"/>
  <c r="AM1434" i="1"/>
  <c r="DA1434" i="1" s="1"/>
  <c r="AJ1434" i="1"/>
  <c r="CZ1434" i="1" s="1"/>
  <c r="AH1434" i="1"/>
  <c r="CY1434" i="1" s="1"/>
  <c r="I1434" i="1"/>
  <c r="D1434" i="1"/>
  <c r="CO1433" i="1"/>
  <c r="CL1433" i="1"/>
  <c r="CE1433" i="1"/>
  <c r="CC1433" i="1"/>
  <c r="BV1433" i="1"/>
  <c r="BQ1433" i="1"/>
  <c r="BM1433" i="1"/>
  <c r="BJ1433" i="1"/>
  <c r="BG1433" i="1"/>
  <c r="AZ1433" i="1"/>
  <c r="AQ1433" i="1"/>
  <c r="AO1433" i="1"/>
  <c r="AM1433" i="1"/>
  <c r="AJ1433" i="1"/>
  <c r="AH1433" i="1"/>
  <c r="I1433" i="1"/>
  <c r="E1433" i="1"/>
  <c r="D1433" i="1"/>
  <c r="CZ1432" i="1"/>
  <c r="CO1432" i="1"/>
  <c r="CL1432" i="1"/>
  <c r="CE1432" i="1"/>
  <c r="CC1432" i="1"/>
  <c r="BV1432" i="1"/>
  <c r="BQ1432" i="1"/>
  <c r="BJ1432" i="1"/>
  <c r="BM1432" i="1" s="1"/>
  <c r="BG1432" i="1"/>
  <c r="AZ1432" i="1"/>
  <c r="AQ1432" i="1"/>
  <c r="AO1432" i="1"/>
  <c r="AM1432" i="1"/>
  <c r="DA1432" i="1" s="1"/>
  <c r="AJ1432" i="1"/>
  <c r="AH1432" i="1"/>
  <c r="CY1432" i="1" s="1"/>
  <c r="I1432" i="1"/>
  <c r="D1432" i="1"/>
  <c r="CO1431" i="1"/>
  <c r="CL1431" i="1"/>
  <c r="CE1431" i="1"/>
  <c r="CC1431" i="1"/>
  <c r="BV1431" i="1"/>
  <c r="BQ1431" i="1"/>
  <c r="BM1431" i="1"/>
  <c r="BJ1431" i="1"/>
  <c r="BG1431" i="1"/>
  <c r="AZ1431" i="1"/>
  <c r="AQ1431" i="1"/>
  <c r="AO1431" i="1"/>
  <c r="AM1431" i="1"/>
  <c r="AJ1431" i="1"/>
  <c r="AH1431" i="1"/>
  <c r="DB1431" i="1" s="1"/>
  <c r="I1431" i="1"/>
  <c r="E1431" i="1"/>
  <c r="F1431" i="1" s="1"/>
  <c r="G1431" i="1" s="1"/>
  <c r="D1431" i="1"/>
  <c r="CZ1430" i="1"/>
  <c r="CO1430" i="1"/>
  <c r="CL1430" i="1"/>
  <c r="CE1430" i="1"/>
  <c r="CC1430" i="1"/>
  <c r="BV1430" i="1"/>
  <c r="BQ1430" i="1"/>
  <c r="BJ1430" i="1"/>
  <c r="BM1430" i="1" s="1"/>
  <c r="BG1430" i="1"/>
  <c r="AZ1430" i="1"/>
  <c r="AQ1430" i="1"/>
  <c r="AO1430" i="1"/>
  <c r="AM1430" i="1"/>
  <c r="DA1430" i="1" s="1"/>
  <c r="AJ1430" i="1"/>
  <c r="AH1430" i="1"/>
  <c r="I1430" i="1"/>
  <c r="D1430" i="1"/>
  <c r="CO1429" i="1"/>
  <c r="CL1429" i="1"/>
  <c r="CE1429" i="1"/>
  <c r="CC1429" i="1"/>
  <c r="BV1429" i="1"/>
  <c r="BQ1429" i="1"/>
  <c r="BM1429" i="1"/>
  <c r="BJ1429" i="1"/>
  <c r="BG1429" i="1"/>
  <c r="AZ1429" i="1"/>
  <c r="AQ1429" i="1"/>
  <c r="AO1429" i="1"/>
  <c r="AM1429" i="1"/>
  <c r="AJ1429" i="1"/>
  <c r="AH1429" i="1"/>
  <c r="I1429" i="1"/>
  <c r="E1429" i="1"/>
  <c r="D1429" i="1"/>
  <c r="CZ1428" i="1"/>
  <c r="CO1428" i="1"/>
  <c r="CL1428" i="1"/>
  <c r="CE1428" i="1"/>
  <c r="CC1428" i="1"/>
  <c r="BV1428" i="1"/>
  <c r="BQ1428" i="1"/>
  <c r="BJ1428" i="1"/>
  <c r="BM1428" i="1" s="1"/>
  <c r="BG1428" i="1"/>
  <c r="AZ1428" i="1"/>
  <c r="AQ1428" i="1"/>
  <c r="AO1428" i="1"/>
  <c r="AM1428" i="1"/>
  <c r="DA1428" i="1" s="1"/>
  <c r="AJ1428" i="1"/>
  <c r="AH1428" i="1"/>
  <c r="CY1428" i="1" s="1"/>
  <c r="I1428" i="1"/>
  <c r="D1428" i="1"/>
  <c r="CO1427" i="1"/>
  <c r="CL1427" i="1"/>
  <c r="CE1427" i="1"/>
  <c r="CC1427" i="1"/>
  <c r="BV1427" i="1"/>
  <c r="BQ1427" i="1"/>
  <c r="BM1427" i="1"/>
  <c r="BJ1427" i="1"/>
  <c r="BG1427" i="1"/>
  <c r="AZ1427" i="1"/>
  <c r="AQ1427" i="1"/>
  <c r="AO1427" i="1"/>
  <c r="AM1427" i="1"/>
  <c r="AJ1427" i="1"/>
  <c r="AH1427" i="1"/>
  <c r="DB1427" i="1" s="1"/>
  <c r="I1427" i="1"/>
  <c r="E1427" i="1"/>
  <c r="F1427" i="1" s="1"/>
  <c r="G1427" i="1" s="1"/>
  <c r="D1427" i="1"/>
  <c r="CO1426" i="1"/>
  <c r="CL1426" i="1"/>
  <c r="CE1426" i="1"/>
  <c r="CC1426" i="1"/>
  <c r="BV1426" i="1"/>
  <c r="BQ1426" i="1"/>
  <c r="BJ1426" i="1"/>
  <c r="BM1426" i="1" s="1"/>
  <c r="BG1426" i="1"/>
  <c r="AZ1426" i="1"/>
  <c r="AQ1426" i="1"/>
  <c r="AO1426" i="1"/>
  <c r="CZ1426" i="1" s="1"/>
  <c r="AM1426" i="1"/>
  <c r="AJ1426" i="1"/>
  <c r="AH1426" i="1"/>
  <c r="I1426" i="1"/>
  <c r="D1426" i="1"/>
  <c r="CO1425" i="1"/>
  <c r="CL1425" i="1"/>
  <c r="CE1425" i="1"/>
  <c r="CC1425" i="1"/>
  <c r="BV1425" i="1"/>
  <c r="BQ1425" i="1"/>
  <c r="BM1425" i="1"/>
  <c r="BJ1425" i="1"/>
  <c r="BG1425" i="1"/>
  <c r="AZ1425" i="1"/>
  <c r="AQ1425" i="1"/>
  <c r="AO1425" i="1"/>
  <c r="AM1425" i="1"/>
  <c r="AJ1425" i="1"/>
  <c r="AH1425" i="1"/>
  <c r="CY1425" i="1" s="1"/>
  <c r="I1425" i="1"/>
  <c r="F1425" i="1"/>
  <c r="G1425" i="1" s="1"/>
  <c r="E1425" i="1"/>
  <c r="CX1425" i="1" s="1"/>
  <c r="D1425" i="1"/>
  <c r="CW1425" i="1" s="1"/>
  <c r="CO1424" i="1"/>
  <c r="CL1424" i="1"/>
  <c r="CE1424" i="1"/>
  <c r="CC1424" i="1"/>
  <c r="BV1424" i="1"/>
  <c r="BQ1424" i="1"/>
  <c r="BJ1424" i="1"/>
  <c r="BM1424" i="1" s="1"/>
  <c r="BG1424" i="1"/>
  <c r="AZ1424" i="1"/>
  <c r="AQ1424" i="1"/>
  <c r="AO1424" i="1"/>
  <c r="CZ1424" i="1" s="1"/>
  <c r="AM1424" i="1"/>
  <c r="DA1424" i="1" s="1"/>
  <c r="AJ1424" i="1"/>
  <c r="AH1424" i="1"/>
  <c r="I1424" i="1"/>
  <c r="D1424" i="1"/>
  <c r="CO1423" i="1"/>
  <c r="CL1423" i="1"/>
  <c r="CE1423" i="1"/>
  <c r="CC1423" i="1"/>
  <c r="BV1423" i="1"/>
  <c r="BQ1423" i="1"/>
  <c r="BM1423" i="1"/>
  <c r="BJ1423" i="1"/>
  <c r="BG1423" i="1"/>
  <c r="AZ1423" i="1"/>
  <c r="AQ1423" i="1"/>
  <c r="AO1423" i="1"/>
  <c r="AM1423" i="1"/>
  <c r="AJ1423" i="1"/>
  <c r="AH1423" i="1"/>
  <c r="DA1423" i="1" s="1"/>
  <c r="I1423" i="1"/>
  <c r="F1423" i="1"/>
  <c r="E1423" i="1"/>
  <c r="D1423" i="1"/>
  <c r="CO1422" i="1"/>
  <c r="CL1422" i="1"/>
  <c r="CE1422" i="1"/>
  <c r="CC1422" i="1"/>
  <c r="BV1422" i="1"/>
  <c r="BQ1422" i="1"/>
  <c r="BJ1422" i="1"/>
  <c r="BM1422" i="1" s="1"/>
  <c r="BG1422" i="1"/>
  <c r="AZ1422" i="1"/>
  <c r="AQ1422" i="1"/>
  <c r="AO1422" i="1"/>
  <c r="AM1422" i="1"/>
  <c r="AJ1422" i="1"/>
  <c r="AH1422" i="1"/>
  <c r="I1422" i="1"/>
  <c r="D1422" i="1"/>
  <c r="CO1421" i="1"/>
  <c r="CL1421" i="1"/>
  <c r="CE1421" i="1"/>
  <c r="CC1421" i="1"/>
  <c r="BV1421" i="1"/>
  <c r="BQ1421" i="1"/>
  <c r="BM1421" i="1"/>
  <c r="BJ1421" i="1"/>
  <c r="BG1421" i="1"/>
  <c r="AZ1421" i="1"/>
  <c r="AQ1421" i="1"/>
  <c r="AO1421" i="1"/>
  <c r="AM1421" i="1"/>
  <c r="AJ1421" i="1"/>
  <c r="AH1421" i="1"/>
  <c r="CY1421" i="1" s="1"/>
  <c r="I1421" i="1"/>
  <c r="F1421" i="1"/>
  <c r="G1421" i="1" s="1"/>
  <c r="E1421" i="1"/>
  <c r="CX1421" i="1" s="1"/>
  <c r="D1421" i="1"/>
  <c r="CW1421" i="1" s="1"/>
  <c r="CO1420" i="1"/>
  <c r="CL1420" i="1"/>
  <c r="CE1420" i="1"/>
  <c r="CC1420" i="1"/>
  <c r="BV1420" i="1"/>
  <c r="BQ1420" i="1"/>
  <c r="BJ1420" i="1"/>
  <c r="BM1420" i="1" s="1"/>
  <c r="BG1420" i="1"/>
  <c r="AZ1420" i="1"/>
  <c r="AQ1420" i="1"/>
  <c r="AO1420" i="1"/>
  <c r="CZ1420" i="1" s="1"/>
  <c r="AM1420" i="1"/>
  <c r="DA1420" i="1" s="1"/>
  <c r="AJ1420" i="1"/>
  <c r="AH1420" i="1"/>
  <c r="I1420" i="1"/>
  <c r="D1420" i="1"/>
  <c r="CO1419" i="1"/>
  <c r="CL1419" i="1"/>
  <c r="CE1419" i="1"/>
  <c r="CC1419" i="1"/>
  <c r="BV1419" i="1"/>
  <c r="BQ1419" i="1"/>
  <c r="BM1419" i="1"/>
  <c r="BJ1419" i="1"/>
  <c r="BG1419" i="1"/>
  <c r="AZ1419" i="1"/>
  <c r="AQ1419" i="1"/>
  <c r="AO1419" i="1"/>
  <c r="AM1419" i="1"/>
  <c r="AJ1419" i="1"/>
  <c r="AH1419" i="1"/>
  <c r="DA1419" i="1" s="1"/>
  <c r="I1419" i="1"/>
  <c r="F1419" i="1"/>
  <c r="E1419" i="1"/>
  <c r="D1419" i="1"/>
  <c r="CO1418" i="1"/>
  <c r="CL1418" i="1"/>
  <c r="CE1418" i="1"/>
  <c r="CC1418" i="1"/>
  <c r="BV1418" i="1"/>
  <c r="BQ1418" i="1"/>
  <c r="BJ1418" i="1"/>
  <c r="BM1418" i="1" s="1"/>
  <c r="BG1418" i="1"/>
  <c r="AZ1418" i="1"/>
  <c r="AQ1418" i="1"/>
  <c r="AO1418" i="1"/>
  <c r="AM1418" i="1"/>
  <c r="AJ1418" i="1"/>
  <c r="AH1418" i="1"/>
  <c r="I1418" i="1"/>
  <c r="D1418" i="1"/>
  <c r="CO1417" i="1"/>
  <c r="CL1417" i="1"/>
  <c r="CE1417" i="1"/>
  <c r="CC1417" i="1"/>
  <c r="BV1417" i="1"/>
  <c r="BQ1417" i="1"/>
  <c r="BM1417" i="1"/>
  <c r="BJ1417" i="1"/>
  <c r="BG1417" i="1"/>
  <c r="AZ1417" i="1"/>
  <c r="AQ1417" i="1"/>
  <c r="AO1417" i="1"/>
  <c r="AM1417" i="1"/>
  <c r="AJ1417" i="1"/>
  <c r="AH1417" i="1"/>
  <c r="CY1417" i="1" s="1"/>
  <c r="I1417" i="1"/>
  <c r="F1417" i="1"/>
  <c r="G1417" i="1" s="1"/>
  <c r="E1417" i="1"/>
  <c r="CX1417" i="1" s="1"/>
  <c r="D1417" i="1"/>
  <c r="CW1417" i="1" s="1"/>
  <c r="CO1416" i="1"/>
  <c r="CL1416" i="1"/>
  <c r="CE1416" i="1"/>
  <c r="CC1416" i="1"/>
  <c r="BV1416" i="1"/>
  <c r="BQ1416" i="1"/>
  <c r="BJ1416" i="1"/>
  <c r="BM1416" i="1" s="1"/>
  <c r="BG1416" i="1"/>
  <c r="AZ1416" i="1"/>
  <c r="AQ1416" i="1"/>
  <c r="AO1416" i="1"/>
  <c r="CZ1416" i="1" s="1"/>
  <c r="AM1416" i="1"/>
  <c r="DA1416" i="1" s="1"/>
  <c r="AJ1416" i="1"/>
  <c r="AH1416" i="1"/>
  <c r="I1416" i="1"/>
  <c r="D1416" i="1"/>
  <c r="CO1415" i="1"/>
  <c r="CL1415" i="1"/>
  <c r="CE1415" i="1"/>
  <c r="CC1415" i="1"/>
  <c r="BV1415" i="1"/>
  <c r="BQ1415" i="1"/>
  <c r="BM1415" i="1"/>
  <c r="BJ1415" i="1"/>
  <c r="BG1415" i="1"/>
  <c r="AZ1415" i="1"/>
  <c r="AQ1415" i="1"/>
  <c r="AO1415" i="1"/>
  <c r="AM1415" i="1"/>
  <c r="AJ1415" i="1"/>
  <c r="AH1415" i="1"/>
  <c r="DA1415" i="1" s="1"/>
  <c r="I1415" i="1"/>
  <c r="F1415" i="1"/>
  <c r="E1415" i="1"/>
  <c r="D1415" i="1"/>
  <c r="CO1414" i="1"/>
  <c r="CL1414" i="1"/>
  <c r="CE1414" i="1"/>
  <c r="CC1414" i="1"/>
  <c r="BV1414" i="1"/>
  <c r="BQ1414" i="1"/>
  <c r="BJ1414" i="1"/>
  <c r="BM1414" i="1" s="1"/>
  <c r="BG1414" i="1"/>
  <c r="AZ1414" i="1"/>
  <c r="AQ1414" i="1"/>
  <c r="AO1414" i="1"/>
  <c r="AM1414" i="1"/>
  <c r="AJ1414" i="1"/>
  <c r="AH1414" i="1"/>
  <c r="I1414" i="1"/>
  <c r="D1414" i="1"/>
  <c r="CO1413" i="1"/>
  <c r="CL1413" i="1"/>
  <c r="CE1413" i="1"/>
  <c r="CC1413" i="1"/>
  <c r="BV1413" i="1"/>
  <c r="BQ1413" i="1"/>
  <c r="BJ1413" i="1"/>
  <c r="BM1413" i="1" s="1"/>
  <c r="BG1413" i="1"/>
  <c r="AZ1413" i="1"/>
  <c r="AQ1413" i="1"/>
  <c r="AO1413" i="1"/>
  <c r="AM1413" i="1"/>
  <c r="AJ1413" i="1"/>
  <c r="AH1413" i="1"/>
  <c r="I1413" i="1"/>
  <c r="D1413" i="1"/>
  <c r="CO1412" i="1"/>
  <c r="CL1412" i="1"/>
  <c r="CE1412" i="1"/>
  <c r="CC1412" i="1"/>
  <c r="BV1412" i="1"/>
  <c r="BQ1412" i="1"/>
  <c r="BJ1412" i="1"/>
  <c r="BM1412" i="1" s="1"/>
  <c r="BG1412" i="1"/>
  <c r="AZ1412" i="1"/>
  <c r="CY1412" i="1" s="1"/>
  <c r="AQ1412" i="1"/>
  <c r="AO1412" i="1"/>
  <c r="AM1412" i="1"/>
  <c r="AJ1412" i="1"/>
  <c r="AH1412" i="1"/>
  <c r="I1412" i="1"/>
  <c r="D1412" i="1"/>
  <c r="CO1411" i="1"/>
  <c r="CL1411" i="1"/>
  <c r="CE1411" i="1"/>
  <c r="CC1411" i="1"/>
  <c r="BV1411" i="1"/>
  <c r="BQ1411" i="1"/>
  <c r="BJ1411" i="1"/>
  <c r="BM1411" i="1" s="1"/>
  <c r="BG1411" i="1"/>
  <c r="AZ1411" i="1"/>
  <c r="CY1411" i="1" s="1"/>
  <c r="AQ1411" i="1"/>
  <c r="AO1411" i="1"/>
  <c r="AM1411" i="1"/>
  <c r="AJ1411" i="1"/>
  <c r="AH1411" i="1"/>
  <c r="I1411" i="1"/>
  <c r="D1411" i="1"/>
  <c r="CO1410" i="1"/>
  <c r="CL1410" i="1"/>
  <c r="CE1410" i="1"/>
  <c r="CC1410" i="1"/>
  <c r="BV1410" i="1"/>
  <c r="BQ1410" i="1"/>
  <c r="BJ1410" i="1"/>
  <c r="BM1410" i="1" s="1"/>
  <c r="BG1410" i="1"/>
  <c r="AZ1410" i="1"/>
  <c r="CY1410" i="1" s="1"/>
  <c r="AQ1410" i="1"/>
  <c r="AO1410" i="1"/>
  <c r="AM1410" i="1"/>
  <c r="AJ1410" i="1"/>
  <c r="AH1410" i="1"/>
  <c r="I1410" i="1"/>
  <c r="D1410" i="1"/>
  <c r="CO1409" i="1"/>
  <c r="CL1409" i="1"/>
  <c r="CE1409" i="1"/>
  <c r="CC1409" i="1"/>
  <c r="BV1409" i="1"/>
  <c r="BQ1409" i="1"/>
  <c r="BJ1409" i="1"/>
  <c r="BM1409" i="1" s="1"/>
  <c r="BG1409" i="1"/>
  <c r="AZ1409" i="1"/>
  <c r="CY1409" i="1" s="1"/>
  <c r="AQ1409" i="1"/>
  <c r="AO1409" i="1"/>
  <c r="AM1409" i="1"/>
  <c r="AJ1409" i="1"/>
  <c r="AH1409" i="1"/>
  <c r="I1409" i="1"/>
  <c r="D1409" i="1"/>
  <c r="CO1408" i="1"/>
  <c r="CL1408" i="1"/>
  <c r="CE1408" i="1"/>
  <c r="CC1408" i="1"/>
  <c r="BV1408" i="1"/>
  <c r="BQ1408" i="1"/>
  <c r="BJ1408" i="1"/>
  <c r="BM1408" i="1" s="1"/>
  <c r="BG1408" i="1"/>
  <c r="AZ1408" i="1"/>
  <c r="CY1408" i="1" s="1"/>
  <c r="AQ1408" i="1"/>
  <c r="AO1408" i="1"/>
  <c r="AM1408" i="1"/>
  <c r="AJ1408" i="1"/>
  <c r="AH1408" i="1"/>
  <c r="I1408" i="1"/>
  <c r="D1408" i="1"/>
  <c r="CO1407" i="1"/>
  <c r="CL1407" i="1"/>
  <c r="CE1407" i="1"/>
  <c r="CC1407" i="1"/>
  <c r="BV1407" i="1"/>
  <c r="BQ1407" i="1"/>
  <c r="BJ1407" i="1"/>
  <c r="BM1407" i="1" s="1"/>
  <c r="BG1407" i="1"/>
  <c r="AZ1407" i="1"/>
  <c r="CY1407" i="1" s="1"/>
  <c r="AQ1407" i="1"/>
  <c r="AO1407" i="1"/>
  <c r="AM1407" i="1"/>
  <c r="AJ1407" i="1"/>
  <c r="AH1407" i="1"/>
  <c r="I1407" i="1"/>
  <c r="D1407" i="1"/>
  <c r="CO1406" i="1"/>
  <c r="CL1406" i="1"/>
  <c r="CE1406" i="1"/>
  <c r="CC1406" i="1"/>
  <c r="BV1406" i="1"/>
  <c r="BQ1406" i="1"/>
  <c r="BJ1406" i="1"/>
  <c r="BM1406" i="1" s="1"/>
  <c r="BG1406" i="1"/>
  <c r="AZ1406" i="1"/>
  <c r="CY1406" i="1" s="1"/>
  <c r="AQ1406" i="1"/>
  <c r="AO1406" i="1"/>
  <c r="AM1406" i="1"/>
  <c r="AJ1406" i="1"/>
  <c r="AH1406" i="1"/>
  <c r="I1406" i="1"/>
  <c r="D1406" i="1"/>
  <c r="CO1405" i="1"/>
  <c r="CL1405" i="1"/>
  <c r="CE1405" i="1"/>
  <c r="CC1405" i="1"/>
  <c r="BV1405" i="1"/>
  <c r="BQ1405" i="1"/>
  <c r="BJ1405" i="1"/>
  <c r="BM1405" i="1" s="1"/>
  <c r="BG1405" i="1"/>
  <c r="AZ1405" i="1"/>
  <c r="CY1405" i="1" s="1"/>
  <c r="AQ1405" i="1"/>
  <c r="AO1405" i="1"/>
  <c r="AM1405" i="1"/>
  <c r="AJ1405" i="1"/>
  <c r="AH1405" i="1"/>
  <c r="I1405" i="1"/>
  <c r="D1405" i="1"/>
  <c r="CO1404" i="1"/>
  <c r="CL1404" i="1"/>
  <c r="CE1404" i="1"/>
  <c r="CC1404" i="1"/>
  <c r="BV1404" i="1"/>
  <c r="BQ1404" i="1"/>
  <c r="BJ1404" i="1"/>
  <c r="BM1404" i="1" s="1"/>
  <c r="BG1404" i="1"/>
  <c r="AZ1404" i="1"/>
  <c r="CY1404" i="1" s="1"/>
  <c r="AQ1404" i="1"/>
  <c r="AO1404" i="1"/>
  <c r="AM1404" i="1"/>
  <c r="AJ1404" i="1"/>
  <c r="AH1404" i="1"/>
  <c r="I1404" i="1"/>
  <c r="D1404" i="1"/>
  <c r="CO1403" i="1"/>
  <c r="CL1403" i="1"/>
  <c r="CE1403" i="1"/>
  <c r="CC1403" i="1"/>
  <c r="BV1403" i="1"/>
  <c r="BQ1403" i="1"/>
  <c r="BJ1403" i="1"/>
  <c r="BM1403" i="1" s="1"/>
  <c r="BG1403" i="1"/>
  <c r="AZ1403" i="1"/>
  <c r="CY1403" i="1" s="1"/>
  <c r="AQ1403" i="1"/>
  <c r="AO1403" i="1"/>
  <c r="AM1403" i="1"/>
  <c r="AJ1403" i="1"/>
  <c r="AH1403" i="1"/>
  <c r="I1403" i="1"/>
  <c r="D1403" i="1"/>
  <c r="CO1402" i="1"/>
  <c r="CL1402" i="1"/>
  <c r="CE1402" i="1"/>
  <c r="CC1402" i="1"/>
  <c r="BV1402" i="1"/>
  <c r="BQ1402" i="1"/>
  <c r="BJ1402" i="1"/>
  <c r="BM1402" i="1" s="1"/>
  <c r="BG1402" i="1"/>
  <c r="AZ1402" i="1"/>
  <c r="CY1402" i="1" s="1"/>
  <c r="AQ1402" i="1"/>
  <c r="AO1402" i="1"/>
  <c r="AM1402" i="1"/>
  <c r="AJ1402" i="1"/>
  <c r="AH1402" i="1"/>
  <c r="I1402" i="1"/>
  <c r="D1402" i="1"/>
  <c r="CO1401" i="1"/>
  <c r="CL1401" i="1"/>
  <c r="CE1401" i="1"/>
  <c r="CC1401" i="1"/>
  <c r="BV1401" i="1"/>
  <c r="BQ1401" i="1"/>
  <c r="BJ1401" i="1"/>
  <c r="BM1401" i="1" s="1"/>
  <c r="BG1401" i="1"/>
  <c r="AZ1401" i="1"/>
  <c r="CY1401" i="1" s="1"/>
  <c r="AQ1401" i="1"/>
  <c r="AO1401" i="1"/>
  <c r="AM1401" i="1"/>
  <c r="AJ1401" i="1"/>
  <c r="AH1401" i="1"/>
  <c r="I1401" i="1"/>
  <c r="D1401" i="1"/>
  <c r="CO1400" i="1"/>
  <c r="CL1400" i="1"/>
  <c r="CE1400" i="1"/>
  <c r="CC1400" i="1"/>
  <c r="BV1400" i="1"/>
  <c r="BQ1400" i="1"/>
  <c r="BJ1400" i="1"/>
  <c r="BM1400" i="1" s="1"/>
  <c r="BG1400" i="1"/>
  <c r="AZ1400" i="1"/>
  <c r="CY1400" i="1" s="1"/>
  <c r="AQ1400" i="1"/>
  <c r="AO1400" i="1"/>
  <c r="AM1400" i="1"/>
  <c r="AJ1400" i="1"/>
  <c r="AH1400" i="1"/>
  <c r="I1400" i="1"/>
  <c r="D1400" i="1"/>
  <c r="CO1399" i="1"/>
  <c r="CL1399" i="1"/>
  <c r="CE1399" i="1"/>
  <c r="CC1399" i="1"/>
  <c r="BV1399" i="1"/>
  <c r="BQ1399" i="1"/>
  <c r="BJ1399" i="1"/>
  <c r="BM1399" i="1" s="1"/>
  <c r="BG1399" i="1"/>
  <c r="AZ1399" i="1"/>
  <c r="CY1399" i="1" s="1"/>
  <c r="AQ1399" i="1"/>
  <c r="AO1399" i="1"/>
  <c r="AM1399" i="1"/>
  <c r="AJ1399" i="1"/>
  <c r="AH1399" i="1"/>
  <c r="I1399" i="1"/>
  <c r="D1399" i="1"/>
  <c r="CO1398" i="1"/>
  <c r="CL1398" i="1"/>
  <c r="CE1398" i="1"/>
  <c r="CC1398" i="1"/>
  <c r="BV1398" i="1"/>
  <c r="BQ1398" i="1"/>
  <c r="BJ1398" i="1"/>
  <c r="BM1398" i="1" s="1"/>
  <c r="BG1398" i="1"/>
  <c r="AZ1398" i="1"/>
  <c r="AQ1398" i="1"/>
  <c r="AO1398" i="1"/>
  <c r="AM1398" i="1"/>
  <c r="AJ1398" i="1"/>
  <c r="CZ1398" i="1" s="1"/>
  <c r="AH1398" i="1"/>
  <c r="I1398" i="1"/>
  <c r="E1398" i="1"/>
  <c r="F1398" i="1" s="1"/>
  <c r="G1398" i="1" s="1"/>
  <c r="D1398" i="1"/>
  <c r="CW1398" i="1" s="1"/>
  <c r="CY1397" i="1"/>
  <c r="CO1397" i="1"/>
  <c r="CL1397" i="1"/>
  <c r="CE1397" i="1"/>
  <c r="CC1397" i="1"/>
  <c r="BV1397" i="1"/>
  <c r="BQ1397" i="1"/>
  <c r="BJ1397" i="1"/>
  <c r="BM1397" i="1" s="1"/>
  <c r="BG1397" i="1"/>
  <c r="AZ1397" i="1"/>
  <c r="AQ1397" i="1"/>
  <c r="AO1397" i="1"/>
  <c r="AM1397" i="1"/>
  <c r="AJ1397" i="1"/>
  <c r="AH1397" i="1"/>
  <c r="I1397" i="1"/>
  <c r="D1397" i="1"/>
  <c r="CO1396" i="1"/>
  <c r="CL1396" i="1"/>
  <c r="CE1396" i="1"/>
  <c r="CC1396" i="1"/>
  <c r="BV1396" i="1"/>
  <c r="BQ1396" i="1"/>
  <c r="BJ1396" i="1"/>
  <c r="BM1396" i="1" s="1"/>
  <c r="BG1396" i="1"/>
  <c r="AZ1396" i="1"/>
  <c r="AQ1396" i="1"/>
  <c r="AO1396" i="1"/>
  <c r="DB1396" i="1" s="1"/>
  <c r="AM1396" i="1"/>
  <c r="DA1396" i="1" s="1"/>
  <c r="AJ1396" i="1"/>
  <c r="AH1396" i="1"/>
  <c r="I1396" i="1"/>
  <c r="D1396" i="1"/>
  <c r="CY1395" i="1"/>
  <c r="CO1395" i="1"/>
  <c r="CL1395" i="1"/>
  <c r="CE1395" i="1"/>
  <c r="CC1395" i="1"/>
  <c r="BV1395" i="1"/>
  <c r="BQ1395" i="1"/>
  <c r="BM1395" i="1"/>
  <c r="BJ1395" i="1"/>
  <c r="BG1395" i="1"/>
  <c r="AZ1395" i="1"/>
  <c r="AQ1395" i="1"/>
  <c r="AO1395" i="1"/>
  <c r="AM1395" i="1"/>
  <c r="AJ1395" i="1"/>
  <c r="CZ1395" i="1" s="1"/>
  <c r="AH1395" i="1"/>
  <c r="DB1395" i="1" s="1"/>
  <c r="I1395" i="1"/>
  <c r="F1395" i="1"/>
  <c r="G1395" i="1" s="1"/>
  <c r="E1395" i="1"/>
  <c r="CX1395" i="1" s="1"/>
  <c r="D1395" i="1"/>
  <c r="CW1395" i="1" s="1"/>
  <c r="CO1394" i="1"/>
  <c r="CL1394" i="1"/>
  <c r="CE1394" i="1"/>
  <c r="CC1394" i="1"/>
  <c r="BV1394" i="1"/>
  <c r="BQ1394" i="1"/>
  <c r="BJ1394" i="1"/>
  <c r="BM1394" i="1" s="1"/>
  <c r="BG1394" i="1"/>
  <c r="AZ1394" i="1"/>
  <c r="AQ1394" i="1"/>
  <c r="AO1394" i="1"/>
  <c r="CZ1394" i="1" s="1"/>
  <c r="AM1394" i="1"/>
  <c r="CY1394" i="1" s="1"/>
  <c r="AJ1394" i="1"/>
  <c r="AH1394" i="1"/>
  <c r="I1394" i="1"/>
  <c r="D1394" i="1"/>
  <c r="CO1393" i="1"/>
  <c r="CL1393" i="1"/>
  <c r="CE1393" i="1"/>
  <c r="CC1393" i="1"/>
  <c r="BV1393" i="1"/>
  <c r="BQ1393" i="1"/>
  <c r="BM1393" i="1"/>
  <c r="BJ1393" i="1"/>
  <c r="BG1393" i="1"/>
  <c r="AZ1393" i="1"/>
  <c r="CY1393" i="1" s="1"/>
  <c r="AQ1393" i="1"/>
  <c r="AO1393" i="1"/>
  <c r="AM1393" i="1"/>
  <c r="AJ1393" i="1"/>
  <c r="CZ1393" i="1" s="1"/>
  <c r="AH1393" i="1"/>
  <c r="I1393" i="1"/>
  <c r="F1393" i="1"/>
  <c r="G1393" i="1" s="1"/>
  <c r="E1393" i="1"/>
  <c r="CX1393" i="1" s="1"/>
  <c r="D1393" i="1"/>
  <c r="CO1392" i="1"/>
  <c r="CL1392" i="1"/>
  <c r="CE1392" i="1"/>
  <c r="CC1392" i="1"/>
  <c r="BV1392" i="1"/>
  <c r="BQ1392" i="1"/>
  <c r="BJ1392" i="1"/>
  <c r="BM1392" i="1" s="1"/>
  <c r="BG1392" i="1"/>
  <c r="AZ1392" i="1"/>
  <c r="AQ1392" i="1"/>
  <c r="AO1392" i="1"/>
  <c r="CZ1392" i="1" s="1"/>
  <c r="AM1392" i="1"/>
  <c r="CY1392" i="1" s="1"/>
  <c r="AJ1392" i="1"/>
  <c r="AH1392" i="1"/>
  <c r="I1392" i="1"/>
  <c r="D1392" i="1"/>
  <c r="CY1391" i="1"/>
  <c r="CO1391" i="1"/>
  <c r="CL1391" i="1"/>
  <c r="CE1391" i="1"/>
  <c r="CC1391" i="1"/>
  <c r="BV1391" i="1"/>
  <c r="BQ1391" i="1"/>
  <c r="BM1391" i="1"/>
  <c r="BJ1391" i="1"/>
  <c r="BG1391" i="1"/>
  <c r="AZ1391" i="1"/>
  <c r="AQ1391" i="1"/>
  <c r="AO1391" i="1"/>
  <c r="AM1391" i="1"/>
  <c r="AJ1391" i="1"/>
  <c r="CZ1391" i="1" s="1"/>
  <c r="AH1391" i="1"/>
  <c r="DB1391" i="1" s="1"/>
  <c r="I1391" i="1"/>
  <c r="F1391" i="1"/>
  <c r="G1391" i="1" s="1"/>
  <c r="E1391" i="1"/>
  <c r="CX1391" i="1" s="1"/>
  <c r="D1391" i="1"/>
  <c r="CW1391" i="1" s="1"/>
  <c r="CO1390" i="1"/>
  <c r="CL1390" i="1"/>
  <c r="CE1390" i="1"/>
  <c r="CC1390" i="1"/>
  <c r="BV1390" i="1"/>
  <c r="BQ1390" i="1"/>
  <c r="BJ1390" i="1"/>
  <c r="BM1390" i="1" s="1"/>
  <c r="BG1390" i="1"/>
  <c r="AZ1390" i="1"/>
  <c r="AQ1390" i="1"/>
  <c r="AO1390" i="1"/>
  <c r="CZ1390" i="1" s="1"/>
  <c r="AM1390" i="1"/>
  <c r="CY1390" i="1" s="1"/>
  <c r="AJ1390" i="1"/>
  <c r="AH1390" i="1"/>
  <c r="I1390" i="1"/>
  <c r="D1390" i="1"/>
  <c r="CO1389" i="1"/>
  <c r="CL1389" i="1"/>
  <c r="CE1389" i="1"/>
  <c r="CC1389" i="1"/>
  <c r="BV1389" i="1"/>
  <c r="BQ1389" i="1"/>
  <c r="BM1389" i="1"/>
  <c r="BJ1389" i="1"/>
  <c r="BG1389" i="1"/>
  <c r="AZ1389" i="1"/>
  <c r="CY1389" i="1" s="1"/>
  <c r="AQ1389" i="1"/>
  <c r="AO1389" i="1"/>
  <c r="AM1389" i="1"/>
  <c r="AJ1389" i="1"/>
  <c r="CZ1389" i="1" s="1"/>
  <c r="AH1389" i="1"/>
  <c r="I1389" i="1"/>
  <c r="F1389" i="1"/>
  <c r="G1389" i="1" s="1"/>
  <c r="E1389" i="1"/>
  <c r="CX1389" i="1" s="1"/>
  <c r="D1389" i="1"/>
  <c r="CO1388" i="1"/>
  <c r="CL1388" i="1"/>
  <c r="CE1388" i="1"/>
  <c r="CC1388" i="1"/>
  <c r="BV1388" i="1"/>
  <c r="BQ1388" i="1"/>
  <c r="BJ1388" i="1"/>
  <c r="BM1388" i="1" s="1"/>
  <c r="BG1388" i="1"/>
  <c r="AZ1388" i="1"/>
  <c r="AQ1388" i="1"/>
  <c r="AO1388" i="1"/>
  <c r="CZ1388" i="1" s="1"/>
  <c r="AM1388" i="1"/>
  <c r="CY1388" i="1" s="1"/>
  <c r="AJ1388" i="1"/>
  <c r="AH1388" i="1"/>
  <c r="I1388" i="1"/>
  <c r="D1388" i="1"/>
  <c r="CY1387" i="1"/>
  <c r="CO1387" i="1"/>
  <c r="CL1387" i="1"/>
  <c r="CE1387" i="1"/>
  <c r="CC1387" i="1"/>
  <c r="BV1387" i="1"/>
  <c r="BQ1387" i="1"/>
  <c r="BM1387" i="1"/>
  <c r="BJ1387" i="1"/>
  <c r="BG1387" i="1"/>
  <c r="AZ1387" i="1"/>
  <c r="AQ1387" i="1"/>
  <c r="AO1387" i="1"/>
  <c r="AM1387" i="1"/>
  <c r="AJ1387" i="1"/>
  <c r="CZ1387" i="1" s="1"/>
  <c r="AH1387" i="1"/>
  <c r="DB1387" i="1" s="1"/>
  <c r="I1387" i="1"/>
  <c r="F1387" i="1"/>
  <c r="G1387" i="1" s="1"/>
  <c r="E1387" i="1"/>
  <c r="CX1387" i="1" s="1"/>
  <c r="D1387" i="1"/>
  <c r="CW1387" i="1" s="1"/>
  <c r="CO1386" i="1"/>
  <c r="CL1386" i="1"/>
  <c r="CE1386" i="1"/>
  <c r="CC1386" i="1"/>
  <c r="BV1386" i="1"/>
  <c r="BQ1386" i="1"/>
  <c r="BJ1386" i="1"/>
  <c r="BM1386" i="1" s="1"/>
  <c r="BG1386" i="1"/>
  <c r="AZ1386" i="1"/>
  <c r="AQ1386" i="1"/>
  <c r="AO1386" i="1"/>
  <c r="CZ1386" i="1" s="1"/>
  <c r="AM1386" i="1"/>
  <c r="CY1386" i="1" s="1"/>
  <c r="AJ1386" i="1"/>
  <c r="AH1386" i="1"/>
  <c r="I1386" i="1"/>
  <c r="D1386" i="1"/>
  <c r="CO1385" i="1"/>
  <c r="CL1385" i="1"/>
  <c r="CE1385" i="1"/>
  <c r="CC1385" i="1"/>
  <c r="BV1385" i="1"/>
  <c r="BQ1385" i="1"/>
  <c r="BM1385" i="1"/>
  <c r="BJ1385" i="1"/>
  <c r="BG1385" i="1"/>
  <c r="AZ1385" i="1"/>
  <c r="CY1385" i="1" s="1"/>
  <c r="AQ1385" i="1"/>
  <c r="AO1385" i="1"/>
  <c r="AM1385" i="1"/>
  <c r="AJ1385" i="1"/>
  <c r="CZ1385" i="1" s="1"/>
  <c r="AH1385" i="1"/>
  <c r="I1385" i="1"/>
  <c r="F1385" i="1"/>
  <c r="G1385" i="1" s="1"/>
  <c r="E1385" i="1"/>
  <c r="CX1385" i="1" s="1"/>
  <c r="D1385" i="1"/>
  <c r="CO1384" i="1"/>
  <c r="CL1384" i="1"/>
  <c r="CE1384" i="1"/>
  <c r="CC1384" i="1"/>
  <c r="BV1384" i="1"/>
  <c r="BQ1384" i="1"/>
  <c r="BJ1384" i="1"/>
  <c r="BM1384" i="1" s="1"/>
  <c r="BG1384" i="1"/>
  <c r="AZ1384" i="1"/>
  <c r="AQ1384" i="1"/>
  <c r="AO1384" i="1"/>
  <c r="CZ1384" i="1" s="1"/>
  <c r="AM1384" i="1"/>
  <c r="CY1384" i="1" s="1"/>
  <c r="AJ1384" i="1"/>
  <c r="AH1384" i="1"/>
  <c r="I1384" i="1"/>
  <c r="D1384" i="1"/>
  <c r="CY1383" i="1"/>
  <c r="CO1383" i="1"/>
  <c r="CL1383" i="1"/>
  <c r="CE1383" i="1"/>
  <c r="CC1383" i="1"/>
  <c r="BV1383" i="1"/>
  <c r="BQ1383" i="1"/>
  <c r="BM1383" i="1"/>
  <c r="BJ1383" i="1"/>
  <c r="BG1383" i="1"/>
  <c r="AZ1383" i="1"/>
  <c r="AQ1383" i="1"/>
  <c r="AO1383" i="1"/>
  <c r="AM1383" i="1"/>
  <c r="AJ1383" i="1"/>
  <c r="CZ1383" i="1" s="1"/>
  <c r="AH1383" i="1"/>
  <c r="DB1383" i="1" s="1"/>
  <c r="I1383" i="1"/>
  <c r="F1383" i="1"/>
  <c r="G1383" i="1" s="1"/>
  <c r="E1383" i="1"/>
  <c r="CX1383" i="1" s="1"/>
  <c r="D1383" i="1"/>
  <c r="CW1383" i="1" s="1"/>
  <c r="CO1382" i="1"/>
  <c r="CL1382" i="1"/>
  <c r="CE1382" i="1"/>
  <c r="CC1382" i="1"/>
  <c r="BV1382" i="1"/>
  <c r="BQ1382" i="1"/>
  <c r="BJ1382" i="1"/>
  <c r="BM1382" i="1" s="1"/>
  <c r="BG1382" i="1"/>
  <c r="AZ1382" i="1"/>
  <c r="AQ1382" i="1"/>
  <c r="AO1382" i="1"/>
  <c r="CZ1382" i="1" s="1"/>
  <c r="AM1382" i="1"/>
  <c r="CY1382" i="1" s="1"/>
  <c r="AJ1382" i="1"/>
  <c r="AH1382" i="1"/>
  <c r="I1382" i="1"/>
  <c r="D1382" i="1"/>
  <c r="CO1381" i="1"/>
  <c r="CL1381" i="1"/>
  <c r="CE1381" i="1"/>
  <c r="CC1381" i="1"/>
  <c r="BV1381" i="1"/>
  <c r="BQ1381" i="1"/>
  <c r="BM1381" i="1"/>
  <c r="BJ1381" i="1"/>
  <c r="BG1381" i="1"/>
  <c r="AZ1381" i="1"/>
  <c r="CY1381" i="1" s="1"/>
  <c r="AQ1381" i="1"/>
  <c r="AO1381" i="1"/>
  <c r="AM1381" i="1"/>
  <c r="AJ1381" i="1"/>
  <c r="CZ1381" i="1" s="1"/>
  <c r="AH1381" i="1"/>
  <c r="I1381" i="1"/>
  <c r="F1381" i="1"/>
  <c r="G1381" i="1" s="1"/>
  <c r="E1381" i="1"/>
  <c r="CX1381" i="1" s="1"/>
  <c r="D1381" i="1"/>
  <c r="CO1380" i="1"/>
  <c r="CL1380" i="1"/>
  <c r="CE1380" i="1"/>
  <c r="CC1380" i="1"/>
  <c r="BV1380" i="1"/>
  <c r="BQ1380" i="1"/>
  <c r="BJ1380" i="1"/>
  <c r="BM1380" i="1" s="1"/>
  <c r="BG1380" i="1"/>
  <c r="AZ1380" i="1"/>
  <c r="AQ1380" i="1"/>
  <c r="AO1380" i="1"/>
  <c r="CZ1380" i="1" s="1"/>
  <c r="AM1380" i="1"/>
  <c r="CY1380" i="1" s="1"/>
  <c r="AJ1380" i="1"/>
  <c r="AH1380" i="1"/>
  <c r="I1380" i="1"/>
  <c r="D1380" i="1"/>
  <c r="CY1379" i="1"/>
  <c r="CO1379" i="1"/>
  <c r="CL1379" i="1"/>
  <c r="CE1379" i="1"/>
  <c r="CC1379" i="1"/>
  <c r="BV1379" i="1"/>
  <c r="BQ1379" i="1"/>
  <c r="BM1379" i="1"/>
  <c r="BJ1379" i="1"/>
  <c r="BG1379" i="1"/>
  <c r="AZ1379" i="1"/>
  <c r="AQ1379" i="1"/>
  <c r="AO1379" i="1"/>
  <c r="AM1379" i="1"/>
  <c r="AJ1379" i="1"/>
  <c r="CZ1379" i="1" s="1"/>
  <c r="AH1379" i="1"/>
  <c r="DB1379" i="1" s="1"/>
  <c r="I1379" i="1"/>
  <c r="F1379" i="1"/>
  <c r="G1379" i="1" s="1"/>
  <c r="E1379" i="1"/>
  <c r="CX1379" i="1" s="1"/>
  <c r="D1379" i="1"/>
  <c r="CW1379" i="1" s="1"/>
  <c r="CO1378" i="1"/>
  <c r="CL1378" i="1"/>
  <c r="CE1378" i="1"/>
  <c r="CC1378" i="1"/>
  <c r="BV1378" i="1"/>
  <c r="BQ1378" i="1"/>
  <c r="BJ1378" i="1"/>
  <c r="BM1378" i="1" s="1"/>
  <c r="BG1378" i="1"/>
  <c r="AZ1378" i="1"/>
  <c r="AQ1378" i="1"/>
  <c r="AO1378" i="1"/>
  <c r="CZ1378" i="1" s="1"/>
  <c r="AM1378" i="1"/>
  <c r="CY1378" i="1" s="1"/>
  <c r="AJ1378" i="1"/>
  <c r="AH1378" i="1"/>
  <c r="I1378" i="1"/>
  <c r="D1378" i="1"/>
  <c r="CO1377" i="1"/>
  <c r="CL1377" i="1"/>
  <c r="CE1377" i="1"/>
  <c r="CC1377" i="1"/>
  <c r="BV1377" i="1"/>
  <c r="BQ1377" i="1"/>
  <c r="BM1377" i="1"/>
  <c r="BJ1377" i="1"/>
  <c r="BG1377" i="1"/>
  <c r="AZ1377" i="1"/>
  <c r="CY1377" i="1" s="1"/>
  <c r="AQ1377" i="1"/>
  <c r="AO1377" i="1"/>
  <c r="AM1377" i="1"/>
  <c r="AJ1377" i="1"/>
  <c r="CZ1377" i="1" s="1"/>
  <c r="AH1377" i="1"/>
  <c r="I1377" i="1"/>
  <c r="F1377" i="1"/>
  <c r="G1377" i="1" s="1"/>
  <c r="E1377" i="1"/>
  <c r="CX1377" i="1" s="1"/>
  <c r="D1377" i="1"/>
  <c r="CO1376" i="1"/>
  <c r="CL1376" i="1"/>
  <c r="CE1376" i="1"/>
  <c r="CC1376" i="1"/>
  <c r="BV1376" i="1"/>
  <c r="BQ1376" i="1"/>
  <c r="BJ1376" i="1"/>
  <c r="BM1376" i="1" s="1"/>
  <c r="BG1376" i="1"/>
  <c r="AZ1376" i="1"/>
  <c r="AQ1376" i="1"/>
  <c r="AO1376" i="1"/>
  <c r="CZ1376" i="1" s="1"/>
  <c r="AM1376" i="1"/>
  <c r="CY1376" i="1" s="1"/>
  <c r="AJ1376" i="1"/>
  <c r="AH1376" i="1"/>
  <c r="I1376" i="1"/>
  <c r="D1376" i="1"/>
  <c r="CY1375" i="1"/>
  <c r="CO1375" i="1"/>
  <c r="CL1375" i="1"/>
  <c r="CE1375" i="1"/>
  <c r="CC1375" i="1"/>
  <c r="BV1375" i="1"/>
  <c r="BQ1375" i="1"/>
  <c r="BM1375" i="1"/>
  <c r="BJ1375" i="1"/>
  <c r="BG1375" i="1"/>
  <c r="AZ1375" i="1"/>
  <c r="AQ1375" i="1"/>
  <c r="AO1375" i="1"/>
  <c r="AM1375" i="1"/>
  <c r="AJ1375" i="1"/>
  <c r="CZ1375" i="1" s="1"/>
  <c r="AH1375" i="1"/>
  <c r="DB1375" i="1" s="1"/>
  <c r="I1375" i="1"/>
  <c r="F1375" i="1"/>
  <c r="G1375" i="1" s="1"/>
  <c r="E1375" i="1"/>
  <c r="CX1375" i="1" s="1"/>
  <c r="D1375" i="1"/>
  <c r="CW1375" i="1" s="1"/>
  <c r="CO1374" i="1"/>
  <c r="CL1374" i="1"/>
  <c r="CE1374" i="1"/>
  <c r="CC1374" i="1"/>
  <c r="BV1374" i="1"/>
  <c r="BQ1374" i="1"/>
  <c r="BJ1374" i="1"/>
  <c r="BM1374" i="1" s="1"/>
  <c r="BG1374" i="1"/>
  <c r="AZ1374" i="1"/>
  <c r="AQ1374" i="1"/>
  <c r="AO1374" i="1"/>
  <c r="CZ1374" i="1" s="1"/>
  <c r="AM1374" i="1"/>
  <c r="CY1374" i="1" s="1"/>
  <c r="AJ1374" i="1"/>
  <c r="AH1374" i="1"/>
  <c r="I1374" i="1"/>
  <c r="D1374" i="1"/>
  <c r="CO1373" i="1"/>
  <c r="CL1373" i="1"/>
  <c r="CE1373" i="1"/>
  <c r="CC1373" i="1"/>
  <c r="BV1373" i="1"/>
  <c r="BQ1373" i="1"/>
  <c r="BM1373" i="1"/>
  <c r="BJ1373" i="1"/>
  <c r="BG1373" i="1"/>
  <c r="AZ1373" i="1"/>
  <c r="CY1373" i="1" s="1"/>
  <c r="AQ1373" i="1"/>
  <c r="AO1373" i="1"/>
  <c r="AM1373" i="1"/>
  <c r="AJ1373" i="1"/>
  <c r="CZ1373" i="1" s="1"/>
  <c r="AH1373" i="1"/>
  <c r="I1373" i="1"/>
  <c r="F1373" i="1"/>
  <c r="G1373" i="1" s="1"/>
  <c r="E1373" i="1"/>
  <c r="CX1373" i="1" s="1"/>
  <c r="D1373" i="1"/>
  <c r="CO1372" i="1"/>
  <c r="CL1372" i="1"/>
  <c r="CE1372" i="1"/>
  <c r="CC1372" i="1"/>
  <c r="BV1372" i="1"/>
  <c r="BQ1372" i="1"/>
  <c r="BJ1372" i="1"/>
  <c r="BM1372" i="1" s="1"/>
  <c r="BG1372" i="1"/>
  <c r="AZ1372" i="1"/>
  <c r="AQ1372" i="1"/>
  <c r="AO1372" i="1"/>
  <c r="CZ1372" i="1" s="1"/>
  <c r="AM1372" i="1"/>
  <c r="CY1372" i="1" s="1"/>
  <c r="AJ1372" i="1"/>
  <c r="AH1372" i="1"/>
  <c r="I1372" i="1"/>
  <c r="D1372" i="1"/>
  <c r="CO1371" i="1"/>
  <c r="CL1371" i="1"/>
  <c r="CE1371" i="1"/>
  <c r="CC1371" i="1"/>
  <c r="BV1371" i="1"/>
  <c r="BQ1371" i="1"/>
  <c r="BM1371" i="1"/>
  <c r="BJ1371" i="1"/>
  <c r="BG1371" i="1"/>
  <c r="AZ1371" i="1"/>
  <c r="AQ1371" i="1"/>
  <c r="AO1371" i="1"/>
  <c r="AM1371" i="1"/>
  <c r="AJ1371" i="1"/>
  <c r="AH1371" i="1"/>
  <c r="CY1371" i="1" s="1"/>
  <c r="I1371" i="1"/>
  <c r="E1371" i="1"/>
  <c r="D1371" i="1"/>
  <c r="CO1370" i="1"/>
  <c r="CL1370" i="1"/>
  <c r="CE1370" i="1"/>
  <c r="CC1370" i="1"/>
  <c r="BV1370" i="1"/>
  <c r="BQ1370" i="1"/>
  <c r="BJ1370" i="1"/>
  <c r="BM1370" i="1" s="1"/>
  <c r="BG1370" i="1"/>
  <c r="AZ1370" i="1"/>
  <c r="AQ1370" i="1"/>
  <c r="AO1370" i="1"/>
  <c r="CZ1370" i="1" s="1"/>
  <c r="AM1370" i="1"/>
  <c r="AJ1370" i="1"/>
  <c r="AH1370" i="1"/>
  <c r="I1370" i="1"/>
  <c r="D1370" i="1"/>
  <c r="CO1369" i="1"/>
  <c r="CL1369" i="1"/>
  <c r="CE1369" i="1"/>
  <c r="CC1369" i="1"/>
  <c r="BV1369" i="1"/>
  <c r="BQ1369" i="1"/>
  <c r="BM1369" i="1"/>
  <c r="BJ1369" i="1"/>
  <c r="BG1369" i="1"/>
  <c r="AZ1369" i="1"/>
  <c r="AQ1369" i="1"/>
  <c r="AO1369" i="1"/>
  <c r="AM1369" i="1"/>
  <c r="AJ1369" i="1"/>
  <c r="CZ1369" i="1" s="1"/>
  <c r="AH1369" i="1"/>
  <c r="I1369" i="1"/>
  <c r="F1369" i="1"/>
  <c r="E1369" i="1"/>
  <c r="D1369" i="1"/>
  <c r="CZ1368" i="1"/>
  <c r="CO1368" i="1"/>
  <c r="CL1368" i="1"/>
  <c r="CE1368" i="1"/>
  <c r="CC1368" i="1"/>
  <c r="BV1368" i="1"/>
  <c r="BQ1368" i="1"/>
  <c r="BJ1368" i="1"/>
  <c r="BM1368" i="1" s="1"/>
  <c r="BG1368" i="1"/>
  <c r="AZ1368" i="1"/>
  <c r="AQ1368" i="1"/>
  <c r="AO1368" i="1"/>
  <c r="DA1368" i="1" s="1"/>
  <c r="AM1368" i="1"/>
  <c r="CY1368" i="1" s="1"/>
  <c r="AJ1368" i="1"/>
  <c r="AH1368" i="1"/>
  <c r="I1368" i="1"/>
  <c r="D1368" i="1"/>
  <c r="CO1367" i="1"/>
  <c r="CL1367" i="1"/>
  <c r="CE1367" i="1"/>
  <c r="CC1367" i="1"/>
  <c r="BV1367" i="1"/>
  <c r="BQ1367" i="1"/>
  <c r="BM1367" i="1"/>
  <c r="BJ1367" i="1"/>
  <c r="BG1367" i="1"/>
  <c r="AZ1367" i="1"/>
  <c r="AQ1367" i="1"/>
  <c r="AO1367" i="1"/>
  <c r="AM1367" i="1"/>
  <c r="AJ1367" i="1"/>
  <c r="AH1367" i="1"/>
  <c r="I1367" i="1"/>
  <c r="E1367" i="1"/>
  <c r="D1367" i="1"/>
  <c r="CO1366" i="1"/>
  <c r="CL1366" i="1"/>
  <c r="CE1366" i="1"/>
  <c r="CC1366" i="1"/>
  <c r="BV1366" i="1"/>
  <c r="BQ1366" i="1"/>
  <c r="BJ1366" i="1"/>
  <c r="BM1366" i="1" s="1"/>
  <c r="BG1366" i="1"/>
  <c r="AZ1366" i="1"/>
  <c r="AQ1366" i="1"/>
  <c r="AO1366" i="1"/>
  <c r="CZ1366" i="1" s="1"/>
  <c r="AM1366" i="1"/>
  <c r="AJ1366" i="1"/>
  <c r="AH1366" i="1"/>
  <c r="I1366" i="1"/>
  <c r="D1366" i="1"/>
  <c r="CO1365" i="1"/>
  <c r="CL1365" i="1"/>
  <c r="CE1365" i="1"/>
  <c r="CC1365" i="1"/>
  <c r="BV1365" i="1"/>
  <c r="BQ1365" i="1"/>
  <c r="BM1365" i="1"/>
  <c r="BJ1365" i="1"/>
  <c r="BG1365" i="1"/>
  <c r="AZ1365" i="1"/>
  <c r="AQ1365" i="1"/>
  <c r="AO1365" i="1"/>
  <c r="AM1365" i="1"/>
  <c r="AJ1365" i="1"/>
  <c r="CZ1365" i="1" s="1"/>
  <c r="AH1365" i="1"/>
  <c r="I1365" i="1"/>
  <c r="F1365" i="1"/>
  <c r="E1365" i="1"/>
  <c r="D1365" i="1"/>
  <c r="CO1364" i="1"/>
  <c r="CL1364" i="1"/>
  <c r="CE1364" i="1"/>
  <c r="CC1364" i="1"/>
  <c r="BV1364" i="1"/>
  <c r="BQ1364" i="1"/>
  <c r="BJ1364" i="1"/>
  <c r="BM1364" i="1" s="1"/>
  <c r="BG1364" i="1"/>
  <c r="AZ1364" i="1"/>
  <c r="AQ1364" i="1"/>
  <c r="AO1364" i="1"/>
  <c r="DA1364" i="1" s="1"/>
  <c r="AM1364" i="1"/>
  <c r="CY1364" i="1" s="1"/>
  <c r="AJ1364" i="1"/>
  <c r="AH1364" i="1"/>
  <c r="I1364" i="1"/>
  <c r="D1364" i="1"/>
  <c r="CY1363" i="1"/>
  <c r="CO1363" i="1"/>
  <c r="CL1363" i="1"/>
  <c r="CE1363" i="1"/>
  <c r="CC1363" i="1"/>
  <c r="BV1363" i="1"/>
  <c r="BQ1363" i="1"/>
  <c r="BM1363" i="1"/>
  <c r="BJ1363" i="1"/>
  <c r="BG1363" i="1"/>
  <c r="AZ1363" i="1"/>
  <c r="AQ1363" i="1"/>
  <c r="AO1363" i="1"/>
  <c r="AM1363" i="1"/>
  <c r="AJ1363" i="1"/>
  <c r="AH1363" i="1"/>
  <c r="I1363" i="1"/>
  <c r="E1363" i="1"/>
  <c r="D1363" i="1"/>
  <c r="CO1362" i="1"/>
  <c r="CL1362" i="1"/>
  <c r="CE1362" i="1"/>
  <c r="CC1362" i="1"/>
  <c r="BV1362" i="1"/>
  <c r="BQ1362" i="1"/>
  <c r="BJ1362" i="1"/>
  <c r="BM1362" i="1" s="1"/>
  <c r="BG1362" i="1"/>
  <c r="AZ1362" i="1"/>
  <c r="AQ1362" i="1"/>
  <c r="AO1362" i="1"/>
  <c r="CZ1362" i="1" s="1"/>
  <c r="AM1362" i="1"/>
  <c r="AJ1362" i="1"/>
  <c r="AH1362" i="1"/>
  <c r="I1362" i="1"/>
  <c r="D1362" i="1"/>
  <c r="CO1361" i="1"/>
  <c r="CL1361" i="1"/>
  <c r="CE1361" i="1"/>
  <c r="CC1361" i="1"/>
  <c r="BV1361" i="1"/>
  <c r="BQ1361" i="1"/>
  <c r="BM1361" i="1"/>
  <c r="BJ1361" i="1"/>
  <c r="BG1361" i="1"/>
  <c r="AZ1361" i="1"/>
  <c r="AQ1361" i="1"/>
  <c r="AO1361" i="1"/>
  <c r="AM1361" i="1"/>
  <c r="AJ1361" i="1"/>
  <c r="CZ1361" i="1" s="1"/>
  <c r="AH1361" i="1"/>
  <c r="I1361" i="1"/>
  <c r="F1361" i="1"/>
  <c r="E1361" i="1"/>
  <c r="D1361" i="1"/>
  <c r="CZ1360" i="1"/>
  <c r="CO1360" i="1"/>
  <c r="CL1360" i="1"/>
  <c r="CE1360" i="1"/>
  <c r="CC1360" i="1"/>
  <c r="BV1360" i="1"/>
  <c r="BQ1360" i="1"/>
  <c r="BJ1360" i="1"/>
  <c r="BM1360" i="1" s="1"/>
  <c r="BG1360" i="1"/>
  <c r="AZ1360" i="1"/>
  <c r="AQ1360" i="1"/>
  <c r="AO1360" i="1"/>
  <c r="DA1360" i="1" s="1"/>
  <c r="AM1360" i="1"/>
  <c r="CY1360" i="1" s="1"/>
  <c r="AJ1360" i="1"/>
  <c r="AH1360" i="1"/>
  <c r="I1360" i="1"/>
  <c r="D1360" i="1"/>
  <c r="CO1359" i="1"/>
  <c r="CL1359" i="1"/>
  <c r="CE1359" i="1"/>
  <c r="CC1359" i="1"/>
  <c r="BV1359" i="1"/>
  <c r="BQ1359" i="1"/>
  <c r="BM1359" i="1"/>
  <c r="BJ1359" i="1"/>
  <c r="BG1359" i="1"/>
  <c r="AZ1359" i="1"/>
  <c r="AQ1359" i="1"/>
  <c r="AO1359" i="1"/>
  <c r="AM1359" i="1"/>
  <c r="AJ1359" i="1"/>
  <c r="AH1359" i="1"/>
  <c r="CY1359" i="1" s="1"/>
  <c r="I1359" i="1"/>
  <c r="E1359" i="1"/>
  <c r="D1359" i="1"/>
  <c r="CO1358" i="1"/>
  <c r="CL1358" i="1"/>
  <c r="CE1358" i="1"/>
  <c r="CC1358" i="1"/>
  <c r="BV1358" i="1"/>
  <c r="BQ1358" i="1"/>
  <c r="BJ1358" i="1"/>
  <c r="BM1358" i="1" s="1"/>
  <c r="BG1358" i="1"/>
  <c r="AZ1358" i="1"/>
  <c r="AQ1358" i="1"/>
  <c r="AO1358" i="1"/>
  <c r="CZ1358" i="1" s="1"/>
  <c r="AM1358" i="1"/>
  <c r="AJ1358" i="1"/>
  <c r="AH1358" i="1"/>
  <c r="I1358" i="1"/>
  <c r="D1358" i="1"/>
  <c r="CO1357" i="1"/>
  <c r="CL1357" i="1"/>
  <c r="CE1357" i="1"/>
  <c r="CC1357" i="1"/>
  <c r="BV1357" i="1"/>
  <c r="BQ1357" i="1"/>
  <c r="BM1357" i="1"/>
  <c r="BJ1357" i="1"/>
  <c r="BG1357" i="1"/>
  <c r="AZ1357" i="1"/>
  <c r="AQ1357" i="1"/>
  <c r="AO1357" i="1"/>
  <c r="AM1357" i="1"/>
  <c r="AJ1357" i="1"/>
  <c r="CZ1357" i="1" s="1"/>
  <c r="AH1357" i="1"/>
  <c r="I1357" i="1"/>
  <c r="F1357" i="1"/>
  <c r="E1357" i="1"/>
  <c r="D1357" i="1"/>
  <c r="CO1356" i="1"/>
  <c r="CL1356" i="1"/>
  <c r="CE1356" i="1"/>
  <c r="CC1356" i="1"/>
  <c r="BV1356" i="1"/>
  <c r="BQ1356" i="1"/>
  <c r="BJ1356" i="1"/>
  <c r="BM1356" i="1" s="1"/>
  <c r="BG1356" i="1"/>
  <c r="AZ1356" i="1"/>
  <c r="AQ1356" i="1"/>
  <c r="AO1356" i="1"/>
  <c r="AM1356" i="1"/>
  <c r="CY1356" i="1" s="1"/>
  <c r="AJ1356" i="1"/>
  <c r="AH1356" i="1"/>
  <c r="I1356" i="1"/>
  <c r="D1356" i="1"/>
  <c r="CO1355" i="1"/>
  <c r="CL1355" i="1"/>
  <c r="CE1355" i="1"/>
  <c r="CC1355" i="1"/>
  <c r="BV1355" i="1"/>
  <c r="BQ1355" i="1"/>
  <c r="BJ1355" i="1"/>
  <c r="BM1355" i="1" s="1"/>
  <c r="BG1355" i="1"/>
  <c r="AZ1355" i="1"/>
  <c r="AQ1355" i="1"/>
  <c r="AO1355" i="1"/>
  <c r="DB1355" i="1" s="1"/>
  <c r="AM1355" i="1"/>
  <c r="AJ1355" i="1"/>
  <c r="AH1355" i="1"/>
  <c r="I1355" i="1"/>
  <c r="D1355" i="1"/>
  <c r="E1355" i="1" s="1"/>
  <c r="F1355" i="1" s="1"/>
  <c r="G1355" i="1" s="1"/>
  <c r="DA1354" i="1"/>
  <c r="CO1354" i="1"/>
  <c r="CL1354" i="1"/>
  <c r="CE1354" i="1"/>
  <c r="CC1354" i="1"/>
  <c r="BV1354" i="1"/>
  <c r="BQ1354" i="1"/>
  <c r="BJ1354" i="1"/>
  <c r="BM1354" i="1" s="1"/>
  <c r="BG1354" i="1"/>
  <c r="AZ1354" i="1"/>
  <c r="AQ1354" i="1"/>
  <c r="AO1354" i="1"/>
  <c r="AM1354" i="1"/>
  <c r="CY1354" i="1" s="1"/>
  <c r="AJ1354" i="1"/>
  <c r="CZ1354" i="1" s="1"/>
  <c r="AH1354" i="1"/>
  <c r="I1354" i="1"/>
  <c r="D1354" i="1"/>
  <c r="CO1353" i="1"/>
  <c r="CL1353" i="1"/>
  <c r="CE1353" i="1"/>
  <c r="CC1353" i="1"/>
  <c r="BV1353" i="1"/>
  <c r="BQ1353" i="1"/>
  <c r="BM1353" i="1"/>
  <c r="BJ1353" i="1"/>
  <c r="BG1353" i="1"/>
  <c r="AZ1353" i="1"/>
  <c r="CY1353" i="1" s="1"/>
  <c r="AQ1353" i="1"/>
  <c r="AO1353" i="1"/>
  <c r="AM1353" i="1"/>
  <c r="AJ1353" i="1"/>
  <c r="AH1353" i="1"/>
  <c r="I1353" i="1"/>
  <c r="E1353" i="1"/>
  <c r="F1353" i="1" s="1"/>
  <c r="G1353" i="1" s="1"/>
  <c r="D1353" i="1"/>
  <c r="CX1353" i="1" s="1"/>
  <c r="CY1352" i="1"/>
  <c r="CO1352" i="1"/>
  <c r="CL1352" i="1"/>
  <c r="CE1352" i="1"/>
  <c r="CC1352" i="1"/>
  <c r="BV1352" i="1"/>
  <c r="BQ1352" i="1"/>
  <c r="BJ1352" i="1"/>
  <c r="BM1352" i="1" s="1"/>
  <c r="BG1352" i="1"/>
  <c r="AZ1352" i="1"/>
  <c r="AQ1352" i="1"/>
  <c r="AO1352" i="1"/>
  <c r="CZ1352" i="1" s="1"/>
  <c r="AM1352" i="1"/>
  <c r="AJ1352" i="1"/>
  <c r="AH1352" i="1"/>
  <c r="I1352" i="1"/>
  <c r="D1352" i="1"/>
  <c r="CO1351" i="1"/>
  <c r="CL1351" i="1"/>
  <c r="CE1351" i="1"/>
  <c r="CC1351" i="1"/>
  <c r="BV1351" i="1"/>
  <c r="BQ1351" i="1"/>
  <c r="BM1351" i="1"/>
  <c r="BJ1351" i="1"/>
  <c r="BG1351" i="1"/>
  <c r="AZ1351" i="1"/>
  <c r="AQ1351" i="1"/>
  <c r="AO1351" i="1"/>
  <c r="AM1351" i="1"/>
  <c r="AJ1351" i="1"/>
  <c r="AH1351" i="1"/>
  <c r="I1351" i="1"/>
  <c r="E1351" i="1"/>
  <c r="D1351" i="1"/>
  <c r="CZ1350" i="1"/>
  <c r="CO1350" i="1"/>
  <c r="CL1350" i="1"/>
  <c r="CE1350" i="1"/>
  <c r="CC1350" i="1"/>
  <c r="BV1350" i="1"/>
  <c r="BQ1350" i="1"/>
  <c r="BJ1350" i="1"/>
  <c r="BM1350" i="1" s="1"/>
  <c r="BG1350" i="1"/>
  <c r="AZ1350" i="1"/>
  <c r="AQ1350" i="1"/>
  <c r="AO1350" i="1"/>
  <c r="AM1350" i="1"/>
  <c r="AJ1350" i="1"/>
  <c r="AH1350" i="1"/>
  <c r="DB1350" i="1" s="1"/>
  <c r="I1350" i="1"/>
  <c r="D1350" i="1"/>
  <c r="CO1349" i="1"/>
  <c r="CL1349" i="1"/>
  <c r="CE1349" i="1"/>
  <c r="CC1349" i="1"/>
  <c r="BV1349" i="1"/>
  <c r="BQ1349" i="1"/>
  <c r="BM1349" i="1"/>
  <c r="BJ1349" i="1"/>
  <c r="BG1349" i="1"/>
  <c r="AZ1349" i="1"/>
  <c r="AQ1349" i="1"/>
  <c r="AO1349" i="1"/>
  <c r="AM1349" i="1"/>
  <c r="AJ1349" i="1"/>
  <c r="AH1349" i="1"/>
  <c r="DB1349" i="1" s="1"/>
  <c r="I1349" i="1"/>
  <c r="E1349" i="1"/>
  <c r="F1349" i="1" s="1"/>
  <c r="G1349" i="1" s="1"/>
  <c r="D1349" i="1"/>
  <c r="CZ1348" i="1"/>
  <c r="CO1348" i="1"/>
  <c r="CL1348" i="1"/>
  <c r="CE1348" i="1"/>
  <c r="CC1348" i="1"/>
  <c r="BV1348" i="1"/>
  <c r="BQ1348" i="1"/>
  <c r="BJ1348" i="1"/>
  <c r="BM1348" i="1" s="1"/>
  <c r="BG1348" i="1"/>
  <c r="AZ1348" i="1"/>
  <c r="AQ1348" i="1"/>
  <c r="AO1348" i="1"/>
  <c r="AM1348" i="1"/>
  <c r="AJ1348" i="1"/>
  <c r="AH1348" i="1"/>
  <c r="I1348" i="1"/>
  <c r="D1348" i="1"/>
  <c r="CO1347" i="1"/>
  <c r="CL1347" i="1"/>
  <c r="CE1347" i="1"/>
  <c r="CC1347" i="1"/>
  <c r="BV1347" i="1"/>
  <c r="BQ1347" i="1"/>
  <c r="BM1347" i="1"/>
  <c r="BJ1347" i="1"/>
  <c r="BG1347" i="1"/>
  <c r="AZ1347" i="1"/>
  <c r="AQ1347" i="1"/>
  <c r="AO1347" i="1"/>
  <c r="AM1347" i="1"/>
  <c r="AJ1347" i="1"/>
  <c r="AH1347" i="1"/>
  <c r="I1347" i="1"/>
  <c r="E1347" i="1"/>
  <c r="D1347" i="1"/>
  <c r="CZ1346" i="1"/>
  <c r="CO1346" i="1"/>
  <c r="CL1346" i="1"/>
  <c r="CE1346" i="1"/>
  <c r="CC1346" i="1"/>
  <c r="BV1346" i="1"/>
  <c r="BQ1346" i="1"/>
  <c r="BJ1346" i="1"/>
  <c r="BM1346" i="1" s="1"/>
  <c r="BG1346" i="1"/>
  <c r="AZ1346" i="1"/>
  <c r="AQ1346" i="1"/>
  <c r="AO1346" i="1"/>
  <c r="AM1346" i="1"/>
  <c r="AJ1346" i="1"/>
  <c r="AH1346" i="1"/>
  <c r="DB1346" i="1" s="1"/>
  <c r="I1346" i="1"/>
  <c r="D1346" i="1"/>
  <c r="CO1345" i="1"/>
  <c r="CL1345" i="1"/>
  <c r="CE1345" i="1"/>
  <c r="CC1345" i="1"/>
  <c r="BV1345" i="1"/>
  <c r="BQ1345" i="1"/>
  <c r="BM1345" i="1"/>
  <c r="BJ1345" i="1"/>
  <c r="BG1345" i="1"/>
  <c r="AZ1345" i="1"/>
  <c r="AQ1345" i="1"/>
  <c r="AO1345" i="1"/>
  <c r="AM1345" i="1"/>
  <c r="AJ1345" i="1"/>
  <c r="AH1345" i="1"/>
  <c r="DB1345" i="1" s="1"/>
  <c r="I1345" i="1"/>
  <c r="E1345" i="1"/>
  <c r="F1345" i="1" s="1"/>
  <c r="G1345" i="1" s="1"/>
  <c r="D1345" i="1"/>
  <c r="CZ1344" i="1"/>
  <c r="CO1344" i="1"/>
  <c r="CL1344" i="1"/>
  <c r="CE1344" i="1"/>
  <c r="CC1344" i="1"/>
  <c r="BV1344" i="1"/>
  <c r="BQ1344" i="1"/>
  <c r="BJ1344" i="1"/>
  <c r="BM1344" i="1" s="1"/>
  <c r="BG1344" i="1"/>
  <c r="AZ1344" i="1"/>
  <c r="AQ1344" i="1"/>
  <c r="AO1344" i="1"/>
  <c r="AM1344" i="1"/>
  <c r="AJ1344" i="1"/>
  <c r="AH1344" i="1"/>
  <c r="I1344" i="1"/>
  <c r="D1344" i="1"/>
  <c r="CO1343" i="1"/>
  <c r="CL1343" i="1"/>
  <c r="CE1343" i="1"/>
  <c r="CC1343" i="1"/>
  <c r="BV1343" i="1"/>
  <c r="BQ1343" i="1"/>
  <c r="BM1343" i="1"/>
  <c r="BJ1343" i="1"/>
  <c r="BG1343" i="1"/>
  <c r="AZ1343" i="1"/>
  <c r="AQ1343" i="1"/>
  <c r="AO1343" i="1"/>
  <c r="AM1343" i="1"/>
  <c r="AJ1343" i="1"/>
  <c r="AH1343" i="1"/>
  <c r="I1343" i="1"/>
  <c r="E1343" i="1"/>
  <c r="D1343" i="1"/>
  <c r="CZ1342" i="1"/>
  <c r="CO1342" i="1"/>
  <c r="CL1342" i="1"/>
  <c r="CE1342" i="1"/>
  <c r="CC1342" i="1"/>
  <c r="BV1342" i="1"/>
  <c r="BQ1342" i="1"/>
  <c r="BJ1342" i="1"/>
  <c r="BM1342" i="1" s="1"/>
  <c r="BG1342" i="1"/>
  <c r="AZ1342" i="1"/>
  <c r="AQ1342" i="1"/>
  <c r="AO1342" i="1"/>
  <c r="AM1342" i="1"/>
  <c r="AJ1342" i="1"/>
  <c r="AH1342" i="1"/>
  <c r="DB1342" i="1" s="1"/>
  <c r="I1342" i="1"/>
  <c r="D1342" i="1"/>
  <c r="CO1341" i="1"/>
  <c r="CL1341" i="1"/>
  <c r="CE1341" i="1"/>
  <c r="CC1341" i="1"/>
  <c r="BV1341" i="1"/>
  <c r="BQ1341" i="1"/>
  <c r="BM1341" i="1"/>
  <c r="BJ1341" i="1"/>
  <c r="BG1341" i="1"/>
  <c r="AZ1341" i="1"/>
  <c r="AQ1341" i="1"/>
  <c r="AO1341" i="1"/>
  <c r="AM1341" i="1"/>
  <c r="AJ1341" i="1"/>
  <c r="AH1341" i="1"/>
  <c r="DB1341" i="1" s="1"/>
  <c r="I1341" i="1"/>
  <c r="E1341" i="1"/>
  <c r="F1341" i="1" s="1"/>
  <c r="G1341" i="1" s="1"/>
  <c r="D1341" i="1"/>
  <c r="CZ1340" i="1"/>
  <c r="CO1340" i="1"/>
  <c r="CL1340" i="1"/>
  <c r="CE1340" i="1"/>
  <c r="CC1340" i="1"/>
  <c r="BV1340" i="1"/>
  <c r="BQ1340" i="1"/>
  <c r="BJ1340" i="1"/>
  <c r="BM1340" i="1" s="1"/>
  <c r="BG1340" i="1"/>
  <c r="AZ1340" i="1"/>
  <c r="AQ1340" i="1"/>
  <c r="AO1340" i="1"/>
  <c r="AM1340" i="1"/>
  <c r="AJ1340" i="1"/>
  <c r="AH1340" i="1"/>
  <c r="I1340" i="1"/>
  <c r="D1340" i="1"/>
  <c r="CO1339" i="1"/>
  <c r="CL1339" i="1"/>
  <c r="CE1339" i="1"/>
  <c r="CC1339" i="1"/>
  <c r="BV1339" i="1"/>
  <c r="BQ1339" i="1"/>
  <c r="BM1339" i="1"/>
  <c r="BJ1339" i="1"/>
  <c r="BG1339" i="1"/>
  <c r="AZ1339" i="1"/>
  <c r="AQ1339" i="1"/>
  <c r="AO1339" i="1"/>
  <c r="AM1339" i="1"/>
  <c r="AJ1339" i="1"/>
  <c r="AH1339" i="1"/>
  <c r="I1339" i="1"/>
  <c r="E1339" i="1"/>
  <c r="D1339" i="1"/>
  <c r="CZ1338" i="1"/>
  <c r="CO1338" i="1"/>
  <c r="CL1338" i="1"/>
  <c r="CE1338" i="1"/>
  <c r="CC1338" i="1"/>
  <c r="BV1338" i="1"/>
  <c r="BQ1338" i="1"/>
  <c r="BJ1338" i="1"/>
  <c r="BM1338" i="1" s="1"/>
  <c r="BG1338" i="1"/>
  <c r="AZ1338" i="1"/>
  <c r="AQ1338" i="1"/>
  <c r="AO1338" i="1"/>
  <c r="AM1338" i="1"/>
  <c r="AJ1338" i="1"/>
  <c r="AH1338" i="1"/>
  <c r="DB1338" i="1" s="1"/>
  <c r="I1338" i="1"/>
  <c r="D1338" i="1"/>
  <c r="CO1337" i="1"/>
  <c r="CL1337" i="1"/>
  <c r="CE1337" i="1"/>
  <c r="CC1337" i="1"/>
  <c r="BV1337" i="1"/>
  <c r="BQ1337" i="1"/>
  <c r="BM1337" i="1"/>
  <c r="BJ1337" i="1"/>
  <c r="BG1337" i="1"/>
  <c r="AZ1337" i="1"/>
  <c r="AQ1337" i="1"/>
  <c r="AO1337" i="1"/>
  <c r="AM1337" i="1"/>
  <c r="AJ1337" i="1"/>
  <c r="AH1337" i="1"/>
  <c r="DB1337" i="1" s="1"/>
  <c r="I1337" i="1"/>
  <c r="E1337" i="1"/>
  <c r="F1337" i="1" s="1"/>
  <c r="G1337" i="1" s="1"/>
  <c r="D1337" i="1"/>
  <c r="CZ1336" i="1"/>
  <c r="CO1336" i="1"/>
  <c r="CL1336" i="1"/>
  <c r="CE1336" i="1"/>
  <c r="CC1336" i="1"/>
  <c r="BV1336" i="1"/>
  <c r="BQ1336" i="1"/>
  <c r="BJ1336" i="1"/>
  <c r="BM1336" i="1" s="1"/>
  <c r="BG1336" i="1"/>
  <c r="AZ1336" i="1"/>
  <c r="AQ1336" i="1"/>
  <c r="AO1336" i="1"/>
  <c r="AM1336" i="1"/>
  <c r="AJ1336" i="1"/>
  <c r="AH1336" i="1"/>
  <c r="I1336" i="1"/>
  <c r="D1336" i="1"/>
  <c r="CO1335" i="1"/>
  <c r="CL1335" i="1"/>
  <c r="CE1335" i="1"/>
  <c r="CC1335" i="1"/>
  <c r="BV1335" i="1"/>
  <c r="BQ1335" i="1"/>
  <c r="BM1335" i="1"/>
  <c r="BJ1335" i="1"/>
  <c r="BG1335" i="1"/>
  <c r="AZ1335" i="1"/>
  <c r="AQ1335" i="1"/>
  <c r="AO1335" i="1"/>
  <c r="AM1335" i="1"/>
  <c r="AJ1335" i="1"/>
  <c r="AH1335" i="1"/>
  <c r="I1335" i="1"/>
  <c r="E1335" i="1"/>
  <c r="D1335" i="1"/>
  <c r="CZ1334" i="1"/>
  <c r="CO1334" i="1"/>
  <c r="CL1334" i="1"/>
  <c r="CE1334" i="1"/>
  <c r="CC1334" i="1"/>
  <c r="BV1334" i="1"/>
  <c r="BQ1334" i="1"/>
  <c r="BJ1334" i="1"/>
  <c r="BM1334" i="1" s="1"/>
  <c r="BG1334" i="1"/>
  <c r="AZ1334" i="1"/>
  <c r="AQ1334" i="1"/>
  <c r="AO1334" i="1"/>
  <c r="AM1334" i="1"/>
  <c r="AJ1334" i="1"/>
  <c r="AH1334" i="1"/>
  <c r="DB1334" i="1" s="1"/>
  <c r="I1334" i="1"/>
  <c r="D1334" i="1"/>
  <c r="CO1333" i="1"/>
  <c r="CL1333" i="1"/>
  <c r="CE1333" i="1"/>
  <c r="CC1333" i="1"/>
  <c r="BV1333" i="1"/>
  <c r="BQ1333" i="1"/>
  <c r="BM1333" i="1"/>
  <c r="BJ1333" i="1"/>
  <c r="BG1333" i="1"/>
  <c r="AZ1333" i="1"/>
  <c r="AQ1333" i="1"/>
  <c r="AO1333" i="1"/>
  <c r="AM1333" i="1"/>
  <c r="AJ1333" i="1"/>
  <c r="AH1333" i="1"/>
  <c r="DB1333" i="1" s="1"/>
  <c r="I1333" i="1"/>
  <c r="E1333" i="1"/>
  <c r="F1333" i="1" s="1"/>
  <c r="G1333" i="1" s="1"/>
  <c r="D1333" i="1"/>
  <c r="CZ1332" i="1"/>
  <c r="CO1332" i="1"/>
  <c r="CL1332" i="1"/>
  <c r="CE1332" i="1"/>
  <c r="CC1332" i="1"/>
  <c r="BV1332" i="1"/>
  <c r="BQ1332" i="1"/>
  <c r="BJ1332" i="1"/>
  <c r="BM1332" i="1" s="1"/>
  <c r="BG1332" i="1"/>
  <c r="AZ1332" i="1"/>
  <c r="AQ1332" i="1"/>
  <c r="AO1332" i="1"/>
  <c r="AM1332" i="1"/>
  <c r="AJ1332" i="1"/>
  <c r="AH1332" i="1"/>
  <c r="I1332" i="1"/>
  <c r="D1332" i="1"/>
  <c r="CO1331" i="1"/>
  <c r="CL1331" i="1"/>
  <c r="CE1331" i="1"/>
  <c r="CC1331" i="1"/>
  <c r="BV1331" i="1"/>
  <c r="BQ1331" i="1"/>
  <c r="BM1331" i="1"/>
  <c r="BJ1331" i="1"/>
  <c r="BG1331" i="1"/>
  <c r="AZ1331" i="1"/>
  <c r="AQ1331" i="1"/>
  <c r="AO1331" i="1"/>
  <c r="AM1331" i="1"/>
  <c r="AJ1331" i="1"/>
  <c r="AH1331" i="1"/>
  <c r="I1331" i="1"/>
  <c r="E1331" i="1"/>
  <c r="D1331" i="1"/>
  <c r="CZ1330" i="1"/>
  <c r="CO1330" i="1"/>
  <c r="CL1330" i="1"/>
  <c r="CE1330" i="1"/>
  <c r="CC1330" i="1"/>
  <c r="BV1330" i="1"/>
  <c r="BQ1330" i="1"/>
  <c r="BJ1330" i="1"/>
  <c r="BM1330" i="1" s="1"/>
  <c r="BG1330" i="1"/>
  <c r="AZ1330" i="1"/>
  <c r="AQ1330" i="1"/>
  <c r="AO1330" i="1"/>
  <c r="AM1330" i="1"/>
  <c r="DA1330" i="1" s="1"/>
  <c r="AJ1330" i="1"/>
  <c r="AH1330" i="1"/>
  <c r="CY1330" i="1" s="1"/>
  <c r="I1330" i="1"/>
  <c r="D1330" i="1"/>
  <c r="CO1329" i="1"/>
  <c r="CL1329" i="1"/>
  <c r="CE1329" i="1"/>
  <c r="CC1329" i="1"/>
  <c r="BV1329" i="1"/>
  <c r="BQ1329" i="1"/>
  <c r="BM1329" i="1"/>
  <c r="BJ1329" i="1"/>
  <c r="BG1329" i="1"/>
  <c r="AZ1329" i="1"/>
  <c r="AQ1329" i="1"/>
  <c r="AO1329" i="1"/>
  <c r="AM1329" i="1"/>
  <c r="AJ1329" i="1"/>
  <c r="AH1329" i="1"/>
  <c r="DB1329" i="1" s="1"/>
  <c r="I1329" i="1"/>
  <c r="E1329" i="1"/>
  <c r="F1329" i="1" s="1"/>
  <c r="G1329" i="1" s="1"/>
  <c r="D1329" i="1"/>
  <c r="CZ1328" i="1"/>
  <c r="CO1328" i="1"/>
  <c r="CL1328" i="1"/>
  <c r="CE1328" i="1"/>
  <c r="CC1328" i="1"/>
  <c r="BV1328" i="1"/>
  <c r="BQ1328" i="1"/>
  <c r="BJ1328" i="1"/>
  <c r="BM1328" i="1" s="1"/>
  <c r="BG1328" i="1"/>
  <c r="AZ1328" i="1"/>
  <c r="AQ1328" i="1"/>
  <c r="AO1328" i="1"/>
  <c r="AM1328" i="1"/>
  <c r="DA1328" i="1" s="1"/>
  <c r="AJ1328" i="1"/>
  <c r="AH1328" i="1"/>
  <c r="I1328" i="1"/>
  <c r="D1328" i="1"/>
  <c r="CO1327" i="1"/>
  <c r="CL1327" i="1"/>
  <c r="CE1327" i="1"/>
  <c r="CC1327" i="1"/>
  <c r="BV1327" i="1"/>
  <c r="BQ1327" i="1"/>
  <c r="BM1327" i="1"/>
  <c r="BJ1327" i="1"/>
  <c r="BG1327" i="1"/>
  <c r="AZ1327" i="1"/>
  <c r="AQ1327" i="1"/>
  <c r="AO1327" i="1"/>
  <c r="AM1327" i="1"/>
  <c r="AJ1327" i="1"/>
  <c r="AH1327" i="1"/>
  <c r="I1327" i="1"/>
  <c r="E1327" i="1"/>
  <c r="D1327" i="1"/>
  <c r="CZ1326" i="1"/>
  <c r="CO1326" i="1"/>
  <c r="CL1326" i="1"/>
  <c r="CE1326" i="1"/>
  <c r="CC1326" i="1"/>
  <c r="BV1326" i="1"/>
  <c r="BQ1326" i="1"/>
  <c r="BJ1326" i="1"/>
  <c r="BM1326" i="1" s="1"/>
  <c r="BG1326" i="1"/>
  <c r="AZ1326" i="1"/>
  <c r="AQ1326" i="1"/>
  <c r="AO1326" i="1"/>
  <c r="AM1326" i="1"/>
  <c r="DA1326" i="1" s="1"/>
  <c r="AJ1326" i="1"/>
  <c r="AH1326" i="1"/>
  <c r="CY1326" i="1" s="1"/>
  <c r="I1326" i="1"/>
  <c r="D1326" i="1"/>
  <c r="CO1325" i="1"/>
  <c r="CL1325" i="1"/>
  <c r="CE1325" i="1"/>
  <c r="CC1325" i="1"/>
  <c r="BV1325" i="1"/>
  <c r="BQ1325" i="1"/>
  <c r="BM1325" i="1"/>
  <c r="BJ1325" i="1"/>
  <c r="BG1325" i="1"/>
  <c r="AZ1325" i="1"/>
  <c r="AQ1325" i="1"/>
  <c r="AO1325" i="1"/>
  <c r="AM1325" i="1"/>
  <c r="AJ1325" i="1"/>
  <c r="AH1325" i="1"/>
  <c r="DB1325" i="1" s="1"/>
  <c r="I1325" i="1"/>
  <c r="F1325" i="1"/>
  <c r="G1325" i="1" s="1"/>
  <c r="E1325" i="1"/>
  <c r="D1325" i="1"/>
  <c r="CW1325" i="1" s="1"/>
  <c r="CO1324" i="1"/>
  <c r="CL1324" i="1"/>
  <c r="CE1324" i="1"/>
  <c r="CC1324" i="1"/>
  <c r="BV1324" i="1"/>
  <c r="BQ1324" i="1"/>
  <c r="BJ1324" i="1"/>
  <c r="BM1324" i="1" s="1"/>
  <c r="BG1324" i="1"/>
  <c r="AZ1324" i="1"/>
  <c r="AQ1324" i="1"/>
  <c r="AO1324" i="1"/>
  <c r="AM1324" i="1"/>
  <c r="AJ1324" i="1"/>
  <c r="AH1324" i="1"/>
  <c r="I1324" i="1"/>
  <c r="D1324" i="1"/>
  <c r="CO1323" i="1"/>
  <c r="CL1323" i="1"/>
  <c r="CE1323" i="1"/>
  <c r="CC1323" i="1"/>
  <c r="BV1323" i="1"/>
  <c r="BQ1323" i="1"/>
  <c r="BM1323" i="1"/>
  <c r="BJ1323" i="1"/>
  <c r="BG1323" i="1"/>
  <c r="AZ1323" i="1"/>
  <c r="AQ1323" i="1"/>
  <c r="AO1323" i="1"/>
  <c r="AM1323" i="1"/>
  <c r="AJ1323" i="1"/>
  <c r="AH1323" i="1"/>
  <c r="DA1323" i="1" s="1"/>
  <c r="I1323" i="1"/>
  <c r="F1323" i="1"/>
  <c r="G1323" i="1" s="1"/>
  <c r="E1323" i="1"/>
  <c r="CX1323" i="1" s="1"/>
  <c r="D1323" i="1"/>
  <c r="CZ1322" i="1"/>
  <c r="CO1322" i="1"/>
  <c r="CL1322" i="1"/>
  <c r="CE1322" i="1"/>
  <c r="CC1322" i="1"/>
  <c r="BV1322" i="1"/>
  <c r="BQ1322" i="1"/>
  <c r="BJ1322" i="1"/>
  <c r="BM1322" i="1" s="1"/>
  <c r="BG1322" i="1"/>
  <c r="AZ1322" i="1"/>
  <c r="AQ1322" i="1"/>
  <c r="AO1322" i="1"/>
  <c r="AM1322" i="1"/>
  <c r="DA1322" i="1" s="1"/>
  <c r="AJ1322" i="1"/>
  <c r="AH1322" i="1"/>
  <c r="I1322" i="1"/>
  <c r="D1322" i="1"/>
  <c r="CO1321" i="1"/>
  <c r="CL1321" i="1"/>
  <c r="CE1321" i="1"/>
  <c r="CC1321" i="1"/>
  <c r="BV1321" i="1"/>
  <c r="BQ1321" i="1"/>
  <c r="BM1321" i="1"/>
  <c r="BJ1321" i="1"/>
  <c r="BG1321" i="1"/>
  <c r="AZ1321" i="1"/>
  <c r="AQ1321" i="1"/>
  <c r="AO1321" i="1"/>
  <c r="AM1321" i="1"/>
  <c r="AJ1321" i="1"/>
  <c r="AH1321" i="1"/>
  <c r="CY1321" i="1" s="1"/>
  <c r="I1321" i="1"/>
  <c r="F1321" i="1"/>
  <c r="G1321" i="1" s="1"/>
  <c r="E1321" i="1"/>
  <c r="D1321" i="1"/>
  <c r="CW1321" i="1" s="1"/>
  <c r="CO1320" i="1"/>
  <c r="CL1320" i="1"/>
  <c r="CE1320" i="1"/>
  <c r="CC1320" i="1"/>
  <c r="BV1320" i="1"/>
  <c r="BQ1320" i="1"/>
  <c r="BJ1320" i="1"/>
  <c r="BM1320" i="1" s="1"/>
  <c r="BG1320" i="1"/>
  <c r="AZ1320" i="1"/>
  <c r="AQ1320" i="1"/>
  <c r="AO1320" i="1"/>
  <c r="AM1320" i="1"/>
  <c r="AJ1320" i="1"/>
  <c r="AH1320" i="1"/>
  <c r="I1320" i="1"/>
  <c r="D1320" i="1"/>
  <c r="CO1319" i="1"/>
  <c r="CL1319" i="1"/>
  <c r="CE1319" i="1"/>
  <c r="CC1319" i="1"/>
  <c r="BV1319" i="1"/>
  <c r="BQ1319" i="1"/>
  <c r="BM1319" i="1"/>
  <c r="BJ1319" i="1"/>
  <c r="BG1319" i="1"/>
  <c r="AZ1319" i="1"/>
  <c r="AQ1319" i="1"/>
  <c r="AO1319" i="1"/>
  <c r="AM1319" i="1"/>
  <c r="AJ1319" i="1"/>
  <c r="AH1319" i="1"/>
  <c r="DA1319" i="1" s="1"/>
  <c r="I1319" i="1"/>
  <c r="F1319" i="1"/>
  <c r="G1319" i="1" s="1"/>
  <c r="E1319" i="1"/>
  <c r="CX1319" i="1" s="1"/>
  <c r="D1319" i="1"/>
  <c r="CZ1318" i="1"/>
  <c r="CO1318" i="1"/>
  <c r="CL1318" i="1"/>
  <c r="CE1318" i="1"/>
  <c r="CC1318" i="1"/>
  <c r="BV1318" i="1"/>
  <c r="BQ1318" i="1"/>
  <c r="BJ1318" i="1"/>
  <c r="BM1318" i="1" s="1"/>
  <c r="BG1318" i="1"/>
  <c r="AZ1318" i="1"/>
  <c r="AQ1318" i="1"/>
  <c r="AO1318" i="1"/>
  <c r="AM1318" i="1"/>
  <c r="DA1318" i="1" s="1"/>
  <c r="AJ1318" i="1"/>
  <c r="AH1318" i="1"/>
  <c r="I1318" i="1"/>
  <c r="D1318" i="1"/>
  <c r="CO1317" i="1"/>
  <c r="CL1317" i="1"/>
  <c r="CE1317" i="1"/>
  <c r="CC1317" i="1"/>
  <c r="BV1317" i="1"/>
  <c r="BQ1317" i="1"/>
  <c r="BM1317" i="1"/>
  <c r="BJ1317" i="1"/>
  <c r="BG1317" i="1"/>
  <c r="AZ1317" i="1"/>
  <c r="AQ1317" i="1"/>
  <c r="AO1317" i="1"/>
  <c r="AM1317" i="1"/>
  <c r="AJ1317" i="1"/>
  <c r="AH1317" i="1"/>
  <c r="CY1317" i="1" s="1"/>
  <c r="I1317" i="1"/>
  <c r="F1317" i="1"/>
  <c r="G1317" i="1" s="1"/>
  <c r="E1317" i="1"/>
  <c r="D1317" i="1"/>
  <c r="CW1317" i="1" s="1"/>
  <c r="CO1316" i="1"/>
  <c r="CL1316" i="1"/>
  <c r="CE1316" i="1"/>
  <c r="CC1316" i="1"/>
  <c r="BV1316" i="1"/>
  <c r="BQ1316" i="1"/>
  <c r="BJ1316" i="1"/>
  <c r="BM1316" i="1" s="1"/>
  <c r="BG1316" i="1"/>
  <c r="AZ1316" i="1"/>
  <c r="AQ1316" i="1"/>
  <c r="AO1316" i="1"/>
  <c r="AM1316" i="1"/>
  <c r="AJ1316" i="1"/>
  <c r="AH1316" i="1"/>
  <c r="I1316" i="1"/>
  <c r="D1316" i="1"/>
  <c r="CO1315" i="1"/>
  <c r="CL1315" i="1"/>
  <c r="CE1315" i="1"/>
  <c r="CC1315" i="1"/>
  <c r="BV1315" i="1"/>
  <c r="BQ1315" i="1"/>
  <c r="BM1315" i="1"/>
  <c r="BJ1315" i="1"/>
  <c r="BG1315" i="1"/>
  <c r="AZ1315" i="1"/>
  <c r="AQ1315" i="1"/>
  <c r="AO1315" i="1"/>
  <c r="AM1315" i="1"/>
  <c r="AJ1315" i="1"/>
  <c r="AH1315" i="1"/>
  <c r="DA1315" i="1" s="1"/>
  <c r="I1315" i="1"/>
  <c r="F1315" i="1"/>
  <c r="G1315" i="1" s="1"/>
  <c r="E1315" i="1"/>
  <c r="CX1315" i="1" s="1"/>
  <c r="D1315" i="1"/>
  <c r="CZ1314" i="1"/>
  <c r="CO1314" i="1"/>
  <c r="CL1314" i="1"/>
  <c r="CE1314" i="1"/>
  <c r="CC1314" i="1"/>
  <c r="BV1314" i="1"/>
  <c r="BQ1314" i="1"/>
  <c r="BJ1314" i="1"/>
  <c r="BM1314" i="1" s="1"/>
  <c r="BG1314" i="1"/>
  <c r="AZ1314" i="1"/>
  <c r="AQ1314" i="1"/>
  <c r="AO1314" i="1"/>
  <c r="AM1314" i="1"/>
  <c r="DA1314" i="1" s="1"/>
  <c r="AJ1314" i="1"/>
  <c r="AH1314" i="1"/>
  <c r="I1314" i="1"/>
  <c r="D1314" i="1"/>
  <c r="CO1313" i="1"/>
  <c r="CL1313" i="1"/>
  <c r="CE1313" i="1"/>
  <c r="CC1313" i="1"/>
  <c r="BV1313" i="1"/>
  <c r="BQ1313" i="1"/>
  <c r="BM1313" i="1"/>
  <c r="BJ1313" i="1"/>
  <c r="BG1313" i="1"/>
  <c r="AZ1313" i="1"/>
  <c r="AQ1313" i="1"/>
  <c r="AO1313" i="1"/>
  <c r="AM1313" i="1"/>
  <c r="AJ1313" i="1"/>
  <c r="AH1313" i="1"/>
  <c r="CY1313" i="1" s="1"/>
  <c r="I1313" i="1"/>
  <c r="F1313" i="1"/>
  <c r="G1313" i="1" s="1"/>
  <c r="E1313" i="1"/>
  <c r="D1313" i="1"/>
  <c r="CW1313" i="1" s="1"/>
  <c r="CO1312" i="1"/>
  <c r="CL1312" i="1"/>
  <c r="CE1312" i="1"/>
  <c r="CC1312" i="1"/>
  <c r="BV1312" i="1"/>
  <c r="BQ1312" i="1"/>
  <c r="BJ1312" i="1"/>
  <c r="BM1312" i="1" s="1"/>
  <c r="BG1312" i="1"/>
  <c r="AZ1312" i="1"/>
  <c r="AQ1312" i="1"/>
  <c r="AO1312" i="1"/>
  <c r="AM1312" i="1"/>
  <c r="AJ1312" i="1"/>
  <c r="AH1312" i="1"/>
  <c r="I1312" i="1"/>
  <c r="D1312" i="1"/>
  <c r="CO1311" i="1"/>
  <c r="CL1311" i="1"/>
  <c r="CE1311" i="1"/>
  <c r="CC1311" i="1"/>
  <c r="BV1311" i="1"/>
  <c r="BQ1311" i="1"/>
  <c r="BM1311" i="1"/>
  <c r="BJ1311" i="1"/>
  <c r="BG1311" i="1"/>
  <c r="AZ1311" i="1"/>
  <c r="AQ1311" i="1"/>
  <c r="AO1311" i="1"/>
  <c r="AM1311" i="1"/>
  <c r="AJ1311" i="1"/>
  <c r="AH1311" i="1"/>
  <c r="DA1311" i="1" s="1"/>
  <c r="I1311" i="1"/>
  <c r="F1311" i="1"/>
  <c r="G1311" i="1" s="1"/>
  <c r="E1311" i="1"/>
  <c r="CX1311" i="1" s="1"/>
  <c r="D1311" i="1"/>
  <c r="CZ1310" i="1"/>
  <c r="CO1310" i="1"/>
  <c r="CL1310" i="1"/>
  <c r="CE1310" i="1"/>
  <c r="CC1310" i="1"/>
  <c r="BV1310" i="1"/>
  <c r="BQ1310" i="1"/>
  <c r="BJ1310" i="1"/>
  <c r="BM1310" i="1" s="1"/>
  <c r="BG1310" i="1"/>
  <c r="AZ1310" i="1"/>
  <c r="AQ1310" i="1"/>
  <c r="AO1310" i="1"/>
  <c r="AM1310" i="1"/>
  <c r="DA1310" i="1" s="1"/>
  <c r="AJ1310" i="1"/>
  <c r="AH1310" i="1"/>
  <c r="I1310" i="1"/>
  <c r="D1310" i="1"/>
  <c r="CZ1309" i="1"/>
  <c r="CO1309" i="1"/>
  <c r="CL1309" i="1"/>
  <c r="CE1309" i="1"/>
  <c r="CC1309" i="1"/>
  <c r="BV1309" i="1"/>
  <c r="BQ1309" i="1"/>
  <c r="BM1309" i="1"/>
  <c r="BJ1309" i="1"/>
  <c r="BG1309" i="1"/>
  <c r="AZ1309" i="1"/>
  <c r="AQ1309" i="1"/>
  <c r="AO1309" i="1"/>
  <c r="AM1309" i="1"/>
  <c r="AJ1309" i="1"/>
  <c r="AH1309" i="1"/>
  <c r="DB1309" i="1" s="1"/>
  <c r="I1309" i="1"/>
  <c r="F1309" i="1"/>
  <c r="E1309" i="1"/>
  <c r="D1309" i="1"/>
  <c r="CO1308" i="1"/>
  <c r="CL1308" i="1"/>
  <c r="CE1308" i="1"/>
  <c r="CC1308" i="1"/>
  <c r="BV1308" i="1"/>
  <c r="BQ1308" i="1"/>
  <c r="BM1308" i="1"/>
  <c r="BJ1308" i="1"/>
  <c r="BG1308" i="1"/>
  <c r="AZ1308" i="1"/>
  <c r="AQ1308" i="1"/>
  <c r="AO1308" i="1"/>
  <c r="AM1308" i="1"/>
  <c r="DA1308" i="1" s="1"/>
  <c r="AJ1308" i="1"/>
  <c r="CZ1308" i="1" s="1"/>
  <c r="AH1308" i="1"/>
  <c r="I1308" i="1"/>
  <c r="G1308" i="1"/>
  <c r="E1308" i="1"/>
  <c r="F1308" i="1" s="1"/>
  <c r="D1308" i="1"/>
  <c r="CX1307" i="1"/>
  <c r="CO1307" i="1"/>
  <c r="CL1307" i="1"/>
  <c r="CE1307" i="1"/>
  <c r="CZ1307" i="1" s="1"/>
  <c r="CC1307" i="1"/>
  <c r="BV1307" i="1"/>
  <c r="BQ1307" i="1"/>
  <c r="BM1307" i="1"/>
  <c r="BJ1307" i="1"/>
  <c r="BG1307" i="1"/>
  <c r="AZ1307" i="1"/>
  <c r="AQ1307" i="1"/>
  <c r="AO1307" i="1"/>
  <c r="AM1307" i="1"/>
  <c r="AJ1307" i="1"/>
  <c r="AH1307" i="1"/>
  <c r="I1307" i="1"/>
  <c r="E1307" i="1"/>
  <c r="F1307" i="1" s="1"/>
  <c r="G1307" i="1" s="1"/>
  <c r="D1307" i="1"/>
  <c r="CW1307" i="1" s="1"/>
  <c r="CZ1306" i="1"/>
  <c r="CO1306" i="1"/>
  <c r="CL1306" i="1"/>
  <c r="CE1306" i="1"/>
  <c r="CC1306" i="1"/>
  <c r="BV1306" i="1"/>
  <c r="BQ1306" i="1"/>
  <c r="BM1306" i="1"/>
  <c r="BJ1306" i="1"/>
  <c r="BG1306" i="1"/>
  <c r="AZ1306" i="1"/>
  <c r="AQ1306" i="1"/>
  <c r="AO1306" i="1"/>
  <c r="AM1306" i="1"/>
  <c r="AJ1306" i="1"/>
  <c r="AH1306" i="1"/>
  <c r="I1306" i="1"/>
  <c r="G1306" i="1"/>
  <c r="E1306" i="1"/>
  <c r="F1306" i="1" s="1"/>
  <c r="D1306" i="1"/>
  <c r="CX1305" i="1"/>
  <c r="CO1305" i="1"/>
  <c r="CL1305" i="1"/>
  <c r="CE1305" i="1"/>
  <c r="CZ1305" i="1" s="1"/>
  <c r="CC1305" i="1"/>
  <c r="BV1305" i="1"/>
  <c r="BQ1305" i="1"/>
  <c r="BM1305" i="1"/>
  <c r="BJ1305" i="1"/>
  <c r="BG1305" i="1"/>
  <c r="AZ1305" i="1"/>
  <c r="AQ1305" i="1"/>
  <c r="AO1305" i="1"/>
  <c r="AM1305" i="1"/>
  <c r="AJ1305" i="1"/>
  <c r="AH1305" i="1"/>
  <c r="I1305" i="1"/>
  <c r="E1305" i="1"/>
  <c r="F1305" i="1" s="1"/>
  <c r="G1305" i="1" s="1"/>
  <c r="D1305" i="1"/>
  <c r="CW1305" i="1" s="1"/>
  <c r="CZ1304" i="1"/>
  <c r="CO1304" i="1"/>
  <c r="CL1304" i="1"/>
  <c r="CE1304" i="1"/>
  <c r="CC1304" i="1"/>
  <c r="BV1304" i="1"/>
  <c r="BQ1304" i="1"/>
  <c r="BM1304" i="1"/>
  <c r="BJ1304" i="1"/>
  <c r="BG1304" i="1"/>
  <c r="AZ1304" i="1"/>
  <c r="AQ1304" i="1"/>
  <c r="AO1304" i="1"/>
  <c r="AM1304" i="1"/>
  <c r="AJ1304" i="1"/>
  <c r="AH1304" i="1"/>
  <c r="I1304" i="1"/>
  <c r="G1304" i="1"/>
  <c r="E1304" i="1"/>
  <c r="F1304" i="1" s="1"/>
  <c r="D1304" i="1"/>
  <c r="CX1303" i="1"/>
  <c r="CO1303" i="1"/>
  <c r="CL1303" i="1"/>
  <c r="CE1303" i="1"/>
  <c r="CZ1303" i="1" s="1"/>
  <c r="CC1303" i="1"/>
  <c r="BV1303" i="1"/>
  <c r="BQ1303" i="1"/>
  <c r="BM1303" i="1"/>
  <c r="BJ1303" i="1"/>
  <c r="BG1303" i="1"/>
  <c r="AZ1303" i="1"/>
  <c r="AQ1303" i="1"/>
  <c r="AO1303" i="1"/>
  <c r="AM1303" i="1"/>
  <c r="AJ1303" i="1"/>
  <c r="AH1303" i="1"/>
  <c r="I1303" i="1"/>
  <c r="E1303" i="1"/>
  <c r="F1303" i="1" s="1"/>
  <c r="G1303" i="1" s="1"/>
  <c r="D1303" i="1"/>
  <c r="CW1303" i="1" s="1"/>
  <c r="CZ1302" i="1"/>
  <c r="CO1302" i="1"/>
  <c r="CL1302" i="1"/>
  <c r="CE1302" i="1"/>
  <c r="CC1302" i="1"/>
  <c r="BV1302" i="1"/>
  <c r="BQ1302" i="1"/>
  <c r="BM1302" i="1"/>
  <c r="BJ1302" i="1"/>
  <c r="BG1302" i="1"/>
  <c r="AZ1302" i="1"/>
  <c r="AQ1302" i="1"/>
  <c r="AO1302" i="1"/>
  <c r="AM1302" i="1"/>
  <c r="AJ1302" i="1"/>
  <c r="AH1302" i="1"/>
  <c r="I1302" i="1"/>
  <c r="G1302" i="1"/>
  <c r="E1302" i="1"/>
  <c r="F1302" i="1" s="1"/>
  <c r="D1302" i="1"/>
  <c r="CX1301" i="1"/>
  <c r="CO1301" i="1"/>
  <c r="CL1301" i="1"/>
  <c r="CE1301" i="1"/>
  <c r="CZ1301" i="1" s="1"/>
  <c r="CC1301" i="1"/>
  <c r="BV1301" i="1"/>
  <c r="BQ1301" i="1"/>
  <c r="BM1301" i="1"/>
  <c r="BJ1301" i="1"/>
  <c r="BG1301" i="1"/>
  <c r="AZ1301" i="1"/>
  <c r="AQ1301" i="1"/>
  <c r="AO1301" i="1"/>
  <c r="AM1301" i="1"/>
  <c r="AJ1301" i="1"/>
  <c r="AH1301" i="1"/>
  <c r="I1301" i="1"/>
  <c r="E1301" i="1"/>
  <c r="F1301" i="1" s="1"/>
  <c r="G1301" i="1" s="1"/>
  <c r="D1301" i="1"/>
  <c r="CW1301" i="1" s="1"/>
  <c r="CZ1300" i="1"/>
  <c r="CO1300" i="1"/>
  <c r="CL1300" i="1"/>
  <c r="CE1300" i="1"/>
  <c r="CC1300" i="1"/>
  <c r="BV1300" i="1"/>
  <c r="BQ1300" i="1"/>
  <c r="BM1300" i="1"/>
  <c r="BJ1300" i="1"/>
  <c r="BG1300" i="1"/>
  <c r="AZ1300" i="1"/>
  <c r="AQ1300" i="1"/>
  <c r="AO1300" i="1"/>
  <c r="AM1300" i="1"/>
  <c r="AJ1300" i="1"/>
  <c r="AH1300" i="1"/>
  <c r="I1300" i="1"/>
  <c r="G1300" i="1"/>
  <c r="E1300" i="1"/>
  <c r="F1300" i="1" s="1"/>
  <c r="D1300" i="1"/>
  <c r="CX1299" i="1"/>
  <c r="CO1299" i="1"/>
  <c r="CL1299" i="1"/>
  <c r="CE1299" i="1"/>
  <c r="CZ1299" i="1" s="1"/>
  <c r="CC1299" i="1"/>
  <c r="BV1299" i="1"/>
  <c r="BQ1299" i="1"/>
  <c r="BM1299" i="1"/>
  <c r="BJ1299" i="1"/>
  <c r="BG1299" i="1"/>
  <c r="AZ1299" i="1"/>
  <c r="AQ1299" i="1"/>
  <c r="AO1299" i="1"/>
  <c r="AM1299" i="1"/>
  <c r="AJ1299" i="1"/>
  <c r="AH1299" i="1"/>
  <c r="I1299" i="1"/>
  <c r="E1299" i="1"/>
  <c r="F1299" i="1" s="1"/>
  <c r="G1299" i="1" s="1"/>
  <c r="D1299" i="1"/>
  <c r="CW1299" i="1" s="1"/>
  <c r="CZ1298" i="1"/>
  <c r="CO1298" i="1"/>
  <c r="CL1298" i="1"/>
  <c r="CE1298" i="1"/>
  <c r="CC1298" i="1"/>
  <c r="BV1298" i="1"/>
  <c r="BQ1298" i="1"/>
  <c r="BM1298" i="1"/>
  <c r="BJ1298" i="1"/>
  <c r="BG1298" i="1"/>
  <c r="AZ1298" i="1"/>
  <c r="AQ1298" i="1"/>
  <c r="AO1298" i="1"/>
  <c r="AM1298" i="1"/>
  <c r="AJ1298" i="1"/>
  <c r="AH1298" i="1"/>
  <c r="I1298" i="1"/>
  <c r="G1298" i="1"/>
  <c r="E1298" i="1"/>
  <c r="F1298" i="1" s="1"/>
  <c r="D1298" i="1"/>
  <c r="CX1297" i="1"/>
  <c r="CO1297" i="1"/>
  <c r="CL1297" i="1"/>
  <c r="CE1297" i="1"/>
  <c r="CZ1297" i="1" s="1"/>
  <c r="CC1297" i="1"/>
  <c r="BV1297" i="1"/>
  <c r="BQ1297" i="1"/>
  <c r="BM1297" i="1"/>
  <c r="BJ1297" i="1"/>
  <c r="BG1297" i="1"/>
  <c r="AZ1297" i="1"/>
  <c r="AQ1297" i="1"/>
  <c r="AO1297" i="1"/>
  <c r="AM1297" i="1"/>
  <c r="AJ1297" i="1"/>
  <c r="AH1297" i="1"/>
  <c r="I1297" i="1"/>
  <c r="E1297" i="1"/>
  <c r="F1297" i="1" s="1"/>
  <c r="G1297" i="1" s="1"/>
  <c r="D1297" i="1"/>
  <c r="CW1297" i="1" s="1"/>
  <c r="CZ1296" i="1"/>
  <c r="CO1296" i="1"/>
  <c r="CL1296" i="1"/>
  <c r="CE1296" i="1"/>
  <c r="CC1296" i="1"/>
  <c r="BV1296" i="1"/>
  <c r="BQ1296" i="1"/>
  <c r="BM1296" i="1"/>
  <c r="BJ1296" i="1"/>
  <c r="BG1296" i="1"/>
  <c r="AZ1296" i="1"/>
  <c r="AQ1296" i="1"/>
  <c r="AO1296" i="1"/>
  <c r="AM1296" i="1"/>
  <c r="AJ1296" i="1"/>
  <c r="AH1296" i="1"/>
  <c r="I1296" i="1"/>
  <c r="G1296" i="1"/>
  <c r="E1296" i="1"/>
  <c r="F1296" i="1" s="1"/>
  <c r="D1296" i="1"/>
  <c r="CX1295" i="1"/>
  <c r="CO1295" i="1"/>
  <c r="CL1295" i="1"/>
  <c r="CE1295" i="1"/>
  <c r="CZ1295" i="1" s="1"/>
  <c r="CC1295" i="1"/>
  <c r="BV1295" i="1"/>
  <c r="BQ1295" i="1"/>
  <c r="BM1295" i="1"/>
  <c r="BJ1295" i="1"/>
  <c r="BG1295" i="1"/>
  <c r="AZ1295" i="1"/>
  <c r="AQ1295" i="1"/>
  <c r="AO1295" i="1"/>
  <c r="AM1295" i="1"/>
  <c r="AJ1295" i="1"/>
  <c r="AH1295" i="1"/>
  <c r="I1295" i="1"/>
  <c r="E1295" i="1"/>
  <c r="F1295" i="1" s="1"/>
  <c r="G1295" i="1" s="1"/>
  <c r="D1295" i="1"/>
  <c r="CW1295" i="1" s="1"/>
  <c r="CZ1294" i="1"/>
  <c r="CO1294" i="1"/>
  <c r="CL1294" i="1"/>
  <c r="CE1294" i="1"/>
  <c r="CC1294" i="1"/>
  <c r="BV1294" i="1"/>
  <c r="BQ1294" i="1"/>
  <c r="BM1294" i="1"/>
  <c r="BJ1294" i="1"/>
  <c r="BG1294" i="1"/>
  <c r="AZ1294" i="1"/>
  <c r="AQ1294" i="1"/>
  <c r="AO1294" i="1"/>
  <c r="AM1294" i="1"/>
  <c r="AJ1294" i="1"/>
  <c r="AH1294" i="1"/>
  <c r="I1294" i="1"/>
  <c r="G1294" i="1"/>
  <c r="E1294" i="1"/>
  <c r="F1294" i="1" s="1"/>
  <c r="D1294" i="1"/>
  <c r="CX1293" i="1"/>
  <c r="CO1293" i="1"/>
  <c r="CL1293" i="1"/>
  <c r="CE1293" i="1"/>
  <c r="CZ1293" i="1" s="1"/>
  <c r="CC1293" i="1"/>
  <c r="BV1293" i="1"/>
  <c r="BQ1293" i="1"/>
  <c r="BM1293" i="1"/>
  <c r="BJ1293" i="1"/>
  <c r="BG1293" i="1"/>
  <c r="AZ1293" i="1"/>
  <c r="AQ1293" i="1"/>
  <c r="AO1293" i="1"/>
  <c r="AM1293" i="1"/>
  <c r="AJ1293" i="1"/>
  <c r="AH1293" i="1"/>
  <c r="I1293" i="1"/>
  <c r="E1293" i="1"/>
  <c r="F1293" i="1" s="1"/>
  <c r="G1293" i="1" s="1"/>
  <c r="D1293" i="1"/>
  <c r="CW1293" i="1" s="1"/>
  <c r="CZ1292" i="1"/>
  <c r="CO1292" i="1"/>
  <c r="CL1292" i="1"/>
  <c r="CE1292" i="1"/>
  <c r="CC1292" i="1"/>
  <c r="BV1292" i="1"/>
  <c r="BQ1292" i="1"/>
  <c r="BM1292" i="1"/>
  <c r="BJ1292" i="1"/>
  <c r="BG1292" i="1"/>
  <c r="AZ1292" i="1"/>
  <c r="AQ1292" i="1"/>
  <c r="AO1292" i="1"/>
  <c r="AM1292" i="1"/>
  <c r="AJ1292" i="1"/>
  <c r="AH1292" i="1"/>
  <c r="I1292" i="1"/>
  <c r="G1292" i="1"/>
  <c r="E1292" i="1"/>
  <c r="F1292" i="1" s="1"/>
  <c r="D1292" i="1"/>
  <c r="CX1291" i="1"/>
  <c r="CO1291" i="1"/>
  <c r="CL1291" i="1"/>
  <c r="CE1291" i="1"/>
  <c r="CZ1291" i="1" s="1"/>
  <c r="CC1291" i="1"/>
  <c r="BV1291" i="1"/>
  <c r="BQ1291" i="1"/>
  <c r="BM1291" i="1"/>
  <c r="BJ1291" i="1"/>
  <c r="BG1291" i="1"/>
  <c r="AZ1291" i="1"/>
  <c r="AQ1291" i="1"/>
  <c r="AO1291" i="1"/>
  <c r="AM1291" i="1"/>
  <c r="AJ1291" i="1"/>
  <c r="AH1291" i="1"/>
  <c r="I1291" i="1"/>
  <c r="E1291" i="1"/>
  <c r="F1291" i="1" s="1"/>
  <c r="G1291" i="1" s="1"/>
  <c r="D1291" i="1"/>
  <c r="CW1291" i="1" s="1"/>
  <c r="CZ1290" i="1"/>
  <c r="CO1290" i="1"/>
  <c r="CL1290" i="1"/>
  <c r="CE1290" i="1"/>
  <c r="CC1290" i="1"/>
  <c r="BV1290" i="1"/>
  <c r="BQ1290" i="1"/>
  <c r="BM1290" i="1"/>
  <c r="BJ1290" i="1"/>
  <c r="BG1290" i="1"/>
  <c r="AZ1290" i="1"/>
  <c r="AQ1290" i="1"/>
  <c r="AO1290" i="1"/>
  <c r="AM1290" i="1"/>
  <c r="AJ1290" i="1"/>
  <c r="AH1290" i="1"/>
  <c r="I1290" i="1"/>
  <c r="G1290" i="1"/>
  <c r="E1290" i="1"/>
  <c r="F1290" i="1" s="1"/>
  <c r="D1290" i="1"/>
  <c r="CX1289" i="1"/>
  <c r="CO1289" i="1"/>
  <c r="CL1289" i="1"/>
  <c r="CE1289" i="1"/>
  <c r="CZ1289" i="1" s="1"/>
  <c r="CC1289" i="1"/>
  <c r="BV1289" i="1"/>
  <c r="BQ1289" i="1"/>
  <c r="BM1289" i="1"/>
  <c r="BJ1289" i="1"/>
  <c r="BG1289" i="1"/>
  <c r="AZ1289" i="1"/>
  <c r="AQ1289" i="1"/>
  <c r="AO1289" i="1"/>
  <c r="AM1289" i="1"/>
  <c r="AJ1289" i="1"/>
  <c r="AH1289" i="1"/>
  <c r="I1289" i="1"/>
  <c r="E1289" i="1"/>
  <c r="F1289" i="1" s="1"/>
  <c r="G1289" i="1" s="1"/>
  <c r="D1289" i="1"/>
  <c r="CW1289" i="1" s="1"/>
  <c r="CZ1288" i="1"/>
  <c r="CO1288" i="1"/>
  <c r="CL1288" i="1"/>
  <c r="CE1288" i="1"/>
  <c r="CC1288" i="1"/>
  <c r="BV1288" i="1"/>
  <c r="BQ1288" i="1"/>
  <c r="BM1288" i="1"/>
  <c r="BJ1288" i="1"/>
  <c r="BG1288" i="1"/>
  <c r="AZ1288" i="1"/>
  <c r="AQ1288" i="1"/>
  <c r="AO1288" i="1"/>
  <c r="AM1288" i="1"/>
  <c r="AJ1288" i="1"/>
  <c r="AH1288" i="1"/>
  <c r="I1288" i="1"/>
  <c r="G1288" i="1"/>
  <c r="E1288" i="1"/>
  <c r="F1288" i="1" s="1"/>
  <c r="D1288" i="1"/>
  <c r="CX1287" i="1"/>
  <c r="CO1287" i="1"/>
  <c r="CL1287" i="1"/>
  <c r="CE1287" i="1"/>
  <c r="CZ1287" i="1" s="1"/>
  <c r="CC1287" i="1"/>
  <c r="BV1287" i="1"/>
  <c r="BQ1287" i="1"/>
  <c r="BM1287" i="1"/>
  <c r="BJ1287" i="1"/>
  <c r="BG1287" i="1"/>
  <c r="AZ1287" i="1"/>
  <c r="AQ1287" i="1"/>
  <c r="AO1287" i="1"/>
  <c r="AM1287" i="1"/>
  <c r="AJ1287" i="1"/>
  <c r="AH1287" i="1"/>
  <c r="I1287" i="1"/>
  <c r="E1287" i="1"/>
  <c r="F1287" i="1" s="1"/>
  <c r="G1287" i="1" s="1"/>
  <c r="D1287" i="1"/>
  <c r="CW1287" i="1" s="1"/>
  <c r="CZ1286" i="1"/>
  <c r="CO1286" i="1"/>
  <c r="CL1286" i="1"/>
  <c r="CE1286" i="1"/>
  <c r="CC1286" i="1"/>
  <c r="BV1286" i="1"/>
  <c r="BQ1286" i="1"/>
  <c r="BM1286" i="1"/>
  <c r="BJ1286" i="1"/>
  <c r="BG1286" i="1"/>
  <c r="AZ1286" i="1"/>
  <c r="AQ1286" i="1"/>
  <c r="AO1286" i="1"/>
  <c r="AM1286" i="1"/>
  <c r="AJ1286" i="1"/>
  <c r="AH1286" i="1"/>
  <c r="I1286" i="1"/>
  <c r="G1286" i="1"/>
  <c r="E1286" i="1"/>
  <c r="F1286" i="1" s="1"/>
  <c r="D1286" i="1"/>
  <c r="CX1285" i="1"/>
  <c r="CO1285" i="1"/>
  <c r="CL1285" i="1"/>
  <c r="CE1285" i="1"/>
  <c r="CZ1285" i="1" s="1"/>
  <c r="CC1285" i="1"/>
  <c r="BV1285" i="1"/>
  <c r="BQ1285" i="1"/>
  <c r="BM1285" i="1"/>
  <c r="BJ1285" i="1"/>
  <c r="BG1285" i="1"/>
  <c r="AZ1285" i="1"/>
  <c r="AQ1285" i="1"/>
  <c r="AO1285" i="1"/>
  <c r="AM1285" i="1"/>
  <c r="AJ1285" i="1"/>
  <c r="AH1285" i="1"/>
  <c r="I1285" i="1"/>
  <c r="E1285" i="1"/>
  <c r="F1285" i="1" s="1"/>
  <c r="G1285" i="1" s="1"/>
  <c r="D1285" i="1"/>
  <c r="CW1285" i="1" s="1"/>
  <c r="CZ1284" i="1"/>
  <c r="CO1284" i="1"/>
  <c r="CL1284" i="1"/>
  <c r="CE1284" i="1"/>
  <c r="CC1284" i="1"/>
  <c r="BV1284" i="1"/>
  <c r="BQ1284" i="1"/>
  <c r="BM1284" i="1"/>
  <c r="BJ1284" i="1"/>
  <c r="BG1284" i="1"/>
  <c r="AZ1284" i="1"/>
  <c r="AQ1284" i="1"/>
  <c r="AO1284" i="1"/>
  <c r="AM1284" i="1"/>
  <c r="AJ1284" i="1"/>
  <c r="AH1284" i="1"/>
  <c r="I1284" i="1"/>
  <c r="G1284" i="1"/>
  <c r="E1284" i="1"/>
  <c r="F1284" i="1" s="1"/>
  <c r="D1284" i="1"/>
  <c r="CX1283" i="1"/>
  <c r="CO1283" i="1"/>
  <c r="CL1283" i="1"/>
  <c r="CE1283" i="1"/>
  <c r="CZ1283" i="1" s="1"/>
  <c r="CC1283" i="1"/>
  <c r="BV1283" i="1"/>
  <c r="BQ1283" i="1"/>
  <c r="BM1283" i="1"/>
  <c r="BJ1283" i="1"/>
  <c r="BG1283" i="1"/>
  <c r="AZ1283" i="1"/>
  <c r="AQ1283" i="1"/>
  <c r="AO1283" i="1"/>
  <c r="AM1283" i="1"/>
  <c r="AJ1283" i="1"/>
  <c r="AH1283" i="1"/>
  <c r="I1283" i="1"/>
  <c r="E1283" i="1"/>
  <c r="F1283" i="1" s="1"/>
  <c r="G1283" i="1" s="1"/>
  <c r="D1283" i="1"/>
  <c r="CW1283" i="1" s="1"/>
  <c r="CZ1282" i="1"/>
  <c r="CO1282" i="1"/>
  <c r="CL1282" i="1"/>
  <c r="CE1282" i="1"/>
  <c r="CC1282" i="1"/>
  <c r="BV1282" i="1"/>
  <c r="BQ1282" i="1"/>
  <c r="BM1282" i="1"/>
  <c r="BJ1282" i="1"/>
  <c r="BG1282" i="1"/>
  <c r="AZ1282" i="1"/>
  <c r="AQ1282" i="1"/>
  <c r="AO1282" i="1"/>
  <c r="AM1282" i="1"/>
  <c r="AJ1282" i="1"/>
  <c r="AH1282" i="1"/>
  <c r="I1282" i="1"/>
  <c r="G1282" i="1"/>
  <c r="E1282" i="1"/>
  <c r="F1282" i="1" s="1"/>
  <c r="D1282" i="1"/>
  <c r="CX1281" i="1"/>
  <c r="CO1281" i="1"/>
  <c r="CL1281" i="1"/>
  <c r="CE1281" i="1"/>
  <c r="CZ1281" i="1" s="1"/>
  <c r="CC1281" i="1"/>
  <c r="BV1281" i="1"/>
  <c r="BQ1281" i="1"/>
  <c r="BM1281" i="1"/>
  <c r="BJ1281" i="1"/>
  <c r="BG1281" i="1"/>
  <c r="AZ1281" i="1"/>
  <c r="AQ1281" i="1"/>
  <c r="AO1281" i="1"/>
  <c r="AM1281" i="1"/>
  <c r="AJ1281" i="1"/>
  <c r="AH1281" i="1"/>
  <c r="I1281" i="1"/>
  <c r="E1281" i="1"/>
  <c r="F1281" i="1" s="1"/>
  <c r="G1281" i="1" s="1"/>
  <c r="D1281" i="1"/>
  <c r="CW1281" i="1" s="1"/>
  <c r="CZ1280" i="1"/>
  <c r="CO1280" i="1"/>
  <c r="CL1280" i="1"/>
  <c r="CE1280" i="1"/>
  <c r="CC1280" i="1"/>
  <c r="BV1280" i="1"/>
  <c r="BQ1280" i="1"/>
  <c r="BM1280" i="1"/>
  <c r="BJ1280" i="1"/>
  <c r="BG1280" i="1"/>
  <c r="AZ1280" i="1"/>
  <c r="AQ1280" i="1"/>
  <c r="AO1280" i="1"/>
  <c r="AM1280" i="1"/>
  <c r="AJ1280" i="1"/>
  <c r="AH1280" i="1"/>
  <c r="I1280" i="1"/>
  <c r="G1280" i="1"/>
  <c r="E1280" i="1"/>
  <c r="F1280" i="1" s="1"/>
  <c r="D1280" i="1"/>
  <c r="CX1279" i="1"/>
  <c r="CO1279" i="1"/>
  <c r="CL1279" i="1"/>
  <c r="CE1279" i="1"/>
  <c r="CZ1279" i="1" s="1"/>
  <c r="CC1279" i="1"/>
  <c r="BV1279" i="1"/>
  <c r="BQ1279" i="1"/>
  <c r="BM1279" i="1"/>
  <c r="BJ1279" i="1"/>
  <c r="BG1279" i="1"/>
  <c r="AZ1279" i="1"/>
  <c r="AQ1279" i="1"/>
  <c r="AO1279" i="1"/>
  <c r="AM1279" i="1"/>
  <c r="AJ1279" i="1"/>
  <c r="AH1279" i="1"/>
  <c r="I1279" i="1"/>
  <c r="E1279" i="1"/>
  <c r="F1279" i="1" s="1"/>
  <c r="G1279" i="1" s="1"/>
  <c r="D1279" i="1"/>
  <c r="CW1279" i="1" s="1"/>
  <c r="CZ1278" i="1"/>
  <c r="CO1278" i="1"/>
  <c r="CL1278" i="1"/>
  <c r="CE1278" i="1"/>
  <c r="CC1278" i="1"/>
  <c r="BV1278" i="1"/>
  <c r="BQ1278" i="1"/>
  <c r="BM1278" i="1"/>
  <c r="BJ1278" i="1"/>
  <c r="BG1278" i="1"/>
  <c r="AZ1278" i="1"/>
  <c r="AQ1278" i="1"/>
  <c r="AO1278" i="1"/>
  <c r="AM1278" i="1"/>
  <c r="AJ1278" i="1"/>
  <c r="AH1278" i="1"/>
  <c r="I1278" i="1"/>
  <c r="G1278" i="1"/>
  <c r="E1278" i="1"/>
  <c r="F1278" i="1" s="1"/>
  <c r="D1278" i="1"/>
  <c r="CX1277" i="1"/>
  <c r="CO1277" i="1"/>
  <c r="CL1277" i="1"/>
  <c r="CE1277" i="1"/>
  <c r="CZ1277" i="1" s="1"/>
  <c r="CC1277" i="1"/>
  <c r="BV1277" i="1"/>
  <c r="BQ1277" i="1"/>
  <c r="BM1277" i="1"/>
  <c r="BJ1277" i="1"/>
  <c r="BG1277" i="1"/>
  <c r="AZ1277" i="1"/>
  <c r="AQ1277" i="1"/>
  <c r="AO1277" i="1"/>
  <c r="AM1277" i="1"/>
  <c r="AJ1277" i="1"/>
  <c r="AH1277" i="1"/>
  <c r="I1277" i="1"/>
  <c r="E1277" i="1"/>
  <c r="F1277" i="1" s="1"/>
  <c r="G1277" i="1" s="1"/>
  <c r="D1277" i="1"/>
  <c r="CW1277" i="1" s="1"/>
  <c r="CZ1276" i="1"/>
  <c r="CO1276" i="1"/>
  <c r="CL1276" i="1"/>
  <c r="CE1276" i="1"/>
  <c r="CC1276" i="1"/>
  <c r="BV1276" i="1"/>
  <c r="BQ1276" i="1"/>
  <c r="BM1276" i="1"/>
  <c r="BJ1276" i="1"/>
  <c r="BG1276" i="1"/>
  <c r="AZ1276" i="1"/>
  <c r="AQ1276" i="1"/>
  <c r="AO1276" i="1"/>
  <c r="AM1276" i="1"/>
  <c r="AJ1276" i="1"/>
  <c r="AH1276" i="1"/>
  <c r="I1276" i="1"/>
  <c r="G1276" i="1"/>
  <c r="E1276" i="1"/>
  <c r="F1276" i="1" s="1"/>
  <c r="D1276" i="1"/>
  <c r="CX1275" i="1"/>
  <c r="CO1275" i="1"/>
  <c r="CL1275" i="1"/>
  <c r="CE1275" i="1"/>
  <c r="CZ1275" i="1" s="1"/>
  <c r="CC1275" i="1"/>
  <c r="BV1275" i="1"/>
  <c r="BQ1275" i="1"/>
  <c r="BM1275" i="1"/>
  <c r="BJ1275" i="1"/>
  <c r="BG1275" i="1"/>
  <c r="AZ1275" i="1"/>
  <c r="AQ1275" i="1"/>
  <c r="AO1275" i="1"/>
  <c r="AM1275" i="1"/>
  <c r="AJ1275" i="1"/>
  <c r="AH1275" i="1"/>
  <c r="I1275" i="1"/>
  <c r="E1275" i="1"/>
  <c r="F1275" i="1" s="1"/>
  <c r="G1275" i="1" s="1"/>
  <c r="D1275" i="1"/>
  <c r="CW1275" i="1" s="1"/>
  <c r="CZ1274" i="1"/>
  <c r="CO1274" i="1"/>
  <c r="CL1274" i="1"/>
  <c r="CE1274" i="1"/>
  <c r="CC1274" i="1"/>
  <c r="BV1274" i="1"/>
  <c r="BQ1274" i="1"/>
  <c r="BM1274" i="1"/>
  <c r="BJ1274" i="1"/>
  <c r="BG1274" i="1"/>
  <c r="AZ1274" i="1"/>
  <c r="AQ1274" i="1"/>
  <c r="AO1274" i="1"/>
  <c r="AM1274" i="1"/>
  <c r="AJ1274" i="1"/>
  <c r="AH1274" i="1"/>
  <c r="I1274" i="1"/>
  <c r="G1274" i="1"/>
  <c r="E1274" i="1"/>
  <c r="F1274" i="1" s="1"/>
  <c r="D1274" i="1"/>
  <c r="CX1273" i="1"/>
  <c r="CO1273" i="1"/>
  <c r="CL1273" i="1"/>
  <c r="CE1273" i="1"/>
  <c r="CZ1273" i="1" s="1"/>
  <c r="CC1273" i="1"/>
  <c r="BV1273" i="1"/>
  <c r="BQ1273" i="1"/>
  <c r="BM1273" i="1"/>
  <c r="BJ1273" i="1"/>
  <c r="BG1273" i="1"/>
  <c r="AZ1273" i="1"/>
  <c r="AQ1273" i="1"/>
  <c r="AO1273" i="1"/>
  <c r="AM1273" i="1"/>
  <c r="AJ1273" i="1"/>
  <c r="AH1273" i="1"/>
  <c r="I1273" i="1"/>
  <c r="E1273" i="1"/>
  <c r="F1273" i="1" s="1"/>
  <c r="G1273" i="1" s="1"/>
  <c r="D1273" i="1"/>
  <c r="CW1273" i="1" s="1"/>
  <c r="CZ1272" i="1"/>
  <c r="CO1272" i="1"/>
  <c r="CL1272" i="1"/>
  <c r="CE1272" i="1"/>
  <c r="CC1272" i="1"/>
  <c r="BV1272" i="1"/>
  <c r="BQ1272" i="1"/>
  <c r="BM1272" i="1"/>
  <c r="BJ1272" i="1"/>
  <c r="BG1272" i="1"/>
  <c r="AZ1272" i="1"/>
  <c r="AQ1272" i="1"/>
  <c r="AO1272" i="1"/>
  <c r="AM1272" i="1"/>
  <c r="AJ1272" i="1"/>
  <c r="AH1272" i="1"/>
  <c r="I1272" i="1"/>
  <c r="G1272" i="1"/>
  <c r="E1272" i="1"/>
  <c r="F1272" i="1" s="1"/>
  <c r="D1272" i="1"/>
  <c r="CX1271" i="1"/>
  <c r="CO1271" i="1"/>
  <c r="CL1271" i="1"/>
  <c r="CE1271" i="1"/>
  <c r="CZ1271" i="1" s="1"/>
  <c r="CC1271" i="1"/>
  <c r="BV1271" i="1"/>
  <c r="BQ1271" i="1"/>
  <c r="BM1271" i="1"/>
  <c r="BJ1271" i="1"/>
  <c r="BG1271" i="1"/>
  <c r="AZ1271" i="1"/>
  <c r="AQ1271" i="1"/>
  <c r="AO1271" i="1"/>
  <c r="AM1271" i="1"/>
  <c r="AJ1271" i="1"/>
  <c r="AH1271" i="1"/>
  <c r="I1271" i="1"/>
  <c r="E1271" i="1"/>
  <c r="F1271" i="1" s="1"/>
  <c r="G1271" i="1" s="1"/>
  <c r="D1271" i="1"/>
  <c r="CW1271" i="1" s="1"/>
  <c r="CZ1270" i="1"/>
  <c r="CO1270" i="1"/>
  <c r="CL1270" i="1"/>
  <c r="CE1270" i="1"/>
  <c r="CC1270" i="1"/>
  <c r="BV1270" i="1"/>
  <c r="BQ1270" i="1"/>
  <c r="BM1270" i="1"/>
  <c r="BJ1270" i="1"/>
  <c r="BG1270" i="1"/>
  <c r="AZ1270" i="1"/>
  <c r="AQ1270" i="1"/>
  <c r="AO1270" i="1"/>
  <c r="AM1270" i="1"/>
  <c r="AJ1270" i="1"/>
  <c r="AH1270" i="1"/>
  <c r="I1270" i="1"/>
  <c r="G1270" i="1"/>
  <c r="E1270" i="1"/>
  <c r="F1270" i="1" s="1"/>
  <c r="D1270" i="1"/>
  <c r="CX1269" i="1"/>
  <c r="CO1269" i="1"/>
  <c r="CL1269" i="1"/>
  <c r="CE1269" i="1"/>
  <c r="CZ1269" i="1" s="1"/>
  <c r="CC1269" i="1"/>
  <c r="BV1269" i="1"/>
  <c r="BQ1269" i="1"/>
  <c r="BM1269" i="1"/>
  <c r="BJ1269" i="1"/>
  <c r="BG1269" i="1"/>
  <c r="AZ1269" i="1"/>
  <c r="AQ1269" i="1"/>
  <c r="AO1269" i="1"/>
  <c r="AM1269" i="1"/>
  <c r="AJ1269" i="1"/>
  <c r="AH1269" i="1"/>
  <c r="I1269" i="1"/>
  <c r="E1269" i="1"/>
  <c r="F1269" i="1" s="1"/>
  <c r="G1269" i="1" s="1"/>
  <c r="D1269" i="1"/>
  <c r="CW1269" i="1" s="1"/>
  <c r="CZ1268" i="1"/>
  <c r="CO1268" i="1"/>
  <c r="CL1268" i="1"/>
  <c r="CE1268" i="1"/>
  <c r="CC1268" i="1"/>
  <c r="BV1268" i="1"/>
  <c r="BQ1268" i="1"/>
  <c r="BM1268" i="1"/>
  <c r="BJ1268" i="1"/>
  <c r="BG1268" i="1"/>
  <c r="AZ1268" i="1"/>
  <c r="AQ1268" i="1"/>
  <c r="AO1268" i="1"/>
  <c r="AM1268" i="1"/>
  <c r="AJ1268" i="1"/>
  <c r="AH1268" i="1"/>
  <c r="I1268" i="1"/>
  <c r="G1268" i="1"/>
  <c r="E1268" i="1"/>
  <c r="F1268" i="1" s="1"/>
  <c r="D1268" i="1"/>
  <c r="CX1267" i="1"/>
  <c r="CO1267" i="1"/>
  <c r="CL1267" i="1"/>
  <c r="CE1267" i="1"/>
  <c r="CZ1267" i="1" s="1"/>
  <c r="CC1267" i="1"/>
  <c r="BV1267" i="1"/>
  <c r="BQ1267" i="1"/>
  <c r="BM1267" i="1"/>
  <c r="BJ1267" i="1"/>
  <c r="BG1267" i="1"/>
  <c r="AZ1267" i="1"/>
  <c r="AQ1267" i="1"/>
  <c r="AO1267" i="1"/>
  <c r="AM1267" i="1"/>
  <c r="AJ1267" i="1"/>
  <c r="AH1267" i="1"/>
  <c r="I1267" i="1"/>
  <c r="E1267" i="1"/>
  <c r="F1267" i="1" s="1"/>
  <c r="G1267" i="1" s="1"/>
  <c r="D1267" i="1"/>
  <c r="CW1267" i="1" s="1"/>
  <c r="CZ1266" i="1"/>
  <c r="CO1266" i="1"/>
  <c r="CL1266" i="1"/>
  <c r="CE1266" i="1"/>
  <c r="CC1266" i="1"/>
  <c r="BV1266" i="1"/>
  <c r="BQ1266" i="1"/>
  <c r="BM1266" i="1"/>
  <c r="BJ1266" i="1"/>
  <c r="BG1266" i="1"/>
  <c r="AZ1266" i="1"/>
  <c r="AQ1266" i="1"/>
  <c r="AO1266" i="1"/>
  <c r="AM1266" i="1"/>
  <c r="AJ1266" i="1"/>
  <c r="AH1266" i="1"/>
  <c r="I1266" i="1"/>
  <c r="G1266" i="1"/>
  <c r="E1266" i="1"/>
  <c r="F1266" i="1" s="1"/>
  <c r="D1266" i="1"/>
  <c r="CX1265" i="1"/>
  <c r="CO1265" i="1"/>
  <c r="CL1265" i="1"/>
  <c r="CE1265" i="1"/>
  <c r="CZ1265" i="1" s="1"/>
  <c r="CC1265" i="1"/>
  <c r="BV1265" i="1"/>
  <c r="BQ1265" i="1"/>
  <c r="BM1265" i="1"/>
  <c r="BJ1265" i="1"/>
  <c r="BG1265" i="1"/>
  <c r="AZ1265" i="1"/>
  <c r="AQ1265" i="1"/>
  <c r="AO1265" i="1"/>
  <c r="AM1265" i="1"/>
  <c r="AJ1265" i="1"/>
  <c r="AH1265" i="1"/>
  <c r="I1265" i="1"/>
  <c r="E1265" i="1"/>
  <c r="F1265" i="1" s="1"/>
  <c r="G1265" i="1" s="1"/>
  <c r="D1265" i="1"/>
  <c r="CW1265" i="1" s="1"/>
  <c r="CZ1264" i="1"/>
  <c r="CO1264" i="1"/>
  <c r="CL1264" i="1"/>
  <c r="CE1264" i="1"/>
  <c r="CC1264" i="1"/>
  <c r="BV1264" i="1"/>
  <c r="BQ1264" i="1"/>
  <c r="BM1264" i="1"/>
  <c r="BJ1264" i="1"/>
  <c r="BG1264" i="1"/>
  <c r="AZ1264" i="1"/>
  <c r="AQ1264" i="1"/>
  <c r="AO1264" i="1"/>
  <c r="AM1264" i="1"/>
  <c r="AJ1264" i="1"/>
  <c r="AH1264" i="1"/>
  <c r="I1264" i="1"/>
  <c r="G1264" i="1"/>
  <c r="E1264" i="1"/>
  <c r="F1264" i="1" s="1"/>
  <c r="D1264" i="1"/>
  <c r="CX1263" i="1"/>
  <c r="CO1263" i="1"/>
  <c r="CL1263" i="1"/>
  <c r="CE1263" i="1"/>
  <c r="CZ1263" i="1" s="1"/>
  <c r="CC1263" i="1"/>
  <c r="BV1263" i="1"/>
  <c r="BQ1263" i="1"/>
  <c r="BM1263" i="1"/>
  <c r="BJ1263" i="1"/>
  <c r="BG1263" i="1"/>
  <c r="AZ1263" i="1"/>
  <c r="AQ1263" i="1"/>
  <c r="AO1263" i="1"/>
  <c r="AM1263" i="1"/>
  <c r="AJ1263" i="1"/>
  <c r="AH1263" i="1"/>
  <c r="I1263" i="1"/>
  <c r="E1263" i="1"/>
  <c r="F1263" i="1" s="1"/>
  <c r="G1263" i="1" s="1"/>
  <c r="D1263" i="1"/>
  <c r="CW1263" i="1" s="1"/>
  <c r="CZ1262" i="1"/>
  <c r="CO1262" i="1"/>
  <c r="CL1262" i="1"/>
  <c r="CE1262" i="1"/>
  <c r="CC1262" i="1"/>
  <c r="BV1262" i="1"/>
  <c r="BQ1262" i="1"/>
  <c r="BM1262" i="1"/>
  <c r="BJ1262" i="1"/>
  <c r="BG1262" i="1"/>
  <c r="AZ1262" i="1"/>
  <c r="AQ1262" i="1"/>
  <c r="AO1262" i="1"/>
  <c r="AM1262" i="1"/>
  <c r="AJ1262" i="1"/>
  <c r="AH1262" i="1"/>
  <c r="I1262" i="1"/>
  <c r="G1262" i="1"/>
  <c r="E1262" i="1"/>
  <c r="F1262" i="1" s="1"/>
  <c r="D1262" i="1"/>
  <c r="CX1261" i="1"/>
  <c r="CO1261" i="1"/>
  <c r="CL1261" i="1"/>
  <c r="CE1261" i="1"/>
  <c r="CC1261" i="1"/>
  <c r="BV1261" i="1"/>
  <c r="BQ1261" i="1"/>
  <c r="BM1261" i="1"/>
  <c r="BJ1261" i="1"/>
  <c r="BG1261" i="1"/>
  <c r="AZ1261" i="1"/>
  <c r="AQ1261" i="1"/>
  <c r="AO1261" i="1"/>
  <c r="AM1261" i="1"/>
  <c r="AJ1261" i="1"/>
  <c r="CZ1261" i="1" s="1"/>
  <c r="AH1261" i="1"/>
  <c r="I1261" i="1"/>
  <c r="E1261" i="1"/>
  <c r="F1261" i="1" s="1"/>
  <c r="G1261" i="1" s="1"/>
  <c r="D1261" i="1"/>
  <c r="CW1261" i="1" s="1"/>
  <c r="CZ1260" i="1"/>
  <c r="CO1260" i="1"/>
  <c r="CL1260" i="1"/>
  <c r="CE1260" i="1"/>
  <c r="CC1260" i="1"/>
  <c r="BV1260" i="1"/>
  <c r="BQ1260" i="1"/>
  <c r="BM1260" i="1"/>
  <c r="BJ1260" i="1"/>
  <c r="BG1260" i="1"/>
  <c r="AZ1260" i="1"/>
  <c r="AQ1260" i="1"/>
  <c r="AO1260" i="1"/>
  <c r="AM1260" i="1"/>
  <c r="AJ1260" i="1"/>
  <c r="AH1260" i="1"/>
  <c r="I1260" i="1"/>
  <c r="G1260" i="1"/>
  <c r="E1260" i="1"/>
  <c r="F1260" i="1" s="1"/>
  <c r="D1260" i="1"/>
  <c r="CX1259" i="1"/>
  <c r="CO1259" i="1"/>
  <c r="CL1259" i="1"/>
  <c r="CE1259" i="1"/>
  <c r="CC1259" i="1"/>
  <c r="BV1259" i="1"/>
  <c r="BQ1259" i="1"/>
  <c r="BM1259" i="1"/>
  <c r="BJ1259" i="1"/>
  <c r="BG1259" i="1"/>
  <c r="AZ1259" i="1"/>
  <c r="AQ1259" i="1"/>
  <c r="AO1259" i="1"/>
  <c r="AM1259" i="1"/>
  <c r="AJ1259" i="1"/>
  <c r="CZ1259" i="1" s="1"/>
  <c r="AH1259" i="1"/>
  <c r="I1259" i="1"/>
  <c r="E1259" i="1"/>
  <c r="F1259" i="1" s="1"/>
  <c r="G1259" i="1" s="1"/>
  <c r="D1259" i="1"/>
  <c r="CW1259" i="1" s="1"/>
  <c r="CZ1258" i="1"/>
  <c r="CO1258" i="1"/>
  <c r="CL1258" i="1"/>
  <c r="CE1258" i="1"/>
  <c r="CC1258" i="1"/>
  <c r="BV1258" i="1"/>
  <c r="BQ1258" i="1"/>
  <c r="BM1258" i="1"/>
  <c r="BJ1258" i="1"/>
  <c r="BG1258" i="1"/>
  <c r="AZ1258" i="1"/>
  <c r="AQ1258" i="1"/>
  <c r="AO1258" i="1"/>
  <c r="AM1258" i="1"/>
  <c r="AJ1258" i="1"/>
  <c r="AH1258" i="1"/>
  <c r="I1258" i="1"/>
  <c r="G1258" i="1"/>
  <c r="E1258" i="1"/>
  <c r="F1258" i="1" s="1"/>
  <c r="D1258" i="1"/>
  <c r="CX1257" i="1"/>
  <c r="CO1257" i="1"/>
  <c r="CL1257" i="1"/>
  <c r="CE1257" i="1"/>
  <c r="CC1257" i="1"/>
  <c r="BV1257" i="1"/>
  <c r="BQ1257" i="1"/>
  <c r="BM1257" i="1"/>
  <c r="BJ1257" i="1"/>
  <c r="BG1257" i="1"/>
  <c r="AZ1257" i="1"/>
  <c r="AQ1257" i="1"/>
  <c r="AO1257" i="1"/>
  <c r="AM1257" i="1"/>
  <c r="AJ1257" i="1"/>
  <c r="CZ1257" i="1" s="1"/>
  <c r="AH1257" i="1"/>
  <c r="I1257" i="1"/>
  <c r="E1257" i="1"/>
  <c r="F1257" i="1" s="1"/>
  <c r="G1257" i="1" s="1"/>
  <c r="D1257" i="1"/>
  <c r="CW1257" i="1" s="1"/>
  <c r="CZ1256" i="1"/>
  <c r="CO1256" i="1"/>
  <c r="CL1256" i="1"/>
  <c r="CE1256" i="1"/>
  <c r="CC1256" i="1"/>
  <c r="BV1256" i="1"/>
  <c r="BQ1256" i="1"/>
  <c r="BM1256" i="1"/>
  <c r="BJ1256" i="1"/>
  <c r="BG1256" i="1"/>
  <c r="AZ1256" i="1"/>
  <c r="AQ1256" i="1"/>
  <c r="AO1256" i="1"/>
  <c r="AM1256" i="1"/>
  <c r="AJ1256" i="1"/>
  <c r="AH1256" i="1"/>
  <c r="I1256" i="1"/>
  <c r="D1256" i="1"/>
  <c r="CZ1255" i="1"/>
  <c r="CO1255" i="1"/>
  <c r="CL1255" i="1"/>
  <c r="CE1255" i="1"/>
  <c r="CC1255" i="1"/>
  <c r="BV1255" i="1"/>
  <c r="BQ1255" i="1"/>
  <c r="BM1255" i="1"/>
  <c r="BJ1255" i="1"/>
  <c r="BG1255" i="1"/>
  <c r="AZ1255" i="1"/>
  <c r="AQ1255" i="1"/>
  <c r="AO1255" i="1"/>
  <c r="AM1255" i="1"/>
  <c r="AJ1255" i="1"/>
  <c r="AH1255" i="1"/>
  <c r="DB1255" i="1" s="1"/>
  <c r="I1255" i="1"/>
  <c r="E1255" i="1"/>
  <c r="F1255" i="1" s="1"/>
  <c r="G1255" i="1" s="1"/>
  <c r="D1255" i="1"/>
  <c r="CO1254" i="1"/>
  <c r="CL1254" i="1"/>
  <c r="CE1254" i="1"/>
  <c r="CZ1254" i="1" s="1"/>
  <c r="CC1254" i="1"/>
  <c r="BV1254" i="1"/>
  <c r="BQ1254" i="1"/>
  <c r="BM1254" i="1"/>
  <c r="BJ1254" i="1"/>
  <c r="BG1254" i="1"/>
  <c r="AZ1254" i="1"/>
  <c r="AQ1254" i="1"/>
  <c r="AO1254" i="1"/>
  <c r="AM1254" i="1"/>
  <c r="AJ1254" i="1"/>
  <c r="AH1254" i="1"/>
  <c r="I1254" i="1"/>
  <c r="E1254" i="1"/>
  <c r="D1254" i="1"/>
  <c r="CZ1253" i="1"/>
  <c r="CO1253" i="1"/>
  <c r="CL1253" i="1"/>
  <c r="CE1253" i="1"/>
  <c r="CC1253" i="1"/>
  <c r="BV1253" i="1"/>
  <c r="BQ1253" i="1"/>
  <c r="BM1253" i="1"/>
  <c r="BJ1253" i="1"/>
  <c r="BG1253" i="1"/>
  <c r="AZ1253" i="1"/>
  <c r="AQ1253" i="1"/>
  <c r="AO1253" i="1"/>
  <c r="AM1253" i="1"/>
  <c r="AJ1253" i="1"/>
  <c r="AH1253" i="1"/>
  <c r="CY1253" i="1" s="1"/>
  <c r="I1253" i="1"/>
  <c r="E1253" i="1"/>
  <c r="F1253" i="1" s="1"/>
  <c r="G1253" i="1" s="1"/>
  <c r="D1253" i="1"/>
  <c r="CO1252" i="1"/>
  <c r="CL1252" i="1"/>
  <c r="CE1252" i="1"/>
  <c r="CZ1252" i="1" s="1"/>
  <c r="CC1252" i="1"/>
  <c r="BV1252" i="1"/>
  <c r="BQ1252" i="1"/>
  <c r="BM1252" i="1"/>
  <c r="BJ1252" i="1"/>
  <c r="BG1252" i="1"/>
  <c r="AZ1252" i="1"/>
  <c r="AQ1252" i="1"/>
  <c r="AO1252" i="1"/>
  <c r="AM1252" i="1"/>
  <c r="AJ1252" i="1"/>
  <c r="AH1252" i="1"/>
  <c r="I1252" i="1"/>
  <c r="E1252" i="1"/>
  <c r="D1252" i="1"/>
  <c r="CZ1251" i="1"/>
  <c r="CO1251" i="1"/>
  <c r="CL1251" i="1"/>
  <c r="CE1251" i="1"/>
  <c r="CC1251" i="1"/>
  <c r="BV1251" i="1"/>
  <c r="BQ1251" i="1"/>
  <c r="BM1251" i="1"/>
  <c r="BJ1251" i="1"/>
  <c r="BG1251" i="1"/>
  <c r="AZ1251" i="1"/>
  <c r="AQ1251" i="1"/>
  <c r="AO1251" i="1"/>
  <c r="AM1251" i="1"/>
  <c r="AJ1251" i="1"/>
  <c r="AH1251" i="1"/>
  <c r="CY1251" i="1" s="1"/>
  <c r="I1251" i="1"/>
  <c r="E1251" i="1"/>
  <c r="F1251" i="1" s="1"/>
  <c r="G1251" i="1" s="1"/>
  <c r="D1251" i="1"/>
  <c r="CO1250" i="1"/>
  <c r="CL1250" i="1"/>
  <c r="CE1250" i="1"/>
  <c r="CZ1250" i="1" s="1"/>
  <c r="CC1250" i="1"/>
  <c r="BV1250" i="1"/>
  <c r="BQ1250" i="1"/>
  <c r="BM1250" i="1"/>
  <c r="BJ1250" i="1"/>
  <c r="BG1250" i="1"/>
  <c r="AZ1250" i="1"/>
  <c r="AQ1250" i="1"/>
  <c r="AO1250" i="1"/>
  <c r="AM1250" i="1"/>
  <c r="AJ1250" i="1"/>
  <c r="AH1250" i="1"/>
  <c r="I1250" i="1"/>
  <c r="E1250" i="1"/>
  <c r="D1250" i="1"/>
  <c r="CZ1249" i="1"/>
  <c r="CO1249" i="1"/>
  <c r="CL1249" i="1"/>
  <c r="CE1249" i="1"/>
  <c r="CC1249" i="1"/>
  <c r="BV1249" i="1"/>
  <c r="BQ1249" i="1"/>
  <c r="BM1249" i="1"/>
  <c r="BJ1249" i="1"/>
  <c r="BG1249" i="1"/>
  <c r="AZ1249" i="1"/>
  <c r="AQ1249" i="1"/>
  <c r="AO1249" i="1"/>
  <c r="AM1249" i="1"/>
  <c r="AJ1249" i="1"/>
  <c r="AH1249" i="1"/>
  <c r="CY1249" i="1" s="1"/>
  <c r="I1249" i="1"/>
  <c r="E1249" i="1"/>
  <c r="F1249" i="1" s="1"/>
  <c r="G1249" i="1" s="1"/>
  <c r="D1249" i="1"/>
  <c r="CO1248" i="1"/>
  <c r="CL1248" i="1"/>
  <c r="CE1248" i="1"/>
  <c r="CZ1248" i="1" s="1"/>
  <c r="CC1248" i="1"/>
  <c r="BV1248" i="1"/>
  <c r="BQ1248" i="1"/>
  <c r="BM1248" i="1"/>
  <c r="BJ1248" i="1"/>
  <c r="BG1248" i="1"/>
  <c r="AZ1248" i="1"/>
  <c r="AQ1248" i="1"/>
  <c r="AO1248" i="1"/>
  <c r="AM1248" i="1"/>
  <c r="AJ1248" i="1"/>
  <c r="AH1248" i="1"/>
  <c r="I1248" i="1"/>
  <c r="E1248" i="1"/>
  <c r="D1248" i="1"/>
  <c r="CZ1247" i="1"/>
  <c r="CO1247" i="1"/>
  <c r="CL1247" i="1"/>
  <c r="CE1247" i="1"/>
  <c r="CC1247" i="1"/>
  <c r="BV1247" i="1"/>
  <c r="BQ1247" i="1"/>
  <c r="BM1247" i="1"/>
  <c r="BJ1247" i="1"/>
  <c r="BG1247" i="1"/>
  <c r="AZ1247" i="1"/>
  <c r="AQ1247" i="1"/>
  <c r="AO1247" i="1"/>
  <c r="AM1247" i="1"/>
  <c r="AJ1247" i="1"/>
  <c r="AH1247" i="1"/>
  <c r="CY1247" i="1" s="1"/>
  <c r="I1247" i="1"/>
  <c r="E1247" i="1"/>
  <c r="F1247" i="1" s="1"/>
  <c r="G1247" i="1" s="1"/>
  <c r="D1247" i="1"/>
  <c r="CO1246" i="1"/>
  <c r="CL1246" i="1"/>
  <c r="CE1246" i="1"/>
  <c r="CZ1246" i="1" s="1"/>
  <c r="CC1246" i="1"/>
  <c r="BV1246" i="1"/>
  <c r="BQ1246" i="1"/>
  <c r="BM1246" i="1"/>
  <c r="BJ1246" i="1"/>
  <c r="BG1246" i="1"/>
  <c r="AZ1246" i="1"/>
  <c r="AQ1246" i="1"/>
  <c r="AO1246" i="1"/>
  <c r="AM1246" i="1"/>
  <c r="AJ1246" i="1"/>
  <c r="AH1246" i="1"/>
  <c r="I1246" i="1"/>
  <c r="E1246" i="1"/>
  <c r="D1246" i="1"/>
  <c r="CZ1245" i="1"/>
  <c r="CO1245" i="1"/>
  <c r="CL1245" i="1"/>
  <c r="CE1245" i="1"/>
  <c r="CC1245" i="1"/>
  <c r="BV1245" i="1"/>
  <c r="BQ1245" i="1"/>
  <c r="BM1245" i="1"/>
  <c r="BJ1245" i="1"/>
  <c r="BG1245" i="1"/>
  <c r="AZ1245" i="1"/>
  <c r="AQ1245" i="1"/>
  <c r="AO1245" i="1"/>
  <c r="AM1245" i="1"/>
  <c r="AJ1245" i="1"/>
  <c r="AH1245" i="1"/>
  <c r="CY1245" i="1" s="1"/>
  <c r="I1245" i="1"/>
  <c r="E1245" i="1"/>
  <c r="F1245" i="1" s="1"/>
  <c r="G1245" i="1" s="1"/>
  <c r="D1245" i="1"/>
  <c r="CO1244" i="1"/>
  <c r="CL1244" i="1"/>
  <c r="CE1244" i="1"/>
  <c r="CZ1244" i="1" s="1"/>
  <c r="CC1244" i="1"/>
  <c r="BV1244" i="1"/>
  <c r="BQ1244" i="1"/>
  <c r="BM1244" i="1"/>
  <c r="BJ1244" i="1"/>
  <c r="BG1244" i="1"/>
  <c r="AZ1244" i="1"/>
  <c r="AQ1244" i="1"/>
  <c r="AO1244" i="1"/>
  <c r="AM1244" i="1"/>
  <c r="AJ1244" i="1"/>
  <c r="AH1244" i="1"/>
  <c r="I1244" i="1"/>
  <c r="E1244" i="1"/>
  <c r="D1244" i="1"/>
  <c r="CZ1243" i="1"/>
  <c r="CO1243" i="1"/>
  <c r="CL1243" i="1"/>
  <c r="CE1243" i="1"/>
  <c r="CC1243" i="1"/>
  <c r="BV1243" i="1"/>
  <c r="BQ1243" i="1"/>
  <c r="BM1243" i="1"/>
  <c r="BJ1243" i="1"/>
  <c r="BG1243" i="1"/>
  <c r="AZ1243" i="1"/>
  <c r="AQ1243" i="1"/>
  <c r="AO1243" i="1"/>
  <c r="AM1243" i="1"/>
  <c r="AJ1243" i="1"/>
  <c r="AH1243" i="1"/>
  <c r="CY1243" i="1" s="1"/>
  <c r="I1243" i="1"/>
  <c r="E1243" i="1"/>
  <c r="F1243" i="1" s="1"/>
  <c r="G1243" i="1" s="1"/>
  <c r="D1243" i="1"/>
  <c r="CO1242" i="1"/>
  <c r="CL1242" i="1"/>
  <c r="CE1242" i="1"/>
  <c r="CZ1242" i="1" s="1"/>
  <c r="CC1242" i="1"/>
  <c r="BV1242" i="1"/>
  <c r="BQ1242" i="1"/>
  <c r="BM1242" i="1"/>
  <c r="BJ1242" i="1"/>
  <c r="BG1242" i="1"/>
  <c r="AZ1242" i="1"/>
  <c r="AQ1242" i="1"/>
  <c r="AO1242" i="1"/>
  <c r="AM1242" i="1"/>
  <c r="AJ1242" i="1"/>
  <c r="AH1242" i="1"/>
  <c r="I1242" i="1"/>
  <c r="E1242" i="1"/>
  <c r="D1242" i="1"/>
  <c r="CZ1241" i="1"/>
  <c r="CO1241" i="1"/>
  <c r="CL1241" i="1"/>
  <c r="CE1241" i="1"/>
  <c r="CC1241" i="1"/>
  <c r="BV1241" i="1"/>
  <c r="BQ1241" i="1"/>
  <c r="BM1241" i="1"/>
  <c r="BJ1241" i="1"/>
  <c r="BG1241" i="1"/>
  <c r="AZ1241" i="1"/>
  <c r="AQ1241" i="1"/>
  <c r="AO1241" i="1"/>
  <c r="AM1241" i="1"/>
  <c r="AJ1241" i="1"/>
  <c r="AH1241" i="1"/>
  <c r="CY1241" i="1" s="1"/>
  <c r="I1241" i="1"/>
  <c r="E1241" i="1"/>
  <c r="F1241" i="1" s="1"/>
  <c r="G1241" i="1" s="1"/>
  <c r="D1241" i="1"/>
  <c r="CO1240" i="1"/>
  <c r="CL1240" i="1"/>
  <c r="CE1240" i="1"/>
  <c r="CZ1240" i="1" s="1"/>
  <c r="CC1240" i="1"/>
  <c r="BV1240" i="1"/>
  <c r="BQ1240" i="1"/>
  <c r="BM1240" i="1"/>
  <c r="BJ1240" i="1"/>
  <c r="BG1240" i="1"/>
  <c r="AZ1240" i="1"/>
  <c r="AQ1240" i="1"/>
  <c r="AO1240" i="1"/>
  <c r="AM1240" i="1"/>
  <c r="AJ1240" i="1"/>
  <c r="AH1240" i="1"/>
  <c r="I1240" i="1"/>
  <c r="E1240" i="1"/>
  <c r="D1240" i="1"/>
  <c r="CZ1239" i="1"/>
  <c r="CO1239" i="1"/>
  <c r="CL1239" i="1"/>
  <c r="CE1239" i="1"/>
  <c r="CC1239" i="1"/>
  <c r="BV1239" i="1"/>
  <c r="BQ1239" i="1"/>
  <c r="BM1239" i="1"/>
  <c r="BJ1239" i="1"/>
  <c r="BG1239" i="1"/>
  <c r="AZ1239" i="1"/>
  <c r="AQ1239" i="1"/>
  <c r="AO1239" i="1"/>
  <c r="AM1239" i="1"/>
  <c r="AJ1239" i="1"/>
  <c r="AH1239" i="1"/>
  <c r="CY1239" i="1" s="1"/>
  <c r="I1239" i="1"/>
  <c r="E1239" i="1"/>
  <c r="F1239" i="1" s="1"/>
  <c r="G1239" i="1" s="1"/>
  <c r="D1239" i="1"/>
  <c r="CO1238" i="1"/>
  <c r="CL1238" i="1"/>
  <c r="CE1238" i="1"/>
  <c r="CZ1238" i="1" s="1"/>
  <c r="CC1238" i="1"/>
  <c r="BV1238" i="1"/>
  <c r="BQ1238" i="1"/>
  <c r="BM1238" i="1"/>
  <c r="BJ1238" i="1"/>
  <c r="BG1238" i="1"/>
  <c r="AZ1238" i="1"/>
  <c r="AQ1238" i="1"/>
  <c r="AO1238" i="1"/>
  <c r="AM1238" i="1"/>
  <c r="AJ1238" i="1"/>
  <c r="AH1238" i="1"/>
  <c r="I1238" i="1"/>
  <c r="E1238" i="1"/>
  <c r="D1238" i="1"/>
  <c r="CZ1237" i="1"/>
  <c r="CO1237" i="1"/>
  <c r="CL1237" i="1"/>
  <c r="CE1237" i="1"/>
  <c r="CC1237" i="1"/>
  <c r="BV1237" i="1"/>
  <c r="BQ1237" i="1"/>
  <c r="BM1237" i="1"/>
  <c r="BJ1237" i="1"/>
  <c r="BG1237" i="1"/>
  <c r="AZ1237" i="1"/>
  <c r="AQ1237" i="1"/>
  <c r="AO1237" i="1"/>
  <c r="AM1237" i="1"/>
  <c r="AJ1237" i="1"/>
  <c r="AH1237" i="1"/>
  <c r="I1237" i="1"/>
  <c r="E1237" i="1"/>
  <c r="F1237" i="1" s="1"/>
  <c r="G1237" i="1" s="1"/>
  <c r="D1237" i="1"/>
  <c r="CO1236" i="1"/>
  <c r="CL1236" i="1"/>
  <c r="CE1236" i="1"/>
  <c r="CZ1236" i="1" s="1"/>
  <c r="CC1236" i="1"/>
  <c r="BV1236" i="1"/>
  <c r="BQ1236" i="1"/>
  <c r="BM1236" i="1"/>
  <c r="BJ1236" i="1"/>
  <c r="BG1236" i="1"/>
  <c r="AZ1236" i="1"/>
  <c r="AQ1236" i="1"/>
  <c r="AO1236" i="1"/>
  <c r="AM1236" i="1"/>
  <c r="AJ1236" i="1"/>
  <c r="AH1236" i="1"/>
  <c r="I1236" i="1"/>
  <c r="E1236" i="1"/>
  <c r="D1236" i="1"/>
  <c r="CZ1235" i="1"/>
  <c r="CO1235" i="1"/>
  <c r="CL1235" i="1"/>
  <c r="CE1235" i="1"/>
  <c r="CC1235" i="1"/>
  <c r="BV1235" i="1"/>
  <c r="BQ1235" i="1"/>
  <c r="BM1235" i="1"/>
  <c r="BJ1235" i="1"/>
  <c r="BG1235" i="1"/>
  <c r="AZ1235" i="1"/>
  <c r="AQ1235" i="1"/>
  <c r="AO1235" i="1"/>
  <c r="AM1235" i="1"/>
  <c r="AJ1235" i="1"/>
  <c r="AH1235" i="1"/>
  <c r="I1235" i="1"/>
  <c r="E1235" i="1"/>
  <c r="F1235" i="1" s="1"/>
  <c r="G1235" i="1" s="1"/>
  <c r="D1235" i="1"/>
  <c r="CO1234" i="1"/>
  <c r="CL1234" i="1"/>
  <c r="CE1234" i="1"/>
  <c r="CZ1234" i="1" s="1"/>
  <c r="CC1234" i="1"/>
  <c r="BV1234" i="1"/>
  <c r="BQ1234" i="1"/>
  <c r="BM1234" i="1"/>
  <c r="BJ1234" i="1"/>
  <c r="BG1234" i="1"/>
  <c r="AZ1234" i="1"/>
  <c r="AQ1234" i="1"/>
  <c r="AO1234" i="1"/>
  <c r="AM1234" i="1"/>
  <c r="AJ1234" i="1"/>
  <c r="AH1234" i="1"/>
  <c r="I1234" i="1"/>
  <c r="E1234" i="1"/>
  <c r="D1234" i="1"/>
  <c r="CZ1233" i="1"/>
  <c r="CO1233" i="1"/>
  <c r="CL1233" i="1"/>
  <c r="CE1233" i="1"/>
  <c r="CC1233" i="1"/>
  <c r="BV1233" i="1"/>
  <c r="BQ1233" i="1"/>
  <c r="BM1233" i="1"/>
  <c r="BJ1233" i="1"/>
  <c r="BG1233" i="1"/>
  <c r="AZ1233" i="1"/>
  <c r="AQ1233" i="1"/>
  <c r="AO1233" i="1"/>
  <c r="AM1233" i="1"/>
  <c r="AJ1233" i="1"/>
  <c r="AH1233" i="1"/>
  <c r="I1233" i="1"/>
  <c r="E1233" i="1"/>
  <c r="F1233" i="1" s="1"/>
  <c r="G1233" i="1" s="1"/>
  <c r="D1233" i="1"/>
  <c r="CO1232" i="1"/>
  <c r="CL1232" i="1"/>
  <c r="CE1232" i="1"/>
  <c r="CZ1232" i="1" s="1"/>
  <c r="CC1232" i="1"/>
  <c r="BV1232" i="1"/>
  <c r="BQ1232" i="1"/>
  <c r="BM1232" i="1"/>
  <c r="BJ1232" i="1"/>
  <c r="BG1232" i="1"/>
  <c r="AZ1232" i="1"/>
  <c r="AQ1232" i="1"/>
  <c r="AO1232" i="1"/>
  <c r="AM1232" i="1"/>
  <c r="AJ1232" i="1"/>
  <c r="AH1232" i="1"/>
  <c r="I1232" i="1"/>
  <c r="E1232" i="1"/>
  <c r="D1232" i="1"/>
  <c r="CZ1231" i="1"/>
  <c r="CO1231" i="1"/>
  <c r="CL1231" i="1"/>
  <c r="CE1231" i="1"/>
  <c r="CC1231" i="1"/>
  <c r="BV1231" i="1"/>
  <c r="BQ1231" i="1"/>
  <c r="BM1231" i="1"/>
  <c r="BJ1231" i="1"/>
  <c r="BG1231" i="1"/>
  <c r="AZ1231" i="1"/>
  <c r="AQ1231" i="1"/>
  <c r="AO1231" i="1"/>
  <c r="AM1231" i="1"/>
  <c r="AJ1231" i="1"/>
  <c r="AH1231" i="1"/>
  <c r="I1231" i="1"/>
  <c r="E1231" i="1"/>
  <c r="F1231" i="1" s="1"/>
  <c r="G1231" i="1" s="1"/>
  <c r="D1231" i="1"/>
  <c r="CO1230" i="1"/>
  <c r="CL1230" i="1"/>
  <c r="CE1230" i="1"/>
  <c r="CZ1230" i="1" s="1"/>
  <c r="CC1230" i="1"/>
  <c r="BV1230" i="1"/>
  <c r="BQ1230" i="1"/>
  <c r="BM1230" i="1"/>
  <c r="BJ1230" i="1"/>
  <c r="BG1230" i="1"/>
  <c r="AZ1230" i="1"/>
  <c r="AQ1230" i="1"/>
  <c r="AO1230" i="1"/>
  <c r="AM1230" i="1"/>
  <c r="AJ1230" i="1"/>
  <c r="AH1230" i="1"/>
  <c r="I1230" i="1"/>
  <c r="G1230" i="1"/>
  <c r="CX1230" i="1" s="1"/>
  <c r="E1230" i="1"/>
  <c r="F1230" i="1" s="1"/>
  <c r="D1230" i="1"/>
  <c r="CZ1229" i="1"/>
  <c r="CO1229" i="1"/>
  <c r="CL1229" i="1"/>
  <c r="CE1229" i="1"/>
  <c r="CC1229" i="1"/>
  <c r="BV1229" i="1"/>
  <c r="BQ1229" i="1"/>
  <c r="BM1229" i="1"/>
  <c r="BJ1229" i="1"/>
  <c r="BG1229" i="1"/>
  <c r="AZ1229" i="1"/>
  <c r="AQ1229" i="1"/>
  <c r="AO1229" i="1"/>
  <c r="AM1229" i="1"/>
  <c r="AJ1229" i="1"/>
  <c r="AH1229" i="1"/>
  <c r="I1229" i="1"/>
  <c r="G1229" i="1"/>
  <c r="E1229" i="1"/>
  <c r="F1229" i="1" s="1"/>
  <c r="D1229" i="1"/>
  <c r="CW1229" i="1" s="1"/>
  <c r="CO1228" i="1"/>
  <c r="CL1228" i="1"/>
  <c r="CE1228" i="1"/>
  <c r="CZ1228" i="1" s="1"/>
  <c r="CC1228" i="1"/>
  <c r="BV1228" i="1"/>
  <c r="BQ1228" i="1"/>
  <c r="BM1228" i="1"/>
  <c r="BJ1228" i="1"/>
  <c r="BG1228" i="1"/>
  <c r="AZ1228" i="1"/>
  <c r="AQ1228" i="1"/>
  <c r="AO1228" i="1"/>
  <c r="AM1228" i="1"/>
  <c r="AJ1228" i="1"/>
  <c r="AH1228" i="1"/>
  <c r="I1228" i="1"/>
  <c r="G1228" i="1"/>
  <c r="CX1228" i="1" s="1"/>
  <c r="E1228" i="1"/>
  <c r="F1228" i="1" s="1"/>
  <c r="D1228" i="1"/>
  <c r="CZ1227" i="1"/>
  <c r="CO1227" i="1"/>
  <c r="CL1227" i="1"/>
  <c r="CE1227" i="1"/>
  <c r="CC1227" i="1"/>
  <c r="BV1227" i="1"/>
  <c r="BQ1227" i="1"/>
  <c r="BM1227" i="1"/>
  <c r="BJ1227" i="1"/>
  <c r="BG1227" i="1"/>
  <c r="AZ1227" i="1"/>
  <c r="AQ1227" i="1"/>
  <c r="AO1227" i="1"/>
  <c r="AM1227" i="1"/>
  <c r="AJ1227" i="1"/>
  <c r="AH1227" i="1"/>
  <c r="I1227" i="1"/>
  <c r="G1227" i="1"/>
  <c r="E1227" i="1"/>
  <c r="F1227" i="1" s="1"/>
  <c r="D1227" i="1"/>
  <c r="CW1227" i="1" s="1"/>
  <c r="CO1226" i="1"/>
  <c r="CL1226" i="1"/>
  <c r="CE1226" i="1"/>
  <c r="CZ1226" i="1" s="1"/>
  <c r="CC1226" i="1"/>
  <c r="BV1226" i="1"/>
  <c r="BQ1226" i="1"/>
  <c r="BM1226" i="1"/>
  <c r="BJ1226" i="1"/>
  <c r="BG1226" i="1"/>
  <c r="AZ1226" i="1"/>
  <c r="AQ1226" i="1"/>
  <c r="AO1226" i="1"/>
  <c r="AM1226" i="1"/>
  <c r="AJ1226" i="1"/>
  <c r="AH1226" i="1"/>
  <c r="I1226" i="1"/>
  <c r="G1226" i="1"/>
  <c r="CX1226" i="1" s="1"/>
  <c r="E1226" i="1"/>
  <c r="F1226" i="1" s="1"/>
  <c r="D1226" i="1"/>
  <c r="CZ1225" i="1"/>
  <c r="CO1225" i="1"/>
  <c r="CL1225" i="1"/>
  <c r="CE1225" i="1"/>
  <c r="CC1225" i="1"/>
  <c r="BV1225" i="1"/>
  <c r="BQ1225" i="1"/>
  <c r="BM1225" i="1"/>
  <c r="BJ1225" i="1"/>
  <c r="BG1225" i="1"/>
  <c r="AZ1225" i="1"/>
  <c r="AQ1225" i="1"/>
  <c r="AO1225" i="1"/>
  <c r="AM1225" i="1"/>
  <c r="AJ1225" i="1"/>
  <c r="AH1225" i="1"/>
  <c r="I1225" i="1"/>
  <c r="G1225" i="1"/>
  <c r="E1225" i="1"/>
  <c r="F1225" i="1" s="1"/>
  <c r="D1225" i="1"/>
  <c r="CW1225" i="1" s="1"/>
  <c r="CO1224" i="1"/>
  <c r="CL1224" i="1"/>
  <c r="CE1224" i="1"/>
  <c r="CZ1224" i="1" s="1"/>
  <c r="CC1224" i="1"/>
  <c r="BV1224" i="1"/>
  <c r="BQ1224" i="1"/>
  <c r="BM1224" i="1"/>
  <c r="BJ1224" i="1"/>
  <c r="BG1224" i="1"/>
  <c r="AZ1224" i="1"/>
  <c r="AQ1224" i="1"/>
  <c r="AO1224" i="1"/>
  <c r="AM1224" i="1"/>
  <c r="AJ1224" i="1"/>
  <c r="AH1224" i="1"/>
  <c r="I1224" i="1"/>
  <c r="G1224" i="1"/>
  <c r="CX1224" i="1" s="1"/>
  <c r="E1224" i="1"/>
  <c r="F1224" i="1" s="1"/>
  <c r="D1224" i="1"/>
  <c r="CO1223" i="1"/>
  <c r="CL1223" i="1"/>
  <c r="CE1223" i="1"/>
  <c r="CZ1223" i="1" s="1"/>
  <c r="CC1223" i="1"/>
  <c r="BV1223" i="1"/>
  <c r="BQ1223" i="1"/>
  <c r="BM1223" i="1"/>
  <c r="BJ1223" i="1"/>
  <c r="BG1223" i="1"/>
  <c r="AZ1223" i="1"/>
  <c r="AQ1223" i="1"/>
  <c r="AO1223" i="1"/>
  <c r="AM1223" i="1"/>
  <c r="AJ1223" i="1"/>
  <c r="AH1223" i="1"/>
  <c r="I1223" i="1"/>
  <c r="G1223" i="1"/>
  <c r="E1223" i="1"/>
  <c r="F1223" i="1" s="1"/>
  <c r="D1223" i="1"/>
  <c r="CW1223" i="1" s="1"/>
  <c r="CO1222" i="1"/>
  <c r="CL1222" i="1"/>
  <c r="CE1222" i="1"/>
  <c r="CZ1222" i="1" s="1"/>
  <c r="CC1222" i="1"/>
  <c r="BV1222" i="1"/>
  <c r="BQ1222" i="1"/>
  <c r="BM1222" i="1"/>
  <c r="BJ1222" i="1"/>
  <c r="BG1222" i="1"/>
  <c r="AZ1222" i="1"/>
  <c r="AQ1222" i="1"/>
  <c r="AO1222" i="1"/>
  <c r="AM1222" i="1"/>
  <c r="AJ1222" i="1"/>
  <c r="AH1222" i="1"/>
  <c r="I1222" i="1"/>
  <c r="G1222" i="1"/>
  <c r="CX1222" i="1" s="1"/>
  <c r="E1222" i="1"/>
  <c r="F1222" i="1" s="1"/>
  <c r="D1222" i="1"/>
  <c r="CZ1221" i="1"/>
  <c r="CO1221" i="1"/>
  <c r="CL1221" i="1"/>
  <c r="CE1221" i="1"/>
  <c r="CC1221" i="1"/>
  <c r="BV1221" i="1"/>
  <c r="BQ1221" i="1"/>
  <c r="BM1221" i="1"/>
  <c r="BJ1221" i="1"/>
  <c r="BG1221" i="1"/>
  <c r="AZ1221" i="1"/>
  <c r="AQ1221" i="1"/>
  <c r="AO1221" i="1"/>
  <c r="AM1221" i="1"/>
  <c r="AJ1221" i="1"/>
  <c r="AH1221" i="1"/>
  <c r="I1221" i="1"/>
  <c r="G1221" i="1"/>
  <c r="E1221" i="1"/>
  <c r="F1221" i="1" s="1"/>
  <c r="D1221" i="1"/>
  <c r="CW1221" i="1" s="1"/>
  <c r="CO1220" i="1"/>
  <c r="CL1220" i="1"/>
  <c r="CE1220" i="1"/>
  <c r="CZ1220" i="1" s="1"/>
  <c r="CC1220" i="1"/>
  <c r="BV1220" i="1"/>
  <c r="BQ1220" i="1"/>
  <c r="BM1220" i="1"/>
  <c r="BJ1220" i="1"/>
  <c r="BG1220" i="1"/>
  <c r="AZ1220" i="1"/>
  <c r="AQ1220" i="1"/>
  <c r="AO1220" i="1"/>
  <c r="AM1220" i="1"/>
  <c r="AJ1220" i="1"/>
  <c r="AH1220" i="1"/>
  <c r="I1220" i="1"/>
  <c r="G1220" i="1"/>
  <c r="CX1220" i="1" s="1"/>
  <c r="E1220" i="1"/>
  <c r="F1220" i="1" s="1"/>
  <c r="D1220" i="1"/>
  <c r="CZ1219" i="1"/>
  <c r="CO1219" i="1"/>
  <c r="CL1219" i="1"/>
  <c r="CE1219" i="1"/>
  <c r="CC1219" i="1"/>
  <c r="BV1219" i="1"/>
  <c r="BQ1219" i="1"/>
  <c r="BM1219" i="1"/>
  <c r="BJ1219" i="1"/>
  <c r="BG1219" i="1"/>
  <c r="AZ1219" i="1"/>
  <c r="AQ1219" i="1"/>
  <c r="AO1219" i="1"/>
  <c r="AM1219" i="1"/>
  <c r="AJ1219" i="1"/>
  <c r="AH1219" i="1"/>
  <c r="I1219" i="1"/>
  <c r="G1219" i="1"/>
  <c r="E1219" i="1"/>
  <c r="F1219" i="1" s="1"/>
  <c r="D1219" i="1"/>
  <c r="CW1219" i="1" s="1"/>
  <c r="CO1218" i="1"/>
  <c r="CL1218" i="1"/>
  <c r="CE1218" i="1"/>
  <c r="CZ1218" i="1" s="1"/>
  <c r="CC1218" i="1"/>
  <c r="BV1218" i="1"/>
  <c r="BQ1218" i="1"/>
  <c r="BM1218" i="1"/>
  <c r="BJ1218" i="1"/>
  <c r="BG1218" i="1"/>
  <c r="AZ1218" i="1"/>
  <c r="AQ1218" i="1"/>
  <c r="AO1218" i="1"/>
  <c r="AM1218" i="1"/>
  <c r="AJ1218" i="1"/>
  <c r="AH1218" i="1"/>
  <c r="I1218" i="1"/>
  <c r="G1218" i="1"/>
  <c r="CX1218" i="1" s="1"/>
  <c r="E1218" i="1"/>
  <c r="F1218" i="1" s="1"/>
  <c r="D1218" i="1"/>
  <c r="CZ1217" i="1"/>
  <c r="CO1217" i="1"/>
  <c r="CL1217" i="1"/>
  <c r="CE1217" i="1"/>
  <c r="CC1217" i="1"/>
  <c r="BV1217" i="1"/>
  <c r="BQ1217" i="1"/>
  <c r="BM1217" i="1"/>
  <c r="BJ1217" i="1"/>
  <c r="BG1217" i="1"/>
  <c r="AZ1217" i="1"/>
  <c r="AQ1217" i="1"/>
  <c r="AO1217" i="1"/>
  <c r="AM1217" i="1"/>
  <c r="AJ1217" i="1"/>
  <c r="AH1217" i="1"/>
  <c r="I1217" i="1"/>
  <c r="G1217" i="1"/>
  <c r="E1217" i="1"/>
  <c r="F1217" i="1" s="1"/>
  <c r="D1217" i="1"/>
  <c r="CW1217" i="1" s="1"/>
  <c r="CO1216" i="1"/>
  <c r="CL1216" i="1"/>
  <c r="CE1216" i="1"/>
  <c r="CZ1216" i="1" s="1"/>
  <c r="CC1216" i="1"/>
  <c r="BV1216" i="1"/>
  <c r="BQ1216" i="1"/>
  <c r="BM1216" i="1"/>
  <c r="BJ1216" i="1"/>
  <c r="BG1216" i="1"/>
  <c r="AZ1216" i="1"/>
  <c r="AQ1216" i="1"/>
  <c r="AO1216" i="1"/>
  <c r="AM1216" i="1"/>
  <c r="AJ1216" i="1"/>
  <c r="AH1216" i="1"/>
  <c r="I1216" i="1"/>
  <c r="G1216" i="1"/>
  <c r="CX1216" i="1" s="1"/>
  <c r="E1216" i="1"/>
  <c r="F1216" i="1" s="1"/>
  <c r="D1216" i="1"/>
  <c r="CO1215" i="1"/>
  <c r="CL1215" i="1"/>
  <c r="CE1215" i="1"/>
  <c r="CZ1215" i="1" s="1"/>
  <c r="CC1215" i="1"/>
  <c r="BV1215" i="1"/>
  <c r="BQ1215" i="1"/>
  <c r="BM1215" i="1"/>
  <c r="BJ1215" i="1"/>
  <c r="BG1215" i="1"/>
  <c r="AZ1215" i="1"/>
  <c r="AQ1215" i="1"/>
  <c r="AO1215" i="1"/>
  <c r="AM1215" i="1"/>
  <c r="AJ1215" i="1"/>
  <c r="AH1215" i="1"/>
  <c r="I1215" i="1"/>
  <c r="G1215" i="1"/>
  <c r="E1215" i="1"/>
  <c r="F1215" i="1" s="1"/>
  <c r="D1215" i="1"/>
  <c r="CW1215" i="1" s="1"/>
  <c r="CO1214" i="1"/>
  <c r="CL1214" i="1"/>
  <c r="CE1214" i="1"/>
  <c r="CZ1214" i="1" s="1"/>
  <c r="CC1214" i="1"/>
  <c r="BV1214" i="1"/>
  <c r="BQ1214" i="1"/>
  <c r="BM1214" i="1"/>
  <c r="BJ1214" i="1"/>
  <c r="BG1214" i="1"/>
  <c r="AZ1214" i="1"/>
  <c r="AQ1214" i="1"/>
  <c r="AO1214" i="1"/>
  <c r="AM1214" i="1"/>
  <c r="AJ1214" i="1"/>
  <c r="AH1214" i="1"/>
  <c r="I1214" i="1"/>
  <c r="G1214" i="1"/>
  <c r="E1214" i="1"/>
  <c r="F1214" i="1" s="1"/>
  <c r="D1214" i="1"/>
  <c r="CZ1213" i="1"/>
  <c r="CO1213" i="1"/>
  <c r="CL1213" i="1"/>
  <c r="CE1213" i="1"/>
  <c r="CC1213" i="1"/>
  <c r="BV1213" i="1"/>
  <c r="BQ1213" i="1"/>
  <c r="BM1213" i="1"/>
  <c r="BJ1213" i="1"/>
  <c r="BG1213" i="1"/>
  <c r="AZ1213" i="1"/>
  <c r="AQ1213" i="1"/>
  <c r="AO1213" i="1"/>
  <c r="AM1213" i="1"/>
  <c r="AJ1213" i="1"/>
  <c r="AH1213" i="1"/>
  <c r="I1213" i="1"/>
  <c r="G1213" i="1"/>
  <c r="E1213" i="1"/>
  <c r="F1213" i="1" s="1"/>
  <c r="D1213" i="1"/>
  <c r="CW1213" i="1" s="1"/>
  <c r="CO1212" i="1"/>
  <c r="CL1212" i="1"/>
  <c r="CE1212" i="1"/>
  <c r="CZ1212" i="1" s="1"/>
  <c r="CC1212" i="1"/>
  <c r="BV1212" i="1"/>
  <c r="BQ1212" i="1"/>
  <c r="BM1212" i="1"/>
  <c r="BJ1212" i="1"/>
  <c r="BG1212" i="1"/>
  <c r="AZ1212" i="1"/>
  <c r="AQ1212" i="1"/>
  <c r="AO1212" i="1"/>
  <c r="AM1212" i="1"/>
  <c r="AJ1212" i="1"/>
  <c r="AH1212" i="1"/>
  <c r="I1212" i="1"/>
  <c r="G1212" i="1"/>
  <c r="E1212" i="1"/>
  <c r="F1212" i="1" s="1"/>
  <c r="D1212" i="1"/>
  <c r="CZ1211" i="1"/>
  <c r="CO1211" i="1"/>
  <c r="CL1211" i="1"/>
  <c r="CE1211" i="1"/>
  <c r="CC1211" i="1"/>
  <c r="BV1211" i="1"/>
  <c r="BQ1211" i="1"/>
  <c r="BM1211" i="1"/>
  <c r="BJ1211" i="1"/>
  <c r="BG1211" i="1"/>
  <c r="AZ1211" i="1"/>
  <c r="AQ1211" i="1"/>
  <c r="AO1211" i="1"/>
  <c r="AM1211" i="1"/>
  <c r="AJ1211" i="1"/>
  <c r="AH1211" i="1"/>
  <c r="I1211" i="1"/>
  <c r="G1211" i="1"/>
  <c r="CX1211" i="1" s="1"/>
  <c r="E1211" i="1"/>
  <c r="F1211" i="1" s="1"/>
  <c r="D1211" i="1"/>
  <c r="CW1211" i="1" s="1"/>
  <c r="CO1210" i="1"/>
  <c r="CL1210" i="1"/>
  <c r="CE1210" i="1"/>
  <c r="CZ1210" i="1" s="1"/>
  <c r="CC1210" i="1"/>
  <c r="BV1210" i="1"/>
  <c r="BQ1210" i="1"/>
  <c r="BM1210" i="1"/>
  <c r="BJ1210" i="1"/>
  <c r="BG1210" i="1"/>
  <c r="AZ1210" i="1"/>
  <c r="AQ1210" i="1"/>
  <c r="AO1210" i="1"/>
  <c r="AM1210" i="1"/>
  <c r="AJ1210" i="1"/>
  <c r="AH1210" i="1"/>
  <c r="I1210" i="1"/>
  <c r="G1210" i="1"/>
  <c r="E1210" i="1"/>
  <c r="F1210" i="1" s="1"/>
  <c r="D1210" i="1"/>
  <c r="CZ1209" i="1"/>
  <c r="CO1209" i="1"/>
  <c r="CL1209" i="1"/>
  <c r="CE1209" i="1"/>
  <c r="CC1209" i="1"/>
  <c r="BV1209" i="1"/>
  <c r="BQ1209" i="1"/>
  <c r="BM1209" i="1"/>
  <c r="BJ1209" i="1"/>
  <c r="BG1209" i="1"/>
  <c r="AZ1209" i="1"/>
  <c r="AQ1209" i="1"/>
  <c r="AO1209" i="1"/>
  <c r="AM1209" i="1"/>
  <c r="AJ1209" i="1"/>
  <c r="AH1209" i="1"/>
  <c r="I1209" i="1"/>
  <c r="G1209" i="1"/>
  <c r="E1209" i="1"/>
  <c r="F1209" i="1" s="1"/>
  <c r="D1209" i="1"/>
  <c r="CW1209" i="1" s="1"/>
  <c r="CO1208" i="1"/>
  <c r="CL1208" i="1"/>
  <c r="CE1208" i="1"/>
  <c r="CZ1208" i="1" s="1"/>
  <c r="CC1208" i="1"/>
  <c r="BV1208" i="1"/>
  <c r="BQ1208" i="1"/>
  <c r="BM1208" i="1"/>
  <c r="BJ1208" i="1"/>
  <c r="BG1208" i="1"/>
  <c r="AZ1208" i="1"/>
  <c r="AQ1208" i="1"/>
  <c r="AO1208" i="1"/>
  <c r="AM1208" i="1"/>
  <c r="AJ1208" i="1"/>
  <c r="AH1208" i="1"/>
  <c r="I1208" i="1"/>
  <c r="G1208" i="1"/>
  <c r="E1208" i="1"/>
  <c r="F1208" i="1" s="1"/>
  <c r="D1208" i="1"/>
  <c r="CO1207" i="1"/>
  <c r="CL1207" i="1"/>
  <c r="CE1207" i="1"/>
  <c r="CZ1207" i="1" s="1"/>
  <c r="CC1207" i="1"/>
  <c r="BV1207" i="1"/>
  <c r="BQ1207" i="1"/>
  <c r="BM1207" i="1"/>
  <c r="BJ1207" i="1"/>
  <c r="BG1207" i="1"/>
  <c r="AZ1207" i="1"/>
  <c r="AQ1207" i="1"/>
  <c r="AO1207" i="1"/>
  <c r="AM1207" i="1"/>
  <c r="AJ1207" i="1"/>
  <c r="AH1207" i="1"/>
  <c r="I1207" i="1"/>
  <c r="G1207" i="1"/>
  <c r="E1207" i="1"/>
  <c r="F1207" i="1" s="1"/>
  <c r="D1207" i="1"/>
  <c r="CW1207" i="1" s="1"/>
  <c r="CO1206" i="1"/>
  <c r="CL1206" i="1"/>
  <c r="CE1206" i="1"/>
  <c r="CZ1206" i="1" s="1"/>
  <c r="CC1206" i="1"/>
  <c r="BV1206" i="1"/>
  <c r="BQ1206" i="1"/>
  <c r="BM1206" i="1"/>
  <c r="BJ1206" i="1"/>
  <c r="BG1206" i="1"/>
  <c r="AZ1206" i="1"/>
  <c r="AQ1206" i="1"/>
  <c r="AO1206" i="1"/>
  <c r="AM1206" i="1"/>
  <c r="AJ1206" i="1"/>
  <c r="AH1206" i="1"/>
  <c r="I1206" i="1"/>
  <c r="G1206" i="1"/>
  <c r="E1206" i="1"/>
  <c r="F1206" i="1" s="1"/>
  <c r="D1206" i="1"/>
  <c r="CO1205" i="1"/>
  <c r="CL1205" i="1"/>
  <c r="CE1205" i="1"/>
  <c r="CZ1205" i="1" s="1"/>
  <c r="CC1205" i="1"/>
  <c r="BV1205" i="1"/>
  <c r="BQ1205" i="1"/>
  <c r="BM1205" i="1"/>
  <c r="BJ1205" i="1"/>
  <c r="BG1205" i="1"/>
  <c r="AZ1205" i="1"/>
  <c r="AQ1205" i="1"/>
  <c r="AO1205" i="1"/>
  <c r="AM1205" i="1"/>
  <c r="AJ1205" i="1"/>
  <c r="AH1205" i="1"/>
  <c r="I1205" i="1"/>
  <c r="G1205" i="1"/>
  <c r="E1205" i="1"/>
  <c r="F1205" i="1" s="1"/>
  <c r="D1205" i="1"/>
  <c r="CW1205" i="1" s="1"/>
  <c r="CO1204" i="1"/>
  <c r="CL1204" i="1"/>
  <c r="CE1204" i="1"/>
  <c r="CZ1204" i="1" s="1"/>
  <c r="CC1204" i="1"/>
  <c r="BV1204" i="1"/>
  <c r="BQ1204" i="1"/>
  <c r="BM1204" i="1"/>
  <c r="BJ1204" i="1"/>
  <c r="BG1204" i="1"/>
  <c r="AZ1204" i="1"/>
  <c r="AQ1204" i="1"/>
  <c r="AO1204" i="1"/>
  <c r="AM1204" i="1"/>
  <c r="AJ1204" i="1"/>
  <c r="AH1204" i="1"/>
  <c r="I1204" i="1"/>
  <c r="G1204" i="1"/>
  <c r="E1204" i="1"/>
  <c r="F1204" i="1" s="1"/>
  <c r="D1204" i="1"/>
  <c r="CZ1203" i="1"/>
  <c r="CO1203" i="1"/>
  <c r="CL1203" i="1"/>
  <c r="CE1203" i="1"/>
  <c r="CC1203" i="1"/>
  <c r="BV1203" i="1"/>
  <c r="BQ1203" i="1"/>
  <c r="BM1203" i="1"/>
  <c r="BJ1203" i="1"/>
  <c r="BG1203" i="1"/>
  <c r="AZ1203" i="1"/>
  <c r="AQ1203" i="1"/>
  <c r="AO1203" i="1"/>
  <c r="AM1203" i="1"/>
  <c r="AJ1203" i="1"/>
  <c r="AH1203" i="1"/>
  <c r="I1203" i="1"/>
  <c r="G1203" i="1"/>
  <c r="CX1203" i="1" s="1"/>
  <c r="E1203" i="1"/>
  <c r="F1203" i="1" s="1"/>
  <c r="D1203" i="1"/>
  <c r="CW1203" i="1" s="1"/>
  <c r="CO1202" i="1"/>
  <c r="CL1202" i="1"/>
  <c r="CE1202" i="1"/>
  <c r="CZ1202" i="1" s="1"/>
  <c r="CC1202" i="1"/>
  <c r="BV1202" i="1"/>
  <c r="BQ1202" i="1"/>
  <c r="BM1202" i="1"/>
  <c r="BJ1202" i="1"/>
  <c r="BG1202" i="1"/>
  <c r="AZ1202" i="1"/>
  <c r="AQ1202" i="1"/>
  <c r="AO1202" i="1"/>
  <c r="AM1202" i="1"/>
  <c r="AJ1202" i="1"/>
  <c r="AH1202" i="1"/>
  <c r="I1202" i="1"/>
  <c r="G1202" i="1"/>
  <c r="E1202" i="1"/>
  <c r="F1202" i="1" s="1"/>
  <c r="D1202" i="1"/>
  <c r="CZ1201" i="1"/>
  <c r="CO1201" i="1"/>
  <c r="CL1201" i="1"/>
  <c r="CE1201" i="1"/>
  <c r="CC1201" i="1"/>
  <c r="BV1201" i="1"/>
  <c r="BQ1201" i="1"/>
  <c r="BM1201" i="1"/>
  <c r="BJ1201" i="1"/>
  <c r="BG1201" i="1"/>
  <c r="AZ1201" i="1"/>
  <c r="AQ1201" i="1"/>
  <c r="AO1201" i="1"/>
  <c r="AM1201" i="1"/>
  <c r="AJ1201" i="1"/>
  <c r="AH1201" i="1"/>
  <c r="I1201" i="1"/>
  <c r="G1201" i="1"/>
  <c r="CX1201" i="1" s="1"/>
  <c r="E1201" i="1"/>
  <c r="F1201" i="1" s="1"/>
  <c r="D1201" i="1"/>
  <c r="CW1201" i="1" s="1"/>
  <c r="CO1200" i="1"/>
  <c r="CL1200" i="1"/>
  <c r="CE1200" i="1"/>
  <c r="CZ1200" i="1" s="1"/>
  <c r="CC1200" i="1"/>
  <c r="BV1200" i="1"/>
  <c r="BQ1200" i="1"/>
  <c r="BM1200" i="1"/>
  <c r="BJ1200" i="1"/>
  <c r="BG1200" i="1"/>
  <c r="AZ1200" i="1"/>
  <c r="AQ1200" i="1"/>
  <c r="AO1200" i="1"/>
  <c r="AM1200" i="1"/>
  <c r="AJ1200" i="1"/>
  <c r="AH1200" i="1"/>
  <c r="I1200" i="1"/>
  <c r="G1200" i="1"/>
  <c r="E1200" i="1"/>
  <c r="F1200" i="1" s="1"/>
  <c r="D1200" i="1"/>
  <c r="CO1199" i="1"/>
  <c r="CL1199" i="1"/>
  <c r="CE1199" i="1"/>
  <c r="CZ1199" i="1" s="1"/>
  <c r="CC1199" i="1"/>
  <c r="BV1199" i="1"/>
  <c r="BQ1199" i="1"/>
  <c r="BM1199" i="1"/>
  <c r="BJ1199" i="1"/>
  <c r="BG1199" i="1"/>
  <c r="AZ1199" i="1"/>
  <c r="AQ1199" i="1"/>
  <c r="AO1199" i="1"/>
  <c r="AM1199" i="1"/>
  <c r="AJ1199" i="1"/>
  <c r="AH1199" i="1"/>
  <c r="I1199" i="1"/>
  <c r="G1199" i="1"/>
  <c r="E1199" i="1"/>
  <c r="F1199" i="1" s="1"/>
  <c r="D1199" i="1"/>
  <c r="CW1199" i="1" s="1"/>
  <c r="CO1198" i="1"/>
  <c r="CL1198" i="1"/>
  <c r="CE1198" i="1"/>
  <c r="CZ1198" i="1" s="1"/>
  <c r="CC1198" i="1"/>
  <c r="BV1198" i="1"/>
  <c r="BQ1198" i="1"/>
  <c r="BM1198" i="1"/>
  <c r="BJ1198" i="1"/>
  <c r="BG1198" i="1"/>
  <c r="AZ1198" i="1"/>
  <c r="AQ1198" i="1"/>
  <c r="AO1198" i="1"/>
  <c r="AM1198" i="1"/>
  <c r="AJ1198" i="1"/>
  <c r="AH1198" i="1"/>
  <c r="I1198" i="1"/>
  <c r="G1198" i="1"/>
  <c r="E1198" i="1"/>
  <c r="F1198" i="1" s="1"/>
  <c r="D1198" i="1"/>
  <c r="CZ1197" i="1"/>
  <c r="CO1197" i="1"/>
  <c r="CL1197" i="1"/>
  <c r="CE1197" i="1"/>
  <c r="CC1197" i="1"/>
  <c r="BV1197" i="1"/>
  <c r="BQ1197" i="1"/>
  <c r="BM1197" i="1"/>
  <c r="BJ1197" i="1"/>
  <c r="BG1197" i="1"/>
  <c r="AZ1197" i="1"/>
  <c r="AQ1197" i="1"/>
  <c r="AO1197" i="1"/>
  <c r="AM1197" i="1"/>
  <c r="AJ1197" i="1"/>
  <c r="AH1197" i="1"/>
  <c r="I1197" i="1"/>
  <c r="G1197" i="1"/>
  <c r="E1197" i="1"/>
  <c r="F1197" i="1" s="1"/>
  <c r="D1197" i="1"/>
  <c r="CW1197" i="1" s="1"/>
  <c r="CO1196" i="1"/>
  <c r="CL1196" i="1"/>
  <c r="CE1196" i="1"/>
  <c r="CZ1196" i="1" s="1"/>
  <c r="CC1196" i="1"/>
  <c r="BV1196" i="1"/>
  <c r="BQ1196" i="1"/>
  <c r="BM1196" i="1"/>
  <c r="BJ1196" i="1"/>
  <c r="BG1196" i="1"/>
  <c r="AZ1196" i="1"/>
  <c r="AQ1196" i="1"/>
  <c r="AO1196" i="1"/>
  <c r="AM1196" i="1"/>
  <c r="AJ1196" i="1"/>
  <c r="AH1196" i="1"/>
  <c r="I1196" i="1"/>
  <c r="G1196" i="1"/>
  <c r="E1196" i="1"/>
  <c r="F1196" i="1" s="1"/>
  <c r="D1196" i="1"/>
  <c r="CZ1195" i="1"/>
  <c r="CO1195" i="1"/>
  <c r="CL1195" i="1"/>
  <c r="CE1195" i="1"/>
  <c r="CC1195" i="1"/>
  <c r="BV1195" i="1"/>
  <c r="BQ1195" i="1"/>
  <c r="BM1195" i="1"/>
  <c r="BJ1195" i="1"/>
  <c r="BG1195" i="1"/>
  <c r="AZ1195" i="1"/>
  <c r="AQ1195" i="1"/>
  <c r="AO1195" i="1"/>
  <c r="AM1195" i="1"/>
  <c r="AJ1195" i="1"/>
  <c r="AH1195" i="1"/>
  <c r="I1195" i="1"/>
  <c r="G1195" i="1"/>
  <c r="CX1195" i="1" s="1"/>
  <c r="E1195" i="1"/>
  <c r="F1195" i="1" s="1"/>
  <c r="D1195" i="1"/>
  <c r="CW1195" i="1" s="1"/>
  <c r="CO1194" i="1"/>
  <c r="CL1194" i="1"/>
  <c r="CE1194" i="1"/>
  <c r="CZ1194" i="1" s="1"/>
  <c r="CC1194" i="1"/>
  <c r="BV1194" i="1"/>
  <c r="BQ1194" i="1"/>
  <c r="BM1194" i="1"/>
  <c r="BJ1194" i="1"/>
  <c r="BG1194" i="1"/>
  <c r="AZ1194" i="1"/>
  <c r="AQ1194" i="1"/>
  <c r="AO1194" i="1"/>
  <c r="AM1194" i="1"/>
  <c r="AJ1194" i="1"/>
  <c r="AH1194" i="1"/>
  <c r="I1194" i="1"/>
  <c r="G1194" i="1"/>
  <c r="E1194" i="1"/>
  <c r="F1194" i="1" s="1"/>
  <c r="D1194" i="1"/>
  <c r="CZ1193" i="1"/>
  <c r="CO1193" i="1"/>
  <c r="CL1193" i="1"/>
  <c r="CE1193" i="1"/>
  <c r="CC1193" i="1"/>
  <c r="BV1193" i="1"/>
  <c r="BQ1193" i="1"/>
  <c r="BM1193" i="1"/>
  <c r="BJ1193" i="1"/>
  <c r="BG1193" i="1"/>
  <c r="AZ1193" i="1"/>
  <c r="AQ1193" i="1"/>
  <c r="AO1193" i="1"/>
  <c r="AM1193" i="1"/>
  <c r="AJ1193" i="1"/>
  <c r="AH1193" i="1"/>
  <c r="I1193" i="1"/>
  <c r="G1193" i="1"/>
  <c r="CX1193" i="1" s="1"/>
  <c r="E1193" i="1"/>
  <c r="F1193" i="1" s="1"/>
  <c r="D1193" i="1"/>
  <c r="CW1193" i="1" s="1"/>
  <c r="CO1192" i="1"/>
  <c r="CL1192" i="1"/>
  <c r="CE1192" i="1"/>
  <c r="CZ1192" i="1" s="1"/>
  <c r="CC1192" i="1"/>
  <c r="BV1192" i="1"/>
  <c r="BQ1192" i="1"/>
  <c r="BM1192" i="1"/>
  <c r="BJ1192" i="1"/>
  <c r="BG1192" i="1"/>
  <c r="AZ1192" i="1"/>
  <c r="AQ1192" i="1"/>
  <c r="AO1192" i="1"/>
  <c r="AM1192" i="1"/>
  <c r="AJ1192" i="1"/>
  <c r="AH1192" i="1"/>
  <c r="I1192" i="1"/>
  <c r="G1192" i="1"/>
  <c r="E1192" i="1"/>
  <c r="F1192" i="1" s="1"/>
  <c r="D1192" i="1"/>
  <c r="CO1191" i="1"/>
  <c r="CL1191" i="1"/>
  <c r="CE1191" i="1"/>
  <c r="CZ1191" i="1" s="1"/>
  <c r="CC1191" i="1"/>
  <c r="BV1191" i="1"/>
  <c r="BQ1191" i="1"/>
  <c r="BM1191" i="1"/>
  <c r="BJ1191" i="1"/>
  <c r="BG1191" i="1"/>
  <c r="AZ1191" i="1"/>
  <c r="AQ1191" i="1"/>
  <c r="AO1191" i="1"/>
  <c r="AM1191" i="1"/>
  <c r="AJ1191" i="1"/>
  <c r="AH1191" i="1"/>
  <c r="I1191" i="1"/>
  <c r="G1191" i="1"/>
  <c r="E1191" i="1"/>
  <c r="F1191" i="1" s="1"/>
  <c r="D1191" i="1"/>
  <c r="CW1191" i="1" s="1"/>
  <c r="CO1190" i="1"/>
  <c r="CL1190" i="1"/>
  <c r="CE1190" i="1"/>
  <c r="CZ1190" i="1" s="1"/>
  <c r="CC1190" i="1"/>
  <c r="BV1190" i="1"/>
  <c r="BQ1190" i="1"/>
  <c r="BM1190" i="1"/>
  <c r="BJ1190" i="1"/>
  <c r="BG1190" i="1"/>
  <c r="AZ1190" i="1"/>
  <c r="AQ1190" i="1"/>
  <c r="AO1190" i="1"/>
  <c r="AM1190" i="1"/>
  <c r="AJ1190" i="1"/>
  <c r="AH1190" i="1"/>
  <c r="I1190" i="1"/>
  <c r="G1190" i="1"/>
  <c r="E1190" i="1"/>
  <c r="F1190" i="1" s="1"/>
  <c r="D1190" i="1"/>
  <c r="CZ1189" i="1"/>
  <c r="CO1189" i="1"/>
  <c r="CL1189" i="1"/>
  <c r="CE1189" i="1"/>
  <c r="CC1189" i="1"/>
  <c r="BV1189" i="1"/>
  <c r="BQ1189" i="1"/>
  <c r="BM1189" i="1"/>
  <c r="BJ1189" i="1"/>
  <c r="BG1189" i="1"/>
  <c r="AZ1189" i="1"/>
  <c r="AQ1189" i="1"/>
  <c r="AO1189" i="1"/>
  <c r="AM1189" i="1"/>
  <c r="AJ1189" i="1"/>
  <c r="AH1189" i="1"/>
  <c r="I1189" i="1"/>
  <c r="G1189" i="1"/>
  <c r="E1189" i="1"/>
  <c r="F1189" i="1" s="1"/>
  <c r="D1189" i="1"/>
  <c r="CW1189" i="1" s="1"/>
  <c r="CO1188" i="1"/>
  <c r="CL1188" i="1"/>
  <c r="CE1188" i="1"/>
  <c r="CZ1188" i="1" s="1"/>
  <c r="CC1188" i="1"/>
  <c r="BV1188" i="1"/>
  <c r="BQ1188" i="1"/>
  <c r="BM1188" i="1"/>
  <c r="BJ1188" i="1"/>
  <c r="BG1188" i="1"/>
  <c r="AZ1188" i="1"/>
  <c r="AQ1188" i="1"/>
  <c r="AO1188" i="1"/>
  <c r="AM1188" i="1"/>
  <c r="AJ1188" i="1"/>
  <c r="AH1188" i="1"/>
  <c r="I1188" i="1"/>
  <c r="G1188" i="1"/>
  <c r="E1188" i="1"/>
  <c r="F1188" i="1" s="1"/>
  <c r="D1188" i="1"/>
  <c r="CZ1187" i="1"/>
  <c r="CO1187" i="1"/>
  <c r="CL1187" i="1"/>
  <c r="CE1187" i="1"/>
  <c r="CC1187" i="1"/>
  <c r="BV1187" i="1"/>
  <c r="BQ1187" i="1"/>
  <c r="BM1187" i="1"/>
  <c r="BJ1187" i="1"/>
  <c r="BG1187" i="1"/>
  <c r="AZ1187" i="1"/>
  <c r="AQ1187" i="1"/>
  <c r="AO1187" i="1"/>
  <c r="AM1187" i="1"/>
  <c r="AJ1187" i="1"/>
  <c r="AH1187" i="1"/>
  <c r="I1187" i="1"/>
  <c r="G1187" i="1"/>
  <c r="CX1187" i="1" s="1"/>
  <c r="E1187" i="1"/>
  <c r="F1187" i="1" s="1"/>
  <c r="D1187" i="1"/>
  <c r="CW1187" i="1" s="1"/>
  <c r="CO1186" i="1"/>
  <c r="CL1186" i="1"/>
  <c r="CE1186" i="1"/>
  <c r="CZ1186" i="1" s="1"/>
  <c r="CC1186" i="1"/>
  <c r="BV1186" i="1"/>
  <c r="BQ1186" i="1"/>
  <c r="BM1186" i="1"/>
  <c r="BJ1186" i="1"/>
  <c r="BG1186" i="1"/>
  <c r="AZ1186" i="1"/>
  <c r="AQ1186" i="1"/>
  <c r="AO1186" i="1"/>
  <c r="AM1186" i="1"/>
  <c r="AJ1186" i="1"/>
  <c r="AH1186" i="1"/>
  <c r="I1186" i="1"/>
  <c r="G1186" i="1"/>
  <c r="E1186" i="1"/>
  <c r="F1186" i="1" s="1"/>
  <c r="D1186" i="1"/>
  <c r="CZ1185" i="1"/>
  <c r="CO1185" i="1"/>
  <c r="CL1185" i="1"/>
  <c r="CE1185" i="1"/>
  <c r="CC1185" i="1"/>
  <c r="BV1185" i="1"/>
  <c r="BQ1185" i="1"/>
  <c r="BM1185" i="1"/>
  <c r="BJ1185" i="1"/>
  <c r="BG1185" i="1"/>
  <c r="AZ1185" i="1"/>
  <c r="AQ1185" i="1"/>
  <c r="AO1185" i="1"/>
  <c r="AM1185" i="1"/>
  <c r="AJ1185" i="1"/>
  <c r="AH1185" i="1"/>
  <c r="I1185" i="1"/>
  <c r="G1185" i="1"/>
  <c r="CX1185" i="1" s="1"/>
  <c r="E1185" i="1"/>
  <c r="F1185" i="1" s="1"/>
  <c r="D1185" i="1"/>
  <c r="CW1185" i="1" s="1"/>
  <c r="CO1184" i="1"/>
  <c r="CL1184" i="1"/>
  <c r="CE1184" i="1"/>
  <c r="CZ1184" i="1" s="1"/>
  <c r="CC1184" i="1"/>
  <c r="BV1184" i="1"/>
  <c r="BQ1184" i="1"/>
  <c r="BM1184" i="1"/>
  <c r="BJ1184" i="1"/>
  <c r="BG1184" i="1"/>
  <c r="AZ1184" i="1"/>
  <c r="AQ1184" i="1"/>
  <c r="AO1184" i="1"/>
  <c r="AM1184" i="1"/>
  <c r="AJ1184" i="1"/>
  <c r="AH1184" i="1"/>
  <c r="I1184" i="1"/>
  <c r="G1184" i="1"/>
  <c r="E1184" i="1"/>
  <c r="F1184" i="1" s="1"/>
  <c r="D1184" i="1"/>
  <c r="CO1183" i="1"/>
  <c r="CL1183" i="1"/>
  <c r="CE1183" i="1"/>
  <c r="CZ1183" i="1" s="1"/>
  <c r="CC1183" i="1"/>
  <c r="BV1183" i="1"/>
  <c r="BQ1183" i="1"/>
  <c r="BM1183" i="1"/>
  <c r="BJ1183" i="1"/>
  <c r="BG1183" i="1"/>
  <c r="AZ1183" i="1"/>
  <c r="AQ1183" i="1"/>
  <c r="AO1183" i="1"/>
  <c r="AM1183" i="1"/>
  <c r="AJ1183" i="1"/>
  <c r="AH1183" i="1"/>
  <c r="I1183" i="1"/>
  <c r="G1183" i="1"/>
  <c r="E1183" i="1"/>
  <c r="F1183" i="1" s="1"/>
  <c r="D1183" i="1"/>
  <c r="CW1183" i="1" s="1"/>
  <c r="CO1182" i="1"/>
  <c r="CL1182" i="1"/>
  <c r="CE1182" i="1"/>
  <c r="CZ1182" i="1" s="1"/>
  <c r="CC1182" i="1"/>
  <c r="BV1182" i="1"/>
  <c r="BQ1182" i="1"/>
  <c r="BM1182" i="1"/>
  <c r="BJ1182" i="1"/>
  <c r="BG1182" i="1"/>
  <c r="AZ1182" i="1"/>
  <c r="AQ1182" i="1"/>
  <c r="AO1182" i="1"/>
  <c r="AM1182" i="1"/>
  <c r="AJ1182" i="1"/>
  <c r="AH1182" i="1"/>
  <c r="I1182" i="1"/>
  <c r="G1182" i="1"/>
  <c r="E1182" i="1"/>
  <c r="F1182" i="1" s="1"/>
  <c r="D1182" i="1"/>
  <c r="CZ1181" i="1"/>
  <c r="CO1181" i="1"/>
  <c r="CL1181" i="1"/>
  <c r="CE1181" i="1"/>
  <c r="CC1181" i="1"/>
  <c r="BV1181" i="1"/>
  <c r="BQ1181" i="1"/>
  <c r="BM1181" i="1"/>
  <c r="BJ1181" i="1"/>
  <c r="BG1181" i="1"/>
  <c r="AZ1181" i="1"/>
  <c r="AQ1181" i="1"/>
  <c r="AO1181" i="1"/>
  <c r="AM1181" i="1"/>
  <c r="AJ1181" i="1"/>
  <c r="AH1181" i="1"/>
  <c r="I1181" i="1"/>
  <c r="G1181" i="1"/>
  <c r="E1181" i="1"/>
  <c r="F1181" i="1" s="1"/>
  <c r="D1181" i="1"/>
  <c r="CW1181" i="1" s="1"/>
  <c r="CO1180" i="1"/>
  <c r="CL1180" i="1"/>
  <c r="CE1180" i="1"/>
  <c r="CZ1180" i="1" s="1"/>
  <c r="CC1180" i="1"/>
  <c r="BV1180" i="1"/>
  <c r="BQ1180" i="1"/>
  <c r="BM1180" i="1"/>
  <c r="BJ1180" i="1"/>
  <c r="BG1180" i="1"/>
  <c r="AZ1180" i="1"/>
  <c r="AQ1180" i="1"/>
  <c r="AO1180" i="1"/>
  <c r="AM1180" i="1"/>
  <c r="AJ1180" i="1"/>
  <c r="AH1180" i="1"/>
  <c r="I1180" i="1"/>
  <c r="G1180" i="1"/>
  <c r="E1180" i="1"/>
  <c r="F1180" i="1" s="1"/>
  <c r="D1180" i="1"/>
  <c r="CZ1179" i="1"/>
  <c r="CO1179" i="1"/>
  <c r="CL1179" i="1"/>
  <c r="CE1179" i="1"/>
  <c r="CC1179" i="1"/>
  <c r="BV1179" i="1"/>
  <c r="BQ1179" i="1"/>
  <c r="BM1179" i="1"/>
  <c r="BJ1179" i="1"/>
  <c r="BG1179" i="1"/>
  <c r="AZ1179" i="1"/>
  <c r="AQ1179" i="1"/>
  <c r="AO1179" i="1"/>
  <c r="AM1179" i="1"/>
  <c r="AJ1179" i="1"/>
  <c r="AH1179" i="1"/>
  <c r="I1179" i="1"/>
  <c r="G1179" i="1"/>
  <c r="CX1179" i="1" s="1"/>
  <c r="E1179" i="1"/>
  <c r="F1179" i="1" s="1"/>
  <c r="D1179" i="1"/>
  <c r="CW1179" i="1" s="1"/>
  <c r="CO1178" i="1"/>
  <c r="CL1178" i="1"/>
  <c r="CE1178" i="1"/>
  <c r="CZ1178" i="1" s="1"/>
  <c r="CC1178" i="1"/>
  <c r="BV1178" i="1"/>
  <c r="BQ1178" i="1"/>
  <c r="BM1178" i="1"/>
  <c r="BJ1178" i="1"/>
  <c r="BG1178" i="1"/>
  <c r="AZ1178" i="1"/>
  <c r="AQ1178" i="1"/>
  <c r="AO1178" i="1"/>
  <c r="AM1178" i="1"/>
  <c r="AJ1178" i="1"/>
  <c r="AH1178" i="1"/>
  <c r="I1178" i="1"/>
  <c r="G1178" i="1"/>
  <c r="E1178" i="1"/>
  <c r="F1178" i="1" s="1"/>
  <c r="D1178" i="1"/>
  <c r="CZ1177" i="1"/>
  <c r="CO1177" i="1"/>
  <c r="CL1177" i="1"/>
  <c r="CE1177" i="1"/>
  <c r="CC1177" i="1"/>
  <c r="BV1177" i="1"/>
  <c r="BQ1177" i="1"/>
  <c r="BM1177" i="1"/>
  <c r="BJ1177" i="1"/>
  <c r="BG1177" i="1"/>
  <c r="AZ1177" i="1"/>
  <c r="AQ1177" i="1"/>
  <c r="AO1177" i="1"/>
  <c r="AM1177" i="1"/>
  <c r="AJ1177" i="1"/>
  <c r="AH1177" i="1"/>
  <c r="I1177" i="1"/>
  <c r="G1177" i="1"/>
  <c r="CX1177" i="1" s="1"/>
  <c r="E1177" i="1"/>
  <c r="F1177" i="1" s="1"/>
  <c r="D1177" i="1"/>
  <c r="CW1177" i="1" s="1"/>
  <c r="CO1176" i="1"/>
  <c r="CL1176" i="1"/>
  <c r="CE1176" i="1"/>
  <c r="CZ1176" i="1" s="1"/>
  <c r="CC1176" i="1"/>
  <c r="BV1176" i="1"/>
  <c r="BQ1176" i="1"/>
  <c r="BM1176" i="1"/>
  <c r="BJ1176" i="1"/>
  <c r="BG1176" i="1"/>
  <c r="AZ1176" i="1"/>
  <c r="AQ1176" i="1"/>
  <c r="AO1176" i="1"/>
  <c r="AM1176" i="1"/>
  <c r="AJ1176" i="1"/>
  <c r="AH1176" i="1"/>
  <c r="I1176" i="1"/>
  <c r="G1176" i="1"/>
  <c r="E1176" i="1"/>
  <c r="F1176" i="1" s="1"/>
  <c r="D1176" i="1"/>
  <c r="CO1175" i="1"/>
  <c r="CL1175" i="1"/>
  <c r="CE1175" i="1"/>
  <c r="CZ1175" i="1" s="1"/>
  <c r="CC1175" i="1"/>
  <c r="BV1175" i="1"/>
  <c r="BQ1175" i="1"/>
  <c r="BM1175" i="1"/>
  <c r="BJ1175" i="1"/>
  <c r="BG1175" i="1"/>
  <c r="AZ1175" i="1"/>
  <c r="AQ1175" i="1"/>
  <c r="AO1175" i="1"/>
  <c r="AM1175" i="1"/>
  <c r="AJ1175" i="1"/>
  <c r="AH1175" i="1"/>
  <c r="I1175" i="1"/>
  <c r="G1175" i="1"/>
  <c r="E1175" i="1"/>
  <c r="F1175" i="1" s="1"/>
  <c r="D1175" i="1"/>
  <c r="CW1175" i="1" s="1"/>
  <c r="CO1174" i="1"/>
  <c r="CL1174" i="1"/>
  <c r="CE1174" i="1"/>
  <c r="CZ1174" i="1" s="1"/>
  <c r="CC1174" i="1"/>
  <c r="BV1174" i="1"/>
  <c r="BQ1174" i="1"/>
  <c r="BM1174" i="1"/>
  <c r="BJ1174" i="1"/>
  <c r="BG1174" i="1"/>
  <c r="AZ1174" i="1"/>
  <c r="AQ1174" i="1"/>
  <c r="AO1174" i="1"/>
  <c r="AM1174" i="1"/>
  <c r="AJ1174" i="1"/>
  <c r="AH1174" i="1"/>
  <c r="I1174" i="1"/>
  <c r="G1174" i="1"/>
  <c r="E1174" i="1"/>
  <c r="F1174" i="1" s="1"/>
  <c r="D1174" i="1"/>
  <c r="CO1173" i="1"/>
  <c r="CL1173" i="1"/>
  <c r="CE1173" i="1"/>
  <c r="CZ1173" i="1" s="1"/>
  <c r="CC1173" i="1"/>
  <c r="BV1173" i="1"/>
  <c r="BQ1173" i="1"/>
  <c r="BM1173" i="1"/>
  <c r="BJ1173" i="1"/>
  <c r="BG1173" i="1"/>
  <c r="AZ1173" i="1"/>
  <c r="AQ1173" i="1"/>
  <c r="AO1173" i="1"/>
  <c r="AM1173" i="1"/>
  <c r="AJ1173" i="1"/>
  <c r="AH1173" i="1"/>
  <c r="I1173" i="1"/>
  <c r="G1173" i="1"/>
  <c r="E1173" i="1"/>
  <c r="F1173" i="1" s="1"/>
  <c r="D1173" i="1"/>
  <c r="CW1173" i="1" s="1"/>
  <c r="CO1172" i="1"/>
  <c r="CL1172" i="1"/>
  <c r="CE1172" i="1"/>
  <c r="CZ1172" i="1" s="1"/>
  <c r="CC1172" i="1"/>
  <c r="BV1172" i="1"/>
  <c r="BQ1172" i="1"/>
  <c r="BM1172" i="1"/>
  <c r="BJ1172" i="1"/>
  <c r="BG1172" i="1"/>
  <c r="AZ1172" i="1"/>
  <c r="AQ1172" i="1"/>
  <c r="AO1172" i="1"/>
  <c r="AM1172" i="1"/>
  <c r="AJ1172" i="1"/>
  <c r="AH1172" i="1"/>
  <c r="I1172" i="1"/>
  <c r="G1172" i="1"/>
  <c r="E1172" i="1"/>
  <c r="F1172" i="1" s="1"/>
  <c r="D1172" i="1"/>
  <c r="CZ1171" i="1"/>
  <c r="CO1171" i="1"/>
  <c r="CL1171" i="1"/>
  <c r="CE1171" i="1"/>
  <c r="CC1171" i="1"/>
  <c r="BV1171" i="1"/>
  <c r="BQ1171" i="1"/>
  <c r="BM1171" i="1"/>
  <c r="BJ1171" i="1"/>
  <c r="BG1171" i="1"/>
  <c r="AZ1171" i="1"/>
  <c r="AQ1171" i="1"/>
  <c r="AO1171" i="1"/>
  <c r="AM1171" i="1"/>
  <c r="AJ1171" i="1"/>
  <c r="AH1171" i="1"/>
  <c r="I1171" i="1"/>
  <c r="G1171" i="1"/>
  <c r="CX1171" i="1" s="1"/>
  <c r="E1171" i="1"/>
  <c r="F1171" i="1" s="1"/>
  <c r="D1171" i="1"/>
  <c r="CW1171" i="1" s="1"/>
  <c r="CO1170" i="1"/>
  <c r="CL1170" i="1"/>
  <c r="CE1170" i="1"/>
  <c r="CZ1170" i="1" s="1"/>
  <c r="CC1170" i="1"/>
  <c r="BV1170" i="1"/>
  <c r="BQ1170" i="1"/>
  <c r="BM1170" i="1"/>
  <c r="BJ1170" i="1"/>
  <c r="BG1170" i="1"/>
  <c r="AZ1170" i="1"/>
  <c r="AQ1170" i="1"/>
  <c r="AO1170" i="1"/>
  <c r="AM1170" i="1"/>
  <c r="AJ1170" i="1"/>
  <c r="AH1170" i="1"/>
  <c r="I1170" i="1"/>
  <c r="G1170" i="1"/>
  <c r="E1170" i="1"/>
  <c r="F1170" i="1" s="1"/>
  <c r="D1170" i="1"/>
  <c r="CZ1169" i="1"/>
  <c r="CO1169" i="1"/>
  <c r="CL1169" i="1"/>
  <c r="CE1169" i="1"/>
  <c r="CC1169" i="1"/>
  <c r="BV1169" i="1"/>
  <c r="BQ1169" i="1"/>
  <c r="BM1169" i="1"/>
  <c r="BJ1169" i="1"/>
  <c r="BG1169" i="1"/>
  <c r="AZ1169" i="1"/>
  <c r="AQ1169" i="1"/>
  <c r="AO1169" i="1"/>
  <c r="AM1169" i="1"/>
  <c r="AJ1169" i="1"/>
  <c r="AH1169" i="1"/>
  <c r="I1169" i="1"/>
  <c r="G1169" i="1"/>
  <c r="CX1169" i="1" s="1"/>
  <c r="E1169" i="1"/>
  <c r="F1169" i="1" s="1"/>
  <c r="D1169" i="1"/>
  <c r="CW1169" i="1" s="1"/>
  <c r="CO1168" i="1"/>
  <c r="CL1168" i="1"/>
  <c r="CE1168" i="1"/>
  <c r="CZ1168" i="1" s="1"/>
  <c r="CC1168" i="1"/>
  <c r="BV1168" i="1"/>
  <c r="BQ1168" i="1"/>
  <c r="BM1168" i="1"/>
  <c r="BJ1168" i="1"/>
  <c r="BG1168" i="1"/>
  <c r="AZ1168" i="1"/>
  <c r="AQ1168" i="1"/>
  <c r="AO1168" i="1"/>
  <c r="AM1168" i="1"/>
  <c r="AJ1168" i="1"/>
  <c r="AH1168" i="1"/>
  <c r="I1168" i="1"/>
  <c r="G1168" i="1"/>
  <c r="E1168" i="1"/>
  <c r="F1168" i="1" s="1"/>
  <c r="D1168" i="1"/>
  <c r="CO1167" i="1"/>
  <c r="CL1167" i="1"/>
  <c r="CE1167" i="1"/>
  <c r="CZ1167" i="1" s="1"/>
  <c r="CC1167" i="1"/>
  <c r="BV1167" i="1"/>
  <c r="BQ1167" i="1"/>
  <c r="BM1167" i="1"/>
  <c r="BJ1167" i="1"/>
  <c r="BG1167" i="1"/>
  <c r="AZ1167" i="1"/>
  <c r="AQ1167" i="1"/>
  <c r="AO1167" i="1"/>
  <c r="AM1167" i="1"/>
  <c r="AJ1167" i="1"/>
  <c r="AH1167" i="1"/>
  <c r="I1167" i="1"/>
  <c r="G1167" i="1"/>
  <c r="E1167" i="1"/>
  <c r="F1167" i="1" s="1"/>
  <c r="D1167" i="1"/>
  <c r="CW1167" i="1" s="1"/>
  <c r="CO1166" i="1"/>
  <c r="CL1166" i="1"/>
  <c r="CE1166" i="1"/>
  <c r="CZ1166" i="1" s="1"/>
  <c r="CC1166" i="1"/>
  <c r="BV1166" i="1"/>
  <c r="BQ1166" i="1"/>
  <c r="BM1166" i="1"/>
  <c r="BJ1166" i="1"/>
  <c r="BG1166" i="1"/>
  <c r="AZ1166" i="1"/>
  <c r="AQ1166" i="1"/>
  <c r="AO1166" i="1"/>
  <c r="AM1166" i="1"/>
  <c r="AJ1166" i="1"/>
  <c r="AH1166" i="1"/>
  <c r="I1166" i="1"/>
  <c r="G1166" i="1"/>
  <c r="E1166" i="1"/>
  <c r="F1166" i="1" s="1"/>
  <c r="D1166" i="1"/>
  <c r="CZ1165" i="1"/>
  <c r="CO1165" i="1"/>
  <c r="CL1165" i="1"/>
  <c r="CE1165" i="1"/>
  <c r="CC1165" i="1"/>
  <c r="BV1165" i="1"/>
  <c r="BQ1165" i="1"/>
  <c r="BM1165" i="1"/>
  <c r="BJ1165" i="1"/>
  <c r="BG1165" i="1"/>
  <c r="AZ1165" i="1"/>
  <c r="AQ1165" i="1"/>
  <c r="AO1165" i="1"/>
  <c r="AM1165" i="1"/>
  <c r="AJ1165" i="1"/>
  <c r="AH1165" i="1"/>
  <c r="I1165" i="1"/>
  <c r="G1165" i="1"/>
  <c r="E1165" i="1"/>
  <c r="F1165" i="1" s="1"/>
  <c r="D1165" i="1"/>
  <c r="CW1165" i="1" s="1"/>
  <c r="CO1164" i="1"/>
  <c r="CL1164" i="1"/>
  <c r="CE1164" i="1"/>
  <c r="CZ1164" i="1" s="1"/>
  <c r="CC1164" i="1"/>
  <c r="BV1164" i="1"/>
  <c r="BQ1164" i="1"/>
  <c r="BM1164" i="1"/>
  <c r="BJ1164" i="1"/>
  <c r="BG1164" i="1"/>
  <c r="AZ1164" i="1"/>
  <c r="AQ1164" i="1"/>
  <c r="AO1164" i="1"/>
  <c r="AM1164" i="1"/>
  <c r="AJ1164" i="1"/>
  <c r="AH1164" i="1"/>
  <c r="I1164" i="1"/>
  <c r="G1164" i="1"/>
  <c r="E1164" i="1"/>
  <c r="F1164" i="1" s="1"/>
  <c r="D1164" i="1"/>
  <c r="CZ1163" i="1"/>
  <c r="CO1163" i="1"/>
  <c r="CL1163" i="1"/>
  <c r="CE1163" i="1"/>
  <c r="CC1163" i="1"/>
  <c r="BV1163" i="1"/>
  <c r="BQ1163" i="1"/>
  <c r="BM1163" i="1"/>
  <c r="BJ1163" i="1"/>
  <c r="BG1163" i="1"/>
  <c r="AZ1163" i="1"/>
  <c r="AQ1163" i="1"/>
  <c r="AO1163" i="1"/>
  <c r="AM1163" i="1"/>
  <c r="AJ1163" i="1"/>
  <c r="AH1163" i="1"/>
  <c r="I1163" i="1"/>
  <c r="G1163" i="1"/>
  <c r="CX1163" i="1" s="1"/>
  <c r="E1163" i="1"/>
  <c r="F1163" i="1" s="1"/>
  <c r="D1163" i="1"/>
  <c r="CW1163" i="1" s="1"/>
  <c r="CO1162" i="1"/>
  <c r="CL1162" i="1"/>
  <c r="CE1162" i="1"/>
  <c r="CZ1162" i="1" s="1"/>
  <c r="CC1162" i="1"/>
  <c r="BV1162" i="1"/>
  <c r="BQ1162" i="1"/>
  <c r="BM1162" i="1"/>
  <c r="BJ1162" i="1"/>
  <c r="BG1162" i="1"/>
  <c r="AZ1162" i="1"/>
  <c r="AQ1162" i="1"/>
  <c r="AO1162" i="1"/>
  <c r="AM1162" i="1"/>
  <c r="AJ1162" i="1"/>
  <c r="AH1162" i="1"/>
  <c r="I1162" i="1"/>
  <c r="G1162" i="1"/>
  <c r="E1162" i="1"/>
  <c r="F1162" i="1" s="1"/>
  <c r="D1162" i="1"/>
  <c r="CZ1161" i="1"/>
  <c r="CO1161" i="1"/>
  <c r="CL1161" i="1"/>
  <c r="CE1161" i="1"/>
  <c r="CC1161" i="1"/>
  <c r="BV1161" i="1"/>
  <c r="BQ1161" i="1"/>
  <c r="BM1161" i="1"/>
  <c r="BJ1161" i="1"/>
  <c r="BG1161" i="1"/>
  <c r="AZ1161" i="1"/>
  <c r="AQ1161" i="1"/>
  <c r="AO1161" i="1"/>
  <c r="AM1161" i="1"/>
  <c r="AJ1161" i="1"/>
  <c r="AH1161" i="1"/>
  <c r="I1161" i="1"/>
  <c r="G1161" i="1"/>
  <c r="CX1161" i="1" s="1"/>
  <c r="E1161" i="1"/>
  <c r="F1161" i="1" s="1"/>
  <c r="D1161" i="1"/>
  <c r="CW1161" i="1" s="1"/>
  <c r="CO1160" i="1"/>
  <c r="CL1160" i="1"/>
  <c r="CE1160" i="1"/>
  <c r="CZ1160" i="1" s="1"/>
  <c r="CC1160" i="1"/>
  <c r="BV1160" i="1"/>
  <c r="BQ1160" i="1"/>
  <c r="BM1160" i="1"/>
  <c r="BJ1160" i="1"/>
  <c r="BG1160" i="1"/>
  <c r="AZ1160" i="1"/>
  <c r="AQ1160" i="1"/>
  <c r="AO1160" i="1"/>
  <c r="AM1160" i="1"/>
  <c r="AJ1160" i="1"/>
  <c r="AH1160" i="1"/>
  <c r="I1160" i="1"/>
  <c r="G1160" i="1"/>
  <c r="E1160" i="1"/>
  <c r="F1160" i="1" s="1"/>
  <c r="D1160" i="1"/>
  <c r="CO1159" i="1"/>
  <c r="CL1159" i="1"/>
  <c r="CE1159" i="1"/>
  <c r="CZ1159" i="1" s="1"/>
  <c r="CC1159" i="1"/>
  <c r="BV1159" i="1"/>
  <c r="BQ1159" i="1"/>
  <c r="BM1159" i="1"/>
  <c r="BJ1159" i="1"/>
  <c r="BG1159" i="1"/>
  <c r="AZ1159" i="1"/>
  <c r="AQ1159" i="1"/>
  <c r="AO1159" i="1"/>
  <c r="AM1159" i="1"/>
  <c r="AJ1159" i="1"/>
  <c r="AH1159" i="1"/>
  <c r="I1159" i="1"/>
  <c r="G1159" i="1"/>
  <c r="E1159" i="1"/>
  <c r="F1159" i="1" s="1"/>
  <c r="D1159" i="1"/>
  <c r="CW1159" i="1" s="1"/>
  <c r="CO1158" i="1"/>
  <c r="CL1158" i="1"/>
  <c r="CE1158" i="1"/>
  <c r="CZ1158" i="1" s="1"/>
  <c r="CC1158" i="1"/>
  <c r="BV1158" i="1"/>
  <c r="BQ1158" i="1"/>
  <c r="BM1158" i="1"/>
  <c r="BJ1158" i="1"/>
  <c r="BG1158" i="1"/>
  <c r="AZ1158" i="1"/>
  <c r="AQ1158" i="1"/>
  <c r="AO1158" i="1"/>
  <c r="AM1158" i="1"/>
  <c r="AJ1158" i="1"/>
  <c r="AH1158" i="1"/>
  <c r="I1158" i="1"/>
  <c r="G1158" i="1"/>
  <c r="E1158" i="1"/>
  <c r="F1158" i="1" s="1"/>
  <c r="D1158" i="1"/>
  <c r="CZ1157" i="1"/>
  <c r="CO1157" i="1"/>
  <c r="CL1157" i="1"/>
  <c r="CE1157" i="1"/>
  <c r="CC1157" i="1"/>
  <c r="BV1157" i="1"/>
  <c r="BQ1157" i="1"/>
  <c r="BM1157" i="1"/>
  <c r="BJ1157" i="1"/>
  <c r="BG1157" i="1"/>
  <c r="AZ1157" i="1"/>
  <c r="AQ1157" i="1"/>
  <c r="AO1157" i="1"/>
  <c r="AM1157" i="1"/>
  <c r="AJ1157" i="1"/>
  <c r="AH1157" i="1"/>
  <c r="I1157" i="1"/>
  <c r="G1157" i="1"/>
  <c r="E1157" i="1"/>
  <c r="F1157" i="1" s="1"/>
  <c r="D1157" i="1"/>
  <c r="CW1157" i="1" s="1"/>
  <c r="CO1156" i="1"/>
  <c r="CL1156" i="1"/>
  <c r="CE1156" i="1"/>
  <c r="CZ1156" i="1" s="1"/>
  <c r="CC1156" i="1"/>
  <c r="BV1156" i="1"/>
  <c r="BQ1156" i="1"/>
  <c r="BM1156" i="1"/>
  <c r="BJ1156" i="1"/>
  <c r="BG1156" i="1"/>
  <c r="AZ1156" i="1"/>
  <c r="AQ1156" i="1"/>
  <c r="AO1156" i="1"/>
  <c r="AM1156" i="1"/>
  <c r="AJ1156" i="1"/>
  <c r="AH1156" i="1"/>
  <c r="I1156" i="1"/>
  <c r="G1156" i="1"/>
  <c r="E1156" i="1"/>
  <c r="F1156" i="1" s="1"/>
  <c r="D1156" i="1"/>
  <c r="CZ1155" i="1"/>
  <c r="CO1155" i="1"/>
  <c r="CL1155" i="1"/>
  <c r="CE1155" i="1"/>
  <c r="CC1155" i="1"/>
  <c r="BV1155" i="1"/>
  <c r="BQ1155" i="1"/>
  <c r="BM1155" i="1"/>
  <c r="BJ1155" i="1"/>
  <c r="BG1155" i="1"/>
  <c r="AZ1155" i="1"/>
  <c r="AQ1155" i="1"/>
  <c r="AO1155" i="1"/>
  <c r="AM1155" i="1"/>
  <c r="AJ1155" i="1"/>
  <c r="AH1155" i="1"/>
  <c r="I1155" i="1"/>
  <c r="G1155" i="1"/>
  <c r="E1155" i="1"/>
  <c r="F1155" i="1" s="1"/>
  <c r="D1155" i="1"/>
  <c r="CW1155" i="1" s="1"/>
  <c r="CO1154" i="1"/>
  <c r="CL1154" i="1"/>
  <c r="CE1154" i="1"/>
  <c r="CZ1154" i="1" s="1"/>
  <c r="CC1154" i="1"/>
  <c r="BV1154" i="1"/>
  <c r="BQ1154" i="1"/>
  <c r="BM1154" i="1"/>
  <c r="BJ1154" i="1"/>
  <c r="BG1154" i="1"/>
  <c r="AZ1154" i="1"/>
  <c r="AQ1154" i="1"/>
  <c r="AO1154" i="1"/>
  <c r="AM1154" i="1"/>
  <c r="AJ1154" i="1"/>
  <c r="AH1154" i="1"/>
  <c r="I1154" i="1"/>
  <c r="G1154" i="1"/>
  <c r="E1154" i="1"/>
  <c r="F1154" i="1" s="1"/>
  <c r="D1154" i="1"/>
  <c r="CZ1153" i="1"/>
  <c r="CO1153" i="1"/>
  <c r="CL1153" i="1"/>
  <c r="CE1153" i="1"/>
  <c r="CC1153" i="1"/>
  <c r="BV1153" i="1"/>
  <c r="BQ1153" i="1"/>
  <c r="BM1153" i="1"/>
  <c r="BJ1153" i="1"/>
  <c r="BG1153" i="1"/>
  <c r="AZ1153" i="1"/>
  <c r="AQ1153" i="1"/>
  <c r="AO1153" i="1"/>
  <c r="AM1153" i="1"/>
  <c r="AJ1153" i="1"/>
  <c r="AH1153" i="1"/>
  <c r="I1153" i="1"/>
  <c r="G1153" i="1"/>
  <c r="E1153" i="1"/>
  <c r="F1153" i="1" s="1"/>
  <c r="D1153" i="1"/>
  <c r="CW1153" i="1" s="1"/>
  <c r="CO1152" i="1"/>
  <c r="CL1152" i="1"/>
  <c r="CE1152" i="1"/>
  <c r="CZ1152" i="1" s="1"/>
  <c r="CC1152" i="1"/>
  <c r="BV1152" i="1"/>
  <c r="BQ1152" i="1"/>
  <c r="BM1152" i="1"/>
  <c r="BJ1152" i="1"/>
  <c r="BG1152" i="1"/>
  <c r="AZ1152" i="1"/>
  <c r="AQ1152" i="1"/>
  <c r="AO1152" i="1"/>
  <c r="AM1152" i="1"/>
  <c r="AJ1152" i="1"/>
  <c r="AH1152" i="1"/>
  <c r="I1152" i="1"/>
  <c r="G1152" i="1"/>
  <c r="E1152" i="1"/>
  <c r="F1152" i="1" s="1"/>
  <c r="D1152" i="1"/>
  <c r="CO1151" i="1"/>
  <c r="CL1151" i="1"/>
  <c r="CE1151" i="1"/>
  <c r="CZ1151" i="1" s="1"/>
  <c r="CC1151" i="1"/>
  <c r="BV1151" i="1"/>
  <c r="BQ1151" i="1"/>
  <c r="BM1151" i="1"/>
  <c r="BJ1151" i="1"/>
  <c r="BG1151" i="1"/>
  <c r="AZ1151" i="1"/>
  <c r="AQ1151" i="1"/>
  <c r="AO1151" i="1"/>
  <c r="AM1151" i="1"/>
  <c r="AJ1151" i="1"/>
  <c r="AH1151" i="1"/>
  <c r="I1151" i="1"/>
  <c r="G1151" i="1"/>
  <c r="E1151" i="1"/>
  <c r="F1151" i="1" s="1"/>
  <c r="D1151" i="1"/>
  <c r="CW1151" i="1" s="1"/>
  <c r="CO1150" i="1"/>
  <c r="CL1150" i="1"/>
  <c r="CE1150" i="1"/>
  <c r="CZ1150" i="1" s="1"/>
  <c r="CC1150" i="1"/>
  <c r="BV1150" i="1"/>
  <c r="BQ1150" i="1"/>
  <c r="BM1150" i="1"/>
  <c r="BJ1150" i="1"/>
  <c r="BG1150" i="1"/>
  <c r="AZ1150" i="1"/>
  <c r="AQ1150" i="1"/>
  <c r="AO1150" i="1"/>
  <c r="AM1150" i="1"/>
  <c r="AJ1150" i="1"/>
  <c r="AH1150" i="1"/>
  <c r="I1150" i="1"/>
  <c r="G1150" i="1"/>
  <c r="E1150" i="1"/>
  <c r="F1150" i="1" s="1"/>
  <c r="D1150" i="1"/>
  <c r="CZ1149" i="1"/>
  <c r="CO1149" i="1"/>
  <c r="CL1149" i="1"/>
  <c r="CE1149" i="1"/>
  <c r="CC1149" i="1"/>
  <c r="BV1149" i="1"/>
  <c r="BQ1149" i="1"/>
  <c r="BM1149" i="1"/>
  <c r="BJ1149" i="1"/>
  <c r="BG1149" i="1"/>
  <c r="AZ1149" i="1"/>
  <c r="AQ1149" i="1"/>
  <c r="AO1149" i="1"/>
  <c r="AM1149" i="1"/>
  <c r="AJ1149" i="1"/>
  <c r="AH1149" i="1"/>
  <c r="I1149" i="1"/>
  <c r="G1149" i="1"/>
  <c r="E1149" i="1"/>
  <c r="F1149" i="1" s="1"/>
  <c r="D1149" i="1"/>
  <c r="CW1149" i="1" s="1"/>
  <c r="CO1148" i="1"/>
  <c r="CL1148" i="1"/>
  <c r="CE1148" i="1"/>
  <c r="CZ1148" i="1" s="1"/>
  <c r="CC1148" i="1"/>
  <c r="BV1148" i="1"/>
  <c r="BQ1148" i="1"/>
  <c r="BM1148" i="1"/>
  <c r="BJ1148" i="1"/>
  <c r="BG1148" i="1"/>
  <c r="AZ1148" i="1"/>
  <c r="AQ1148" i="1"/>
  <c r="AO1148" i="1"/>
  <c r="AM1148" i="1"/>
  <c r="AJ1148" i="1"/>
  <c r="AH1148" i="1"/>
  <c r="I1148" i="1"/>
  <c r="G1148" i="1"/>
  <c r="E1148" i="1"/>
  <c r="F1148" i="1" s="1"/>
  <c r="D1148" i="1"/>
  <c r="CZ1147" i="1"/>
  <c r="CO1147" i="1"/>
  <c r="CL1147" i="1"/>
  <c r="CE1147" i="1"/>
  <c r="CC1147" i="1"/>
  <c r="BV1147" i="1"/>
  <c r="BQ1147" i="1"/>
  <c r="BM1147" i="1"/>
  <c r="BJ1147" i="1"/>
  <c r="BG1147" i="1"/>
  <c r="AZ1147" i="1"/>
  <c r="AQ1147" i="1"/>
  <c r="AO1147" i="1"/>
  <c r="AM1147" i="1"/>
  <c r="AJ1147" i="1"/>
  <c r="AH1147" i="1"/>
  <c r="I1147" i="1"/>
  <c r="G1147" i="1"/>
  <c r="CX1147" i="1" s="1"/>
  <c r="E1147" i="1"/>
  <c r="F1147" i="1" s="1"/>
  <c r="D1147" i="1"/>
  <c r="CW1147" i="1" s="1"/>
  <c r="CO1146" i="1"/>
  <c r="CL1146" i="1"/>
  <c r="CE1146" i="1"/>
  <c r="CZ1146" i="1" s="1"/>
  <c r="CC1146" i="1"/>
  <c r="BV1146" i="1"/>
  <c r="BQ1146" i="1"/>
  <c r="BM1146" i="1"/>
  <c r="BJ1146" i="1"/>
  <c r="BG1146" i="1"/>
  <c r="AZ1146" i="1"/>
  <c r="AQ1146" i="1"/>
  <c r="AO1146" i="1"/>
  <c r="AM1146" i="1"/>
  <c r="AJ1146" i="1"/>
  <c r="AH1146" i="1"/>
  <c r="I1146" i="1"/>
  <c r="G1146" i="1"/>
  <c r="E1146" i="1"/>
  <c r="F1146" i="1" s="1"/>
  <c r="D1146" i="1"/>
  <c r="CZ1145" i="1"/>
  <c r="CO1145" i="1"/>
  <c r="CL1145" i="1"/>
  <c r="CE1145" i="1"/>
  <c r="CC1145" i="1"/>
  <c r="BV1145" i="1"/>
  <c r="BQ1145" i="1"/>
  <c r="BM1145" i="1"/>
  <c r="BJ1145" i="1"/>
  <c r="BG1145" i="1"/>
  <c r="AZ1145" i="1"/>
  <c r="AQ1145" i="1"/>
  <c r="AO1145" i="1"/>
  <c r="AM1145" i="1"/>
  <c r="AJ1145" i="1"/>
  <c r="AH1145" i="1"/>
  <c r="I1145" i="1"/>
  <c r="G1145" i="1"/>
  <c r="CX1145" i="1" s="1"/>
  <c r="E1145" i="1"/>
  <c r="F1145" i="1" s="1"/>
  <c r="D1145" i="1"/>
  <c r="CW1145" i="1" s="1"/>
  <c r="CO1144" i="1"/>
  <c r="CL1144" i="1"/>
  <c r="CE1144" i="1"/>
  <c r="CZ1144" i="1" s="1"/>
  <c r="CC1144" i="1"/>
  <c r="BV1144" i="1"/>
  <c r="BQ1144" i="1"/>
  <c r="BM1144" i="1"/>
  <c r="BJ1144" i="1"/>
  <c r="BG1144" i="1"/>
  <c r="AZ1144" i="1"/>
  <c r="AQ1144" i="1"/>
  <c r="AO1144" i="1"/>
  <c r="AM1144" i="1"/>
  <c r="AJ1144" i="1"/>
  <c r="AH1144" i="1"/>
  <c r="I1144" i="1"/>
  <c r="G1144" i="1"/>
  <c r="E1144" i="1"/>
  <c r="F1144" i="1" s="1"/>
  <c r="D1144" i="1"/>
  <c r="CO1143" i="1"/>
  <c r="CL1143" i="1"/>
  <c r="CE1143" i="1"/>
  <c r="CZ1143" i="1" s="1"/>
  <c r="CC1143" i="1"/>
  <c r="BV1143" i="1"/>
  <c r="BQ1143" i="1"/>
  <c r="BM1143" i="1"/>
  <c r="BJ1143" i="1"/>
  <c r="BG1143" i="1"/>
  <c r="AZ1143" i="1"/>
  <c r="AQ1143" i="1"/>
  <c r="AO1143" i="1"/>
  <c r="AM1143" i="1"/>
  <c r="AJ1143" i="1"/>
  <c r="AH1143" i="1"/>
  <c r="I1143" i="1"/>
  <c r="G1143" i="1"/>
  <c r="E1143" i="1"/>
  <c r="F1143" i="1" s="1"/>
  <c r="D1143" i="1"/>
  <c r="CW1143" i="1" s="1"/>
  <c r="CO1142" i="1"/>
  <c r="CL1142" i="1"/>
  <c r="CE1142" i="1"/>
  <c r="CZ1142" i="1" s="1"/>
  <c r="CC1142" i="1"/>
  <c r="BV1142" i="1"/>
  <c r="BQ1142" i="1"/>
  <c r="BM1142" i="1"/>
  <c r="BJ1142" i="1"/>
  <c r="BG1142" i="1"/>
  <c r="AZ1142" i="1"/>
  <c r="AQ1142" i="1"/>
  <c r="AO1142" i="1"/>
  <c r="AM1142" i="1"/>
  <c r="AJ1142" i="1"/>
  <c r="AH1142" i="1"/>
  <c r="I1142" i="1"/>
  <c r="G1142" i="1"/>
  <c r="E1142" i="1"/>
  <c r="F1142" i="1" s="1"/>
  <c r="D1142" i="1"/>
  <c r="CO1141" i="1"/>
  <c r="CL1141" i="1"/>
  <c r="CE1141" i="1"/>
  <c r="CZ1141" i="1" s="1"/>
  <c r="CC1141" i="1"/>
  <c r="BV1141" i="1"/>
  <c r="BQ1141" i="1"/>
  <c r="BM1141" i="1"/>
  <c r="BJ1141" i="1"/>
  <c r="BG1141" i="1"/>
  <c r="AZ1141" i="1"/>
  <c r="AQ1141" i="1"/>
  <c r="AO1141" i="1"/>
  <c r="AM1141" i="1"/>
  <c r="AJ1141" i="1"/>
  <c r="AH1141" i="1"/>
  <c r="I1141" i="1"/>
  <c r="G1141" i="1"/>
  <c r="E1141" i="1"/>
  <c r="F1141" i="1" s="1"/>
  <c r="D1141" i="1"/>
  <c r="CW1141" i="1" s="1"/>
  <c r="CO1140" i="1"/>
  <c r="CL1140" i="1"/>
  <c r="CE1140" i="1"/>
  <c r="CZ1140" i="1" s="1"/>
  <c r="CC1140" i="1"/>
  <c r="BV1140" i="1"/>
  <c r="BQ1140" i="1"/>
  <c r="BM1140" i="1"/>
  <c r="BJ1140" i="1"/>
  <c r="BG1140" i="1"/>
  <c r="AZ1140" i="1"/>
  <c r="AQ1140" i="1"/>
  <c r="AO1140" i="1"/>
  <c r="AM1140" i="1"/>
  <c r="AJ1140" i="1"/>
  <c r="AH1140" i="1"/>
  <c r="I1140" i="1"/>
  <c r="G1140" i="1"/>
  <c r="E1140" i="1"/>
  <c r="F1140" i="1" s="1"/>
  <c r="D1140" i="1"/>
  <c r="CZ1139" i="1"/>
  <c r="CO1139" i="1"/>
  <c r="CL1139" i="1"/>
  <c r="CE1139" i="1"/>
  <c r="CC1139" i="1"/>
  <c r="BV1139" i="1"/>
  <c r="BQ1139" i="1"/>
  <c r="BM1139" i="1"/>
  <c r="BJ1139" i="1"/>
  <c r="BG1139" i="1"/>
  <c r="AZ1139" i="1"/>
  <c r="AQ1139" i="1"/>
  <c r="AO1139" i="1"/>
  <c r="AM1139" i="1"/>
  <c r="AJ1139" i="1"/>
  <c r="AH1139" i="1"/>
  <c r="I1139" i="1"/>
  <c r="G1139" i="1"/>
  <c r="E1139" i="1"/>
  <c r="F1139" i="1" s="1"/>
  <c r="D1139" i="1"/>
  <c r="CW1139" i="1" s="1"/>
  <c r="CO1138" i="1"/>
  <c r="CL1138" i="1"/>
  <c r="CE1138" i="1"/>
  <c r="CZ1138" i="1" s="1"/>
  <c r="CC1138" i="1"/>
  <c r="BV1138" i="1"/>
  <c r="BQ1138" i="1"/>
  <c r="BM1138" i="1"/>
  <c r="BJ1138" i="1"/>
  <c r="BG1138" i="1"/>
  <c r="AZ1138" i="1"/>
  <c r="AQ1138" i="1"/>
  <c r="AO1138" i="1"/>
  <c r="AM1138" i="1"/>
  <c r="AJ1138" i="1"/>
  <c r="AH1138" i="1"/>
  <c r="I1138" i="1"/>
  <c r="G1138" i="1"/>
  <c r="E1138" i="1"/>
  <c r="F1138" i="1" s="1"/>
  <c r="D1138" i="1"/>
  <c r="CZ1137" i="1"/>
  <c r="CO1137" i="1"/>
  <c r="CL1137" i="1"/>
  <c r="CE1137" i="1"/>
  <c r="CC1137" i="1"/>
  <c r="BV1137" i="1"/>
  <c r="BQ1137" i="1"/>
  <c r="BM1137" i="1"/>
  <c r="BJ1137" i="1"/>
  <c r="BG1137" i="1"/>
  <c r="AZ1137" i="1"/>
  <c r="AQ1137" i="1"/>
  <c r="AO1137" i="1"/>
  <c r="AM1137" i="1"/>
  <c r="AJ1137" i="1"/>
  <c r="AH1137" i="1"/>
  <c r="I1137" i="1"/>
  <c r="G1137" i="1"/>
  <c r="CX1137" i="1" s="1"/>
  <c r="E1137" i="1"/>
  <c r="F1137" i="1" s="1"/>
  <c r="D1137" i="1"/>
  <c r="CW1137" i="1" s="1"/>
  <c r="CO1136" i="1"/>
  <c r="CL1136" i="1"/>
  <c r="CE1136" i="1"/>
  <c r="CZ1136" i="1" s="1"/>
  <c r="CC1136" i="1"/>
  <c r="BV1136" i="1"/>
  <c r="BQ1136" i="1"/>
  <c r="BM1136" i="1"/>
  <c r="BJ1136" i="1"/>
  <c r="BG1136" i="1"/>
  <c r="AZ1136" i="1"/>
  <c r="AQ1136" i="1"/>
  <c r="AO1136" i="1"/>
  <c r="AM1136" i="1"/>
  <c r="AJ1136" i="1"/>
  <c r="AH1136" i="1"/>
  <c r="I1136" i="1"/>
  <c r="G1136" i="1"/>
  <c r="E1136" i="1"/>
  <c r="F1136" i="1" s="1"/>
  <c r="D1136" i="1"/>
  <c r="CO1135" i="1"/>
  <c r="CL1135" i="1"/>
  <c r="CE1135" i="1"/>
  <c r="CZ1135" i="1" s="1"/>
  <c r="CC1135" i="1"/>
  <c r="BV1135" i="1"/>
  <c r="BQ1135" i="1"/>
  <c r="BM1135" i="1"/>
  <c r="BJ1135" i="1"/>
  <c r="BG1135" i="1"/>
  <c r="AZ1135" i="1"/>
  <c r="AQ1135" i="1"/>
  <c r="AO1135" i="1"/>
  <c r="AM1135" i="1"/>
  <c r="AJ1135" i="1"/>
  <c r="AH1135" i="1"/>
  <c r="I1135" i="1"/>
  <c r="G1135" i="1"/>
  <c r="E1135" i="1"/>
  <c r="F1135" i="1" s="1"/>
  <c r="D1135" i="1"/>
  <c r="CW1135" i="1" s="1"/>
  <c r="CO1134" i="1"/>
  <c r="CL1134" i="1"/>
  <c r="CE1134" i="1"/>
  <c r="CZ1134" i="1" s="1"/>
  <c r="CC1134" i="1"/>
  <c r="BV1134" i="1"/>
  <c r="BQ1134" i="1"/>
  <c r="BM1134" i="1"/>
  <c r="BJ1134" i="1"/>
  <c r="BG1134" i="1"/>
  <c r="AZ1134" i="1"/>
  <c r="AQ1134" i="1"/>
  <c r="AO1134" i="1"/>
  <c r="AM1134" i="1"/>
  <c r="AJ1134" i="1"/>
  <c r="AH1134" i="1"/>
  <c r="I1134" i="1"/>
  <c r="G1134" i="1"/>
  <c r="E1134" i="1"/>
  <c r="F1134" i="1" s="1"/>
  <c r="D1134" i="1"/>
  <c r="CZ1133" i="1"/>
  <c r="CO1133" i="1"/>
  <c r="CL1133" i="1"/>
  <c r="CE1133" i="1"/>
  <c r="CC1133" i="1"/>
  <c r="BV1133" i="1"/>
  <c r="BQ1133" i="1"/>
  <c r="BM1133" i="1"/>
  <c r="BJ1133" i="1"/>
  <c r="BG1133" i="1"/>
  <c r="AZ1133" i="1"/>
  <c r="AQ1133" i="1"/>
  <c r="AO1133" i="1"/>
  <c r="AM1133" i="1"/>
  <c r="AJ1133" i="1"/>
  <c r="AH1133" i="1"/>
  <c r="I1133" i="1"/>
  <c r="G1133" i="1"/>
  <c r="E1133" i="1"/>
  <c r="F1133" i="1" s="1"/>
  <c r="D1133" i="1"/>
  <c r="CW1133" i="1" s="1"/>
  <c r="CO1132" i="1"/>
  <c r="CL1132" i="1"/>
  <c r="CE1132" i="1"/>
  <c r="CZ1132" i="1" s="1"/>
  <c r="CC1132" i="1"/>
  <c r="BV1132" i="1"/>
  <c r="BQ1132" i="1"/>
  <c r="BM1132" i="1"/>
  <c r="BJ1132" i="1"/>
  <c r="BG1132" i="1"/>
  <c r="AZ1132" i="1"/>
  <c r="AQ1132" i="1"/>
  <c r="AO1132" i="1"/>
  <c r="AM1132" i="1"/>
  <c r="AJ1132" i="1"/>
  <c r="AH1132" i="1"/>
  <c r="I1132" i="1"/>
  <c r="G1132" i="1"/>
  <c r="E1132" i="1"/>
  <c r="F1132" i="1" s="1"/>
  <c r="D1132" i="1"/>
  <c r="CZ1131" i="1"/>
  <c r="CO1131" i="1"/>
  <c r="CL1131" i="1"/>
  <c r="CE1131" i="1"/>
  <c r="CC1131" i="1"/>
  <c r="BV1131" i="1"/>
  <c r="BQ1131" i="1"/>
  <c r="BM1131" i="1"/>
  <c r="BJ1131" i="1"/>
  <c r="BG1131" i="1"/>
  <c r="AZ1131" i="1"/>
  <c r="AQ1131" i="1"/>
  <c r="AO1131" i="1"/>
  <c r="AM1131" i="1"/>
  <c r="AJ1131" i="1"/>
  <c r="AH1131" i="1"/>
  <c r="I1131" i="1"/>
  <c r="G1131" i="1"/>
  <c r="CX1131" i="1" s="1"/>
  <c r="E1131" i="1"/>
  <c r="F1131" i="1" s="1"/>
  <c r="D1131" i="1"/>
  <c r="CW1131" i="1" s="1"/>
  <c r="CO1130" i="1"/>
  <c r="CL1130" i="1"/>
  <c r="CE1130" i="1"/>
  <c r="CZ1130" i="1" s="1"/>
  <c r="CC1130" i="1"/>
  <c r="BV1130" i="1"/>
  <c r="BQ1130" i="1"/>
  <c r="BM1130" i="1"/>
  <c r="BJ1130" i="1"/>
  <c r="BG1130" i="1"/>
  <c r="AZ1130" i="1"/>
  <c r="AQ1130" i="1"/>
  <c r="AO1130" i="1"/>
  <c r="AM1130" i="1"/>
  <c r="AJ1130" i="1"/>
  <c r="AH1130" i="1"/>
  <c r="I1130" i="1"/>
  <c r="G1130" i="1"/>
  <c r="E1130" i="1"/>
  <c r="F1130" i="1" s="1"/>
  <c r="D1130" i="1"/>
  <c r="CZ1129" i="1"/>
  <c r="CO1129" i="1"/>
  <c r="CL1129" i="1"/>
  <c r="CE1129" i="1"/>
  <c r="CC1129" i="1"/>
  <c r="BV1129" i="1"/>
  <c r="BQ1129" i="1"/>
  <c r="BM1129" i="1"/>
  <c r="BJ1129" i="1"/>
  <c r="BG1129" i="1"/>
  <c r="AZ1129" i="1"/>
  <c r="AQ1129" i="1"/>
  <c r="AO1129" i="1"/>
  <c r="AM1129" i="1"/>
  <c r="AJ1129" i="1"/>
  <c r="AH1129" i="1"/>
  <c r="I1129" i="1"/>
  <c r="G1129" i="1"/>
  <c r="CX1129" i="1" s="1"/>
  <c r="E1129" i="1"/>
  <c r="F1129" i="1" s="1"/>
  <c r="D1129" i="1"/>
  <c r="CW1129" i="1" s="1"/>
  <c r="CO1128" i="1"/>
  <c r="CL1128" i="1"/>
  <c r="CE1128" i="1"/>
  <c r="CZ1128" i="1" s="1"/>
  <c r="CC1128" i="1"/>
  <c r="BV1128" i="1"/>
  <c r="BQ1128" i="1"/>
  <c r="BM1128" i="1"/>
  <c r="BJ1128" i="1"/>
  <c r="BG1128" i="1"/>
  <c r="AZ1128" i="1"/>
  <c r="AQ1128" i="1"/>
  <c r="AO1128" i="1"/>
  <c r="AM1128" i="1"/>
  <c r="AJ1128" i="1"/>
  <c r="AH1128" i="1"/>
  <c r="I1128" i="1"/>
  <c r="G1128" i="1"/>
  <c r="E1128" i="1"/>
  <c r="F1128" i="1" s="1"/>
  <c r="D1128" i="1"/>
  <c r="CO1127" i="1"/>
  <c r="CL1127" i="1"/>
  <c r="CE1127" i="1"/>
  <c r="CZ1127" i="1" s="1"/>
  <c r="CC1127" i="1"/>
  <c r="BV1127" i="1"/>
  <c r="BQ1127" i="1"/>
  <c r="BM1127" i="1"/>
  <c r="BJ1127" i="1"/>
  <c r="BG1127" i="1"/>
  <c r="AZ1127" i="1"/>
  <c r="AQ1127" i="1"/>
  <c r="AO1127" i="1"/>
  <c r="AM1127" i="1"/>
  <c r="AJ1127" i="1"/>
  <c r="AH1127" i="1"/>
  <c r="I1127" i="1"/>
  <c r="G1127" i="1"/>
  <c r="E1127" i="1"/>
  <c r="F1127" i="1" s="1"/>
  <c r="D1127" i="1"/>
  <c r="CW1127" i="1" s="1"/>
  <c r="CO1126" i="1"/>
  <c r="CL1126" i="1"/>
  <c r="CE1126" i="1"/>
  <c r="CZ1126" i="1" s="1"/>
  <c r="CC1126" i="1"/>
  <c r="BV1126" i="1"/>
  <c r="BQ1126" i="1"/>
  <c r="BM1126" i="1"/>
  <c r="BJ1126" i="1"/>
  <c r="BG1126" i="1"/>
  <c r="AZ1126" i="1"/>
  <c r="AQ1126" i="1"/>
  <c r="AO1126" i="1"/>
  <c r="AM1126" i="1"/>
  <c r="AJ1126" i="1"/>
  <c r="AH1126" i="1"/>
  <c r="I1126" i="1"/>
  <c r="G1126" i="1"/>
  <c r="E1126" i="1"/>
  <c r="F1126" i="1" s="1"/>
  <c r="D1126" i="1"/>
  <c r="CZ1125" i="1"/>
  <c r="CO1125" i="1"/>
  <c r="CL1125" i="1"/>
  <c r="CE1125" i="1"/>
  <c r="CC1125" i="1"/>
  <c r="BV1125" i="1"/>
  <c r="BQ1125" i="1"/>
  <c r="BM1125" i="1"/>
  <c r="BJ1125" i="1"/>
  <c r="BG1125" i="1"/>
  <c r="AZ1125" i="1"/>
  <c r="AQ1125" i="1"/>
  <c r="AO1125" i="1"/>
  <c r="AM1125" i="1"/>
  <c r="AJ1125" i="1"/>
  <c r="AH1125" i="1"/>
  <c r="I1125" i="1"/>
  <c r="G1125" i="1"/>
  <c r="E1125" i="1"/>
  <c r="F1125" i="1" s="1"/>
  <c r="D1125" i="1"/>
  <c r="CW1125" i="1" s="1"/>
  <c r="CO1124" i="1"/>
  <c r="CL1124" i="1"/>
  <c r="CE1124" i="1"/>
  <c r="CZ1124" i="1" s="1"/>
  <c r="CC1124" i="1"/>
  <c r="BV1124" i="1"/>
  <c r="BQ1124" i="1"/>
  <c r="BM1124" i="1"/>
  <c r="BJ1124" i="1"/>
  <c r="BG1124" i="1"/>
  <c r="AZ1124" i="1"/>
  <c r="AQ1124" i="1"/>
  <c r="AO1124" i="1"/>
  <c r="AM1124" i="1"/>
  <c r="AJ1124" i="1"/>
  <c r="AH1124" i="1"/>
  <c r="I1124" i="1"/>
  <c r="G1124" i="1"/>
  <c r="E1124" i="1"/>
  <c r="F1124" i="1" s="1"/>
  <c r="D1124" i="1"/>
  <c r="CZ1123" i="1"/>
  <c r="CO1123" i="1"/>
  <c r="CL1123" i="1"/>
  <c r="CE1123" i="1"/>
  <c r="CC1123" i="1"/>
  <c r="BV1123" i="1"/>
  <c r="BQ1123" i="1"/>
  <c r="BM1123" i="1"/>
  <c r="BJ1123" i="1"/>
  <c r="BG1123" i="1"/>
  <c r="AZ1123" i="1"/>
  <c r="AQ1123" i="1"/>
  <c r="AO1123" i="1"/>
  <c r="AM1123" i="1"/>
  <c r="AJ1123" i="1"/>
  <c r="AH1123" i="1"/>
  <c r="I1123" i="1"/>
  <c r="G1123" i="1"/>
  <c r="CX1123" i="1" s="1"/>
  <c r="E1123" i="1"/>
  <c r="F1123" i="1" s="1"/>
  <c r="D1123" i="1"/>
  <c r="CW1123" i="1" s="1"/>
  <c r="CO1122" i="1"/>
  <c r="CL1122" i="1"/>
  <c r="CE1122" i="1"/>
  <c r="CZ1122" i="1" s="1"/>
  <c r="CC1122" i="1"/>
  <c r="BV1122" i="1"/>
  <c r="BQ1122" i="1"/>
  <c r="BM1122" i="1"/>
  <c r="BJ1122" i="1"/>
  <c r="BG1122" i="1"/>
  <c r="AZ1122" i="1"/>
  <c r="AQ1122" i="1"/>
  <c r="AO1122" i="1"/>
  <c r="AM1122" i="1"/>
  <c r="AJ1122" i="1"/>
  <c r="AH1122" i="1"/>
  <c r="I1122" i="1"/>
  <c r="G1122" i="1"/>
  <c r="E1122" i="1"/>
  <c r="F1122" i="1" s="1"/>
  <c r="D1122" i="1"/>
  <c r="CZ1121" i="1"/>
  <c r="CO1121" i="1"/>
  <c r="CL1121" i="1"/>
  <c r="CE1121" i="1"/>
  <c r="CC1121" i="1"/>
  <c r="BV1121" i="1"/>
  <c r="BQ1121" i="1"/>
  <c r="BM1121" i="1"/>
  <c r="BJ1121" i="1"/>
  <c r="BG1121" i="1"/>
  <c r="AZ1121" i="1"/>
  <c r="AQ1121" i="1"/>
  <c r="AO1121" i="1"/>
  <c r="AM1121" i="1"/>
  <c r="AJ1121" i="1"/>
  <c r="AH1121" i="1"/>
  <c r="I1121" i="1"/>
  <c r="G1121" i="1"/>
  <c r="CX1121" i="1" s="1"/>
  <c r="E1121" i="1"/>
  <c r="F1121" i="1" s="1"/>
  <c r="D1121" i="1"/>
  <c r="CW1121" i="1" s="1"/>
  <c r="CO1120" i="1"/>
  <c r="CL1120" i="1"/>
  <c r="CE1120" i="1"/>
  <c r="CZ1120" i="1" s="1"/>
  <c r="CC1120" i="1"/>
  <c r="BV1120" i="1"/>
  <c r="BQ1120" i="1"/>
  <c r="BM1120" i="1"/>
  <c r="BJ1120" i="1"/>
  <c r="BG1120" i="1"/>
  <c r="AZ1120" i="1"/>
  <c r="AQ1120" i="1"/>
  <c r="AO1120" i="1"/>
  <c r="AM1120" i="1"/>
  <c r="AJ1120" i="1"/>
  <c r="AH1120" i="1"/>
  <c r="I1120" i="1"/>
  <c r="G1120" i="1"/>
  <c r="E1120" i="1"/>
  <c r="F1120" i="1" s="1"/>
  <c r="D1120" i="1"/>
  <c r="CO1119" i="1"/>
  <c r="CL1119" i="1"/>
  <c r="CE1119" i="1"/>
  <c r="CZ1119" i="1" s="1"/>
  <c r="CC1119" i="1"/>
  <c r="BV1119" i="1"/>
  <c r="BQ1119" i="1"/>
  <c r="BM1119" i="1"/>
  <c r="BJ1119" i="1"/>
  <c r="BG1119" i="1"/>
  <c r="AZ1119" i="1"/>
  <c r="AQ1119" i="1"/>
  <c r="AO1119" i="1"/>
  <c r="AM1119" i="1"/>
  <c r="AJ1119" i="1"/>
  <c r="AH1119" i="1"/>
  <c r="I1119" i="1"/>
  <c r="G1119" i="1"/>
  <c r="E1119" i="1"/>
  <c r="F1119" i="1" s="1"/>
  <c r="D1119" i="1"/>
  <c r="CW1119" i="1" s="1"/>
  <c r="CO1118" i="1"/>
  <c r="CL1118" i="1"/>
  <c r="CE1118" i="1"/>
  <c r="CZ1118" i="1" s="1"/>
  <c r="CC1118" i="1"/>
  <c r="BV1118" i="1"/>
  <c r="BQ1118" i="1"/>
  <c r="BM1118" i="1"/>
  <c r="BJ1118" i="1"/>
  <c r="BG1118" i="1"/>
  <c r="AZ1118" i="1"/>
  <c r="AQ1118" i="1"/>
  <c r="AO1118" i="1"/>
  <c r="AM1118" i="1"/>
  <c r="AJ1118" i="1"/>
  <c r="AH1118" i="1"/>
  <c r="I1118" i="1"/>
  <c r="G1118" i="1"/>
  <c r="E1118" i="1"/>
  <c r="F1118" i="1" s="1"/>
  <c r="D1118" i="1"/>
  <c r="CZ1117" i="1"/>
  <c r="CO1117" i="1"/>
  <c r="CL1117" i="1"/>
  <c r="CE1117" i="1"/>
  <c r="CC1117" i="1"/>
  <c r="BV1117" i="1"/>
  <c r="BQ1117" i="1"/>
  <c r="BM1117" i="1"/>
  <c r="BJ1117" i="1"/>
  <c r="BG1117" i="1"/>
  <c r="AZ1117" i="1"/>
  <c r="AQ1117" i="1"/>
  <c r="AO1117" i="1"/>
  <c r="AM1117" i="1"/>
  <c r="AJ1117" i="1"/>
  <c r="AH1117" i="1"/>
  <c r="I1117" i="1"/>
  <c r="G1117" i="1"/>
  <c r="E1117" i="1"/>
  <c r="F1117" i="1" s="1"/>
  <c r="D1117" i="1"/>
  <c r="CW1117" i="1" s="1"/>
  <c r="CO1116" i="1"/>
  <c r="CL1116" i="1"/>
  <c r="CE1116" i="1"/>
  <c r="CZ1116" i="1" s="1"/>
  <c r="CC1116" i="1"/>
  <c r="BV1116" i="1"/>
  <c r="BQ1116" i="1"/>
  <c r="BM1116" i="1"/>
  <c r="BJ1116" i="1"/>
  <c r="BG1116" i="1"/>
  <c r="AZ1116" i="1"/>
  <c r="AQ1116" i="1"/>
  <c r="AO1116" i="1"/>
  <c r="AM1116" i="1"/>
  <c r="AJ1116" i="1"/>
  <c r="AH1116" i="1"/>
  <c r="I1116" i="1"/>
  <c r="G1116" i="1"/>
  <c r="E1116" i="1"/>
  <c r="F1116" i="1" s="1"/>
  <c r="D1116" i="1"/>
  <c r="CZ1115" i="1"/>
  <c r="CO1115" i="1"/>
  <c r="CL1115" i="1"/>
  <c r="CE1115" i="1"/>
  <c r="CC1115" i="1"/>
  <c r="BV1115" i="1"/>
  <c r="BQ1115" i="1"/>
  <c r="BM1115" i="1"/>
  <c r="BJ1115" i="1"/>
  <c r="BG1115" i="1"/>
  <c r="AZ1115" i="1"/>
  <c r="AQ1115" i="1"/>
  <c r="AO1115" i="1"/>
  <c r="AM1115" i="1"/>
  <c r="AJ1115" i="1"/>
  <c r="AH1115" i="1"/>
  <c r="I1115" i="1"/>
  <c r="G1115" i="1"/>
  <c r="CX1115" i="1" s="1"/>
  <c r="E1115" i="1"/>
  <c r="F1115" i="1" s="1"/>
  <c r="D1115" i="1"/>
  <c r="CW1115" i="1" s="1"/>
  <c r="CO1114" i="1"/>
  <c r="CL1114" i="1"/>
  <c r="CE1114" i="1"/>
  <c r="CZ1114" i="1" s="1"/>
  <c r="CC1114" i="1"/>
  <c r="BV1114" i="1"/>
  <c r="BQ1114" i="1"/>
  <c r="BM1114" i="1"/>
  <c r="BJ1114" i="1"/>
  <c r="BG1114" i="1"/>
  <c r="AZ1114" i="1"/>
  <c r="AQ1114" i="1"/>
  <c r="AO1114" i="1"/>
  <c r="AM1114" i="1"/>
  <c r="AJ1114" i="1"/>
  <c r="AH1114" i="1"/>
  <c r="I1114" i="1"/>
  <c r="G1114" i="1"/>
  <c r="E1114" i="1"/>
  <c r="F1114" i="1" s="1"/>
  <c r="D1114" i="1"/>
  <c r="CZ1113" i="1"/>
  <c r="CO1113" i="1"/>
  <c r="CL1113" i="1"/>
  <c r="CE1113" i="1"/>
  <c r="CC1113" i="1"/>
  <c r="BV1113" i="1"/>
  <c r="BQ1113" i="1"/>
  <c r="BM1113" i="1"/>
  <c r="BJ1113" i="1"/>
  <c r="BG1113" i="1"/>
  <c r="AZ1113" i="1"/>
  <c r="AQ1113" i="1"/>
  <c r="AO1113" i="1"/>
  <c r="AM1113" i="1"/>
  <c r="AJ1113" i="1"/>
  <c r="AH1113" i="1"/>
  <c r="I1113" i="1"/>
  <c r="G1113" i="1"/>
  <c r="CX1113" i="1" s="1"/>
  <c r="E1113" i="1"/>
  <c r="F1113" i="1" s="1"/>
  <c r="D1113" i="1"/>
  <c r="CW1113" i="1" s="1"/>
  <c r="CO1112" i="1"/>
  <c r="CL1112" i="1"/>
  <c r="CE1112" i="1"/>
  <c r="CZ1112" i="1" s="1"/>
  <c r="CC1112" i="1"/>
  <c r="BV1112" i="1"/>
  <c r="BQ1112" i="1"/>
  <c r="BM1112" i="1"/>
  <c r="BJ1112" i="1"/>
  <c r="BG1112" i="1"/>
  <c r="AZ1112" i="1"/>
  <c r="AQ1112" i="1"/>
  <c r="AO1112" i="1"/>
  <c r="AM1112" i="1"/>
  <c r="AJ1112" i="1"/>
  <c r="AH1112" i="1"/>
  <c r="I1112" i="1"/>
  <c r="G1112" i="1"/>
  <c r="E1112" i="1"/>
  <c r="F1112" i="1" s="1"/>
  <c r="D1112" i="1"/>
  <c r="CO1111" i="1"/>
  <c r="CL1111" i="1"/>
  <c r="CE1111" i="1"/>
  <c r="CZ1111" i="1" s="1"/>
  <c r="CC1111" i="1"/>
  <c r="BV1111" i="1"/>
  <c r="BQ1111" i="1"/>
  <c r="BM1111" i="1"/>
  <c r="BJ1111" i="1"/>
  <c r="BG1111" i="1"/>
  <c r="AZ1111" i="1"/>
  <c r="AQ1111" i="1"/>
  <c r="AO1111" i="1"/>
  <c r="AM1111" i="1"/>
  <c r="AJ1111" i="1"/>
  <c r="AH1111" i="1"/>
  <c r="I1111" i="1"/>
  <c r="G1111" i="1"/>
  <c r="E1111" i="1"/>
  <c r="F1111" i="1" s="1"/>
  <c r="D1111" i="1"/>
  <c r="CW1111" i="1" s="1"/>
  <c r="CO1110" i="1"/>
  <c r="CL1110" i="1"/>
  <c r="CE1110" i="1"/>
  <c r="CZ1110" i="1" s="1"/>
  <c r="CC1110" i="1"/>
  <c r="BV1110" i="1"/>
  <c r="BQ1110" i="1"/>
  <c r="BM1110" i="1"/>
  <c r="BJ1110" i="1"/>
  <c r="BG1110" i="1"/>
  <c r="AZ1110" i="1"/>
  <c r="AQ1110" i="1"/>
  <c r="AO1110" i="1"/>
  <c r="AM1110" i="1"/>
  <c r="AJ1110" i="1"/>
  <c r="AH1110" i="1"/>
  <c r="I1110" i="1"/>
  <c r="G1110" i="1"/>
  <c r="E1110" i="1"/>
  <c r="F1110" i="1" s="1"/>
  <c r="D1110" i="1"/>
  <c r="CO1109" i="1"/>
  <c r="CL1109" i="1"/>
  <c r="CE1109" i="1"/>
  <c r="CZ1109" i="1" s="1"/>
  <c r="CC1109" i="1"/>
  <c r="BV1109" i="1"/>
  <c r="BQ1109" i="1"/>
  <c r="BM1109" i="1"/>
  <c r="BJ1109" i="1"/>
  <c r="BG1109" i="1"/>
  <c r="AZ1109" i="1"/>
  <c r="AQ1109" i="1"/>
  <c r="AO1109" i="1"/>
  <c r="AM1109" i="1"/>
  <c r="AJ1109" i="1"/>
  <c r="AH1109" i="1"/>
  <c r="I1109" i="1"/>
  <c r="D1109" i="1"/>
  <c r="CO1108" i="1"/>
  <c r="CL1108" i="1"/>
  <c r="CE1108" i="1"/>
  <c r="CC1108" i="1"/>
  <c r="BV1108" i="1"/>
  <c r="BQ1108" i="1"/>
  <c r="BM1108" i="1"/>
  <c r="BJ1108" i="1"/>
  <c r="BG1108" i="1"/>
  <c r="AZ1108" i="1"/>
  <c r="AQ1108" i="1"/>
  <c r="AO1108" i="1"/>
  <c r="AM1108" i="1"/>
  <c r="AJ1108" i="1"/>
  <c r="DB1108" i="1" s="1"/>
  <c r="AH1108" i="1"/>
  <c r="I1108" i="1"/>
  <c r="F1108" i="1"/>
  <c r="G1108" i="1" s="1"/>
  <c r="CX1108" i="1" s="1"/>
  <c r="E1108" i="1"/>
  <c r="D1108" i="1"/>
  <c r="CO1107" i="1"/>
  <c r="CL1107" i="1"/>
  <c r="CE1107" i="1"/>
  <c r="CC1107" i="1"/>
  <c r="BV1107" i="1"/>
  <c r="BQ1107" i="1"/>
  <c r="BM1107" i="1"/>
  <c r="BJ1107" i="1"/>
  <c r="BG1107" i="1"/>
  <c r="AZ1107" i="1"/>
  <c r="AQ1107" i="1"/>
  <c r="AO1107" i="1"/>
  <c r="CZ1107" i="1" s="1"/>
  <c r="AM1107" i="1"/>
  <c r="AJ1107" i="1"/>
  <c r="AH1107" i="1"/>
  <c r="I1107" i="1"/>
  <c r="D1107" i="1"/>
  <c r="CX1106" i="1"/>
  <c r="CO1106" i="1"/>
  <c r="CL1106" i="1"/>
  <c r="CE1106" i="1"/>
  <c r="CC1106" i="1"/>
  <c r="BV1106" i="1"/>
  <c r="BQ1106" i="1"/>
  <c r="BM1106" i="1"/>
  <c r="BJ1106" i="1"/>
  <c r="BG1106" i="1"/>
  <c r="AZ1106" i="1"/>
  <c r="AQ1106" i="1"/>
  <c r="AO1106" i="1"/>
  <c r="AM1106" i="1"/>
  <c r="AJ1106" i="1"/>
  <c r="DB1106" i="1" s="1"/>
  <c r="AH1106" i="1"/>
  <c r="I1106" i="1"/>
  <c r="F1106" i="1"/>
  <c r="G1106" i="1" s="1"/>
  <c r="E1106" i="1"/>
  <c r="D1106" i="1"/>
  <c r="CW1106" i="1" s="1"/>
  <c r="CO1105" i="1"/>
  <c r="CL1105" i="1"/>
  <c r="CE1105" i="1"/>
  <c r="CC1105" i="1"/>
  <c r="BV1105" i="1"/>
  <c r="BQ1105" i="1"/>
  <c r="BM1105" i="1"/>
  <c r="BJ1105" i="1"/>
  <c r="BG1105" i="1"/>
  <c r="AZ1105" i="1"/>
  <c r="AQ1105" i="1"/>
  <c r="AO1105" i="1"/>
  <c r="AM1105" i="1"/>
  <c r="AJ1105" i="1"/>
  <c r="AH1105" i="1"/>
  <c r="I1105" i="1"/>
  <c r="D1105" i="1"/>
  <c r="CO1104" i="1"/>
  <c r="CL1104" i="1"/>
  <c r="CE1104" i="1"/>
  <c r="CC1104" i="1"/>
  <c r="BV1104" i="1"/>
  <c r="BQ1104" i="1"/>
  <c r="BM1104" i="1"/>
  <c r="BJ1104" i="1"/>
  <c r="BG1104" i="1"/>
  <c r="AZ1104" i="1"/>
  <c r="AQ1104" i="1"/>
  <c r="AO1104" i="1"/>
  <c r="AM1104" i="1"/>
  <c r="AJ1104" i="1"/>
  <c r="DB1104" i="1" s="1"/>
  <c r="AH1104" i="1"/>
  <c r="I1104" i="1"/>
  <c r="F1104" i="1"/>
  <c r="G1104" i="1" s="1"/>
  <c r="CX1104" i="1" s="1"/>
  <c r="E1104" i="1"/>
  <c r="D1104" i="1"/>
  <c r="CO1103" i="1"/>
  <c r="CL1103" i="1"/>
  <c r="CE1103" i="1"/>
  <c r="CC1103" i="1"/>
  <c r="BV1103" i="1"/>
  <c r="BQ1103" i="1"/>
  <c r="BM1103" i="1"/>
  <c r="BJ1103" i="1"/>
  <c r="BG1103" i="1"/>
  <c r="AZ1103" i="1"/>
  <c r="AQ1103" i="1"/>
  <c r="AO1103" i="1"/>
  <c r="AM1103" i="1"/>
  <c r="AJ1103" i="1"/>
  <c r="CZ1103" i="1" s="1"/>
  <c r="AH1103" i="1"/>
  <c r="I1103" i="1"/>
  <c r="E1103" i="1"/>
  <c r="D1103" i="1"/>
  <c r="CZ1102" i="1"/>
  <c r="CO1102" i="1"/>
  <c r="CL1102" i="1"/>
  <c r="CE1102" i="1"/>
  <c r="CC1102" i="1"/>
  <c r="BV1102" i="1"/>
  <c r="BQ1102" i="1"/>
  <c r="BM1102" i="1"/>
  <c r="BJ1102" i="1"/>
  <c r="BG1102" i="1"/>
  <c r="AZ1102" i="1"/>
  <c r="AQ1102" i="1"/>
  <c r="AO1102" i="1"/>
  <c r="AM1102" i="1"/>
  <c r="AJ1102" i="1"/>
  <c r="AH1102" i="1"/>
  <c r="CY1102" i="1" s="1"/>
  <c r="I1102" i="1"/>
  <c r="E1102" i="1"/>
  <c r="F1102" i="1" s="1"/>
  <c r="G1102" i="1" s="1"/>
  <c r="D1102" i="1"/>
  <c r="CW1102" i="1" s="1"/>
  <c r="CO1101" i="1"/>
  <c r="CL1101" i="1"/>
  <c r="CE1101" i="1"/>
  <c r="CZ1101" i="1" s="1"/>
  <c r="CC1101" i="1"/>
  <c r="BV1101" i="1"/>
  <c r="BQ1101" i="1"/>
  <c r="BM1101" i="1"/>
  <c r="BJ1101" i="1"/>
  <c r="BG1101" i="1"/>
  <c r="AZ1101" i="1"/>
  <c r="AQ1101" i="1"/>
  <c r="AO1101" i="1"/>
  <c r="AM1101" i="1"/>
  <c r="AJ1101" i="1"/>
  <c r="AH1101" i="1"/>
  <c r="I1101" i="1"/>
  <c r="E1101" i="1"/>
  <c r="D1101" i="1"/>
  <c r="CO1100" i="1"/>
  <c r="CL1100" i="1"/>
  <c r="CE1100" i="1"/>
  <c r="CC1100" i="1"/>
  <c r="BV1100" i="1"/>
  <c r="BQ1100" i="1"/>
  <c r="BJ1100" i="1"/>
  <c r="BM1100" i="1" s="1"/>
  <c r="BG1100" i="1"/>
  <c r="AZ1100" i="1"/>
  <c r="AQ1100" i="1"/>
  <c r="AO1100" i="1"/>
  <c r="CZ1100" i="1" s="1"/>
  <c r="AM1100" i="1"/>
  <c r="AJ1100" i="1"/>
  <c r="AH1100" i="1"/>
  <c r="CY1100" i="1" s="1"/>
  <c r="I1100" i="1"/>
  <c r="D1100" i="1"/>
  <c r="DB1099" i="1"/>
  <c r="CO1099" i="1"/>
  <c r="CL1099" i="1"/>
  <c r="CE1099" i="1"/>
  <c r="CC1099" i="1"/>
  <c r="BV1099" i="1"/>
  <c r="BQ1099" i="1"/>
  <c r="BM1099" i="1"/>
  <c r="BJ1099" i="1"/>
  <c r="BG1099" i="1"/>
  <c r="AZ1099" i="1"/>
  <c r="AQ1099" i="1"/>
  <c r="AO1099" i="1"/>
  <c r="AM1099" i="1"/>
  <c r="AJ1099" i="1"/>
  <c r="CZ1099" i="1" s="1"/>
  <c r="AH1099" i="1"/>
  <c r="I1099" i="1"/>
  <c r="F1099" i="1"/>
  <c r="G1099" i="1" s="1"/>
  <c r="E1099" i="1"/>
  <c r="D1099" i="1"/>
  <c r="CO1098" i="1"/>
  <c r="CL1098" i="1"/>
  <c r="CE1098" i="1"/>
  <c r="CC1098" i="1"/>
  <c r="BV1098" i="1"/>
  <c r="BQ1098" i="1"/>
  <c r="BJ1098" i="1"/>
  <c r="BM1098" i="1" s="1"/>
  <c r="BG1098" i="1"/>
  <c r="AZ1098" i="1"/>
  <c r="AQ1098" i="1"/>
  <c r="AO1098" i="1"/>
  <c r="CZ1098" i="1" s="1"/>
  <c r="AM1098" i="1"/>
  <c r="DA1098" i="1" s="1"/>
  <c r="AJ1098" i="1"/>
  <c r="AH1098" i="1"/>
  <c r="I1098" i="1"/>
  <c r="D1098" i="1"/>
  <c r="CO1097" i="1"/>
  <c r="CL1097" i="1"/>
  <c r="CE1097" i="1"/>
  <c r="CC1097" i="1"/>
  <c r="BV1097" i="1"/>
  <c r="BQ1097" i="1"/>
  <c r="BM1097" i="1"/>
  <c r="BJ1097" i="1"/>
  <c r="BG1097" i="1"/>
  <c r="AZ1097" i="1"/>
  <c r="AQ1097" i="1"/>
  <c r="AO1097" i="1"/>
  <c r="AM1097" i="1"/>
  <c r="AJ1097" i="1"/>
  <c r="AH1097" i="1"/>
  <c r="I1097" i="1"/>
  <c r="E1097" i="1"/>
  <c r="F1097" i="1" s="1"/>
  <c r="D1097" i="1"/>
  <c r="DA1096" i="1"/>
  <c r="CO1096" i="1"/>
  <c r="CL1096" i="1"/>
  <c r="CE1096" i="1"/>
  <c r="CC1096" i="1"/>
  <c r="BV1096" i="1"/>
  <c r="BQ1096" i="1"/>
  <c r="BJ1096" i="1"/>
  <c r="BM1096" i="1" s="1"/>
  <c r="BG1096" i="1"/>
  <c r="AZ1096" i="1"/>
  <c r="AQ1096" i="1"/>
  <c r="AO1096" i="1"/>
  <c r="CZ1096" i="1" s="1"/>
  <c r="AM1096" i="1"/>
  <c r="AJ1096" i="1"/>
  <c r="AH1096" i="1"/>
  <c r="CY1096" i="1" s="1"/>
  <c r="I1096" i="1"/>
  <c r="D1096" i="1"/>
  <c r="DB1095" i="1"/>
  <c r="CO1095" i="1"/>
  <c r="CL1095" i="1"/>
  <c r="CE1095" i="1"/>
  <c r="CC1095" i="1"/>
  <c r="BV1095" i="1"/>
  <c r="BQ1095" i="1"/>
  <c r="BM1095" i="1"/>
  <c r="BJ1095" i="1"/>
  <c r="BG1095" i="1"/>
  <c r="AZ1095" i="1"/>
  <c r="AQ1095" i="1"/>
  <c r="AO1095" i="1"/>
  <c r="AM1095" i="1"/>
  <c r="AJ1095" i="1"/>
  <c r="CZ1095" i="1" s="1"/>
  <c r="AH1095" i="1"/>
  <c r="I1095" i="1"/>
  <c r="F1095" i="1"/>
  <c r="G1095" i="1" s="1"/>
  <c r="E1095" i="1"/>
  <c r="D1095" i="1"/>
  <c r="CO1094" i="1"/>
  <c r="CL1094" i="1"/>
  <c r="CE1094" i="1"/>
  <c r="CC1094" i="1"/>
  <c r="BV1094" i="1"/>
  <c r="BQ1094" i="1"/>
  <c r="BJ1094" i="1"/>
  <c r="BM1094" i="1" s="1"/>
  <c r="BG1094" i="1"/>
  <c r="AZ1094" i="1"/>
  <c r="AQ1094" i="1"/>
  <c r="AO1094" i="1"/>
  <c r="CZ1094" i="1" s="1"/>
  <c r="AM1094" i="1"/>
  <c r="DA1094" i="1" s="1"/>
  <c r="AJ1094" i="1"/>
  <c r="AH1094" i="1"/>
  <c r="I1094" i="1"/>
  <c r="D1094" i="1"/>
  <c r="CO1093" i="1"/>
  <c r="CL1093" i="1"/>
  <c r="CE1093" i="1"/>
  <c r="CC1093" i="1"/>
  <c r="BV1093" i="1"/>
  <c r="BQ1093" i="1"/>
  <c r="BM1093" i="1"/>
  <c r="BJ1093" i="1"/>
  <c r="BG1093" i="1"/>
  <c r="AZ1093" i="1"/>
  <c r="AQ1093" i="1"/>
  <c r="AO1093" i="1"/>
  <c r="AM1093" i="1"/>
  <c r="AJ1093" i="1"/>
  <c r="AH1093" i="1"/>
  <c r="I1093" i="1"/>
  <c r="E1093" i="1"/>
  <c r="F1093" i="1" s="1"/>
  <c r="D1093" i="1"/>
  <c r="DA1092" i="1"/>
  <c r="CO1092" i="1"/>
  <c r="CL1092" i="1"/>
  <c r="CE1092" i="1"/>
  <c r="CC1092" i="1"/>
  <c r="BV1092" i="1"/>
  <c r="BQ1092" i="1"/>
  <c r="BJ1092" i="1"/>
  <c r="BM1092" i="1" s="1"/>
  <c r="BG1092" i="1"/>
  <c r="AZ1092" i="1"/>
  <c r="AQ1092" i="1"/>
  <c r="AO1092" i="1"/>
  <c r="CZ1092" i="1" s="1"/>
  <c r="AM1092" i="1"/>
  <c r="AJ1092" i="1"/>
  <c r="AH1092" i="1"/>
  <c r="CY1092" i="1" s="1"/>
  <c r="I1092" i="1"/>
  <c r="D1092" i="1"/>
  <c r="DB1091" i="1"/>
  <c r="CO1091" i="1"/>
  <c r="CL1091" i="1"/>
  <c r="CE1091" i="1"/>
  <c r="CC1091" i="1"/>
  <c r="BV1091" i="1"/>
  <c r="BQ1091" i="1"/>
  <c r="BM1091" i="1"/>
  <c r="BJ1091" i="1"/>
  <c r="BG1091" i="1"/>
  <c r="AZ1091" i="1"/>
  <c r="AQ1091" i="1"/>
  <c r="AO1091" i="1"/>
  <c r="AM1091" i="1"/>
  <c r="AJ1091" i="1"/>
  <c r="CZ1091" i="1" s="1"/>
  <c r="AH1091" i="1"/>
  <c r="I1091" i="1"/>
  <c r="F1091" i="1"/>
  <c r="G1091" i="1" s="1"/>
  <c r="E1091" i="1"/>
  <c r="D1091" i="1"/>
  <c r="CO1090" i="1"/>
  <c r="CL1090" i="1"/>
  <c r="CE1090" i="1"/>
  <c r="CC1090" i="1"/>
  <c r="BV1090" i="1"/>
  <c r="BQ1090" i="1"/>
  <c r="BJ1090" i="1"/>
  <c r="BM1090" i="1" s="1"/>
  <c r="BG1090" i="1"/>
  <c r="AZ1090" i="1"/>
  <c r="AQ1090" i="1"/>
  <c r="AO1090" i="1"/>
  <c r="CZ1090" i="1" s="1"/>
  <c r="AM1090" i="1"/>
  <c r="DA1090" i="1" s="1"/>
  <c r="AJ1090" i="1"/>
  <c r="AH1090" i="1"/>
  <c r="I1090" i="1"/>
  <c r="D1090" i="1"/>
  <c r="CO1089" i="1"/>
  <c r="CL1089" i="1"/>
  <c r="CE1089" i="1"/>
  <c r="CC1089" i="1"/>
  <c r="BV1089" i="1"/>
  <c r="BQ1089" i="1"/>
  <c r="BM1089" i="1"/>
  <c r="BJ1089" i="1"/>
  <c r="BG1089" i="1"/>
  <c r="AZ1089" i="1"/>
  <c r="AQ1089" i="1"/>
  <c r="AO1089" i="1"/>
  <c r="AM1089" i="1"/>
  <c r="AJ1089" i="1"/>
  <c r="AH1089" i="1"/>
  <c r="I1089" i="1"/>
  <c r="E1089" i="1"/>
  <c r="F1089" i="1" s="1"/>
  <c r="D1089" i="1"/>
  <c r="DA1088" i="1"/>
  <c r="CO1088" i="1"/>
  <c r="CL1088" i="1"/>
  <c r="CE1088" i="1"/>
  <c r="CC1088" i="1"/>
  <c r="BV1088" i="1"/>
  <c r="BQ1088" i="1"/>
  <c r="BJ1088" i="1"/>
  <c r="BM1088" i="1" s="1"/>
  <c r="BG1088" i="1"/>
  <c r="AZ1088" i="1"/>
  <c r="AQ1088" i="1"/>
  <c r="AO1088" i="1"/>
  <c r="CZ1088" i="1" s="1"/>
  <c r="AM1088" i="1"/>
  <c r="AJ1088" i="1"/>
  <c r="AH1088" i="1"/>
  <c r="CY1088" i="1" s="1"/>
  <c r="I1088" i="1"/>
  <c r="D1088" i="1"/>
  <c r="DB1087" i="1"/>
  <c r="CO1087" i="1"/>
  <c r="CL1087" i="1"/>
  <c r="CE1087" i="1"/>
  <c r="CC1087" i="1"/>
  <c r="BV1087" i="1"/>
  <c r="BQ1087" i="1"/>
  <c r="BM1087" i="1"/>
  <c r="BJ1087" i="1"/>
  <c r="BG1087" i="1"/>
  <c r="AZ1087" i="1"/>
  <c r="AQ1087" i="1"/>
  <c r="AO1087" i="1"/>
  <c r="AM1087" i="1"/>
  <c r="AJ1087" i="1"/>
  <c r="CZ1087" i="1" s="1"/>
  <c r="AH1087" i="1"/>
  <c r="I1087" i="1"/>
  <c r="F1087" i="1"/>
  <c r="G1087" i="1" s="1"/>
  <c r="E1087" i="1"/>
  <c r="D1087" i="1"/>
  <c r="CO1086" i="1"/>
  <c r="CL1086" i="1"/>
  <c r="CE1086" i="1"/>
  <c r="CC1086" i="1"/>
  <c r="BV1086" i="1"/>
  <c r="BQ1086" i="1"/>
  <c r="BJ1086" i="1"/>
  <c r="BM1086" i="1" s="1"/>
  <c r="BG1086" i="1"/>
  <c r="AZ1086" i="1"/>
  <c r="AQ1086" i="1"/>
  <c r="AO1086" i="1"/>
  <c r="CZ1086" i="1" s="1"/>
  <c r="AM1086" i="1"/>
  <c r="DA1086" i="1" s="1"/>
  <c r="AJ1086" i="1"/>
  <c r="AH1086" i="1"/>
  <c r="I1086" i="1"/>
  <c r="D1086" i="1"/>
  <c r="CO1085" i="1"/>
  <c r="CL1085" i="1"/>
  <c r="CE1085" i="1"/>
  <c r="CC1085" i="1"/>
  <c r="BV1085" i="1"/>
  <c r="BQ1085" i="1"/>
  <c r="BM1085" i="1"/>
  <c r="BJ1085" i="1"/>
  <c r="BG1085" i="1"/>
  <c r="AZ1085" i="1"/>
  <c r="AQ1085" i="1"/>
  <c r="AO1085" i="1"/>
  <c r="AM1085" i="1"/>
  <c r="AJ1085" i="1"/>
  <c r="AH1085" i="1"/>
  <c r="I1085" i="1"/>
  <c r="E1085" i="1"/>
  <c r="F1085" i="1" s="1"/>
  <c r="D1085" i="1"/>
  <c r="DA1084" i="1"/>
  <c r="CO1084" i="1"/>
  <c r="CL1084" i="1"/>
  <c r="CE1084" i="1"/>
  <c r="CC1084" i="1"/>
  <c r="BV1084" i="1"/>
  <c r="BQ1084" i="1"/>
  <c r="BJ1084" i="1"/>
  <c r="BM1084" i="1" s="1"/>
  <c r="BG1084" i="1"/>
  <c r="AZ1084" i="1"/>
  <c r="AQ1084" i="1"/>
  <c r="AO1084" i="1"/>
  <c r="CZ1084" i="1" s="1"/>
  <c r="AM1084" i="1"/>
  <c r="AJ1084" i="1"/>
  <c r="AH1084" i="1"/>
  <c r="CY1084" i="1" s="1"/>
  <c r="I1084" i="1"/>
  <c r="D1084" i="1"/>
  <c r="DB1083" i="1"/>
  <c r="CO1083" i="1"/>
  <c r="CL1083" i="1"/>
  <c r="CE1083" i="1"/>
  <c r="CC1083" i="1"/>
  <c r="BV1083" i="1"/>
  <c r="BQ1083" i="1"/>
  <c r="BM1083" i="1"/>
  <c r="BJ1083" i="1"/>
  <c r="BG1083" i="1"/>
  <c r="AZ1083" i="1"/>
  <c r="AQ1083" i="1"/>
  <c r="AO1083" i="1"/>
  <c r="AM1083" i="1"/>
  <c r="AJ1083" i="1"/>
  <c r="CZ1083" i="1" s="1"/>
  <c r="AH1083" i="1"/>
  <c r="I1083" i="1"/>
  <c r="F1083" i="1"/>
  <c r="G1083" i="1" s="1"/>
  <c r="E1083" i="1"/>
  <c r="D1083" i="1"/>
  <c r="CO1082" i="1"/>
  <c r="CL1082" i="1"/>
  <c r="CE1082" i="1"/>
  <c r="CC1082" i="1"/>
  <c r="BV1082" i="1"/>
  <c r="BQ1082" i="1"/>
  <c r="BJ1082" i="1"/>
  <c r="BM1082" i="1" s="1"/>
  <c r="BG1082" i="1"/>
  <c r="AZ1082" i="1"/>
  <c r="AQ1082" i="1"/>
  <c r="AO1082" i="1"/>
  <c r="CZ1082" i="1" s="1"/>
  <c r="AM1082" i="1"/>
  <c r="DA1082" i="1" s="1"/>
  <c r="AJ1082" i="1"/>
  <c r="AH1082" i="1"/>
  <c r="I1082" i="1"/>
  <c r="D1082" i="1"/>
  <c r="CO1081" i="1"/>
  <c r="CL1081" i="1"/>
  <c r="CE1081" i="1"/>
  <c r="CC1081" i="1"/>
  <c r="BV1081" i="1"/>
  <c r="BQ1081" i="1"/>
  <c r="BM1081" i="1"/>
  <c r="BJ1081" i="1"/>
  <c r="BG1081" i="1"/>
  <c r="AZ1081" i="1"/>
  <c r="AQ1081" i="1"/>
  <c r="AO1081" i="1"/>
  <c r="AM1081" i="1"/>
  <c r="AJ1081" i="1"/>
  <c r="AH1081" i="1"/>
  <c r="I1081" i="1"/>
  <c r="E1081" i="1"/>
  <c r="F1081" i="1" s="1"/>
  <c r="D1081" i="1"/>
  <c r="DA1080" i="1"/>
  <c r="CO1080" i="1"/>
  <c r="CL1080" i="1"/>
  <c r="CE1080" i="1"/>
  <c r="CC1080" i="1"/>
  <c r="BV1080" i="1"/>
  <c r="BQ1080" i="1"/>
  <c r="BJ1080" i="1"/>
  <c r="BM1080" i="1" s="1"/>
  <c r="BG1080" i="1"/>
  <c r="AZ1080" i="1"/>
  <c r="AQ1080" i="1"/>
  <c r="AO1080" i="1"/>
  <c r="CZ1080" i="1" s="1"/>
  <c r="AM1080" i="1"/>
  <c r="AJ1080" i="1"/>
  <c r="AH1080" i="1"/>
  <c r="CY1080" i="1" s="1"/>
  <c r="I1080" i="1"/>
  <c r="D1080" i="1"/>
  <c r="DB1079" i="1"/>
  <c r="CO1079" i="1"/>
  <c r="CL1079" i="1"/>
  <c r="CE1079" i="1"/>
  <c r="CC1079" i="1"/>
  <c r="BV1079" i="1"/>
  <c r="BQ1079" i="1"/>
  <c r="BM1079" i="1"/>
  <c r="BJ1079" i="1"/>
  <c r="BG1079" i="1"/>
  <c r="AZ1079" i="1"/>
  <c r="AQ1079" i="1"/>
  <c r="AO1079" i="1"/>
  <c r="AM1079" i="1"/>
  <c r="AJ1079" i="1"/>
  <c r="CZ1079" i="1" s="1"/>
  <c r="AH1079" i="1"/>
  <c r="I1079" i="1"/>
  <c r="F1079" i="1"/>
  <c r="G1079" i="1" s="1"/>
  <c r="E1079" i="1"/>
  <c r="D1079" i="1"/>
  <c r="CO1078" i="1"/>
  <c r="CL1078" i="1"/>
  <c r="CE1078" i="1"/>
  <c r="CC1078" i="1"/>
  <c r="BV1078" i="1"/>
  <c r="BQ1078" i="1"/>
  <c r="BJ1078" i="1"/>
  <c r="BM1078" i="1" s="1"/>
  <c r="BG1078" i="1"/>
  <c r="AZ1078" i="1"/>
  <c r="AQ1078" i="1"/>
  <c r="AO1078" i="1"/>
  <c r="CZ1078" i="1" s="1"/>
  <c r="AM1078" i="1"/>
  <c r="DA1078" i="1" s="1"/>
  <c r="AJ1078" i="1"/>
  <c r="AH1078" i="1"/>
  <c r="I1078" i="1"/>
  <c r="D1078" i="1"/>
  <c r="CO1077" i="1"/>
  <c r="CL1077" i="1"/>
  <c r="CE1077" i="1"/>
  <c r="CC1077" i="1"/>
  <c r="BV1077" i="1"/>
  <c r="BQ1077" i="1"/>
  <c r="BM1077" i="1"/>
  <c r="BJ1077" i="1"/>
  <c r="BG1077" i="1"/>
  <c r="AZ1077" i="1"/>
  <c r="AQ1077" i="1"/>
  <c r="AO1077" i="1"/>
  <c r="AM1077" i="1"/>
  <c r="AJ1077" i="1"/>
  <c r="AH1077" i="1"/>
  <c r="I1077" i="1"/>
  <c r="E1077" i="1"/>
  <c r="F1077" i="1" s="1"/>
  <c r="D1077" i="1"/>
  <c r="DA1076" i="1"/>
  <c r="CO1076" i="1"/>
  <c r="CL1076" i="1"/>
  <c r="CE1076" i="1"/>
  <c r="CC1076" i="1"/>
  <c r="BV1076" i="1"/>
  <c r="BQ1076" i="1"/>
  <c r="BJ1076" i="1"/>
  <c r="BM1076" i="1" s="1"/>
  <c r="BG1076" i="1"/>
  <c r="AZ1076" i="1"/>
  <c r="AQ1076" i="1"/>
  <c r="AO1076" i="1"/>
  <c r="CZ1076" i="1" s="1"/>
  <c r="AM1076" i="1"/>
  <c r="AJ1076" i="1"/>
  <c r="AH1076" i="1"/>
  <c r="CY1076" i="1" s="1"/>
  <c r="I1076" i="1"/>
  <c r="D1076" i="1"/>
  <c r="DB1075" i="1"/>
  <c r="CO1075" i="1"/>
  <c r="CL1075" i="1"/>
  <c r="CE1075" i="1"/>
  <c r="CC1075" i="1"/>
  <c r="BV1075" i="1"/>
  <c r="BQ1075" i="1"/>
  <c r="BM1075" i="1"/>
  <c r="BJ1075" i="1"/>
  <c r="BG1075" i="1"/>
  <c r="AZ1075" i="1"/>
  <c r="AQ1075" i="1"/>
  <c r="AO1075" i="1"/>
  <c r="AM1075" i="1"/>
  <c r="AJ1075" i="1"/>
  <c r="CZ1075" i="1" s="1"/>
  <c r="AH1075" i="1"/>
  <c r="I1075" i="1"/>
  <c r="F1075" i="1"/>
  <c r="G1075" i="1" s="1"/>
  <c r="E1075" i="1"/>
  <c r="D1075" i="1"/>
  <c r="CO1074" i="1"/>
  <c r="CL1074" i="1"/>
  <c r="CE1074" i="1"/>
  <c r="CC1074" i="1"/>
  <c r="BV1074" i="1"/>
  <c r="BQ1074" i="1"/>
  <c r="BJ1074" i="1"/>
  <c r="BM1074" i="1" s="1"/>
  <c r="BG1074" i="1"/>
  <c r="AZ1074" i="1"/>
  <c r="AQ1074" i="1"/>
  <c r="AO1074" i="1"/>
  <c r="CZ1074" i="1" s="1"/>
  <c r="AM1074" i="1"/>
  <c r="DA1074" i="1" s="1"/>
  <c r="AJ1074" i="1"/>
  <c r="AH1074" i="1"/>
  <c r="I1074" i="1"/>
  <c r="D1074" i="1"/>
  <c r="CO1073" i="1"/>
  <c r="CL1073" i="1"/>
  <c r="CE1073" i="1"/>
  <c r="CC1073" i="1"/>
  <c r="BV1073" i="1"/>
  <c r="BQ1073" i="1"/>
  <c r="BM1073" i="1"/>
  <c r="BJ1073" i="1"/>
  <c r="BG1073" i="1"/>
  <c r="AZ1073" i="1"/>
  <c r="AQ1073" i="1"/>
  <c r="AO1073" i="1"/>
  <c r="AM1073" i="1"/>
  <c r="AJ1073" i="1"/>
  <c r="AH1073" i="1"/>
  <c r="I1073" i="1"/>
  <c r="E1073" i="1"/>
  <c r="F1073" i="1" s="1"/>
  <c r="D1073" i="1"/>
  <c r="DA1072" i="1"/>
  <c r="CO1072" i="1"/>
  <c r="CL1072" i="1"/>
  <c r="CE1072" i="1"/>
  <c r="CC1072" i="1"/>
  <c r="BV1072" i="1"/>
  <c r="BQ1072" i="1"/>
  <c r="BJ1072" i="1"/>
  <c r="BM1072" i="1" s="1"/>
  <c r="BG1072" i="1"/>
  <c r="AZ1072" i="1"/>
  <c r="AQ1072" i="1"/>
  <c r="AO1072" i="1"/>
  <c r="CZ1072" i="1" s="1"/>
  <c r="AM1072" i="1"/>
  <c r="AJ1072" i="1"/>
  <c r="AH1072" i="1"/>
  <c r="CY1072" i="1" s="1"/>
  <c r="I1072" i="1"/>
  <c r="D1072" i="1"/>
  <c r="DB1071" i="1"/>
  <c r="CO1071" i="1"/>
  <c r="CL1071" i="1"/>
  <c r="CE1071" i="1"/>
  <c r="CC1071" i="1"/>
  <c r="BV1071" i="1"/>
  <c r="BQ1071" i="1"/>
  <c r="BM1071" i="1"/>
  <c r="BJ1071" i="1"/>
  <c r="BG1071" i="1"/>
  <c r="AZ1071" i="1"/>
  <c r="AQ1071" i="1"/>
  <c r="AO1071" i="1"/>
  <c r="AM1071" i="1"/>
  <c r="AJ1071" i="1"/>
  <c r="CZ1071" i="1" s="1"/>
  <c r="AH1071" i="1"/>
  <c r="I1071" i="1"/>
  <c r="F1071" i="1"/>
  <c r="G1071" i="1" s="1"/>
  <c r="E1071" i="1"/>
  <c r="D1071" i="1"/>
  <c r="CO1070" i="1"/>
  <c r="CL1070" i="1"/>
  <c r="CE1070" i="1"/>
  <c r="CC1070" i="1"/>
  <c r="BV1070" i="1"/>
  <c r="BQ1070" i="1"/>
  <c r="BJ1070" i="1"/>
  <c r="BM1070" i="1" s="1"/>
  <c r="BG1070" i="1"/>
  <c r="AZ1070" i="1"/>
  <c r="AQ1070" i="1"/>
  <c r="AO1070" i="1"/>
  <c r="CZ1070" i="1" s="1"/>
  <c r="AM1070" i="1"/>
  <c r="DA1070" i="1" s="1"/>
  <c r="AJ1070" i="1"/>
  <c r="AH1070" i="1"/>
  <c r="I1070" i="1"/>
  <c r="D1070" i="1"/>
  <c r="CO1069" i="1"/>
  <c r="CL1069" i="1"/>
  <c r="CE1069" i="1"/>
  <c r="CC1069" i="1"/>
  <c r="BV1069" i="1"/>
  <c r="BQ1069" i="1"/>
  <c r="BM1069" i="1"/>
  <c r="BJ1069" i="1"/>
  <c r="BG1069" i="1"/>
  <c r="AZ1069" i="1"/>
  <c r="AQ1069" i="1"/>
  <c r="AO1069" i="1"/>
  <c r="AM1069" i="1"/>
  <c r="AJ1069" i="1"/>
  <c r="AH1069" i="1"/>
  <c r="I1069" i="1"/>
  <c r="E1069" i="1"/>
  <c r="F1069" i="1" s="1"/>
  <c r="D1069" i="1"/>
  <c r="CO1068" i="1"/>
  <c r="CL1068" i="1"/>
  <c r="CE1068" i="1"/>
  <c r="CC1068" i="1"/>
  <c r="BV1068" i="1"/>
  <c r="BQ1068" i="1"/>
  <c r="BJ1068" i="1"/>
  <c r="BM1068" i="1" s="1"/>
  <c r="BG1068" i="1"/>
  <c r="AZ1068" i="1"/>
  <c r="AQ1068" i="1"/>
  <c r="AO1068" i="1"/>
  <c r="CZ1068" i="1" s="1"/>
  <c r="AM1068" i="1"/>
  <c r="DA1068" i="1" s="1"/>
  <c r="AJ1068" i="1"/>
  <c r="AH1068" i="1"/>
  <c r="I1068" i="1"/>
  <c r="E1068" i="1"/>
  <c r="D1068" i="1"/>
  <c r="CO1067" i="1"/>
  <c r="CL1067" i="1"/>
  <c r="CE1067" i="1"/>
  <c r="CC1067" i="1"/>
  <c r="BV1067" i="1"/>
  <c r="BQ1067" i="1"/>
  <c r="BM1067" i="1"/>
  <c r="BJ1067" i="1"/>
  <c r="BG1067" i="1"/>
  <c r="AZ1067" i="1"/>
  <c r="CY1067" i="1" s="1"/>
  <c r="AQ1067" i="1"/>
  <c r="AO1067" i="1"/>
  <c r="AM1067" i="1"/>
  <c r="AJ1067" i="1"/>
  <c r="CZ1067" i="1" s="1"/>
  <c r="AH1067" i="1"/>
  <c r="I1067" i="1"/>
  <c r="E1067" i="1"/>
  <c r="D1067" i="1"/>
  <c r="CZ1066" i="1"/>
  <c r="CO1066" i="1"/>
  <c r="CL1066" i="1"/>
  <c r="CE1066" i="1"/>
  <c r="CC1066" i="1"/>
  <c r="BV1066" i="1"/>
  <c r="DA1066" i="1" s="1"/>
  <c r="BQ1066" i="1"/>
  <c r="BJ1066" i="1"/>
  <c r="BM1066" i="1" s="1"/>
  <c r="BG1066" i="1"/>
  <c r="AZ1066" i="1"/>
  <c r="AQ1066" i="1"/>
  <c r="AO1066" i="1"/>
  <c r="AM1066" i="1"/>
  <c r="AJ1066" i="1"/>
  <c r="AH1066" i="1"/>
  <c r="I1066" i="1"/>
  <c r="E1066" i="1"/>
  <c r="D1066" i="1"/>
  <c r="CO1065" i="1"/>
  <c r="CL1065" i="1"/>
  <c r="CE1065" i="1"/>
  <c r="CZ1065" i="1" s="1"/>
  <c r="CC1065" i="1"/>
  <c r="BV1065" i="1"/>
  <c r="BQ1065" i="1"/>
  <c r="BM1065" i="1"/>
  <c r="BJ1065" i="1"/>
  <c r="BG1065" i="1"/>
  <c r="AZ1065" i="1"/>
  <c r="AQ1065" i="1"/>
  <c r="AO1065" i="1"/>
  <c r="AM1065" i="1"/>
  <c r="AJ1065" i="1"/>
  <c r="AH1065" i="1"/>
  <c r="CY1065" i="1" s="1"/>
  <c r="I1065" i="1"/>
  <c r="F1065" i="1"/>
  <c r="G1065" i="1" s="1"/>
  <c r="E1065" i="1"/>
  <c r="D1065" i="1"/>
  <c r="CZ1064" i="1"/>
  <c r="CO1064" i="1"/>
  <c r="CL1064" i="1"/>
  <c r="CE1064" i="1"/>
  <c r="CC1064" i="1"/>
  <c r="BV1064" i="1"/>
  <c r="BQ1064" i="1"/>
  <c r="BJ1064" i="1"/>
  <c r="BM1064" i="1" s="1"/>
  <c r="BG1064" i="1"/>
  <c r="AZ1064" i="1"/>
  <c r="AQ1064" i="1"/>
  <c r="AO1064" i="1"/>
  <c r="AM1064" i="1"/>
  <c r="AJ1064" i="1"/>
  <c r="AH1064" i="1"/>
  <c r="I1064" i="1"/>
  <c r="E1064" i="1"/>
  <c r="D1064" i="1"/>
  <c r="CY1063" i="1"/>
  <c r="CO1063" i="1"/>
  <c r="CL1063" i="1"/>
  <c r="CE1063" i="1"/>
  <c r="CC1063" i="1"/>
  <c r="BV1063" i="1"/>
  <c r="BQ1063" i="1"/>
  <c r="BM1063" i="1"/>
  <c r="BJ1063" i="1"/>
  <c r="BG1063" i="1"/>
  <c r="AZ1063" i="1"/>
  <c r="AQ1063" i="1"/>
  <c r="AO1063" i="1"/>
  <c r="AM1063" i="1"/>
  <c r="AJ1063" i="1"/>
  <c r="CZ1063" i="1" s="1"/>
  <c r="AH1063" i="1"/>
  <c r="I1063" i="1"/>
  <c r="E1063" i="1"/>
  <c r="D1063" i="1"/>
  <c r="DA1062" i="1"/>
  <c r="CZ1062" i="1"/>
  <c r="CO1062" i="1"/>
  <c r="CL1062" i="1"/>
  <c r="CE1062" i="1"/>
  <c r="CC1062" i="1"/>
  <c r="BV1062" i="1"/>
  <c r="BQ1062" i="1"/>
  <c r="BJ1062" i="1"/>
  <c r="BM1062" i="1" s="1"/>
  <c r="BG1062" i="1"/>
  <c r="AZ1062" i="1"/>
  <c r="AQ1062" i="1"/>
  <c r="AO1062" i="1"/>
  <c r="AM1062" i="1"/>
  <c r="AJ1062" i="1"/>
  <c r="AH1062" i="1"/>
  <c r="I1062" i="1"/>
  <c r="E1062" i="1"/>
  <c r="D1062" i="1"/>
  <c r="CO1061" i="1"/>
  <c r="CL1061" i="1"/>
  <c r="CE1061" i="1"/>
  <c r="CZ1061" i="1" s="1"/>
  <c r="CC1061" i="1"/>
  <c r="BV1061" i="1"/>
  <c r="BQ1061" i="1"/>
  <c r="BM1061" i="1"/>
  <c r="BJ1061" i="1"/>
  <c r="BG1061" i="1"/>
  <c r="AZ1061" i="1"/>
  <c r="AQ1061" i="1"/>
  <c r="AO1061" i="1"/>
  <c r="AM1061" i="1"/>
  <c r="AJ1061" i="1"/>
  <c r="AH1061" i="1"/>
  <c r="I1061" i="1"/>
  <c r="F1061" i="1"/>
  <c r="G1061" i="1" s="1"/>
  <c r="E1061" i="1"/>
  <c r="D1061" i="1"/>
  <c r="CZ1060" i="1"/>
  <c r="CO1060" i="1"/>
  <c r="CL1060" i="1"/>
  <c r="CE1060" i="1"/>
  <c r="CC1060" i="1"/>
  <c r="BV1060" i="1"/>
  <c r="BQ1060" i="1"/>
  <c r="BJ1060" i="1"/>
  <c r="BM1060" i="1" s="1"/>
  <c r="BG1060" i="1"/>
  <c r="AZ1060" i="1"/>
  <c r="AQ1060" i="1"/>
  <c r="AO1060" i="1"/>
  <c r="AM1060" i="1"/>
  <c r="DB1060" i="1" s="1"/>
  <c r="AJ1060" i="1"/>
  <c r="AH1060" i="1"/>
  <c r="I1060" i="1"/>
  <c r="E1060" i="1"/>
  <c r="D1060" i="1"/>
  <c r="CO1059" i="1"/>
  <c r="CL1059" i="1"/>
  <c r="CE1059" i="1"/>
  <c r="CC1059" i="1"/>
  <c r="BV1059" i="1"/>
  <c r="BQ1059" i="1"/>
  <c r="BM1059" i="1"/>
  <c r="BJ1059" i="1"/>
  <c r="BG1059" i="1"/>
  <c r="AZ1059" i="1"/>
  <c r="CY1059" i="1" s="1"/>
  <c r="AQ1059" i="1"/>
  <c r="AO1059" i="1"/>
  <c r="AM1059" i="1"/>
  <c r="AJ1059" i="1"/>
  <c r="CZ1059" i="1" s="1"/>
  <c r="AH1059" i="1"/>
  <c r="I1059" i="1"/>
  <c r="E1059" i="1"/>
  <c r="D1059" i="1"/>
  <c r="CZ1058" i="1"/>
  <c r="CO1058" i="1"/>
  <c r="CL1058" i="1"/>
  <c r="CE1058" i="1"/>
  <c r="CC1058" i="1"/>
  <c r="BV1058" i="1"/>
  <c r="DA1058" i="1" s="1"/>
  <c r="BQ1058" i="1"/>
  <c r="BJ1058" i="1"/>
  <c r="BM1058" i="1" s="1"/>
  <c r="BG1058" i="1"/>
  <c r="AZ1058" i="1"/>
  <c r="AQ1058" i="1"/>
  <c r="AO1058" i="1"/>
  <c r="AM1058" i="1"/>
  <c r="AJ1058" i="1"/>
  <c r="AH1058" i="1"/>
  <c r="I1058" i="1"/>
  <c r="E1058" i="1"/>
  <c r="D1058" i="1"/>
  <c r="CO1057" i="1"/>
  <c r="CL1057" i="1"/>
  <c r="CE1057" i="1"/>
  <c r="CZ1057" i="1" s="1"/>
  <c r="CC1057" i="1"/>
  <c r="BV1057" i="1"/>
  <c r="BQ1057" i="1"/>
  <c r="BM1057" i="1"/>
  <c r="BJ1057" i="1"/>
  <c r="BG1057" i="1"/>
  <c r="AZ1057" i="1"/>
  <c r="AQ1057" i="1"/>
  <c r="AO1057" i="1"/>
  <c r="AM1057" i="1"/>
  <c r="AJ1057" i="1"/>
  <c r="AH1057" i="1"/>
  <c r="CY1057" i="1" s="1"/>
  <c r="I1057" i="1"/>
  <c r="F1057" i="1"/>
  <c r="G1057" i="1" s="1"/>
  <c r="E1057" i="1"/>
  <c r="D1057" i="1"/>
  <c r="CZ1056" i="1"/>
  <c r="CO1056" i="1"/>
  <c r="CL1056" i="1"/>
  <c r="CE1056" i="1"/>
  <c r="CC1056" i="1"/>
  <c r="BV1056" i="1"/>
  <c r="BQ1056" i="1"/>
  <c r="BJ1056" i="1"/>
  <c r="BM1056" i="1" s="1"/>
  <c r="BG1056" i="1"/>
  <c r="AZ1056" i="1"/>
  <c r="AQ1056" i="1"/>
  <c r="AO1056" i="1"/>
  <c r="AM1056" i="1"/>
  <c r="AJ1056" i="1"/>
  <c r="AH1056" i="1"/>
  <c r="I1056" i="1"/>
  <c r="E1056" i="1"/>
  <c r="D1056" i="1"/>
  <c r="CY1055" i="1"/>
  <c r="CO1055" i="1"/>
  <c r="CL1055" i="1"/>
  <c r="CE1055" i="1"/>
  <c r="CC1055" i="1"/>
  <c r="BV1055" i="1"/>
  <c r="BQ1055" i="1"/>
  <c r="BM1055" i="1"/>
  <c r="BJ1055" i="1"/>
  <c r="BG1055" i="1"/>
  <c r="AZ1055" i="1"/>
  <c r="AQ1055" i="1"/>
  <c r="AO1055" i="1"/>
  <c r="AM1055" i="1"/>
  <c r="AJ1055" i="1"/>
  <c r="CZ1055" i="1" s="1"/>
  <c r="AH1055" i="1"/>
  <c r="I1055" i="1"/>
  <c r="E1055" i="1"/>
  <c r="D1055" i="1"/>
  <c r="DA1054" i="1"/>
  <c r="CZ1054" i="1"/>
  <c r="CO1054" i="1"/>
  <c r="CL1054" i="1"/>
  <c r="CE1054" i="1"/>
  <c r="CC1054" i="1"/>
  <c r="BV1054" i="1"/>
  <c r="BQ1054" i="1"/>
  <c r="BJ1054" i="1"/>
  <c r="BM1054" i="1" s="1"/>
  <c r="BG1054" i="1"/>
  <c r="AZ1054" i="1"/>
  <c r="AQ1054" i="1"/>
  <c r="AO1054" i="1"/>
  <c r="AM1054" i="1"/>
  <c r="AJ1054" i="1"/>
  <c r="AH1054" i="1"/>
  <c r="I1054" i="1"/>
  <c r="E1054" i="1"/>
  <c r="D1054" i="1"/>
  <c r="CO1053" i="1"/>
  <c r="CL1053" i="1"/>
  <c r="CE1053" i="1"/>
  <c r="CZ1053" i="1" s="1"/>
  <c r="CC1053" i="1"/>
  <c r="BV1053" i="1"/>
  <c r="BQ1053" i="1"/>
  <c r="BM1053" i="1"/>
  <c r="BJ1053" i="1"/>
  <c r="BG1053" i="1"/>
  <c r="AZ1053" i="1"/>
  <c r="AQ1053" i="1"/>
  <c r="AO1053" i="1"/>
  <c r="AM1053" i="1"/>
  <c r="AJ1053" i="1"/>
  <c r="AH1053" i="1"/>
  <c r="I1053" i="1"/>
  <c r="F1053" i="1"/>
  <c r="G1053" i="1" s="1"/>
  <c r="E1053" i="1"/>
  <c r="D1053" i="1"/>
  <c r="CZ1052" i="1"/>
  <c r="CO1052" i="1"/>
  <c r="CL1052" i="1"/>
  <c r="CE1052" i="1"/>
  <c r="CC1052" i="1"/>
  <c r="BV1052" i="1"/>
  <c r="BQ1052" i="1"/>
  <c r="BJ1052" i="1"/>
  <c r="BM1052" i="1" s="1"/>
  <c r="BG1052" i="1"/>
  <c r="AZ1052" i="1"/>
  <c r="AQ1052" i="1"/>
  <c r="AO1052" i="1"/>
  <c r="AM1052" i="1"/>
  <c r="DB1052" i="1" s="1"/>
  <c r="AJ1052" i="1"/>
  <c r="AH1052" i="1"/>
  <c r="I1052" i="1"/>
  <c r="E1052" i="1"/>
  <c r="D1052" i="1"/>
  <c r="CO1051" i="1"/>
  <c r="CL1051" i="1"/>
  <c r="CE1051" i="1"/>
  <c r="CC1051" i="1"/>
  <c r="BV1051" i="1"/>
  <c r="BQ1051" i="1"/>
  <c r="BM1051" i="1"/>
  <c r="BJ1051" i="1"/>
  <c r="BG1051" i="1"/>
  <c r="AZ1051" i="1"/>
  <c r="CY1051" i="1" s="1"/>
  <c r="AQ1051" i="1"/>
  <c r="AO1051" i="1"/>
  <c r="AM1051" i="1"/>
  <c r="AJ1051" i="1"/>
  <c r="CZ1051" i="1" s="1"/>
  <c r="AH1051" i="1"/>
  <c r="I1051" i="1"/>
  <c r="E1051" i="1"/>
  <c r="D1051" i="1"/>
  <c r="CZ1050" i="1"/>
  <c r="CO1050" i="1"/>
  <c r="CL1050" i="1"/>
  <c r="CE1050" i="1"/>
  <c r="CC1050" i="1"/>
  <c r="BV1050" i="1"/>
  <c r="DA1050" i="1" s="1"/>
  <c r="BQ1050" i="1"/>
  <c r="BJ1050" i="1"/>
  <c r="BM1050" i="1" s="1"/>
  <c r="BG1050" i="1"/>
  <c r="AZ1050" i="1"/>
  <c r="AQ1050" i="1"/>
  <c r="AO1050" i="1"/>
  <c r="AM1050" i="1"/>
  <c r="AJ1050" i="1"/>
  <c r="AH1050" i="1"/>
  <c r="I1050" i="1"/>
  <c r="E1050" i="1"/>
  <c r="D1050" i="1"/>
  <c r="CO1049" i="1"/>
  <c r="CL1049" i="1"/>
  <c r="CE1049" i="1"/>
  <c r="CZ1049" i="1" s="1"/>
  <c r="CC1049" i="1"/>
  <c r="BV1049" i="1"/>
  <c r="BQ1049" i="1"/>
  <c r="BM1049" i="1"/>
  <c r="BJ1049" i="1"/>
  <c r="BG1049" i="1"/>
  <c r="AZ1049" i="1"/>
  <c r="AQ1049" i="1"/>
  <c r="AO1049" i="1"/>
  <c r="AM1049" i="1"/>
  <c r="AJ1049" i="1"/>
  <c r="AH1049" i="1"/>
  <c r="CY1049" i="1" s="1"/>
  <c r="I1049" i="1"/>
  <c r="F1049" i="1"/>
  <c r="G1049" i="1" s="1"/>
  <c r="E1049" i="1"/>
  <c r="D1049" i="1"/>
  <c r="CZ1048" i="1"/>
  <c r="CO1048" i="1"/>
  <c r="CL1048" i="1"/>
  <c r="CE1048" i="1"/>
  <c r="CC1048" i="1"/>
  <c r="BV1048" i="1"/>
  <c r="BQ1048" i="1"/>
  <c r="BJ1048" i="1"/>
  <c r="BM1048" i="1" s="1"/>
  <c r="BG1048" i="1"/>
  <c r="AZ1048" i="1"/>
  <c r="AQ1048" i="1"/>
  <c r="AO1048" i="1"/>
  <c r="AM1048" i="1"/>
  <c r="AJ1048" i="1"/>
  <c r="AH1048" i="1"/>
  <c r="I1048" i="1"/>
  <c r="E1048" i="1"/>
  <c r="D1048" i="1"/>
  <c r="CY1047" i="1"/>
  <c r="CO1047" i="1"/>
  <c r="CL1047" i="1"/>
  <c r="CE1047" i="1"/>
  <c r="CC1047" i="1"/>
  <c r="BV1047" i="1"/>
  <c r="BQ1047" i="1"/>
  <c r="BM1047" i="1"/>
  <c r="BJ1047" i="1"/>
  <c r="BG1047" i="1"/>
  <c r="AZ1047" i="1"/>
  <c r="AQ1047" i="1"/>
  <c r="AO1047" i="1"/>
  <c r="AM1047" i="1"/>
  <c r="AJ1047" i="1"/>
  <c r="CZ1047" i="1" s="1"/>
  <c r="AH1047" i="1"/>
  <c r="I1047" i="1"/>
  <c r="E1047" i="1"/>
  <c r="D1047" i="1"/>
  <c r="DA1046" i="1"/>
  <c r="CZ1046" i="1"/>
  <c r="CO1046" i="1"/>
  <c r="CL1046" i="1"/>
  <c r="CE1046" i="1"/>
  <c r="CC1046" i="1"/>
  <c r="BV1046" i="1"/>
  <c r="BQ1046" i="1"/>
  <c r="BJ1046" i="1"/>
  <c r="BM1046" i="1" s="1"/>
  <c r="BG1046" i="1"/>
  <c r="AZ1046" i="1"/>
  <c r="AQ1046" i="1"/>
  <c r="AO1046" i="1"/>
  <c r="AM1046" i="1"/>
  <c r="AJ1046" i="1"/>
  <c r="AH1046" i="1"/>
  <c r="I1046" i="1"/>
  <c r="E1046" i="1"/>
  <c r="D1046" i="1"/>
  <c r="CO1045" i="1"/>
  <c r="CL1045" i="1"/>
  <c r="CE1045" i="1"/>
  <c r="CZ1045" i="1" s="1"/>
  <c r="CC1045" i="1"/>
  <c r="BV1045" i="1"/>
  <c r="BQ1045" i="1"/>
  <c r="BM1045" i="1"/>
  <c r="BJ1045" i="1"/>
  <c r="BG1045" i="1"/>
  <c r="AZ1045" i="1"/>
  <c r="AQ1045" i="1"/>
  <c r="AO1045" i="1"/>
  <c r="AM1045" i="1"/>
  <c r="AJ1045" i="1"/>
  <c r="AH1045" i="1"/>
  <c r="I1045" i="1"/>
  <c r="F1045" i="1"/>
  <c r="G1045" i="1" s="1"/>
  <c r="E1045" i="1"/>
  <c r="D1045" i="1"/>
  <c r="CZ1044" i="1"/>
  <c r="CO1044" i="1"/>
  <c r="CL1044" i="1"/>
  <c r="CE1044" i="1"/>
  <c r="CC1044" i="1"/>
  <c r="BV1044" i="1"/>
  <c r="BQ1044" i="1"/>
  <c r="BJ1044" i="1"/>
  <c r="BM1044" i="1" s="1"/>
  <c r="BG1044" i="1"/>
  <c r="AZ1044" i="1"/>
  <c r="AQ1044" i="1"/>
  <c r="AO1044" i="1"/>
  <c r="AM1044" i="1"/>
  <c r="DB1044" i="1" s="1"/>
  <c r="AJ1044" i="1"/>
  <c r="AH1044" i="1"/>
  <c r="I1044" i="1"/>
  <c r="E1044" i="1"/>
  <c r="D1044" i="1"/>
  <c r="CO1043" i="1"/>
  <c r="CL1043" i="1"/>
  <c r="CE1043" i="1"/>
  <c r="CC1043" i="1"/>
  <c r="BV1043" i="1"/>
  <c r="BQ1043" i="1"/>
  <c r="BM1043" i="1"/>
  <c r="BJ1043" i="1"/>
  <c r="BG1043" i="1"/>
  <c r="AZ1043" i="1"/>
  <c r="CY1043" i="1" s="1"/>
  <c r="AQ1043" i="1"/>
  <c r="AO1043" i="1"/>
  <c r="AM1043" i="1"/>
  <c r="AJ1043" i="1"/>
  <c r="CZ1043" i="1" s="1"/>
  <c r="AH1043" i="1"/>
  <c r="I1043" i="1"/>
  <c r="E1043" i="1"/>
  <c r="D1043" i="1"/>
  <c r="CZ1042" i="1"/>
  <c r="CO1042" i="1"/>
  <c r="CL1042" i="1"/>
  <c r="CE1042" i="1"/>
  <c r="CC1042" i="1"/>
  <c r="BV1042" i="1"/>
  <c r="DA1042" i="1" s="1"/>
  <c r="BQ1042" i="1"/>
  <c r="BJ1042" i="1"/>
  <c r="BM1042" i="1" s="1"/>
  <c r="BG1042" i="1"/>
  <c r="AZ1042" i="1"/>
  <c r="AQ1042" i="1"/>
  <c r="AO1042" i="1"/>
  <c r="AM1042" i="1"/>
  <c r="AJ1042" i="1"/>
  <c r="AH1042" i="1"/>
  <c r="I1042" i="1"/>
  <c r="E1042" i="1"/>
  <c r="D1042" i="1"/>
  <c r="CO1041" i="1"/>
  <c r="CL1041" i="1"/>
  <c r="CE1041" i="1"/>
  <c r="CZ1041" i="1" s="1"/>
  <c r="CC1041" i="1"/>
  <c r="BV1041" i="1"/>
  <c r="BQ1041" i="1"/>
  <c r="BM1041" i="1"/>
  <c r="BJ1041" i="1"/>
  <c r="BG1041" i="1"/>
  <c r="AZ1041" i="1"/>
  <c r="AQ1041" i="1"/>
  <c r="AO1041" i="1"/>
  <c r="AM1041" i="1"/>
  <c r="AJ1041" i="1"/>
  <c r="AH1041" i="1"/>
  <c r="CY1041" i="1" s="1"/>
  <c r="I1041" i="1"/>
  <c r="F1041" i="1"/>
  <c r="G1041" i="1" s="1"/>
  <c r="E1041" i="1"/>
  <c r="D1041" i="1"/>
  <c r="CZ1040" i="1"/>
  <c r="CO1040" i="1"/>
  <c r="CL1040" i="1"/>
  <c r="CE1040" i="1"/>
  <c r="CC1040" i="1"/>
  <c r="BV1040" i="1"/>
  <c r="BQ1040" i="1"/>
  <c r="BJ1040" i="1"/>
  <c r="BM1040" i="1" s="1"/>
  <c r="BG1040" i="1"/>
  <c r="AZ1040" i="1"/>
  <c r="AQ1040" i="1"/>
  <c r="AO1040" i="1"/>
  <c r="AM1040" i="1"/>
  <c r="AJ1040" i="1"/>
  <c r="AH1040" i="1"/>
  <c r="I1040" i="1"/>
  <c r="E1040" i="1"/>
  <c r="D1040" i="1"/>
  <c r="CY1039" i="1"/>
  <c r="CO1039" i="1"/>
  <c r="CL1039" i="1"/>
  <c r="CE1039" i="1"/>
  <c r="CC1039" i="1"/>
  <c r="BV1039" i="1"/>
  <c r="BQ1039" i="1"/>
  <c r="BM1039" i="1"/>
  <c r="BJ1039" i="1"/>
  <c r="BG1039" i="1"/>
  <c r="AZ1039" i="1"/>
  <c r="AQ1039" i="1"/>
  <c r="AO1039" i="1"/>
  <c r="AM1039" i="1"/>
  <c r="AJ1039" i="1"/>
  <c r="CZ1039" i="1" s="1"/>
  <c r="AH1039" i="1"/>
  <c r="I1039" i="1"/>
  <c r="E1039" i="1"/>
  <c r="D1039" i="1"/>
  <c r="DA1038" i="1"/>
  <c r="CZ1038" i="1"/>
  <c r="CO1038" i="1"/>
  <c r="CL1038" i="1"/>
  <c r="CE1038" i="1"/>
  <c r="CC1038" i="1"/>
  <c r="BV1038" i="1"/>
  <c r="BQ1038" i="1"/>
  <c r="BJ1038" i="1"/>
  <c r="BM1038" i="1" s="1"/>
  <c r="BG1038" i="1"/>
  <c r="AZ1038" i="1"/>
  <c r="AQ1038" i="1"/>
  <c r="AO1038" i="1"/>
  <c r="AM1038" i="1"/>
  <c r="AJ1038" i="1"/>
  <c r="AH1038" i="1"/>
  <c r="I1038" i="1"/>
  <c r="E1038" i="1"/>
  <c r="D1038" i="1"/>
  <c r="CO1037" i="1"/>
  <c r="CL1037" i="1"/>
  <c r="CE1037" i="1"/>
  <c r="CZ1037" i="1" s="1"/>
  <c r="CC1037" i="1"/>
  <c r="BV1037" i="1"/>
  <c r="BQ1037" i="1"/>
  <c r="BM1037" i="1"/>
  <c r="BJ1037" i="1"/>
  <c r="BG1037" i="1"/>
  <c r="AZ1037" i="1"/>
  <c r="AQ1037" i="1"/>
  <c r="AO1037" i="1"/>
  <c r="AM1037" i="1"/>
  <c r="AJ1037" i="1"/>
  <c r="AH1037" i="1"/>
  <c r="I1037" i="1"/>
  <c r="F1037" i="1"/>
  <c r="G1037" i="1" s="1"/>
  <c r="E1037" i="1"/>
  <c r="D1037" i="1"/>
  <c r="CZ1036" i="1"/>
  <c r="CO1036" i="1"/>
  <c r="CL1036" i="1"/>
  <c r="CE1036" i="1"/>
  <c r="CC1036" i="1"/>
  <c r="BV1036" i="1"/>
  <c r="BQ1036" i="1"/>
  <c r="BJ1036" i="1"/>
  <c r="BM1036" i="1" s="1"/>
  <c r="BG1036" i="1"/>
  <c r="AZ1036" i="1"/>
  <c r="AQ1036" i="1"/>
  <c r="AO1036" i="1"/>
  <c r="AM1036" i="1"/>
  <c r="DB1036" i="1" s="1"/>
  <c r="AJ1036" i="1"/>
  <c r="AH1036" i="1"/>
  <c r="I1036" i="1"/>
  <c r="E1036" i="1"/>
  <c r="D1036" i="1"/>
  <c r="CO1035" i="1"/>
  <c r="CL1035" i="1"/>
  <c r="CE1035" i="1"/>
  <c r="CC1035" i="1"/>
  <c r="BV1035" i="1"/>
  <c r="BQ1035" i="1"/>
  <c r="BM1035" i="1"/>
  <c r="BJ1035" i="1"/>
  <c r="BG1035" i="1"/>
  <c r="AZ1035" i="1"/>
  <c r="CY1035" i="1" s="1"/>
  <c r="AQ1035" i="1"/>
  <c r="AO1035" i="1"/>
  <c r="AM1035" i="1"/>
  <c r="AJ1035" i="1"/>
  <c r="CZ1035" i="1" s="1"/>
  <c r="AH1035" i="1"/>
  <c r="I1035" i="1"/>
  <c r="E1035" i="1"/>
  <c r="D1035" i="1"/>
  <c r="CZ1034" i="1"/>
  <c r="CO1034" i="1"/>
  <c r="CL1034" i="1"/>
  <c r="CE1034" i="1"/>
  <c r="CC1034" i="1"/>
  <c r="BV1034" i="1"/>
  <c r="DA1034" i="1" s="1"/>
  <c r="BQ1034" i="1"/>
  <c r="BJ1034" i="1"/>
  <c r="BM1034" i="1" s="1"/>
  <c r="BG1034" i="1"/>
  <c r="AZ1034" i="1"/>
  <c r="AQ1034" i="1"/>
  <c r="AO1034" i="1"/>
  <c r="AM1034" i="1"/>
  <c r="AJ1034" i="1"/>
  <c r="AH1034" i="1"/>
  <c r="I1034" i="1"/>
  <c r="E1034" i="1"/>
  <c r="D1034" i="1"/>
  <c r="CO1033" i="1"/>
  <c r="CL1033" i="1"/>
  <c r="CE1033" i="1"/>
  <c r="CZ1033" i="1" s="1"/>
  <c r="CC1033" i="1"/>
  <c r="BV1033" i="1"/>
  <c r="BQ1033" i="1"/>
  <c r="BM1033" i="1"/>
  <c r="BJ1033" i="1"/>
  <c r="BG1033" i="1"/>
  <c r="AZ1033" i="1"/>
  <c r="AQ1033" i="1"/>
  <c r="AO1033" i="1"/>
  <c r="AM1033" i="1"/>
  <c r="AJ1033" i="1"/>
  <c r="AH1033" i="1"/>
  <c r="CY1033" i="1" s="1"/>
  <c r="I1033" i="1"/>
  <c r="F1033" i="1"/>
  <c r="G1033" i="1" s="1"/>
  <c r="E1033" i="1"/>
  <c r="D1033" i="1"/>
  <c r="CZ1032" i="1"/>
  <c r="CO1032" i="1"/>
  <c r="CL1032" i="1"/>
  <c r="CE1032" i="1"/>
  <c r="CC1032" i="1"/>
  <c r="BV1032" i="1"/>
  <c r="BQ1032" i="1"/>
  <c r="BJ1032" i="1"/>
  <c r="BM1032" i="1" s="1"/>
  <c r="BG1032" i="1"/>
  <c r="AZ1032" i="1"/>
  <c r="AQ1032" i="1"/>
  <c r="AO1032" i="1"/>
  <c r="AM1032" i="1"/>
  <c r="AJ1032" i="1"/>
  <c r="AH1032" i="1"/>
  <c r="I1032" i="1"/>
  <c r="E1032" i="1"/>
  <c r="D1032" i="1"/>
  <c r="CY1031" i="1"/>
  <c r="CO1031" i="1"/>
  <c r="CL1031" i="1"/>
  <c r="CE1031" i="1"/>
  <c r="CC1031" i="1"/>
  <c r="BV1031" i="1"/>
  <c r="BQ1031" i="1"/>
  <c r="BM1031" i="1"/>
  <c r="BJ1031" i="1"/>
  <c r="BG1031" i="1"/>
  <c r="AZ1031" i="1"/>
  <c r="AQ1031" i="1"/>
  <c r="AO1031" i="1"/>
  <c r="AM1031" i="1"/>
  <c r="AJ1031" i="1"/>
  <c r="CZ1031" i="1" s="1"/>
  <c r="AH1031" i="1"/>
  <c r="I1031" i="1"/>
  <c r="E1031" i="1"/>
  <c r="D1031" i="1"/>
  <c r="DA1030" i="1"/>
  <c r="CZ1030" i="1"/>
  <c r="CO1030" i="1"/>
  <c r="CL1030" i="1"/>
  <c r="CE1030" i="1"/>
  <c r="CC1030" i="1"/>
  <c r="BV1030" i="1"/>
  <c r="BQ1030" i="1"/>
  <c r="BJ1030" i="1"/>
  <c r="BM1030" i="1" s="1"/>
  <c r="BG1030" i="1"/>
  <c r="AZ1030" i="1"/>
  <c r="AQ1030" i="1"/>
  <c r="AO1030" i="1"/>
  <c r="AM1030" i="1"/>
  <c r="AJ1030" i="1"/>
  <c r="AH1030" i="1"/>
  <c r="I1030" i="1"/>
  <c r="E1030" i="1"/>
  <c r="D1030" i="1"/>
  <c r="CO1029" i="1"/>
  <c r="CL1029" i="1"/>
  <c r="CE1029" i="1"/>
  <c r="CZ1029" i="1" s="1"/>
  <c r="CC1029" i="1"/>
  <c r="BV1029" i="1"/>
  <c r="BQ1029" i="1"/>
  <c r="BM1029" i="1"/>
  <c r="BJ1029" i="1"/>
  <c r="BG1029" i="1"/>
  <c r="AZ1029" i="1"/>
  <c r="AQ1029" i="1"/>
  <c r="AO1029" i="1"/>
  <c r="AM1029" i="1"/>
  <c r="AJ1029" i="1"/>
  <c r="AH1029" i="1"/>
  <c r="I1029" i="1"/>
  <c r="F1029" i="1"/>
  <c r="G1029" i="1" s="1"/>
  <c r="E1029" i="1"/>
  <c r="D1029" i="1"/>
  <c r="CZ1028" i="1"/>
  <c r="CO1028" i="1"/>
  <c r="CL1028" i="1"/>
  <c r="CE1028" i="1"/>
  <c r="CC1028" i="1"/>
  <c r="BV1028" i="1"/>
  <c r="BQ1028" i="1"/>
  <c r="BJ1028" i="1"/>
  <c r="BM1028" i="1" s="1"/>
  <c r="BG1028" i="1"/>
  <c r="AZ1028" i="1"/>
  <c r="AQ1028" i="1"/>
  <c r="AO1028" i="1"/>
  <c r="AM1028" i="1"/>
  <c r="DB1028" i="1" s="1"/>
  <c r="AJ1028" i="1"/>
  <c r="AH1028" i="1"/>
  <c r="I1028" i="1"/>
  <c r="E1028" i="1"/>
  <c r="D1028" i="1"/>
  <c r="CO1027" i="1"/>
  <c r="CL1027" i="1"/>
  <c r="CE1027" i="1"/>
  <c r="CC1027" i="1"/>
  <c r="BV1027" i="1"/>
  <c r="BQ1027" i="1"/>
  <c r="BM1027" i="1"/>
  <c r="BJ1027" i="1"/>
  <c r="BG1027" i="1"/>
  <c r="AZ1027" i="1"/>
  <c r="CY1027" i="1" s="1"/>
  <c r="AQ1027" i="1"/>
  <c r="AO1027" i="1"/>
  <c r="AM1027" i="1"/>
  <c r="AJ1027" i="1"/>
  <c r="CZ1027" i="1" s="1"/>
  <c r="AH1027" i="1"/>
  <c r="I1027" i="1"/>
  <c r="E1027" i="1"/>
  <c r="D1027" i="1"/>
  <c r="CZ1026" i="1"/>
  <c r="CO1026" i="1"/>
  <c r="CL1026" i="1"/>
  <c r="CE1026" i="1"/>
  <c r="CC1026" i="1"/>
  <c r="BV1026" i="1"/>
  <c r="DA1026" i="1" s="1"/>
  <c r="BQ1026" i="1"/>
  <c r="BJ1026" i="1"/>
  <c r="BM1026" i="1" s="1"/>
  <c r="BG1026" i="1"/>
  <c r="AZ1026" i="1"/>
  <c r="AQ1026" i="1"/>
  <c r="AO1026" i="1"/>
  <c r="AM1026" i="1"/>
  <c r="AJ1026" i="1"/>
  <c r="AH1026" i="1"/>
  <c r="I1026" i="1"/>
  <c r="E1026" i="1"/>
  <c r="D1026" i="1"/>
  <c r="CO1025" i="1"/>
  <c r="CL1025" i="1"/>
  <c r="CE1025" i="1"/>
  <c r="CZ1025" i="1" s="1"/>
  <c r="CC1025" i="1"/>
  <c r="BV1025" i="1"/>
  <c r="BQ1025" i="1"/>
  <c r="BM1025" i="1"/>
  <c r="BJ1025" i="1"/>
  <c r="BG1025" i="1"/>
  <c r="AZ1025" i="1"/>
  <c r="AQ1025" i="1"/>
  <c r="AO1025" i="1"/>
  <c r="AM1025" i="1"/>
  <c r="AJ1025" i="1"/>
  <c r="AH1025" i="1"/>
  <c r="CY1025" i="1" s="1"/>
  <c r="I1025" i="1"/>
  <c r="F1025" i="1"/>
  <c r="G1025" i="1" s="1"/>
  <c r="E1025" i="1"/>
  <c r="D1025" i="1"/>
  <c r="CZ1024" i="1"/>
  <c r="CO1024" i="1"/>
  <c r="CL1024" i="1"/>
  <c r="CE1024" i="1"/>
  <c r="CC1024" i="1"/>
  <c r="BV1024" i="1"/>
  <c r="BQ1024" i="1"/>
  <c r="BJ1024" i="1"/>
  <c r="BM1024" i="1" s="1"/>
  <c r="BG1024" i="1"/>
  <c r="AZ1024" i="1"/>
  <c r="AQ1024" i="1"/>
  <c r="AO1024" i="1"/>
  <c r="AM1024" i="1"/>
  <c r="AJ1024" i="1"/>
  <c r="AH1024" i="1"/>
  <c r="I1024" i="1"/>
  <c r="E1024" i="1"/>
  <c r="D1024" i="1"/>
  <c r="CY1023" i="1"/>
  <c r="CO1023" i="1"/>
  <c r="CL1023" i="1"/>
  <c r="CE1023" i="1"/>
  <c r="CC1023" i="1"/>
  <c r="BV1023" i="1"/>
  <c r="BQ1023" i="1"/>
  <c r="BM1023" i="1"/>
  <c r="BJ1023" i="1"/>
  <c r="BG1023" i="1"/>
  <c r="AZ1023" i="1"/>
  <c r="AQ1023" i="1"/>
  <c r="AO1023" i="1"/>
  <c r="AM1023" i="1"/>
  <c r="AJ1023" i="1"/>
  <c r="CZ1023" i="1" s="1"/>
  <c r="AH1023" i="1"/>
  <c r="I1023" i="1"/>
  <c r="E1023" i="1"/>
  <c r="D1023" i="1"/>
  <c r="DA1022" i="1"/>
  <c r="CZ1022" i="1"/>
  <c r="CO1022" i="1"/>
  <c r="CL1022" i="1"/>
  <c r="CE1022" i="1"/>
  <c r="CC1022" i="1"/>
  <c r="BV1022" i="1"/>
  <c r="BQ1022" i="1"/>
  <c r="BJ1022" i="1"/>
  <c r="BM1022" i="1" s="1"/>
  <c r="BG1022" i="1"/>
  <c r="AZ1022" i="1"/>
  <c r="AQ1022" i="1"/>
  <c r="AO1022" i="1"/>
  <c r="AM1022" i="1"/>
  <c r="AJ1022" i="1"/>
  <c r="AH1022" i="1"/>
  <c r="I1022" i="1"/>
  <c r="E1022" i="1"/>
  <c r="D1022" i="1"/>
  <c r="CO1021" i="1"/>
  <c r="CL1021" i="1"/>
  <c r="CE1021" i="1"/>
  <c r="CZ1021" i="1" s="1"/>
  <c r="CC1021" i="1"/>
  <c r="BV1021" i="1"/>
  <c r="BQ1021" i="1"/>
  <c r="BM1021" i="1"/>
  <c r="BJ1021" i="1"/>
  <c r="BG1021" i="1"/>
  <c r="AZ1021" i="1"/>
  <c r="AQ1021" i="1"/>
  <c r="AO1021" i="1"/>
  <c r="AM1021" i="1"/>
  <c r="AJ1021" i="1"/>
  <c r="AH1021" i="1"/>
  <c r="I1021" i="1"/>
  <c r="F1021" i="1"/>
  <c r="G1021" i="1" s="1"/>
  <c r="E1021" i="1"/>
  <c r="D1021" i="1"/>
  <c r="CZ1020" i="1"/>
  <c r="CO1020" i="1"/>
  <c r="CL1020" i="1"/>
  <c r="CE1020" i="1"/>
  <c r="CC1020" i="1"/>
  <c r="BV1020" i="1"/>
  <c r="BQ1020" i="1"/>
  <c r="BJ1020" i="1"/>
  <c r="BM1020" i="1" s="1"/>
  <c r="BG1020" i="1"/>
  <c r="AZ1020" i="1"/>
  <c r="AQ1020" i="1"/>
  <c r="AO1020" i="1"/>
  <c r="AM1020" i="1"/>
  <c r="DB1020" i="1" s="1"/>
  <c r="AJ1020" i="1"/>
  <c r="AH1020" i="1"/>
  <c r="I1020" i="1"/>
  <c r="E1020" i="1"/>
  <c r="D1020" i="1"/>
  <c r="CO1019" i="1"/>
  <c r="CL1019" i="1"/>
  <c r="CE1019" i="1"/>
  <c r="CC1019" i="1"/>
  <c r="BV1019" i="1"/>
  <c r="BQ1019" i="1"/>
  <c r="BM1019" i="1"/>
  <c r="BJ1019" i="1"/>
  <c r="BG1019" i="1"/>
  <c r="AZ1019" i="1"/>
  <c r="CY1019" i="1" s="1"/>
  <c r="AQ1019" i="1"/>
  <c r="AO1019" i="1"/>
  <c r="AM1019" i="1"/>
  <c r="AJ1019" i="1"/>
  <c r="CZ1019" i="1" s="1"/>
  <c r="AH1019" i="1"/>
  <c r="I1019" i="1"/>
  <c r="E1019" i="1"/>
  <c r="D1019" i="1"/>
  <c r="CZ1018" i="1"/>
  <c r="CO1018" i="1"/>
  <c r="CL1018" i="1"/>
  <c r="CE1018" i="1"/>
  <c r="CC1018" i="1"/>
  <c r="BV1018" i="1"/>
  <c r="DA1018" i="1" s="1"/>
  <c r="BQ1018" i="1"/>
  <c r="BJ1018" i="1"/>
  <c r="BM1018" i="1" s="1"/>
  <c r="BG1018" i="1"/>
  <c r="AZ1018" i="1"/>
  <c r="AQ1018" i="1"/>
  <c r="AO1018" i="1"/>
  <c r="AM1018" i="1"/>
  <c r="AJ1018" i="1"/>
  <c r="AH1018" i="1"/>
  <c r="I1018" i="1"/>
  <c r="E1018" i="1"/>
  <c r="D1018" i="1"/>
  <c r="CO1017" i="1"/>
  <c r="CL1017" i="1"/>
  <c r="CE1017" i="1"/>
  <c r="CZ1017" i="1" s="1"/>
  <c r="CC1017" i="1"/>
  <c r="BV1017" i="1"/>
  <c r="BQ1017" i="1"/>
  <c r="BM1017" i="1"/>
  <c r="BJ1017" i="1"/>
  <c r="BG1017" i="1"/>
  <c r="AZ1017" i="1"/>
  <c r="AQ1017" i="1"/>
  <c r="AO1017" i="1"/>
  <c r="AM1017" i="1"/>
  <c r="AJ1017" i="1"/>
  <c r="AH1017" i="1"/>
  <c r="CY1017" i="1" s="1"/>
  <c r="I1017" i="1"/>
  <c r="F1017" i="1"/>
  <c r="G1017" i="1" s="1"/>
  <c r="E1017" i="1"/>
  <c r="D1017" i="1"/>
  <c r="CZ1016" i="1"/>
  <c r="CO1016" i="1"/>
  <c r="CL1016" i="1"/>
  <c r="CE1016" i="1"/>
  <c r="CC1016" i="1"/>
  <c r="BV1016" i="1"/>
  <c r="BQ1016" i="1"/>
  <c r="BJ1016" i="1"/>
  <c r="BM1016" i="1" s="1"/>
  <c r="BG1016" i="1"/>
  <c r="AZ1016" i="1"/>
  <c r="AQ1016" i="1"/>
  <c r="AO1016" i="1"/>
  <c r="AM1016" i="1"/>
  <c r="AJ1016" i="1"/>
  <c r="AH1016" i="1"/>
  <c r="I1016" i="1"/>
  <c r="E1016" i="1"/>
  <c r="D1016" i="1"/>
  <c r="CY1015" i="1"/>
  <c r="CO1015" i="1"/>
  <c r="CL1015" i="1"/>
  <c r="CE1015" i="1"/>
  <c r="CC1015" i="1"/>
  <c r="BV1015" i="1"/>
  <c r="BQ1015" i="1"/>
  <c r="BM1015" i="1"/>
  <c r="BJ1015" i="1"/>
  <c r="BG1015" i="1"/>
  <c r="AZ1015" i="1"/>
  <c r="AQ1015" i="1"/>
  <c r="AO1015" i="1"/>
  <c r="AM1015" i="1"/>
  <c r="AJ1015" i="1"/>
  <c r="CZ1015" i="1" s="1"/>
  <c r="AH1015" i="1"/>
  <c r="I1015" i="1"/>
  <c r="E1015" i="1"/>
  <c r="D1015" i="1"/>
  <c r="DA1014" i="1"/>
  <c r="CZ1014" i="1"/>
  <c r="CO1014" i="1"/>
  <c r="CL1014" i="1"/>
  <c r="CE1014" i="1"/>
  <c r="CC1014" i="1"/>
  <c r="BV1014" i="1"/>
  <c r="BQ1014" i="1"/>
  <c r="BJ1014" i="1"/>
  <c r="BM1014" i="1" s="1"/>
  <c r="BG1014" i="1"/>
  <c r="AZ1014" i="1"/>
  <c r="AQ1014" i="1"/>
  <c r="AO1014" i="1"/>
  <c r="AM1014" i="1"/>
  <c r="AJ1014" i="1"/>
  <c r="AH1014" i="1"/>
  <c r="I1014" i="1"/>
  <c r="E1014" i="1"/>
  <c r="D1014" i="1"/>
  <c r="DA1013" i="1"/>
  <c r="CO1013" i="1"/>
  <c r="CL1013" i="1"/>
  <c r="CE1013" i="1"/>
  <c r="CC1013" i="1"/>
  <c r="BV1013" i="1"/>
  <c r="BQ1013" i="1"/>
  <c r="BJ1013" i="1"/>
  <c r="BM1013" i="1" s="1"/>
  <c r="BG1013" i="1"/>
  <c r="AZ1013" i="1"/>
  <c r="AQ1013" i="1"/>
  <c r="AO1013" i="1"/>
  <c r="CZ1013" i="1" s="1"/>
  <c r="AM1013" i="1"/>
  <c r="AJ1013" i="1"/>
  <c r="AH1013" i="1"/>
  <c r="CY1013" i="1" s="1"/>
  <c r="I1013" i="1"/>
  <c r="D1013" i="1"/>
  <c r="CO1012" i="1"/>
  <c r="CL1012" i="1"/>
  <c r="CE1012" i="1"/>
  <c r="CC1012" i="1"/>
  <c r="BV1012" i="1"/>
  <c r="BQ1012" i="1"/>
  <c r="BM1012" i="1"/>
  <c r="BJ1012" i="1"/>
  <c r="BG1012" i="1"/>
  <c r="AZ1012" i="1"/>
  <c r="AQ1012" i="1"/>
  <c r="AO1012" i="1"/>
  <c r="AM1012" i="1"/>
  <c r="AJ1012" i="1"/>
  <c r="CZ1012" i="1" s="1"/>
  <c r="AH1012" i="1"/>
  <c r="I1012" i="1"/>
  <c r="E1012" i="1"/>
  <c r="D1012" i="1"/>
  <c r="CO1011" i="1"/>
  <c r="CL1011" i="1"/>
  <c r="CE1011" i="1"/>
  <c r="CC1011" i="1"/>
  <c r="BV1011" i="1"/>
  <c r="BQ1011" i="1"/>
  <c r="BJ1011" i="1"/>
  <c r="BM1011" i="1" s="1"/>
  <c r="BG1011" i="1"/>
  <c r="AZ1011" i="1"/>
  <c r="AQ1011" i="1"/>
  <c r="AO1011" i="1"/>
  <c r="CZ1011" i="1" s="1"/>
  <c r="AM1011" i="1"/>
  <c r="DA1011" i="1" s="1"/>
  <c r="AJ1011" i="1"/>
  <c r="AH1011" i="1"/>
  <c r="I1011" i="1"/>
  <c r="D1011" i="1"/>
  <c r="CO1010" i="1"/>
  <c r="CL1010" i="1"/>
  <c r="CE1010" i="1"/>
  <c r="CC1010" i="1"/>
  <c r="BV1010" i="1"/>
  <c r="BQ1010" i="1"/>
  <c r="BM1010" i="1"/>
  <c r="BJ1010" i="1"/>
  <c r="BG1010" i="1"/>
  <c r="AZ1010" i="1"/>
  <c r="AQ1010" i="1"/>
  <c r="AO1010" i="1"/>
  <c r="AM1010" i="1"/>
  <c r="AJ1010" i="1"/>
  <c r="CZ1010" i="1" s="1"/>
  <c r="AH1010" i="1"/>
  <c r="I1010" i="1"/>
  <c r="E1010" i="1"/>
  <c r="F1010" i="1" s="1"/>
  <c r="G1010" i="1" s="1"/>
  <c r="D1010" i="1"/>
  <c r="DA1009" i="1"/>
  <c r="CO1009" i="1"/>
  <c r="CL1009" i="1"/>
  <c r="CE1009" i="1"/>
  <c r="CC1009" i="1"/>
  <c r="BV1009" i="1"/>
  <c r="BQ1009" i="1"/>
  <c r="BJ1009" i="1"/>
  <c r="BM1009" i="1" s="1"/>
  <c r="BG1009" i="1"/>
  <c r="AZ1009" i="1"/>
  <c r="AQ1009" i="1"/>
  <c r="AO1009" i="1"/>
  <c r="CZ1009" i="1" s="1"/>
  <c r="AM1009" i="1"/>
  <c r="AJ1009" i="1"/>
  <c r="AH1009" i="1"/>
  <c r="CY1009" i="1" s="1"/>
  <c r="I1009" i="1"/>
  <c r="D1009" i="1"/>
  <c r="CO1008" i="1"/>
  <c r="CL1008" i="1"/>
  <c r="CE1008" i="1"/>
  <c r="CC1008" i="1"/>
  <c r="BV1008" i="1"/>
  <c r="BQ1008" i="1"/>
  <c r="BM1008" i="1"/>
  <c r="BJ1008" i="1"/>
  <c r="BG1008" i="1"/>
  <c r="AZ1008" i="1"/>
  <c r="AQ1008" i="1"/>
  <c r="AO1008" i="1"/>
  <c r="AM1008" i="1"/>
  <c r="AJ1008" i="1"/>
  <c r="CZ1008" i="1" s="1"/>
  <c r="AH1008" i="1"/>
  <c r="I1008" i="1"/>
  <c r="E1008" i="1"/>
  <c r="D1008" i="1"/>
  <c r="CO1007" i="1"/>
  <c r="CL1007" i="1"/>
  <c r="CE1007" i="1"/>
  <c r="CC1007" i="1"/>
  <c r="BV1007" i="1"/>
  <c r="BQ1007" i="1"/>
  <c r="BJ1007" i="1"/>
  <c r="BM1007" i="1" s="1"/>
  <c r="BG1007" i="1"/>
  <c r="AZ1007" i="1"/>
  <c r="AQ1007" i="1"/>
  <c r="AO1007" i="1"/>
  <c r="CZ1007" i="1" s="1"/>
  <c r="AM1007" i="1"/>
  <c r="DA1007" i="1" s="1"/>
  <c r="AJ1007" i="1"/>
  <c r="AH1007" i="1"/>
  <c r="I1007" i="1"/>
  <c r="D1007" i="1"/>
  <c r="CX1006" i="1"/>
  <c r="CO1006" i="1"/>
  <c r="CL1006" i="1"/>
  <c r="CE1006" i="1"/>
  <c r="CC1006" i="1"/>
  <c r="BV1006" i="1"/>
  <c r="BQ1006" i="1"/>
  <c r="BM1006" i="1"/>
  <c r="BJ1006" i="1"/>
  <c r="BG1006" i="1"/>
  <c r="AZ1006" i="1"/>
  <c r="AQ1006" i="1"/>
  <c r="AO1006" i="1"/>
  <c r="AM1006" i="1"/>
  <c r="AJ1006" i="1"/>
  <c r="CZ1006" i="1" s="1"/>
  <c r="AH1006" i="1"/>
  <c r="I1006" i="1"/>
  <c r="E1006" i="1"/>
  <c r="F1006" i="1" s="1"/>
  <c r="G1006" i="1" s="1"/>
  <c r="D1006" i="1"/>
  <c r="DA1005" i="1"/>
  <c r="CO1005" i="1"/>
  <c r="CL1005" i="1"/>
  <c r="CE1005" i="1"/>
  <c r="CC1005" i="1"/>
  <c r="BV1005" i="1"/>
  <c r="BQ1005" i="1"/>
  <c r="BJ1005" i="1"/>
  <c r="BM1005" i="1" s="1"/>
  <c r="BG1005" i="1"/>
  <c r="AZ1005" i="1"/>
  <c r="AQ1005" i="1"/>
  <c r="AO1005" i="1"/>
  <c r="CZ1005" i="1" s="1"/>
  <c r="AM1005" i="1"/>
  <c r="AJ1005" i="1"/>
  <c r="AH1005" i="1"/>
  <c r="CY1005" i="1" s="1"/>
  <c r="I1005" i="1"/>
  <c r="D1005" i="1"/>
  <c r="DB1004" i="1"/>
  <c r="CO1004" i="1"/>
  <c r="CL1004" i="1"/>
  <c r="CE1004" i="1"/>
  <c r="CC1004" i="1"/>
  <c r="BV1004" i="1"/>
  <c r="BQ1004" i="1"/>
  <c r="BM1004" i="1"/>
  <c r="BJ1004" i="1"/>
  <c r="BG1004" i="1"/>
  <c r="AZ1004" i="1"/>
  <c r="AQ1004" i="1"/>
  <c r="AO1004" i="1"/>
  <c r="AM1004" i="1"/>
  <c r="AJ1004" i="1"/>
  <c r="CZ1004" i="1" s="1"/>
  <c r="AH1004" i="1"/>
  <c r="I1004" i="1"/>
  <c r="E1004" i="1"/>
  <c r="D1004" i="1"/>
  <c r="CO1003" i="1"/>
  <c r="CL1003" i="1"/>
  <c r="CE1003" i="1"/>
  <c r="CC1003" i="1"/>
  <c r="BV1003" i="1"/>
  <c r="BQ1003" i="1"/>
  <c r="BJ1003" i="1"/>
  <c r="BM1003" i="1" s="1"/>
  <c r="BG1003" i="1"/>
  <c r="AZ1003" i="1"/>
  <c r="AQ1003" i="1"/>
  <c r="AO1003" i="1"/>
  <c r="CZ1003" i="1" s="1"/>
  <c r="AM1003" i="1"/>
  <c r="DA1003" i="1" s="1"/>
  <c r="AJ1003" i="1"/>
  <c r="AH1003" i="1"/>
  <c r="I1003" i="1"/>
  <c r="D1003" i="1"/>
  <c r="CO1002" i="1"/>
  <c r="CL1002" i="1"/>
  <c r="CE1002" i="1"/>
  <c r="CC1002" i="1"/>
  <c r="BV1002" i="1"/>
  <c r="BQ1002" i="1"/>
  <c r="BM1002" i="1"/>
  <c r="BJ1002" i="1"/>
  <c r="BG1002" i="1"/>
  <c r="AZ1002" i="1"/>
  <c r="AQ1002" i="1"/>
  <c r="AO1002" i="1"/>
  <c r="AM1002" i="1"/>
  <c r="AJ1002" i="1"/>
  <c r="CZ1002" i="1" s="1"/>
  <c r="AH1002" i="1"/>
  <c r="I1002" i="1"/>
  <c r="E1002" i="1"/>
  <c r="F1002" i="1" s="1"/>
  <c r="G1002" i="1" s="1"/>
  <c r="D1002" i="1"/>
  <c r="DA1001" i="1"/>
  <c r="CO1001" i="1"/>
  <c r="CL1001" i="1"/>
  <c r="CE1001" i="1"/>
  <c r="CC1001" i="1"/>
  <c r="BV1001" i="1"/>
  <c r="BQ1001" i="1"/>
  <c r="BJ1001" i="1"/>
  <c r="BM1001" i="1" s="1"/>
  <c r="BG1001" i="1"/>
  <c r="AZ1001" i="1"/>
  <c r="AQ1001" i="1"/>
  <c r="AO1001" i="1"/>
  <c r="CZ1001" i="1" s="1"/>
  <c r="AM1001" i="1"/>
  <c r="AJ1001" i="1"/>
  <c r="AH1001" i="1"/>
  <c r="CY1001" i="1" s="1"/>
  <c r="I1001" i="1"/>
  <c r="D1001" i="1"/>
  <c r="CO1000" i="1"/>
  <c r="CL1000" i="1"/>
  <c r="CE1000" i="1"/>
  <c r="CC1000" i="1"/>
  <c r="BV1000" i="1"/>
  <c r="BQ1000" i="1"/>
  <c r="BM1000" i="1"/>
  <c r="BJ1000" i="1"/>
  <c r="BG1000" i="1"/>
  <c r="AZ1000" i="1"/>
  <c r="AQ1000" i="1"/>
  <c r="AO1000" i="1"/>
  <c r="AM1000" i="1"/>
  <c r="AJ1000" i="1"/>
  <c r="CZ1000" i="1" s="1"/>
  <c r="AH1000" i="1"/>
  <c r="I1000" i="1"/>
  <c r="E1000" i="1"/>
  <c r="D1000" i="1"/>
  <c r="CO999" i="1"/>
  <c r="CL999" i="1"/>
  <c r="CE999" i="1"/>
  <c r="CC999" i="1"/>
  <c r="BV999" i="1"/>
  <c r="BQ999" i="1"/>
  <c r="BJ999" i="1"/>
  <c r="BM999" i="1" s="1"/>
  <c r="BG999" i="1"/>
  <c r="AZ999" i="1"/>
  <c r="AQ999" i="1"/>
  <c r="AO999" i="1"/>
  <c r="CZ999" i="1" s="1"/>
  <c r="AM999" i="1"/>
  <c r="DA999" i="1" s="1"/>
  <c r="AJ999" i="1"/>
  <c r="AH999" i="1"/>
  <c r="I999" i="1"/>
  <c r="D999" i="1"/>
  <c r="CX998" i="1"/>
  <c r="CO998" i="1"/>
  <c r="CL998" i="1"/>
  <c r="CE998" i="1"/>
  <c r="CC998" i="1"/>
  <c r="BV998" i="1"/>
  <c r="BQ998" i="1"/>
  <c r="BM998" i="1"/>
  <c r="BJ998" i="1"/>
  <c r="BG998" i="1"/>
  <c r="AZ998" i="1"/>
  <c r="AQ998" i="1"/>
  <c r="AO998" i="1"/>
  <c r="AM998" i="1"/>
  <c r="AJ998" i="1"/>
  <c r="CZ998" i="1" s="1"/>
  <c r="AH998" i="1"/>
  <c r="I998" i="1"/>
  <c r="E998" i="1"/>
  <c r="F998" i="1" s="1"/>
  <c r="G998" i="1" s="1"/>
  <c r="D998" i="1"/>
  <c r="DA997" i="1"/>
  <c r="CO997" i="1"/>
  <c r="CL997" i="1"/>
  <c r="CE997" i="1"/>
  <c r="CC997" i="1"/>
  <c r="BV997" i="1"/>
  <c r="BQ997" i="1"/>
  <c r="BJ997" i="1"/>
  <c r="BM997" i="1" s="1"/>
  <c r="BG997" i="1"/>
  <c r="AZ997" i="1"/>
  <c r="AQ997" i="1"/>
  <c r="AO997" i="1"/>
  <c r="CZ997" i="1" s="1"/>
  <c r="AM997" i="1"/>
  <c r="AJ997" i="1"/>
  <c r="AH997" i="1"/>
  <c r="CY997" i="1" s="1"/>
  <c r="I997" i="1"/>
  <c r="D997" i="1"/>
  <c r="CO996" i="1"/>
  <c r="CL996" i="1"/>
  <c r="CE996" i="1"/>
  <c r="CC996" i="1"/>
  <c r="BV996" i="1"/>
  <c r="BQ996" i="1"/>
  <c r="BM996" i="1"/>
  <c r="BJ996" i="1"/>
  <c r="BG996" i="1"/>
  <c r="AZ996" i="1"/>
  <c r="AQ996" i="1"/>
  <c r="AO996" i="1"/>
  <c r="AM996" i="1"/>
  <c r="AJ996" i="1"/>
  <c r="CZ996" i="1" s="1"/>
  <c r="AH996" i="1"/>
  <c r="I996" i="1"/>
  <c r="E996" i="1"/>
  <c r="D996" i="1"/>
  <c r="CO995" i="1"/>
  <c r="CL995" i="1"/>
  <c r="CE995" i="1"/>
  <c r="CC995" i="1"/>
  <c r="BV995" i="1"/>
  <c r="BQ995" i="1"/>
  <c r="BJ995" i="1"/>
  <c r="BM995" i="1" s="1"/>
  <c r="BG995" i="1"/>
  <c r="AZ995" i="1"/>
  <c r="AQ995" i="1"/>
  <c r="AO995" i="1"/>
  <c r="CZ995" i="1" s="1"/>
  <c r="AM995" i="1"/>
  <c r="DA995" i="1" s="1"/>
  <c r="AJ995" i="1"/>
  <c r="AH995" i="1"/>
  <c r="I995" i="1"/>
  <c r="D995" i="1"/>
  <c r="CO994" i="1"/>
  <c r="CL994" i="1"/>
  <c r="CE994" i="1"/>
  <c r="CC994" i="1"/>
  <c r="BV994" i="1"/>
  <c r="BQ994" i="1"/>
  <c r="BM994" i="1"/>
  <c r="BJ994" i="1"/>
  <c r="BG994" i="1"/>
  <c r="AZ994" i="1"/>
  <c r="AQ994" i="1"/>
  <c r="AO994" i="1"/>
  <c r="AM994" i="1"/>
  <c r="AJ994" i="1"/>
  <c r="CZ994" i="1" s="1"/>
  <c r="AH994" i="1"/>
  <c r="I994" i="1"/>
  <c r="E994" i="1"/>
  <c r="F994" i="1" s="1"/>
  <c r="G994" i="1" s="1"/>
  <c r="D994" i="1"/>
  <c r="DA993" i="1"/>
  <c r="CO993" i="1"/>
  <c r="CL993" i="1"/>
  <c r="CE993" i="1"/>
  <c r="CC993" i="1"/>
  <c r="BV993" i="1"/>
  <c r="BQ993" i="1"/>
  <c r="BJ993" i="1"/>
  <c r="BM993" i="1" s="1"/>
  <c r="BG993" i="1"/>
  <c r="AZ993" i="1"/>
  <c r="AQ993" i="1"/>
  <c r="AO993" i="1"/>
  <c r="CZ993" i="1" s="1"/>
  <c r="AM993" i="1"/>
  <c r="AJ993" i="1"/>
  <c r="AH993" i="1"/>
  <c r="CY993" i="1" s="1"/>
  <c r="I993" i="1"/>
  <c r="D993" i="1"/>
  <c r="CO992" i="1"/>
  <c r="CL992" i="1"/>
  <c r="CE992" i="1"/>
  <c r="CC992" i="1"/>
  <c r="BV992" i="1"/>
  <c r="BQ992" i="1"/>
  <c r="BM992" i="1"/>
  <c r="BJ992" i="1"/>
  <c r="BG992" i="1"/>
  <c r="AZ992" i="1"/>
  <c r="AQ992" i="1"/>
  <c r="AO992" i="1"/>
  <c r="AM992" i="1"/>
  <c r="AJ992" i="1"/>
  <c r="CZ992" i="1" s="1"/>
  <c r="AH992" i="1"/>
  <c r="I992" i="1"/>
  <c r="E992" i="1"/>
  <c r="D992" i="1"/>
  <c r="CO991" i="1"/>
  <c r="CL991" i="1"/>
  <c r="CE991" i="1"/>
  <c r="CC991" i="1"/>
  <c r="BV991" i="1"/>
  <c r="BQ991" i="1"/>
  <c r="BJ991" i="1"/>
  <c r="BM991" i="1" s="1"/>
  <c r="BG991" i="1"/>
  <c r="AZ991" i="1"/>
  <c r="AQ991" i="1"/>
  <c r="AO991" i="1"/>
  <c r="CZ991" i="1" s="1"/>
  <c r="AM991" i="1"/>
  <c r="DA991" i="1" s="1"/>
  <c r="AJ991" i="1"/>
  <c r="AH991" i="1"/>
  <c r="I991" i="1"/>
  <c r="D991" i="1"/>
  <c r="CX990" i="1"/>
  <c r="CO990" i="1"/>
  <c r="CL990" i="1"/>
  <c r="CE990" i="1"/>
  <c r="CC990" i="1"/>
  <c r="BV990" i="1"/>
  <c r="BQ990" i="1"/>
  <c r="BM990" i="1"/>
  <c r="BJ990" i="1"/>
  <c r="BG990" i="1"/>
  <c r="AZ990" i="1"/>
  <c r="AQ990" i="1"/>
  <c r="AO990" i="1"/>
  <c r="AM990" i="1"/>
  <c r="AJ990" i="1"/>
  <c r="CZ990" i="1" s="1"/>
  <c r="AH990" i="1"/>
  <c r="I990" i="1"/>
  <c r="E990" i="1"/>
  <c r="F990" i="1" s="1"/>
  <c r="G990" i="1" s="1"/>
  <c r="D990" i="1"/>
  <c r="DA989" i="1"/>
  <c r="CO989" i="1"/>
  <c r="CL989" i="1"/>
  <c r="CE989" i="1"/>
  <c r="CC989" i="1"/>
  <c r="BV989" i="1"/>
  <c r="BQ989" i="1"/>
  <c r="BJ989" i="1"/>
  <c r="BM989" i="1" s="1"/>
  <c r="BG989" i="1"/>
  <c r="AZ989" i="1"/>
  <c r="AQ989" i="1"/>
  <c r="AO989" i="1"/>
  <c r="CZ989" i="1" s="1"/>
  <c r="AM989" i="1"/>
  <c r="AJ989" i="1"/>
  <c r="AH989" i="1"/>
  <c r="CY989" i="1" s="1"/>
  <c r="I989" i="1"/>
  <c r="D989" i="1"/>
  <c r="DB988" i="1"/>
  <c r="CO988" i="1"/>
  <c r="CL988" i="1"/>
  <c r="CE988" i="1"/>
  <c r="CC988" i="1"/>
  <c r="BV988" i="1"/>
  <c r="BQ988" i="1"/>
  <c r="BM988" i="1"/>
  <c r="BJ988" i="1"/>
  <c r="BG988" i="1"/>
  <c r="AZ988" i="1"/>
  <c r="AQ988" i="1"/>
  <c r="AO988" i="1"/>
  <c r="AM988" i="1"/>
  <c r="AJ988" i="1"/>
  <c r="CZ988" i="1" s="1"/>
  <c r="AH988" i="1"/>
  <c r="I988" i="1"/>
  <c r="E988" i="1"/>
  <c r="D988" i="1"/>
  <c r="CO987" i="1"/>
  <c r="CL987" i="1"/>
  <c r="CE987" i="1"/>
  <c r="CC987" i="1"/>
  <c r="BV987" i="1"/>
  <c r="BQ987" i="1"/>
  <c r="BJ987" i="1"/>
  <c r="BM987" i="1" s="1"/>
  <c r="BG987" i="1"/>
  <c r="AZ987" i="1"/>
  <c r="AQ987" i="1"/>
  <c r="AO987" i="1"/>
  <c r="CZ987" i="1" s="1"/>
  <c r="AM987" i="1"/>
  <c r="DA987" i="1" s="1"/>
  <c r="AJ987" i="1"/>
  <c r="AH987" i="1"/>
  <c r="I987" i="1"/>
  <c r="D987" i="1"/>
  <c r="CO986" i="1"/>
  <c r="CL986" i="1"/>
  <c r="CE986" i="1"/>
  <c r="CC986" i="1"/>
  <c r="BV986" i="1"/>
  <c r="BQ986" i="1"/>
  <c r="BM986" i="1"/>
  <c r="BJ986" i="1"/>
  <c r="BG986" i="1"/>
  <c r="AZ986" i="1"/>
  <c r="AQ986" i="1"/>
  <c r="AO986" i="1"/>
  <c r="AM986" i="1"/>
  <c r="AJ986" i="1"/>
  <c r="CZ986" i="1" s="1"/>
  <c r="AH986" i="1"/>
  <c r="I986" i="1"/>
  <c r="E986" i="1"/>
  <c r="F986" i="1" s="1"/>
  <c r="G986" i="1" s="1"/>
  <c r="D986" i="1"/>
  <c r="DA985" i="1"/>
  <c r="CO985" i="1"/>
  <c r="CL985" i="1"/>
  <c r="CE985" i="1"/>
  <c r="CC985" i="1"/>
  <c r="BV985" i="1"/>
  <c r="BQ985" i="1"/>
  <c r="BJ985" i="1"/>
  <c r="BM985" i="1" s="1"/>
  <c r="BG985" i="1"/>
  <c r="AZ985" i="1"/>
  <c r="AQ985" i="1"/>
  <c r="AO985" i="1"/>
  <c r="CZ985" i="1" s="1"/>
  <c r="AM985" i="1"/>
  <c r="AJ985" i="1"/>
  <c r="AH985" i="1"/>
  <c r="CY985" i="1" s="1"/>
  <c r="I985" i="1"/>
  <c r="D985" i="1"/>
  <c r="CO984" i="1"/>
  <c r="CL984" i="1"/>
  <c r="CE984" i="1"/>
  <c r="CC984" i="1"/>
  <c r="BV984" i="1"/>
  <c r="BQ984" i="1"/>
  <c r="BM984" i="1"/>
  <c r="BJ984" i="1"/>
  <c r="BG984" i="1"/>
  <c r="AZ984" i="1"/>
  <c r="AQ984" i="1"/>
  <c r="AO984" i="1"/>
  <c r="AM984" i="1"/>
  <c r="AJ984" i="1"/>
  <c r="CZ984" i="1" s="1"/>
  <c r="AH984" i="1"/>
  <c r="I984" i="1"/>
  <c r="E984" i="1"/>
  <c r="D984" i="1"/>
  <c r="CO983" i="1"/>
  <c r="CL983" i="1"/>
  <c r="CE983" i="1"/>
  <c r="CC983" i="1"/>
  <c r="BV983" i="1"/>
  <c r="BQ983" i="1"/>
  <c r="BJ983" i="1"/>
  <c r="BM983" i="1" s="1"/>
  <c r="BG983" i="1"/>
  <c r="AZ983" i="1"/>
  <c r="AQ983" i="1"/>
  <c r="AO983" i="1"/>
  <c r="CZ983" i="1" s="1"/>
  <c r="AM983" i="1"/>
  <c r="DA983" i="1" s="1"/>
  <c r="AJ983" i="1"/>
  <c r="AH983" i="1"/>
  <c r="I983" i="1"/>
  <c r="D983" i="1"/>
  <c r="CX982" i="1"/>
  <c r="CO982" i="1"/>
  <c r="CL982" i="1"/>
  <c r="CE982" i="1"/>
  <c r="CC982" i="1"/>
  <c r="BV982" i="1"/>
  <c r="BQ982" i="1"/>
  <c r="BM982" i="1"/>
  <c r="BJ982" i="1"/>
  <c r="BG982" i="1"/>
  <c r="AZ982" i="1"/>
  <c r="AQ982" i="1"/>
  <c r="AO982" i="1"/>
  <c r="AM982" i="1"/>
  <c r="AJ982" i="1"/>
  <c r="CZ982" i="1" s="1"/>
  <c r="AH982" i="1"/>
  <c r="I982" i="1"/>
  <c r="E982" i="1"/>
  <c r="F982" i="1" s="1"/>
  <c r="G982" i="1" s="1"/>
  <c r="D982" i="1"/>
  <c r="DA981" i="1"/>
  <c r="CO981" i="1"/>
  <c r="CL981" i="1"/>
  <c r="CE981" i="1"/>
  <c r="CC981" i="1"/>
  <c r="BV981" i="1"/>
  <c r="BQ981" i="1"/>
  <c r="BJ981" i="1"/>
  <c r="BM981" i="1" s="1"/>
  <c r="BG981" i="1"/>
  <c r="AZ981" i="1"/>
  <c r="AQ981" i="1"/>
  <c r="AO981" i="1"/>
  <c r="CZ981" i="1" s="1"/>
  <c r="AM981" i="1"/>
  <c r="AJ981" i="1"/>
  <c r="AH981" i="1"/>
  <c r="CY981" i="1" s="1"/>
  <c r="I981" i="1"/>
  <c r="D981" i="1"/>
  <c r="CO980" i="1"/>
  <c r="CL980" i="1"/>
  <c r="CE980" i="1"/>
  <c r="CC980" i="1"/>
  <c r="BV980" i="1"/>
  <c r="BQ980" i="1"/>
  <c r="BM980" i="1"/>
  <c r="BJ980" i="1"/>
  <c r="BG980" i="1"/>
  <c r="AZ980" i="1"/>
  <c r="AQ980" i="1"/>
  <c r="AO980" i="1"/>
  <c r="AM980" i="1"/>
  <c r="AJ980" i="1"/>
  <c r="CZ980" i="1" s="1"/>
  <c r="AH980" i="1"/>
  <c r="I980" i="1"/>
  <c r="E980" i="1"/>
  <c r="D980" i="1"/>
  <c r="CO979" i="1"/>
  <c r="CL979" i="1"/>
  <c r="CE979" i="1"/>
  <c r="CC979" i="1"/>
  <c r="BV979" i="1"/>
  <c r="BQ979" i="1"/>
  <c r="BJ979" i="1"/>
  <c r="BM979" i="1" s="1"/>
  <c r="BG979" i="1"/>
  <c r="AZ979" i="1"/>
  <c r="AQ979" i="1"/>
  <c r="AO979" i="1"/>
  <c r="CZ979" i="1" s="1"/>
  <c r="AM979" i="1"/>
  <c r="DA979" i="1" s="1"/>
  <c r="AJ979" i="1"/>
  <c r="AH979" i="1"/>
  <c r="I979" i="1"/>
  <c r="D979" i="1"/>
  <c r="CO978" i="1"/>
  <c r="CL978" i="1"/>
  <c r="CE978" i="1"/>
  <c r="CC978" i="1"/>
  <c r="BV978" i="1"/>
  <c r="BQ978" i="1"/>
  <c r="BM978" i="1"/>
  <c r="BJ978" i="1"/>
  <c r="BG978" i="1"/>
  <c r="AZ978" i="1"/>
  <c r="AQ978" i="1"/>
  <c r="AO978" i="1"/>
  <c r="AM978" i="1"/>
  <c r="AJ978" i="1"/>
  <c r="CZ978" i="1" s="1"/>
  <c r="AH978" i="1"/>
  <c r="I978" i="1"/>
  <c r="E978" i="1"/>
  <c r="F978" i="1" s="1"/>
  <c r="G978" i="1" s="1"/>
  <c r="D978" i="1"/>
  <c r="DA977" i="1"/>
  <c r="CO977" i="1"/>
  <c r="CL977" i="1"/>
  <c r="CE977" i="1"/>
  <c r="CC977" i="1"/>
  <c r="BV977" i="1"/>
  <c r="BQ977" i="1"/>
  <c r="BJ977" i="1"/>
  <c r="BM977" i="1" s="1"/>
  <c r="BG977" i="1"/>
  <c r="AZ977" i="1"/>
  <c r="AQ977" i="1"/>
  <c r="AO977" i="1"/>
  <c r="CZ977" i="1" s="1"/>
  <c r="AM977" i="1"/>
  <c r="AJ977" i="1"/>
  <c r="AH977" i="1"/>
  <c r="CY977" i="1" s="1"/>
  <c r="I977" i="1"/>
  <c r="D977" i="1"/>
  <c r="DB976" i="1"/>
  <c r="CO976" i="1"/>
  <c r="CL976" i="1"/>
  <c r="CE976" i="1"/>
  <c r="CC976" i="1"/>
  <c r="BV976" i="1"/>
  <c r="BQ976" i="1"/>
  <c r="BM976" i="1"/>
  <c r="BJ976" i="1"/>
  <c r="BG976" i="1"/>
  <c r="AZ976" i="1"/>
  <c r="AQ976" i="1"/>
  <c r="AO976" i="1"/>
  <c r="AM976" i="1"/>
  <c r="AJ976" i="1"/>
  <c r="CZ976" i="1" s="1"/>
  <c r="AH976" i="1"/>
  <c r="I976" i="1"/>
  <c r="E976" i="1"/>
  <c r="D976" i="1"/>
  <c r="CO975" i="1"/>
  <c r="CL975" i="1"/>
  <c r="CE975" i="1"/>
  <c r="CC975" i="1"/>
  <c r="BV975" i="1"/>
  <c r="BQ975" i="1"/>
  <c r="BJ975" i="1"/>
  <c r="BM975" i="1" s="1"/>
  <c r="BG975" i="1"/>
  <c r="AZ975" i="1"/>
  <c r="AQ975" i="1"/>
  <c r="AO975" i="1"/>
  <c r="CZ975" i="1" s="1"/>
  <c r="AM975" i="1"/>
  <c r="DA975" i="1" s="1"/>
  <c r="AJ975" i="1"/>
  <c r="AH975" i="1"/>
  <c r="I975" i="1"/>
  <c r="D975" i="1"/>
  <c r="CX974" i="1"/>
  <c r="CO974" i="1"/>
  <c r="CL974" i="1"/>
  <c r="CE974" i="1"/>
  <c r="CC974" i="1"/>
  <c r="BV974" i="1"/>
  <c r="BQ974" i="1"/>
  <c r="BM974" i="1"/>
  <c r="BJ974" i="1"/>
  <c r="BG974" i="1"/>
  <c r="AZ974" i="1"/>
  <c r="AQ974" i="1"/>
  <c r="AO974" i="1"/>
  <c r="AM974" i="1"/>
  <c r="AJ974" i="1"/>
  <c r="CZ974" i="1" s="1"/>
  <c r="AH974" i="1"/>
  <c r="I974" i="1"/>
  <c r="E974" i="1"/>
  <c r="F974" i="1" s="1"/>
  <c r="G974" i="1" s="1"/>
  <c r="D974" i="1"/>
  <c r="DA973" i="1"/>
  <c r="CO973" i="1"/>
  <c r="CL973" i="1"/>
  <c r="CE973" i="1"/>
  <c r="CC973" i="1"/>
  <c r="BV973" i="1"/>
  <c r="BQ973" i="1"/>
  <c r="BJ973" i="1"/>
  <c r="BM973" i="1" s="1"/>
  <c r="BG973" i="1"/>
  <c r="AZ973" i="1"/>
  <c r="AQ973" i="1"/>
  <c r="AO973" i="1"/>
  <c r="CZ973" i="1" s="1"/>
  <c r="AM973" i="1"/>
  <c r="AJ973" i="1"/>
  <c r="AH973" i="1"/>
  <c r="CY973" i="1" s="1"/>
  <c r="I973" i="1"/>
  <c r="D973" i="1"/>
  <c r="DB972" i="1"/>
  <c r="CO972" i="1"/>
  <c r="CL972" i="1"/>
  <c r="CE972" i="1"/>
  <c r="CC972" i="1"/>
  <c r="BV972" i="1"/>
  <c r="BQ972" i="1"/>
  <c r="BM972" i="1"/>
  <c r="BJ972" i="1"/>
  <c r="BG972" i="1"/>
  <c r="AZ972" i="1"/>
  <c r="AQ972" i="1"/>
  <c r="AO972" i="1"/>
  <c r="AM972" i="1"/>
  <c r="AJ972" i="1"/>
  <c r="CZ972" i="1" s="1"/>
  <c r="AH972" i="1"/>
  <c r="I972" i="1"/>
  <c r="E972" i="1"/>
  <c r="D972" i="1"/>
  <c r="CO971" i="1"/>
  <c r="CL971" i="1"/>
  <c r="CE971" i="1"/>
  <c r="CC971" i="1"/>
  <c r="BV971" i="1"/>
  <c r="BQ971" i="1"/>
  <c r="BJ971" i="1"/>
  <c r="BM971" i="1" s="1"/>
  <c r="BG971" i="1"/>
  <c r="AZ971" i="1"/>
  <c r="AQ971" i="1"/>
  <c r="AO971" i="1"/>
  <c r="CZ971" i="1" s="1"/>
  <c r="AM971" i="1"/>
  <c r="DA971" i="1" s="1"/>
  <c r="AJ971" i="1"/>
  <c r="AH971" i="1"/>
  <c r="I971" i="1"/>
  <c r="D971" i="1"/>
  <c r="CO970" i="1"/>
  <c r="CL970" i="1"/>
  <c r="CE970" i="1"/>
  <c r="CC970" i="1"/>
  <c r="BV970" i="1"/>
  <c r="BQ970" i="1"/>
  <c r="BM970" i="1"/>
  <c r="BJ970" i="1"/>
  <c r="BG970" i="1"/>
  <c r="AZ970" i="1"/>
  <c r="AQ970" i="1"/>
  <c r="AO970" i="1"/>
  <c r="AM970" i="1"/>
  <c r="AJ970" i="1"/>
  <c r="CZ970" i="1" s="1"/>
  <c r="AH970" i="1"/>
  <c r="I970" i="1"/>
  <c r="E970" i="1"/>
  <c r="F970" i="1" s="1"/>
  <c r="G970" i="1" s="1"/>
  <c r="D970" i="1"/>
  <c r="DA969" i="1"/>
  <c r="CO969" i="1"/>
  <c r="CL969" i="1"/>
  <c r="CE969" i="1"/>
  <c r="CC969" i="1"/>
  <c r="BV969" i="1"/>
  <c r="BQ969" i="1"/>
  <c r="BJ969" i="1"/>
  <c r="BM969" i="1" s="1"/>
  <c r="BG969" i="1"/>
  <c r="AZ969" i="1"/>
  <c r="AQ969" i="1"/>
  <c r="AO969" i="1"/>
  <c r="CZ969" i="1" s="1"/>
  <c r="AM969" i="1"/>
  <c r="AJ969" i="1"/>
  <c r="AH969" i="1"/>
  <c r="CY969" i="1" s="1"/>
  <c r="I969" i="1"/>
  <c r="D969" i="1"/>
  <c r="CO968" i="1"/>
  <c r="CL968" i="1"/>
  <c r="CE968" i="1"/>
  <c r="CC968" i="1"/>
  <c r="BV968" i="1"/>
  <c r="BQ968" i="1"/>
  <c r="BM968" i="1"/>
  <c r="BJ968" i="1"/>
  <c r="BG968" i="1"/>
  <c r="AZ968" i="1"/>
  <c r="AQ968" i="1"/>
  <c r="AO968" i="1"/>
  <c r="AM968" i="1"/>
  <c r="AJ968" i="1"/>
  <c r="CZ968" i="1" s="1"/>
  <c r="AH968" i="1"/>
  <c r="I968" i="1"/>
  <c r="E968" i="1"/>
  <c r="D968" i="1"/>
  <c r="CO967" i="1"/>
  <c r="CL967" i="1"/>
  <c r="CE967" i="1"/>
  <c r="CC967" i="1"/>
  <c r="BV967" i="1"/>
  <c r="BQ967" i="1"/>
  <c r="BJ967" i="1"/>
  <c r="BM967" i="1" s="1"/>
  <c r="BG967" i="1"/>
  <c r="AZ967" i="1"/>
  <c r="AQ967" i="1"/>
  <c r="AO967" i="1"/>
  <c r="CZ967" i="1" s="1"/>
  <c r="AM967" i="1"/>
  <c r="DA967" i="1" s="1"/>
  <c r="AJ967" i="1"/>
  <c r="AH967" i="1"/>
  <c r="I967" i="1"/>
  <c r="D967" i="1"/>
  <c r="CX966" i="1"/>
  <c r="CO966" i="1"/>
  <c r="CL966" i="1"/>
  <c r="CE966" i="1"/>
  <c r="CC966" i="1"/>
  <c r="BV966" i="1"/>
  <c r="BQ966" i="1"/>
  <c r="BM966" i="1"/>
  <c r="BJ966" i="1"/>
  <c r="BG966" i="1"/>
  <c r="AZ966" i="1"/>
  <c r="AQ966" i="1"/>
  <c r="AO966" i="1"/>
  <c r="AM966" i="1"/>
  <c r="AJ966" i="1"/>
  <c r="CZ966" i="1" s="1"/>
  <c r="AH966" i="1"/>
  <c r="I966" i="1"/>
  <c r="E966" i="1"/>
  <c r="F966" i="1" s="1"/>
  <c r="G966" i="1" s="1"/>
  <c r="D966" i="1"/>
  <c r="DA965" i="1"/>
  <c r="CO965" i="1"/>
  <c r="CL965" i="1"/>
  <c r="CE965" i="1"/>
  <c r="CC965" i="1"/>
  <c r="BV965" i="1"/>
  <c r="BQ965" i="1"/>
  <c r="BJ965" i="1"/>
  <c r="BM965" i="1" s="1"/>
  <c r="BG965" i="1"/>
  <c r="AZ965" i="1"/>
  <c r="AQ965" i="1"/>
  <c r="AO965" i="1"/>
  <c r="CZ965" i="1" s="1"/>
  <c r="AM965" i="1"/>
  <c r="AJ965" i="1"/>
  <c r="AH965" i="1"/>
  <c r="CY965" i="1" s="1"/>
  <c r="I965" i="1"/>
  <c r="D965" i="1"/>
  <c r="CO964" i="1"/>
  <c r="CL964" i="1"/>
  <c r="CE964" i="1"/>
  <c r="CC964" i="1"/>
  <c r="BV964" i="1"/>
  <c r="BQ964" i="1"/>
  <c r="BM964" i="1"/>
  <c r="BJ964" i="1"/>
  <c r="BG964" i="1"/>
  <c r="AZ964" i="1"/>
  <c r="AQ964" i="1"/>
  <c r="AO964" i="1"/>
  <c r="AM964" i="1"/>
  <c r="AJ964" i="1"/>
  <c r="CZ964" i="1" s="1"/>
  <c r="AH964" i="1"/>
  <c r="I964" i="1"/>
  <c r="E964" i="1"/>
  <c r="D964" i="1"/>
  <c r="CO963" i="1"/>
  <c r="CL963" i="1"/>
  <c r="CE963" i="1"/>
  <c r="CZ963" i="1" s="1"/>
  <c r="CC963" i="1"/>
  <c r="BV963" i="1"/>
  <c r="BQ963" i="1"/>
  <c r="BM963" i="1"/>
  <c r="BJ963" i="1"/>
  <c r="BG963" i="1"/>
  <c r="AZ963" i="1"/>
  <c r="AQ963" i="1"/>
  <c r="AO963" i="1"/>
  <c r="AM963" i="1"/>
  <c r="AJ963" i="1"/>
  <c r="AH963" i="1"/>
  <c r="I963" i="1"/>
  <c r="D963" i="1"/>
  <c r="CO962" i="1"/>
  <c r="CL962" i="1"/>
  <c r="CE962" i="1"/>
  <c r="CC962" i="1"/>
  <c r="BV962" i="1"/>
  <c r="BQ962" i="1"/>
  <c r="BM962" i="1"/>
  <c r="BJ962" i="1"/>
  <c r="BG962" i="1"/>
  <c r="AZ962" i="1"/>
  <c r="AQ962" i="1"/>
  <c r="AO962" i="1"/>
  <c r="AM962" i="1"/>
  <c r="AJ962" i="1"/>
  <c r="CZ962" i="1" s="1"/>
  <c r="AH962" i="1"/>
  <c r="I962" i="1"/>
  <c r="F962" i="1"/>
  <c r="G962" i="1" s="1"/>
  <c r="CX962" i="1" s="1"/>
  <c r="E962" i="1"/>
  <c r="D962" i="1"/>
  <c r="CO961" i="1"/>
  <c r="CL961" i="1"/>
  <c r="CE961" i="1"/>
  <c r="CZ961" i="1" s="1"/>
  <c r="CC961" i="1"/>
  <c r="BV961" i="1"/>
  <c r="BQ961" i="1"/>
  <c r="BM961" i="1"/>
  <c r="BJ961" i="1"/>
  <c r="BG961" i="1"/>
  <c r="AZ961" i="1"/>
  <c r="AQ961" i="1"/>
  <c r="AO961" i="1"/>
  <c r="AM961" i="1"/>
  <c r="AJ961" i="1"/>
  <c r="AH961" i="1"/>
  <c r="I961" i="1"/>
  <c r="D961" i="1"/>
  <c r="CO960" i="1"/>
  <c r="CL960" i="1"/>
  <c r="CE960" i="1"/>
  <c r="CC960" i="1"/>
  <c r="BV960" i="1"/>
  <c r="BQ960" i="1"/>
  <c r="BM960" i="1"/>
  <c r="BJ960" i="1"/>
  <c r="BG960" i="1"/>
  <c r="AZ960" i="1"/>
  <c r="AQ960" i="1"/>
  <c r="AO960" i="1"/>
  <c r="AM960" i="1"/>
  <c r="AJ960" i="1"/>
  <c r="CZ960" i="1" s="1"/>
  <c r="AH960" i="1"/>
  <c r="I960" i="1"/>
  <c r="F960" i="1"/>
  <c r="G960" i="1" s="1"/>
  <c r="CX960" i="1" s="1"/>
  <c r="E960" i="1"/>
  <c r="D960" i="1"/>
  <c r="CW960" i="1" s="1"/>
  <c r="CO959" i="1"/>
  <c r="CL959" i="1"/>
  <c r="CE959" i="1"/>
  <c r="CZ959" i="1" s="1"/>
  <c r="CC959" i="1"/>
  <c r="BV959" i="1"/>
  <c r="BQ959" i="1"/>
  <c r="BM959" i="1"/>
  <c r="BJ959" i="1"/>
  <c r="BG959" i="1"/>
  <c r="AZ959" i="1"/>
  <c r="AQ959" i="1"/>
  <c r="AO959" i="1"/>
  <c r="AM959" i="1"/>
  <c r="AJ959" i="1"/>
  <c r="AH959" i="1"/>
  <c r="I959" i="1"/>
  <c r="D959" i="1"/>
  <c r="CO958" i="1"/>
  <c r="CL958" i="1"/>
  <c r="CE958" i="1"/>
  <c r="CC958" i="1"/>
  <c r="BV958" i="1"/>
  <c r="BQ958" i="1"/>
  <c r="BM958" i="1"/>
  <c r="BJ958" i="1"/>
  <c r="BG958" i="1"/>
  <c r="AZ958" i="1"/>
  <c r="AQ958" i="1"/>
  <c r="AO958" i="1"/>
  <c r="AM958" i="1"/>
  <c r="AJ958" i="1"/>
  <c r="CZ958" i="1" s="1"/>
  <c r="AH958" i="1"/>
  <c r="I958" i="1"/>
  <c r="F958" i="1"/>
  <c r="G958" i="1" s="1"/>
  <c r="CX958" i="1" s="1"/>
  <c r="E958" i="1"/>
  <c r="D958" i="1"/>
  <c r="CO957" i="1"/>
  <c r="CL957" i="1"/>
  <c r="CE957" i="1"/>
  <c r="CZ957" i="1" s="1"/>
  <c r="CC957" i="1"/>
  <c r="BV957" i="1"/>
  <c r="BQ957" i="1"/>
  <c r="BM957" i="1"/>
  <c r="BJ957" i="1"/>
  <c r="BG957" i="1"/>
  <c r="AZ957" i="1"/>
  <c r="AQ957" i="1"/>
  <c r="AO957" i="1"/>
  <c r="AM957" i="1"/>
  <c r="AJ957" i="1"/>
  <c r="AH957" i="1"/>
  <c r="I957" i="1"/>
  <c r="D957" i="1"/>
  <c r="CO956" i="1"/>
  <c r="CL956" i="1"/>
  <c r="CE956" i="1"/>
  <c r="CC956" i="1"/>
  <c r="BV956" i="1"/>
  <c r="BQ956" i="1"/>
  <c r="BM956" i="1"/>
  <c r="BJ956" i="1"/>
  <c r="BG956" i="1"/>
  <c r="AZ956" i="1"/>
  <c r="AQ956" i="1"/>
  <c r="AO956" i="1"/>
  <c r="AM956" i="1"/>
  <c r="AJ956" i="1"/>
  <c r="CZ956" i="1" s="1"/>
  <c r="AH956" i="1"/>
  <c r="I956" i="1"/>
  <c r="F956" i="1"/>
  <c r="G956" i="1" s="1"/>
  <c r="CX956" i="1" s="1"/>
  <c r="E956" i="1"/>
  <c r="D956" i="1"/>
  <c r="CW956" i="1" s="1"/>
  <c r="CO955" i="1"/>
  <c r="CL955" i="1"/>
  <c r="CE955" i="1"/>
  <c r="CZ955" i="1" s="1"/>
  <c r="CC955" i="1"/>
  <c r="BV955" i="1"/>
  <c r="BQ955" i="1"/>
  <c r="BM955" i="1"/>
  <c r="BJ955" i="1"/>
  <c r="BG955" i="1"/>
  <c r="AZ955" i="1"/>
  <c r="AQ955" i="1"/>
  <c r="AO955" i="1"/>
  <c r="AM955" i="1"/>
  <c r="AJ955" i="1"/>
  <c r="AH955" i="1"/>
  <c r="I955" i="1"/>
  <c r="D955" i="1"/>
  <c r="CO954" i="1"/>
  <c r="CL954" i="1"/>
  <c r="CE954" i="1"/>
  <c r="CC954" i="1"/>
  <c r="BV954" i="1"/>
  <c r="BQ954" i="1"/>
  <c r="BM954" i="1"/>
  <c r="BJ954" i="1"/>
  <c r="BG954" i="1"/>
  <c r="AZ954" i="1"/>
  <c r="AQ954" i="1"/>
  <c r="AO954" i="1"/>
  <c r="AM954" i="1"/>
  <c r="AJ954" i="1"/>
  <c r="CZ954" i="1" s="1"/>
  <c r="AH954" i="1"/>
  <c r="I954" i="1"/>
  <c r="F954" i="1"/>
  <c r="G954" i="1" s="1"/>
  <c r="CX954" i="1" s="1"/>
  <c r="E954" i="1"/>
  <c r="D954" i="1"/>
  <c r="CO953" i="1"/>
  <c r="CL953" i="1"/>
  <c r="CE953" i="1"/>
  <c r="CZ953" i="1" s="1"/>
  <c r="CC953" i="1"/>
  <c r="BV953" i="1"/>
  <c r="BQ953" i="1"/>
  <c r="BM953" i="1"/>
  <c r="BJ953" i="1"/>
  <c r="BG953" i="1"/>
  <c r="AZ953" i="1"/>
  <c r="AQ953" i="1"/>
  <c r="AO953" i="1"/>
  <c r="AM953" i="1"/>
  <c r="AJ953" i="1"/>
  <c r="AH953" i="1"/>
  <c r="I953" i="1"/>
  <c r="D953" i="1"/>
  <c r="CO952" i="1"/>
  <c r="CL952" i="1"/>
  <c r="CE952" i="1"/>
  <c r="CC952" i="1"/>
  <c r="BV952" i="1"/>
  <c r="BQ952" i="1"/>
  <c r="BM952" i="1"/>
  <c r="BJ952" i="1"/>
  <c r="BG952" i="1"/>
  <c r="AZ952" i="1"/>
  <c r="AQ952" i="1"/>
  <c r="AO952" i="1"/>
  <c r="AM952" i="1"/>
  <c r="AJ952" i="1"/>
  <c r="CZ952" i="1" s="1"/>
  <c r="AH952" i="1"/>
  <c r="I952" i="1"/>
  <c r="F952" i="1"/>
  <c r="G952" i="1" s="1"/>
  <c r="CX952" i="1" s="1"/>
  <c r="E952" i="1"/>
  <c r="D952" i="1"/>
  <c r="CW952" i="1" s="1"/>
  <c r="CO951" i="1"/>
  <c r="CL951" i="1"/>
  <c r="CE951" i="1"/>
  <c r="CZ951" i="1" s="1"/>
  <c r="CC951" i="1"/>
  <c r="BV951" i="1"/>
  <c r="BQ951" i="1"/>
  <c r="BM951" i="1"/>
  <c r="BJ951" i="1"/>
  <c r="BG951" i="1"/>
  <c r="AZ951" i="1"/>
  <c r="AQ951" i="1"/>
  <c r="AO951" i="1"/>
  <c r="AM951" i="1"/>
  <c r="AJ951" i="1"/>
  <c r="AH951" i="1"/>
  <c r="I951" i="1"/>
  <c r="D951" i="1"/>
  <c r="CO950" i="1"/>
  <c r="CL950" i="1"/>
  <c r="CE950" i="1"/>
  <c r="CC950" i="1"/>
  <c r="BV950" i="1"/>
  <c r="BQ950" i="1"/>
  <c r="BM950" i="1"/>
  <c r="BJ950" i="1"/>
  <c r="BG950" i="1"/>
  <c r="AZ950" i="1"/>
  <c r="AQ950" i="1"/>
  <c r="AO950" i="1"/>
  <c r="AM950" i="1"/>
  <c r="AJ950" i="1"/>
  <c r="CZ950" i="1" s="1"/>
  <c r="AH950" i="1"/>
  <c r="I950" i="1"/>
  <c r="F950" i="1"/>
  <c r="G950" i="1" s="1"/>
  <c r="CX950" i="1" s="1"/>
  <c r="E950" i="1"/>
  <c r="D950" i="1"/>
  <c r="CO949" i="1"/>
  <c r="CL949" i="1"/>
  <c r="CE949" i="1"/>
  <c r="CZ949" i="1" s="1"/>
  <c r="CC949" i="1"/>
  <c r="BV949" i="1"/>
  <c r="BQ949" i="1"/>
  <c r="BM949" i="1"/>
  <c r="BJ949" i="1"/>
  <c r="BG949" i="1"/>
  <c r="AZ949" i="1"/>
  <c r="AQ949" i="1"/>
  <c r="AO949" i="1"/>
  <c r="AM949" i="1"/>
  <c r="AJ949" i="1"/>
  <c r="AH949" i="1"/>
  <c r="I949" i="1"/>
  <c r="D949" i="1"/>
  <c r="CO948" i="1"/>
  <c r="CL948" i="1"/>
  <c r="CE948" i="1"/>
  <c r="CC948" i="1"/>
  <c r="BV948" i="1"/>
  <c r="BQ948" i="1"/>
  <c r="BM948" i="1"/>
  <c r="BJ948" i="1"/>
  <c r="BG948" i="1"/>
  <c r="AZ948" i="1"/>
  <c r="AQ948" i="1"/>
  <c r="AO948" i="1"/>
  <c r="AM948" i="1"/>
  <c r="AJ948" i="1"/>
  <c r="CZ948" i="1" s="1"/>
  <c r="AH948" i="1"/>
  <c r="I948" i="1"/>
  <c r="F948" i="1"/>
  <c r="G948" i="1" s="1"/>
  <c r="CX948" i="1" s="1"/>
  <c r="E948" i="1"/>
  <c r="D948" i="1"/>
  <c r="CO947" i="1"/>
  <c r="CL947" i="1"/>
  <c r="CE947" i="1"/>
  <c r="CZ947" i="1" s="1"/>
  <c r="CC947" i="1"/>
  <c r="BV947" i="1"/>
  <c r="BQ947" i="1"/>
  <c r="BM947" i="1"/>
  <c r="BJ947" i="1"/>
  <c r="BG947" i="1"/>
  <c r="AZ947" i="1"/>
  <c r="AQ947" i="1"/>
  <c r="AO947" i="1"/>
  <c r="AM947" i="1"/>
  <c r="AJ947" i="1"/>
  <c r="AH947" i="1"/>
  <c r="I947" i="1"/>
  <c r="D947" i="1"/>
  <c r="CO946" i="1"/>
  <c r="CL946" i="1"/>
  <c r="CE946" i="1"/>
  <c r="CC946" i="1"/>
  <c r="BV946" i="1"/>
  <c r="BQ946" i="1"/>
  <c r="BM946" i="1"/>
  <c r="BJ946" i="1"/>
  <c r="BG946" i="1"/>
  <c r="AZ946" i="1"/>
  <c r="AQ946" i="1"/>
  <c r="AO946" i="1"/>
  <c r="AM946" i="1"/>
  <c r="AJ946" i="1"/>
  <c r="CZ946" i="1" s="1"/>
  <c r="AH946" i="1"/>
  <c r="I946" i="1"/>
  <c r="F946" i="1"/>
  <c r="G946" i="1" s="1"/>
  <c r="CX946" i="1" s="1"/>
  <c r="E946" i="1"/>
  <c r="D946" i="1"/>
  <c r="CW946" i="1" s="1"/>
  <c r="CO945" i="1"/>
  <c r="CL945" i="1"/>
  <c r="CE945" i="1"/>
  <c r="CZ945" i="1" s="1"/>
  <c r="CC945" i="1"/>
  <c r="BV945" i="1"/>
  <c r="BQ945" i="1"/>
  <c r="BM945" i="1"/>
  <c r="BJ945" i="1"/>
  <c r="BG945" i="1"/>
  <c r="AZ945" i="1"/>
  <c r="AQ945" i="1"/>
  <c r="AO945" i="1"/>
  <c r="AM945" i="1"/>
  <c r="AJ945" i="1"/>
  <c r="AH945" i="1"/>
  <c r="I945" i="1"/>
  <c r="D945" i="1"/>
  <c r="CO944" i="1"/>
  <c r="CL944" i="1"/>
  <c r="CE944" i="1"/>
  <c r="CC944" i="1"/>
  <c r="BV944" i="1"/>
  <c r="BQ944" i="1"/>
  <c r="BM944" i="1"/>
  <c r="BJ944" i="1"/>
  <c r="BG944" i="1"/>
  <c r="AZ944" i="1"/>
  <c r="AQ944" i="1"/>
  <c r="AO944" i="1"/>
  <c r="AM944" i="1"/>
  <c r="AJ944" i="1"/>
  <c r="CZ944" i="1" s="1"/>
  <c r="AH944" i="1"/>
  <c r="I944" i="1"/>
  <c r="F944" i="1"/>
  <c r="G944" i="1" s="1"/>
  <c r="CX944" i="1" s="1"/>
  <c r="E944" i="1"/>
  <c r="D944" i="1"/>
  <c r="CO943" i="1"/>
  <c r="CL943" i="1"/>
  <c r="CE943" i="1"/>
  <c r="CZ943" i="1" s="1"/>
  <c r="CC943" i="1"/>
  <c r="BV943" i="1"/>
  <c r="BQ943" i="1"/>
  <c r="BM943" i="1"/>
  <c r="BJ943" i="1"/>
  <c r="BG943" i="1"/>
  <c r="AZ943" i="1"/>
  <c r="AQ943" i="1"/>
  <c r="AO943" i="1"/>
  <c r="AM943" i="1"/>
  <c r="AJ943" i="1"/>
  <c r="AH943" i="1"/>
  <c r="I943" i="1"/>
  <c r="D943" i="1"/>
  <c r="CO942" i="1"/>
  <c r="CL942" i="1"/>
  <c r="CE942" i="1"/>
  <c r="CC942" i="1"/>
  <c r="BV942" i="1"/>
  <c r="BQ942" i="1"/>
  <c r="BM942" i="1"/>
  <c r="BJ942" i="1"/>
  <c r="BG942" i="1"/>
  <c r="AZ942" i="1"/>
  <c r="AQ942" i="1"/>
  <c r="AO942" i="1"/>
  <c r="AM942" i="1"/>
  <c r="AJ942" i="1"/>
  <c r="CZ942" i="1" s="1"/>
  <c r="AH942" i="1"/>
  <c r="I942" i="1"/>
  <c r="F942" i="1"/>
  <c r="G942" i="1" s="1"/>
  <c r="CX942" i="1" s="1"/>
  <c r="E942" i="1"/>
  <c r="D942" i="1"/>
  <c r="CW942" i="1" s="1"/>
  <c r="CO941" i="1"/>
  <c r="CL941" i="1"/>
  <c r="CE941" i="1"/>
  <c r="CZ941" i="1" s="1"/>
  <c r="CC941" i="1"/>
  <c r="BV941" i="1"/>
  <c r="BQ941" i="1"/>
  <c r="BM941" i="1"/>
  <c r="BJ941" i="1"/>
  <c r="BG941" i="1"/>
  <c r="AZ941" i="1"/>
  <c r="AQ941" i="1"/>
  <c r="AO941" i="1"/>
  <c r="AM941" i="1"/>
  <c r="AJ941" i="1"/>
  <c r="AH941" i="1"/>
  <c r="I941" i="1"/>
  <c r="D941" i="1"/>
  <c r="CO940" i="1"/>
  <c r="CL940" i="1"/>
  <c r="CE940" i="1"/>
  <c r="CC940" i="1"/>
  <c r="BV940" i="1"/>
  <c r="BQ940" i="1"/>
  <c r="BM940" i="1"/>
  <c r="BJ940" i="1"/>
  <c r="BG940" i="1"/>
  <c r="AZ940" i="1"/>
  <c r="AQ940" i="1"/>
  <c r="AO940" i="1"/>
  <c r="AM940" i="1"/>
  <c r="AJ940" i="1"/>
  <c r="CZ940" i="1" s="1"/>
  <c r="AH940" i="1"/>
  <c r="I940" i="1"/>
  <c r="F940" i="1"/>
  <c r="G940" i="1" s="1"/>
  <c r="CX940" i="1" s="1"/>
  <c r="E940" i="1"/>
  <c r="D940" i="1"/>
  <c r="CO939" i="1"/>
  <c r="CL939" i="1"/>
  <c r="CE939" i="1"/>
  <c r="CZ939" i="1" s="1"/>
  <c r="CC939" i="1"/>
  <c r="BV939" i="1"/>
  <c r="BQ939" i="1"/>
  <c r="BM939" i="1"/>
  <c r="BJ939" i="1"/>
  <c r="BG939" i="1"/>
  <c r="AZ939" i="1"/>
  <c r="AQ939" i="1"/>
  <c r="AO939" i="1"/>
  <c r="AM939" i="1"/>
  <c r="AJ939" i="1"/>
  <c r="AH939" i="1"/>
  <c r="I939" i="1"/>
  <c r="D939" i="1"/>
  <c r="CO938" i="1"/>
  <c r="CL938" i="1"/>
  <c r="CE938" i="1"/>
  <c r="CC938" i="1"/>
  <c r="BV938" i="1"/>
  <c r="BQ938" i="1"/>
  <c r="BM938" i="1"/>
  <c r="BJ938" i="1"/>
  <c r="BG938" i="1"/>
  <c r="AZ938" i="1"/>
  <c r="AQ938" i="1"/>
  <c r="AO938" i="1"/>
  <c r="AM938" i="1"/>
  <c r="AJ938" i="1"/>
  <c r="CZ938" i="1" s="1"/>
  <c r="AH938" i="1"/>
  <c r="I938" i="1"/>
  <c r="F938" i="1"/>
  <c r="G938" i="1" s="1"/>
  <c r="CX938" i="1" s="1"/>
  <c r="E938" i="1"/>
  <c r="D938" i="1"/>
  <c r="CW938" i="1" s="1"/>
  <c r="CO937" i="1"/>
  <c r="CL937" i="1"/>
  <c r="CE937" i="1"/>
  <c r="CZ937" i="1" s="1"/>
  <c r="CC937" i="1"/>
  <c r="BV937" i="1"/>
  <c r="BQ937" i="1"/>
  <c r="BM937" i="1"/>
  <c r="BJ937" i="1"/>
  <c r="BG937" i="1"/>
  <c r="AZ937" i="1"/>
  <c r="AQ937" i="1"/>
  <c r="AO937" i="1"/>
  <c r="AM937" i="1"/>
  <c r="AJ937" i="1"/>
  <c r="AH937" i="1"/>
  <c r="I937" i="1"/>
  <c r="D937" i="1"/>
  <c r="CO936" i="1"/>
  <c r="CL936" i="1"/>
  <c r="CE936" i="1"/>
  <c r="CC936" i="1"/>
  <c r="BV936" i="1"/>
  <c r="BQ936" i="1"/>
  <c r="BM936" i="1"/>
  <c r="BJ936" i="1"/>
  <c r="BG936" i="1"/>
  <c r="AZ936" i="1"/>
  <c r="AQ936" i="1"/>
  <c r="AO936" i="1"/>
  <c r="AM936" i="1"/>
  <c r="AJ936" i="1"/>
  <c r="CZ936" i="1" s="1"/>
  <c r="AH936" i="1"/>
  <c r="I936" i="1"/>
  <c r="F936" i="1"/>
  <c r="G936" i="1" s="1"/>
  <c r="CX936" i="1" s="1"/>
  <c r="E936" i="1"/>
  <c r="D936" i="1"/>
  <c r="CO935" i="1"/>
  <c r="CL935" i="1"/>
  <c r="CE935" i="1"/>
  <c r="CZ935" i="1" s="1"/>
  <c r="CC935" i="1"/>
  <c r="BV935" i="1"/>
  <c r="BQ935" i="1"/>
  <c r="BM935" i="1"/>
  <c r="BJ935" i="1"/>
  <c r="BG935" i="1"/>
  <c r="AZ935" i="1"/>
  <c r="AQ935" i="1"/>
  <c r="AO935" i="1"/>
  <c r="AM935" i="1"/>
  <c r="AJ935" i="1"/>
  <c r="AH935" i="1"/>
  <c r="I935" i="1"/>
  <c r="D935" i="1"/>
  <c r="CO934" i="1"/>
  <c r="CL934" i="1"/>
  <c r="CE934" i="1"/>
  <c r="CC934" i="1"/>
  <c r="BV934" i="1"/>
  <c r="BQ934" i="1"/>
  <c r="BM934" i="1"/>
  <c r="BJ934" i="1"/>
  <c r="BG934" i="1"/>
  <c r="AZ934" i="1"/>
  <c r="AQ934" i="1"/>
  <c r="AO934" i="1"/>
  <c r="AM934" i="1"/>
  <c r="AJ934" i="1"/>
  <c r="CZ934" i="1" s="1"/>
  <c r="AH934" i="1"/>
  <c r="I934" i="1"/>
  <c r="F934" i="1"/>
  <c r="G934" i="1" s="1"/>
  <c r="CX934" i="1" s="1"/>
  <c r="E934" i="1"/>
  <c r="D934" i="1"/>
  <c r="CW934" i="1" s="1"/>
  <c r="CO933" i="1"/>
  <c r="CL933" i="1"/>
  <c r="CE933" i="1"/>
  <c r="CZ933" i="1" s="1"/>
  <c r="CC933" i="1"/>
  <c r="BV933" i="1"/>
  <c r="BQ933" i="1"/>
  <c r="BM933" i="1"/>
  <c r="BJ933" i="1"/>
  <c r="BG933" i="1"/>
  <c r="AZ933" i="1"/>
  <c r="AQ933" i="1"/>
  <c r="AO933" i="1"/>
  <c r="AM933" i="1"/>
  <c r="AJ933" i="1"/>
  <c r="AH933" i="1"/>
  <c r="I933" i="1"/>
  <c r="D933" i="1"/>
  <c r="CO932" i="1"/>
  <c r="CL932" i="1"/>
  <c r="CE932" i="1"/>
  <c r="CC932" i="1"/>
  <c r="BV932" i="1"/>
  <c r="BQ932" i="1"/>
  <c r="BM932" i="1"/>
  <c r="BJ932" i="1"/>
  <c r="BG932" i="1"/>
  <c r="AZ932" i="1"/>
  <c r="AQ932" i="1"/>
  <c r="AO932" i="1"/>
  <c r="AM932" i="1"/>
  <c r="AJ932" i="1"/>
  <c r="CZ932" i="1" s="1"/>
  <c r="AH932" i="1"/>
  <c r="I932" i="1"/>
  <c r="F932" i="1"/>
  <c r="G932" i="1" s="1"/>
  <c r="CX932" i="1" s="1"/>
  <c r="E932" i="1"/>
  <c r="D932" i="1"/>
  <c r="CO931" i="1"/>
  <c r="CL931" i="1"/>
  <c r="CE931" i="1"/>
  <c r="CZ931" i="1" s="1"/>
  <c r="CC931" i="1"/>
  <c r="BV931" i="1"/>
  <c r="BQ931" i="1"/>
  <c r="BM931" i="1"/>
  <c r="BJ931" i="1"/>
  <c r="BG931" i="1"/>
  <c r="AZ931" i="1"/>
  <c r="AQ931" i="1"/>
  <c r="AO931" i="1"/>
  <c r="AM931" i="1"/>
  <c r="AJ931" i="1"/>
  <c r="AH931" i="1"/>
  <c r="I931" i="1"/>
  <c r="D931" i="1"/>
  <c r="CO930" i="1"/>
  <c r="CL930" i="1"/>
  <c r="CE930" i="1"/>
  <c r="CC930" i="1"/>
  <c r="BV930" i="1"/>
  <c r="BQ930" i="1"/>
  <c r="BM930" i="1"/>
  <c r="BJ930" i="1"/>
  <c r="BG930" i="1"/>
  <c r="AZ930" i="1"/>
  <c r="AQ930" i="1"/>
  <c r="AO930" i="1"/>
  <c r="AM930" i="1"/>
  <c r="AJ930" i="1"/>
  <c r="CZ930" i="1" s="1"/>
  <c r="AH930" i="1"/>
  <c r="I930" i="1"/>
  <c r="F930" i="1"/>
  <c r="G930" i="1" s="1"/>
  <c r="CX930" i="1" s="1"/>
  <c r="E930" i="1"/>
  <c r="D930" i="1"/>
  <c r="CW930" i="1" s="1"/>
  <c r="CO929" i="1"/>
  <c r="CL929" i="1"/>
  <c r="CE929" i="1"/>
  <c r="CZ929" i="1" s="1"/>
  <c r="CC929" i="1"/>
  <c r="BV929" i="1"/>
  <c r="BQ929" i="1"/>
  <c r="BM929" i="1"/>
  <c r="BJ929" i="1"/>
  <c r="BG929" i="1"/>
  <c r="AZ929" i="1"/>
  <c r="AQ929" i="1"/>
  <c r="AO929" i="1"/>
  <c r="AM929" i="1"/>
  <c r="AJ929" i="1"/>
  <c r="AH929" i="1"/>
  <c r="I929" i="1"/>
  <c r="D929" i="1"/>
  <c r="CO928" i="1"/>
  <c r="CL928" i="1"/>
  <c r="CE928" i="1"/>
  <c r="CC928" i="1"/>
  <c r="BV928" i="1"/>
  <c r="BQ928" i="1"/>
  <c r="BM928" i="1"/>
  <c r="BJ928" i="1"/>
  <c r="BG928" i="1"/>
  <c r="AZ928" i="1"/>
  <c r="AQ928" i="1"/>
  <c r="AO928" i="1"/>
  <c r="AM928" i="1"/>
  <c r="AJ928" i="1"/>
  <c r="CZ928" i="1" s="1"/>
  <c r="AH928" i="1"/>
  <c r="I928" i="1"/>
  <c r="F928" i="1"/>
  <c r="G928" i="1" s="1"/>
  <c r="CX928" i="1" s="1"/>
  <c r="E928" i="1"/>
  <c r="D928" i="1"/>
  <c r="CO927" i="1"/>
  <c r="CL927" i="1"/>
  <c r="CE927" i="1"/>
  <c r="CZ927" i="1" s="1"/>
  <c r="CC927" i="1"/>
  <c r="BV927" i="1"/>
  <c r="BQ927" i="1"/>
  <c r="BM927" i="1"/>
  <c r="BJ927" i="1"/>
  <c r="BG927" i="1"/>
  <c r="AZ927" i="1"/>
  <c r="AQ927" i="1"/>
  <c r="AO927" i="1"/>
  <c r="AM927" i="1"/>
  <c r="AJ927" i="1"/>
  <c r="AH927" i="1"/>
  <c r="I927" i="1"/>
  <c r="D927" i="1"/>
  <c r="CO926" i="1"/>
  <c r="CL926" i="1"/>
  <c r="CE926" i="1"/>
  <c r="CC926" i="1"/>
  <c r="BV926" i="1"/>
  <c r="BQ926" i="1"/>
  <c r="BM926" i="1"/>
  <c r="BJ926" i="1"/>
  <c r="BG926" i="1"/>
  <c r="AZ926" i="1"/>
  <c r="AQ926" i="1"/>
  <c r="AO926" i="1"/>
  <c r="AM926" i="1"/>
  <c r="AJ926" i="1"/>
  <c r="CZ926" i="1" s="1"/>
  <c r="AH926" i="1"/>
  <c r="I926" i="1"/>
  <c r="F926" i="1"/>
  <c r="G926" i="1" s="1"/>
  <c r="CX926" i="1" s="1"/>
  <c r="E926" i="1"/>
  <c r="D926" i="1"/>
  <c r="CW926" i="1" s="1"/>
  <c r="CO925" i="1"/>
  <c r="CL925" i="1"/>
  <c r="CE925" i="1"/>
  <c r="CZ925" i="1" s="1"/>
  <c r="CC925" i="1"/>
  <c r="BV925" i="1"/>
  <c r="BQ925" i="1"/>
  <c r="BM925" i="1"/>
  <c r="BJ925" i="1"/>
  <c r="BG925" i="1"/>
  <c r="AZ925" i="1"/>
  <c r="AQ925" i="1"/>
  <c r="AO925" i="1"/>
  <c r="AM925" i="1"/>
  <c r="AJ925" i="1"/>
  <c r="AH925" i="1"/>
  <c r="I925" i="1"/>
  <c r="D925" i="1"/>
  <c r="CO924" i="1"/>
  <c r="CL924" i="1"/>
  <c r="CE924" i="1"/>
  <c r="CC924" i="1"/>
  <c r="BV924" i="1"/>
  <c r="BQ924" i="1"/>
  <c r="BM924" i="1"/>
  <c r="BJ924" i="1"/>
  <c r="BG924" i="1"/>
  <c r="AZ924" i="1"/>
  <c r="AQ924" i="1"/>
  <c r="AO924" i="1"/>
  <c r="AM924" i="1"/>
  <c r="AJ924" i="1"/>
  <c r="CZ924" i="1" s="1"/>
  <c r="AH924" i="1"/>
  <c r="I924" i="1"/>
  <c r="F924" i="1"/>
  <c r="G924" i="1" s="1"/>
  <c r="CX924" i="1" s="1"/>
  <c r="E924" i="1"/>
  <c r="D924" i="1"/>
  <c r="CO923" i="1"/>
  <c r="CL923" i="1"/>
  <c r="CE923" i="1"/>
  <c r="CZ923" i="1" s="1"/>
  <c r="CC923" i="1"/>
  <c r="BV923" i="1"/>
  <c r="BQ923" i="1"/>
  <c r="BM923" i="1"/>
  <c r="BJ923" i="1"/>
  <c r="BG923" i="1"/>
  <c r="AZ923" i="1"/>
  <c r="AQ923" i="1"/>
  <c r="AO923" i="1"/>
  <c r="AM923" i="1"/>
  <c r="AJ923" i="1"/>
  <c r="AH923" i="1"/>
  <c r="I923" i="1"/>
  <c r="D923" i="1"/>
  <c r="CO922" i="1"/>
  <c r="CL922" i="1"/>
  <c r="CE922" i="1"/>
  <c r="CC922" i="1"/>
  <c r="BV922" i="1"/>
  <c r="BQ922" i="1"/>
  <c r="BM922" i="1"/>
  <c r="BJ922" i="1"/>
  <c r="BG922" i="1"/>
  <c r="AZ922" i="1"/>
  <c r="AQ922" i="1"/>
  <c r="AO922" i="1"/>
  <c r="AM922" i="1"/>
  <c r="AJ922" i="1"/>
  <c r="CZ922" i="1" s="1"/>
  <c r="AH922" i="1"/>
  <c r="I922" i="1"/>
  <c r="F922" i="1"/>
  <c r="G922" i="1" s="1"/>
  <c r="CX922" i="1" s="1"/>
  <c r="E922" i="1"/>
  <c r="D922" i="1"/>
  <c r="CW922" i="1" s="1"/>
  <c r="CO921" i="1"/>
  <c r="CL921" i="1"/>
  <c r="CE921" i="1"/>
  <c r="CZ921" i="1" s="1"/>
  <c r="CC921" i="1"/>
  <c r="BV921" i="1"/>
  <c r="BQ921" i="1"/>
  <c r="BM921" i="1"/>
  <c r="BJ921" i="1"/>
  <c r="BG921" i="1"/>
  <c r="AZ921" i="1"/>
  <c r="AQ921" i="1"/>
  <c r="AO921" i="1"/>
  <c r="AM921" i="1"/>
  <c r="AJ921" i="1"/>
  <c r="AH921" i="1"/>
  <c r="I921" i="1"/>
  <c r="D921" i="1"/>
  <c r="CO920" i="1"/>
  <c r="CL920" i="1"/>
  <c r="CE920" i="1"/>
  <c r="CC920" i="1"/>
  <c r="BV920" i="1"/>
  <c r="BQ920" i="1"/>
  <c r="BM920" i="1"/>
  <c r="BJ920" i="1"/>
  <c r="BG920" i="1"/>
  <c r="AZ920" i="1"/>
  <c r="AQ920" i="1"/>
  <c r="AO920" i="1"/>
  <c r="AM920" i="1"/>
  <c r="AJ920" i="1"/>
  <c r="CZ920" i="1" s="1"/>
  <c r="AH920" i="1"/>
  <c r="I920" i="1"/>
  <c r="F920" i="1"/>
  <c r="G920" i="1" s="1"/>
  <c r="CX920" i="1" s="1"/>
  <c r="E920" i="1"/>
  <c r="D920" i="1"/>
  <c r="CO919" i="1"/>
  <c r="CL919" i="1"/>
  <c r="CE919" i="1"/>
  <c r="CZ919" i="1" s="1"/>
  <c r="CC919" i="1"/>
  <c r="BV919" i="1"/>
  <c r="BQ919" i="1"/>
  <c r="BM919" i="1"/>
  <c r="BJ919" i="1"/>
  <c r="BG919" i="1"/>
  <c r="AZ919" i="1"/>
  <c r="AQ919" i="1"/>
  <c r="AO919" i="1"/>
  <c r="AM919" i="1"/>
  <c r="AJ919" i="1"/>
  <c r="AH919" i="1"/>
  <c r="I919" i="1"/>
  <c r="D919" i="1"/>
  <c r="CO918" i="1"/>
  <c r="CL918" i="1"/>
  <c r="CE918" i="1"/>
  <c r="CC918" i="1"/>
  <c r="BV918" i="1"/>
  <c r="BQ918" i="1"/>
  <c r="BM918" i="1"/>
  <c r="BJ918" i="1"/>
  <c r="BG918" i="1"/>
  <c r="AZ918" i="1"/>
  <c r="AQ918" i="1"/>
  <c r="AO918" i="1"/>
  <c r="AM918" i="1"/>
  <c r="AJ918" i="1"/>
  <c r="CZ918" i="1" s="1"/>
  <c r="AH918" i="1"/>
  <c r="I918" i="1"/>
  <c r="F918" i="1"/>
  <c r="G918" i="1" s="1"/>
  <c r="CX918" i="1" s="1"/>
  <c r="E918" i="1"/>
  <c r="D918" i="1"/>
  <c r="CW918" i="1" s="1"/>
  <c r="CO917" i="1"/>
  <c r="CL917" i="1"/>
  <c r="CE917" i="1"/>
  <c r="CZ917" i="1" s="1"/>
  <c r="CC917" i="1"/>
  <c r="BV917" i="1"/>
  <c r="BQ917" i="1"/>
  <c r="BM917" i="1"/>
  <c r="BJ917" i="1"/>
  <c r="BG917" i="1"/>
  <c r="AZ917" i="1"/>
  <c r="AQ917" i="1"/>
  <c r="AO917" i="1"/>
  <c r="AM917" i="1"/>
  <c r="AJ917" i="1"/>
  <c r="AH917" i="1"/>
  <c r="I917" i="1"/>
  <c r="D917" i="1"/>
  <c r="CO916" i="1"/>
  <c r="CL916" i="1"/>
  <c r="CE916" i="1"/>
  <c r="CC916" i="1"/>
  <c r="BV916" i="1"/>
  <c r="BQ916" i="1"/>
  <c r="BM916" i="1"/>
  <c r="BJ916" i="1"/>
  <c r="BG916" i="1"/>
  <c r="AZ916" i="1"/>
  <c r="AQ916" i="1"/>
  <c r="AO916" i="1"/>
  <c r="AM916" i="1"/>
  <c r="AJ916" i="1"/>
  <c r="CZ916" i="1" s="1"/>
  <c r="AH916" i="1"/>
  <c r="I916" i="1"/>
  <c r="F916" i="1"/>
  <c r="G916" i="1" s="1"/>
  <c r="CX916" i="1" s="1"/>
  <c r="E916" i="1"/>
  <c r="D916" i="1"/>
  <c r="CO915" i="1"/>
  <c r="CL915" i="1"/>
  <c r="CE915" i="1"/>
  <c r="CZ915" i="1" s="1"/>
  <c r="CC915" i="1"/>
  <c r="BV915" i="1"/>
  <c r="BQ915" i="1"/>
  <c r="BM915" i="1"/>
  <c r="BJ915" i="1"/>
  <c r="BG915" i="1"/>
  <c r="AZ915" i="1"/>
  <c r="AQ915" i="1"/>
  <c r="AO915" i="1"/>
  <c r="AM915" i="1"/>
  <c r="AJ915" i="1"/>
  <c r="AH915" i="1"/>
  <c r="I915" i="1"/>
  <c r="D915" i="1"/>
  <c r="CO914" i="1"/>
  <c r="CL914" i="1"/>
  <c r="CE914" i="1"/>
  <c r="CC914" i="1"/>
  <c r="BV914" i="1"/>
  <c r="BQ914" i="1"/>
  <c r="BM914" i="1"/>
  <c r="BJ914" i="1"/>
  <c r="BG914" i="1"/>
  <c r="AZ914" i="1"/>
  <c r="AQ914" i="1"/>
  <c r="AO914" i="1"/>
  <c r="AM914" i="1"/>
  <c r="AJ914" i="1"/>
  <c r="CZ914" i="1" s="1"/>
  <c r="AH914" i="1"/>
  <c r="I914" i="1"/>
  <c r="F914" i="1"/>
  <c r="G914" i="1" s="1"/>
  <c r="CX914" i="1" s="1"/>
  <c r="E914" i="1"/>
  <c r="D914" i="1"/>
  <c r="CW914" i="1" s="1"/>
  <c r="CO913" i="1"/>
  <c r="CL913" i="1"/>
  <c r="CE913" i="1"/>
  <c r="CZ913" i="1" s="1"/>
  <c r="CC913" i="1"/>
  <c r="BV913" i="1"/>
  <c r="BQ913" i="1"/>
  <c r="BM913" i="1"/>
  <c r="BJ913" i="1"/>
  <c r="BG913" i="1"/>
  <c r="AZ913" i="1"/>
  <c r="AQ913" i="1"/>
  <c r="AO913" i="1"/>
  <c r="AM913" i="1"/>
  <c r="AJ913" i="1"/>
  <c r="AH913" i="1"/>
  <c r="I913" i="1"/>
  <c r="D913" i="1"/>
  <c r="CO912" i="1"/>
  <c r="CL912" i="1"/>
  <c r="CE912" i="1"/>
  <c r="CC912" i="1"/>
  <c r="BV912" i="1"/>
  <c r="BQ912" i="1"/>
  <c r="BM912" i="1"/>
  <c r="BJ912" i="1"/>
  <c r="BG912" i="1"/>
  <c r="AZ912" i="1"/>
  <c r="AQ912" i="1"/>
  <c r="AO912" i="1"/>
  <c r="AM912" i="1"/>
  <c r="AJ912" i="1"/>
  <c r="CZ912" i="1" s="1"/>
  <c r="AH912" i="1"/>
  <c r="I912" i="1"/>
  <c r="F912" i="1"/>
  <c r="G912" i="1" s="1"/>
  <c r="CX912" i="1" s="1"/>
  <c r="E912" i="1"/>
  <c r="D912" i="1"/>
  <c r="CO911" i="1"/>
  <c r="CL911" i="1"/>
  <c r="CE911" i="1"/>
  <c r="CZ911" i="1" s="1"/>
  <c r="CC911" i="1"/>
  <c r="BV911" i="1"/>
  <c r="BQ911" i="1"/>
  <c r="BM911" i="1"/>
  <c r="BJ911" i="1"/>
  <c r="BG911" i="1"/>
  <c r="AZ911" i="1"/>
  <c r="AQ911" i="1"/>
  <c r="AO911" i="1"/>
  <c r="AM911" i="1"/>
  <c r="AJ911" i="1"/>
  <c r="AH911" i="1"/>
  <c r="I911" i="1"/>
  <c r="D911" i="1"/>
  <c r="CO910" i="1"/>
  <c r="CL910" i="1"/>
  <c r="CE910" i="1"/>
  <c r="CC910" i="1"/>
  <c r="BV910" i="1"/>
  <c r="BQ910" i="1"/>
  <c r="BM910" i="1"/>
  <c r="BJ910" i="1"/>
  <c r="BG910" i="1"/>
  <c r="AZ910" i="1"/>
  <c r="AQ910" i="1"/>
  <c r="AO910" i="1"/>
  <c r="AM910" i="1"/>
  <c r="AJ910" i="1"/>
  <c r="CZ910" i="1" s="1"/>
  <c r="AH910" i="1"/>
  <c r="I910" i="1"/>
  <c r="F910" i="1"/>
  <c r="G910" i="1" s="1"/>
  <c r="CX910" i="1" s="1"/>
  <c r="E910" i="1"/>
  <c r="D910" i="1"/>
  <c r="CW910" i="1" s="1"/>
  <c r="CO909" i="1"/>
  <c r="CL909" i="1"/>
  <c r="CE909" i="1"/>
  <c r="CZ909" i="1" s="1"/>
  <c r="CC909" i="1"/>
  <c r="BV909" i="1"/>
  <c r="BQ909" i="1"/>
  <c r="BM909" i="1"/>
  <c r="BJ909" i="1"/>
  <c r="BG909" i="1"/>
  <c r="AZ909" i="1"/>
  <c r="AQ909" i="1"/>
  <c r="AO909" i="1"/>
  <c r="AM909" i="1"/>
  <c r="AJ909" i="1"/>
  <c r="AH909" i="1"/>
  <c r="I909" i="1"/>
  <c r="D909" i="1"/>
  <c r="CO908" i="1"/>
  <c r="CL908" i="1"/>
  <c r="CE908" i="1"/>
  <c r="CC908" i="1"/>
  <c r="BV908" i="1"/>
  <c r="BQ908" i="1"/>
  <c r="BM908" i="1"/>
  <c r="BJ908" i="1"/>
  <c r="BG908" i="1"/>
  <c r="AZ908" i="1"/>
  <c r="AQ908" i="1"/>
  <c r="AO908" i="1"/>
  <c r="AM908" i="1"/>
  <c r="AJ908" i="1"/>
  <c r="CZ908" i="1" s="1"/>
  <c r="AH908" i="1"/>
  <c r="I908" i="1"/>
  <c r="F908" i="1"/>
  <c r="G908" i="1" s="1"/>
  <c r="CX908" i="1" s="1"/>
  <c r="E908" i="1"/>
  <c r="D908" i="1"/>
  <c r="CO907" i="1"/>
  <c r="CL907" i="1"/>
  <c r="CE907" i="1"/>
  <c r="CC907" i="1"/>
  <c r="BV907" i="1"/>
  <c r="BQ907" i="1"/>
  <c r="BM907" i="1"/>
  <c r="BJ907" i="1"/>
  <c r="BG907" i="1"/>
  <c r="AZ907" i="1"/>
  <c r="AQ907" i="1"/>
  <c r="AO907" i="1"/>
  <c r="AM907" i="1"/>
  <c r="AJ907" i="1"/>
  <c r="AH907" i="1"/>
  <c r="I907" i="1"/>
  <c r="D907" i="1"/>
  <c r="CO906" i="1"/>
  <c r="CL906" i="1"/>
  <c r="CE906" i="1"/>
  <c r="CC906" i="1"/>
  <c r="BV906" i="1"/>
  <c r="BQ906" i="1"/>
  <c r="BM906" i="1"/>
  <c r="BJ906" i="1"/>
  <c r="BG906" i="1"/>
  <c r="AZ906" i="1"/>
  <c r="AQ906" i="1"/>
  <c r="AO906" i="1"/>
  <c r="AM906" i="1"/>
  <c r="AJ906" i="1"/>
  <c r="CZ906" i="1" s="1"/>
  <c r="AH906" i="1"/>
  <c r="I906" i="1"/>
  <c r="F906" i="1"/>
  <c r="G906" i="1" s="1"/>
  <c r="CX906" i="1" s="1"/>
  <c r="E906" i="1"/>
  <c r="D906" i="1"/>
  <c r="CW906" i="1" s="1"/>
  <c r="CO905" i="1"/>
  <c r="CL905" i="1"/>
  <c r="CE905" i="1"/>
  <c r="CC905" i="1"/>
  <c r="BV905" i="1"/>
  <c r="BQ905" i="1"/>
  <c r="BM905" i="1"/>
  <c r="BJ905" i="1"/>
  <c r="BG905" i="1"/>
  <c r="AZ905" i="1"/>
  <c r="AQ905" i="1"/>
  <c r="AO905" i="1"/>
  <c r="AM905" i="1"/>
  <c r="AJ905" i="1"/>
  <c r="AH905" i="1"/>
  <c r="I905" i="1"/>
  <c r="D905" i="1"/>
  <c r="CO904" i="1"/>
  <c r="CL904" i="1"/>
  <c r="CE904" i="1"/>
  <c r="CC904" i="1"/>
  <c r="BV904" i="1"/>
  <c r="BQ904" i="1"/>
  <c r="BM904" i="1"/>
  <c r="BJ904" i="1"/>
  <c r="BG904" i="1"/>
  <c r="AZ904" i="1"/>
  <c r="AQ904" i="1"/>
  <c r="AO904" i="1"/>
  <c r="AM904" i="1"/>
  <c r="AJ904" i="1"/>
  <c r="DB904" i="1" s="1"/>
  <c r="AH904" i="1"/>
  <c r="I904" i="1"/>
  <c r="F904" i="1"/>
  <c r="G904" i="1" s="1"/>
  <c r="CX904" i="1" s="1"/>
  <c r="E904" i="1"/>
  <c r="D904" i="1"/>
  <c r="CO903" i="1"/>
  <c r="CL903" i="1"/>
  <c r="CE903" i="1"/>
  <c r="CC903" i="1"/>
  <c r="BV903" i="1"/>
  <c r="BQ903" i="1"/>
  <c r="BM903" i="1"/>
  <c r="BJ903" i="1"/>
  <c r="BG903" i="1"/>
  <c r="AZ903" i="1"/>
  <c r="AQ903" i="1"/>
  <c r="AO903" i="1"/>
  <c r="AM903" i="1"/>
  <c r="AJ903" i="1"/>
  <c r="AH903" i="1"/>
  <c r="I903" i="1"/>
  <c r="D903" i="1"/>
  <c r="CO902" i="1"/>
  <c r="CL902" i="1"/>
  <c r="CE902" i="1"/>
  <c r="CC902" i="1"/>
  <c r="BV902" i="1"/>
  <c r="BQ902" i="1"/>
  <c r="BM902" i="1"/>
  <c r="BJ902" i="1"/>
  <c r="BG902" i="1"/>
  <c r="AZ902" i="1"/>
  <c r="AQ902" i="1"/>
  <c r="AO902" i="1"/>
  <c r="AM902" i="1"/>
  <c r="AJ902" i="1"/>
  <c r="DB902" i="1" s="1"/>
  <c r="AH902" i="1"/>
  <c r="I902" i="1"/>
  <c r="D902" i="1"/>
  <c r="CO901" i="1"/>
  <c r="CL901" i="1"/>
  <c r="CE901" i="1"/>
  <c r="CC901" i="1"/>
  <c r="BV901" i="1"/>
  <c r="BQ901" i="1"/>
  <c r="BJ901" i="1"/>
  <c r="BM901" i="1" s="1"/>
  <c r="BG901" i="1"/>
  <c r="AZ901" i="1"/>
  <c r="CY901" i="1" s="1"/>
  <c r="AQ901" i="1"/>
  <c r="AO901" i="1"/>
  <c r="AM901" i="1"/>
  <c r="AJ901" i="1"/>
  <c r="AH901" i="1"/>
  <c r="I901" i="1"/>
  <c r="D901" i="1"/>
  <c r="CO900" i="1"/>
  <c r="CL900" i="1"/>
  <c r="CE900" i="1"/>
  <c r="CC900" i="1"/>
  <c r="BV900" i="1"/>
  <c r="BQ900" i="1"/>
  <c r="BJ900" i="1"/>
  <c r="BM900" i="1" s="1"/>
  <c r="BG900" i="1"/>
  <c r="AZ900" i="1"/>
  <c r="AQ900" i="1"/>
  <c r="AO900" i="1"/>
  <c r="DA900" i="1" s="1"/>
  <c r="AM900" i="1"/>
  <c r="AJ900" i="1"/>
  <c r="AH900" i="1"/>
  <c r="DB900" i="1" s="1"/>
  <c r="I900" i="1"/>
  <c r="D900" i="1"/>
  <c r="CO899" i="1"/>
  <c r="CL899" i="1"/>
  <c r="CE899" i="1"/>
  <c r="CC899" i="1"/>
  <c r="BV899" i="1"/>
  <c r="BQ899" i="1"/>
  <c r="BJ899" i="1"/>
  <c r="BM899" i="1" s="1"/>
  <c r="BG899" i="1"/>
  <c r="AZ899" i="1"/>
  <c r="CY899" i="1" s="1"/>
  <c r="AQ899" i="1"/>
  <c r="AO899" i="1"/>
  <c r="AM899" i="1"/>
  <c r="AJ899" i="1"/>
  <c r="AH899" i="1"/>
  <c r="I899" i="1"/>
  <c r="D899" i="1"/>
  <c r="CO898" i="1"/>
  <c r="CL898" i="1"/>
  <c r="CE898" i="1"/>
  <c r="CC898" i="1"/>
  <c r="BV898" i="1"/>
  <c r="BQ898" i="1"/>
  <c r="BJ898" i="1"/>
  <c r="BM898" i="1" s="1"/>
  <c r="BG898" i="1"/>
  <c r="AZ898" i="1"/>
  <c r="AQ898" i="1"/>
  <c r="AO898" i="1"/>
  <c r="DA898" i="1" s="1"/>
  <c r="AM898" i="1"/>
  <c r="AJ898" i="1"/>
  <c r="AH898" i="1"/>
  <c r="DB898" i="1" s="1"/>
  <c r="I898" i="1"/>
  <c r="D898" i="1"/>
  <c r="CO897" i="1"/>
  <c r="CL897" i="1"/>
  <c r="CE897" i="1"/>
  <c r="CC897" i="1"/>
  <c r="BV897" i="1"/>
  <c r="BQ897" i="1"/>
  <c r="BJ897" i="1"/>
  <c r="BM897" i="1" s="1"/>
  <c r="BG897" i="1"/>
  <c r="AZ897" i="1"/>
  <c r="CY897" i="1" s="1"/>
  <c r="AQ897" i="1"/>
  <c r="AO897" i="1"/>
  <c r="AM897" i="1"/>
  <c r="AJ897" i="1"/>
  <c r="AH897" i="1"/>
  <c r="I897" i="1"/>
  <c r="D897" i="1"/>
  <c r="CO896" i="1"/>
  <c r="CL896" i="1"/>
  <c r="CE896" i="1"/>
  <c r="CC896" i="1"/>
  <c r="BV896" i="1"/>
  <c r="BQ896" i="1"/>
  <c r="BJ896" i="1"/>
  <c r="BM896" i="1" s="1"/>
  <c r="BG896" i="1"/>
  <c r="AZ896" i="1"/>
  <c r="AQ896" i="1"/>
  <c r="AO896" i="1"/>
  <c r="DA896" i="1" s="1"/>
  <c r="AM896" i="1"/>
  <c r="AJ896" i="1"/>
  <c r="AH896" i="1"/>
  <c r="DB896" i="1" s="1"/>
  <c r="I896" i="1"/>
  <c r="D896" i="1"/>
  <c r="CO895" i="1"/>
  <c r="CL895" i="1"/>
  <c r="CE895" i="1"/>
  <c r="CC895" i="1"/>
  <c r="BV895" i="1"/>
  <c r="BQ895" i="1"/>
  <c r="BJ895" i="1"/>
  <c r="BM895" i="1" s="1"/>
  <c r="BG895" i="1"/>
  <c r="AZ895" i="1"/>
  <c r="CY895" i="1" s="1"/>
  <c r="AQ895" i="1"/>
  <c r="AO895" i="1"/>
  <c r="AM895" i="1"/>
  <c r="AJ895" i="1"/>
  <c r="AH895" i="1"/>
  <c r="I895" i="1"/>
  <c r="D895" i="1"/>
  <c r="CO894" i="1"/>
  <c r="CL894" i="1"/>
  <c r="CE894" i="1"/>
  <c r="CC894" i="1"/>
  <c r="BV894" i="1"/>
  <c r="BQ894" i="1"/>
  <c r="BJ894" i="1"/>
  <c r="BM894" i="1" s="1"/>
  <c r="BG894" i="1"/>
  <c r="AZ894" i="1"/>
  <c r="AQ894" i="1"/>
  <c r="AO894" i="1"/>
  <c r="DA894" i="1" s="1"/>
  <c r="AM894" i="1"/>
  <c r="AJ894" i="1"/>
  <c r="AH894" i="1"/>
  <c r="DB894" i="1" s="1"/>
  <c r="I894" i="1"/>
  <c r="D894" i="1"/>
  <c r="CO893" i="1"/>
  <c r="CL893" i="1"/>
  <c r="CE893" i="1"/>
  <c r="CC893" i="1"/>
  <c r="BV893" i="1"/>
  <c r="BQ893" i="1"/>
  <c r="BJ893" i="1"/>
  <c r="BM893" i="1" s="1"/>
  <c r="BG893" i="1"/>
  <c r="AZ893" i="1"/>
  <c r="CY893" i="1" s="1"/>
  <c r="AQ893" i="1"/>
  <c r="AO893" i="1"/>
  <c r="AM893" i="1"/>
  <c r="AJ893" i="1"/>
  <c r="AH893" i="1"/>
  <c r="I893" i="1"/>
  <c r="D893" i="1"/>
  <c r="CO892" i="1"/>
  <c r="CL892" i="1"/>
  <c r="CE892" i="1"/>
  <c r="CC892" i="1"/>
  <c r="BV892" i="1"/>
  <c r="BQ892" i="1"/>
  <c r="BJ892" i="1"/>
  <c r="BM892" i="1" s="1"/>
  <c r="BG892" i="1"/>
  <c r="AZ892" i="1"/>
  <c r="AQ892" i="1"/>
  <c r="AO892" i="1"/>
  <c r="DA892" i="1" s="1"/>
  <c r="AM892" i="1"/>
  <c r="AJ892" i="1"/>
  <c r="AH892" i="1"/>
  <c r="DB892" i="1" s="1"/>
  <c r="I892" i="1"/>
  <c r="D892" i="1"/>
  <c r="CO891" i="1"/>
  <c r="CL891" i="1"/>
  <c r="CE891" i="1"/>
  <c r="CC891" i="1"/>
  <c r="BV891" i="1"/>
  <c r="BQ891" i="1"/>
  <c r="BJ891" i="1"/>
  <c r="BM891" i="1" s="1"/>
  <c r="BG891" i="1"/>
  <c r="AZ891" i="1"/>
  <c r="CY891" i="1" s="1"/>
  <c r="AQ891" i="1"/>
  <c r="AO891" i="1"/>
  <c r="AM891" i="1"/>
  <c r="AJ891" i="1"/>
  <c r="AH891" i="1"/>
  <c r="I891" i="1"/>
  <c r="D891" i="1"/>
  <c r="CO890" i="1"/>
  <c r="CL890" i="1"/>
  <c r="CE890" i="1"/>
  <c r="CC890" i="1"/>
  <c r="BV890" i="1"/>
  <c r="BQ890" i="1"/>
  <c r="BJ890" i="1"/>
  <c r="BM890" i="1" s="1"/>
  <c r="BG890" i="1"/>
  <c r="AZ890" i="1"/>
  <c r="AQ890" i="1"/>
  <c r="AO890" i="1"/>
  <c r="DA890" i="1" s="1"/>
  <c r="AM890" i="1"/>
  <c r="AJ890" i="1"/>
  <c r="AH890" i="1"/>
  <c r="DB890" i="1" s="1"/>
  <c r="I890" i="1"/>
  <c r="D890" i="1"/>
  <c r="CO889" i="1"/>
  <c r="CL889" i="1"/>
  <c r="CE889" i="1"/>
  <c r="CC889" i="1"/>
  <c r="BV889" i="1"/>
  <c r="BQ889" i="1"/>
  <c r="BJ889" i="1"/>
  <c r="BM889" i="1" s="1"/>
  <c r="BG889" i="1"/>
  <c r="AZ889" i="1"/>
  <c r="CY889" i="1" s="1"/>
  <c r="AQ889" i="1"/>
  <c r="AO889" i="1"/>
  <c r="AM889" i="1"/>
  <c r="AJ889" i="1"/>
  <c r="AH889" i="1"/>
  <c r="I889" i="1"/>
  <c r="D889" i="1"/>
  <c r="CO888" i="1"/>
  <c r="CL888" i="1"/>
  <c r="CE888" i="1"/>
  <c r="CC888" i="1"/>
  <c r="BV888" i="1"/>
  <c r="BQ888" i="1"/>
  <c r="BJ888" i="1"/>
  <c r="BM888" i="1" s="1"/>
  <c r="BG888" i="1"/>
  <c r="AZ888" i="1"/>
  <c r="AQ888" i="1"/>
  <c r="AO888" i="1"/>
  <c r="DA888" i="1" s="1"/>
  <c r="AM888" i="1"/>
  <c r="AJ888" i="1"/>
  <c r="AH888" i="1"/>
  <c r="DB888" i="1" s="1"/>
  <c r="I888" i="1"/>
  <c r="D888" i="1"/>
  <c r="CO887" i="1"/>
  <c r="CL887" i="1"/>
  <c r="CE887" i="1"/>
  <c r="CC887" i="1"/>
  <c r="BV887" i="1"/>
  <c r="BQ887" i="1"/>
  <c r="BJ887" i="1"/>
  <c r="BM887" i="1" s="1"/>
  <c r="BG887" i="1"/>
  <c r="AZ887" i="1"/>
  <c r="CY887" i="1" s="1"/>
  <c r="AQ887" i="1"/>
  <c r="AO887" i="1"/>
  <c r="AM887" i="1"/>
  <c r="AJ887" i="1"/>
  <c r="AH887" i="1"/>
  <c r="I887" i="1"/>
  <c r="D887" i="1"/>
  <c r="CO886" i="1"/>
  <c r="CL886" i="1"/>
  <c r="CE886" i="1"/>
  <c r="CC886" i="1"/>
  <c r="BV886" i="1"/>
  <c r="BQ886" i="1"/>
  <c r="BJ886" i="1"/>
  <c r="BM886" i="1" s="1"/>
  <c r="BG886" i="1"/>
  <c r="AZ886" i="1"/>
  <c r="AQ886" i="1"/>
  <c r="AO886" i="1"/>
  <c r="DA886" i="1" s="1"/>
  <c r="AM886" i="1"/>
  <c r="AJ886" i="1"/>
  <c r="AH886" i="1"/>
  <c r="DB886" i="1" s="1"/>
  <c r="I886" i="1"/>
  <c r="D886" i="1"/>
  <c r="CO885" i="1"/>
  <c r="CL885" i="1"/>
  <c r="CE885" i="1"/>
  <c r="CC885" i="1"/>
  <c r="BV885" i="1"/>
  <c r="BQ885" i="1"/>
  <c r="BJ885" i="1"/>
  <c r="BM885" i="1" s="1"/>
  <c r="BG885" i="1"/>
  <c r="AZ885" i="1"/>
  <c r="CY885" i="1" s="1"/>
  <c r="AQ885" i="1"/>
  <c r="AO885" i="1"/>
  <c r="AM885" i="1"/>
  <c r="AJ885" i="1"/>
  <c r="AH885" i="1"/>
  <c r="I885" i="1"/>
  <c r="D885" i="1"/>
  <c r="CO884" i="1"/>
  <c r="CL884" i="1"/>
  <c r="CE884" i="1"/>
  <c r="CC884" i="1"/>
  <c r="BV884" i="1"/>
  <c r="BQ884" i="1"/>
  <c r="BJ884" i="1"/>
  <c r="BM884" i="1" s="1"/>
  <c r="BG884" i="1"/>
  <c r="AZ884" i="1"/>
  <c r="AQ884" i="1"/>
  <c r="AO884" i="1"/>
  <c r="DA884" i="1" s="1"/>
  <c r="AM884" i="1"/>
  <c r="AJ884" i="1"/>
  <c r="AH884" i="1"/>
  <c r="DB884" i="1" s="1"/>
  <c r="I884" i="1"/>
  <c r="D884" i="1"/>
  <c r="CO883" i="1"/>
  <c r="CL883" i="1"/>
  <c r="CE883" i="1"/>
  <c r="CC883" i="1"/>
  <c r="BV883" i="1"/>
  <c r="BQ883" i="1"/>
  <c r="BJ883" i="1"/>
  <c r="BM883" i="1" s="1"/>
  <c r="BG883" i="1"/>
  <c r="AZ883" i="1"/>
  <c r="CY883" i="1" s="1"/>
  <c r="AQ883" i="1"/>
  <c r="AO883" i="1"/>
  <c r="AM883" i="1"/>
  <c r="AJ883" i="1"/>
  <c r="AH883" i="1"/>
  <c r="I883" i="1"/>
  <c r="D883" i="1"/>
  <c r="CO882" i="1"/>
  <c r="CL882" i="1"/>
  <c r="CE882" i="1"/>
  <c r="CC882" i="1"/>
  <c r="BV882" i="1"/>
  <c r="BQ882" i="1"/>
  <c r="BJ882" i="1"/>
  <c r="BM882" i="1" s="1"/>
  <c r="BG882" i="1"/>
  <c r="AZ882" i="1"/>
  <c r="AQ882" i="1"/>
  <c r="AO882" i="1"/>
  <c r="DA882" i="1" s="1"/>
  <c r="AM882" i="1"/>
  <c r="AJ882" i="1"/>
  <c r="AH882" i="1"/>
  <c r="DB882" i="1" s="1"/>
  <c r="I882" i="1"/>
  <c r="D882" i="1"/>
  <c r="CO881" i="1"/>
  <c r="CL881" i="1"/>
  <c r="CE881" i="1"/>
  <c r="CC881" i="1"/>
  <c r="BV881" i="1"/>
  <c r="BQ881" i="1"/>
  <c r="BJ881" i="1"/>
  <c r="BM881" i="1" s="1"/>
  <c r="BG881" i="1"/>
  <c r="AZ881" i="1"/>
  <c r="CY881" i="1" s="1"/>
  <c r="AQ881" i="1"/>
  <c r="AO881" i="1"/>
  <c r="AM881" i="1"/>
  <c r="AJ881" i="1"/>
  <c r="AH881" i="1"/>
  <c r="I881" i="1"/>
  <c r="D881" i="1"/>
  <c r="CO880" i="1"/>
  <c r="CL880" i="1"/>
  <c r="CE880" i="1"/>
  <c r="CC880" i="1"/>
  <c r="BV880" i="1"/>
  <c r="BQ880" i="1"/>
  <c r="BJ880" i="1"/>
  <c r="BM880" i="1" s="1"/>
  <c r="BG880" i="1"/>
  <c r="AZ880" i="1"/>
  <c r="AQ880" i="1"/>
  <c r="AO880" i="1"/>
  <c r="DA880" i="1" s="1"/>
  <c r="AM880" i="1"/>
  <c r="AJ880" i="1"/>
  <c r="AH880" i="1"/>
  <c r="DB880" i="1" s="1"/>
  <c r="I880" i="1"/>
  <c r="D880" i="1"/>
  <c r="CO879" i="1"/>
  <c r="CL879" i="1"/>
  <c r="CE879" i="1"/>
  <c r="CC879" i="1"/>
  <c r="BV879" i="1"/>
  <c r="BQ879" i="1"/>
  <c r="BJ879" i="1"/>
  <c r="BM879" i="1" s="1"/>
  <c r="BG879" i="1"/>
  <c r="AZ879" i="1"/>
  <c r="CY879" i="1" s="1"/>
  <c r="AQ879" i="1"/>
  <c r="AO879" i="1"/>
  <c r="AM879" i="1"/>
  <c r="AJ879" i="1"/>
  <c r="AH879" i="1"/>
  <c r="I879" i="1"/>
  <c r="D879" i="1"/>
  <c r="CO878" i="1"/>
  <c r="CL878" i="1"/>
  <c r="CE878" i="1"/>
  <c r="CC878" i="1"/>
  <c r="BV878" i="1"/>
  <c r="BQ878" i="1"/>
  <c r="BJ878" i="1"/>
  <c r="BM878" i="1" s="1"/>
  <c r="BG878" i="1"/>
  <c r="AZ878" i="1"/>
  <c r="AQ878" i="1"/>
  <c r="AO878" i="1"/>
  <c r="DA878" i="1" s="1"/>
  <c r="AM878" i="1"/>
  <c r="AJ878" i="1"/>
  <c r="AH878" i="1"/>
  <c r="DB878" i="1" s="1"/>
  <c r="I878" i="1"/>
  <c r="D878" i="1"/>
  <c r="CO877" i="1"/>
  <c r="CL877" i="1"/>
  <c r="CE877" i="1"/>
  <c r="CC877" i="1"/>
  <c r="BV877" i="1"/>
  <c r="BQ877" i="1"/>
  <c r="BJ877" i="1"/>
  <c r="BM877" i="1" s="1"/>
  <c r="BG877" i="1"/>
  <c r="AZ877" i="1"/>
  <c r="CY877" i="1" s="1"/>
  <c r="AQ877" i="1"/>
  <c r="AO877" i="1"/>
  <c r="AM877" i="1"/>
  <c r="AJ877" i="1"/>
  <c r="AH877" i="1"/>
  <c r="I877" i="1"/>
  <c r="D877" i="1"/>
  <c r="CO876" i="1"/>
  <c r="CL876" i="1"/>
  <c r="CE876" i="1"/>
  <c r="CC876" i="1"/>
  <c r="BV876" i="1"/>
  <c r="BQ876" i="1"/>
  <c r="BJ876" i="1"/>
  <c r="BM876" i="1" s="1"/>
  <c r="BG876" i="1"/>
  <c r="AZ876" i="1"/>
  <c r="AQ876" i="1"/>
  <c r="AO876" i="1"/>
  <c r="DA876" i="1" s="1"/>
  <c r="AM876" i="1"/>
  <c r="AJ876" i="1"/>
  <c r="AH876" i="1"/>
  <c r="DB876" i="1" s="1"/>
  <c r="I876" i="1"/>
  <c r="D876" i="1"/>
  <c r="CO875" i="1"/>
  <c r="CL875" i="1"/>
  <c r="CE875" i="1"/>
  <c r="CC875" i="1"/>
  <c r="BV875" i="1"/>
  <c r="BQ875" i="1"/>
  <c r="BJ875" i="1"/>
  <c r="BM875" i="1" s="1"/>
  <c r="BG875" i="1"/>
  <c r="AZ875" i="1"/>
  <c r="CY875" i="1" s="1"/>
  <c r="AQ875" i="1"/>
  <c r="AO875" i="1"/>
  <c r="AM875" i="1"/>
  <c r="AJ875" i="1"/>
  <c r="AH875" i="1"/>
  <c r="I875" i="1"/>
  <c r="D875" i="1"/>
  <c r="CO874" i="1"/>
  <c r="CL874" i="1"/>
  <c r="CE874" i="1"/>
  <c r="CC874" i="1"/>
  <c r="BV874" i="1"/>
  <c r="BQ874" i="1"/>
  <c r="BJ874" i="1"/>
  <c r="BM874" i="1" s="1"/>
  <c r="BG874" i="1"/>
  <c r="AZ874" i="1"/>
  <c r="AQ874" i="1"/>
  <c r="AO874" i="1"/>
  <c r="DA874" i="1" s="1"/>
  <c r="AM874" i="1"/>
  <c r="AJ874" i="1"/>
  <c r="AH874" i="1"/>
  <c r="DB874" i="1" s="1"/>
  <c r="I874" i="1"/>
  <c r="D874" i="1"/>
  <c r="CO873" i="1"/>
  <c r="CL873" i="1"/>
  <c r="CE873" i="1"/>
  <c r="CC873" i="1"/>
  <c r="BV873" i="1"/>
  <c r="BQ873" i="1"/>
  <c r="BJ873" i="1"/>
  <c r="BM873" i="1" s="1"/>
  <c r="BG873" i="1"/>
  <c r="AZ873" i="1"/>
  <c r="CY873" i="1" s="1"/>
  <c r="AQ873" i="1"/>
  <c r="AO873" i="1"/>
  <c r="AM873" i="1"/>
  <c r="AJ873" i="1"/>
  <c r="AH873" i="1"/>
  <c r="I873" i="1"/>
  <c r="D873" i="1"/>
  <c r="CO872" i="1"/>
  <c r="CL872" i="1"/>
  <c r="CE872" i="1"/>
  <c r="CC872" i="1"/>
  <c r="BV872" i="1"/>
  <c r="BQ872" i="1"/>
  <c r="BJ872" i="1"/>
  <c r="BM872" i="1" s="1"/>
  <c r="BG872" i="1"/>
  <c r="AZ872" i="1"/>
  <c r="AQ872" i="1"/>
  <c r="AO872" i="1"/>
  <c r="DA872" i="1" s="1"/>
  <c r="AM872" i="1"/>
  <c r="AJ872" i="1"/>
  <c r="AH872" i="1"/>
  <c r="DB872" i="1" s="1"/>
  <c r="I872" i="1"/>
  <c r="D872" i="1"/>
  <c r="CO871" i="1"/>
  <c r="CL871" i="1"/>
  <c r="CE871" i="1"/>
  <c r="CC871" i="1"/>
  <c r="BV871" i="1"/>
  <c r="BQ871" i="1"/>
  <c r="BJ871" i="1"/>
  <c r="BM871" i="1" s="1"/>
  <c r="BG871" i="1"/>
  <c r="AZ871" i="1"/>
  <c r="CY871" i="1" s="1"/>
  <c r="AQ871" i="1"/>
  <c r="AO871" i="1"/>
  <c r="AM871" i="1"/>
  <c r="AJ871" i="1"/>
  <c r="AH871" i="1"/>
  <c r="I871" i="1"/>
  <c r="D871" i="1"/>
  <c r="CO870" i="1"/>
  <c r="CL870" i="1"/>
  <c r="CE870" i="1"/>
  <c r="CC870" i="1"/>
  <c r="BV870" i="1"/>
  <c r="BQ870" i="1"/>
  <c r="BJ870" i="1"/>
  <c r="BM870" i="1" s="1"/>
  <c r="BG870" i="1"/>
  <c r="AZ870" i="1"/>
  <c r="AQ870" i="1"/>
  <c r="AO870" i="1"/>
  <c r="DA870" i="1" s="1"/>
  <c r="AM870" i="1"/>
  <c r="AJ870" i="1"/>
  <c r="AH870" i="1"/>
  <c r="DB870" i="1" s="1"/>
  <c r="I870" i="1"/>
  <c r="D870" i="1"/>
  <c r="CO869" i="1"/>
  <c r="CL869" i="1"/>
  <c r="CE869" i="1"/>
  <c r="CC869" i="1"/>
  <c r="BV869" i="1"/>
  <c r="BQ869" i="1"/>
  <c r="BJ869" i="1"/>
  <c r="BM869" i="1" s="1"/>
  <c r="BG869" i="1"/>
  <c r="AZ869" i="1"/>
  <c r="CY869" i="1" s="1"/>
  <c r="AQ869" i="1"/>
  <c r="AO869" i="1"/>
  <c r="AM869" i="1"/>
  <c r="AJ869" i="1"/>
  <c r="AH869" i="1"/>
  <c r="I869" i="1"/>
  <c r="D869" i="1"/>
  <c r="CO868" i="1"/>
  <c r="CL868" i="1"/>
  <c r="CE868" i="1"/>
  <c r="CC868" i="1"/>
  <c r="BV868" i="1"/>
  <c r="BQ868" i="1"/>
  <c r="BJ868" i="1"/>
  <c r="BM868" i="1" s="1"/>
  <c r="BG868" i="1"/>
  <c r="AZ868" i="1"/>
  <c r="AQ868" i="1"/>
  <c r="AO868" i="1"/>
  <c r="DA868" i="1" s="1"/>
  <c r="AM868" i="1"/>
  <c r="AJ868" i="1"/>
  <c r="AH868" i="1"/>
  <c r="DB868" i="1" s="1"/>
  <c r="I868" i="1"/>
  <c r="D868" i="1"/>
  <c r="CO867" i="1"/>
  <c r="CL867" i="1"/>
  <c r="CE867" i="1"/>
  <c r="CC867" i="1"/>
  <c r="BV867" i="1"/>
  <c r="BQ867" i="1"/>
  <c r="BJ867" i="1"/>
  <c r="BM867" i="1" s="1"/>
  <c r="BG867" i="1"/>
  <c r="AZ867" i="1"/>
  <c r="CY867" i="1" s="1"/>
  <c r="AQ867" i="1"/>
  <c r="AO867" i="1"/>
  <c r="AM867" i="1"/>
  <c r="AJ867" i="1"/>
  <c r="AH867" i="1"/>
  <c r="I867" i="1"/>
  <c r="D867" i="1"/>
  <c r="CO866" i="1"/>
  <c r="CL866" i="1"/>
  <c r="CE866" i="1"/>
  <c r="CC866" i="1"/>
  <c r="BV866" i="1"/>
  <c r="BQ866" i="1"/>
  <c r="BJ866" i="1"/>
  <c r="BM866" i="1" s="1"/>
  <c r="BG866" i="1"/>
  <c r="AZ866" i="1"/>
  <c r="AQ866" i="1"/>
  <c r="AO866" i="1"/>
  <c r="DA866" i="1" s="1"/>
  <c r="AM866" i="1"/>
  <c r="AJ866" i="1"/>
  <c r="AH866" i="1"/>
  <c r="DB866" i="1" s="1"/>
  <c r="I866" i="1"/>
  <c r="D866" i="1"/>
  <c r="CO865" i="1"/>
  <c r="CL865" i="1"/>
  <c r="CE865" i="1"/>
  <c r="CC865" i="1"/>
  <c r="BV865" i="1"/>
  <c r="BQ865" i="1"/>
  <c r="BJ865" i="1"/>
  <c r="BM865" i="1" s="1"/>
  <c r="BG865" i="1"/>
  <c r="AZ865" i="1"/>
  <c r="CY865" i="1" s="1"/>
  <c r="AQ865" i="1"/>
  <c r="AO865" i="1"/>
  <c r="AM865" i="1"/>
  <c r="AJ865" i="1"/>
  <c r="AH865" i="1"/>
  <c r="I865" i="1"/>
  <c r="D865" i="1"/>
  <c r="CO864" i="1"/>
  <c r="CL864" i="1"/>
  <c r="CE864" i="1"/>
  <c r="CC864" i="1"/>
  <c r="BV864" i="1"/>
  <c r="BQ864" i="1"/>
  <c r="BJ864" i="1"/>
  <c r="BM864" i="1" s="1"/>
  <c r="BG864" i="1"/>
  <c r="AZ864" i="1"/>
  <c r="AQ864" i="1"/>
  <c r="AO864" i="1"/>
  <c r="DA864" i="1" s="1"/>
  <c r="AM864" i="1"/>
  <c r="AJ864" i="1"/>
  <c r="AH864" i="1"/>
  <c r="DB864" i="1" s="1"/>
  <c r="I864" i="1"/>
  <c r="D864" i="1"/>
  <c r="CO863" i="1"/>
  <c r="CL863" i="1"/>
  <c r="CE863" i="1"/>
  <c r="CC863" i="1"/>
  <c r="BV863" i="1"/>
  <c r="BQ863" i="1"/>
  <c r="BJ863" i="1"/>
  <c r="BM863" i="1" s="1"/>
  <c r="BG863" i="1"/>
  <c r="AZ863" i="1"/>
  <c r="CY863" i="1" s="1"/>
  <c r="AQ863" i="1"/>
  <c r="AO863" i="1"/>
  <c r="AM863" i="1"/>
  <c r="AJ863" i="1"/>
  <c r="AH863" i="1"/>
  <c r="I863" i="1"/>
  <c r="D863" i="1"/>
  <c r="CO862" i="1"/>
  <c r="CL862" i="1"/>
  <c r="CE862" i="1"/>
  <c r="CC862" i="1"/>
  <c r="BV862" i="1"/>
  <c r="BQ862" i="1"/>
  <c r="BJ862" i="1"/>
  <c r="BM862" i="1" s="1"/>
  <c r="BG862" i="1"/>
  <c r="AZ862" i="1"/>
  <c r="AQ862" i="1"/>
  <c r="AO862" i="1"/>
  <c r="DA862" i="1" s="1"/>
  <c r="AM862" i="1"/>
  <c r="AJ862" i="1"/>
  <c r="AH862" i="1"/>
  <c r="DB862" i="1" s="1"/>
  <c r="I862" i="1"/>
  <c r="D862" i="1"/>
  <c r="CO861" i="1"/>
  <c r="CL861" i="1"/>
  <c r="CE861" i="1"/>
  <c r="CC861" i="1"/>
  <c r="BV861" i="1"/>
  <c r="BQ861" i="1"/>
  <c r="BJ861" i="1"/>
  <c r="BM861" i="1" s="1"/>
  <c r="BG861" i="1"/>
  <c r="AZ861" i="1"/>
  <c r="CY861" i="1" s="1"/>
  <c r="AQ861" i="1"/>
  <c r="AO861" i="1"/>
  <c r="AM861" i="1"/>
  <c r="AJ861" i="1"/>
  <c r="AH861" i="1"/>
  <c r="I861" i="1"/>
  <c r="D861" i="1"/>
  <c r="CO860" i="1"/>
  <c r="CL860" i="1"/>
  <c r="CE860" i="1"/>
  <c r="CC860" i="1"/>
  <c r="BV860" i="1"/>
  <c r="BQ860" i="1"/>
  <c r="BJ860" i="1"/>
  <c r="BM860" i="1" s="1"/>
  <c r="BG860" i="1"/>
  <c r="AZ860" i="1"/>
  <c r="AQ860" i="1"/>
  <c r="AO860" i="1"/>
  <c r="DA860" i="1" s="1"/>
  <c r="AM860" i="1"/>
  <c r="AJ860" i="1"/>
  <c r="AH860" i="1"/>
  <c r="DB860" i="1" s="1"/>
  <c r="I860" i="1"/>
  <c r="D860" i="1"/>
  <c r="CO859" i="1"/>
  <c r="CL859" i="1"/>
  <c r="CE859" i="1"/>
  <c r="CC859" i="1"/>
  <c r="BV859" i="1"/>
  <c r="BQ859" i="1"/>
  <c r="BJ859" i="1"/>
  <c r="BM859" i="1" s="1"/>
  <c r="BG859" i="1"/>
  <c r="AZ859" i="1"/>
  <c r="CY859" i="1" s="1"/>
  <c r="AQ859" i="1"/>
  <c r="AO859" i="1"/>
  <c r="AM859" i="1"/>
  <c r="AJ859" i="1"/>
  <c r="AH859" i="1"/>
  <c r="I859" i="1"/>
  <c r="D859" i="1"/>
  <c r="CO858" i="1"/>
  <c r="CL858" i="1"/>
  <c r="CE858" i="1"/>
  <c r="CC858" i="1"/>
  <c r="BV858" i="1"/>
  <c r="BQ858" i="1"/>
  <c r="BJ858" i="1"/>
  <c r="BM858" i="1" s="1"/>
  <c r="BG858" i="1"/>
  <c r="AZ858" i="1"/>
  <c r="AQ858" i="1"/>
  <c r="AO858" i="1"/>
  <c r="DA858" i="1" s="1"/>
  <c r="AM858" i="1"/>
  <c r="AJ858" i="1"/>
  <c r="AH858" i="1"/>
  <c r="DB858" i="1" s="1"/>
  <c r="I858" i="1"/>
  <c r="D858" i="1"/>
  <c r="CO857" i="1"/>
  <c r="CL857" i="1"/>
  <c r="CE857" i="1"/>
  <c r="CC857" i="1"/>
  <c r="BV857" i="1"/>
  <c r="BQ857" i="1"/>
  <c r="BJ857" i="1"/>
  <c r="BM857" i="1" s="1"/>
  <c r="BG857" i="1"/>
  <c r="AZ857" i="1"/>
  <c r="CY857" i="1" s="1"/>
  <c r="AQ857" i="1"/>
  <c r="AO857" i="1"/>
  <c r="AM857" i="1"/>
  <c r="AJ857" i="1"/>
  <c r="AH857" i="1"/>
  <c r="I857" i="1"/>
  <c r="D857" i="1"/>
  <c r="CO856" i="1"/>
  <c r="CL856" i="1"/>
  <c r="CE856" i="1"/>
  <c r="CC856" i="1"/>
  <c r="BV856" i="1"/>
  <c r="BQ856" i="1"/>
  <c r="BJ856" i="1"/>
  <c r="BM856" i="1" s="1"/>
  <c r="BG856" i="1"/>
  <c r="AZ856" i="1"/>
  <c r="AQ856" i="1"/>
  <c r="AO856" i="1"/>
  <c r="DA856" i="1" s="1"/>
  <c r="AM856" i="1"/>
  <c r="AJ856" i="1"/>
  <c r="AH856" i="1"/>
  <c r="DB856" i="1" s="1"/>
  <c r="I856" i="1"/>
  <c r="D856" i="1"/>
  <c r="CO855" i="1"/>
  <c r="CL855" i="1"/>
  <c r="CE855" i="1"/>
  <c r="CC855" i="1"/>
  <c r="BV855" i="1"/>
  <c r="BQ855" i="1"/>
  <c r="BJ855" i="1"/>
  <c r="BM855" i="1" s="1"/>
  <c r="BG855" i="1"/>
  <c r="AZ855" i="1"/>
  <c r="CY855" i="1" s="1"/>
  <c r="AQ855" i="1"/>
  <c r="AO855" i="1"/>
  <c r="AM855" i="1"/>
  <c r="AJ855" i="1"/>
  <c r="AH855" i="1"/>
  <c r="I855" i="1"/>
  <c r="D855" i="1"/>
  <c r="CO854" i="1"/>
  <c r="CL854" i="1"/>
  <c r="CE854" i="1"/>
  <c r="CC854" i="1"/>
  <c r="BV854" i="1"/>
  <c r="BQ854" i="1"/>
  <c r="BJ854" i="1"/>
  <c r="BM854" i="1" s="1"/>
  <c r="BG854" i="1"/>
  <c r="AZ854" i="1"/>
  <c r="AQ854" i="1"/>
  <c r="AO854" i="1"/>
  <c r="DA854" i="1" s="1"/>
  <c r="AM854" i="1"/>
  <c r="AJ854" i="1"/>
  <c r="AH854" i="1"/>
  <c r="DB854" i="1" s="1"/>
  <c r="I854" i="1"/>
  <c r="D854" i="1"/>
  <c r="CO853" i="1"/>
  <c r="CL853" i="1"/>
  <c r="CE853" i="1"/>
  <c r="CC853" i="1"/>
  <c r="BV853" i="1"/>
  <c r="BQ853" i="1"/>
  <c r="BJ853" i="1"/>
  <c r="BM853" i="1" s="1"/>
  <c r="BG853" i="1"/>
  <c r="AZ853" i="1"/>
  <c r="CY853" i="1" s="1"/>
  <c r="AQ853" i="1"/>
  <c r="AO853" i="1"/>
  <c r="AM853" i="1"/>
  <c r="AJ853" i="1"/>
  <c r="AH853" i="1"/>
  <c r="I853" i="1"/>
  <c r="D853" i="1"/>
  <c r="CO852" i="1"/>
  <c r="CL852" i="1"/>
  <c r="CE852" i="1"/>
  <c r="CC852" i="1"/>
  <c r="BV852" i="1"/>
  <c r="BQ852" i="1"/>
  <c r="BJ852" i="1"/>
  <c r="BM852" i="1" s="1"/>
  <c r="BG852" i="1"/>
  <c r="AZ852" i="1"/>
  <c r="AQ852" i="1"/>
  <c r="AO852" i="1"/>
  <c r="DA852" i="1" s="1"/>
  <c r="AM852" i="1"/>
  <c r="AJ852" i="1"/>
  <c r="AH852" i="1"/>
  <c r="DB852" i="1" s="1"/>
  <c r="I852" i="1"/>
  <c r="D852" i="1"/>
  <c r="CO851" i="1"/>
  <c r="CL851" i="1"/>
  <c r="CE851" i="1"/>
  <c r="CC851" i="1"/>
  <c r="BV851" i="1"/>
  <c r="BQ851" i="1"/>
  <c r="BJ851" i="1"/>
  <c r="BM851" i="1" s="1"/>
  <c r="BG851" i="1"/>
  <c r="AZ851" i="1"/>
  <c r="CY851" i="1" s="1"/>
  <c r="AQ851" i="1"/>
  <c r="AO851" i="1"/>
  <c r="AM851" i="1"/>
  <c r="AJ851" i="1"/>
  <c r="AH851" i="1"/>
  <c r="I851" i="1"/>
  <c r="D851" i="1"/>
  <c r="CO850" i="1"/>
  <c r="CL850" i="1"/>
  <c r="CE850" i="1"/>
  <c r="CC850" i="1"/>
  <c r="BV850" i="1"/>
  <c r="BQ850" i="1"/>
  <c r="BJ850" i="1"/>
  <c r="BM850" i="1" s="1"/>
  <c r="BG850" i="1"/>
  <c r="AZ850" i="1"/>
  <c r="AQ850" i="1"/>
  <c r="AO850" i="1"/>
  <c r="DA850" i="1" s="1"/>
  <c r="AM850" i="1"/>
  <c r="AJ850" i="1"/>
  <c r="AH850" i="1"/>
  <c r="DB850" i="1" s="1"/>
  <c r="I850" i="1"/>
  <c r="D850" i="1"/>
  <c r="CO849" i="1"/>
  <c r="CL849" i="1"/>
  <c r="CE849" i="1"/>
  <c r="CC849" i="1"/>
  <c r="BV849" i="1"/>
  <c r="BQ849" i="1"/>
  <c r="BJ849" i="1"/>
  <c r="BM849" i="1" s="1"/>
  <c r="BG849" i="1"/>
  <c r="AZ849" i="1"/>
  <c r="CY849" i="1" s="1"/>
  <c r="AQ849" i="1"/>
  <c r="AO849" i="1"/>
  <c r="AM849" i="1"/>
  <c r="AJ849" i="1"/>
  <c r="AH849" i="1"/>
  <c r="I849" i="1"/>
  <c r="D849" i="1"/>
  <c r="CO848" i="1"/>
  <c r="CL848" i="1"/>
  <c r="CE848" i="1"/>
  <c r="CC848" i="1"/>
  <c r="BV848" i="1"/>
  <c r="BQ848" i="1"/>
  <c r="BJ848" i="1"/>
  <c r="BM848" i="1" s="1"/>
  <c r="BG848" i="1"/>
  <c r="AZ848" i="1"/>
  <c r="AQ848" i="1"/>
  <c r="AO848" i="1"/>
  <c r="DA848" i="1" s="1"/>
  <c r="AM848" i="1"/>
  <c r="AJ848" i="1"/>
  <c r="AH848" i="1"/>
  <c r="DB848" i="1" s="1"/>
  <c r="I848" i="1"/>
  <c r="D848" i="1"/>
  <c r="CO847" i="1"/>
  <c r="CL847" i="1"/>
  <c r="CE847" i="1"/>
  <c r="CC847" i="1"/>
  <c r="BV847" i="1"/>
  <c r="BQ847" i="1"/>
  <c r="BJ847" i="1"/>
  <c r="BM847" i="1" s="1"/>
  <c r="BG847" i="1"/>
  <c r="AZ847" i="1"/>
  <c r="CY847" i="1" s="1"/>
  <c r="AQ847" i="1"/>
  <c r="AO847" i="1"/>
  <c r="AM847" i="1"/>
  <c r="AJ847" i="1"/>
  <c r="AH847" i="1"/>
  <c r="I847" i="1"/>
  <c r="D847" i="1"/>
  <c r="CO846" i="1"/>
  <c r="CL846" i="1"/>
  <c r="CE846" i="1"/>
  <c r="CC846" i="1"/>
  <c r="BV846" i="1"/>
  <c r="BQ846" i="1"/>
  <c r="BJ846" i="1"/>
  <c r="BM846" i="1" s="1"/>
  <c r="BG846" i="1"/>
  <c r="AZ846" i="1"/>
  <c r="AQ846" i="1"/>
  <c r="AO846" i="1"/>
  <c r="DA846" i="1" s="1"/>
  <c r="AM846" i="1"/>
  <c r="AJ846" i="1"/>
  <c r="AH846" i="1"/>
  <c r="DB846" i="1" s="1"/>
  <c r="I846" i="1"/>
  <c r="D846" i="1"/>
  <c r="CO845" i="1"/>
  <c r="CL845" i="1"/>
  <c r="CE845" i="1"/>
  <c r="CC845" i="1"/>
  <c r="BV845" i="1"/>
  <c r="BQ845" i="1"/>
  <c r="BJ845" i="1"/>
  <c r="BM845" i="1" s="1"/>
  <c r="BG845" i="1"/>
  <c r="AZ845" i="1"/>
  <c r="CY845" i="1" s="1"/>
  <c r="AQ845" i="1"/>
  <c r="AO845" i="1"/>
  <c r="AM845" i="1"/>
  <c r="AJ845" i="1"/>
  <c r="AH845" i="1"/>
  <c r="I845" i="1"/>
  <c r="D845" i="1"/>
  <c r="CO844" i="1"/>
  <c r="CL844" i="1"/>
  <c r="CE844" i="1"/>
  <c r="CC844" i="1"/>
  <c r="BV844" i="1"/>
  <c r="BQ844" i="1"/>
  <c r="BJ844" i="1"/>
  <c r="BM844" i="1" s="1"/>
  <c r="BG844" i="1"/>
  <c r="AZ844" i="1"/>
  <c r="AQ844" i="1"/>
  <c r="AO844" i="1"/>
  <c r="AM844" i="1"/>
  <c r="AJ844" i="1"/>
  <c r="AH844" i="1"/>
  <c r="DB844" i="1" s="1"/>
  <c r="I844" i="1"/>
  <c r="D844" i="1"/>
  <c r="CO843" i="1"/>
  <c r="CL843" i="1"/>
  <c r="CE843" i="1"/>
  <c r="CC843" i="1"/>
  <c r="DA843" i="1" s="1"/>
  <c r="BV843" i="1"/>
  <c r="BQ843" i="1"/>
  <c r="BJ843" i="1"/>
  <c r="BM843" i="1" s="1"/>
  <c r="BG843" i="1"/>
  <c r="AZ843" i="1"/>
  <c r="AQ843" i="1"/>
  <c r="AO843" i="1"/>
  <c r="AM843" i="1"/>
  <c r="AJ843" i="1"/>
  <c r="AH843" i="1"/>
  <c r="I843" i="1"/>
  <c r="D843" i="1"/>
  <c r="CO842" i="1"/>
  <c r="CL842" i="1"/>
  <c r="CE842" i="1"/>
  <c r="CC842" i="1"/>
  <c r="BV842" i="1"/>
  <c r="BQ842" i="1"/>
  <c r="CY842" i="1" s="1"/>
  <c r="BJ842" i="1"/>
  <c r="BM842" i="1" s="1"/>
  <c r="BG842" i="1"/>
  <c r="AZ842" i="1"/>
  <c r="AQ842" i="1"/>
  <c r="AO842" i="1"/>
  <c r="AM842" i="1"/>
  <c r="AJ842" i="1"/>
  <c r="AH842" i="1"/>
  <c r="DB842" i="1" s="1"/>
  <c r="I842" i="1"/>
  <c r="D842" i="1"/>
  <c r="DA841" i="1"/>
  <c r="CO841" i="1"/>
  <c r="CL841" i="1"/>
  <c r="CE841" i="1"/>
  <c r="CC841" i="1"/>
  <c r="BV841" i="1"/>
  <c r="BQ841" i="1"/>
  <c r="CY841" i="1" s="1"/>
  <c r="BJ841" i="1"/>
  <c r="BM841" i="1" s="1"/>
  <c r="BG841" i="1"/>
  <c r="AZ841" i="1"/>
  <c r="AQ841" i="1"/>
  <c r="AO841" i="1"/>
  <c r="AM841" i="1"/>
  <c r="AJ841" i="1"/>
  <c r="AH841" i="1"/>
  <c r="DB841" i="1" s="1"/>
  <c r="I841" i="1"/>
  <c r="D841" i="1"/>
  <c r="CO840" i="1"/>
  <c r="CL840" i="1"/>
  <c r="CE840" i="1"/>
  <c r="CC840" i="1"/>
  <c r="BV840" i="1"/>
  <c r="BQ840" i="1"/>
  <c r="DA840" i="1" s="1"/>
  <c r="BJ840" i="1"/>
  <c r="BM840" i="1" s="1"/>
  <c r="BG840" i="1"/>
  <c r="AZ840" i="1"/>
  <c r="AQ840" i="1"/>
  <c r="AO840" i="1"/>
  <c r="AM840" i="1"/>
  <c r="AJ840" i="1"/>
  <c r="AH840" i="1"/>
  <c r="I840" i="1"/>
  <c r="D840" i="1"/>
  <c r="DA839" i="1"/>
  <c r="CO839" i="1"/>
  <c r="CL839" i="1"/>
  <c r="CE839" i="1"/>
  <c r="CC839" i="1"/>
  <c r="BV839" i="1"/>
  <c r="BQ839" i="1"/>
  <c r="BJ839" i="1"/>
  <c r="BM839" i="1" s="1"/>
  <c r="BG839" i="1"/>
  <c r="AZ839" i="1"/>
  <c r="AQ839" i="1"/>
  <c r="AO839" i="1"/>
  <c r="AM839" i="1"/>
  <c r="AJ839" i="1"/>
  <c r="AH839" i="1"/>
  <c r="I839" i="1"/>
  <c r="D839" i="1"/>
  <c r="CO838" i="1"/>
  <c r="CL838" i="1"/>
  <c r="CE838" i="1"/>
  <c r="CC838" i="1"/>
  <c r="BV838" i="1"/>
  <c r="BQ838" i="1"/>
  <c r="CY838" i="1" s="1"/>
  <c r="BJ838" i="1"/>
  <c r="BM838" i="1" s="1"/>
  <c r="BG838" i="1"/>
  <c r="AZ838" i="1"/>
  <c r="AQ838" i="1"/>
  <c r="AO838" i="1"/>
  <c r="AM838" i="1"/>
  <c r="AJ838" i="1"/>
  <c r="AH838" i="1"/>
  <c r="DB838" i="1" s="1"/>
  <c r="I838" i="1"/>
  <c r="D838" i="1"/>
  <c r="DA837" i="1"/>
  <c r="CO837" i="1"/>
  <c r="CL837" i="1"/>
  <c r="CE837" i="1"/>
  <c r="CC837" i="1"/>
  <c r="BV837" i="1"/>
  <c r="BQ837" i="1"/>
  <c r="BJ837" i="1"/>
  <c r="BM837" i="1" s="1"/>
  <c r="BG837" i="1"/>
  <c r="AZ837" i="1"/>
  <c r="AQ837" i="1"/>
  <c r="AO837" i="1"/>
  <c r="AM837" i="1"/>
  <c r="AJ837" i="1"/>
  <c r="AH837" i="1"/>
  <c r="I837" i="1"/>
  <c r="D837" i="1"/>
  <c r="CO836" i="1"/>
  <c r="CL836" i="1"/>
  <c r="CE836" i="1"/>
  <c r="CC836" i="1"/>
  <c r="BV836" i="1"/>
  <c r="BQ836" i="1"/>
  <c r="DA836" i="1" s="1"/>
  <c r="BJ836" i="1"/>
  <c r="BM836" i="1" s="1"/>
  <c r="BG836" i="1"/>
  <c r="AZ836" i="1"/>
  <c r="AQ836" i="1"/>
  <c r="AO836" i="1"/>
  <c r="AM836" i="1"/>
  <c r="AJ836" i="1"/>
  <c r="AH836" i="1"/>
  <c r="I836" i="1"/>
  <c r="D836" i="1"/>
  <c r="DA835" i="1"/>
  <c r="CO835" i="1"/>
  <c r="CL835" i="1"/>
  <c r="CE835" i="1"/>
  <c r="CC835" i="1"/>
  <c r="BV835" i="1"/>
  <c r="BQ835" i="1"/>
  <c r="CY835" i="1" s="1"/>
  <c r="BJ835" i="1"/>
  <c r="BM835" i="1" s="1"/>
  <c r="BG835" i="1"/>
  <c r="AZ835" i="1"/>
  <c r="AQ835" i="1"/>
  <c r="AO835" i="1"/>
  <c r="AM835" i="1"/>
  <c r="AJ835" i="1"/>
  <c r="AH835" i="1"/>
  <c r="DB835" i="1" s="1"/>
  <c r="I835" i="1"/>
  <c r="D835" i="1"/>
  <c r="CO834" i="1"/>
  <c r="CL834" i="1"/>
  <c r="CE834" i="1"/>
  <c r="CC834" i="1"/>
  <c r="BV834" i="1"/>
  <c r="BQ834" i="1"/>
  <c r="CY834" i="1" s="1"/>
  <c r="BJ834" i="1"/>
  <c r="BM834" i="1" s="1"/>
  <c r="BG834" i="1"/>
  <c r="AZ834" i="1"/>
  <c r="AQ834" i="1"/>
  <c r="AO834" i="1"/>
  <c r="AM834" i="1"/>
  <c r="AJ834" i="1"/>
  <c r="AH834" i="1"/>
  <c r="DB834" i="1" s="1"/>
  <c r="I834" i="1"/>
  <c r="D834" i="1"/>
  <c r="DA833" i="1"/>
  <c r="CO833" i="1"/>
  <c r="CL833" i="1"/>
  <c r="CE833" i="1"/>
  <c r="CC833" i="1"/>
  <c r="BV833" i="1"/>
  <c r="BQ833" i="1"/>
  <c r="BJ833" i="1"/>
  <c r="BM833" i="1" s="1"/>
  <c r="BG833" i="1"/>
  <c r="AZ833" i="1"/>
  <c r="AQ833" i="1"/>
  <c r="AO833" i="1"/>
  <c r="AM833" i="1"/>
  <c r="AJ833" i="1"/>
  <c r="AH833" i="1"/>
  <c r="I833" i="1"/>
  <c r="D833" i="1"/>
  <c r="CO832" i="1"/>
  <c r="CL832" i="1"/>
  <c r="CE832" i="1"/>
  <c r="CC832" i="1"/>
  <c r="BV832" i="1"/>
  <c r="BQ832" i="1"/>
  <c r="DA832" i="1" s="1"/>
  <c r="BJ832" i="1"/>
  <c r="BM832" i="1" s="1"/>
  <c r="BG832" i="1"/>
  <c r="AZ832" i="1"/>
  <c r="AQ832" i="1"/>
  <c r="AO832" i="1"/>
  <c r="AM832" i="1"/>
  <c r="AJ832" i="1"/>
  <c r="AH832" i="1"/>
  <c r="I832" i="1"/>
  <c r="D832" i="1"/>
  <c r="CO831" i="1"/>
  <c r="CL831" i="1"/>
  <c r="CE831" i="1"/>
  <c r="CC831" i="1"/>
  <c r="BV831" i="1"/>
  <c r="BQ831" i="1"/>
  <c r="CY831" i="1" s="1"/>
  <c r="BJ831" i="1"/>
  <c r="BM831" i="1" s="1"/>
  <c r="BG831" i="1"/>
  <c r="AZ831" i="1"/>
  <c r="AQ831" i="1"/>
  <c r="AO831" i="1"/>
  <c r="DA831" i="1" s="1"/>
  <c r="AM831" i="1"/>
  <c r="AJ831" i="1"/>
  <c r="AH831" i="1"/>
  <c r="I831" i="1"/>
  <c r="D831" i="1"/>
  <c r="CY830" i="1"/>
  <c r="CO830" i="1"/>
  <c r="CL830" i="1"/>
  <c r="CE830" i="1"/>
  <c r="CC830" i="1"/>
  <c r="BV830" i="1"/>
  <c r="BQ830" i="1"/>
  <c r="BJ830" i="1"/>
  <c r="BM830" i="1" s="1"/>
  <c r="BG830" i="1"/>
  <c r="AZ830" i="1"/>
  <c r="AQ830" i="1"/>
  <c r="AO830" i="1"/>
  <c r="DA830" i="1" s="1"/>
  <c r="AM830" i="1"/>
  <c r="AJ830" i="1"/>
  <c r="AH830" i="1"/>
  <c r="I830" i="1"/>
  <c r="D830" i="1"/>
  <c r="CY829" i="1"/>
  <c r="CO829" i="1"/>
  <c r="CL829" i="1"/>
  <c r="CE829" i="1"/>
  <c r="CC829" i="1"/>
  <c r="BV829" i="1"/>
  <c r="BQ829" i="1"/>
  <c r="BJ829" i="1"/>
  <c r="BM829" i="1" s="1"/>
  <c r="BG829" i="1"/>
  <c r="AZ829" i="1"/>
  <c r="AQ829" i="1"/>
  <c r="AO829" i="1"/>
  <c r="DA829" i="1" s="1"/>
  <c r="AM829" i="1"/>
  <c r="AJ829" i="1"/>
  <c r="AH829" i="1"/>
  <c r="I829" i="1"/>
  <c r="D829" i="1"/>
  <c r="CY828" i="1"/>
  <c r="CO828" i="1"/>
  <c r="CL828" i="1"/>
  <c r="CE828" i="1"/>
  <c r="CC828" i="1"/>
  <c r="BV828" i="1"/>
  <c r="BQ828" i="1"/>
  <c r="BJ828" i="1"/>
  <c r="BM828" i="1" s="1"/>
  <c r="BG828" i="1"/>
  <c r="AZ828" i="1"/>
  <c r="AQ828" i="1"/>
  <c r="AO828" i="1"/>
  <c r="DA828" i="1" s="1"/>
  <c r="AM828" i="1"/>
  <c r="AJ828" i="1"/>
  <c r="AH828" i="1"/>
  <c r="I828" i="1"/>
  <c r="D828" i="1"/>
  <c r="CY827" i="1"/>
  <c r="CO827" i="1"/>
  <c r="CL827" i="1"/>
  <c r="CE827" i="1"/>
  <c r="CC827" i="1"/>
  <c r="BV827" i="1"/>
  <c r="BQ827" i="1"/>
  <c r="BJ827" i="1"/>
  <c r="BM827" i="1" s="1"/>
  <c r="BG827" i="1"/>
  <c r="AZ827" i="1"/>
  <c r="AQ827" i="1"/>
  <c r="AO827" i="1"/>
  <c r="DA827" i="1" s="1"/>
  <c r="AM827" i="1"/>
  <c r="AJ827" i="1"/>
  <c r="AH827" i="1"/>
  <c r="I827" i="1"/>
  <c r="D827" i="1"/>
  <c r="CY826" i="1"/>
  <c r="CO826" i="1"/>
  <c r="CL826" i="1"/>
  <c r="CE826" i="1"/>
  <c r="CC826" i="1"/>
  <c r="BV826" i="1"/>
  <c r="BQ826" i="1"/>
  <c r="BJ826" i="1"/>
  <c r="BM826" i="1" s="1"/>
  <c r="BG826" i="1"/>
  <c r="AZ826" i="1"/>
  <c r="AQ826" i="1"/>
  <c r="AO826" i="1"/>
  <c r="DA826" i="1" s="1"/>
  <c r="AM826" i="1"/>
  <c r="AJ826" i="1"/>
  <c r="AH826" i="1"/>
  <c r="I826" i="1"/>
  <c r="D826" i="1"/>
  <c r="CY825" i="1"/>
  <c r="CO825" i="1"/>
  <c r="CL825" i="1"/>
  <c r="CE825" i="1"/>
  <c r="CC825" i="1"/>
  <c r="BV825" i="1"/>
  <c r="BQ825" i="1"/>
  <c r="BJ825" i="1"/>
  <c r="BM825" i="1" s="1"/>
  <c r="BG825" i="1"/>
  <c r="AZ825" i="1"/>
  <c r="AQ825" i="1"/>
  <c r="AO825" i="1"/>
  <c r="DA825" i="1" s="1"/>
  <c r="AM825" i="1"/>
  <c r="AJ825" i="1"/>
  <c r="AH825" i="1"/>
  <c r="I825" i="1"/>
  <c r="D825" i="1"/>
  <c r="CY824" i="1"/>
  <c r="CO824" i="1"/>
  <c r="CL824" i="1"/>
  <c r="CE824" i="1"/>
  <c r="CC824" i="1"/>
  <c r="BV824" i="1"/>
  <c r="BQ824" i="1"/>
  <c r="BJ824" i="1"/>
  <c r="BM824" i="1" s="1"/>
  <c r="BG824" i="1"/>
  <c r="AZ824" i="1"/>
  <c r="AQ824" i="1"/>
  <c r="AO824" i="1"/>
  <c r="DA824" i="1" s="1"/>
  <c r="AM824" i="1"/>
  <c r="AJ824" i="1"/>
  <c r="AH824" i="1"/>
  <c r="I824" i="1"/>
  <c r="D824" i="1"/>
  <c r="CY823" i="1"/>
  <c r="CO823" i="1"/>
  <c r="CL823" i="1"/>
  <c r="CE823" i="1"/>
  <c r="CC823" i="1"/>
  <c r="BV823" i="1"/>
  <c r="BQ823" i="1"/>
  <c r="BJ823" i="1"/>
  <c r="BM823" i="1" s="1"/>
  <c r="BG823" i="1"/>
  <c r="AZ823" i="1"/>
  <c r="AQ823" i="1"/>
  <c r="AO823" i="1"/>
  <c r="DA823" i="1" s="1"/>
  <c r="AM823" i="1"/>
  <c r="AJ823" i="1"/>
  <c r="AH823" i="1"/>
  <c r="I823" i="1"/>
  <c r="D823" i="1"/>
  <c r="CY822" i="1"/>
  <c r="CO822" i="1"/>
  <c r="CL822" i="1"/>
  <c r="CE822" i="1"/>
  <c r="CC822" i="1"/>
  <c r="BV822" i="1"/>
  <c r="BQ822" i="1"/>
  <c r="BJ822" i="1"/>
  <c r="BM822" i="1" s="1"/>
  <c r="BG822" i="1"/>
  <c r="AZ822" i="1"/>
  <c r="AQ822" i="1"/>
  <c r="AO822" i="1"/>
  <c r="DA822" i="1" s="1"/>
  <c r="AM822" i="1"/>
  <c r="AJ822" i="1"/>
  <c r="AH822" i="1"/>
  <c r="I822" i="1"/>
  <c r="D822" i="1"/>
  <c r="CY821" i="1"/>
  <c r="CO821" i="1"/>
  <c r="CL821" i="1"/>
  <c r="CE821" i="1"/>
  <c r="CC821" i="1"/>
  <c r="BV821" i="1"/>
  <c r="BQ821" i="1"/>
  <c r="BJ821" i="1"/>
  <c r="BM821" i="1" s="1"/>
  <c r="BG821" i="1"/>
  <c r="AZ821" i="1"/>
  <c r="AQ821" i="1"/>
  <c r="AO821" i="1"/>
  <c r="DA821" i="1" s="1"/>
  <c r="AM821" i="1"/>
  <c r="AJ821" i="1"/>
  <c r="AH821" i="1"/>
  <c r="I821" i="1"/>
  <c r="D821" i="1"/>
  <c r="CY820" i="1"/>
  <c r="CO820" i="1"/>
  <c r="CL820" i="1"/>
  <c r="CE820" i="1"/>
  <c r="CC820" i="1"/>
  <c r="BV820" i="1"/>
  <c r="BQ820" i="1"/>
  <c r="BJ820" i="1"/>
  <c r="BM820" i="1" s="1"/>
  <c r="BG820" i="1"/>
  <c r="AZ820" i="1"/>
  <c r="AQ820" i="1"/>
  <c r="AO820" i="1"/>
  <c r="DA820" i="1" s="1"/>
  <c r="AM820" i="1"/>
  <c r="AJ820" i="1"/>
  <c r="AH820" i="1"/>
  <c r="I820" i="1"/>
  <c r="D820" i="1"/>
  <c r="CY819" i="1"/>
  <c r="CO819" i="1"/>
  <c r="CL819" i="1"/>
  <c r="CE819" i="1"/>
  <c r="CC819" i="1"/>
  <c r="BV819" i="1"/>
  <c r="BQ819" i="1"/>
  <c r="BJ819" i="1"/>
  <c r="BM819" i="1" s="1"/>
  <c r="BG819" i="1"/>
  <c r="AZ819" i="1"/>
  <c r="AQ819" i="1"/>
  <c r="AO819" i="1"/>
  <c r="DA819" i="1" s="1"/>
  <c r="AM819" i="1"/>
  <c r="AJ819" i="1"/>
  <c r="AH819" i="1"/>
  <c r="I819" i="1"/>
  <c r="D819" i="1"/>
  <c r="CY818" i="1"/>
  <c r="CO818" i="1"/>
  <c r="CL818" i="1"/>
  <c r="CE818" i="1"/>
  <c r="CC818" i="1"/>
  <c r="BV818" i="1"/>
  <c r="BQ818" i="1"/>
  <c r="BJ818" i="1"/>
  <c r="BM818" i="1" s="1"/>
  <c r="BG818" i="1"/>
  <c r="AZ818" i="1"/>
  <c r="AQ818" i="1"/>
  <c r="AO818" i="1"/>
  <c r="DA818" i="1" s="1"/>
  <c r="AM818" i="1"/>
  <c r="AJ818" i="1"/>
  <c r="AH818" i="1"/>
  <c r="I818" i="1"/>
  <c r="D818" i="1"/>
  <c r="CY817" i="1"/>
  <c r="CO817" i="1"/>
  <c r="CL817" i="1"/>
  <c r="CE817" i="1"/>
  <c r="CC817" i="1"/>
  <c r="BV817" i="1"/>
  <c r="BQ817" i="1"/>
  <c r="BJ817" i="1"/>
  <c r="BM817" i="1" s="1"/>
  <c r="BG817" i="1"/>
  <c r="AZ817" i="1"/>
  <c r="AQ817" i="1"/>
  <c r="AO817" i="1"/>
  <c r="DA817" i="1" s="1"/>
  <c r="AM817" i="1"/>
  <c r="AJ817" i="1"/>
  <c r="AH817" i="1"/>
  <c r="I817" i="1"/>
  <c r="D817" i="1"/>
  <c r="CY816" i="1"/>
  <c r="CO816" i="1"/>
  <c r="CL816" i="1"/>
  <c r="CE816" i="1"/>
  <c r="CC816" i="1"/>
  <c r="BV816" i="1"/>
  <c r="BQ816" i="1"/>
  <c r="BJ816" i="1"/>
  <c r="BM816" i="1" s="1"/>
  <c r="BG816" i="1"/>
  <c r="AZ816" i="1"/>
  <c r="AQ816" i="1"/>
  <c r="AO816" i="1"/>
  <c r="DA816" i="1" s="1"/>
  <c r="AM816" i="1"/>
  <c r="AJ816" i="1"/>
  <c r="AH816" i="1"/>
  <c r="I816" i="1"/>
  <c r="D816" i="1"/>
  <c r="CY815" i="1"/>
  <c r="CO815" i="1"/>
  <c r="CL815" i="1"/>
  <c r="CE815" i="1"/>
  <c r="CC815" i="1"/>
  <c r="BV815" i="1"/>
  <c r="BQ815" i="1"/>
  <c r="BJ815" i="1"/>
  <c r="BM815" i="1" s="1"/>
  <c r="BG815" i="1"/>
  <c r="AZ815" i="1"/>
  <c r="AQ815" i="1"/>
  <c r="AO815" i="1"/>
  <c r="DA815" i="1" s="1"/>
  <c r="AM815" i="1"/>
  <c r="AJ815" i="1"/>
  <c r="AH815" i="1"/>
  <c r="I815" i="1"/>
  <c r="D815" i="1"/>
  <c r="CY814" i="1"/>
  <c r="CO814" i="1"/>
  <c r="CL814" i="1"/>
  <c r="CE814" i="1"/>
  <c r="CC814" i="1"/>
  <c r="BV814" i="1"/>
  <c r="BQ814" i="1"/>
  <c r="BJ814" i="1"/>
  <c r="BM814" i="1" s="1"/>
  <c r="BG814" i="1"/>
  <c r="AZ814" i="1"/>
  <c r="AQ814" i="1"/>
  <c r="AO814" i="1"/>
  <c r="DA814" i="1" s="1"/>
  <c r="AM814" i="1"/>
  <c r="AJ814" i="1"/>
  <c r="AH814" i="1"/>
  <c r="I814" i="1"/>
  <c r="D814" i="1"/>
  <c r="CY813" i="1"/>
  <c r="CO813" i="1"/>
  <c r="CL813" i="1"/>
  <c r="CE813" i="1"/>
  <c r="CC813" i="1"/>
  <c r="BV813" i="1"/>
  <c r="BQ813" i="1"/>
  <c r="BJ813" i="1"/>
  <c r="BM813" i="1" s="1"/>
  <c r="BG813" i="1"/>
  <c r="AZ813" i="1"/>
  <c r="AQ813" i="1"/>
  <c r="AO813" i="1"/>
  <c r="DA813" i="1" s="1"/>
  <c r="AM813" i="1"/>
  <c r="AJ813" i="1"/>
  <c r="AH813" i="1"/>
  <c r="I813" i="1"/>
  <c r="D813" i="1"/>
  <c r="CY812" i="1"/>
  <c r="CO812" i="1"/>
  <c r="CL812" i="1"/>
  <c r="CE812" i="1"/>
  <c r="CC812" i="1"/>
  <c r="BV812" i="1"/>
  <c r="BQ812" i="1"/>
  <c r="BJ812" i="1"/>
  <c r="BM812" i="1" s="1"/>
  <c r="BG812" i="1"/>
  <c r="AZ812" i="1"/>
  <c r="AQ812" i="1"/>
  <c r="AO812" i="1"/>
  <c r="DA812" i="1" s="1"/>
  <c r="AM812" i="1"/>
  <c r="AJ812" i="1"/>
  <c r="AH812" i="1"/>
  <c r="I812" i="1"/>
  <c r="D812" i="1"/>
  <c r="CY811" i="1"/>
  <c r="CO811" i="1"/>
  <c r="CL811" i="1"/>
  <c r="CE811" i="1"/>
  <c r="CC811" i="1"/>
  <c r="BV811" i="1"/>
  <c r="BQ811" i="1"/>
  <c r="BJ811" i="1"/>
  <c r="BM811" i="1" s="1"/>
  <c r="BG811" i="1"/>
  <c r="AZ811" i="1"/>
  <c r="AQ811" i="1"/>
  <c r="AO811" i="1"/>
  <c r="DA811" i="1" s="1"/>
  <c r="AM811" i="1"/>
  <c r="AJ811" i="1"/>
  <c r="AH811" i="1"/>
  <c r="I811" i="1"/>
  <c r="D811" i="1"/>
  <c r="CY810" i="1"/>
  <c r="CO810" i="1"/>
  <c r="CL810" i="1"/>
  <c r="CE810" i="1"/>
  <c r="CC810" i="1"/>
  <c r="BV810" i="1"/>
  <c r="BQ810" i="1"/>
  <c r="BJ810" i="1"/>
  <c r="BM810" i="1" s="1"/>
  <c r="BG810" i="1"/>
  <c r="AZ810" i="1"/>
  <c r="AQ810" i="1"/>
  <c r="AO810" i="1"/>
  <c r="DA810" i="1" s="1"/>
  <c r="AM810" i="1"/>
  <c r="AJ810" i="1"/>
  <c r="AH810" i="1"/>
  <c r="I810" i="1"/>
  <c r="D810" i="1"/>
  <c r="CY809" i="1"/>
  <c r="CO809" i="1"/>
  <c r="CL809" i="1"/>
  <c r="CE809" i="1"/>
  <c r="CC809" i="1"/>
  <c r="BV809" i="1"/>
  <c r="BQ809" i="1"/>
  <c r="BJ809" i="1"/>
  <c r="BM809" i="1" s="1"/>
  <c r="BG809" i="1"/>
  <c r="AZ809" i="1"/>
  <c r="AQ809" i="1"/>
  <c r="AO809" i="1"/>
  <c r="DA809" i="1" s="1"/>
  <c r="AM809" i="1"/>
  <c r="AJ809" i="1"/>
  <c r="AH809" i="1"/>
  <c r="I809" i="1"/>
  <c r="D809" i="1"/>
  <c r="CY808" i="1"/>
  <c r="CO808" i="1"/>
  <c r="CL808" i="1"/>
  <c r="CE808" i="1"/>
  <c r="CC808" i="1"/>
  <c r="BV808" i="1"/>
  <c r="BQ808" i="1"/>
  <c r="BJ808" i="1"/>
  <c r="BM808" i="1" s="1"/>
  <c r="BG808" i="1"/>
  <c r="AZ808" i="1"/>
  <c r="AQ808" i="1"/>
  <c r="AO808" i="1"/>
  <c r="DA808" i="1" s="1"/>
  <c r="AM808" i="1"/>
  <c r="AJ808" i="1"/>
  <c r="AH808" i="1"/>
  <c r="I808" i="1"/>
  <c r="D808" i="1"/>
  <c r="CY807" i="1"/>
  <c r="CO807" i="1"/>
  <c r="CL807" i="1"/>
  <c r="CE807" i="1"/>
  <c r="CC807" i="1"/>
  <c r="BV807" i="1"/>
  <c r="BQ807" i="1"/>
  <c r="BJ807" i="1"/>
  <c r="BM807" i="1" s="1"/>
  <c r="BG807" i="1"/>
  <c r="AZ807" i="1"/>
  <c r="AQ807" i="1"/>
  <c r="AO807" i="1"/>
  <c r="DA807" i="1" s="1"/>
  <c r="AM807" i="1"/>
  <c r="AJ807" i="1"/>
  <c r="AH807" i="1"/>
  <c r="I807" i="1"/>
  <c r="D807" i="1"/>
  <c r="CY806" i="1"/>
  <c r="CO806" i="1"/>
  <c r="CL806" i="1"/>
  <c r="CE806" i="1"/>
  <c r="CC806" i="1"/>
  <c r="BV806" i="1"/>
  <c r="BQ806" i="1"/>
  <c r="BJ806" i="1"/>
  <c r="BM806" i="1" s="1"/>
  <c r="BG806" i="1"/>
  <c r="AZ806" i="1"/>
  <c r="AQ806" i="1"/>
  <c r="AO806" i="1"/>
  <c r="DA806" i="1" s="1"/>
  <c r="AM806" i="1"/>
  <c r="AJ806" i="1"/>
  <c r="AH806" i="1"/>
  <c r="I806" i="1"/>
  <c r="D806" i="1"/>
  <c r="CY805" i="1"/>
  <c r="CO805" i="1"/>
  <c r="CL805" i="1"/>
  <c r="CE805" i="1"/>
  <c r="CC805" i="1"/>
  <c r="BV805" i="1"/>
  <c r="BQ805" i="1"/>
  <c r="BJ805" i="1"/>
  <c r="BM805" i="1" s="1"/>
  <c r="BG805" i="1"/>
  <c r="AZ805" i="1"/>
  <c r="AQ805" i="1"/>
  <c r="AO805" i="1"/>
  <c r="DA805" i="1" s="1"/>
  <c r="AM805" i="1"/>
  <c r="AJ805" i="1"/>
  <c r="AH805" i="1"/>
  <c r="I805" i="1"/>
  <c r="D805" i="1"/>
  <c r="CY804" i="1"/>
  <c r="CO804" i="1"/>
  <c r="CL804" i="1"/>
  <c r="CE804" i="1"/>
  <c r="CC804" i="1"/>
  <c r="BV804" i="1"/>
  <c r="BQ804" i="1"/>
  <c r="BJ804" i="1"/>
  <c r="BM804" i="1" s="1"/>
  <c r="BG804" i="1"/>
  <c r="AZ804" i="1"/>
  <c r="AQ804" i="1"/>
  <c r="AO804" i="1"/>
  <c r="DA804" i="1" s="1"/>
  <c r="AM804" i="1"/>
  <c r="AJ804" i="1"/>
  <c r="AH804" i="1"/>
  <c r="I804" i="1"/>
  <c r="D804" i="1"/>
  <c r="CY803" i="1"/>
  <c r="CO803" i="1"/>
  <c r="CL803" i="1"/>
  <c r="CE803" i="1"/>
  <c r="CC803" i="1"/>
  <c r="BV803" i="1"/>
  <c r="BQ803" i="1"/>
  <c r="BJ803" i="1"/>
  <c r="BM803" i="1" s="1"/>
  <c r="BG803" i="1"/>
  <c r="AZ803" i="1"/>
  <c r="AQ803" i="1"/>
  <c r="AO803" i="1"/>
  <c r="DA803" i="1" s="1"/>
  <c r="AM803" i="1"/>
  <c r="AJ803" i="1"/>
  <c r="AH803" i="1"/>
  <c r="I803" i="1"/>
  <c r="D803" i="1"/>
  <c r="CY802" i="1"/>
  <c r="CO802" i="1"/>
  <c r="CL802" i="1"/>
  <c r="CE802" i="1"/>
  <c r="CC802" i="1"/>
  <c r="BV802" i="1"/>
  <c r="BQ802" i="1"/>
  <c r="BJ802" i="1"/>
  <c r="BM802" i="1" s="1"/>
  <c r="BG802" i="1"/>
  <c r="AZ802" i="1"/>
  <c r="AQ802" i="1"/>
  <c r="AO802" i="1"/>
  <c r="DA802" i="1" s="1"/>
  <c r="AM802" i="1"/>
  <c r="AJ802" i="1"/>
  <c r="AH802" i="1"/>
  <c r="I802" i="1"/>
  <c r="D802" i="1"/>
  <c r="CY801" i="1"/>
  <c r="CO801" i="1"/>
  <c r="CL801" i="1"/>
  <c r="CE801" i="1"/>
  <c r="CC801" i="1"/>
  <c r="BV801" i="1"/>
  <c r="BQ801" i="1"/>
  <c r="BJ801" i="1"/>
  <c r="BM801" i="1" s="1"/>
  <c r="BG801" i="1"/>
  <c r="AZ801" i="1"/>
  <c r="AQ801" i="1"/>
  <c r="AO801" i="1"/>
  <c r="DA801" i="1" s="1"/>
  <c r="AM801" i="1"/>
  <c r="AJ801" i="1"/>
  <c r="AH801" i="1"/>
  <c r="I801" i="1"/>
  <c r="D801" i="1"/>
  <c r="CY800" i="1"/>
  <c r="CO800" i="1"/>
  <c r="CL800" i="1"/>
  <c r="CE800" i="1"/>
  <c r="CC800" i="1"/>
  <c r="BV800" i="1"/>
  <c r="BQ800" i="1"/>
  <c r="BJ800" i="1"/>
  <c r="BM800" i="1" s="1"/>
  <c r="BG800" i="1"/>
  <c r="AZ800" i="1"/>
  <c r="AQ800" i="1"/>
  <c r="AO800" i="1"/>
  <c r="DA800" i="1" s="1"/>
  <c r="AM800" i="1"/>
  <c r="AJ800" i="1"/>
  <c r="AH800" i="1"/>
  <c r="I800" i="1"/>
  <c r="D800" i="1"/>
  <c r="CY799" i="1"/>
  <c r="CO799" i="1"/>
  <c r="CL799" i="1"/>
  <c r="CE799" i="1"/>
  <c r="CC799" i="1"/>
  <c r="BV799" i="1"/>
  <c r="BQ799" i="1"/>
  <c r="BJ799" i="1"/>
  <c r="BM799" i="1" s="1"/>
  <c r="BG799" i="1"/>
  <c r="AZ799" i="1"/>
  <c r="AQ799" i="1"/>
  <c r="AO799" i="1"/>
  <c r="DA799" i="1" s="1"/>
  <c r="AM799" i="1"/>
  <c r="AJ799" i="1"/>
  <c r="AH799" i="1"/>
  <c r="I799" i="1"/>
  <c r="D799" i="1"/>
  <c r="CY798" i="1"/>
  <c r="CO798" i="1"/>
  <c r="CL798" i="1"/>
  <c r="CE798" i="1"/>
  <c r="CC798" i="1"/>
  <c r="BV798" i="1"/>
  <c r="BQ798" i="1"/>
  <c r="BJ798" i="1"/>
  <c r="BM798" i="1" s="1"/>
  <c r="BG798" i="1"/>
  <c r="AZ798" i="1"/>
  <c r="AQ798" i="1"/>
  <c r="AO798" i="1"/>
  <c r="DA798" i="1" s="1"/>
  <c r="AM798" i="1"/>
  <c r="AJ798" i="1"/>
  <c r="AH798" i="1"/>
  <c r="I798" i="1"/>
  <c r="D798" i="1"/>
  <c r="CY797" i="1"/>
  <c r="CO797" i="1"/>
  <c r="CL797" i="1"/>
  <c r="CE797" i="1"/>
  <c r="CC797" i="1"/>
  <c r="BV797" i="1"/>
  <c r="BQ797" i="1"/>
  <c r="BJ797" i="1"/>
  <c r="BM797" i="1" s="1"/>
  <c r="BG797" i="1"/>
  <c r="AZ797" i="1"/>
  <c r="AQ797" i="1"/>
  <c r="AO797" i="1"/>
  <c r="DA797" i="1" s="1"/>
  <c r="AM797" i="1"/>
  <c r="AJ797" i="1"/>
  <c r="AH797" i="1"/>
  <c r="I797" i="1"/>
  <c r="D797" i="1"/>
  <c r="CY796" i="1"/>
  <c r="CO796" i="1"/>
  <c r="CL796" i="1"/>
  <c r="CE796" i="1"/>
  <c r="CC796" i="1"/>
  <c r="BV796" i="1"/>
  <c r="BQ796" i="1"/>
  <c r="BJ796" i="1"/>
  <c r="BM796" i="1" s="1"/>
  <c r="BG796" i="1"/>
  <c r="AZ796" i="1"/>
  <c r="AQ796" i="1"/>
  <c r="AO796" i="1"/>
  <c r="DA796" i="1" s="1"/>
  <c r="AM796" i="1"/>
  <c r="AJ796" i="1"/>
  <c r="AH796" i="1"/>
  <c r="I796" i="1"/>
  <c r="D796" i="1"/>
  <c r="CY795" i="1"/>
  <c r="CO795" i="1"/>
  <c r="CL795" i="1"/>
  <c r="CE795" i="1"/>
  <c r="CC795" i="1"/>
  <c r="BV795" i="1"/>
  <c r="BQ795" i="1"/>
  <c r="BJ795" i="1"/>
  <c r="BM795" i="1" s="1"/>
  <c r="BG795" i="1"/>
  <c r="AZ795" i="1"/>
  <c r="AQ795" i="1"/>
  <c r="AO795" i="1"/>
  <c r="DA795" i="1" s="1"/>
  <c r="AM795" i="1"/>
  <c r="AJ795" i="1"/>
  <c r="AH795" i="1"/>
  <c r="I795" i="1"/>
  <c r="D795" i="1"/>
  <c r="CY794" i="1"/>
  <c r="CO794" i="1"/>
  <c r="CL794" i="1"/>
  <c r="CE794" i="1"/>
  <c r="CC794" i="1"/>
  <c r="BV794" i="1"/>
  <c r="BQ794" i="1"/>
  <c r="BJ794" i="1"/>
  <c r="BM794" i="1" s="1"/>
  <c r="BG794" i="1"/>
  <c r="AZ794" i="1"/>
  <c r="AQ794" i="1"/>
  <c r="AO794" i="1"/>
  <c r="DA794" i="1" s="1"/>
  <c r="AM794" i="1"/>
  <c r="AJ794" i="1"/>
  <c r="AH794" i="1"/>
  <c r="I794" i="1"/>
  <c r="D794" i="1"/>
  <c r="CY793" i="1"/>
  <c r="CO793" i="1"/>
  <c r="CL793" i="1"/>
  <c r="CE793" i="1"/>
  <c r="CC793" i="1"/>
  <c r="BV793" i="1"/>
  <c r="BQ793" i="1"/>
  <c r="BJ793" i="1"/>
  <c r="BM793" i="1" s="1"/>
  <c r="BG793" i="1"/>
  <c r="AZ793" i="1"/>
  <c r="AQ793" i="1"/>
  <c r="AO793" i="1"/>
  <c r="DA793" i="1" s="1"/>
  <c r="AM793" i="1"/>
  <c r="AJ793" i="1"/>
  <c r="AH793" i="1"/>
  <c r="I793" i="1"/>
  <c r="D793" i="1"/>
  <c r="CY792" i="1"/>
  <c r="CO792" i="1"/>
  <c r="CL792" i="1"/>
  <c r="CE792" i="1"/>
  <c r="CC792" i="1"/>
  <c r="BV792" i="1"/>
  <c r="BQ792" i="1"/>
  <c r="BJ792" i="1"/>
  <c r="BM792" i="1" s="1"/>
  <c r="BG792" i="1"/>
  <c r="AZ792" i="1"/>
  <c r="AQ792" i="1"/>
  <c r="AO792" i="1"/>
  <c r="DA792" i="1" s="1"/>
  <c r="AM792" i="1"/>
  <c r="AJ792" i="1"/>
  <c r="AH792" i="1"/>
  <c r="I792" i="1"/>
  <c r="D792" i="1"/>
  <c r="CY791" i="1"/>
  <c r="CO791" i="1"/>
  <c r="CL791" i="1"/>
  <c r="CE791" i="1"/>
  <c r="CC791" i="1"/>
  <c r="BV791" i="1"/>
  <c r="BQ791" i="1"/>
  <c r="BJ791" i="1"/>
  <c r="BM791" i="1" s="1"/>
  <c r="BG791" i="1"/>
  <c r="AZ791" i="1"/>
  <c r="AQ791" i="1"/>
  <c r="AO791" i="1"/>
  <c r="DA791" i="1" s="1"/>
  <c r="AM791" i="1"/>
  <c r="AJ791" i="1"/>
  <c r="AH791" i="1"/>
  <c r="I791" i="1"/>
  <c r="D791" i="1"/>
  <c r="CY790" i="1"/>
  <c r="CO790" i="1"/>
  <c r="CL790" i="1"/>
  <c r="CE790" i="1"/>
  <c r="CC790" i="1"/>
  <c r="BV790" i="1"/>
  <c r="BQ790" i="1"/>
  <c r="BJ790" i="1"/>
  <c r="BM790" i="1" s="1"/>
  <c r="BG790" i="1"/>
  <c r="AZ790" i="1"/>
  <c r="AQ790" i="1"/>
  <c r="AO790" i="1"/>
  <c r="DA790" i="1" s="1"/>
  <c r="AM790" i="1"/>
  <c r="AJ790" i="1"/>
  <c r="AH790" i="1"/>
  <c r="I790" i="1"/>
  <c r="D790" i="1"/>
  <c r="CY789" i="1"/>
  <c r="CO789" i="1"/>
  <c r="CL789" i="1"/>
  <c r="CE789" i="1"/>
  <c r="CC789" i="1"/>
  <c r="BV789" i="1"/>
  <c r="BQ789" i="1"/>
  <c r="BJ789" i="1"/>
  <c r="BM789" i="1" s="1"/>
  <c r="BG789" i="1"/>
  <c r="AZ789" i="1"/>
  <c r="AQ789" i="1"/>
  <c r="AO789" i="1"/>
  <c r="DA789" i="1" s="1"/>
  <c r="AM789" i="1"/>
  <c r="AJ789" i="1"/>
  <c r="AH789" i="1"/>
  <c r="I789" i="1"/>
  <c r="D789" i="1"/>
  <c r="CY788" i="1"/>
  <c r="CO788" i="1"/>
  <c r="CL788" i="1"/>
  <c r="CE788" i="1"/>
  <c r="CC788" i="1"/>
  <c r="BV788" i="1"/>
  <c r="BQ788" i="1"/>
  <c r="BJ788" i="1"/>
  <c r="BM788" i="1" s="1"/>
  <c r="BG788" i="1"/>
  <c r="AZ788" i="1"/>
  <c r="AQ788" i="1"/>
  <c r="AO788" i="1"/>
  <c r="DA788" i="1" s="1"/>
  <c r="AM788" i="1"/>
  <c r="AJ788" i="1"/>
  <c r="AH788" i="1"/>
  <c r="I788" i="1"/>
  <c r="D788" i="1"/>
  <c r="CY787" i="1"/>
  <c r="CO787" i="1"/>
  <c r="CL787" i="1"/>
  <c r="CE787" i="1"/>
  <c r="CC787" i="1"/>
  <c r="BV787" i="1"/>
  <c r="BQ787" i="1"/>
  <c r="BJ787" i="1"/>
  <c r="BM787" i="1" s="1"/>
  <c r="BG787" i="1"/>
  <c r="AZ787" i="1"/>
  <c r="AQ787" i="1"/>
  <c r="AO787" i="1"/>
  <c r="DA787" i="1" s="1"/>
  <c r="AM787" i="1"/>
  <c r="AJ787" i="1"/>
  <c r="AH787" i="1"/>
  <c r="I787" i="1"/>
  <c r="D787" i="1"/>
  <c r="CY786" i="1"/>
  <c r="CO786" i="1"/>
  <c r="CL786" i="1"/>
  <c r="CE786" i="1"/>
  <c r="CC786" i="1"/>
  <c r="BV786" i="1"/>
  <c r="BQ786" i="1"/>
  <c r="BJ786" i="1"/>
  <c r="BM786" i="1" s="1"/>
  <c r="BG786" i="1"/>
  <c r="AZ786" i="1"/>
  <c r="AQ786" i="1"/>
  <c r="AO786" i="1"/>
  <c r="DA786" i="1" s="1"/>
  <c r="AM786" i="1"/>
  <c r="AJ786" i="1"/>
  <c r="AH786" i="1"/>
  <c r="I786" i="1"/>
  <c r="D786" i="1"/>
  <c r="CY785" i="1"/>
  <c r="CO785" i="1"/>
  <c r="CL785" i="1"/>
  <c r="CE785" i="1"/>
  <c r="CC785" i="1"/>
  <c r="BV785" i="1"/>
  <c r="BQ785" i="1"/>
  <c r="BJ785" i="1"/>
  <c r="BM785" i="1" s="1"/>
  <c r="BG785" i="1"/>
  <c r="AZ785" i="1"/>
  <c r="AQ785" i="1"/>
  <c r="AO785" i="1"/>
  <c r="DA785" i="1" s="1"/>
  <c r="AM785" i="1"/>
  <c r="AJ785" i="1"/>
  <c r="AH785" i="1"/>
  <c r="I785" i="1"/>
  <c r="D785" i="1"/>
  <c r="CY784" i="1"/>
  <c r="CO784" i="1"/>
  <c r="CL784" i="1"/>
  <c r="CE784" i="1"/>
  <c r="CC784" i="1"/>
  <c r="BV784" i="1"/>
  <c r="BQ784" i="1"/>
  <c r="BJ784" i="1"/>
  <c r="BM784" i="1" s="1"/>
  <c r="BG784" i="1"/>
  <c r="AZ784" i="1"/>
  <c r="AQ784" i="1"/>
  <c r="AO784" i="1"/>
  <c r="DA784" i="1" s="1"/>
  <c r="AM784" i="1"/>
  <c r="AJ784" i="1"/>
  <c r="AH784" i="1"/>
  <c r="I784" i="1"/>
  <c r="D784" i="1"/>
  <c r="CY783" i="1"/>
  <c r="CO783" i="1"/>
  <c r="CL783" i="1"/>
  <c r="CE783" i="1"/>
  <c r="CC783" i="1"/>
  <c r="BV783" i="1"/>
  <c r="BQ783" i="1"/>
  <c r="BJ783" i="1"/>
  <c r="BM783" i="1" s="1"/>
  <c r="BG783" i="1"/>
  <c r="AZ783" i="1"/>
  <c r="AQ783" i="1"/>
  <c r="AO783" i="1"/>
  <c r="DA783" i="1" s="1"/>
  <c r="AM783" i="1"/>
  <c r="AJ783" i="1"/>
  <c r="AH783" i="1"/>
  <c r="I783" i="1"/>
  <c r="D783" i="1"/>
  <c r="CY782" i="1"/>
  <c r="CO782" i="1"/>
  <c r="CL782" i="1"/>
  <c r="CE782" i="1"/>
  <c r="CC782" i="1"/>
  <c r="BV782" i="1"/>
  <c r="BQ782" i="1"/>
  <c r="BJ782" i="1"/>
  <c r="BM782" i="1" s="1"/>
  <c r="BG782" i="1"/>
  <c r="AZ782" i="1"/>
  <c r="AQ782" i="1"/>
  <c r="AO782" i="1"/>
  <c r="DA782" i="1" s="1"/>
  <c r="AM782" i="1"/>
  <c r="AJ782" i="1"/>
  <c r="AH782" i="1"/>
  <c r="I782" i="1"/>
  <c r="D782" i="1"/>
  <c r="CY781" i="1"/>
  <c r="CO781" i="1"/>
  <c r="CL781" i="1"/>
  <c r="CE781" i="1"/>
  <c r="CC781" i="1"/>
  <c r="BV781" i="1"/>
  <c r="BQ781" i="1"/>
  <c r="BJ781" i="1"/>
  <c r="BM781" i="1" s="1"/>
  <c r="BG781" i="1"/>
  <c r="AZ781" i="1"/>
  <c r="AQ781" i="1"/>
  <c r="AO781" i="1"/>
  <c r="DA781" i="1" s="1"/>
  <c r="AM781" i="1"/>
  <c r="AJ781" i="1"/>
  <c r="AH781" i="1"/>
  <c r="I781" i="1"/>
  <c r="D781" i="1"/>
  <c r="CY780" i="1"/>
  <c r="CO780" i="1"/>
  <c r="CL780" i="1"/>
  <c r="CE780" i="1"/>
  <c r="CC780" i="1"/>
  <c r="BV780" i="1"/>
  <c r="BQ780" i="1"/>
  <c r="BJ780" i="1"/>
  <c r="BM780" i="1" s="1"/>
  <c r="BG780" i="1"/>
  <c r="AZ780" i="1"/>
  <c r="AQ780" i="1"/>
  <c r="AO780" i="1"/>
  <c r="DA780" i="1" s="1"/>
  <c r="AM780" i="1"/>
  <c r="AJ780" i="1"/>
  <c r="AH780" i="1"/>
  <c r="I780" i="1"/>
  <c r="D780" i="1"/>
  <c r="CY779" i="1"/>
  <c r="CO779" i="1"/>
  <c r="CL779" i="1"/>
  <c r="CE779" i="1"/>
  <c r="CC779" i="1"/>
  <c r="BV779" i="1"/>
  <c r="BQ779" i="1"/>
  <c r="BJ779" i="1"/>
  <c r="BM779" i="1" s="1"/>
  <c r="BG779" i="1"/>
  <c r="AZ779" i="1"/>
  <c r="AQ779" i="1"/>
  <c r="AO779" i="1"/>
  <c r="DA779" i="1" s="1"/>
  <c r="AM779" i="1"/>
  <c r="AJ779" i="1"/>
  <c r="AH779" i="1"/>
  <c r="I779" i="1"/>
  <c r="D779" i="1"/>
  <c r="CY778" i="1"/>
  <c r="CO778" i="1"/>
  <c r="CL778" i="1"/>
  <c r="CE778" i="1"/>
  <c r="CC778" i="1"/>
  <c r="BV778" i="1"/>
  <c r="BQ778" i="1"/>
  <c r="BJ778" i="1"/>
  <c r="BM778" i="1" s="1"/>
  <c r="BG778" i="1"/>
  <c r="AZ778" i="1"/>
  <c r="AQ778" i="1"/>
  <c r="AO778" i="1"/>
  <c r="DA778" i="1" s="1"/>
  <c r="AM778" i="1"/>
  <c r="AJ778" i="1"/>
  <c r="AH778" i="1"/>
  <c r="I778" i="1"/>
  <c r="D778" i="1"/>
  <c r="CY777" i="1"/>
  <c r="CO777" i="1"/>
  <c r="CL777" i="1"/>
  <c r="CE777" i="1"/>
  <c r="CC777" i="1"/>
  <c r="BV777" i="1"/>
  <c r="BQ777" i="1"/>
  <c r="BJ777" i="1"/>
  <c r="BM777" i="1" s="1"/>
  <c r="BG777" i="1"/>
  <c r="AZ777" i="1"/>
  <c r="AQ777" i="1"/>
  <c r="AO777" i="1"/>
  <c r="DA777" i="1" s="1"/>
  <c r="AM777" i="1"/>
  <c r="AJ777" i="1"/>
  <c r="AH777" i="1"/>
  <c r="I777" i="1"/>
  <c r="D777" i="1"/>
  <c r="CY776" i="1"/>
  <c r="CO776" i="1"/>
  <c r="CL776" i="1"/>
  <c r="CE776" i="1"/>
  <c r="CC776" i="1"/>
  <c r="BV776" i="1"/>
  <c r="BQ776" i="1"/>
  <c r="BJ776" i="1"/>
  <c r="BM776" i="1" s="1"/>
  <c r="BG776" i="1"/>
  <c r="AZ776" i="1"/>
  <c r="AQ776" i="1"/>
  <c r="AO776" i="1"/>
  <c r="DA776" i="1" s="1"/>
  <c r="AM776" i="1"/>
  <c r="AJ776" i="1"/>
  <c r="AH776" i="1"/>
  <c r="I776" i="1"/>
  <c r="D776" i="1"/>
  <c r="CY775" i="1"/>
  <c r="CO775" i="1"/>
  <c r="CL775" i="1"/>
  <c r="CE775" i="1"/>
  <c r="CC775" i="1"/>
  <c r="BV775" i="1"/>
  <c r="BQ775" i="1"/>
  <c r="BJ775" i="1"/>
  <c r="BM775" i="1" s="1"/>
  <c r="BG775" i="1"/>
  <c r="AZ775" i="1"/>
  <c r="AQ775" i="1"/>
  <c r="AO775" i="1"/>
  <c r="DA775" i="1" s="1"/>
  <c r="AM775" i="1"/>
  <c r="AJ775" i="1"/>
  <c r="AH775" i="1"/>
  <c r="I775" i="1"/>
  <c r="D775" i="1"/>
  <c r="CY774" i="1"/>
  <c r="CO774" i="1"/>
  <c r="CL774" i="1"/>
  <c r="CE774" i="1"/>
  <c r="CC774" i="1"/>
  <c r="BV774" i="1"/>
  <c r="BQ774" i="1"/>
  <c r="BJ774" i="1"/>
  <c r="BM774" i="1" s="1"/>
  <c r="BG774" i="1"/>
  <c r="AZ774" i="1"/>
  <c r="AQ774" i="1"/>
  <c r="AO774" i="1"/>
  <c r="DA774" i="1" s="1"/>
  <c r="AM774" i="1"/>
  <c r="AJ774" i="1"/>
  <c r="AH774" i="1"/>
  <c r="I774" i="1"/>
  <c r="D774" i="1"/>
  <c r="CY773" i="1"/>
  <c r="CO773" i="1"/>
  <c r="CL773" i="1"/>
  <c r="CE773" i="1"/>
  <c r="CC773" i="1"/>
  <c r="BV773" i="1"/>
  <c r="BQ773" i="1"/>
  <c r="BJ773" i="1"/>
  <c r="BM773" i="1" s="1"/>
  <c r="BG773" i="1"/>
  <c r="AZ773" i="1"/>
  <c r="AQ773" i="1"/>
  <c r="AO773" i="1"/>
  <c r="DA773" i="1" s="1"/>
  <c r="AM773" i="1"/>
  <c r="AJ773" i="1"/>
  <c r="AH773" i="1"/>
  <c r="I773" i="1"/>
  <c r="D773" i="1"/>
  <c r="CY772" i="1"/>
  <c r="CO772" i="1"/>
  <c r="CL772" i="1"/>
  <c r="CE772" i="1"/>
  <c r="CC772" i="1"/>
  <c r="BV772" i="1"/>
  <c r="BQ772" i="1"/>
  <c r="BJ772" i="1"/>
  <c r="BM772" i="1" s="1"/>
  <c r="BG772" i="1"/>
  <c r="AZ772" i="1"/>
  <c r="AQ772" i="1"/>
  <c r="AO772" i="1"/>
  <c r="DA772" i="1" s="1"/>
  <c r="AM772" i="1"/>
  <c r="AJ772" i="1"/>
  <c r="AH772" i="1"/>
  <c r="I772" i="1"/>
  <c r="D772" i="1"/>
  <c r="CY771" i="1"/>
  <c r="CO771" i="1"/>
  <c r="CL771" i="1"/>
  <c r="CE771" i="1"/>
  <c r="CC771" i="1"/>
  <c r="BV771" i="1"/>
  <c r="BQ771" i="1"/>
  <c r="BJ771" i="1"/>
  <c r="BM771" i="1" s="1"/>
  <c r="BG771" i="1"/>
  <c r="AZ771" i="1"/>
  <c r="AQ771" i="1"/>
  <c r="AO771" i="1"/>
  <c r="DA771" i="1" s="1"/>
  <c r="AM771" i="1"/>
  <c r="AJ771" i="1"/>
  <c r="AH771" i="1"/>
  <c r="I771" i="1"/>
  <c r="D771" i="1"/>
  <c r="CY770" i="1"/>
  <c r="CO770" i="1"/>
  <c r="CL770" i="1"/>
  <c r="CE770" i="1"/>
  <c r="CC770" i="1"/>
  <c r="BV770" i="1"/>
  <c r="BQ770" i="1"/>
  <c r="BJ770" i="1"/>
  <c r="BM770" i="1" s="1"/>
  <c r="BG770" i="1"/>
  <c r="AZ770" i="1"/>
  <c r="AQ770" i="1"/>
  <c r="AO770" i="1"/>
  <c r="DA770" i="1" s="1"/>
  <c r="AM770" i="1"/>
  <c r="AJ770" i="1"/>
  <c r="AH770" i="1"/>
  <c r="I770" i="1"/>
  <c r="D770" i="1"/>
  <c r="CY769" i="1"/>
  <c r="CO769" i="1"/>
  <c r="CL769" i="1"/>
  <c r="CE769" i="1"/>
  <c r="CC769" i="1"/>
  <c r="BV769" i="1"/>
  <c r="BQ769" i="1"/>
  <c r="BJ769" i="1"/>
  <c r="BM769" i="1" s="1"/>
  <c r="BG769" i="1"/>
  <c r="AZ769" i="1"/>
  <c r="AQ769" i="1"/>
  <c r="AO769" i="1"/>
  <c r="AM769" i="1"/>
  <c r="AJ769" i="1"/>
  <c r="AH769" i="1"/>
  <c r="I769" i="1"/>
  <c r="D769" i="1"/>
  <c r="CY768" i="1"/>
  <c r="CO768" i="1"/>
  <c r="CL768" i="1"/>
  <c r="CE768" i="1"/>
  <c r="CC768" i="1"/>
  <c r="BV768" i="1"/>
  <c r="BQ768" i="1"/>
  <c r="BJ768" i="1"/>
  <c r="BM768" i="1" s="1"/>
  <c r="BG768" i="1"/>
  <c r="AZ768" i="1"/>
  <c r="AQ768" i="1"/>
  <c r="AO768" i="1"/>
  <c r="AM768" i="1"/>
  <c r="AJ768" i="1"/>
  <c r="AH768" i="1"/>
  <c r="I768" i="1"/>
  <c r="D768" i="1"/>
  <c r="CY767" i="1"/>
  <c r="CO767" i="1"/>
  <c r="CL767" i="1"/>
  <c r="CE767" i="1"/>
  <c r="CC767" i="1"/>
  <c r="BV767" i="1"/>
  <c r="BQ767" i="1"/>
  <c r="BJ767" i="1"/>
  <c r="BM767" i="1" s="1"/>
  <c r="BG767" i="1"/>
  <c r="AZ767" i="1"/>
  <c r="AQ767" i="1"/>
  <c r="AO767" i="1"/>
  <c r="AM767" i="1"/>
  <c r="AJ767" i="1"/>
  <c r="AH767" i="1"/>
  <c r="I767" i="1"/>
  <c r="D767" i="1"/>
  <c r="CY766" i="1"/>
  <c r="CO766" i="1"/>
  <c r="CL766" i="1"/>
  <c r="CE766" i="1"/>
  <c r="CC766" i="1"/>
  <c r="BV766" i="1"/>
  <c r="BQ766" i="1"/>
  <c r="BJ766" i="1"/>
  <c r="BM766" i="1" s="1"/>
  <c r="BG766" i="1"/>
  <c r="AZ766" i="1"/>
  <c r="AQ766" i="1"/>
  <c r="AO766" i="1"/>
  <c r="AM766" i="1"/>
  <c r="AJ766" i="1"/>
  <c r="AH766" i="1"/>
  <c r="I766" i="1"/>
  <c r="D766" i="1"/>
  <c r="CZ765" i="1"/>
  <c r="CO765" i="1"/>
  <c r="CL765" i="1"/>
  <c r="CE765" i="1"/>
  <c r="CC765" i="1"/>
  <c r="BV765" i="1"/>
  <c r="BQ765" i="1"/>
  <c r="BM765" i="1"/>
  <c r="BJ765" i="1"/>
  <c r="BG765" i="1"/>
  <c r="AZ765" i="1"/>
  <c r="AQ765" i="1"/>
  <c r="AO765" i="1"/>
  <c r="AM765" i="1"/>
  <c r="AJ765" i="1"/>
  <c r="AH765" i="1"/>
  <c r="I765" i="1"/>
  <c r="E765" i="1"/>
  <c r="F765" i="1" s="1"/>
  <c r="G765" i="1" s="1"/>
  <c r="D765" i="1"/>
  <c r="CW765" i="1" s="1"/>
  <c r="CO764" i="1"/>
  <c r="CL764" i="1"/>
  <c r="CE764" i="1"/>
  <c r="CZ764" i="1" s="1"/>
  <c r="CC764" i="1"/>
  <c r="BV764" i="1"/>
  <c r="BQ764" i="1"/>
  <c r="BM764" i="1"/>
  <c r="BJ764" i="1"/>
  <c r="BG764" i="1"/>
  <c r="AZ764" i="1"/>
  <c r="AQ764" i="1"/>
  <c r="AO764" i="1"/>
  <c r="AM764" i="1"/>
  <c r="AJ764" i="1"/>
  <c r="AH764" i="1"/>
  <c r="CY764" i="1" s="1"/>
  <c r="I764" i="1"/>
  <c r="E764" i="1"/>
  <c r="F764" i="1" s="1"/>
  <c r="G764" i="1" s="1"/>
  <c r="D764" i="1"/>
  <c r="CZ763" i="1"/>
  <c r="CO763" i="1"/>
  <c r="CL763" i="1"/>
  <c r="CE763" i="1"/>
  <c r="CC763" i="1"/>
  <c r="BV763" i="1"/>
  <c r="BQ763" i="1"/>
  <c r="BM763" i="1"/>
  <c r="BJ763" i="1"/>
  <c r="BG763" i="1"/>
  <c r="AZ763" i="1"/>
  <c r="AQ763" i="1"/>
  <c r="AO763" i="1"/>
  <c r="AM763" i="1"/>
  <c r="AJ763" i="1"/>
  <c r="AH763" i="1"/>
  <c r="DA763" i="1" s="1"/>
  <c r="I763" i="1"/>
  <c r="E763" i="1"/>
  <c r="F763" i="1" s="1"/>
  <c r="G763" i="1" s="1"/>
  <c r="D763" i="1"/>
  <c r="CW763" i="1" s="1"/>
  <c r="CO762" i="1"/>
  <c r="CL762" i="1"/>
  <c r="CE762" i="1"/>
  <c r="CZ762" i="1" s="1"/>
  <c r="CC762" i="1"/>
  <c r="BV762" i="1"/>
  <c r="BQ762" i="1"/>
  <c r="BM762" i="1"/>
  <c r="BJ762" i="1"/>
  <c r="BG762" i="1"/>
  <c r="AZ762" i="1"/>
  <c r="AQ762" i="1"/>
  <c r="AO762" i="1"/>
  <c r="AM762" i="1"/>
  <c r="AJ762" i="1"/>
  <c r="AH762" i="1"/>
  <c r="CY762" i="1" s="1"/>
  <c r="I762" i="1"/>
  <c r="E762" i="1"/>
  <c r="F762" i="1" s="1"/>
  <c r="G762" i="1" s="1"/>
  <c r="D762" i="1"/>
  <c r="CZ761" i="1"/>
  <c r="CO761" i="1"/>
  <c r="CL761" i="1"/>
  <c r="CE761" i="1"/>
  <c r="CC761" i="1"/>
  <c r="BV761" i="1"/>
  <c r="BQ761" i="1"/>
  <c r="BM761" i="1"/>
  <c r="BJ761" i="1"/>
  <c r="BG761" i="1"/>
  <c r="AZ761" i="1"/>
  <c r="AQ761" i="1"/>
  <c r="AO761" i="1"/>
  <c r="AM761" i="1"/>
  <c r="AJ761" i="1"/>
  <c r="AH761" i="1"/>
  <c r="DA761" i="1" s="1"/>
  <c r="I761" i="1"/>
  <c r="E761" i="1"/>
  <c r="F761" i="1" s="1"/>
  <c r="G761" i="1" s="1"/>
  <c r="D761" i="1"/>
  <c r="CO760" i="1"/>
  <c r="CL760" i="1"/>
  <c r="CE760" i="1"/>
  <c r="CZ760" i="1" s="1"/>
  <c r="CC760" i="1"/>
  <c r="BV760" i="1"/>
  <c r="BQ760" i="1"/>
  <c r="BM760" i="1"/>
  <c r="BJ760" i="1"/>
  <c r="BG760" i="1"/>
  <c r="AZ760" i="1"/>
  <c r="AQ760" i="1"/>
  <c r="AO760" i="1"/>
  <c r="AM760" i="1"/>
  <c r="AJ760" i="1"/>
  <c r="AH760" i="1"/>
  <c r="CY760" i="1" s="1"/>
  <c r="I760" i="1"/>
  <c r="E760" i="1"/>
  <c r="F760" i="1" s="1"/>
  <c r="G760" i="1" s="1"/>
  <c r="D760" i="1"/>
  <c r="CW760" i="1" s="1"/>
  <c r="CZ759" i="1"/>
  <c r="CO759" i="1"/>
  <c r="CL759" i="1"/>
  <c r="CE759" i="1"/>
  <c r="CC759" i="1"/>
  <c r="BV759" i="1"/>
  <c r="BQ759" i="1"/>
  <c r="BM759" i="1"/>
  <c r="BJ759" i="1"/>
  <c r="BG759" i="1"/>
  <c r="AZ759" i="1"/>
  <c r="AQ759" i="1"/>
  <c r="AO759" i="1"/>
  <c r="AM759" i="1"/>
  <c r="AJ759" i="1"/>
  <c r="AH759" i="1"/>
  <c r="DA759" i="1" s="1"/>
  <c r="I759" i="1"/>
  <c r="E759" i="1"/>
  <c r="F759" i="1" s="1"/>
  <c r="G759" i="1" s="1"/>
  <c r="D759" i="1"/>
  <c r="CO758" i="1"/>
  <c r="CL758" i="1"/>
  <c r="CE758" i="1"/>
  <c r="CZ758" i="1" s="1"/>
  <c r="CC758" i="1"/>
  <c r="BV758" i="1"/>
  <c r="BQ758" i="1"/>
  <c r="BM758" i="1"/>
  <c r="BJ758" i="1"/>
  <c r="BG758" i="1"/>
  <c r="AZ758" i="1"/>
  <c r="AQ758" i="1"/>
  <c r="AO758" i="1"/>
  <c r="AM758" i="1"/>
  <c r="AJ758" i="1"/>
  <c r="AH758" i="1"/>
  <c r="CY758" i="1" s="1"/>
  <c r="I758" i="1"/>
  <c r="E758" i="1"/>
  <c r="F758" i="1" s="1"/>
  <c r="G758" i="1" s="1"/>
  <c r="D758" i="1"/>
  <c r="CW758" i="1" s="1"/>
  <c r="CZ757" i="1"/>
  <c r="CO757" i="1"/>
  <c r="CL757" i="1"/>
  <c r="CE757" i="1"/>
  <c r="CC757" i="1"/>
  <c r="BV757" i="1"/>
  <c r="BQ757" i="1"/>
  <c r="BM757" i="1"/>
  <c r="BJ757" i="1"/>
  <c r="BG757" i="1"/>
  <c r="AZ757" i="1"/>
  <c r="AQ757" i="1"/>
  <c r="AO757" i="1"/>
  <c r="AM757" i="1"/>
  <c r="AJ757" i="1"/>
  <c r="AH757" i="1"/>
  <c r="DA757" i="1" s="1"/>
  <c r="I757" i="1"/>
  <c r="E757" i="1"/>
  <c r="F757" i="1" s="1"/>
  <c r="G757" i="1" s="1"/>
  <c r="D757" i="1"/>
  <c r="CW757" i="1" s="1"/>
  <c r="CO756" i="1"/>
  <c r="CL756" i="1"/>
  <c r="CE756" i="1"/>
  <c r="CZ756" i="1" s="1"/>
  <c r="CC756" i="1"/>
  <c r="BV756" i="1"/>
  <c r="BQ756" i="1"/>
  <c r="BM756" i="1"/>
  <c r="BJ756" i="1"/>
  <c r="BG756" i="1"/>
  <c r="AZ756" i="1"/>
  <c r="AQ756" i="1"/>
  <c r="AO756" i="1"/>
  <c r="AM756" i="1"/>
  <c r="AJ756" i="1"/>
  <c r="AH756" i="1"/>
  <c r="CY756" i="1" s="1"/>
  <c r="I756" i="1"/>
  <c r="E756" i="1"/>
  <c r="F756" i="1" s="1"/>
  <c r="G756" i="1" s="1"/>
  <c r="D756" i="1"/>
  <c r="CZ755" i="1"/>
  <c r="CO755" i="1"/>
  <c r="CL755" i="1"/>
  <c r="CE755" i="1"/>
  <c r="CC755" i="1"/>
  <c r="BV755" i="1"/>
  <c r="BQ755" i="1"/>
  <c r="BM755" i="1"/>
  <c r="BJ755" i="1"/>
  <c r="BG755" i="1"/>
  <c r="AZ755" i="1"/>
  <c r="AQ755" i="1"/>
  <c r="AO755" i="1"/>
  <c r="AM755" i="1"/>
  <c r="AJ755" i="1"/>
  <c r="AH755" i="1"/>
  <c r="DA755" i="1" s="1"/>
  <c r="I755" i="1"/>
  <c r="E755" i="1"/>
  <c r="F755" i="1" s="1"/>
  <c r="G755" i="1" s="1"/>
  <c r="D755" i="1"/>
  <c r="CW755" i="1" s="1"/>
  <c r="CO754" i="1"/>
  <c r="CL754" i="1"/>
  <c r="CE754" i="1"/>
  <c r="CZ754" i="1" s="1"/>
  <c r="CC754" i="1"/>
  <c r="BV754" i="1"/>
  <c r="BQ754" i="1"/>
  <c r="BM754" i="1"/>
  <c r="BJ754" i="1"/>
  <c r="BG754" i="1"/>
  <c r="AZ754" i="1"/>
  <c r="AQ754" i="1"/>
  <c r="AO754" i="1"/>
  <c r="AM754" i="1"/>
  <c r="AJ754" i="1"/>
  <c r="AH754" i="1"/>
  <c r="CY754" i="1" s="1"/>
  <c r="I754" i="1"/>
  <c r="E754" i="1"/>
  <c r="F754" i="1" s="1"/>
  <c r="G754" i="1" s="1"/>
  <c r="D754" i="1"/>
  <c r="CZ753" i="1"/>
  <c r="CO753" i="1"/>
  <c r="CL753" i="1"/>
  <c r="CE753" i="1"/>
  <c r="CC753" i="1"/>
  <c r="BV753" i="1"/>
  <c r="BQ753" i="1"/>
  <c r="BM753" i="1"/>
  <c r="BJ753" i="1"/>
  <c r="BG753" i="1"/>
  <c r="AZ753" i="1"/>
  <c r="AQ753" i="1"/>
  <c r="AO753" i="1"/>
  <c r="AM753" i="1"/>
  <c r="AJ753" i="1"/>
  <c r="AH753" i="1"/>
  <c r="DA753" i="1" s="1"/>
  <c r="I753" i="1"/>
  <c r="E753" i="1"/>
  <c r="F753" i="1" s="1"/>
  <c r="G753" i="1" s="1"/>
  <c r="D753" i="1"/>
  <c r="CO752" i="1"/>
  <c r="CL752" i="1"/>
  <c r="CE752" i="1"/>
  <c r="CZ752" i="1" s="1"/>
  <c r="CC752" i="1"/>
  <c r="BV752" i="1"/>
  <c r="BQ752" i="1"/>
  <c r="BM752" i="1"/>
  <c r="BJ752" i="1"/>
  <c r="BG752" i="1"/>
  <c r="AZ752" i="1"/>
  <c r="AQ752" i="1"/>
  <c r="AO752" i="1"/>
  <c r="AM752" i="1"/>
  <c r="AJ752" i="1"/>
  <c r="AH752" i="1"/>
  <c r="CY752" i="1" s="1"/>
  <c r="I752" i="1"/>
  <c r="E752" i="1"/>
  <c r="F752" i="1" s="1"/>
  <c r="G752" i="1" s="1"/>
  <c r="D752" i="1"/>
  <c r="CW752" i="1" s="1"/>
  <c r="CZ751" i="1"/>
  <c r="CO751" i="1"/>
  <c r="CL751" i="1"/>
  <c r="CE751" i="1"/>
  <c r="CC751" i="1"/>
  <c r="BV751" i="1"/>
  <c r="BQ751" i="1"/>
  <c r="BM751" i="1"/>
  <c r="BJ751" i="1"/>
  <c r="BG751" i="1"/>
  <c r="AZ751" i="1"/>
  <c r="AQ751" i="1"/>
  <c r="AO751" i="1"/>
  <c r="AM751" i="1"/>
  <c r="AJ751" i="1"/>
  <c r="AH751" i="1"/>
  <c r="DA751" i="1" s="1"/>
  <c r="I751" i="1"/>
  <c r="E751" i="1"/>
  <c r="F751" i="1" s="1"/>
  <c r="G751" i="1" s="1"/>
  <c r="D751" i="1"/>
  <c r="CO750" i="1"/>
  <c r="CL750" i="1"/>
  <c r="CE750" i="1"/>
  <c r="CZ750" i="1" s="1"/>
  <c r="CC750" i="1"/>
  <c r="BV750" i="1"/>
  <c r="BQ750" i="1"/>
  <c r="BM750" i="1"/>
  <c r="BJ750" i="1"/>
  <c r="BG750" i="1"/>
  <c r="AZ750" i="1"/>
  <c r="AQ750" i="1"/>
  <c r="AO750" i="1"/>
  <c r="AM750" i="1"/>
  <c r="AJ750" i="1"/>
  <c r="AH750" i="1"/>
  <c r="CY750" i="1" s="1"/>
  <c r="I750" i="1"/>
  <c r="E750" i="1"/>
  <c r="F750" i="1" s="1"/>
  <c r="G750" i="1" s="1"/>
  <c r="D750" i="1"/>
  <c r="CW750" i="1" s="1"/>
  <c r="CZ749" i="1"/>
  <c r="CO749" i="1"/>
  <c r="CL749" i="1"/>
  <c r="CE749" i="1"/>
  <c r="CC749" i="1"/>
  <c r="BV749" i="1"/>
  <c r="BQ749" i="1"/>
  <c r="BM749" i="1"/>
  <c r="BJ749" i="1"/>
  <c r="BG749" i="1"/>
  <c r="AZ749" i="1"/>
  <c r="AQ749" i="1"/>
  <c r="AO749" i="1"/>
  <c r="AM749" i="1"/>
  <c r="AJ749" i="1"/>
  <c r="AH749" i="1"/>
  <c r="DA749" i="1" s="1"/>
  <c r="I749" i="1"/>
  <c r="E749" i="1"/>
  <c r="F749" i="1" s="1"/>
  <c r="G749" i="1" s="1"/>
  <c r="D749" i="1"/>
  <c r="CW749" i="1" s="1"/>
  <c r="CO748" i="1"/>
  <c r="CL748" i="1"/>
  <c r="CE748" i="1"/>
  <c r="CZ748" i="1" s="1"/>
  <c r="CC748" i="1"/>
  <c r="BV748" i="1"/>
  <c r="BQ748" i="1"/>
  <c r="BM748" i="1"/>
  <c r="BJ748" i="1"/>
  <c r="BG748" i="1"/>
  <c r="AZ748" i="1"/>
  <c r="AQ748" i="1"/>
  <c r="AO748" i="1"/>
  <c r="AM748" i="1"/>
  <c r="AJ748" i="1"/>
  <c r="AH748" i="1"/>
  <c r="CY748" i="1" s="1"/>
  <c r="I748" i="1"/>
  <c r="E748" i="1"/>
  <c r="F748" i="1" s="1"/>
  <c r="G748" i="1" s="1"/>
  <c r="D748" i="1"/>
  <c r="CZ747" i="1"/>
  <c r="CO747" i="1"/>
  <c r="CL747" i="1"/>
  <c r="CE747" i="1"/>
  <c r="CC747" i="1"/>
  <c r="BV747" i="1"/>
  <c r="BQ747" i="1"/>
  <c r="BM747" i="1"/>
  <c r="BJ747" i="1"/>
  <c r="BG747" i="1"/>
  <c r="AZ747" i="1"/>
  <c r="AQ747" i="1"/>
  <c r="AO747" i="1"/>
  <c r="AM747" i="1"/>
  <c r="AJ747" i="1"/>
  <c r="AH747" i="1"/>
  <c r="DA747" i="1" s="1"/>
  <c r="I747" i="1"/>
  <c r="E747" i="1"/>
  <c r="F747" i="1" s="1"/>
  <c r="G747" i="1" s="1"/>
  <c r="D747" i="1"/>
  <c r="CW747" i="1" s="1"/>
  <c r="CO746" i="1"/>
  <c r="CL746" i="1"/>
  <c r="CE746" i="1"/>
  <c r="CZ746" i="1" s="1"/>
  <c r="CC746" i="1"/>
  <c r="BV746" i="1"/>
  <c r="BQ746" i="1"/>
  <c r="BM746" i="1"/>
  <c r="BJ746" i="1"/>
  <c r="BG746" i="1"/>
  <c r="AZ746" i="1"/>
  <c r="AQ746" i="1"/>
  <c r="AO746" i="1"/>
  <c r="AM746" i="1"/>
  <c r="AJ746" i="1"/>
  <c r="AH746" i="1"/>
  <c r="CY746" i="1" s="1"/>
  <c r="I746" i="1"/>
  <c r="E746" i="1"/>
  <c r="F746" i="1" s="1"/>
  <c r="G746" i="1" s="1"/>
  <c r="D746" i="1"/>
  <c r="CZ745" i="1"/>
  <c r="CO745" i="1"/>
  <c r="CL745" i="1"/>
  <c r="CE745" i="1"/>
  <c r="CC745" i="1"/>
  <c r="BV745" i="1"/>
  <c r="BQ745" i="1"/>
  <c r="BM745" i="1"/>
  <c r="BJ745" i="1"/>
  <c r="BG745" i="1"/>
  <c r="AZ745" i="1"/>
  <c r="AQ745" i="1"/>
  <c r="AO745" i="1"/>
  <c r="AM745" i="1"/>
  <c r="AJ745" i="1"/>
  <c r="AH745" i="1"/>
  <c r="DA745" i="1" s="1"/>
  <c r="I745" i="1"/>
  <c r="E745" i="1"/>
  <c r="F745" i="1" s="1"/>
  <c r="G745" i="1" s="1"/>
  <c r="D745" i="1"/>
  <c r="CO744" i="1"/>
  <c r="CL744" i="1"/>
  <c r="CE744" i="1"/>
  <c r="CZ744" i="1" s="1"/>
  <c r="CC744" i="1"/>
  <c r="BV744" i="1"/>
  <c r="BQ744" i="1"/>
  <c r="BM744" i="1"/>
  <c r="BJ744" i="1"/>
  <c r="BG744" i="1"/>
  <c r="AZ744" i="1"/>
  <c r="AQ744" i="1"/>
  <c r="AO744" i="1"/>
  <c r="AM744" i="1"/>
  <c r="AJ744" i="1"/>
  <c r="AH744" i="1"/>
  <c r="CY744" i="1" s="1"/>
  <c r="I744" i="1"/>
  <c r="E744" i="1"/>
  <c r="F744" i="1" s="1"/>
  <c r="G744" i="1" s="1"/>
  <c r="D744" i="1"/>
  <c r="CW744" i="1" s="1"/>
  <c r="CZ743" i="1"/>
  <c r="CO743" i="1"/>
  <c r="CL743" i="1"/>
  <c r="CE743" i="1"/>
  <c r="CC743" i="1"/>
  <c r="BV743" i="1"/>
  <c r="BQ743" i="1"/>
  <c r="BM743" i="1"/>
  <c r="BJ743" i="1"/>
  <c r="BG743" i="1"/>
  <c r="AZ743" i="1"/>
  <c r="AQ743" i="1"/>
  <c r="AO743" i="1"/>
  <c r="AM743" i="1"/>
  <c r="AJ743" i="1"/>
  <c r="AH743" i="1"/>
  <c r="DA743" i="1" s="1"/>
  <c r="I743" i="1"/>
  <c r="E743" i="1"/>
  <c r="F743" i="1" s="1"/>
  <c r="G743" i="1" s="1"/>
  <c r="D743" i="1"/>
  <c r="CO742" i="1"/>
  <c r="CL742" i="1"/>
  <c r="CE742" i="1"/>
  <c r="CZ742" i="1" s="1"/>
  <c r="CC742" i="1"/>
  <c r="BV742" i="1"/>
  <c r="BQ742" i="1"/>
  <c r="BM742" i="1"/>
  <c r="BJ742" i="1"/>
  <c r="BG742" i="1"/>
  <c r="AZ742" i="1"/>
  <c r="AQ742" i="1"/>
  <c r="AO742" i="1"/>
  <c r="AM742" i="1"/>
  <c r="AJ742" i="1"/>
  <c r="AH742" i="1"/>
  <c r="CY742" i="1" s="1"/>
  <c r="I742" i="1"/>
  <c r="E742" i="1"/>
  <c r="F742" i="1" s="1"/>
  <c r="G742" i="1" s="1"/>
  <c r="D742" i="1"/>
  <c r="CW742" i="1" s="1"/>
  <c r="CZ741" i="1"/>
  <c r="CO741" i="1"/>
  <c r="CL741" i="1"/>
  <c r="CE741" i="1"/>
  <c r="CC741" i="1"/>
  <c r="BV741" i="1"/>
  <c r="BQ741" i="1"/>
  <c r="BM741" i="1"/>
  <c r="BJ741" i="1"/>
  <c r="BG741" i="1"/>
  <c r="AZ741" i="1"/>
  <c r="AQ741" i="1"/>
  <c r="AO741" i="1"/>
  <c r="AM741" i="1"/>
  <c r="AJ741" i="1"/>
  <c r="AH741" i="1"/>
  <c r="DA741" i="1" s="1"/>
  <c r="I741" i="1"/>
  <c r="E741" i="1"/>
  <c r="F741" i="1" s="1"/>
  <c r="G741" i="1" s="1"/>
  <c r="D741" i="1"/>
  <c r="CW741" i="1" s="1"/>
  <c r="CO740" i="1"/>
  <c r="CL740" i="1"/>
  <c r="CE740" i="1"/>
  <c r="CZ740" i="1" s="1"/>
  <c r="CC740" i="1"/>
  <c r="BV740" i="1"/>
  <c r="BQ740" i="1"/>
  <c r="BM740" i="1"/>
  <c r="BJ740" i="1"/>
  <c r="BG740" i="1"/>
  <c r="AZ740" i="1"/>
  <c r="AQ740" i="1"/>
  <c r="AO740" i="1"/>
  <c r="AM740" i="1"/>
  <c r="AJ740" i="1"/>
  <c r="AH740" i="1"/>
  <c r="CY740" i="1" s="1"/>
  <c r="I740" i="1"/>
  <c r="E740" i="1"/>
  <c r="F740" i="1" s="1"/>
  <c r="G740" i="1" s="1"/>
  <c r="D740" i="1"/>
  <c r="CZ739" i="1"/>
  <c r="CO739" i="1"/>
  <c r="CL739" i="1"/>
  <c r="CE739" i="1"/>
  <c r="CC739" i="1"/>
  <c r="BV739" i="1"/>
  <c r="BQ739" i="1"/>
  <c r="BM739" i="1"/>
  <c r="BJ739" i="1"/>
  <c r="BG739" i="1"/>
  <c r="AZ739" i="1"/>
  <c r="AQ739" i="1"/>
  <c r="AO739" i="1"/>
  <c r="AM739" i="1"/>
  <c r="AJ739" i="1"/>
  <c r="AH739" i="1"/>
  <c r="DA739" i="1" s="1"/>
  <c r="I739" i="1"/>
  <c r="E739" i="1"/>
  <c r="F739" i="1" s="1"/>
  <c r="G739" i="1" s="1"/>
  <c r="D739" i="1"/>
  <c r="CW739" i="1" s="1"/>
  <c r="CO738" i="1"/>
  <c r="CL738" i="1"/>
  <c r="CE738" i="1"/>
  <c r="CZ738" i="1" s="1"/>
  <c r="CC738" i="1"/>
  <c r="BV738" i="1"/>
  <c r="BQ738" i="1"/>
  <c r="BM738" i="1"/>
  <c r="BJ738" i="1"/>
  <c r="BG738" i="1"/>
  <c r="AZ738" i="1"/>
  <c r="AQ738" i="1"/>
  <c r="AO738" i="1"/>
  <c r="AM738" i="1"/>
  <c r="AJ738" i="1"/>
  <c r="AH738" i="1"/>
  <c r="CY738" i="1" s="1"/>
  <c r="I738" i="1"/>
  <c r="E738" i="1"/>
  <c r="F738" i="1" s="1"/>
  <c r="G738" i="1" s="1"/>
  <c r="D738" i="1"/>
  <c r="CZ737" i="1"/>
  <c r="CO737" i="1"/>
  <c r="CL737" i="1"/>
  <c r="CE737" i="1"/>
  <c r="CC737" i="1"/>
  <c r="BV737" i="1"/>
  <c r="BQ737" i="1"/>
  <c r="BM737" i="1"/>
  <c r="BJ737" i="1"/>
  <c r="BG737" i="1"/>
  <c r="AZ737" i="1"/>
  <c r="AQ737" i="1"/>
  <c r="AO737" i="1"/>
  <c r="AM737" i="1"/>
  <c r="AJ737" i="1"/>
  <c r="AH737" i="1"/>
  <c r="DA737" i="1" s="1"/>
  <c r="I737" i="1"/>
  <c r="E737" i="1"/>
  <c r="F737" i="1" s="1"/>
  <c r="G737" i="1" s="1"/>
  <c r="D737" i="1"/>
  <c r="CO736" i="1"/>
  <c r="CL736" i="1"/>
  <c r="CE736" i="1"/>
  <c r="CZ736" i="1" s="1"/>
  <c r="CC736" i="1"/>
  <c r="BV736" i="1"/>
  <c r="BQ736" i="1"/>
  <c r="BM736" i="1"/>
  <c r="BJ736" i="1"/>
  <c r="BG736" i="1"/>
  <c r="AZ736" i="1"/>
  <c r="AQ736" i="1"/>
  <c r="AO736" i="1"/>
  <c r="AM736" i="1"/>
  <c r="AJ736" i="1"/>
  <c r="AH736" i="1"/>
  <c r="CY736" i="1" s="1"/>
  <c r="I736" i="1"/>
  <c r="E736" i="1"/>
  <c r="F736" i="1" s="1"/>
  <c r="G736" i="1" s="1"/>
  <c r="D736" i="1"/>
  <c r="CW736" i="1" s="1"/>
  <c r="CZ735" i="1"/>
  <c r="CO735" i="1"/>
  <c r="CL735" i="1"/>
  <c r="CE735" i="1"/>
  <c r="CC735" i="1"/>
  <c r="BV735" i="1"/>
  <c r="BQ735" i="1"/>
  <c r="BM735" i="1"/>
  <c r="BJ735" i="1"/>
  <c r="BG735" i="1"/>
  <c r="AZ735" i="1"/>
  <c r="AQ735" i="1"/>
  <c r="AO735" i="1"/>
  <c r="AM735" i="1"/>
  <c r="AJ735" i="1"/>
  <c r="AH735" i="1"/>
  <c r="DA735" i="1" s="1"/>
  <c r="I735" i="1"/>
  <c r="E735" i="1"/>
  <c r="F735" i="1" s="1"/>
  <c r="G735" i="1" s="1"/>
  <c r="D735" i="1"/>
  <c r="CO734" i="1"/>
  <c r="CL734" i="1"/>
  <c r="CE734" i="1"/>
  <c r="CZ734" i="1" s="1"/>
  <c r="CC734" i="1"/>
  <c r="BV734" i="1"/>
  <c r="BQ734" i="1"/>
  <c r="BM734" i="1"/>
  <c r="BJ734" i="1"/>
  <c r="BG734" i="1"/>
  <c r="AZ734" i="1"/>
  <c r="AQ734" i="1"/>
  <c r="AO734" i="1"/>
  <c r="AM734" i="1"/>
  <c r="AJ734" i="1"/>
  <c r="AH734" i="1"/>
  <c r="CY734" i="1" s="1"/>
  <c r="I734" i="1"/>
  <c r="E734" i="1"/>
  <c r="F734" i="1" s="1"/>
  <c r="G734" i="1" s="1"/>
  <c r="D734" i="1"/>
  <c r="CW734" i="1" s="1"/>
  <c r="CZ733" i="1"/>
  <c r="CO733" i="1"/>
  <c r="CL733" i="1"/>
  <c r="CE733" i="1"/>
  <c r="CC733" i="1"/>
  <c r="BV733" i="1"/>
  <c r="BQ733" i="1"/>
  <c r="BM733" i="1"/>
  <c r="BJ733" i="1"/>
  <c r="BG733" i="1"/>
  <c r="AZ733" i="1"/>
  <c r="AQ733" i="1"/>
  <c r="AO733" i="1"/>
  <c r="AM733" i="1"/>
  <c r="AJ733" i="1"/>
  <c r="AH733" i="1"/>
  <c r="DA733" i="1" s="1"/>
  <c r="I733" i="1"/>
  <c r="E733" i="1"/>
  <c r="F733" i="1" s="1"/>
  <c r="G733" i="1" s="1"/>
  <c r="D733" i="1"/>
  <c r="CW733" i="1" s="1"/>
  <c r="CO732" i="1"/>
  <c r="CL732" i="1"/>
  <c r="CE732" i="1"/>
  <c r="CZ732" i="1" s="1"/>
  <c r="CC732" i="1"/>
  <c r="BV732" i="1"/>
  <c r="BQ732" i="1"/>
  <c r="BM732" i="1"/>
  <c r="BJ732" i="1"/>
  <c r="BG732" i="1"/>
  <c r="AZ732" i="1"/>
  <c r="AQ732" i="1"/>
  <c r="AO732" i="1"/>
  <c r="AM732" i="1"/>
  <c r="AJ732" i="1"/>
  <c r="AH732" i="1"/>
  <c r="CY732" i="1" s="1"/>
  <c r="I732" i="1"/>
  <c r="E732" i="1"/>
  <c r="F732" i="1" s="1"/>
  <c r="G732" i="1" s="1"/>
  <c r="D732" i="1"/>
  <c r="CZ731" i="1"/>
  <c r="CO731" i="1"/>
  <c r="CL731" i="1"/>
  <c r="CE731" i="1"/>
  <c r="CC731" i="1"/>
  <c r="BV731" i="1"/>
  <c r="BQ731" i="1"/>
  <c r="BM731" i="1"/>
  <c r="BJ731" i="1"/>
  <c r="BG731" i="1"/>
  <c r="AZ731" i="1"/>
  <c r="AQ731" i="1"/>
  <c r="AO731" i="1"/>
  <c r="AM731" i="1"/>
  <c r="AJ731" i="1"/>
  <c r="AH731" i="1"/>
  <c r="DA731" i="1" s="1"/>
  <c r="I731" i="1"/>
  <c r="E731" i="1"/>
  <c r="F731" i="1" s="1"/>
  <c r="G731" i="1" s="1"/>
  <c r="D731" i="1"/>
  <c r="CW731" i="1" s="1"/>
  <c r="CO730" i="1"/>
  <c r="CL730" i="1"/>
  <c r="CE730" i="1"/>
  <c r="CZ730" i="1" s="1"/>
  <c r="CC730" i="1"/>
  <c r="BV730" i="1"/>
  <c r="BQ730" i="1"/>
  <c r="BM730" i="1"/>
  <c r="BJ730" i="1"/>
  <c r="BG730" i="1"/>
  <c r="AZ730" i="1"/>
  <c r="AQ730" i="1"/>
  <c r="AO730" i="1"/>
  <c r="AM730" i="1"/>
  <c r="AJ730" i="1"/>
  <c r="AH730" i="1"/>
  <c r="CY730" i="1" s="1"/>
  <c r="I730" i="1"/>
  <c r="E730" i="1"/>
  <c r="F730" i="1" s="1"/>
  <c r="G730" i="1" s="1"/>
  <c r="D730" i="1"/>
  <c r="CZ729" i="1"/>
  <c r="CO729" i="1"/>
  <c r="CL729" i="1"/>
  <c r="CE729" i="1"/>
  <c r="CC729" i="1"/>
  <c r="BV729" i="1"/>
  <c r="BQ729" i="1"/>
  <c r="BM729" i="1"/>
  <c r="BJ729" i="1"/>
  <c r="BG729" i="1"/>
  <c r="AZ729" i="1"/>
  <c r="AQ729" i="1"/>
  <c r="AO729" i="1"/>
  <c r="AM729" i="1"/>
  <c r="AJ729" i="1"/>
  <c r="AH729" i="1"/>
  <c r="DA729" i="1" s="1"/>
  <c r="I729" i="1"/>
  <c r="E729" i="1"/>
  <c r="F729" i="1" s="1"/>
  <c r="G729" i="1" s="1"/>
  <c r="D729" i="1"/>
  <c r="CO728" i="1"/>
  <c r="CL728" i="1"/>
  <c r="CE728" i="1"/>
  <c r="CZ728" i="1" s="1"/>
  <c r="CC728" i="1"/>
  <c r="BV728" i="1"/>
  <c r="BQ728" i="1"/>
  <c r="BM728" i="1"/>
  <c r="BJ728" i="1"/>
  <c r="BG728" i="1"/>
  <c r="AZ728" i="1"/>
  <c r="AQ728" i="1"/>
  <c r="AO728" i="1"/>
  <c r="AM728" i="1"/>
  <c r="AJ728" i="1"/>
  <c r="AH728" i="1"/>
  <c r="CY728" i="1" s="1"/>
  <c r="I728" i="1"/>
  <c r="E728" i="1"/>
  <c r="F728" i="1" s="1"/>
  <c r="G728" i="1" s="1"/>
  <c r="D728" i="1"/>
  <c r="CW728" i="1" s="1"/>
  <c r="CZ727" i="1"/>
  <c r="CO727" i="1"/>
  <c r="CL727" i="1"/>
  <c r="CE727" i="1"/>
  <c r="CC727" i="1"/>
  <c r="BV727" i="1"/>
  <c r="BQ727" i="1"/>
  <c r="BM727" i="1"/>
  <c r="BJ727" i="1"/>
  <c r="BG727" i="1"/>
  <c r="AZ727" i="1"/>
  <c r="AQ727" i="1"/>
  <c r="AO727" i="1"/>
  <c r="AM727" i="1"/>
  <c r="AJ727" i="1"/>
  <c r="AH727" i="1"/>
  <c r="DA727" i="1" s="1"/>
  <c r="I727" i="1"/>
  <c r="E727" i="1"/>
  <c r="F727" i="1" s="1"/>
  <c r="G727" i="1" s="1"/>
  <c r="D727" i="1"/>
  <c r="CO726" i="1"/>
  <c r="CL726" i="1"/>
  <c r="CE726" i="1"/>
  <c r="CZ726" i="1" s="1"/>
  <c r="CC726" i="1"/>
  <c r="BV726" i="1"/>
  <c r="BQ726" i="1"/>
  <c r="BM726" i="1"/>
  <c r="BJ726" i="1"/>
  <c r="BG726" i="1"/>
  <c r="AZ726" i="1"/>
  <c r="AQ726" i="1"/>
  <c r="AO726" i="1"/>
  <c r="AM726" i="1"/>
  <c r="AJ726" i="1"/>
  <c r="AH726" i="1"/>
  <c r="CY726" i="1" s="1"/>
  <c r="I726" i="1"/>
  <c r="E726" i="1"/>
  <c r="F726" i="1" s="1"/>
  <c r="G726" i="1" s="1"/>
  <c r="D726" i="1"/>
  <c r="CW726" i="1" s="1"/>
  <c r="CZ725" i="1"/>
  <c r="CO725" i="1"/>
  <c r="CL725" i="1"/>
  <c r="CE725" i="1"/>
  <c r="CC725" i="1"/>
  <c r="BV725" i="1"/>
  <c r="BQ725" i="1"/>
  <c r="BM725" i="1"/>
  <c r="BJ725" i="1"/>
  <c r="BG725" i="1"/>
  <c r="AZ725" i="1"/>
  <c r="AQ725" i="1"/>
  <c r="AO725" i="1"/>
  <c r="AM725" i="1"/>
  <c r="AJ725" i="1"/>
  <c r="AH725" i="1"/>
  <c r="DA725" i="1" s="1"/>
  <c r="I725" i="1"/>
  <c r="E725" i="1"/>
  <c r="F725" i="1" s="1"/>
  <c r="G725" i="1" s="1"/>
  <c r="D725" i="1"/>
  <c r="CW725" i="1" s="1"/>
  <c r="CO724" i="1"/>
  <c r="CL724" i="1"/>
  <c r="CE724" i="1"/>
  <c r="CZ724" i="1" s="1"/>
  <c r="CC724" i="1"/>
  <c r="BV724" i="1"/>
  <c r="BQ724" i="1"/>
  <c r="BM724" i="1"/>
  <c r="BJ724" i="1"/>
  <c r="BG724" i="1"/>
  <c r="AZ724" i="1"/>
  <c r="AQ724" i="1"/>
  <c r="AO724" i="1"/>
  <c r="AM724" i="1"/>
  <c r="AJ724" i="1"/>
  <c r="AH724" i="1"/>
  <c r="CY724" i="1" s="1"/>
  <c r="I724" i="1"/>
  <c r="E724" i="1"/>
  <c r="F724" i="1" s="1"/>
  <c r="G724" i="1" s="1"/>
  <c r="D724" i="1"/>
  <c r="CZ723" i="1"/>
  <c r="CO723" i="1"/>
  <c r="CL723" i="1"/>
  <c r="CE723" i="1"/>
  <c r="CC723" i="1"/>
  <c r="BV723" i="1"/>
  <c r="BQ723" i="1"/>
  <c r="BM723" i="1"/>
  <c r="BJ723" i="1"/>
  <c r="BG723" i="1"/>
  <c r="AZ723" i="1"/>
  <c r="AQ723" i="1"/>
  <c r="AO723" i="1"/>
  <c r="AM723" i="1"/>
  <c r="AJ723" i="1"/>
  <c r="AH723" i="1"/>
  <c r="DA723" i="1" s="1"/>
  <c r="I723" i="1"/>
  <c r="E723" i="1"/>
  <c r="F723" i="1" s="1"/>
  <c r="G723" i="1" s="1"/>
  <c r="D723" i="1"/>
  <c r="CW723" i="1" s="1"/>
  <c r="CO722" i="1"/>
  <c r="CL722" i="1"/>
  <c r="CE722" i="1"/>
  <c r="CZ722" i="1" s="1"/>
  <c r="CC722" i="1"/>
  <c r="BV722" i="1"/>
  <c r="BQ722" i="1"/>
  <c r="BM722" i="1"/>
  <c r="BJ722" i="1"/>
  <c r="BG722" i="1"/>
  <c r="AZ722" i="1"/>
  <c r="AQ722" i="1"/>
  <c r="AO722" i="1"/>
  <c r="AM722" i="1"/>
  <c r="AJ722" i="1"/>
  <c r="AH722" i="1"/>
  <c r="CY722" i="1" s="1"/>
  <c r="I722" i="1"/>
  <c r="E722" i="1"/>
  <c r="F722" i="1" s="1"/>
  <c r="G722" i="1" s="1"/>
  <c r="D722" i="1"/>
  <c r="CZ721" i="1"/>
  <c r="CO721" i="1"/>
  <c r="CL721" i="1"/>
  <c r="CE721" i="1"/>
  <c r="CC721" i="1"/>
  <c r="BV721" i="1"/>
  <c r="BQ721" i="1"/>
  <c r="BM721" i="1"/>
  <c r="BJ721" i="1"/>
  <c r="BG721" i="1"/>
  <c r="AZ721" i="1"/>
  <c r="AQ721" i="1"/>
  <c r="AO721" i="1"/>
  <c r="AM721" i="1"/>
  <c r="AJ721" i="1"/>
  <c r="AH721" i="1"/>
  <c r="DA721" i="1" s="1"/>
  <c r="I721" i="1"/>
  <c r="E721" i="1"/>
  <c r="F721" i="1" s="1"/>
  <c r="G721" i="1" s="1"/>
  <c r="D721" i="1"/>
  <c r="CO720" i="1"/>
  <c r="CL720" i="1"/>
  <c r="CE720" i="1"/>
  <c r="CZ720" i="1" s="1"/>
  <c r="CC720" i="1"/>
  <c r="BV720" i="1"/>
  <c r="BQ720" i="1"/>
  <c r="BM720" i="1"/>
  <c r="BJ720" i="1"/>
  <c r="BG720" i="1"/>
  <c r="AZ720" i="1"/>
  <c r="AQ720" i="1"/>
  <c r="AO720" i="1"/>
  <c r="AM720" i="1"/>
  <c r="AJ720" i="1"/>
  <c r="AH720" i="1"/>
  <c r="CY720" i="1" s="1"/>
  <c r="I720" i="1"/>
  <c r="E720" i="1"/>
  <c r="F720" i="1" s="1"/>
  <c r="G720" i="1" s="1"/>
  <c r="D720" i="1"/>
  <c r="CW720" i="1" s="1"/>
  <c r="CZ719" i="1"/>
  <c r="CO719" i="1"/>
  <c r="CL719" i="1"/>
  <c r="CE719" i="1"/>
  <c r="CC719" i="1"/>
  <c r="BV719" i="1"/>
  <c r="BQ719" i="1"/>
  <c r="BM719" i="1"/>
  <c r="BJ719" i="1"/>
  <c r="BG719" i="1"/>
  <c r="AZ719" i="1"/>
  <c r="AQ719" i="1"/>
  <c r="AO719" i="1"/>
  <c r="AM719" i="1"/>
  <c r="AJ719" i="1"/>
  <c r="AH719" i="1"/>
  <c r="DA719" i="1" s="1"/>
  <c r="I719" i="1"/>
  <c r="E719" i="1"/>
  <c r="F719" i="1" s="1"/>
  <c r="G719" i="1" s="1"/>
  <c r="D719" i="1"/>
  <c r="CO718" i="1"/>
  <c r="CL718" i="1"/>
  <c r="CE718" i="1"/>
  <c r="CZ718" i="1" s="1"/>
  <c r="CC718" i="1"/>
  <c r="BV718" i="1"/>
  <c r="BQ718" i="1"/>
  <c r="BM718" i="1"/>
  <c r="BJ718" i="1"/>
  <c r="BG718" i="1"/>
  <c r="AZ718" i="1"/>
  <c r="AQ718" i="1"/>
  <c r="AO718" i="1"/>
  <c r="AM718" i="1"/>
  <c r="AJ718" i="1"/>
  <c r="AH718" i="1"/>
  <c r="CY718" i="1" s="1"/>
  <c r="I718" i="1"/>
  <c r="E718" i="1"/>
  <c r="F718" i="1" s="1"/>
  <c r="G718" i="1" s="1"/>
  <c r="D718" i="1"/>
  <c r="CW718" i="1" s="1"/>
  <c r="CZ717" i="1"/>
  <c r="CO717" i="1"/>
  <c r="CL717" i="1"/>
  <c r="CE717" i="1"/>
  <c r="CC717" i="1"/>
  <c r="BV717" i="1"/>
  <c r="BQ717" i="1"/>
  <c r="BM717" i="1"/>
  <c r="BJ717" i="1"/>
  <c r="BG717" i="1"/>
  <c r="AZ717" i="1"/>
  <c r="AQ717" i="1"/>
  <c r="AO717" i="1"/>
  <c r="AM717" i="1"/>
  <c r="AJ717" i="1"/>
  <c r="AH717" i="1"/>
  <c r="DA717" i="1" s="1"/>
  <c r="I717" i="1"/>
  <c r="E717" i="1"/>
  <c r="F717" i="1" s="1"/>
  <c r="G717" i="1" s="1"/>
  <c r="D717" i="1"/>
  <c r="CW717" i="1" s="1"/>
  <c r="CZ716" i="1"/>
  <c r="CO716" i="1"/>
  <c r="CL716" i="1"/>
  <c r="CE716" i="1"/>
  <c r="CC716" i="1"/>
  <c r="BV716" i="1"/>
  <c r="BQ716" i="1"/>
  <c r="BM716" i="1"/>
  <c r="BJ716" i="1"/>
  <c r="BG716" i="1"/>
  <c r="AZ716" i="1"/>
  <c r="AQ716" i="1"/>
  <c r="AO716" i="1"/>
  <c r="AM716" i="1"/>
  <c r="AJ716" i="1"/>
  <c r="AH716" i="1"/>
  <c r="CY716" i="1" s="1"/>
  <c r="I716" i="1"/>
  <c r="E716" i="1"/>
  <c r="F716" i="1" s="1"/>
  <c r="G716" i="1" s="1"/>
  <c r="D716" i="1"/>
  <c r="CO715" i="1"/>
  <c r="CL715" i="1"/>
  <c r="CE715" i="1"/>
  <c r="CZ715" i="1" s="1"/>
  <c r="CC715" i="1"/>
  <c r="BV715" i="1"/>
  <c r="BQ715" i="1"/>
  <c r="BM715" i="1"/>
  <c r="BJ715" i="1"/>
  <c r="BG715" i="1"/>
  <c r="AZ715" i="1"/>
  <c r="AQ715" i="1"/>
  <c r="AO715" i="1"/>
  <c r="AM715" i="1"/>
  <c r="AJ715" i="1"/>
  <c r="AH715" i="1"/>
  <c r="DA715" i="1" s="1"/>
  <c r="I715" i="1"/>
  <c r="E715" i="1"/>
  <c r="F715" i="1" s="1"/>
  <c r="G715" i="1" s="1"/>
  <c r="D715" i="1"/>
  <c r="CW715" i="1" s="1"/>
  <c r="CZ714" i="1"/>
  <c r="CO714" i="1"/>
  <c r="CL714" i="1"/>
  <c r="CE714" i="1"/>
  <c r="CC714" i="1"/>
  <c r="BV714" i="1"/>
  <c r="BQ714" i="1"/>
  <c r="BM714" i="1"/>
  <c r="BJ714" i="1"/>
  <c r="BG714" i="1"/>
  <c r="AZ714" i="1"/>
  <c r="AQ714" i="1"/>
  <c r="AO714" i="1"/>
  <c r="AM714" i="1"/>
  <c r="AJ714" i="1"/>
  <c r="AH714" i="1"/>
  <c r="CY714" i="1" s="1"/>
  <c r="I714" i="1"/>
  <c r="E714" i="1"/>
  <c r="F714" i="1" s="1"/>
  <c r="G714" i="1" s="1"/>
  <c r="D714" i="1"/>
  <c r="CW714" i="1" s="1"/>
  <c r="CO713" i="1"/>
  <c r="CL713" i="1"/>
  <c r="CE713" i="1"/>
  <c r="CZ713" i="1" s="1"/>
  <c r="CC713" i="1"/>
  <c r="BV713" i="1"/>
  <c r="BQ713" i="1"/>
  <c r="BM713" i="1"/>
  <c r="BJ713" i="1"/>
  <c r="BG713" i="1"/>
  <c r="AZ713" i="1"/>
  <c r="AQ713" i="1"/>
  <c r="AO713" i="1"/>
  <c r="AM713" i="1"/>
  <c r="AJ713" i="1"/>
  <c r="AH713" i="1"/>
  <c r="DA713" i="1" s="1"/>
  <c r="I713" i="1"/>
  <c r="E713" i="1"/>
  <c r="F713" i="1" s="1"/>
  <c r="G713" i="1" s="1"/>
  <c r="D713" i="1"/>
  <c r="CZ712" i="1"/>
  <c r="CO712" i="1"/>
  <c r="CL712" i="1"/>
  <c r="CE712" i="1"/>
  <c r="CC712" i="1"/>
  <c r="BV712" i="1"/>
  <c r="BQ712" i="1"/>
  <c r="BM712" i="1"/>
  <c r="BJ712" i="1"/>
  <c r="BG712" i="1"/>
  <c r="AZ712" i="1"/>
  <c r="AQ712" i="1"/>
  <c r="AO712" i="1"/>
  <c r="AM712" i="1"/>
  <c r="AJ712" i="1"/>
  <c r="AH712" i="1"/>
  <c r="CY712" i="1" s="1"/>
  <c r="I712" i="1"/>
  <c r="E712" i="1"/>
  <c r="F712" i="1" s="1"/>
  <c r="G712" i="1" s="1"/>
  <c r="D712" i="1"/>
  <c r="CW712" i="1" s="1"/>
  <c r="CO711" i="1"/>
  <c r="CL711" i="1"/>
  <c r="CE711" i="1"/>
  <c r="CZ711" i="1" s="1"/>
  <c r="CC711" i="1"/>
  <c r="BV711" i="1"/>
  <c r="BQ711" i="1"/>
  <c r="BM711" i="1"/>
  <c r="BJ711" i="1"/>
  <c r="BG711" i="1"/>
  <c r="AZ711" i="1"/>
  <c r="AQ711" i="1"/>
  <c r="AO711" i="1"/>
  <c r="AM711" i="1"/>
  <c r="AJ711" i="1"/>
  <c r="AH711" i="1"/>
  <c r="DA711" i="1" s="1"/>
  <c r="I711" i="1"/>
  <c r="E711" i="1"/>
  <c r="F711" i="1" s="1"/>
  <c r="G711" i="1" s="1"/>
  <c r="D711" i="1"/>
  <c r="CZ710" i="1"/>
  <c r="CO710" i="1"/>
  <c r="CL710" i="1"/>
  <c r="CE710" i="1"/>
  <c r="CC710" i="1"/>
  <c r="BV710" i="1"/>
  <c r="BQ710" i="1"/>
  <c r="BM710" i="1"/>
  <c r="BJ710" i="1"/>
  <c r="BG710" i="1"/>
  <c r="AZ710" i="1"/>
  <c r="AQ710" i="1"/>
  <c r="AO710" i="1"/>
  <c r="AM710" i="1"/>
  <c r="AJ710" i="1"/>
  <c r="AH710" i="1"/>
  <c r="CY710" i="1" s="1"/>
  <c r="I710" i="1"/>
  <c r="E710" i="1"/>
  <c r="F710" i="1" s="1"/>
  <c r="G710" i="1" s="1"/>
  <c r="D710" i="1"/>
  <c r="CO709" i="1"/>
  <c r="CL709" i="1"/>
  <c r="CE709" i="1"/>
  <c r="CZ709" i="1" s="1"/>
  <c r="CC709" i="1"/>
  <c r="BV709" i="1"/>
  <c r="BQ709" i="1"/>
  <c r="BM709" i="1"/>
  <c r="BJ709" i="1"/>
  <c r="BG709" i="1"/>
  <c r="AZ709" i="1"/>
  <c r="AQ709" i="1"/>
  <c r="AO709" i="1"/>
  <c r="AM709" i="1"/>
  <c r="AJ709" i="1"/>
  <c r="AH709" i="1"/>
  <c r="DA709" i="1" s="1"/>
  <c r="I709" i="1"/>
  <c r="E709" i="1"/>
  <c r="F709" i="1" s="1"/>
  <c r="G709" i="1" s="1"/>
  <c r="D709" i="1"/>
  <c r="CW709" i="1" s="1"/>
  <c r="CZ708" i="1"/>
  <c r="CO708" i="1"/>
  <c r="CL708" i="1"/>
  <c r="CE708" i="1"/>
  <c r="CC708" i="1"/>
  <c r="BV708" i="1"/>
  <c r="BQ708" i="1"/>
  <c r="BM708" i="1"/>
  <c r="BJ708" i="1"/>
  <c r="BG708" i="1"/>
  <c r="AZ708" i="1"/>
  <c r="AQ708" i="1"/>
  <c r="AO708" i="1"/>
  <c r="AM708" i="1"/>
  <c r="AJ708" i="1"/>
  <c r="AH708" i="1"/>
  <c r="CY708" i="1" s="1"/>
  <c r="I708" i="1"/>
  <c r="E708" i="1"/>
  <c r="F708" i="1" s="1"/>
  <c r="G708" i="1" s="1"/>
  <c r="D708" i="1"/>
  <c r="CO707" i="1"/>
  <c r="CL707" i="1"/>
  <c r="CE707" i="1"/>
  <c r="CZ707" i="1" s="1"/>
  <c r="CC707" i="1"/>
  <c r="BV707" i="1"/>
  <c r="BQ707" i="1"/>
  <c r="BM707" i="1"/>
  <c r="BJ707" i="1"/>
  <c r="BG707" i="1"/>
  <c r="AZ707" i="1"/>
  <c r="AQ707" i="1"/>
  <c r="AO707" i="1"/>
  <c r="AM707" i="1"/>
  <c r="AJ707" i="1"/>
  <c r="AH707" i="1"/>
  <c r="DA707" i="1" s="1"/>
  <c r="I707" i="1"/>
  <c r="E707" i="1"/>
  <c r="F707" i="1" s="1"/>
  <c r="G707" i="1" s="1"/>
  <c r="D707" i="1"/>
  <c r="CW707" i="1" s="1"/>
  <c r="CZ706" i="1"/>
  <c r="CO706" i="1"/>
  <c r="CL706" i="1"/>
  <c r="CE706" i="1"/>
  <c r="CC706" i="1"/>
  <c r="BV706" i="1"/>
  <c r="BQ706" i="1"/>
  <c r="BM706" i="1"/>
  <c r="BJ706" i="1"/>
  <c r="BG706" i="1"/>
  <c r="AZ706" i="1"/>
  <c r="AQ706" i="1"/>
  <c r="AO706" i="1"/>
  <c r="AM706" i="1"/>
  <c r="AJ706" i="1"/>
  <c r="AH706" i="1"/>
  <c r="CY706" i="1" s="1"/>
  <c r="I706" i="1"/>
  <c r="E706" i="1"/>
  <c r="F706" i="1" s="1"/>
  <c r="G706" i="1" s="1"/>
  <c r="D706" i="1"/>
  <c r="CW706" i="1" s="1"/>
  <c r="CO705" i="1"/>
  <c r="CL705" i="1"/>
  <c r="CE705" i="1"/>
  <c r="CZ705" i="1" s="1"/>
  <c r="CC705" i="1"/>
  <c r="BV705" i="1"/>
  <c r="BQ705" i="1"/>
  <c r="BM705" i="1"/>
  <c r="BJ705" i="1"/>
  <c r="BG705" i="1"/>
  <c r="AZ705" i="1"/>
  <c r="AQ705" i="1"/>
  <c r="AO705" i="1"/>
  <c r="AM705" i="1"/>
  <c r="AJ705" i="1"/>
  <c r="AH705" i="1"/>
  <c r="DA705" i="1" s="1"/>
  <c r="I705" i="1"/>
  <c r="E705" i="1"/>
  <c r="F705" i="1" s="1"/>
  <c r="G705" i="1" s="1"/>
  <c r="D705" i="1"/>
  <c r="CZ704" i="1"/>
  <c r="CO704" i="1"/>
  <c r="CL704" i="1"/>
  <c r="CE704" i="1"/>
  <c r="CC704" i="1"/>
  <c r="BV704" i="1"/>
  <c r="BQ704" i="1"/>
  <c r="BM704" i="1"/>
  <c r="BJ704" i="1"/>
  <c r="BG704" i="1"/>
  <c r="AZ704" i="1"/>
  <c r="AQ704" i="1"/>
  <c r="AO704" i="1"/>
  <c r="AM704" i="1"/>
  <c r="AJ704" i="1"/>
  <c r="AH704" i="1"/>
  <c r="CY704" i="1" s="1"/>
  <c r="I704" i="1"/>
  <c r="E704" i="1"/>
  <c r="F704" i="1" s="1"/>
  <c r="G704" i="1" s="1"/>
  <c r="D704" i="1"/>
  <c r="CW704" i="1" s="1"/>
  <c r="CO703" i="1"/>
  <c r="CL703" i="1"/>
  <c r="CE703" i="1"/>
  <c r="CZ703" i="1" s="1"/>
  <c r="CC703" i="1"/>
  <c r="BV703" i="1"/>
  <c r="BQ703" i="1"/>
  <c r="BM703" i="1"/>
  <c r="BJ703" i="1"/>
  <c r="BG703" i="1"/>
  <c r="AZ703" i="1"/>
  <c r="AQ703" i="1"/>
  <c r="AO703" i="1"/>
  <c r="AM703" i="1"/>
  <c r="AJ703" i="1"/>
  <c r="AH703" i="1"/>
  <c r="DA703" i="1" s="1"/>
  <c r="I703" i="1"/>
  <c r="E703" i="1"/>
  <c r="F703" i="1" s="1"/>
  <c r="G703" i="1" s="1"/>
  <c r="D703" i="1"/>
  <c r="CZ702" i="1"/>
  <c r="CO702" i="1"/>
  <c r="CL702" i="1"/>
  <c r="CE702" i="1"/>
  <c r="CC702" i="1"/>
  <c r="BV702" i="1"/>
  <c r="BQ702" i="1"/>
  <c r="BM702" i="1"/>
  <c r="BJ702" i="1"/>
  <c r="BG702" i="1"/>
  <c r="AZ702" i="1"/>
  <c r="AQ702" i="1"/>
  <c r="AO702" i="1"/>
  <c r="AM702" i="1"/>
  <c r="AJ702" i="1"/>
  <c r="AH702" i="1"/>
  <c r="CY702" i="1" s="1"/>
  <c r="I702" i="1"/>
  <c r="E702" i="1"/>
  <c r="F702" i="1" s="1"/>
  <c r="G702" i="1" s="1"/>
  <c r="D702" i="1"/>
  <c r="CO701" i="1"/>
  <c r="CL701" i="1"/>
  <c r="CE701" i="1"/>
  <c r="CZ701" i="1" s="1"/>
  <c r="CC701" i="1"/>
  <c r="BV701" i="1"/>
  <c r="BQ701" i="1"/>
  <c r="BM701" i="1"/>
  <c r="BJ701" i="1"/>
  <c r="BG701" i="1"/>
  <c r="AZ701" i="1"/>
  <c r="AQ701" i="1"/>
  <c r="AO701" i="1"/>
  <c r="AM701" i="1"/>
  <c r="AJ701" i="1"/>
  <c r="AH701" i="1"/>
  <c r="DA701" i="1" s="1"/>
  <c r="I701" i="1"/>
  <c r="E701" i="1"/>
  <c r="F701" i="1" s="1"/>
  <c r="G701" i="1" s="1"/>
  <c r="D701" i="1"/>
  <c r="CW701" i="1" s="1"/>
  <c r="CZ700" i="1"/>
  <c r="CO700" i="1"/>
  <c r="CL700" i="1"/>
  <c r="CE700" i="1"/>
  <c r="CC700" i="1"/>
  <c r="BV700" i="1"/>
  <c r="BQ700" i="1"/>
  <c r="BM700" i="1"/>
  <c r="BJ700" i="1"/>
  <c r="BG700" i="1"/>
  <c r="AZ700" i="1"/>
  <c r="AQ700" i="1"/>
  <c r="AO700" i="1"/>
  <c r="AM700" i="1"/>
  <c r="AJ700" i="1"/>
  <c r="AH700" i="1"/>
  <c r="CY700" i="1" s="1"/>
  <c r="I700" i="1"/>
  <c r="E700" i="1"/>
  <c r="F700" i="1" s="1"/>
  <c r="G700" i="1" s="1"/>
  <c r="D700" i="1"/>
  <c r="CO699" i="1"/>
  <c r="CL699" i="1"/>
  <c r="CE699" i="1"/>
  <c r="CZ699" i="1" s="1"/>
  <c r="CC699" i="1"/>
  <c r="BV699" i="1"/>
  <c r="BQ699" i="1"/>
  <c r="BM699" i="1"/>
  <c r="BJ699" i="1"/>
  <c r="BG699" i="1"/>
  <c r="AZ699" i="1"/>
  <c r="AQ699" i="1"/>
  <c r="AO699" i="1"/>
  <c r="AM699" i="1"/>
  <c r="AJ699" i="1"/>
  <c r="AH699" i="1"/>
  <c r="DA699" i="1" s="1"/>
  <c r="I699" i="1"/>
  <c r="E699" i="1"/>
  <c r="F699" i="1" s="1"/>
  <c r="G699" i="1" s="1"/>
  <c r="D699" i="1"/>
  <c r="CW699" i="1" s="1"/>
  <c r="CZ698" i="1"/>
  <c r="CO698" i="1"/>
  <c r="CL698" i="1"/>
  <c r="CE698" i="1"/>
  <c r="CC698" i="1"/>
  <c r="BV698" i="1"/>
  <c r="BQ698" i="1"/>
  <c r="BM698" i="1"/>
  <c r="BJ698" i="1"/>
  <c r="BG698" i="1"/>
  <c r="AZ698" i="1"/>
  <c r="AQ698" i="1"/>
  <c r="AO698" i="1"/>
  <c r="AM698" i="1"/>
  <c r="AJ698" i="1"/>
  <c r="AH698" i="1"/>
  <c r="CY698" i="1" s="1"/>
  <c r="I698" i="1"/>
  <c r="E698" i="1"/>
  <c r="F698" i="1" s="1"/>
  <c r="G698" i="1" s="1"/>
  <c r="D698" i="1"/>
  <c r="CW698" i="1" s="1"/>
  <c r="CO697" i="1"/>
  <c r="CL697" i="1"/>
  <c r="CE697" i="1"/>
  <c r="CZ697" i="1" s="1"/>
  <c r="CC697" i="1"/>
  <c r="BV697" i="1"/>
  <c r="BQ697" i="1"/>
  <c r="BM697" i="1"/>
  <c r="BJ697" i="1"/>
  <c r="BG697" i="1"/>
  <c r="AZ697" i="1"/>
  <c r="AQ697" i="1"/>
  <c r="AO697" i="1"/>
  <c r="AM697" i="1"/>
  <c r="AJ697" i="1"/>
  <c r="AH697" i="1"/>
  <c r="DA697" i="1" s="1"/>
  <c r="I697" i="1"/>
  <c r="E697" i="1"/>
  <c r="F697" i="1" s="1"/>
  <c r="G697" i="1" s="1"/>
  <c r="D697" i="1"/>
  <c r="CZ696" i="1"/>
  <c r="CO696" i="1"/>
  <c r="CL696" i="1"/>
  <c r="CE696" i="1"/>
  <c r="CC696" i="1"/>
  <c r="BV696" i="1"/>
  <c r="BQ696" i="1"/>
  <c r="BM696" i="1"/>
  <c r="BJ696" i="1"/>
  <c r="BG696" i="1"/>
  <c r="AZ696" i="1"/>
  <c r="AQ696" i="1"/>
  <c r="AO696" i="1"/>
  <c r="AM696" i="1"/>
  <c r="AJ696" i="1"/>
  <c r="AH696" i="1"/>
  <c r="CY696" i="1" s="1"/>
  <c r="I696" i="1"/>
  <c r="E696" i="1"/>
  <c r="F696" i="1" s="1"/>
  <c r="G696" i="1" s="1"/>
  <c r="D696" i="1"/>
  <c r="CW696" i="1" s="1"/>
  <c r="CO695" i="1"/>
  <c r="CL695" i="1"/>
  <c r="CE695" i="1"/>
  <c r="CZ695" i="1" s="1"/>
  <c r="CC695" i="1"/>
  <c r="BV695" i="1"/>
  <c r="BQ695" i="1"/>
  <c r="BM695" i="1"/>
  <c r="BJ695" i="1"/>
  <c r="BG695" i="1"/>
  <c r="AZ695" i="1"/>
  <c r="AQ695" i="1"/>
  <c r="AO695" i="1"/>
  <c r="AM695" i="1"/>
  <c r="AJ695" i="1"/>
  <c r="AH695" i="1"/>
  <c r="DA695" i="1" s="1"/>
  <c r="I695" i="1"/>
  <c r="E695" i="1"/>
  <c r="F695" i="1" s="1"/>
  <c r="G695" i="1" s="1"/>
  <c r="D695" i="1"/>
  <c r="CZ694" i="1"/>
  <c r="CO694" i="1"/>
  <c r="CL694" i="1"/>
  <c r="CE694" i="1"/>
  <c r="CC694" i="1"/>
  <c r="BV694" i="1"/>
  <c r="BQ694" i="1"/>
  <c r="BM694" i="1"/>
  <c r="BJ694" i="1"/>
  <c r="BG694" i="1"/>
  <c r="AZ694" i="1"/>
  <c r="AQ694" i="1"/>
  <c r="AO694" i="1"/>
  <c r="AM694" i="1"/>
  <c r="AJ694" i="1"/>
  <c r="AH694" i="1"/>
  <c r="CY694" i="1" s="1"/>
  <c r="I694" i="1"/>
  <c r="E694" i="1"/>
  <c r="F694" i="1" s="1"/>
  <c r="G694" i="1" s="1"/>
  <c r="D694" i="1"/>
  <c r="CO693" i="1"/>
  <c r="CL693" i="1"/>
  <c r="CE693" i="1"/>
  <c r="CZ693" i="1" s="1"/>
  <c r="CC693" i="1"/>
  <c r="BV693" i="1"/>
  <c r="BQ693" i="1"/>
  <c r="BM693" i="1"/>
  <c r="BJ693" i="1"/>
  <c r="BG693" i="1"/>
  <c r="AZ693" i="1"/>
  <c r="AQ693" i="1"/>
  <c r="AO693" i="1"/>
  <c r="AM693" i="1"/>
  <c r="AJ693" i="1"/>
  <c r="AH693" i="1"/>
  <c r="DA693" i="1" s="1"/>
  <c r="I693" i="1"/>
  <c r="E693" i="1"/>
  <c r="F693" i="1" s="1"/>
  <c r="G693" i="1" s="1"/>
  <c r="D693" i="1"/>
  <c r="CW693" i="1" s="1"/>
  <c r="CZ692" i="1"/>
  <c r="CO692" i="1"/>
  <c r="CL692" i="1"/>
  <c r="CE692" i="1"/>
  <c r="CC692" i="1"/>
  <c r="BV692" i="1"/>
  <c r="BQ692" i="1"/>
  <c r="BM692" i="1"/>
  <c r="BJ692" i="1"/>
  <c r="BG692" i="1"/>
  <c r="AZ692" i="1"/>
  <c r="AQ692" i="1"/>
  <c r="AO692" i="1"/>
  <c r="AM692" i="1"/>
  <c r="AJ692" i="1"/>
  <c r="AH692" i="1"/>
  <c r="CY692" i="1" s="1"/>
  <c r="I692" i="1"/>
  <c r="E692" i="1"/>
  <c r="F692" i="1" s="1"/>
  <c r="G692" i="1" s="1"/>
  <c r="D692" i="1"/>
  <c r="CO691" i="1"/>
  <c r="CL691" i="1"/>
  <c r="CE691" i="1"/>
  <c r="CZ691" i="1" s="1"/>
  <c r="CC691" i="1"/>
  <c r="BV691" i="1"/>
  <c r="BQ691" i="1"/>
  <c r="BM691" i="1"/>
  <c r="BJ691" i="1"/>
  <c r="BG691" i="1"/>
  <c r="AZ691" i="1"/>
  <c r="AQ691" i="1"/>
  <c r="AO691" i="1"/>
  <c r="AM691" i="1"/>
  <c r="AJ691" i="1"/>
  <c r="AH691" i="1"/>
  <c r="DA691" i="1" s="1"/>
  <c r="I691" i="1"/>
  <c r="E691" i="1"/>
  <c r="F691" i="1" s="1"/>
  <c r="G691" i="1" s="1"/>
  <c r="D691" i="1"/>
  <c r="CW691" i="1" s="1"/>
  <c r="CZ690" i="1"/>
  <c r="CO690" i="1"/>
  <c r="CL690" i="1"/>
  <c r="CE690" i="1"/>
  <c r="CC690" i="1"/>
  <c r="BV690" i="1"/>
  <c r="BQ690" i="1"/>
  <c r="BM690" i="1"/>
  <c r="BJ690" i="1"/>
  <c r="BG690" i="1"/>
  <c r="AZ690" i="1"/>
  <c r="AQ690" i="1"/>
  <c r="AO690" i="1"/>
  <c r="AM690" i="1"/>
  <c r="AJ690" i="1"/>
  <c r="AH690" i="1"/>
  <c r="CY690" i="1" s="1"/>
  <c r="I690" i="1"/>
  <c r="E690" i="1"/>
  <c r="F690" i="1" s="1"/>
  <c r="G690" i="1" s="1"/>
  <c r="D690" i="1"/>
  <c r="CW690" i="1" s="1"/>
  <c r="CO689" i="1"/>
  <c r="CL689" i="1"/>
  <c r="CE689" i="1"/>
  <c r="CZ689" i="1" s="1"/>
  <c r="CC689" i="1"/>
  <c r="BV689" i="1"/>
  <c r="BQ689" i="1"/>
  <c r="BM689" i="1"/>
  <c r="BJ689" i="1"/>
  <c r="BG689" i="1"/>
  <c r="AZ689" i="1"/>
  <c r="AQ689" i="1"/>
  <c r="AO689" i="1"/>
  <c r="AM689" i="1"/>
  <c r="AJ689" i="1"/>
  <c r="AH689" i="1"/>
  <c r="DA689" i="1" s="1"/>
  <c r="I689" i="1"/>
  <c r="E689" i="1"/>
  <c r="F689" i="1" s="1"/>
  <c r="G689" i="1" s="1"/>
  <c r="D689" i="1"/>
  <c r="CZ688" i="1"/>
  <c r="CO688" i="1"/>
  <c r="CL688" i="1"/>
  <c r="CE688" i="1"/>
  <c r="CC688" i="1"/>
  <c r="BV688" i="1"/>
  <c r="BQ688" i="1"/>
  <c r="BM688" i="1"/>
  <c r="BJ688" i="1"/>
  <c r="BG688" i="1"/>
  <c r="AZ688" i="1"/>
  <c r="AQ688" i="1"/>
  <c r="AO688" i="1"/>
  <c r="AM688" i="1"/>
  <c r="AJ688" i="1"/>
  <c r="AH688" i="1"/>
  <c r="CY688" i="1" s="1"/>
  <c r="I688" i="1"/>
  <c r="E688" i="1"/>
  <c r="F688" i="1" s="1"/>
  <c r="G688" i="1" s="1"/>
  <c r="D688" i="1"/>
  <c r="CW688" i="1" s="1"/>
  <c r="CO687" i="1"/>
  <c r="CL687" i="1"/>
  <c r="CE687" i="1"/>
  <c r="CZ687" i="1" s="1"/>
  <c r="CC687" i="1"/>
  <c r="BV687" i="1"/>
  <c r="BQ687" i="1"/>
  <c r="BM687" i="1"/>
  <c r="BJ687" i="1"/>
  <c r="BG687" i="1"/>
  <c r="AZ687" i="1"/>
  <c r="AQ687" i="1"/>
  <c r="AO687" i="1"/>
  <c r="AM687" i="1"/>
  <c r="AJ687" i="1"/>
  <c r="AH687" i="1"/>
  <c r="DA687" i="1" s="1"/>
  <c r="I687" i="1"/>
  <c r="E687" i="1"/>
  <c r="F687" i="1" s="1"/>
  <c r="G687" i="1" s="1"/>
  <c r="D687" i="1"/>
  <c r="CO686" i="1"/>
  <c r="CL686" i="1"/>
  <c r="CE686" i="1"/>
  <c r="CZ686" i="1" s="1"/>
  <c r="CC686" i="1"/>
  <c r="BV686" i="1"/>
  <c r="BQ686" i="1"/>
  <c r="BM686" i="1"/>
  <c r="BJ686" i="1"/>
  <c r="BG686" i="1"/>
  <c r="AZ686" i="1"/>
  <c r="AQ686" i="1"/>
  <c r="AO686" i="1"/>
  <c r="AM686" i="1"/>
  <c r="AJ686" i="1"/>
  <c r="AH686" i="1"/>
  <c r="CY686" i="1" s="1"/>
  <c r="I686" i="1"/>
  <c r="E686" i="1"/>
  <c r="F686" i="1" s="1"/>
  <c r="G686" i="1" s="1"/>
  <c r="D686" i="1"/>
  <c r="CW686" i="1" s="1"/>
  <c r="CO685" i="1"/>
  <c r="CL685" i="1"/>
  <c r="CE685" i="1"/>
  <c r="CZ685" i="1" s="1"/>
  <c r="CC685" i="1"/>
  <c r="BV685" i="1"/>
  <c r="BQ685" i="1"/>
  <c r="BM685" i="1"/>
  <c r="BJ685" i="1"/>
  <c r="BG685" i="1"/>
  <c r="AZ685" i="1"/>
  <c r="AQ685" i="1"/>
  <c r="AO685" i="1"/>
  <c r="AM685" i="1"/>
  <c r="AJ685" i="1"/>
  <c r="AH685" i="1"/>
  <c r="DA685" i="1" s="1"/>
  <c r="I685" i="1"/>
  <c r="E685" i="1"/>
  <c r="F685" i="1" s="1"/>
  <c r="G685" i="1" s="1"/>
  <c r="D685" i="1"/>
  <c r="CO684" i="1"/>
  <c r="CL684" i="1"/>
  <c r="CE684" i="1"/>
  <c r="CZ684" i="1" s="1"/>
  <c r="CC684" i="1"/>
  <c r="BV684" i="1"/>
  <c r="BQ684" i="1"/>
  <c r="BM684" i="1"/>
  <c r="BJ684" i="1"/>
  <c r="BG684" i="1"/>
  <c r="AZ684" i="1"/>
  <c r="AQ684" i="1"/>
  <c r="AO684" i="1"/>
  <c r="AM684" i="1"/>
  <c r="AJ684" i="1"/>
  <c r="AH684" i="1"/>
  <c r="CY684" i="1" s="1"/>
  <c r="I684" i="1"/>
  <c r="E684" i="1"/>
  <c r="F684" i="1" s="1"/>
  <c r="G684" i="1" s="1"/>
  <c r="D684" i="1"/>
  <c r="CW684" i="1" s="1"/>
  <c r="CO683" i="1"/>
  <c r="CL683" i="1"/>
  <c r="CE683" i="1"/>
  <c r="CZ683" i="1" s="1"/>
  <c r="CC683" i="1"/>
  <c r="BV683" i="1"/>
  <c r="BQ683" i="1"/>
  <c r="BM683" i="1"/>
  <c r="BJ683" i="1"/>
  <c r="BG683" i="1"/>
  <c r="AZ683" i="1"/>
  <c r="AQ683" i="1"/>
  <c r="AO683" i="1"/>
  <c r="AM683" i="1"/>
  <c r="AJ683" i="1"/>
  <c r="AH683" i="1"/>
  <c r="DA683" i="1" s="1"/>
  <c r="I683" i="1"/>
  <c r="E683" i="1"/>
  <c r="F683" i="1" s="1"/>
  <c r="G683" i="1" s="1"/>
  <c r="D683" i="1"/>
  <c r="CO682" i="1"/>
  <c r="CL682" i="1"/>
  <c r="CE682" i="1"/>
  <c r="CZ682" i="1" s="1"/>
  <c r="CC682" i="1"/>
  <c r="BV682" i="1"/>
  <c r="BQ682" i="1"/>
  <c r="BM682" i="1"/>
  <c r="BJ682" i="1"/>
  <c r="BG682" i="1"/>
  <c r="AZ682" i="1"/>
  <c r="AQ682" i="1"/>
  <c r="AO682" i="1"/>
  <c r="AM682" i="1"/>
  <c r="AJ682" i="1"/>
  <c r="AH682" i="1"/>
  <c r="CY682" i="1" s="1"/>
  <c r="I682" i="1"/>
  <c r="E682" i="1"/>
  <c r="F682" i="1" s="1"/>
  <c r="G682" i="1" s="1"/>
  <c r="D682" i="1"/>
  <c r="CW682" i="1" s="1"/>
  <c r="CO681" i="1"/>
  <c r="CL681" i="1"/>
  <c r="CE681" i="1"/>
  <c r="CZ681" i="1" s="1"/>
  <c r="CC681" i="1"/>
  <c r="BV681" i="1"/>
  <c r="BQ681" i="1"/>
  <c r="BM681" i="1"/>
  <c r="BJ681" i="1"/>
  <c r="BG681" i="1"/>
  <c r="AZ681" i="1"/>
  <c r="AQ681" i="1"/>
  <c r="AO681" i="1"/>
  <c r="AM681" i="1"/>
  <c r="AJ681" i="1"/>
  <c r="AH681" i="1"/>
  <c r="DA681" i="1" s="1"/>
  <c r="I681" i="1"/>
  <c r="E681" i="1"/>
  <c r="F681" i="1" s="1"/>
  <c r="G681" i="1" s="1"/>
  <c r="D681" i="1"/>
  <c r="CO680" i="1"/>
  <c r="CL680" i="1"/>
  <c r="CE680" i="1"/>
  <c r="CZ680" i="1" s="1"/>
  <c r="CC680" i="1"/>
  <c r="BV680" i="1"/>
  <c r="BQ680" i="1"/>
  <c r="BM680" i="1"/>
  <c r="BJ680" i="1"/>
  <c r="BG680" i="1"/>
  <c r="AZ680" i="1"/>
  <c r="AQ680" i="1"/>
  <c r="AO680" i="1"/>
  <c r="AM680" i="1"/>
  <c r="AJ680" i="1"/>
  <c r="AH680" i="1"/>
  <c r="CY680" i="1" s="1"/>
  <c r="I680" i="1"/>
  <c r="E680" i="1"/>
  <c r="F680" i="1" s="1"/>
  <c r="G680" i="1" s="1"/>
  <c r="D680" i="1"/>
  <c r="CW680" i="1" s="1"/>
  <c r="CO679" i="1"/>
  <c r="CL679" i="1"/>
  <c r="CE679" i="1"/>
  <c r="CZ679" i="1" s="1"/>
  <c r="CC679" i="1"/>
  <c r="BV679" i="1"/>
  <c r="BQ679" i="1"/>
  <c r="BM679" i="1"/>
  <c r="BJ679" i="1"/>
  <c r="BG679" i="1"/>
  <c r="AZ679" i="1"/>
  <c r="AQ679" i="1"/>
  <c r="AO679" i="1"/>
  <c r="AM679" i="1"/>
  <c r="AJ679" i="1"/>
  <c r="AH679" i="1"/>
  <c r="I679" i="1"/>
  <c r="E679" i="1"/>
  <c r="D679" i="1"/>
  <c r="DB678" i="1"/>
  <c r="CO678" i="1"/>
  <c r="CL678" i="1"/>
  <c r="CE678" i="1"/>
  <c r="CZ678" i="1" s="1"/>
  <c r="CC678" i="1"/>
  <c r="BV678" i="1"/>
  <c r="BQ678" i="1"/>
  <c r="BM678" i="1"/>
  <c r="BJ678" i="1"/>
  <c r="BG678" i="1"/>
  <c r="AZ678" i="1"/>
  <c r="AQ678" i="1"/>
  <c r="AO678" i="1"/>
  <c r="AM678" i="1"/>
  <c r="AJ678" i="1"/>
  <c r="AH678" i="1"/>
  <c r="I678" i="1"/>
  <c r="E678" i="1"/>
  <c r="F678" i="1" s="1"/>
  <c r="G678" i="1" s="1"/>
  <c r="D678" i="1"/>
  <c r="CX677" i="1"/>
  <c r="CO677" i="1"/>
  <c r="CL677" i="1"/>
  <c r="CE677" i="1"/>
  <c r="CZ677" i="1" s="1"/>
  <c r="CC677" i="1"/>
  <c r="BV677" i="1"/>
  <c r="BQ677" i="1"/>
  <c r="BM677" i="1"/>
  <c r="BJ677" i="1"/>
  <c r="BG677" i="1"/>
  <c r="AZ677" i="1"/>
  <c r="AQ677" i="1"/>
  <c r="AO677" i="1"/>
  <c r="AM677" i="1"/>
  <c r="AJ677" i="1"/>
  <c r="AH677" i="1"/>
  <c r="I677" i="1"/>
  <c r="G677" i="1"/>
  <c r="E677" i="1"/>
  <c r="F677" i="1" s="1"/>
  <c r="D677" i="1"/>
  <c r="CW677" i="1" s="1"/>
  <c r="DB676" i="1"/>
  <c r="CO676" i="1"/>
  <c r="CL676" i="1"/>
  <c r="CE676" i="1"/>
  <c r="CZ676" i="1" s="1"/>
  <c r="CC676" i="1"/>
  <c r="BV676" i="1"/>
  <c r="BQ676" i="1"/>
  <c r="BM676" i="1"/>
  <c r="BJ676" i="1"/>
  <c r="BG676" i="1"/>
  <c r="AZ676" i="1"/>
  <c r="AQ676" i="1"/>
  <c r="AO676" i="1"/>
  <c r="AM676" i="1"/>
  <c r="AJ676" i="1"/>
  <c r="AH676" i="1"/>
  <c r="I676" i="1"/>
  <c r="E676" i="1"/>
  <c r="F676" i="1" s="1"/>
  <c r="G676" i="1" s="1"/>
  <c r="D676" i="1"/>
  <c r="CX675" i="1"/>
  <c r="CO675" i="1"/>
  <c r="CL675" i="1"/>
  <c r="CE675" i="1"/>
  <c r="CZ675" i="1" s="1"/>
  <c r="CC675" i="1"/>
  <c r="BV675" i="1"/>
  <c r="BQ675" i="1"/>
  <c r="BM675" i="1"/>
  <c r="BJ675" i="1"/>
  <c r="BG675" i="1"/>
  <c r="AZ675" i="1"/>
  <c r="AQ675" i="1"/>
  <c r="AO675" i="1"/>
  <c r="AM675" i="1"/>
  <c r="AJ675" i="1"/>
  <c r="AH675" i="1"/>
  <c r="I675" i="1"/>
  <c r="G675" i="1"/>
  <c r="E675" i="1"/>
  <c r="F675" i="1" s="1"/>
  <c r="D675" i="1"/>
  <c r="CW675" i="1" s="1"/>
  <c r="DB674" i="1"/>
  <c r="CO674" i="1"/>
  <c r="CL674" i="1"/>
  <c r="CE674" i="1"/>
  <c r="CZ674" i="1" s="1"/>
  <c r="CC674" i="1"/>
  <c r="BV674" i="1"/>
  <c r="BQ674" i="1"/>
  <c r="BM674" i="1"/>
  <c r="BJ674" i="1"/>
  <c r="BG674" i="1"/>
  <c r="AZ674" i="1"/>
  <c r="AQ674" i="1"/>
  <c r="AO674" i="1"/>
  <c r="AM674" i="1"/>
  <c r="AJ674" i="1"/>
  <c r="AH674" i="1"/>
  <c r="I674" i="1"/>
  <c r="E674" i="1"/>
  <c r="F674" i="1" s="1"/>
  <c r="G674" i="1" s="1"/>
  <c r="D674" i="1"/>
  <c r="CX673" i="1"/>
  <c r="CO673" i="1"/>
  <c r="CL673" i="1"/>
  <c r="CE673" i="1"/>
  <c r="CZ673" i="1" s="1"/>
  <c r="CC673" i="1"/>
  <c r="BV673" i="1"/>
  <c r="BQ673" i="1"/>
  <c r="BM673" i="1"/>
  <c r="BJ673" i="1"/>
  <c r="BG673" i="1"/>
  <c r="AZ673" i="1"/>
  <c r="AQ673" i="1"/>
  <c r="AO673" i="1"/>
  <c r="AM673" i="1"/>
  <c r="AJ673" i="1"/>
  <c r="AH673" i="1"/>
  <c r="I673" i="1"/>
  <c r="G673" i="1"/>
  <c r="E673" i="1"/>
  <c r="F673" i="1" s="1"/>
  <c r="D673" i="1"/>
  <c r="CW673" i="1" s="1"/>
  <c r="DB672" i="1"/>
  <c r="CO672" i="1"/>
  <c r="CL672" i="1"/>
  <c r="CE672" i="1"/>
  <c r="CZ672" i="1" s="1"/>
  <c r="CC672" i="1"/>
  <c r="BV672" i="1"/>
  <c r="BQ672" i="1"/>
  <c r="BM672" i="1"/>
  <c r="BJ672" i="1"/>
  <c r="BG672" i="1"/>
  <c r="AZ672" i="1"/>
  <c r="AQ672" i="1"/>
  <c r="AO672" i="1"/>
  <c r="AM672" i="1"/>
  <c r="AJ672" i="1"/>
  <c r="AH672" i="1"/>
  <c r="I672" i="1"/>
  <c r="E672" i="1"/>
  <c r="F672" i="1" s="1"/>
  <c r="G672" i="1" s="1"/>
  <c r="D672" i="1"/>
  <c r="CX671" i="1"/>
  <c r="CO671" i="1"/>
  <c r="CL671" i="1"/>
  <c r="CE671" i="1"/>
  <c r="CZ671" i="1" s="1"/>
  <c r="CC671" i="1"/>
  <c r="BV671" i="1"/>
  <c r="BQ671" i="1"/>
  <c r="BM671" i="1"/>
  <c r="BJ671" i="1"/>
  <c r="BG671" i="1"/>
  <c r="AZ671" i="1"/>
  <c r="AQ671" i="1"/>
  <c r="AO671" i="1"/>
  <c r="AM671" i="1"/>
  <c r="AJ671" i="1"/>
  <c r="AH671" i="1"/>
  <c r="I671" i="1"/>
  <c r="G671" i="1"/>
  <c r="E671" i="1"/>
  <c r="F671" i="1" s="1"/>
  <c r="D671" i="1"/>
  <c r="CW671" i="1" s="1"/>
  <c r="DB670" i="1"/>
  <c r="CO670" i="1"/>
  <c r="CL670" i="1"/>
  <c r="CE670" i="1"/>
  <c r="CZ670" i="1" s="1"/>
  <c r="CC670" i="1"/>
  <c r="BV670" i="1"/>
  <c r="BQ670" i="1"/>
  <c r="BM670" i="1"/>
  <c r="BJ670" i="1"/>
  <c r="BG670" i="1"/>
  <c r="AZ670" i="1"/>
  <c r="AQ670" i="1"/>
  <c r="AO670" i="1"/>
  <c r="AM670" i="1"/>
  <c r="AJ670" i="1"/>
  <c r="AH670" i="1"/>
  <c r="I670" i="1"/>
  <c r="E670" i="1"/>
  <c r="F670" i="1" s="1"/>
  <c r="G670" i="1" s="1"/>
  <c r="D670" i="1"/>
  <c r="CX669" i="1"/>
  <c r="CO669" i="1"/>
  <c r="CL669" i="1"/>
  <c r="CE669" i="1"/>
  <c r="CZ669" i="1" s="1"/>
  <c r="CC669" i="1"/>
  <c r="BV669" i="1"/>
  <c r="BQ669" i="1"/>
  <c r="BM669" i="1"/>
  <c r="BJ669" i="1"/>
  <c r="BG669" i="1"/>
  <c r="AZ669" i="1"/>
  <c r="AQ669" i="1"/>
  <c r="AO669" i="1"/>
  <c r="AM669" i="1"/>
  <c r="AJ669" i="1"/>
  <c r="AH669" i="1"/>
  <c r="I669" i="1"/>
  <c r="G669" i="1"/>
  <c r="E669" i="1"/>
  <c r="F669" i="1" s="1"/>
  <c r="D669" i="1"/>
  <c r="CW669" i="1" s="1"/>
  <c r="DB668" i="1"/>
  <c r="CO668" i="1"/>
  <c r="CL668" i="1"/>
  <c r="CE668" i="1"/>
  <c r="CZ668" i="1" s="1"/>
  <c r="CC668" i="1"/>
  <c r="BV668" i="1"/>
  <c r="BQ668" i="1"/>
  <c r="BM668" i="1"/>
  <c r="BJ668" i="1"/>
  <c r="BG668" i="1"/>
  <c r="AZ668" i="1"/>
  <c r="AQ668" i="1"/>
  <c r="AO668" i="1"/>
  <c r="AM668" i="1"/>
  <c r="AJ668" i="1"/>
  <c r="AH668" i="1"/>
  <c r="I668" i="1"/>
  <c r="E668" i="1"/>
  <c r="F668" i="1" s="1"/>
  <c r="G668" i="1" s="1"/>
  <c r="D668" i="1"/>
  <c r="CX667" i="1"/>
  <c r="CO667" i="1"/>
  <c r="CL667" i="1"/>
  <c r="CE667" i="1"/>
  <c r="CZ667" i="1" s="1"/>
  <c r="CC667" i="1"/>
  <c r="BV667" i="1"/>
  <c r="BQ667" i="1"/>
  <c r="BM667" i="1"/>
  <c r="BJ667" i="1"/>
  <c r="BG667" i="1"/>
  <c r="AZ667" i="1"/>
  <c r="AQ667" i="1"/>
  <c r="AO667" i="1"/>
  <c r="AM667" i="1"/>
  <c r="AJ667" i="1"/>
  <c r="AH667" i="1"/>
  <c r="I667" i="1"/>
  <c r="G667" i="1"/>
  <c r="E667" i="1"/>
  <c r="F667" i="1" s="1"/>
  <c r="D667" i="1"/>
  <c r="CW667" i="1" s="1"/>
  <c r="DB666" i="1"/>
  <c r="CO666" i="1"/>
  <c r="CL666" i="1"/>
  <c r="CE666" i="1"/>
  <c r="CZ666" i="1" s="1"/>
  <c r="CC666" i="1"/>
  <c r="BV666" i="1"/>
  <c r="BQ666" i="1"/>
  <c r="BM666" i="1"/>
  <c r="BJ666" i="1"/>
  <c r="BG666" i="1"/>
  <c r="AZ666" i="1"/>
  <c r="AQ666" i="1"/>
  <c r="AO666" i="1"/>
  <c r="AM666" i="1"/>
  <c r="AJ666" i="1"/>
  <c r="AH666" i="1"/>
  <c r="I666" i="1"/>
  <c r="E666" i="1"/>
  <c r="F666" i="1" s="1"/>
  <c r="G666" i="1" s="1"/>
  <c r="D666" i="1"/>
  <c r="CX665" i="1"/>
  <c r="CO665" i="1"/>
  <c r="CL665" i="1"/>
  <c r="CE665" i="1"/>
  <c r="CZ665" i="1" s="1"/>
  <c r="CC665" i="1"/>
  <c r="BV665" i="1"/>
  <c r="BQ665" i="1"/>
  <c r="BM665" i="1"/>
  <c r="BJ665" i="1"/>
  <c r="BG665" i="1"/>
  <c r="AZ665" i="1"/>
  <c r="AQ665" i="1"/>
  <c r="AO665" i="1"/>
  <c r="AM665" i="1"/>
  <c r="AJ665" i="1"/>
  <c r="AH665" i="1"/>
  <c r="I665" i="1"/>
  <c r="G665" i="1"/>
  <c r="E665" i="1"/>
  <c r="F665" i="1" s="1"/>
  <c r="D665" i="1"/>
  <c r="CW665" i="1" s="1"/>
  <c r="DB664" i="1"/>
  <c r="CO664" i="1"/>
  <c r="CL664" i="1"/>
  <c r="CE664" i="1"/>
  <c r="CZ664" i="1" s="1"/>
  <c r="CC664" i="1"/>
  <c r="BV664" i="1"/>
  <c r="BQ664" i="1"/>
  <c r="BM664" i="1"/>
  <c r="BJ664" i="1"/>
  <c r="BG664" i="1"/>
  <c r="AZ664" i="1"/>
  <c r="AQ664" i="1"/>
  <c r="AO664" i="1"/>
  <c r="AM664" i="1"/>
  <c r="AJ664" i="1"/>
  <c r="AH664" i="1"/>
  <c r="I664" i="1"/>
  <c r="E664" i="1"/>
  <c r="F664" i="1" s="1"/>
  <c r="G664" i="1" s="1"/>
  <c r="D664" i="1"/>
  <c r="CX663" i="1"/>
  <c r="CO663" i="1"/>
  <c r="CL663" i="1"/>
  <c r="CE663" i="1"/>
  <c r="CZ663" i="1" s="1"/>
  <c r="CC663" i="1"/>
  <c r="BV663" i="1"/>
  <c r="BQ663" i="1"/>
  <c r="BM663" i="1"/>
  <c r="BJ663" i="1"/>
  <c r="BG663" i="1"/>
  <c r="AZ663" i="1"/>
  <c r="AQ663" i="1"/>
  <c r="AO663" i="1"/>
  <c r="AM663" i="1"/>
  <c r="AJ663" i="1"/>
  <c r="AH663" i="1"/>
  <c r="I663" i="1"/>
  <c r="G663" i="1"/>
  <c r="E663" i="1"/>
  <c r="F663" i="1" s="1"/>
  <c r="D663" i="1"/>
  <c r="CW663" i="1" s="1"/>
  <c r="DB662" i="1"/>
  <c r="CO662" i="1"/>
  <c r="CL662" i="1"/>
  <c r="CE662" i="1"/>
  <c r="CZ662" i="1" s="1"/>
  <c r="CC662" i="1"/>
  <c r="BV662" i="1"/>
  <c r="BQ662" i="1"/>
  <c r="BM662" i="1"/>
  <c r="BJ662" i="1"/>
  <c r="BG662" i="1"/>
  <c r="AZ662" i="1"/>
  <c r="AQ662" i="1"/>
  <c r="AO662" i="1"/>
  <c r="AM662" i="1"/>
  <c r="AJ662" i="1"/>
  <c r="AH662" i="1"/>
  <c r="I662" i="1"/>
  <c r="E662" i="1"/>
  <c r="F662" i="1" s="1"/>
  <c r="G662" i="1" s="1"/>
  <c r="D662" i="1"/>
  <c r="CX661" i="1"/>
  <c r="CO661" i="1"/>
  <c r="CL661" i="1"/>
  <c r="CE661" i="1"/>
  <c r="CZ661" i="1" s="1"/>
  <c r="CC661" i="1"/>
  <c r="BV661" i="1"/>
  <c r="BQ661" i="1"/>
  <c r="BM661" i="1"/>
  <c r="BJ661" i="1"/>
  <c r="BG661" i="1"/>
  <c r="AZ661" i="1"/>
  <c r="AQ661" i="1"/>
  <c r="AO661" i="1"/>
  <c r="AM661" i="1"/>
  <c r="AJ661" i="1"/>
  <c r="AH661" i="1"/>
  <c r="I661" i="1"/>
  <c r="G661" i="1"/>
  <c r="E661" i="1"/>
  <c r="F661" i="1" s="1"/>
  <c r="D661" i="1"/>
  <c r="CW661" i="1" s="1"/>
  <c r="DB660" i="1"/>
  <c r="CO660" i="1"/>
  <c r="CL660" i="1"/>
  <c r="CE660" i="1"/>
  <c r="CZ660" i="1" s="1"/>
  <c r="CC660" i="1"/>
  <c r="BV660" i="1"/>
  <c r="BQ660" i="1"/>
  <c r="BM660" i="1"/>
  <c r="BJ660" i="1"/>
  <c r="BG660" i="1"/>
  <c r="AZ660" i="1"/>
  <c r="AQ660" i="1"/>
  <c r="AO660" i="1"/>
  <c r="AM660" i="1"/>
  <c r="AJ660" i="1"/>
  <c r="AH660" i="1"/>
  <c r="I660" i="1"/>
  <c r="E660" i="1"/>
  <c r="F660" i="1" s="1"/>
  <c r="G660" i="1" s="1"/>
  <c r="D660" i="1"/>
  <c r="CX659" i="1"/>
  <c r="CO659" i="1"/>
  <c r="CL659" i="1"/>
  <c r="CE659" i="1"/>
  <c r="CZ659" i="1" s="1"/>
  <c r="CC659" i="1"/>
  <c r="BV659" i="1"/>
  <c r="BQ659" i="1"/>
  <c r="BM659" i="1"/>
  <c r="BJ659" i="1"/>
  <c r="BG659" i="1"/>
  <c r="AZ659" i="1"/>
  <c r="AQ659" i="1"/>
  <c r="AO659" i="1"/>
  <c r="AM659" i="1"/>
  <c r="AJ659" i="1"/>
  <c r="AH659" i="1"/>
  <c r="I659" i="1"/>
  <c r="G659" i="1"/>
  <c r="E659" i="1"/>
  <c r="F659" i="1" s="1"/>
  <c r="D659" i="1"/>
  <c r="CW659" i="1" s="1"/>
  <c r="DB658" i="1"/>
  <c r="CO658" i="1"/>
  <c r="CL658" i="1"/>
  <c r="CE658" i="1"/>
  <c r="CZ658" i="1" s="1"/>
  <c r="CC658" i="1"/>
  <c r="BV658" i="1"/>
  <c r="BQ658" i="1"/>
  <c r="BM658" i="1"/>
  <c r="BJ658" i="1"/>
  <c r="BG658" i="1"/>
  <c r="AZ658" i="1"/>
  <c r="AQ658" i="1"/>
  <c r="AO658" i="1"/>
  <c r="AM658" i="1"/>
  <c r="AJ658" i="1"/>
  <c r="AH658" i="1"/>
  <c r="I658" i="1"/>
  <c r="E658" i="1"/>
  <c r="F658" i="1" s="1"/>
  <c r="G658" i="1" s="1"/>
  <c r="D658" i="1"/>
  <c r="CX657" i="1"/>
  <c r="CO657" i="1"/>
  <c r="CL657" i="1"/>
  <c r="CE657" i="1"/>
  <c r="CZ657" i="1" s="1"/>
  <c r="CC657" i="1"/>
  <c r="BV657" i="1"/>
  <c r="BQ657" i="1"/>
  <c r="BM657" i="1"/>
  <c r="BJ657" i="1"/>
  <c r="BG657" i="1"/>
  <c r="AZ657" i="1"/>
  <c r="AQ657" i="1"/>
  <c r="AO657" i="1"/>
  <c r="AM657" i="1"/>
  <c r="AJ657" i="1"/>
  <c r="AH657" i="1"/>
  <c r="I657" i="1"/>
  <c r="G657" i="1"/>
  <c r="E657" i="1"/>
  <c r="F657" i="1" s="1"/>
  <c r="D657" i="1"/>
  <c r="CW657" i="1" s="1"/>
  <c r="DB656" i="1"/>
  <c r="CO656" i="1"/>
  <c r="CL656" i="1"/>
  <c r="CE656" i="1"/>
  <c r="CZ656" i="1" s="1"/>
  <c r="CC656" i="1"/>
  <c r="BV656" i="1"/>
  <c r="BQ656" i="1"/>
  <c r="BM656" i="1"/>
  <c r="BJ656" i="1"/>
  <c r="BG656" i="1"/>
  <c r="AZ656" i="1"/>
  <c r="AQ656" i="1"/>
  <c r="AO656" i="1"/>
  <c r="AM656" i="1"/>
  <c r="AJ656" i="1"/>
  <c r="AH656" i="1"/>
  <c r="I656" i="1"/>
  <c r="E656" i="1"/>
  <c r="F656" i="1" s="1"/>
  <c r="G656" i="1" s="1"/>
  <c r="D656" i="1"/>
  <c r="CX655" i="1"/>
  <c r="CO655" i="1"/>
  <c r="CL655" i="1"/>
  <c r="CE655" i="1"/>
  <c r="CZ655" i="1" s="1"/>
  <c r="CC655" i="1"/>
  <c r="BV655" i="1"/>
  <c r="BQ655" i="1"/>
  <c r="BM655" i="1"/>
  <c r="BJ655" i="1"/>
  <c r="BG655" i="1"/>
  <c r="AZ655" i="1"/>
  <c r="AQ655" i="1"/>
  <c r="AO655" i="1"/>
  <c r="AM655" i="1"/>
  <c r="AJ655" i="1"/>
  <c r="AH655" i="1"/>
  <c r="I655" i="1"/>
  <c r="G655" i="1"/>
  <c r="E655" i="1"/>
  <c r="F655" i="1" s="1"/>
  <c r="D655" i="1"/>
  <c r="CW655" i="1" s="1"/>
  <c r="DB654" i="1"/>
  <c r="CO654" i="1"/>
  <c r="CL654" i="1"/>
  <c r="CE654" i="1"/>
  <c r="CZ654" i="1" s="1"/>
  <c r="CC654" i="1"/>
  <c r="BV654" i="1"/>
  <c r="BQ654" i="1"/>
  <c r="BM654" i="1"/>
  <c r="BJ654" i="1"/>
  <c r="BG654" i="1"/>
  <c r="AZ654" i="1"/>
  <c r="AQ654" i="1"/>
  <c r="AO654" i="1"/>
  <c r="AM654" i="1"/>
  <c r="AJ654" i="1"/>
  <c r="AH654" i="1"/>
  <c r="I654" i="1"/>
  <c r="E654" i="1"/>
  <c r="F654" i="1" s="1"/>
  <c r="G654" i="1" s="1"/>
  <c r="D654" i="1"/>
  <c r="CX653" i="1"/>
  <c r="CO653" i="1"/>
  <c r="CL653" i="1"/>
  <c r="CE653" i="1"/>
  <c r="CZ653" i="1" s="1"/>
  <c r="CC653" i="1"/>
  <c r="BV653" i="1"/>
  <c r="BQ653" i="1"/>
  <c r="BM653" i="1"/>
  <c r="BJ653" i="1"/>
  <c r="BG653" i="1"/>
  <c r="AZ653" i="1"/>
  <c r="AQ653" i="1"/>
  <c r="AO653" i="1"/>
  <c r="AM653" i="1"/>
  <c r="AJ653" i="1"/>
  <c r="AH653" i="1"/>
  <c r="I653" i="1"/>
  <c r="G653" i="1"/>
  <c r="E653" i="1"/>
  <c r="F653" i="1" s="1"/>
  <c r="D653" i="1"/>
  <c r="CW653" i="1" s="1"/>
  <c r="DB652" i="1"/>
  <c r="CO652" i="1"/>
  <c r="CL652" i="1"/>
  <c r="CE652" i="1"/>
  <c r="CZ652" i="1" s="1"/>
  <c r="CC652" i="1"/>
  <c r="BV652" i="1"/>
  <c r="BQ652" i="1"/>
  <c r="BM652" i="1"/>
  <c r="BJ652" i="1"/>
  <c r="BG652" i="1"/>
  <c r="AZ652" i="1"/>
  <c r="AQ652" i="1"/>
  <c r="AO652" i="1"/>
  <c r="AM652" i="1"/>
  <c r="AJ652" i="1"/>
  <c r="AH652" i="1"/>
  <c r="I652" i="1"/>
  <c r="E652" i="1"/>
  <c r="F652" i="1" s="1"/>
  <c r="G652" i="1" s="1"/>
  <c r="D652" i="1"/>
  <c r="CX651" i="1"/>
  <c r="CO651" i="1"/>
  <c r="CL651" i="1"/>
  <c r="CE651" i="1"/>
  <c r="CZ651" i="1" s="1"/>
  <c r="CC651" i="1"/>
  <c r="BV651" i="1"/>
  <c r="BQ651" i="1"/>
  <c r="BM651" i="1"/>
  <c r="BJ651" i="1"/>
  <c r="BG651" i="1"/>
  <c r="AZ651" i="1"/>
  <c r="AQ651" i="1"/>
  <c r="AO651" i="1"/>
  <c r="AM651" i="1"/>
  <c r="AJ651" i="1"/>
  <c r="AH651" i="1"/>
  <c r="I651" i="1"/>
  <c r="G651" i="1"/>
  <c r="E651" i="1"/>
  <c r="F651" i="1" s="1"/>
  <c r="D651" i="1"/>
  <c r="CW651" i="1" s="1"/>
  <c r="DB650" i="1"/>
  <c r="CO650" i="1"/>
  <c r="CL650" i="1"/>
  <c r="CE650" i="1"/>
  <c r="CZ650" i="1" s="1"/>
  <c r="CC650" i="1"/>
  <c r="BV650" i="1"/>
  <c r="BQ650" i="1"/>
  <c r="BM650" i="1"/>
  <c r="BJ650" i="1"/>
  <c r="BG650" i="1"/>
  <c r="AZ650" i="1"/>
  <c r="AQ650" i="1"/>
  <c r="AO650" i="1"/>
  <c r="AM650" i="1"/>
  <c r="AJ650" i="1"/>
  <c r="AH650" i="1"/>
  <c r="I650" i="1"/>
  <c r="E650" i="1"/>
  <c r="F650" i="1" s="1"/>
  <c r="G650" i="1" s="1"/>
  <c r="D650" i="1"/>
  <c r="CX649" i="1"/>
  <c r="CO649" i="1"/>
  <c r="CL649" i="1"/>
  <c r="CE649" i="1"/>
  <c r="CZ649" i="1" s="1"/>
  <c r="CC649" i="1"/>
  <c r="BV649" i="1"/>
  <c r="BQ649" i="1"/>
  <c r="BM649" i="1"/>
  <c r="BJ649" i="1"/>
  <c r="BG649" i="1"/>
  <c r="AZ649" i="1"/>
  <c r="AQ649" i="1"/>
  <c r="AO649" i="1"/>
  <c r="AM649" i="1"/>
  <c r="AJ649" i="1"/>
  <c r="AH649" i="1"/>
  <c r="I649" i="1"/>
  <c r="G649" i="1"/>
  <c r="E649" i="1"/>
  <c r="F649" i="1" s="1"/>
  <c r="D649" i="1"/>
  <c r="CW649" i="1" s="1"/>
  <c r="DB648" i="1"/>
  <c r="CO648" i="1"/>
  <c r="CL648" i="1"/>
  <c r="CE648" i="1"/>
  <c r="CZ648" i="1" s="1"/>
  <c r="CC648" i="1"/>
  <c r="BV648" i="1"/>
  <c r="BQ648" i="1"/>
  <c r="BM648" i="1"/>
  <c r="BJ648" i="1"/>
  <c r="BG648" i="1"/>
  <c r="AZ648" i="1"/>
  <c r="AQ648" i="1"/>
  <c r="AO648" i="1"/>
  <c r="AM648" i="1"/>
  <c r="AJ648" i="1"/>
  <c r="AH648" i="1"/>
  <c r="I648" i="1"/>
  <c r="E648" i="1"/>
  <c r="F648" i="1" s="1"/>
  <c r="G648" i="1" s="1"/>
  <c r="D648" i="1"/>
  <c r="CX647" i="1"/>
  <c r="CO647" i="1"/>
  <c r="CL647" i="1"/>
  <c r="CE647" i="1"/>
  <c r="CZ647" i="1" s="1"/>
  <c r="CC647" i="1"/>
  <c r="BV647" i="1"/>
  <c r="BQ647" i="1"/>
  <c r="BM647" i="1"/>
  <c r="BJ647" i="1"/>
  <c r="BG647" i="1"/>
  <c r="AZ647" i="1"/>
  <c r="AQ647" i="1"/>
  <c r="AO647" i="1"/>
  <c r="AM647" i="1"/>
  <c r="AJ647" i="1"/>
  <c r="AH647" i="1"/>
  <c r="I647" i="1"/>
  <c r="G647" i="1"/>
  <c r="E647" i="1"/>
  <c r="F647" i="1" s="1"/>
  <c r="D647" i="1"/>
  <c r="CW647" i="1" s="1"/>
  <c r="DB646" i="1"/>
  <c r="CO646" i="1"/>
  <c r="CL646" i="1"/>
  <c r="CE646" i="1"/>
  <c r="CZ646" i="1" s="1"/>
  <c r="CC646" i="1"/>
  <c r="BV646" i="1"/>
  <c r="BQ646" i="1"/>
  <c r="BM646" i="1"/>
  <c r="BJ646" i="1"/>
  <c r="BG646" i="1"/>
  <c r="AZ646" i="1"/>
  <c r="AQ646" i="1"/>
  <c r="AO646" i="1"/>
  <c r="AM646" i="1"/>
  <c r="AJ646" i="1"/>
  <c r="AH646" i="1"/>
  <c r="I646" i="1"/>
  <c r="E646" i="1"/>
  <c r="F646" i="1" s="1"/>
  <c r="G646" i="1" s="1"/>
  <c r="D646" i="1"/>
  <c r="CX645" i="1"/>
  <c r="CO645" i="1"/>
  <c r="CL645" i="1"/>
  <c r="CE645" i="1"/>
  <c r="CZ645" i="1" s="1"/>
  <c r="CC645" i="1"/>
  <c r="BV645" i="1"/>
  <c r="BQ645" i="1"/>
  <c r="BM645" i="1"/>
  <c r="BJ645" i="1"/>
  <c r="BG645" i="1"/>
  <c r="AZ645" i="1"/>
  <c r="AQ645" i="1"/>
  <c r="AO645" i="1"/>
  <c r="AM645" i="1"/>
  <c r="AJ645" i="1"/>
  <c r="AH645" i="1"/>
  <c r="I645" i="1"/>
  <c r="G645" i="1"/>
  <c r="E645" i="1"/>
  <c r="F645" i="1" s="1"/>
  <c r="D645" i="1"/>
  <c r="CW645" i="1" s="1"/>
  <c r="DB644" i="1"/>
  <c r="CO644" i="1"/>
  <c r="CL644" i="1"/>
  <c r="CE644" i="1"/>
  <c r="CZ644" i="1" s="1"/>
  <c r="CC644" i="1"/>
  <c r="BV644" i="1"/>
  <c r="BQ644" i="1"/>
  <c r="BM644" i="1"/>
  <c r="BJ644" i="1"/>
  <c r="BG644" i="1"/>
  <c r="AZ644" i="1"/>
  <c r="AQ644" i="1"/>
  <c r="AO644" i="1"/>
  <c r="AM644" i="1"/>
  <c r="AJ644" i="1"/>
  <c r="AH644" i="1"/>
  <c r="I644" i="1"/>
  <c r="E644" i="1"/>
  <c r="F644" i="1" s="1"/>
  <c r="G644" i="1" s="1"/>
  <c r="D644" i="1"/>
  <c r="CX643" i="1"/>
  <c r="CO643" i="1"/>
  <c r="CL643" i="1"/>
  <c r="CE643" i="1"/>
  <c r="CZ643" i="1" s="1"/>
  <c r="CC643" i="1"/>
  <c r="BV643" i="1"/>
  <c r="BQ643" i="1"/>
  <c r="BM643" i="1"/>
  <c r="BJ643" i="1"/>
  <c r="BG643" i="1"/>
  <c r="AZ643" i="1"/>
  <c r="AQ643" i="1"/>
  <c r="AO643" i="1"/>
  <c r="AM643" i="1"/>
  <c r="AJ643" i="1"/>
  <c r="AH643" i="1"/>
  <c r="I643" i="1"/>
  <c r="G643" i="1"/>
  <c r="E643" i="1"/>
  <c r="F643" i="1" s="1"/>
  <c r="D643" i="1"/>
  <c r="CW643" i="1" s="1"/>
  <c r="DB642" i="1"/>
  <c r="CO642" i="1"/>
  <c r="CL642" i="1"/>
  <c r="CE642" i="1"/>
  <c r="CZ642" i="1" s="1"/>
  <c r="CC642" i="1"/>
  <c r="BV642" i="1"/>
  <c r="BQ642" i="1"/>
  <c r="BM642" i="1"/>
  <c r="BJ642" i="1"/>
  <c r="BG642" i="1"/>
  <c r="AZ642" i="1"/>
  <c r="AQ642" i="1"/>
  <c r="AO642" i="1"/>
  <c r="AM642" i="1"/>
  <c r="AJ642" i="1"/>
  <c r="AH642" i="1"/>
  <c r="I642" i="1"/>
  <c r="E642" i="1"/>
  <c r="F642" i="1" s="1"/>
  <c r="G642" i="1" s="1"/>
  <c r="D642" i="1"/>
  <c r="CX641" i="1"/>
  <c r="CO641" i="1"/>
  <c r="CL641" i="1"/>
  <c r="CE641" i="1"/>
  <c r="CZ641" i="1" s="1"/>
  <c r="CC641" i="1"/>
  <c r="BV641" i="1"/>
  <c r="BQ641" i="1"/>
  <c r="BM641" i="1"/>
  <c r="BJ641" i="1"/>
  <c r="BG641" i="1"/>
  <c r="AZ641" i="1"/>
  <c r="AQ641" i="1"/>
  <c r="AO641" i="1"/>
  <c r="AM641" i="1"/>
  <c r="AJ641" i="1"/>
  <c r="AH641" i="1"/>
  <c r="I641" i="1"/>
  <c r="G641" i="1"/>
  <c r="E641" i="1"/>
  <c r="F641" i="1" s="1"/>
  <c r="D641" i="1"/>
  <c r="CW641" i="1" s="1"/>
  <c r="DB640" i="1"/>
  <c r="CO640" i="1"/>
  <c r="CL640" i="1"/>
  <c r="CE640" i="1"/>
  <c r="CZ640" i="1" s="1"/>
  <c r="CC640" i="1"/>
  <c r="BV640" i="1"/>
  <c r="BQ640" i="1"/>
  <c r="BM640" i="1"/>
  <c r="BJ640" i="1"/>
  <c r="BG640" i="1"/>
  <c r="AZ640" i="1"/>
  <c r="AQ640" i="1"/>
  <c r="AO640" i="1"/>
  <c r="AM640" i="1"/>
  <c r="AJ640" i="1"/>
  <c r="AH640" i="1"/>
  <c r="I640" i="1"/>
  <c r="E640" i="1"/>
  <c r="F640" i="1" s="1"/>
  <c r="G640" i="1" s="1"/>
  <c r="D640" i="1"/>
  <c r="CX639" i="1"/>
  <c r="CO639" i="1"/>
  <c r="CL639" i="1"/>
  <c r="CE639" i="1"/>
  <c r="CZ639" i="1" s="1"/>
  <c r="CC639" i="1"/>
  <c r="BV639" i="1"/>
  <c r="BQ639" i="1"/>
  <c r="BM639" i="1"/>
  <c r="BJ639" i="1"/>
  <c r="BG639" i="1"/>
  <c r="AZ639" i="1"/>
  <c r="AQ639" i="1"/>
  <c r="AO639" i="1"/>
  <c r="AM639" i="1"/>
  <c r="AJ639" i="1"/>
  <c r="AH639" i="1"/>
  <c r="I639" i="1"/>
  <c r="G639" i="1"/>
  <c r="E639" i="1"/>
  <c r="F639" i="1" s="1"/>
  <c r="D639" i="1"/>
  <c r="CW639" i="1" s="1"/>
  <c r="DB638" i="1"/>
  <c r="CO638" i="1"/>
  <c r="CL638" i="1"/>
  <c r="CE638" i="1"/>
  <c r="CZ638" i="1" s="1"/>
  <c r="CC638" i="1"/>
  <c r="BV638" i="1"/>
  <c r="BQ638" i="1"/>
  <c r="BM638" i="1"/>
  <c r="BJ638" i="1"/>
  <c r="BG638" i="1"/>
  <c r="AZ638" i="1"/>
  <c r="AQ638" i="1"/>
  <c r="AO638" i="1"/>
  <c r="AM638" i="1"/>
  <c r="AJ638" i="1"/>
  <c r="AH638" i="1"/>
  <c r="I638" i="1"/>
  <c r="E638" i="1"/>
  <c r="F638" i="1" s="1"/>
  <c r="G638" i="1" s="1"/>
  <c r="D638" i="1"/>
  <c r="CX637" i="1"/>
  <c r="CO637" i="1"/>
  <c r="CL637" i="1"/>
  <c r="CE637" i="1"/>
  <c r="CZ637" i="1" s="1"/>
  <c r="CC637" i="1"/>
  <c r="BV637" i="1"/>
  <c r="BQ637" i="1"/>
  <c r="BM637" i="1"/>
  <c r="BJ637" i="1"/>
  <c r="BG637" i="1"/>
  <c r="AZ637" i="1"/>
  <c r="AQ637" i="1"/>
  <c r="AO637" i="1"/>
  <c r="AM637" i="1"/>
  <c r="AJ637" i="1"/>
  <c r="AH637" i="1"/>
  <c r="I637" i="1"/>
  <c r="G637" i="1"/>
  <c r="E637" i="1"/>
  <c r="F637" i="1" s="1"/>
  <c r="D637" i="1"/>
  <c r="CW637" i="1" s="1"/>
  <c r="CO636" i="1"/>
  <c r="CL636" i="1"/>
  <c r="CE636" i="1"/>
  <c r="CZ636" i="1" s="1"/>
  <c r="CC636" i="1"/>
  <c r="BV636" i="1"/>
  <c r="BQ636" i="1"/>
  <c r="BM636" i="1"/>
  <c r="BJ636" i="1"/>
  <c r="BG636" i="1"/>
  <c r="AZ636" i="1"/>
  <c r="AQ636" i="1"/>
  <c r="AO636" i="1"/>
  <c r="AM636" i="1"/>
  <c r="DB636" i="1" s="1"/>
  <c r="AJ636" i="1"/>
  <c r="AH636" i="1"/>
  <c r="I636" i="1"/>
  <c r="G636" i="1"/>
  <c r="E636" i="1"/>
  <c r="F636" i="1" s="1"/>
  <c r="D636" i="1"/>
  <c r="CO635" i="1"/>
  <c r="CL635" i="1"/>
  <c r="CE635" i="1"/>
  <c r="CZ635" i="1" s="1"/>
  <c r="CC635" i="1"/>
  <c r="BV635" i="1"/>
  <c r="BQ635" i="1"/>
  <c r="BM635" i="1"/>
  <c r="BJ635" i="1"/>
  <c r="BG635" i="1"/>
  <c r="AZ635" i="1"/>
  <c r="AQ635" i="1"/>
  <c r="AO635" i="1"/>
  <c r="AM635" i="1"/>
  <c r="AJ635" i="1"/>
  <c r="AH635" i="1"/>
  <c r="CX635" i="1" s="1"/>
  <c r="I635" i="1"/>
  <c r="G635" i="1"/>
  <c r="E635" i="1"/>
  <c r="F635" i="1" s="1"/>
  <c r="D635" i="1"/>
  <c r="CW635" i="1" s="1"/>
  <c r="CO634" i="1"/>
  <c r="CL634" i="1"/>
  <c r="CE634" i="1"/>
  <c r="CZ634" i="1" s="1"/>
  <c r="CC634" i="1"/>
  <c r="BV634" i="1"/>
  <c r="BQ634" i="1"/>
  <c r="BM634" i="1"/>
  <c r="BJ634" i="1"/>
  <c r="BG634" i="1"/>
  <c r="AZ634" i="1"/>
  <c r="AQ634" i="1"/>
  <c r="AO634" i="1"/>
  <c r="AM634" i="1"/>
  <c r="DB634" i="1" s="1"/>
  <c r="AJ634" i="1"/>
  <c r="AH634" i="1"/>
  <c r="I634" i="1"/>
  <c r="G634" i="1"/>
  <c r="E634" i="1"/>
  <c r="F634" i="1" s="1"/>
  <c r="D634" i="1"/>
  <c r="CO633" i="1"/>
  <c r="CL633" i="1"/>
  <c r="CE633" i="1"/>
  <c r="CZ633" i="1" s="1"/>
  <c r="CC633" i="1"/>
  <c r="BV633" i="1"/>
  <c r="BQ633" i="1"/>
  <c r="BM633" i="1"/>
  <c r="BJ633" i="1"/>
  <c r="BG633" i="1"/>
  <c r="AZ633" i="1"/>
  <c r="AQ633" i="1"/>
  <c r="AO633" i="1"/>
  <c r="AM633" i="1"/>
  <c r="AJ633" i="1"/>
  <c r="AH633" i="1"/>
  <c r="CX633" i="1" s="1"/>
  <c r="I633" i="1"/>
  <c r="G633" i="1"/>
  <c r="E633" i="1"/>
  <c r="F633" i="1" s="1"/>
  <c r="D633" i="1"/>
  <c r="CW633" i="1" s="1"/>
  <c r="CO632" i="1"/>
  <c r="CL632" i="1"/>
  <c r="CE632" i="1"/>
  <c r="CZ632" i="1" s="1"/>
  <c r="CC632" i="1"/>
  <c r="BV632" i="1"/>
  <c r="BQ632" i="1"/>
  <c r="BM632" i="1"/>
  <c r="BJ632" i="1"/>
  <c r="BG632" i="1"/>
  <c r="AZ632" i="1"/>
  <c r="AQ632" i="1"/>
  <c r="AO632" i="1"/>
  <c r="AM632" i="1"/>
  <c r="DB632" i="1" s="1"/>
  <c r="AJ632" i="1"/>
  <c r="AH632" i="1"/>
  <c r="I632" i="1"/>
  <c r="G632" i="1"/>
  <c r="E632" i="1"/>
  <c r="F632" i="1" s="1"/>
  <c r="D632" i="1"/>
  <c r="CO631" i="1"/>
  <c r="CL631" i="1"/>
  <c r="CE631" i="1"/>
  <c r="CZ631" i="1" s="1"/>
  <c r="CC631" i="1"/>
  <c r="BV631" i="1"/>
  <c r="BQ631" i="1"/>
  <c r="BM631" i="1"/>
  <c r="BJ631" i="1"/>
  <c r="BG631" i="1"/>
  <c r="AZ631" i="1"/>
  <c r="AQ631" i="1"/>
  <c r="AO631" i="1"/>
  <c r="AM631" i="1"/>
  <c r="AJ631" i="1"/>
  <c r="AH631" i="1"/>
  <c r="CX631" i="1" s="1"/>
  <c r="I631" i="1"/>
  <c r="G631" i="1"/>
  <c r="E631" i="1"/>
  <c r="F631" i="1" s="1"/>
  <c r="D631" i="1"/>
  <c r="CW631" i="1" s="1"/>
  <c r="CO630" i="1"/>
  <c r="CL630" i="1"/>
  <c r="CE630" i="1"/>
  <c r="CZ630" i="1" s="1"/>
  <c r="CC630" i="1"/>
  <c r="BV630" i="1"/>
  <c r="BQ630" i="1"/>
  <c r="BM630" i="1"/>
  <c r="BJ630" i="1"/>
  <c r="BG630" i="1"/>
  <c r="AZ630" i="1"/>
  <c r="AQ630" i="1"/>
  <c r="AO630" i="1"/>
  <c r="AM630" i="1"/>
  <c r="DB630" i="1" s="1"/>
  <c r="AJ630" i="1"/>
  <c r="AH630" i="1"/>
  <c r="I630" i="1"/>
  <c r="G630" i="1"/>
  <c r="E630" i="1"/>
  <c r="F630" i="1" s="1"/>
  <c r="D630" i="1"/>
  <c r="CO629" i="1"/>
  <c r="CL629" i="1"/>
  <c r="CE629" i="1"/>
  <c r="CZ629" i="1" s="1"/>
  <c r="CC629" i="1"/>
  <c r="BV629" i="1"/>
  <c r="BQ629" i="1"/>
  <c r="BM629" i="1"/>
  <c r="BJ629" i="1"/>
  <c r="BG629" i="1"/>
  <c r="AZ629" i="1"/>
  <c r="AQ629" i="1"/>
  <c r="AO629" i="1"/>
  <c r="AM629" i="1"/>
  <c r="AJ629" i="1"/>
  <c r="AH629" i="1"/>
  <c r="CX629" i="1" s="1"/>
  <c r="I629" i="1"/>
  <c r="G629" i="1"/>
  <c r="E629" i="1"/>
  <c r="F629" i="1" s="1"/>
  <c r="D629" i="1"/>
  <c r="CW629" i="1" s="1"/>
  <c r="CO628" i="1"/>
  <c r="CL628" i="1"/>
  <c r="CE628" i="1"/>
  <c r="CZ628" i="1" s="1"/>
  <c r="CC628" i="1"/>
  <c r="BV628" i="1"/>
  <c r="BQ628" i="1"/>
  <c r="BM628" i="1"/>
  <c r="BJ628" i="1"/>
  <c r="BG628" i="1"/>
  <c r="AZ628" i="1"/>
  <c r="AQ628" i="1"/>
  <c r="AO628" i="1"/>
  <c r="AM628" i="1"/>
  <c r="DB628" i="1" s="1"/>
  <c r="AJ628" i="1"/>
  <c r="AH628" i="1"/>
  <c r="I628" i="1"/>
  <c r="G628" i="1"/>
  <c r="E628" i="1"/>
  <c r="F628" i="1" s="1"/>
  <c r="D628" i="1"/>
  <c r="CO627" i="1"/>
  <c r="CL627" i="1"/>
  <c r="CE627" i="1"/>
  <c r="CZ627" i="1" s="1"/>
  <c r="CC627" i="1"/>
  <c r="BV627" i="1"/>
  <c r="BQ627" i="1"/>
  <c r="BM627" i="1"/>
  <c r="BJ627" i="1"/>
  <c r="BG627" i="1"/>
  <c r="AZ627" i="1"/>
  <c r="AQ627" i="1"/>
  <c r="AO627" i="1"/>
  <c r="AM627" i="1"/>
  <c r="AJ627" i="1"/>
  <c r="AH627" i="1"/>
  <c r="CX627" i="1" s="1"/>
  <c r="I627" i="1"/>
  <c r="G627" i="1"/>
  <c r="E627" i="1"/>
  <c r="F627" i="1" s="1"/>
  <c r="D627" i="1"/>
  <c r="CW627" i="1" s="1"/>
  <c r="CO626" i="1"/>
  <c r="CL626" i="1"/>
  <c r="CE626" i="1"/>
  <c r="CZ626" i="1" s="1"/>
  <c r="CC626" i="1"/>
  <c r="BV626" i="1"/>
  <c r="BQ626" i="1"/>
  <c r="BM626" i="1"/>
  <c r="BJ626" i="1"/>
  <c r="BG626" i="1"/>
  <c r="AZ626" i="1"/>
  <c r="AQ626" i="1"/>
  <c r="AO626" i="1"/>
  <c r="AM626" i="1"/>
  <c r="DB626" i="1" s="1"/>
  <c r="AJ626" i="1"/>
  <c r="AH626" i="1"/>
  <c r="I626" i="1"/>
  <c r="G626" i="1"/>
  <c r="E626" i="1"/>
  <c r="F626" i="1" s="1"/>
  <c r="D626" i="1"/>
  <c r="CO625" i="1"/>
  <c r="CL625" i="1"/>
  <c r="CE625" i="1"/>
  <c r="CZ625" i="1" s="1"/>
  <c r="CC625" i="1"/>
  <c r="BV625" i="1"/>
  <c r="BQ625" i="1"/>
  <c r="BM625" i="1"/>
  <c r="BJ625" i="1"/>
  <c r="BG625" i="1"/>
  <c r="AZ625" i="1"/>
  <c r="AQ625" i="1"/>
  <c r="AO625" i="1"/>
  <c r="AM625" i="1"/>
  <c r="AJ625" i="1"/>
  <c r="AH625" i="1"/>
  <c r="CX625" i="1" s="1"/>
  <c r="I625" i="1"/>
  <c r="G625" i="1"/>
  <c r="E625" i="1"/>
  <c r="F625" i="1" s="1"/>
  <c r="D625" i="1"/>
  <c r="CW625" i="1" s="1"/>
  <c r="CO624" i="1"/>
  <c r="CL624" i="1"/>
  <c r="CE624" i="1"/>
  <c r="CZ624" i="1" s="1"/>
  <c r="CC624" i="1"/>
  <c r="BV624" i="1"/>
  <c r="BQ624" i="1"/>
  <c r="BM624" i="1"/>
  <c r="BJ624" i="1"/>
  <c r="BG624" i="1"/>
  <c r="AZ624" i="1"/>
  <c r="AQ624" i="1"/>
  <c r="AO624" i="1"/>
  <c r="AM624" i="1"/>
  <c r="DB624" i="1" s="1"/>
  <c r="AJ624" i="1"/>
  <c r="AH624" i="1"/>
  <c r="I624" i="1"/>
  <c r="G624" i="1"/>
  <c r="E624" i="1"/>
  <c r="F624" i="1" s="1"/>
  <c r="D624" i="1"/>
  <c r="CO623" i="1"/>
  <c r="CL623" i="1"/>
  <c r="CE623" i="1"/>
  <c r="CZ623" i="1" s="1"/>
  <c r="CC623" i="1"/>
  <c r="BV623" i="1"/>
  <c r="BQ623" i="1"/>
  <c r="BM623" i="1"/>
  <c r="BJ623" i="1"/>
  <c r="BG623" i="1"/>
  <c r="AZ623" i="1"/>
  <c r="AQ623" i="1"/>
  <c r="AO623" i="1"/>
  <c r="AM623" i="1"/>
  <c r="AJ623" i="1"/>
  <c r="AH623" i="1"/>
  <c r="CX623" i="1" s="1"/>
  <c r="I623" i="1"/>
  <c r="G623" i="1"/>
  <c r="E623" i="1"/>
  <c r="F623" i="1" s="1"/>
  <c r="D623" i="1"/>
  <c r="CW623" i="1" s="1"/>
  <c r="CO622" i="1"/>
  <c r="CL622" i="1"/>
  <c r="CE622" i="1"/>
  <c r="CZ622" i="1" s="1"/>
  <c r="CC622" i="1"/>
  <c r="BV622" i="1"/>
  <c r="BQ622" i="1"/>
  <c r="BM622" i="1"/>
  <c r="BJ622" i="1"/>
  <c r="BG622" i="1"/>
  <c r="AZ622" i="1"/>
  <c r="AQ622" i="1"/>
  <c r="AO622" i="1"/>
  <c r="AM622" i="1"/>
  <c r="DB622" i="1" s="1"/>
  <c r="AJ622" i="1"/>
  <c r="AH622" i="1"/>
  <c r="I622" i="1"/>
  <c r="G622" i="1"/>
  <c r="E622" i="1"/>
  <c r="F622" i="1" s="1"/>
  <c r="D622" i="1"/>
  <c r="CO621" i="1"/>
  <c r="CL621" i="1"/>
  <c r="CE621" i="1"/>
  <c r="CZ621" i="1" s="1"/>
  <c r="CC621" i="1"/>
  <c r="BV621" i="1"/>
  <c r="BQ621" i="1"/>
  <c r="BM621" i="1"/>
  <c r="BJ621" i="1"/>
  <c r="BG621" i="1"/>
  <c r="AZ621" i="1"/>
  <c r="AQ621" i="1"/>
  <c r="AO621" i="1"/>
  <c r="AM621" i="1"/>
  <c r="AJ621" i="1"/>
  <c r="AH621" i="1"/>
  <c r="CX621" i="1" s="1"/>
  <c r="I621" i="1"/>
  <c r="G621" i="1"/>
  <c r="E621" i="1"/>
  <c r="F621" i="1" s="1"/>
  <c r="D621" i="1"/>
  <c r="CW621" i="1" s="1"/>
  <c r="CO620" i="1"/>
  <c r="CL620" i="1"/>
  <c r="CE620" i="1"/>
  <c r="CZ620" i="1" s="1"/>
  <c r="CC620" i="1"/>
  <c r="BV620" i="1"/>
  <c r="BQ620" i="1"/>
  <c r="BM620" i="1"/>
  <c r="BJ620" i="1"/>
  <c r="BG620" i="1"/>
  <c r="AZ620" i="1"/>
  <c r="AQ620" i="1"/>
  <c r="AO620" i="1"/>
  <c r="AM620" i="1"/>
  <c r="DB620" i="1" s="1"/>
  <c r="AJ620" i="1"/>
  <c r="AH620" i="1"/>
  <c r="I620" i="1"/>
  <c r="G620" i="1"/>
  <c r="E620" i="1"/>
  <c r="F620" i="1" s="1"/>
  <c r="D620" i="1"/>
  <c r="CO619" i="1"/>
  <c r="CL619" i="1"/>
  <c r="CE619" i="1"/>
  <c r="CZ619" i="1" s="1"/>
  <c r="CC619" i="1"/>
  <c r="BV619" i="1"/>
  <c r="BQ619" i="1"/>
  <c r="BM619" i="1"/>
  <c r="BJ619" i="1"/>
  <c r="BG619" i="1"/>
  <c r="AZ619" i="1"/>
  <c r="AQ619" i="1"/>
  <c r="AO619" i="1"/>
  <c r="AM619" i="1"/>
  <c r="AJ619" i="1"/>
  <c r="AH619" i="1"/>
  <c r="CX619" i="1" s="1"/>
  <c r="I619" i="1"/>
  <c r="G619" i="1"/>
  <c r="E619" i="1"/>
  <c r="F619" i="1" s="1"/>
  <c r="D619" i="1"/>
  <c r="CW619" i="1" s="1"/>
  <c r="CO618" i="1"/>
  <c r="CL618" i="1"/>
  <c r="CE618" i="1"/>
  <c r="CZ618" i="1" s="1"/>
  <c r="CC618" i="1"/>
  <c r="BV618" i="1"/>
  <c r="BQ618" i="1"/>
  <c r="BM618" i="1"/>
  <c r="BJ618" i="1"/>
  <c r="BG618" i="1"/>
  <c r="AZ618" i="1"/>
  <c r="AQ618" i="1"/>
  <c r="AO618" i="1"/>
  <c r="AM618" i="1"/>
  <c r="DB618" i="1" s="1"/>
  <c r="AJ618" i="1"/>
  <c r="AH618" i="1"/>
  <c r="I618" i="1"/>
  <c r="G618" i="1"/>
  <c r="E618" i="1"/>
  <c r="F618" i="1" s="1"/>
  <c r="D618" i="1"/>
  <c r="CO617" i="1"/>
  <c r="CL617" i="1"/>
  <c r="CE617" i="1"/>
  <c r="CZ617" i="1" s="1"/>
  <c r="CC617" i="1"/>
  <c r="BV617" i="1"/>
  <c r="BQ617" i="1"/>
  <c r="BM617" i="1"/>
  <c r="BJ617" i="1"/>
  <c r="BG617" i="1"/>
  <c r="AZ617" i="1"/>
  <c r="AQ617" i="1"/>
  <c r="AO617" i="1"/>
  <c r="AM617" i="1"/>
  <c r="AJ617" i="1"/>
  <c r="AH617" i="1"/>
  <c r="CX617" i="1" s="1"/>
  <c r="I617" i="1"/>
  <c r="G617" i="1"/>
  <c r="E617" i="1"/>
  <c r="F617" i="1" s="1"/>
  <c r="D617" i="1"/>
  <c r="CW617" i="1" s="1"/>
  <c r="CO616" i="1"/>
  <c r="CL616" i="1"/>
  <c r="CE616" i="1"/>
  <c r="CZ616" i="1" s="1"/>
  <c r="CC616" i="1"/>
  <c r="BV616" i="1"/>
  <c r="BQ616" i="1"/>
  <c r="BM616" i="1"/>
  <c r="BJ616" i="1"/>
  <c r="BG616" i="1"/>
  <c r="AZ616" i="1"/>
  <c r="AQ616" i="1"/>
  <c r="AO616" i="1"/>
  <c r="AM616" i="1"/>
  <c r="DB616" i="1" s="1"/>
  <c r="AJ616" i="1"/>
  <c r="AH616" i="1"/>
  <c r="I616" i="1"/>
  <c r="G616" i="1"/>
  <c r="E616" i="1"/>
  <c r="F616" i="1" s="1"/>
  <c r="D616" i="1"/>
  <c r="CO615" i="1"/>
  <c r="CL615" i="1"/>
  <c r="CE615" i="1"/>
  <c r="CZ615" i="1" s="1"/>
  <c r="CC615" i="1"/>
  <c r="BV615" i="1"/>
  <c r="BQ615" i="1"/>
  <c r="BM615" i="1"/>
  <c r="BJ615" i="1"/>
  <c r="BG615" i="1"/>
  <c r="AZ615" i="1"/>
  <c r="AQ615" i="1"/>
  <c r="AO615" i="1"/>
  <c r="AM615" i="1"/>
  <c r="AJ615" i="1"/>
  <c r="AH615" i="1"/>
  <c r="CX615" i="1" s="1"/>
  <c r="I615" i="1"/>
  <c r="G615" i="1"/>
  <c r="E615" i="1"/>
  <c r="F615" i="1" s="1"/>
  <c r="D615" i="1"/>
  <c r="CW615" i="1" s="1"/>
  <c r="CO614" i="1"/>
  <c r="CL614" i="1"/>
  <c r="CE614" i="1"/>
  <c r="CZ614" i="1" s="1"/>
  <c r="CC614" i="1"/>
  <c r="BV614" i="1"/>
  <c r="BQ614" i="1"/>
  <c r="BM614" i="1"/>
  <c r="BJ614" i="1"/>
  <c r="BG614" i="1"/>
  <c r="AZ614" i="1"/>
  <c r="AQ614" i="1"/>
  <c r="AO614" i="1"/>
  <c r="AM614" i="1"/>
  <c r="DB614" i="1" s="1"/>
  <c r="AJ614" i="1"/>
  <c r="AH614" i="1"/>
  <c r="I614" i="1"/>
  <c r="G614" i="1"/>
  <c r="E614" i="1"/>
  <c r="F614" i="1" s="1"/>
  <c r="D614" i="1"/>
  <c r="CO613" i="1"/>
  <c r="CL613" i="1"/>
  <c r="CE613" i="1"/>
  <c r="CZ613" i="1" s="1"/>
  <c r="CC613" i="1"/>
  <c r="BV613" i="1"/>
  <c r="BQ613" i="1"/>
  <c r="BM613" i="1"/>
  <c r="BJ613" i="1"/>
  <c r="BG613" i="1"/>
  <c r="AZ613" i="1"/>
  <c r="AQ613" i="1"/>
  <c r="AO613" i="1"/>
  <c r="AM613" i="1"/>
  <c r="AJ613" i="1"/>
  <c r="AH613" i="1"/>
  <c r="CX613" i="1" s="1"/>
  <c r="I613" i="1"/>
  <c r="G613" i="1"/>
  <c r="E613" i="1"/>
  <c r="F613" i="1" s="1"/>
  <c r="D613" i="1"/>
  <c r="CW613" i="1" s="1"/>
  <c r="CO612" i="1"/>
  <c r="CL612" i="1"/>
  <c r="CE612" i="1"/>
  <c r="CZ612" i="1" s="1"/>
  <c r="CC612" i="1"/>
  <c r="BV612" i="1"/>
  <c r="BQ612" i="1"/>
  <c r="BM612" i="1"/>
  <c r="BJ612" i="1"/>
  <c r="BG612" i="1"/>
  <c r="AZ612" i="1"/>
  <c r="AQ612" i="1"/>
  <c r="AO612" i="1"/>
  <c r="AM612" i="1"/>
  <c r="DB612" i="1" s="1"/>
  <c r="AJ612" i="1"/>
  <c r="AH612" i="1"/>
  <c r="I612" i="1"/>
  <c r="G612" i="1"/>
  <c r="E612" i="1"/>
  <c r="F612" i="1" s="1"/>
  <c r="D612" i="1"/>
  <c r="CO611" i="1"/>
  <c r="CL611" i="1"/>
  <c r="CE611" i="1"/>
  <c r="CZ611" i="1" s="1"/>
  <c r="CC611" i="1"/>
  <c r="BV611" i="1"/>
  <c r="BQ611" i="1"/>
  <c r="BM611" i="1"/>
  <c r="BJ611" i="1"/>
  <c r="BG611" i="1"/>
  <c r="AZ611" i="1"/>
  <c r="AQ611" i="1"/>
  <c r="AO611" i="1"/>
  <c r="AM611" i="1"/>
  <c r="AJ611" i="1"/>
  <c r="AH611" i="1"/>
  <c r="CX611" i="1" s="1"/>
  <c r="I611" i="1"/>
  <c r="G611" i="1"/>
  <c r="E611" i="1"/>
  <c r="F611" i="1" s="1"/>
  <c r="D611" i="1"/>
  <c r="CW611" i="1" s="1"/>
  <c r="CO610" i="1"/>
  <c r="CL610" i="1"/>
  <c r="CE610" i="1"/>
  <c r="CC610" i="1"/>
  <c r="BV610" i="1"/>
  <c r="BQ610" i="1"/>
  <c r="BM610" i="1"/>
  <c r="BJ610" i="1"/>
  <c r="BG610" i="1"/>
  <c r="AZ610" i="1"/>
  <c r="AQ610" i="1"/>
  <c r="AO610" i="1"/>
  <c r="AM610" i="1"/>
  <c r="AJ610" i="1"/>
  <c r="CZ610" i="1" s="1"/>
  <c r="AH610" i="1"/>
  <c r="I610" i="1"/>
  <c r="G610" i="1"/>
  <c r="F610" i="1"/>
  <c r="E610" i="1"/>
  <c r="D610" i="1"/>
  <c r="CO609" i="1"/>
  <c r="CL609" i="1"/>
  <c r="CE609" i="1"/>
  <c r="CC609" i="1"/>
  <c r="BV609" i="1"/>
  <c r="BQ609" i="1"/>
  <c r="BM609" i="1"/>
  <c r="BJ609" i="1"/>
  <c r="BG609" i="1"/>
  <c r="AZ609" i="1"/>
  <c r="AQ609" i="1"/>
  <c r="AO609" i="1"/>
  <c r="CZ609" i="1" s="1"/>
  <c r="AM609" i="1"/>
  <c r="AJ609" i="1"/>
  <c r="AH609" i="1"/>
  <c r="CY609" i="1" s="1"/>
  <c r="I609" i="1"/>
  <c r="E609" i="1"/>
  <c r="F609" i="1" s="1"/>
  <c r="G609" i="1" s="1"/>
  <c r="D609" i="1"/>
  <c r="CW609" i="1" s="1"/>
  <c r="CZ608" i="1"/>
  <c r="CO608" i="1"/>
  <c r="CL608" i="1"/>
  <c r="CE608" i="1"/>
  <c r="CC608" i="1"/>
  <c r="BV608" i="1"/>
  <c r="BQ608" i="1"/>
  <c r="BM608" i="1"/>
  <c r="BJ608" i="1"/>
  <c r="BG608" i="1"/>
  <c r="AZ608" i="1"/>
  <c r="AQ608" i="1"/>
  <c r="AO608" i="1"/>
  <c r="AM608" i="1"/>
  <c r="CY608" i="1" s="1"/>
  <c r="AJ608" i="1"/>
  <c r="AH608" i="1"/>
  <c r="DB608" i="1" s="1"/>
  <c r="I608" i="1"/>
  <c r="G608" i="1"/>
  <c r="F608" i="1"/>
  <c r="E608" i="1"/>
  <c r="CX608" i="1" s="1"/>
  <c r="D608" i="1"/>
  <c r="CW608" i="1" s="1"/>
  <c r="CO607" i="1"/>
  <c r="CL607" i="1"/>
  <c r="CE607" i="1"/>
  <c r="CC607" i="1"/>
  <c r="BV607" i="1"/>
  <c r="BQ607" i="1"/>
  <c r="BM607" i="1"/>
  <c r="BJ607" i="1"/>
  <c r="BG607" i="1"/>
  <c r="AZ607" i="1"/>
  <c r="AQ607" i="1"/>
  <c r="AO607" i="1"/>
  <c r="CZ607" i="1" s="1"/>
  <c r="AM607" i="1"/>
  <c r="AJ607" i="1"/>
  <c r="AH607" i="1"/>
  <c r="CY607" i="1" s="1"/>
  <c r="I607" i="1"/>
  <c r="E607" i="1"/>
  <c r="F607" i="1" s="1"/>
  <c r="G607" i="1" s="1"/>
  <c r="D607" i="1"/>
  <c r="CZ606" i="1"/>
  <c r="CO606" i="1"/>
  <c r="CL606" i="1"/>
  <c r="CE606" i="1"/>
  <c r="CC606" i="1"/>
  <c r="BV606" i="1"/>
  <c r="BQ606" i="1"/>
  <c r="BM606" i="1"/>
  <c r="BJ606" i="1"/>
  <c r="BG606" i="1"/>
  <c r="AZ606" i="1"/>
  <c r="AQ606" i="1"/>
  <c r="AO606" i="1"/>
  <c r="AM606" i="1"/>
  <c r="CY606" i="1" s="1"/>
  <c r="AJ606" i="1"/>
  <c r="AH606" i="1"/>
  <c r="DB606" i="1" s="1"/>
  <c r="I606" i="1"/>
  <c r="G606" i="1"/>
  <c r="F606" i="1"/>
  <c r="E606" i="1"/>
  <c r="CX606" i="1" s="1"/>
  <c r="D606" i="1"/>
  <c r="CW606" i="1" s="1"/>
  <c r="CO605" i="1"/>
  <c r="CL605" i="1"/>
  <c r="CE605" i="1"/>
  <c r="CC605" i="1"/>
  <c r="BV605" i="1"/>
  <c r="BQ605" i="1"/>
  <c r="BM605" i="1"/>
  <c r="BJ605" i="1"/>
  <c r="BG605" i="1"/>
  <c r="AZ605" i="1"/>
  <c r="AQ605" i="1"/>
  <c r="AO605" i="1"/>
  <c r="CZ605" i="1" s="1"/>
  <c r="AM605" i="1"/>
  <c r="AJ605" i="1"/>
  <c r="AH605" i="1"/>
  <c r="CY605" i="1" s="1"/>
  <c r="I605" i="1"/>
  <c r="E605" i="1"/>
  <c r="F605" i="1" s="1"/>
  <c r="G605" i="1" s="1"/>
  <c r="D605" i="1"/>
  <c r="CW605" i="1" s="1"/>
  <c r="CZ604" i="1"/>
  <c r="CO604" i="1"/>
  <c r="CL604" i="1"/>
  <c r="CE604" i="1"/>
  <c r="CC604" i="1"/>
  <c r="BV604" i="1"/>
  <c r="BQ604" i="1"/>
  <c r="BM604" i="1"/>
  <c r="BJ604" i="1"/>
  <c r="BG604" i="1"/>
  <c r="AZ604" i="1"/>
  <c r="AQ604" i="1"/>
  <c r="AO604" i="1"/>
  <c r="AM604" i="1"/>
  <c r="CY604" i="1" s="1"/>
  <c r="AJ604" i="1"/>
  <c r="AH604" i="1"/>
  <c r="DB604" i="1" s="1"/>
  <c r="I604" i="1"/>
  <c r="G604" i="1"/>
  <c r="F604" i="1"/>
  <c r="E604" i="1"/>
  <c r="CX604" i="1" s="1"/>
  <c r="D604" i="1"/>
  <c r="CW604" i="1" s="1"/>
  <c r="CO603" i="1"/>
  <c r="CL603" i="1"/>
  <c r="CE603" i="1"/>
  <c r="CC603" i="1"/>
  <c r="BV603" i="1"/>
  <c r="BQ603" i="1"/>
  <c r="BM603" i="1"/>
  <c r="BJ603" i="1"/>
  <c r="BG603" i="1"/>
  <c r="AZ603" i="1"/>
  <c r="AQ603" i="1"/>
  <c r="AO603" i="1"/>
  <c r="CZ603" i="1" s="1"/>
  <c r="AM603" i="1"/>
  <c r="AJ603" i="1"/>
  <c r="AH603" i="1"/>
  <c r="CY603" i="1" s="1"/>
  <c r="I603" i="1"/>
  <c r="E603" i="1"/>
  <c r="F603" i="1" s="1"/>
  <c r="G603" i="1" s="1"/>
  <c r="D603" i="1"/>
  <c r="CZ602" i="1"/>
  <c r="CO602" i="1"/>
  <c r="CL602" i="1"/>
  <c r="CE602" i="1"/>
  <c r="CC602" i="1"/>
  <c r="BV602" i="1"/>
  <c r="BQ602" i="1"/>
  <c r="BM602" i="1"/>
  <c r="BJ602" i="1"/>
  <c r="BG602" i="1"/>
  <c r="AZ602" i="1"/>
  <c r="AQ602" i="1"/>
  <c r="AO602" i="1"/>
  <c r="AM602" i="1"/>
  <c r="CY602" i="1" s="1"/>
  <c r="AJ602" i="1"/>
  <c r="AH602" i="1"/>
  <c r="DB602" i="1" s="1"/>
  <c r="I602" i="1"/>
  <c r="G602" i="1"/>
  <c r="F602" i="1"/>
  <c r="E602" i="1"/>
  <c r="CX602" i="1" s="1"/>
  <c r="D602" i="1"/>
  <c r="CW602" i="1" s="1"/>
  <c r="CO601" i="1"/>
  <c r="CL601" i="1"/>
  <c r="CE601" i="1"/>
  <c r="CC601" i="1"/>
  <c r="BV601" i="1"/>
  <c r="BQ601" i="1"/>
  <c r="BM601" i="1"/>
  <c r="BJ601" i="1"/>
  <c r="BG601" i="1"/>
  <c r="AZ601" i="1"/>
  <c r="AQ601" i="1"/>
  <c r="AO601" i="1"/>
  <c r="CZ601" i="1" s="1"/>
  <c r="AM601" i="1"/>
  <c r="AJ601" i="1"/>
  <c r="AH601" i="1"/>
  <c r="CY601" i="1" s="1"/>
  <c r="I601" i="1"/>
  <c r="E601" i="1"/>
  <c r="F601" i="1" s="1"/>
  <c r="G601" i="1" s="1"/>
  <c r="D601" i="1"/>
  <c r="CW601" i="1" s="1"/>
  <c r="CZ600" i="1"/>
  <c r="CO600" i="1"/>
  <c r="CL600" i="1"/>
  <c r="CE600" i="1"/>
  <c r="CC600" i="1"/>
  <c r="BV600" i="1"/>
  <c r="BQ600" i="1"/>
  <c r="BM600" i="1"/>
  <c r="BJ600" i="1"/>
  <c r="BG600" i="1"/>
  <c r="AZ600" i="1"/>
  <c r="AQ600" i="1"/>
  <c r="AO600" i="1"/>
  <c r="AM600" i="1"/>
  <c r="CY600" i="1" s="1"/>
  <c r="AJ600" i="1"/>
  <c r="AH600" i="1"/>
  <c r="DB600" i="1" s="1"/>
  <c r="I600" i="1"/>
  <c r="G600" i="1"/>
  <c r="F600" i="1"/>
  <c r="E600" i="1"/>
  <c r="CX600" i="1" s="1"/>
  <c r="D600" i="1"/>
  <c r="CW600" i="1" s="1"/>
  <c r="CO599" i="1"/>
  <c r="CL599" i="1"/>
  <c r="CE599" i="1"/>
  <c r="CC599" i="1"/>
  <c r="BV599" i="1"/>
  <c r="BQ599" i="1"/>
  <c r="BM599" i="1"/>
  <c r="BJ599" i="1"/>
  <c r="BG599" i="1"/>
  <c r="AZ599" i="1"/>
  <c r="AQ599" i="1"/>
  <c r="AO599" i="1"/>
  <c r="CZ599" i="1" s="1"/>
  <c r="AM599" i="1"/>
  <c r="AJ599" i="1"/>
  <c r="AH599" i="1"/>
  <c r="CY599" i="1" s="1"/>
  <c r="I599" i="1"/>
  <c r="E599" i="1"/>
  <c r="F599" i="1" s="1"/>
  <c r="G599" i="1" s="1"/>
  <c r="D599" i="1"/>
  <c r="CZ598" i="1"/>
  <c r="CO598" i="1"/>
  <c r="CL598" i="1"/>
  <c r="CE598" i="1"/>
  <c r="CC598" i="1"/>
  <c r="BV598" i="1"/>
  <c r="BQ598" i="1"/>
  <c r="BM598" i="1"/>
  <c r="BJ598" i="1"/>
  <c r="BG598" i="1"/>
  <c r="AZ598" i="1"/>
  <c r="AQ598" i="1"/>
  <c r="AO598" i="1"/>
  <c r="AM598" i="1"/>
  <c r="CY598" i="1" s="1"/>
  <c r="AJ598" i="1"/>
  <c r="AH598" i="1"/>
  <c r="DB598" i="1" s="1"/>
  <c r="I598" i="1"/>
  <c r="G598" i="1"/>
  <c r="F598" i="1"/>
  <c r="E598" i="1"/>
  <c r="CX598" i="1" s="1"/>
  <c r="D598" i="1"/>
  <c r="CW598" i="1" s="1"/>
  <c r="CO597" i="1"/>
  <c r="CL597" i="1"/>
  <c r="CE597" i="1"/>
  <c r="CC597" i="1"/>
  <c r="BV597" i="1"/>
  <c r="BQ597" i="1"/>
  <c r="BM597" i="1"/>
  <c r="BJ597" i="1"/>
  <c r="BG597" i="1"/>
  <c r="AZ597" i="1"/>
  <c r="AQ597" i="1"/>
  <c r="AO597" i="1"/>
  <c r="CZ597" i="1" s="1"/>
  <c r="AM597" i="1"/>
  <c r="AJ597" i="1"/>
  <c r="AH597" i="1"/>
  <c r="CY597" i="1" s="1"/>
  <c r="I597" i="1"/>
  <c r="E597" i="1"/>
  <c r="F597" i="1" s="1"/>
  <c r="G597" i="1" s="1"/>
  <c r="D597" i="1"/>
  <c r="CW597" i="1" s="1"/>
  <c r="CZ596" i="1"/>
  <c r="CO596" i="1"/>
  <c r="CL596" i="1"/>
  <c r="CE596" i="1"/>
  <c r="CC596" i="1"/>
  <c r="BV596" i="1"/>
  <c r="BQ596" i="1"/>
  <c r="BM596" i="1"/>
  <c r="BJ596" i="1"/>
  <c r="BG596" i="1"/>
  <c r="AZ596" i="1"/>
  <c r="AQ596" i="1"/>
  <c r="AO596" i="1"/>
  <c r="AM596" i="1"/>
  <c r="CY596" i="1" s="1"/>
  <c r="AJ596" i="1"/>
  <c r="AH596" i="1"/>
  <c r="DB596" i="1" s="1"/>
  <c r="I596" i="1"/>
  <c r="G596" i="1"/>
  <c r="F596" i="1"/>
  <c r="E596" i="1"/>
  <c r="CX596" i="1" s="1"/>
  <c r="D596" i="1"/>
  <c r="CW596" i="1" s="1"/>
  <c r="CO595" i="1"/>
  <c r="CL595" i="1"/>
  <c r="CE595" i="1"/>
  <c r="CC595" i="1"/>
  <c r="BV595" i="1"/>
  <c r="BQ595" i="1"/>
  <c r="BM595" i="1"/>
  <c r="BJ595" i="1"/>
  <c r="BG595" i="1"/>
  <c r="AZ595" i="1"/>
  <c r="AQ595" i="1"/>
  <c r="AO595" i="1"/>
  <c r="CZ595" i="1" s="1"/>
  <c r="AM595" i="1"/>
  <c r="AJ595" i="1"/>
  <c r="AH595" i="1"/>
  <c r="CY595" i="1" s="1"/>
  <c r="I595" i="1"/>
  <c r="E595" i="1"/>
  <c r="F595" i="1" s="1"/>
  <c r="G595" i="1" s="1"/>
  <c r="D595" i="1"/>
  <c r="CZ594" i="1"/>
  <c r="CO594" i="1"/>
  <c r="CL594" i="1"/>
  <c r="CE594" i="1"/>
  <c r="CC594" i="1"/>
  <c r="BV594" i="1"/>
  <c r="BQ594" i="1"/>
  <c r="BM594" i="1"/>
  <c r="BJ594" i="1"/>
  <c r="BG594" i="1"/>
  <c r="AZ594" i="1"/>
  <c r="AQ594" i="1"/>
  <c r="AO594" i="1"/>
  <c r="AM594" i="1"/>
  <c r="CY594" i="1" s="1"/>
  <c r="AJ594" i="1"/>
  <c r="AH594" i="1"/>
  <c r="DB594" i="1" s="1"/>
  <c r="I594" i="1"/>
  <c r="G594" i="1"/>
  <c r="F594" i="1"/>
  <c r="E594" i="1"/>
  <c r="CX594" i="1" s="1"/>
  <c r="D594" i="1"/>
  <c r="CW594" i="1" s="1"/>
  <c r="CO593" i="1"/>
  <c r="CL593" i="1"/>
  <c r="CE593" i="1"/>
  <c r="CC593" i="1"/>
  <c r="BV593" i="1"/>
  <c r="BQ593" i="1"/>
  <c r="BM593" i="1"/>
  <c r="BJ593" i="1"/>
  <c r="BG593" i="1"/>
  <c r="AZ593" i="1"/>
  <c r="AQ593" i="1"/>
  <c r="AO593" i="1"/>
  <c r="CZ593" i="1" s="1"/>
  <c r="AM593" i="1"/>
  <c r="AJ593" i="1"/>
  <c r="AH593" i="1"/>
  <c r="CY593" i="1" s="1"/>
  <c r="I593" i="1"/>
  <c r="E593" i="1"/>
  <c r="F593" i="1" s="1"/>
  <c r="G593" i="1" s="1"/>
  <c r="D593" i="1"/>
  <c r="CW593" i="1" s="1"/>
  <c r="CZ592" i="1"/>
  <c r="CO592" i="1"/>
  <c r="CL592" i="1"/>
  <c r="CE592" i="1"/>
  <c r="CC592" i="1"/>
  <c r="BV592" i="1"/>
  <c r="BQ592" i="1"/>
  <c r="BM592" i="1"/>
  <c r="BJ592" i="1"/>
  <c r="BG592" i="1"/>
  <c r="AZ592" i="1"/>
  <c r="AQ592" i="1"/>
  <c r="AO592" i="1"/>
  <c r="AM592" i="1"/>
  <c r="CY592" i="1" s="1"/>
  <c r="AJ592" i="1"/>
  <c r="AH592" i="1"/>
  <c r="DB592" i="1" s="1"/>
  <c r="I592" i="1"/>
  <c r="G592" i="1"/>
  <c r="F592" i="1"/>
  <c r="E592" i="1"/>
  <c r="CX592" i="1" s="1"/>
  <c r="D592" i="1"/>
  <c r="CW592" i="1" s="1"/>
  <c r="CO591" i="1"/>
  <c r="CL591" i="1"/>
  <c r="CE591" i="1"/>
  <c r="CC591" i="1"/>
  <c r="BV591" i="1"/>
  <c r="BQ591" i="1"/>
  <c r="BM591" i="1"/>
  <c r="BJ591" i="1"/>
  <c r="BG591" i="1"/>
  <c r="AZ591" i="1"/>
  <c r="AQ591" i="1"/>
  <c r="AO591" i="1"/>
  <c r="CZ591" i="1" s="1"/>
  <c r="AM591" i="1"/>
  <c r="AJ591" i="1"/>
  <c r="AH591" i="1"/>
  <c r="CY591" i="1" s="1"/>
  <c r="I591" i="1"/>
  <c r="E591" i="1"/>
  <c r="F591" i="1" s="1"/>
  <c r="G591" i="1" s="1"/>
  <c r="D591" i="1"/>
  <c r="CZ590" i="1"/>
  <c r="CO590" i="1"/>
  <c r="CL590" i="1"/>
  <c r="CE590" i="1"/>
  <c r="CC590" i="1"/>
  <c r="BV590" i="1"/>
  <c r="BQ590" i="1"/>
  <c r="BM590" i="1"/>
  <c r="BJ590" i="1"/>
  <c r="BG590" i="1"/>
  <c r="AZ590" i="1"/>
  <c r="AQ590" i="1"/>
  <c r="AO590" i="1"/>
  <c r="AM590" i="1"/>
  <c r="CY590" i="1" s="1"/>
  <c r="AJ590" i="1"/>
  <c r="AH590" i="1"/>
  <c r="DB590" i="1" s="1"/>
  <c r="I590" i="1"/>
  <c r="G590" i="1"/>
  <c r="F590" i="1"/>
  <c r="E590" i="1"/>
  <c r="CX590" i="1" s="1"/>
  <c r="D590" i="1"/>
  <c r="CW590" i="1" s="1"/>
  <c r="CO589" i="1"/>
  <c r="CL589" i="1"/>
  <c r="CE589" i="1"/>
  <c r="CC589" i="1"/>
  <c r="BV589" i="1"/>
  <c r="BQ589" i="1"/>
  <c r="BM589" i="1"/>
  <c r="BJ589" i="1"/>
  <c r="BG589" i="1"/>
  <c r="AZ589" i="1"/>
  <c r="AQ589" i="1"/>
  <c r="AO589" i="1"/>
  <c r="CZ589" i="1" s="1"/>
  <c r="AM589" i="1"/>
  <c r="AJ589" i="1"/>
  <c r="AH589" i="1"/>
  <c r="CY589" i="1" s="1"/>
  <c r="I589" i="1"/>
  <c r="E589" i="1"/>
  <c r="F589" i="1" s="1"/>
  <c r="G589" i="1" s="1"/>
  <c r="D589" i="1"/>
  <c r="CW589" i="1" s="1"/>
  <c r="CZ588" i="1"/>
  <c r="CO588" i="1"/>
  <c r="CL588" i="1"/>
  <c r="CE588" i="1"/>
  <c r="CC588" i="1"/>
  <c r="BV588" i="1"/>
  <c r="BQ588" i="1"/>
  <c r="BM588" i="1"/>
  <c r="BJ588" i="1"/>
  <c r="BG588" i="1"/>
  <c r="AZ588" i="1"/>
  <c r="AQ588" i="1"/>
  <c r="AO588" i="1"/>
  <c r="AM588" i="1"/>
  <c r="CY588" i="1" s="1"/>
  <c r="AJ588" i="1"/>
  <c r="AH588" i="1"/>
  <c r="DB588" i="1" s="1"/>
  <c r="I588" i="1"/>
  <c r="G588" i="1"/>
  <c r="F588" i="1"/>
  <c r="E588" i="1"/>
  <c r="CX588" i="1" s="1"/>
  <c r="D588" i="1"/>
  <c r="CW588" i="1" s="1"/>
  <c r="CO587" i="1"/>
  <c r="CL587" i="1"/>
  <c r="CE587" i="1"/>
  <c r="CC587" i="1"/>
  <c r="BV587" i="1"/>
  <c r="BQ587" i="1"/>
  <c r="BM587" i="1"/>
  <c r="BJ587" i="1"/>
  <c r="BG587" i="1"/>
  <c r="AZ587" i="1"/>
  <c r="AQ587" i="1"/>
  <c r="AO587" i="1"/>
  <c r="CZ587" i="1" s="1"/>
  <c r="AM587" i="1"/>
  <c r="AJ587" i="1"/>
  <c r="AH587" i="1"/>
  <c r="CY587" i="1" s="1"/>
  <c r="I587" i="1"/>
  <c r="E587" i="1"/>
  <c r="F587" i="1" s="1"/>
  <c r="G587" i="1" s="1"/>
  <c r="D587" i="1"/>
  <c r="CZ586" i="1"/>
  <c r="CO586" i="1"/>
  <c r="CL586" i="1"/>
  <c r="CE586" i="1"/>
  <c r="CC586" i="1"/>
  <c r="BV586" i="1"/>
  <c r="BQ586" i="1"/>
  <c r="BM586" i="1"/>
  <c r="BJ586" i="1"/>
  <c r="BG586" i="1"/>
  <c r="AZ586" i="1"/>
  <c r="AQ586" i="1"/>
  <c r="AO586" i="1"/>
  <c r="AM586" i="1"/>
  <c r="CY586" i="1" s="1"/>
  <c r="AJ586" i="1"/>
  <c r="AH586" i="1"/>
  <c r="DB586" i="1" s="1"/>
  <c r="I586" i="1"/>
  <c r="G586" i="1"/>
  <c r="F586" i="1"/>
  <c r="E586" i="1"/>
  <c r="CX586" i="1" s="1"/>
  <c r="D586" i="1"/>
  <c r="CW586" i="1" s="1"/>
  <c r="CO585" i="1"/>
  <c r="CL585" i="1"/>
  <c r="CE585" i="1"/>
  <c r="CC585" i="1"/>
  <c r="BV585" i="1"/>
  <c r="BQ585" i="1"/>
  <c r="BM585" i="1"/>
  <c r="BJ585" i="1"/>
  <c r="BG585" i="1"/>
  <c r="AZ585" i="1"/>
  <c r="AQ585" i="1"/>
  <c r="AO585" i="1"/>
  <c r="CZ585" i="1" s="1"/>
  <c r="AM585" i="1"/>
  <c r="AJ585" i="1"/>
  <c r="AH585" i="1"/>
  <c r="CY585" i="1" s="1"/>
  <c r="I585" i="1"/>
  <c r="E585" i="1"/>
  <c r="F585" i="1" s="1"/>
  <c r="G585" i="1" s="1"/>
  <c r="D585" i="1"/>
  <c r="CW585" i="1" s="1"/>
  <c r="CZ584" i="1"/>
  <c r="CO584" i="1"/>
  <c r="CL584" i="1"/>
  <c r="CE584" i="1"/>
  <c r="CC584" i="1"/>
  <c r="BV584" i="1"/>
  <c r="BQ584" i="1"/>
  <c r="BM584" i="1"/>
  <c r="BJ584" i="1"/>
  <c r="BG584" i="1"/>
  <c r="AZ584" i="1"/>
  <c r="AQ584" i="1"/>
  <c r="AO584" i="1"/>
  <c r="AM584" i="1"/>
  <c r="CY584" i="1" s="1"/>
  <c r="AJ584" i="1"/>
  <c r="AH584" i="1"/>
  <c r="DB584" i="1" s="1"/>
  <c r="I584" i="1"/>
  <c r="G584" i="1"/>
  <c r="F584" i="1"/>
  <c r="E584" i="1"/>
  <c r="CX584" i="1" s="1"/>
  <c r="D584" i="1"/>
  <c r="CW584" i="1" s="1"/>
  <c r="CO583" i="1"/>
  <c r="CL583" i="1"/>
  <c r="CE583" i="1"/>
  <c r="CC583" i="1"/>
  <c r="BV583" i="1"/>
  <c r="BQ583" i="1"/>
  <c r="BM583" i="1"/>
  <c r="BJ583" i="1"/>
  <c r="BG583" i="1"/>
  <c r="AZ583" i="1"/>
  <c r="AQ583" i="1"/>
  <c r="AO583" i="1"/>
  <c r="CZ583" i="1" s="1"/>
  <c r="AM583" i="1"/>
  <c r="AJ583" i="1"/>
  <c r="AH583" i="1"/>
  <c r="CY583" i="1" s="1"/>
  <c r="I583" i="1"/>
  <c r="E583" i="1"/>
  <c r="F583" i="1" s="1"/>
  <c r="G583" i="1" s="1"/>
  <c r="D583" i="1"/>
  <c r="CZ582" i="1"/>
  <c r="CO582" i="1"/>
  <c r="CL582" i="1"/>
  <c r="CE582" i="1"/>
  <c r="CC582" i="1"/>
  <c r="BV582" i="1"/>
  <c r="BQ582" i="1"/>
  <c r="BM582" i="1"/>
  <c r="BJ582" i="1"/>
  <c r="BG582" i="1"/>
  <c r="AZ582" i="1"/>
  <c r="AQ582" i="1"/>
  <c r="AO582" i="1"/>
  <c r="AM582" i="1"/>
  <c r="CY582" i="1" s="1"/>
  <c r="AJ582" i="1"/>
  <c r="AH582" i="1"/>
  <c r="DB582" i="1" s="1"/>
  <c r="I582" i="1"/>
  <c r="G582" i="1"/>
  <c r="F582" i="1"/>
  <c r="E582" i="1"/>
  <c r="CX582" i="1" s="1"/>
  <c r="D582" i="1"/>
  <c r="CW582" i="1" s="1"/>
  <c r="CO581" i="1"/>
  <c r="CL581" i="1"/>
  <c r="CE581" i="1"/>
  <c r="CC581" i="1"/>
  <c r="BV581" i="1"/>
  <c r="BQ581" i="1"/>
  <c r="BM581" i="1"/>
  <c r="BJ581" i="1"/>
  <c r="BG581" i="1"/>
  <c r="AZ581" i="1"/>
  <c r="AQ581" i="1"/>
  <c r="AO581" i="1"/>
  <c r="CZ581" i="1" s="1"/>
  <c r="AM581" i="1"/>
  <c r="AJ581" i="1"/>
  <c r="AH581" i="1"/>
  <c r="CY581" i="1" s="1"/>
  <c r="I581" i="1"/>
  <c r="E581" i="1"/>
  <c r="F581" i="1" s="1"/>
  <c r="G581" i="1" s="1"/>
  <c r="D581" i="1"/>
  <c r="CW581" i="1" s="1"/>
  <c r="CZ580" i="1"/>
  <c r="CO580" i="1"/>
  <c r="CL580" i="1"/>
  <c r="CE580" i="1"/>
  <c r="CC580" i="1"/>
  <c r="BV580" i="1"/>
  <c r="BQ580" i="1"/>
  <c r="BM580" i="1"/>
  <c r="BJ580" i="1"/>
  <c r="BG580" i="1"/>
  <c r="AZ580" i="1"/>
  <c r="AQ580" i="1"/>
  <c r="AO580" i="1"/>
  <c r="AM580" i="1"/>
  <c r="CY580" i="1" s="1"/>
  <c r="AJ580" i="1"/>
  <c r="AH580" i="1"/>
  <c r="DB580" i="1" s="1"/>
  <c r="I580" i="1"/>
  <c r="G580" i="1"/>
  <c r="F580" i="1"/>
  <c r="E580" i="1"/>
  <c r="CX580" i="1" s="1"/>
  <c r="D580" i="1"/>
  <c r="CW580" i="1" s="1"/>
  <c r="CO579" i="1"/>
  <c r="CL579" i="1"/>
  <c r="CE579" i="1"/>
  <c r="CC579" i="1"/>
  <c r="BV579" i="1"/>
  <c r="BQ579" i="1"/>
  <c r="BM579" i="1"/>
  <c r="BJ579" i="1"/>
  <c r="BG579" i="1"/>
  <c r="AZ579" i="1"/>
  <c r="AQ579" i="1"/>
  <c r="AO579" i="1"/>
  <c r="CZ579" i="1" s="1"/>
  <c r="AM579" i="1"/>
  <c r="AJ579" i="1"/>
  <c r="AH579" i="1"/>
  <c r="CY579" i="1" s="1"/>
  <c r="I579" i="1"/>
  <c r="E579" i="1"/>
  <c r="F579" i="1" s="1"/>
  <c r="G579" i="1" s="1"/>
  <c r="D579" i="1"/>
  <c r="CZ578" i="1"/>
  <c r="CO578" i="1"/>
  <c r="CL578" i="1"/>
  <c r="CE578" i="1"/>
  <c r="CC578" i="1"/>
  <c r="BV578" i="1"/>
  <c r="BQ578" i="1"/>
  <c r="BM578" i="1"/>
  <c r="BJ578" i="1"/>
  <c r="BG578" i="1"/>
  <c r="AZ578" i="1"/>
  <c r="AQ578" i="1"/>
  <c r="AO578" i="1"/>
  <c r="AM578" i="1"/>
  <c r="CY578" i="1" s="1"/>
  <c r="AJ578" i="1"/>
  <c r="AH578" i="1"/>
  <c r="DB578" i="1" s="1"/>
  <c r="I578" i="1"/>
  <c r="G578" i="1"/>
  <c r="F578" i="1"/>
  <c r="E578" i="1"/>
  <c r="CX578" i="1" s="1"/>
  <c r="D578" i="1"/>
  <c r="CW578" i="1" s="1"/>
  <c r="CO577" i="1"/>
  <c r="CL577" i="1"/>
  <c r="CE577" i="1"/>
  <c r="CC577" i="1"/>
  <c r="BV577" i="1"/>
  <c r="BQ577" i="1"/>
  <c r="BM577" i="1"/>
  <c r="BJ577" i="1"/>
  <c r="BG577" i="1"/>
  <c r="AZ577" i="1"/>
  <c r="AQ577" i="1"/>
  <c r="AO577" i="1"/>
  <c r="CZ577" i="1" s="1"/>
  <c r="AM577" i="1"/>
  <c r="AJ577" i="1"/>
  <c r="AH577" i="1"/>
  <c r="CY577" i="1" s="1"/>
  <c r="I577" i="1"/>
  <c r="E577" i="1"/>
  <c r="F577" i="1" s="1"/>
  <c r="G577" i="1" s="1"/>
  <c r="D577" i="1"/>
  <c r="CW577" i="1" s="1"/>
  <c r="CZ576" i="1"/>
  <c r="CO576" i="1"/>
  <c r="CL576" i="1"/>
  <c r="CE576" i="1"/>
  <c r="CC576" i="1"/>
  <c r="BV576" i="1"/>
  <c r="BQ576" i="1"/>
  <c r="BM576" i="1"/>
  <c r="BJ576" i="1"/>
  <c r="BG576" i="1"/>
  <c r="AZ576" i="1"/>
  <c r="AQ576" i="1"/>
  <c r="AO576" i="1"/>
  <c r="AM576" i="1"/>
  <c r="CY576" i="1" s="1"/>
  <c r="AJ576" i="1"/>
  <c r="AH576" i="1"/>
  <c r="DB576" i="1" s="1"/>
  <c r="I576" i="1"/>
  <c r="G576" i="1"/>
  <c r="F576" i="1"/>
  <c r="E576" i="1"/>
  <c r="CX576" i="1" s="1"/>
  <c r="D576" i="1"/>
  <c r="CW576" i="1" s="1"/>
  <c r="CO575" i="1"/>
  <c r="CL575" i="1"/>
  <c r="CE575" i="1"/>
  <c r="CC575" i="1"/>
  <c r="BV575" i="1"/>
  <c r="BQ575" i="1"/>
  <c r="BM575" i="1"/>
  <c r="BJ575" i="1"/>
  <c r="BG575" i="1"/>
  <c r="AZ575" i="1"/>
  <c r="AQ575" i="1"/>
  <c r="AO575" i="1"/>
  <c r="CZ575" i="1" s="1"/>
  <c r="AM575" i="1"/>
  <c r="AJ575" i="1"/>
  <c r="AH575" i="1"/>
  <c r="CY575" i="1" s="1"/>
  <c r="I575" i="1"/>
  <c r="E575" i="1"/>
  <c r="F575" i="1" s="1"/>
  <c r="G575" i="1" s="1"/>
  <c r="D575" i="1"/>
  <c r="CZ574" i="1"/>
  <c r="CO574" i="1"/>
  <c r="CL574" i="1"/>
  <c r="CE574" i="1"/>
  <c r="CC574" i="1"/>
  <c r="BV574" i="1"/>
  <c r="BQ574" i="1"/>
  <c r="BM574" i="1"/>
  <c r="BJ574" i="1"/>
  <c r="BG574" i="1"/>
  <c r="AZ574" i="1"/>
  <c r="AQ574" i="1"/>
  <c r="AO574" i="1"/>
  <c r="AM574" i="1"/>
  <c r="CY574" i="1" s="1"/>
  <c r="AJ574" i="1"/>
  <c r="AH574" i="1"/>
  <c r="DB574" i="1" s="1"/>
  <c r="I574" i="1"/>
  <c r="G574" i="1"/>
  <c r="F574" i="1"/>
  <c r="E574" i="1"/>
  <c r="CX574" i="1" s="1"/>
  <c r="D574" i="1"/>
  <c r="CW574" i="1" s="1"/>
  <c r="CO573" i="1"/>
  <c r="CL573" i="1"/>
  <c r="CE573" i="1"/>
  <c r="CC573" i="1"/>
  <c r="BV573" i="1"/>
  <c r="BQ573" i="1"/>
  <c r="BM573" i="1"/>
  <c r="BJ573" i="1"/>
  <c r="BG573" i="1"/>
  <c r="AZ573" i="1"/>
  <c r="AQ573" i="1"/>
  <c r="AO573" i="1"/>
  <c r="CZ573" i="1" s="1"/>
  <c r="AM573" i="1"/>
  <c r="AJ573" i="1"/>
  <c r="AH573" i="1"/>
  <c r="CY573" i="1" s="1"/>
  <c r="I573" i="1"/>
  <c r="E573" i="1"/>
  <c r="F573" i="1" s="1"/>
  <c r="G573" i="1" s="1"/>
  <c r="D573" i="1"/>
  <c r="CW573" i="1" s="1"/>
  <c r="CZ572" i="1"/>
  <c r="CO572" i="1"/>
  <c r="CL572" i="1"/>
  <c r="CE572" i="1"/>
  <c r="CC572" i="1"/>
  <c r="BV572" i="1"/>
  <c r="BQ572" i="1"/>
  <c r="BM572" i="1"/>
  <c r="BJ572" i="1"/>
  <c r="BG572" i="1"/>
  <c r="AZ572" i="1"/>
  <c r="AQ572" i="1"/>
  <c r="AO572" i="1"/>
  <c r="AM572" i="1"/>
  <c r="CY572" i="1" s="1"/>
  <c r="AJ572" i="1"/>
  <c r="AH572" i="1"/>
  <c r="DB572" i="1" s="1"/>
  <c r="I572" i="1"/>
  <c r="G572" i="1"/>
  <c r="F572" i="1"/>
  <c r="E572" i="1"/>
  <c r="CX572" i="1" s="1"/>
  <c r="D572" i="1"/>
  <c r="CW572" i="1" s="1"/>
  <c r="CO571" i="1"/>
  <c r="CL571" i="1"/>
  <c r="CE571" i="1"/>
  <c r="CC571" i="1"/>
  <c r="BV571" i="1"/>
  <c r="BQ571" i="1"/>
  <c r="BM571" i="1"/>
  <c r="BJ571" i="1"/>
  <c r="BG571" i="1"/>
  <c r="AZ571" i="1"/>
  <c r="AQ571" i="1"/>
  <c r="AO571" i="1"/>
  <c r="CZ571" i="1" s="1"/>
  <c r="AM571" i="1"/>
  <c r="AJ571" i="1"/>
  <c r="AH571" i="1"/>
  <c r="CY571" i="1" s="1"/>
  <c r="I571" i="1"/>
  <c r="E571" i="1"/>
  <c r="F571" i="1" s="1"/>
  <c r="G571" i="1" s="1"/>
  <c r="D571" i="1"/>
  <c r="CZ570" i="1"/>
  <c r="CO570" i="1"/>
  <c r="CL570" i="1"/>
  <c r="CE570" i="1"/>
  <c r="CC570" i="1"/>
  <c r="BV570" i="1"/>
  <c r="BQ570" i="1"/>
  <c r="BM570" i="1"/>
  <c r="BJ570" i="1"/>
  <c r="BG570" i="1"/>
  <c r="AZ570" i="1"/>
  <c r="AQ570" i="1"/>
  <c r="AO570" i="1"/>
  <c r="AM570" i="1"/>
  <c r="CY570" i="1" s="1"/>
  <c r="AJ570" i="1"/>
  <c r="AH570" i="1"/>
  <c r="DB570" i="1" s="1"/>
  <c r="I570" i="1"/>
  <c r="G570" i="1"/>
  <c r="F570" i="1"/>
  <c r="E570" i="1"/>
  <c r="CX570" i="1" s="1"/>
  <c r="D570" i="1"/>
  <c r="CW570" i="1" s="1"/>
  <c r="CO569" i="1"/>
  <c r="CL569" i="1"/>
  <c r="CE569" i="1"/>
  <c r="CC569" i="1"/>
  <c r="BV569" i="1"/>
  <c r="BQ569" i="1"/>
  <c r="BM569" i="1"/>
  <c r="BJ569" i="1"/>
  <c r="BG569" i="1"/>
  <c r="AZ569" i="1"/>
  <c r="AQ569" i="1"/>
  <c r="AO569" i="1"/>
  <c r="CZ569" i="1" s="1"/>
  <c r="AM569" i="1"/>
  <c r="AJ569" i="1"/>
  <c r="AH569" i="1"/>
  <c r="CY569" i="1" s="1"/>
  <c r="I569" i="1"/>
  <c r="E569" i="1"/>
  <c r="F569" i="1" s="1"/>
  <c r="G569" i="1" s="1"/>
  <c r="D569" i="1"/>
  <c r="CW569" i="1" s="1"/>
  <c r="CZ568" i="1"/>
  <c r="CO568" i="1"/>
  <c r="CL568" i="1"/>
  <c r="CE568" i="1"/>
  <c r="CC568" i="1"/>
  <c r="BV568" i="1"/>
  <c r="BQ568" i="1"/>
  <c r="BM568" i="1"/>
  <c r="BJ568" i="1"/>
  <c r="BG568" i="1"/>
  <c r="AZ568" i="1"/>
  <c r="AQ568" i="1"/>
  <c r="AO568" i="1"/>
  <c r="AM568" i="1"/>
  <c r="CY568" i="1" s="1"/>
  <c r="AJ568" i="1"/>
  <c r="AH568" i="1"/>
  <c r="DB568" i="1" s="1"/>
  <c r="I568" i="1"/>
  <c r="G568" i="1"/>
  <c r="F568" i="1"/>
  <c r="E568" i="1"/>
  <c r="CX568" i="1" s="1"/>
  <c r="D568" i="1"/>
  <c r="CW568" i="1" s="1"/>
  <c r="CO567" i="1"/>
  <c r="CL567" i="1"/>
  <c r="CE567" i="1"/>
  <c r="CC567" i="1"/>
  <c r="BV567" i="1"/>
  <c r="BQ567" i="1"/>
  <c r="BM567" i="1"/>
  <c r="BJ567" i="1"/>
  <c r="BG567" i="1"/>
  <c r="AZ567" i="1"/>
  <c r="AQ567" i="1"/>
  <c r="AO567" i="1"/>
  <c r="CZ567" i="1" s="1"/>
  <c r="AM567" i="1"/>
  <c r="AJ567" i="1"/>
  <c r="AH567" i="1"/>
  <c r="CY567" i="1" s="1"/>
  <c r="I567" i="1"/>
  <c r="E567" i="1"/>
  <c r="F567" i="1" s="1"/>
  <c r="G567" i="1" s="1"/>
  <c r="D567" i="1"/>
  <c r="CZ566" i="1"/>
  <c r="CO566" i="1"/>
  <c r="CL566" i="1"/>
  <c r="CE566" i="1"/>
  <c r="CC566" i="1"/>
  <c r="BV566" i="1"/>
  <c r="BQ566" i="1"/>
  <c r="BM566" i="1"/>
  <c r="BJ566" i="1"/>
  <c r="BG566" i="1"/>
  <c r="AZ566" i="1"/>
  <c r="AQ566" i="1"/>
  <c r="AO566" i="1"/>
  <c r="AM566" i="1"/>
  <c r="CY566" i="1" s="1"/>
  <c r="AJ566" i="1"/>
  <c r="AH566" i="1"/>
  <c r="DB566" i="1" s="1"/>
  <c r="I566" i="1"/>
  <c r="G566" i="1"/>
  <c r="F566" i="1"/>
  <c r="E566" i="1"/>
  <c r="CX566" i="1" s="1"/>
  <c r="D566" i="1"/>
  <c r="CW566" i="1" s="1"/>
  <c r="CO565" i="1"/>
  <c r="CL565" i="1"/>
  <c r="CE565" i="1"/>
  <c r="CC565" i="1"/>
  <c r="BV565" i="1"/>
  <c r="BQ565" i="1"/>
  <c r="BM565" i="1"/>
  <c r="BJ565" i="1"/>
  <c r="BG565" i="1"/>
  <c r="AZ565" i="1"/>
  <c r="AQ565" i="1"/>
  <c r="AO565" i="1"/>
  <c r="CZ565" i="1" s="1"/>
  <c r="AM565" i="1"/>
  <c r="AJ565" i="1"/>
  <c r="AH565" i="1"/>
  <c r="CY565" i="1" s="1"/>
  <c r="I565" i="1"/>
  <c r="E565" i="1"/>
  <c r="F565" i="1" s="1"/>
  <c r="G565" i="1" s="1"/>
  <c r="D565" i="1"/>
  <c r="CW565" i="1" s="1"/>
  <c r="CZ564" i="1"/>
  <c r="CO564" i="1"/>
  <c r="CL564" i="1"/>
  <c r="CE564" i="1"/>
  <c r="CC564" i="1"/>
  <c r="BV564" i="1"/>
  <c r="BQ564" i="1"/>
  <c r="BM564" i="1"/>
  <c r="BJ564" i="1"/>
  <c r="BG564" i="1"/>
  <c r="AZ564" i="1"/>
  <c r="AQ564" i="1"/>
  <c r="AO564" i="1"/>
  <c r="AM564" i="1"/>
  <c r="CY564" i="1" s="1"/>
  <c r="AJ564" i="1"/>
  <c r="AH564" i="1"/>
  <c r="DB564" i="1" s="1"/>
  <c r="I564" i="1"/>
  <c r="G564" i="1"/>
  <c r="F564" i="1"/>
  <c r="E564" i="1"/>
  <c r="CX564" i="1" s="1"/>
  <c r="D564" i="1"/>
  <c r="CW564" i="1" s="1"/>
  <c r="CO563" i="1"/>
  <c r="CL563" i="1"/>
  <c r="CE563" i="1"/>
  <c r="CC563" i="1"/>
  <c r="BV563" i="1"/>
  <c r="BQ563" i="1"/>
  <c r="BM563" i="1"/>
  <c r="BJ563" i="1"/>
  <c r="BG563" i="1"/>
  <c r="AZ563" i="1"/>
  <c r="AQ563" i="1"/>
  <c r="AO563" i="1"/>
  <c r="CZ563" i="1" s="1"/>
  <c r="AM563" i="1"/>
  <c r="AJ563" i="1"/>
  <c r="AH563" i="1"/>
  <c r="CY563" i="1" s="1"/>
  <c r="I563" i="1"/>
  <c r="E563" i="1"/>
  <c r="F563" i="1" s="1"/>
  <c r="G563" i="1" s="1"/>
  <c r="D563" i="1"/>
  <c r="CZ562" i="1"/>
  <c r="CO562" i="1"/>
  <c r="CL562" i="1"/>
  <c r="CE562" i="1"/>
  <c r="CC562" i="1"/>
  <c r="BV562" i="1"/>
  <c r="BQ562" i="1"/>
  <c r="BM562" i="1"/>
  <c r="BJ562" i="1"/>
  <c r="BG562" i="1"/>
  <c r="AZ562" i="1"/>
  <c r="AQ562" i="1"/>
  <c r="AO562" i="1"/>
  <c r="AM562" i="1"/>
  <c r="CY562" i="1" s="1"/>
  <c r="AJ562" i="1"/>
  <c r="AH562" i="1"/>
  <c r="DB562" i="1" s="1"/>
  <c r="I562" i="1"/>
  <c r="G562" i="1"/>
  <c r="F562" i="1"/>
  <c r="E562" i="1"/>
  <c r="CX562" i="1" s="1"/>
  <c r="D562" i="1"/>
  <c r="CW562" i="1" s="1"/>
  <c r="CO561" i="1"/>
  <c r="CL561" i="1"/>
  <c r="CE561" i="1"/>
  <c r="CC561" i="1"/>
  <c r="BV561" i="1"/>
  <c r="BQ561" i="1"/>
  <c r="BM561" i="1"/>
  <c r="BJ561" i="1"/>
  <c r="BG561" i="1"/>
  <c r="AZ561" i="1"/>
  <c r="AQ561" i="1"/>
  <c r="AO561" i="1"/>
  <c r="CZ561" i="1" s="1"/>
  <c r="AM561" i="1"/>
  <c r="AJ561" i="1"/>
  <c r="AH561" i="1"/>
  <c r="CY561" i="1" s="1"/>
  <c r="I561" i="1"/>
  <c r="E561" i="1"/>
  <c r="F561" i="1" s="1"/>
  <c r="G561" i="1" s="1"/>
  <c r="D561" i="1"/>
  <c r="CW561" i="1" s="1"/>
  <c r="CZ560" i="1"/>
  <c r="CO560" i="1"/>
  <c r="CL560" i="1"/>
  <c r="CE560" i="1"/>
  <c r="CC560" i="1"/>
  <c r="BV560" i="1"/>
  <c r="BQ560" i="1"/>
  <c r="BM560" i="1"/>
  <c r="BJ560" i="1"/>
  <c r="BG560" i="1"/>
  <c r="AZ560" i="1"/>
  <c r="AQ560" i="1"/>
  <c r="AO560" i="1"/>
  <c r="AM560" i="1"/>
  <c r="CY560" i="1" s="1"/>
  <c r="AJ560" i="1"/>
  <c r="AH560" i="1"/>
  <c r="DB560" i="1" s="1"/>
  <c r="I560" i="1"/>
  <c r="G560" i="1"/>
  <c r="F560" i="1"/>
  <c r="E560" i="1"/>
  <c r="CX560" i="1" s="1"/>
  <c r="D560" i="1"/>
  <c r="CW560" i="1" s="1"/>
  <c r="CO559" i="1"/>
  <c r="CL559" i="1"/>
  <c r="CE559" i="1"/>
  <c r="CC559" i="1"/>
  <c r="BV559" i="1"/>
  <c r="BQ559" i="1"/>
  <c r="BM559" i="1"/>
  <c r="BJ559" i="1"/>
  <c r="BG559" i="1"/>
  <c r="AZ559" i="1"/>
  <c r="AQ559" i="1"/>
  <c r="AO559" i="1"/>
  <c r="CZ559" i="1" s="1"/>
  <c r="AM559" i="1"/>
  <c r="AJ559" i="1"/>
  <c r="AH559" i="1"/>
  <c r="CY559" i="1" s="1"/>
  <c r="I559" i="1"/>
  <c r="E559" i="1"/>
  <c r="F559" i="1" s="1"/>
  <c r="G559" i="1" s="1"/>
  <c r="D559" i="1"/>
  <c r="CZ558" i="1"/>
  <c r="CO558" i="1"/>
  <c r="CL558" i="1"/>
  <c r="CE558" i="1"/>
  <c r="CC558" i="1"/>
  <c r="BV558" i="1"/>
  <c r="BQ558" i="1"/>
  <c r="BM558" i="1"/>
  <c r="BJ558" i="1"/>
  <c r="BG558" i="1"/>
  <c r="AZ558" i="1"/>
  <c r="AQ558" i="1"/>
  <c r="AO558" i="1"/>
  <c r="AM558" i="1"/>
  <c r="CY558" i="1" s="1"/>
  <c r="AJ558" i="1"/>
  <c r="AH558" i="1"/>
  <c r="DB558" i="1" s="1"/>
  <c r="I558" i="1"/>
  <c r="G558" i="1"/>
  <c r="F558" i="1"/>
  <c r="E558" i="1"/>
  <c r="CX558" i="1" s="1"/>
  <c r="D558" i="1"/>
  <c r="CW558" i="1" s="1"/>
  <c r="CO557" i="1"/>
  <c r="CL557" i="1"/>
  <c r="CE557" i="1"/>
  <c r="CC557" i="1"/>
  <c r="BV557" i="1"/>
  <c r="BQ557" i="1"/>
  <c r="BM557" i="1"/>
  <c r="BJ557" i="1"/>
  <c r="BG557" i="1"/>
  <c r="AZ557" i="1"/>
  <c r="AQ557" i="1"/>
  <c r="AO557" i="1"/>
  <c r="CZ557" i="1" s="1"/>
  <c r="AM557" i="1"/>
  <c r="AJ557" i="1"/>
  <c r="AH557" i="1"/>
  <c r="CY557" i="1" s="1"/>
  <c r="I557" i="1"/>
  <c r="E557" i="1"/>
  <c r="F557" i="1" s="1"/>
  <c r="G557" i="1" s="1"/>
  <c r="D557" i="1"/>
  <c r="CW557" i="1" s="1"/>
  <c r="CZ556" i="1"/>
  <c r="CO556" i="1"/>
  <c r="CL556" i="1"/>
  <c r="CE556" i="1"/>
  <c r="CC556" i="1"/>
  <c r="BV556" i="1"/>
  <c r="BQ556" i="1"/>
  <c r="BM556" i="1"/>
  <c r="BJ556" i="1"/>
  <c r="BG556" i="1"/>
  <c r="AZ556" i="1"/>
  <c r="AQ556" i="1"/>
  <c r="AO556" i="1"/>
  <c r="AM556" i="1"/>
  <c r="CY556" i="1" s="1"/>
  <c r="AJ556" i="1"/>
  <c r="AH556" i="1"/>
  <c r="DB556" i="1" s="1"/>
  <c r="I556" i="1"/>
  <c r="G556" i="1"/>
  <c r="F556" i="1"/>
  <c r="E556" i="1"/>
  <c r="CX556" i="1" s="1"/>
  <c r="D556" i="1"/>
  <c r="CW556" i="1" s="1"/>
  <c r="CO555" i="1"/>
  <c r="CL555" i="1"/>
  <c r="CE555" i="1"/>
  <c r="CC555" i="1"/>
  <c r="BV555" i="1"/>
  <c r="BQ555" i="1"/>
  <c r="BM555" i="1"/>
  <c r="BJ555" i="1"/>
  <c r="BG555" i="1"/>
  <c r="AZ555" i="1"/>
  <c r="AQ555" i="1"/>
  <c r="AO555" i="1"/>
  <c r="CZ555" i="1" s="1"/>
  <c r="AM555" i="1"/>
  <c r="AJ555" i="1"/>
  <c r="AH555" i="1"/>
  <c r="CY555" i="1" s="1"/>
  <c r="I555" i="1"/>
  <c r="E555" i="1"/>
  <c r="F555" i="1" s="1"/>
  <c r="G555" i="1" s="1"/>
  <c r="D555" i="1"/>
  <c r="CZ554" i="1"/>
  <c r="CO554" i="1"/>
  <c r="CL554" i="1"/>
  <c r="CE554" i="1"/>
  <c r="CC554" i="1"/>
  <c r="BV554" i="1"/>
  <c r="BQ554" i="1"/>
  <c r="BM554" i="1"/>
  <c r="BJ554" i="1"/>
  <c r="BG554" i="1"/>
  <c r="AZ554" i="1"/>
  <c r="AQ554" i="1"/>
  <c r="AO554" i="1"/>
  <c r="AM554" i="1"/>
  <c r="CY554" i="1" s="1"/>
  <c r="AJ554" i="1"/>
  <c r="AH554" i="1"/>
  <c r="DB554" i="1" s="1"/>
  <c r="I554" i="1"/>
  <c r="G554" i="1"/>
  <c r="F554" i="1"/>
  <c r="E554" i="1"/>
  <c r="CX554" i="1" s="1"/>
  <c r="D554" i="1"/>
  <c r="CW554" i="1" s="1"/>
  <c r="CO553" i="1"/>
  <c r="CL553" i="1"/>
  <c r="CE553" i="1"/>
  <c r="CC553" i="1"/>
  <c r="BV553" i="1"/>
  <c r="BQ553" i="1"/>
  <c r="BM553" i="1"/>
  <c r="BJ553" i="1"/>
  <c r="BG553" i="1"/>
  <c r="AZ553" i="1"/>
  <c r="AQ553" i="1"/>
  <c r="AO553" i="1"/>
  <c r="CZ553" i="1" s="1"/>
  <c r="AM553" i="1"/>
  <c r="AJ553" i="1"/>
  <c r="AH553" i="1"/>
  <c r="CY553" i="1" s="1"/>
  <c r="I553" i="1"/>
  <c r="E553" i="1"/>
  <c r="F553" i="1" s="1"/>
  <c r="G553" i="1" s="1"/>
  <c r="D553" i="1"/>
  <c r="CW553" i="1" s="1"/>
  <c r="CZ552" i="1"/>
  <c r="CO552" i="1"/>
  <c r="CL552" i="1"/>
  <c r="CE552" i="1"/>
  <c r="CC552" i="1"/>
  <c r="BV552" i="1"/>
  <c r="BQ552" i="1"/>
  <c r="BM552" i="1"/>
  <c r="BJ552" i="1"/>
  <c r="BG552" i="1"/>
  <c r="AZ552" i="1"/>
  <c r="AQ552" i="1"/>
  <c r="AO552" i="1"/>
  <c r="AM552" i="1"/>
  <c r="CY552" i="1" s="1"/>
  <c r="AJ552" i="1"/>
  <c r="AH552" i="1"/>
  <c r="DB552" i="1" s="1"/>
  <c r="I552" i="1"/>
  <c r="G552" i="1"/>
  <c r="F552" i="1"/>
  <c r="E552" i="1"/>
  <c r="CX552" i="1" s="1"/>
  <c r="D552" i="1"/>
  <c r="CW552" i="1" s="1"/>
  <c r="CO551" i="1"/>
  <c r="CL551" i="1"/>
  <c r="CE551" i="1"/>
  <c r="CC551" i="1"/>
  <c r="BV551" i="1"/>
  <c r="BQ551" i="1"/>
  <c r="BM551" i="1"/>
  <c r="BJ551" i="1"/>
  <c r="BG551" i="1"/>
  <c r="AZ551" i="1"/>
  <c r="AQ551" i="1"/>
  <c r="AO551" i="1"/>
  <c r="CZ551" i="1" s="1"/>
  <c r="AM551" i="1"/>
  <c r="AJ551" i="1"/>
  <c r="AH551" i="1"/>
  <c r="CY551" i="1" s="1"/>
  <c r="I551" i="1"/>
  <c r="E551" i="1"/>
  <c r="F551" i="1" s="1"/>
  <c r="G551" i="1" s="1"/>
  <c r="D551" i="1"/>
  <c r="CZ550" i="1"/>
  <c r="CO550" i="1"/>
  <c r="CL550" i="1"/>
  <c r="CE550" i="1"/>
  <c r="CC550" i="1"/>
  <c r="BV550" i="1"/>
  <c r="BQ550" i="1"/>
  <c r="BM550" i="1"/>
  <c r="BJ550" i="1"/>
  <c r="BG550" i="1"/>
  <c r="AZ550" i="1"/>
  <c r="AQ550" i="1"/>
  <c r="AO550" i="1"/>
  <c r="AM550" i="1"/>
  <c r="CY550" i="1" s="1"/>
  <c r="AJ550" i="1"/>
  <c r="AH550" i="1"/>
  <c r="DB550" i="1" s="1"/>
  <c r="I550" i="1"/>
  <c r="G550" i="1"/>
  <c r="F550" i="1"/>
  <c r="E550" i="1"/>
  <c r="CX550" i="1" s="1"/>
  <c r="D550" i="1"/>
  <c r="CW550" i="1" s="1"/>
  <c r="CO549" i="1"/>
  <c r="CL549" i="1"/>
  <c r="CE549" i="1"/>
  <c r="CC549" i="1"/>
  <c r="BV549" i="1"/>
  <c r="BQ549" i="1"/>
  <c r="BM549" i="1"/>
  <c r="BJ549" i="1"/>
  <c r="BG549" i="1"/>
  <c r="AZ549" i="1"/>
  <c r="AQ549" i="1"/>
  <c r="AO549" i="1"/>
  <c r="CZ549" i="1" s="1"/>
  <c r="AM549" i="1"/>
  <c r="AJ549" i="1"/>
  <c r="AH549" i="1"/>
  <c r="CY549" i="1" s="1"/>
  <c r="I549" i="1"/>
  <c r="E549" i="1"/>
  <c r="F549" i="1" s="1"/>
  <c r="G549" i="1" s="1"/>
  <c r="D549" i="1"/>
  <c r="CW549" i="1" s="1"/>
  <c r="CZ548" i="1"/>
  <c r="CO548" i="1"/>
  <c r="CL548" i="1"/>
  <c r="CE548" i="1"/>
  <c r="CC548" i="1"/>
  <c r="BV548" i="1"/>
  <c r="BQ548" i="1"/>
  <c r="BM548" i="1"/>
  <c r="BJ548" i="1"/>
  <c r="BG548" i="1"/>
  <c r="AZ548" i="1"/>
  <c r="AQ548" i="1"/>
  <c r="AO548" i="1"/>
  <c r="AM548" i="1"/>
  <c r="CY548" i="1" s="1"/>
  <c r="AJ548" i="1"/>
  <c r="AH548" i="1"/>
  <c r="DB548" i="1" s="1"/>
  <c r="I548" i="1"/>
  <c r="G548" i="1"/>
  <c r="F548" i="1"/>
  <c r="E548" i="1"/>
  <c r="CX548" i="1" s="1"/>
  <c r="D548" i="1"/>
  <c r="CW548" i="1" s="1"/>
  <c r="CO547" i="1"/>
  <c r="CL547" i="1"/>
  <c r="CE547" i="1"/>
  <c r="CC547" i="1"/>
  <c r="BV547" i="1"/>
  <c r="BQ547" i="1"/>
  <c r="BM547" i="1"/>
  <c r="BJ547" i="1"/>
  <c r="BG547" i="1"/>
  <c r="AZ547" i="1"/>
  <c r="AQ547" i="1"/>
  <c r="AO547" i="1"/>
  <c r="CZ547" i="1" s="1"/>
  <c r="AM547" i="1"/>
  <c r="AJ547" i="1"/>
  <c r="AH547" i="1"/>
  <c r="CY547" i="1" s="1"/>
  <c r="I547" i="1"/>
  <c r="E547" i="1"/>
  <c r="F547" i="1" s="1"/>
  <c r="G547" i="1" s="1"/>
  <c r="D547" i="1"/>
  <c r="CZ546" i="1"/>
  <c r="CO546" i="1"/>
  <c r="CL546" i="1"/>
  <c r="CE546" i="1"/>
  <c r="CC546" i="1"/>
  <c r="BV546" i="1"/>
  <c r="BQ546" i="1"/>
  <c r="BM546" i="1"/>
  <c r="BJ546" i="1"/>
  <c r="BG546" i="1"/>
  <c r="AZ546" i="1"/>
  <c r="AQ546" i="1"/>
  <c r="AO546" i="1"/>
  <c r="AM546" i="1"/>
  <c r="CY546" i="1" s="1"/>
  <c r="AJ546" i="1"/>
  <c r="AH546" i="1"/>
  <c r="DB546" i="1" s="1"/>
  <c r="I546" i="1"/>
  <c r="G546" i="1"/>
  <c r="F546" i="1"/>
  <c r="E546" i="1"/>
  <c r="CX546" i="1" s="1"/>
  <c r="D546" i="1"/>
  <c r="CW546" i="1" s="1"/>
  <c r="CO545" i="1"/>
  <c r="CL545" i="1"/>
  <c r="CE545" i="1"/>
  <c r="CC545" i="1"/>
  <c r="BV545" i="1"/>
  <c r="BQ545" i="1"/>
  <c r="BM545" i="1"/>
  <c r="BJ545" i="1"/>
  <c r="BG545" i="1"/>
  <c r="AZ545" i="1"/>
  <c r="AQ545" i="1"/>
  <c r="AO545" i="1"/>
  <c r="CZ545" i="1" s="1"/>
  <c r="AM545" i="1"/>
  <c r="AJ545" i="1"/>
  <c r="AH545" i="1"/>
  <c r="CY545" i="1" s="1"/>
  <c r="I545" i="1"/>
  <c r="E545" i="1"/>
  <c r="F545" i="1" s="1"/>
  <c r="G545" i="1" s="1"/>
  <c r="D545" i="1"/>
  <c r="CW545" i="1" s="1"/>
  <c r="CZ544" i="1"/>
  <c r="CO544" i="1"/>
  <c r="CL544" i="1"/>
  <c r="CE544" i="1"/>
  <c r="CC544" i="1"/>
  <c r="BV544" i="1"/>
  <c r="BQ544" i="1"/>
  <c r="BM544" i="1"/>
  <c r="BJ544" i="1"/>
  <c r="BG544" i="1"/>
  <c r="AZ544" i="1"/>
  <c r="AQ544" i="1"/>
  <c r="AO544" i="1"/>
  <c r="AM544" i="1"/>
  <c r="CY544" i="1" s="1"/>
  <c r="AJ544" i="1"/>
  <c r="AH544" i="1"/>
  <c r="DB544" i="1" s="1"/>
  <c r="I544" i="1"/>
  <c r="G544" i="1"/>
  <c r="F544" i="1"/>
  <c r="E544" i="1"/>
  <c r="CX544" i="1" s="1"/>
  <c r="D544" i="1"/>
  <c r="CW544" i="1" s="1"/>
  <c r="CO543" i="1"/>
  <c r="CL543" i="1"/>
  <c r="CE543" i="1"/>
  <c r="CC543" i="1"/>
  <c r="BV543" i="1"/>
  <c r="BQ543" i="1"/>
  <c r="BM543" i="1"/>
  <c r="BJ543" i="1"/>
  <c r="BG543" i="1"/>
  <c r="AZ543" i="1"/>
  <c r="AQ543" i="1"/>
  <c r="AO543" i="1"/>
  <c r="CZ543" i="1" s="1"/>
  <c r="AM543" i="1"/>
  <c r="AJ543" i="1"/>
  <c r="AH543" i="1"/>
  <c r="CY543" i="1" s="1"/>
  <c r="I543" i="1"/>
  <c r="E543" i="1"/>
  <c r="F543" i="1" s="1"/>
  <c r="G543" i="1" s="1"/>
  <c r="D543" i="1"/>
  <c r="CZ542" i="1"/>
  <c r="CO542" i="1"/>
  <c r="CL542" i="1"/>
  <c r="CE542" i="1"/>
  <c r="CC542" i="1"/>
  <c r="BV542" i="1"/>
  <c r="BQ542" i="1"/>
  <c r="BM542" i="1"/>
  <c r="BJ542" i="1"/>
  <c r="BG542" i="1"/>
  <c r="AZ542" i="1"/>
  <c r="AQ542" i="1"/>
  <c r="AO542" i="1"/>
  <c r="AM542" i="1"/>
  <c r="CY542" i="1" s="1"/>
  <c r="AJ542" i="1"/>
  <c r="AH542" i="1"/>
  <c r="DB542" i="1" s="1"/>
  <c r="I542" i="1"/>
  <c r="G542" i="1"/>
  <c r="F542" i="1"/>
  <c r="E542" i="1"/>
  <c r="CX542" i="1" s="1"/>
  <c r="D542" i="1"/>
  <c r="CW542" i="1" s="1"/>
  <c r="CO541" i="1"/>
  <c r="CL541" i="1"/>
  <c r="CE541" i="1"/>
  <c r="CC541" i="1"/>
  <c r="BV541" i="1"/>
  <c r="BQ541" i="1"/>
  <c r="BM541" i="1"/>
  <c r="BJ541" i="1"/>
  <c r="BG541" i="1"/>
  <c r="AZ541" i="1"/>
  <c r="AQ541" i="1"/>
  <c r="AO541" i="1"/>
  <c r="CZ541" i="1" s="1"/>
  <c r="AM541" i="1"/>
  <c r="AJ541" i="1"/>
  <c r="AH541" i="1"/>
  <c r="CY541" i="1" s="1"/>
  <c r="I541" i="1"/>
  <c r="E541" i="1"/>
  <c r="F541" i="1" s="1"/>
  <c r="G541" i="1" s="1"/>
  <c r="D541" i="1"/>
  <c r="CW541" i="1" s="1"/>
  <c r="CZ540" i="1"/>
  <c r="CO540" i="1"/>
  <c r="CL540" i="1"/>
  <c r="CE540" i="1"/>
  <c r="CC540" i="1"/>
  <c r="BV540" i="1"/>
  <c r="BQ540" i="1"/>
  <c r="BM540" i="1"/>
  <c r="BJ540" i="1"/>
  <c r="BG540" i="1"/>
  <c r="AZ540" i="1"/>
  <c r="AQ540" i="1"/>
  <c r="AO540" i="1"/>
  <c r="AM540" i="1"/>
  <c r="CY540" i="1" s="1"/>
  <c r="AJ540" i="1"/>
  <c r="AH540" i="1"/>
  <c r="DB540" i="1" s="1"/>
  <c r="I540" i="1"/>
  <c r="G540" i="1"/>
  <c r="F540" i="1"/>
  <c r="E540" i="1"/>
  <c r="CX540" i="1" s="1"/>
  <c r="D540" i="1"/>
  <c r="CW540" i="1" s="1"/>
  <c r="CO539" i="1"/>
  <c r="CL539" i="1"/>
  <c r="CE539" i="1"/>
  <c r="CC539" i="1"/>
  <c r="BV539" i="1"/>
  <c r="BQ539" i="1"/>
  <c r="BM539" i="1"/>
  <c r="BJ539" i="1"/>
  <c r="BG539" i="1"/>
  <c r="AZ539" i="1"/>
  <c r="AQ539" i="1"/>
  <c r="AO539" i="1"/>
  <c r="CZ539" i="1" s="1"/>
  <c r="AM539" i="1"/>
  <c r="AJ539" i="1"/>
  <c r="AH539" i="1"/>
  <c r="CY539" i="1" s="1"/>
  <c r="I539" i="1"/>
  <c r="E539" i="1"/>
  <c r="F539" i="1" s="1"/>
  <c r="G539" i="1" s="1"/>
  <c r="D539" i="1"/>
  <c r="CZ538" i="1"/>
  <c r="CO538" i="1"/>
  <c r="CL538" i="1"/>
  <c r="CE538" i="1"/>
  <c r="CC538" i="1"/>
  <c r="BV538" i="1"/>
  <c r="BQ538" i="1"/>
  <c r="BM538" i="1"/>
  <c r="BJ538" i="1"/>
  <c r="BG538" i="1"/>
  <c r="AZ538" i="1"/>
  <c r="AQ538" i="1"/>
  <c r="AO538" i="1"/>
  <c r="AM538" i="1"/>
  <c r="CY538" i="1" s="1"/>
  <c r="AJ538" i="1"/>
  <c r="AH538" i="1"/>
  <c r="DB538" i="1" s="1"/>
  <c r="I538" i="1"/>
  <c r="G538" i="1"/>
  <c r="F538" i="1"/>
  <c r="E538" i="1"/>
  <c r="CX538" i="1" s="1"/>
  <c r="D538" i="1"/>
  <c r="CW538" i="1" s="1"/>
  <c r="CO537" i="1"/>
  <c r="CL537" i="1"/>
  <c r="CE537" i="1"/>
  <c r="CC537" i="1"/>
  <c r="BV537" i="1"/>
  <c r="BQ537" i="1"/>
  <c r="BM537" i="1"/>
  <c r="BJ537" i="1"/>
  <c r="BG537" i="1"/>
  <c r="AZ537" i="1"/>
  <c r="AQ537" i="1"/>
  <c r="AO537" i="1"/>
  <c r="CZ537" i="1" s="1"/>
  <c r="AM537" i="1"/>
  <c r="AJ537" i="1"/>
  <c r="AH537" i="1"/>
  <c r="CY537" i="1" s="1"/>
  <c r="I537" i="1"/>
  <c r="E537" i="1"/>
  <c r="F537" i="1" s="1"/>
  <c r="G537" i="1" s="1"/>
  <c r="D537" i="1"/>
  <c r="CW537" i="1" s="1"/>
  <c r="CZ536" i="1"/>
  <c r="CO536" i="1"/>
  <c r="CL536" i="1"/>
  <c r="CE536" i="1"/>
  <c r="CC536" i="1"/>
  <c r="BV536" i="1"/>
  <c r="BQ536" i="1"/>
  <c r="BM536" i="1"/>
  <c r="BJ536" i="1"/>
  <c r="BG536" i="1"/>
  <c r="AZ536" i="1"/>
  <c r="AQ536" i="1"/>
  <c r="AO536" i="1"/>
  <c r="AM536" i="1"/>
  <c r="CY536" i="1" s="1"/>
  <c r="AJ536" i="1"/>
  <c r="AH536" i="1"/>
  <c r="DB536" i="1" s="1"/>
  <c r="I536" i="1"/>
  <c r="G536" i="1"/>
  <c r="F536" i="1"/>
  <c r="E536" i="1"/>
  <c r="CX536" i="1" s="1"/>
  <c r="D536" i="1"/>
  <c r="CW536" i="1" s="1"/>
  <c r="CO535" i="1"/>
  <c r="CL535" i="1"/>
  <c r="CE535" i="1"/>
  <c r="CC535" i="1"/>
  <c r="BV535" i="1"/>
  <c r="BQ535" i="1"/>
  <c r="BM535" i="1"/>
  <c r="BJ535" i="1"/>
  <c r="BG535" i="1"/>
  <c r="AZ535" i="1"/>
  <c r="AQ535" i="1"/>
  <c r="AO535" i="1"/>
  <c r="AM535" i="1"/>
  <c r="AJ535" i="1"/>
  <c r="AH535" i="1"/>
  <c r="I535" i="1"/>
  <c r="E535" i="1"/>
  <c r="D535" i="1"/>
  <c r="CZ534" i="1"/>
  <c r="CO534" i="1"/>
  <c r="CL534" i="1"/>
  <c r="CE534" i="1"/>
  <c r="CC534" i="1"/>
  <c r="BV534" i="1"/>
  <c r="BQ534" i="1"/>
  <c r="BM534" i="1"/>
  <c r="BJ534" i="1"/>
  <c r="BG534" i="1"/>
  <c r="AZ534" i="1"/>
  <c r="AQ534" i="1"/>
  <c r="AO534" i="1"/>
  <c r="AM534" i="1"/>
  <c r="CY534" i="1" s="1"/>
  <c r="AJ534" i="1"/>
  <c r="AH534" i="1"/>
  <c r="I534" i="1"/>
  <c r="G534" i="1"/>
  <c r="F534" i="1"/>
  <c r="E534" i="1"/>
  <c r="D534" i="1"/>
  <c r="CW534" i="1" s="1"/>
  <c r="CX533" i="1"/>
  <c r="CO533" i="1"/>
  <c r="CL533" i="1"/>
  <c r="CE533" i="1"/>
  <c r="CC533" i="1"/>
  <c r="BV533" i="1"/>
  <c r="BQ533" i="1"/>
  <c r="BM533" i="1"/>
  <c r="BJ533" i="1"/>
  <c r="BG533" i="1"/>
  <c r="AZ533" i="1"/>
  <c r="AQ533" i="1"/>
  <c r="AO533" i="1"/>
  <c r="CZ533" i="1" s="1"/>
  <c r="AM533" i="1"/>
  <c r="AJ533" i="1"/>
  <c r="AH533" i="1"/>
  <c r="I533" i="1"/>
  <c r="E533" i="1"/>
  <c r="F533" i="1" s="1"/>
  <c r="G533" i="1" s="1"/>
  <c r="D533" i="1"/>
  <c r="CW533" i="1" s="1"/>
  <c r="CZ532" i="1"/>
  <c r="CO532" i="1"/>
  <c r="CL532" i="1"/>
  <c r="CE532" i="1"/>
  <c r="CC532" i="1"/>
  <c r="BV532" i="1"/>
  <c r="BQ532" i="1"/>
  <c r="BM532" i="1"/>
  <c r="BJ532" i="1"/>
  <c r="BG532" i="1"/>
  <c r="AZ532" i="1"/>
  <c r="AQ532" i="1"/>
  <c r="AO532" i="1"/>
  <c r="AM532" i="1"/>
  <c r="CY532" i="1" s="1"/>
  <c r="AJ532" i="1"/>
  <c r="AH532" i="1"/>
  <c r="DB532" i="1" s="1"/>
  <c r="I532" i="1"/>
  <c r="G532" i="1"/>
  <c r="F532" i="1"/>
  <c r="E532" i="1"/>
  <c r="CX532" i="1" s="1"/>
  <c r="D532" i="1"/>
  <c r="CO531" i="1"/>
  <c r="CL531" i="1"/>
  <c r="CE531" i="1"/>
  <c r="CC531" i="1"/>
  <c r="BV531" i="1"/>
  <c r="BQ531" i="1"/>
  <c r="BM531" i="1"/>
  <c r="BJ531" i="1"/>
  <c r="BG531" i="1"/>
  <c r="AZ531" i="1"/>
  <c r="AQ531" i="1"/>
  <c r="AO531" i="1"/>
  <c r="AM531" i="1"/>
  <c r="AJ531" i="1"/>
  <c r="AH531" i="1"/>
  <c r="I531" i="1"/>
  <c r="E531" i="1"/>
  <c r="F531" i="1" s="1"/>
  <c r="G531" i="1" s="1"/>
  <c r="D531" i="1"/>
  <c r="CZ530" i="1"/>
  <c r="CO530" i="1"/>
  <c r="CL530" i="1"/>
  <c r="CE530" i="1"/>
  <c r="CC530" i="1"/>
  <c r="BV530" i="1"/>
  <c r="BQ530" i="1"/>
  <c r="BM530" i="1"/>
  <c r="BJ530" i="1"/>
  <c r="BG530" i="1"/>
  <c r="AZ530" i="1"/>
  <c r="AQ530" i="1"/>
  <c r="AO530" i="1"/>
  <c r="AM530" i="1"/>
  <c r="CY530" i="1" s="1"/>
  <c r="AJ530" i="1"/>
  <c r="AH530" i="1"/>
  <c r="DB530" i="1" s="1"/>
  <c r="I530" i="1"/>
  <c r="G530" i="1"/>
  <c r="F530" i="1"/>
  <c r="E530" i="1"/>
  <c r="CX530" i="1" s="1"/>
  <c r="D530" i="1"/>
  <c r="CW530" i="1" s="1"/>
  <c r="CX529" i="1"/>
  <c r="CO529" i="1"/>
  <c r="CL529" i="1"/>
  <c r="CE529" i="1"/>
  <c r="CC529" i="1"/>
  <c r="BV529" i="1"/>
  <c r="BQ529" i="1"/>
  <c r="BM529" i="1"/>
  <c r="BJ529" i="1"/>
  <c r="BG529" i="1"/>
  <c r="AZ529" i="1"/>
  <c r="AQ529" i="1"/>
  <c r="AO529" i="1"/>
  <c r="CZ529" i="1" s="1"/>
  <c r="AM529" i="1"/>
  <c r="AJ529" i="1"/>
  <c r="AH529" i="1"/>
  <c r="I529" i="1"/>
  <c r="E529" i="1"/>
  <c r="F529" i="1" s="1"/>
  <c r="G529" i="1" s="1"/>
  <c r="D529" i="1"/>
  <c r="CW529" i="1" s="1"/>
  <c r="CZ528" i="1"/>
  <c r="CO528" i="1"/>
  <c r="CL528" i="1"/>
  <c r="CE528" i="1"/>
  <c r="CC528" i="1"/>
  <c r="BV528" i="1"/>
  <c r="BQ528" i="1"/>
  <c r="BM528" i="1"/>
  <c r="BJ528" i="1"/>
  <c r="BG528" i="1"/>
  <c r="AZ528" i="1"/>
  <c r="AQ528" i="1"/>
  <c r="AO528" i="1"/>
  <c r="AM528" i="1"/>
  <c r="CY528" i="1" s="1"/>
  <c r="AJ528" i="1"/>
  <c r="AH528" i="1"/>
  <c r="I528" i="1"/>
  <c r="G528" i="1"/>
  <c r="F528" i="1"/>
  <c r="E528" i="1"/>
  <c r="D528" i="1"/>
  <c r="CO527" i="1"/>
  <c r="CL527" i="1"/>
  <c r="CE527" i="1"/>
  <c r="CC527" i="1"/>
  <c r="BV527" i="1"/>
  <c r="BQ527" i="1"/>
  <c r="BM527" i="1"/>
  <c r="BJ527" i="1"/>
  <c r="BG527" i="1"/>
  <c r="AZ527" i="1"/>
  <c r="AQ527" i="1"/>
  <c r="AO527" i="1"/>
  <c r="AM527" i="1"/>
  <c r="AJ527" i="1"/>
  <c r="AH527" i="1"/>
  <c r="I527" i="1"/>
  <c r="E527" i="1"/>
  <c r="F527" i="1" s="1"/>
  <c r="G527" i="1" s="1"/>
  <c r="D527" i="1"/>
  <c r="CZ526" i="1"/>
  <c r="CO526" i="1"/>
  <c r="CL526" i="1"/>
  <c r="CE526" i="1"/>
  <c r="CC526" i="1"/>
  <c r="BV526" i="1"/>
  <c r="BQ526" i="1"/>
  <c r="BM526" i="1"/>
  <c r="BJ526" i="1"/>
  <c r="BG526" i="1"/>
  <c r="AZ526" i="1"/>
  <c r="AQ526" i="1"/>
  <c r="AO526" i="1"/>
  <c r="AM526" i="1"/>
  <c r="CY526" i="1" s="1"/>
  <c r="AJ526" i="1"/>
  <c r="AH526" i="1"/>
  <c r="I526" i="1"/>
  <c r="G526" i="1"/>
  <c r="F526" i="1"/>
  <c r="E526" i="1"/>
  <c r="D526" i="1"/>
  <c r="CW526" i="1" s="1"/>
  <c r="CX525" i="1"/>
  <c r="CO525" i="1"/>
  <c r="CL525" i="1"/>
  <c r="CE525" i="1"/>
  <c r="CC525" i="1"/>
  <c r="BV525" i="1"/>
  <c r="BQ525" i="1"/>
  <c r="BM525" i="1"/>
  <c r="BJ525" i="1"/>
  <c r="BG525" i="1"/>
  <c r="AZ525" i="1"/>
  <c r="AQ525" i="1"/>
  <c r="AO525" i="1"/>
  <c r="CZ525" i="1" s="1"/>
  <c r="AM525" i="1"/>
  <c r="AJ525" i="1"/>
  <c r="AH525" i="1"/>
  <c r="I525" i="1"/>
  <c r="E525" i="1"/>
  <c r="F525" i="1" s="1"/>
  <c r="G525" i="1" s="1"/>
  <c r="D525" i="1"/>
  <c r="CW525" i="1" s="1"/>
  <c r="CZ524" i="1"/>
  <c r="CO524" i="1"/>
  <c r="CL524" i="1"/>
  <c r="CE524" i="1"/>
  <c r="CC524" i="1"/>
  <c r="BV524" i="1"/>
  <c r="BQ524" i="1"/>
  <c r="BM524" i="1"/>
  <c r="BJ524" i="1"/>
  <c r="BG524" i="1"/>
  <c r="AZ524" i="1"/>
  <c r="AQ524" i="1"/>
  <c r="AO524" i="1"/>
  <c r="AM524" i="1"/>
  <c r="CY524" i="1" s="1"/>
  <c r="AJ524" i="1"/>
  <c r="AH524" i="1"/>
  <c r="DB524" i="1" s="1"/>
  <c r="I524" i="1"/>
  <c r="G524" i="1"/>
  <c r="F524" i="1"/>
  <c r="E524" i="1"/>
  <c r="CX524" i="1" s="1"/>
  <c r="D524" i="1"/>
  <c r="CO523" i="1"/>
  <c r="CL523" i="1"/>
  <c r="CE523" i="1"/>
  <c r="CC523" i="1"/>
  <c r="BV523" i="1"/>
  <c r="BQ523" i="1"/>
  <c r="BM523" i="1"/>
  <c r="BJ523" i="1"/>
  <c r="BG523" i="1"/>
  <c r="AZ523" i="1"/>
  <c r="AQ523" i="1"/>
  <c r="AO523" i="1"/>
  <c r="AM523" i="1"/>
  <c r="AJ523" i="1"/>
  <c r="AH523" i="1"/>
  <c r="I523" i="1"/>
  <c r="E523" i="1"/>
  <c r="D523" i="1"/>
  <c r="CZ522" i="1"/>
  <c r="CO522" i="1"/>
  <c r="CL522" i="1"/>
  <c r="CE522" i="1"/>
  <c r="CC522" i="1"/>
  <c r="BV522" i="1"/>
  <c r="BQ522" i="1"/>
  <c r="BM522" i="1"/>
  <c r="BJ522" i="1"/>
  <c r="BG522" i="1"/>
  <c r="AZ522" i="1"/>
  <c r="AQ522" i="1"/>
  <c r="AO522" i="1"/>
  <c r="AM522" i="1"/>
  <c r="CY522" i="1" s="1"/>
  <c r="AJ522" i="1"/>
  <c r="AH522" i="1"/>
  <c r="DB522" i="1" s="1"/>
  <c r="I522" i="1"/>
  <c r="G522" i="1"/>
  <c r="F522" i="1"/>
  <c r="E522" i="1"/>
  <c r="CX522" i="1" s="1"/>
  <c r="D522" i="1"/>
  <c r="CW522" i="1" s="1"/>
  <c r="CX521" i="1"/>
  <c r="CO521" i="1"/>
  <c r="CL521" i="1"/>
  <c r="CE521" i="1"/>
  <c r="CC521" i="1"/>
  <c r="BV521" i="1"/>
  <c r="BQ521" i="1"/>
  <c r="BM521" i="1"/>
  <c r="BJ521" i="1"/>
  <c r="BG521" i="1"/>
  <c r="AZ521" i="1"/>
  <c r="AQ521" i="1"/>
  <c r="AO521" i="1"/>
  <c r="CZ521" i="1" s="1"/>
  <c r="AM521" i="1"/>
  <c r="AJ521" i="1"/>
  <c r="AH521" i="1"/>
  <c r="I521" i="1"/>
  <c r="E521" i="1"/>
  <c r="F521" i="1" s="1"/>
  <c r="G521" i="1" s="1"/>
  <c r="D521" i="1"/>
  <c r="CW521" i="1" s="1"/>
  <c r="CZ520" i="1"/>
  <c r="CO520" i="1"/>
  <c r="CL520" i="1"/>
  <c r="CE520" i="1"/>
  <c r="CC520" i="1"/>
  <c r="BV520" i="1"/>
  <c r="BQ520" i="1"/>
  <c r="BM520" i="1"/>
  <c r="BJ520" i="1"/>
  <c r="BG520" i="1"/>
  <c r="AZ520" i="1"/>
  <c r="AQ520" i="1"/>
  <c r="AO520" i="1"/>
  <c r="AM520" i="1"/>
  <c r="CY520" i="1" s="1"/>
  <c r="AJ520" i="1"/>
  <c r="AH520" i="1"/>
  <c r="I520" i="1"/>
  <c r="G520" i="1"/>
  <c r="F520" i="1"/>
  <c r="E520" i="1"/>
  <c r="D520" i="1"/>
  <c r="DB519" i="1"/>
  <c r="CO519" i="1"/>
  <c r="CL519" i="1"/>
  <c r="CE519" i="1"/>
  <c r="CC519" i="1"/>
  <c r="BV519" i="1"/>
  <c r="BQ519" i="1"/>
  <c r="BM519" i="1"/>
  <c r="BJ519" i="1"/>
  <c r="BG519" i="1"/>
  <c r="AZ519" i="1"/>
  <c r="AQ519" i="1"/>
  <c r="AO519" i="1"/>
  <c r="AM519" i="1"/>
  <c r="AJ519" i="1"/>
  <c r="AH519" i="1"/>
  <c r="I519" i="1"/>
  <c r="E519" i="1"/>
  <c r="F519" i="1" s="1"/>
  <c r="G519" i="1" s="1"/>
  <c r="D519" i="1"/>
  <c r="CZ518" i="1"/>
  <c r="CO518" i="1"/>
  <c r="CL518" i="1"/>
  <c r="CE518" i="1"/>
  <c r="CC518" i="1"/>
  <c r="BV518" i="1"/>
  <c r="BQ518" i="1"/>
  <c r="BM518" i="1"/>
  <c r="BJ518" i="1"/>
  <c r="BG518" i="1"/>
  <c r="AZ518" i="1"/>
  <c r="AQ518" i="1"/>
  <c r="AO518" i="1"/>
  <c r="AM518" i="1"/>
  <c r="CY518" i="1" s="1"/>
  <c r="AJ518" i="1"/>
  <c r="AH518" i="1"/>
  <c r="I518" i="1"/>
  <c r="G518" i="1"/>
  <c r="F518" i="1"/>
  <c r="E518" i="1"/>
  <c r="D518" i="1"/>
  <c r="CW518" i="1" s="1"/>
  <c r="CX517" i="1"/>
  <c r="CO517" i="1"/>
  <c r="CL517" i="1"/>
  <c r="CE517" i="1"/>
  <c r="CC517" i="1"/>
  <c r="BV517" i="1"/>
  <c r="BQ517" i="1"/>
  <c r="BM517" i="1"/>
  <c r="BJ517" i="1"/>
  <c r="BG517" i="1"/>
  <c r="AZ517" i="1"/>
  <c r="AQ517" i="1"/>
  <c r="AO517" i="1"/>
  <c r="CZ517" i="1" s="1"/>
  <c r="AM517" i="1"/>
  <c r="AJ517" i="1"/>
  <c r="AH517" i="1"/>
  <c r="I517" i="1"/>
  <c r="E517" i="1"/>
  <c r="F517" i="1" s="1"/>
  <c r="G517" i="1" s="1"/>
  <c r="D517" i="1"/>
  <c r="CW517" i="1" s="1"/>
  <c r="CZ516" i="1"/>
  <c r="CO516" i="1"/>
  <c r="CL516" i="1"/>
  <c r="CE516" i="1"/>
  <c r="CC516" i="1"/>
  <c r="BV516" i="1"/>
  <c r="BQ516" i="1"/>
  <c r="BM516" i="1"/>
  <c r="BJ516" i="1"/>
  <c r="BG516" i="1"/>
  <c r="AZ516" i="1"/>
  <c r="AQ516" i="1"/>
  <c r="AO516" i="1"/>
  <c r="AM516" i="1"/>
  <c r="CY516" i="1" s="1"/>
  <c r="AJ516" i="1"/>
  <c r="AH516" i="1"/>
  <c r="DB516" i="1" s="1"/>
  <c r="I516" i="1"/>
  <c r="G516" i="1"/>
  <c r="F516" i="1"/>
  <c r="E516" i="1"/>
  <c r="CX516" i="1" s="1"/>
  <c r="D516" i="1"/>
  <c r="CO515" i="1"/>
  <c r="CL515" i="1"/>
  <c r="CE515" i="1"/>
  <c r="CC515" i="1"/>
  <c r="BV515" i="1"/>
  <c r="BQ515" i="1"/>
  <c r="BM515" i="1"/>
  <c r="BJ515" i="1"/>
  <c r="BG515" i="1"/>
  <c r="AZ515" i="1"/>
  <c r="AQ515" i="1"/>
  <c r="AO515" i="1"/>
  <c r="AM515" i="1"/>
  <c r="AJ515" i="1"/>
  <c r="AH515" i="1"/>
  <c r="I515" i="1"/>
  <c r="E515" i="1"/>
  <c r="D515" i="1"/>
  <c r="CZ514" i="1"/>
  <c r="CO514" i="1"/>
  <c r="CL514" i="1"/>
  <c r="CE514" i="1"/>
  <c r="CC514" i="1"/>
  <c r="BV514" i="1"/>
  <c r="BQ514" i="1"/>
  <c r="BM514" i="1"/>
  <c r="BJ514" i="1"/>
  <c r="BG514" i="1"/>
  <c r="AZ514" i="1"/>
  <c r="AQ514" i="1"/>
  <c r="AO514" i="1"/>
  <c r="AM514" i="1"/>
  <c r="CY514" i="1" s="1"/>
  <c r="AJ514" i="1"/>
  <c r="AH514" i="1"/>
  <c r="DB514" i="1" s="1"/>
  <c r="I514" i="1"/>
  <c r="G514" i="1"/>
  <c r="F514" i="1"/>
  <c r="E514" i="1"/>
  <c r="CX514" i="1" s="1"/>
  <c r="D514" i="1"/>
  <c r="CW514" i="1" s="1"/>
  <c r="CO513" i="1"/>
  <c r="CL513" i="1"/>
  <c r="CE513" i="1"/>
  <c r="CC513" i="1"/>
  <c r="BV513" i="1"/>
  <c r="BQ513" i="1"/>
  <c r="BJ513" i="1"/>
  <c r="BM513" i="1" s="1"/>
  <c r="BG513" i="1"/>
  <c r="AZ513" i="1"/>
  <c r="AQ513" i="1"/>
  <c r="AO513" i="1"/>
  <c r="CZ513" i="1" s="1"/>
  <c r="AM513" i="1"/>
  <c r="AJ513" i="1"/>
  <c r="AH513" i="1"/>
  <c r="I513" i="1"/>
  <c r="D513" i="1"/>
  <c r="CY512" i="1"/>
  <c r="CO512" i="1"/>
  <c r="CL512" i="1"/>
  <c r="CE512" i="1"/>
  <c r="CC512" i="1"/>
  <c r="BV512" i="1"/>
  <c r="BQ512" i="1"/>
  <c r="BM512" i="1"/>
  <c r="BJ512" i="1"/>
  <c r="BG512" i="1"/>
  <c r="AZ512" i="1"/>
  <c r="AQ512" i="1"/>
  <c r="AO512" i="1"/>
  <c r="AM512" i="1"/>
  <c r="AJ512" i="1"/>
  <c r="CZ512" i="1" s="1"/>
  <c r="AH512" i="1"/>
  <c r="I512" i="1"/>
  <c r="F512" i="1"/>
  <c r="G512" i="1" s="1"/>
  <c r="E512" i="1"/>
  <c r="D512" i="1"/>
  <c r="CW512" i="1" s="1"/>
  <c r="CO511" i="1"/>
  <c r="CL511" i="1"/>
  <c r="CE511" i="1"/>
  <c r="CC511" i="1"/>
  <c r="BV511" i="1"/>
  <c r="BQ511" i="1"/>
  <c r="BJ511" i="1"/>
  <c r="BM511" i="1" s="1"/>
  <c r="BG511" i="1"/>
  <c r="AZ511" i="1"/>
  <c r="AQ511" i="1"/>
  <c r="AO511" i="1"/>
  <c r="AM511" i="1"/>
  <c r="AJ511" i="1"/>
  <c r="AH511" i="1"/>
  <c r="I511" i="1"/>
  <c r="D511" i="1"/>
  <c r="E511" i="1" s="1"/>
  <c r="F511" i="1" s="1"/>
  <c r="G511" i="1" s="1"/>
  <c r="CY510" i="1"/>
  <c r="CO510" i="1"/>
  <c r="CL510" i="1"/>
  <c r="CE510" i="1"/>
  <c r="CC510" i="1"/>
  <c r="BV510" i="1"/>
  <c r="BQ510" i="1"/>
  <c r="BM510" i="1"/>
  <c r="BJ510" i="1"/>
  <c r="BG510" i="1"/>
  <c r="AZ510" i="1"/>
  <c r="AQ510" i="1"/>
  <c r="AO510" i="1"/>
  <c r="AM510" i="1"/>
  <c r="AJ510" i="1"/>
  <c r="CZ510" i="1" s="1"/>
  <c r="AH510" i="1"/>
  <c r="I510" i="1"/>
  <c r="F510" i="1"/>
  <c r="G510" i="1" s="1"/>
  <c r="E510" i="1"/>
  <c r="D510" i="1"/>
  <c r="CW510" i="1" s="1"/>
  <c r="CO509" i="1"/>
  <c r="CL509" i="1"/>
  <c r="CE509" i="1"/>
  <c r="CC509" i="1"/>
  <c r="BV509" i="1"/>
  <c r="BQ509" i="1"/>
  <c r="BJ509" i="1"/>
  <c r="BM509" i="1" s="1"/>
  <c r="BG509" i="1"/>
  <c r="AZ509" i="1"/>
  <c r="AQ509" i="1"/>
  <c r="AO509" i="1"/>
  <c r="AM509" i="1"/>
  <c r="AJ509" i="1"/>
  <c r="AH509" i="1"/>
  <c r="I509" i="1"/>
  <c r="D509" i="1"/>
  <c r="E509" i="1" s="1"/>
  <c r="F509" i="1" s="1"/>
  <c r="G509" i="1" s="1"/>
  <c r="CY508" i="1"/>
  <c r="CO508" i="1"/>
  <c r="CL508" i="1"/>
  <c r="CE508" i="1"/>
  <c r="CC508" i="1"/>
  <c r="BV508" i="1"/>
  <c r="BQ508" i="1"/>
  <c r="BM508" i="1"/>
  <c r="BJ508" i="1"/>
  <c r="BG508" i="1"/>
  <c r="AZ508" i="1"/>
  <c r="AQ508" i="1"/>
  <c r="AO508" i="1"/>
  <c r="AM508" i="1"/>
  <c r="AJ508" i="1"/>
  <c r="CZ508" i="1" s="1"/>
  <c r="AH508" i="1"/>
  <c r="I508" i="1"/>
  <c r="F508" i="1"/>
  <c r="G508" i="1" s="1"/>
  <c r="E508" i="1"/>
  <c r="D508" i="1"/>
  <c r="CO507" i="1"/>
  <c r="CL507" i="1"/>
  <c r="CE507" i="1"/>
  <c r="CC507" i="1"/>
  <c r="BV507" i="1"/>
  <c r="BQ507" i="1"/>
  <c r="BJ507" i="1"/>
  <c r="BM507" i="1" s="1"/>
  <c r="BG507" i="1"/>
  <c r="AZ507" i="1"/>
  <c r="AQ507" i="1"/>
  <c r="AO507" i="1"/>
  <c r="AM507" i="1"/>
  <c r="AJ507" i="1"/>
  <c r="AH507" i="1"/>
  <c r="I507" i="1"/>
  <c r="D507" i="1"/>
  <c r="E507" i="1" s="1"/>
  <c r="F507" i="1" s="1"/>
  <c r="G507" i="1" s="1"/>
  <c r="CY506" i="1"/>
  <c r="CO506" i="1"/>
  <c r="CL506" i="1"/>
  <c r="CE506" i="1"/>
  <c r="CC506" i="1"/>
  <c r="BV506" i="1"/>
  <c r="BQ506" i="1"/>
  <c r="BM506" i="1"/>
  <c r="BJ506" i="1"/>
  <c r="BG506" i="1"/>
  <c r="AZ506" i="1"/>
  <c r="AQ506" i="1"/>
  <c r="AO506" i="1"/>
  <c r="AM506" i="1"/>
  <c r="AJ506" i="1"/>
  <c r="CZ506" i="1" s="1"/>
  <c r="AH506" i="1"/>
  <c r="I506" i="1"/>
  <c r="F506" i="1"/>
  <c r="G506" i="1" s="1"/>
  <c r="E506" i="1"/>
  <c r="D506" i="1"/>
  <c r="CO505" i="1"/>
  <c r="CL505" i="1"/>
  <c r="CE505" i="1"/>
  <c r="CC505" i="1"/>
  <c r="BV505" i="1"/>
  <c r="BQ505" i="1"/>
  <c r="BJ505" i="1"/>
  <c r="BM505" i="1" s="1"/>
  <c r="BG505" i="1"/>
  <c r="AZ505" i="1"/>
  <c r="AQ505" i="1"/>
  <c r="AO505" i="1"/>
  <c r="AM505" i="1"/>
  <c r="AJ505" i="1"/>
  <c r="AH505" i="1"/>
  <c r="I505" i="1"/>
  <c r="D505" i="1"/>
  <c r="E505" i="1" s="1"/>
  <c r="F505" i="1" s="1"/>
  <c r="G505" i="1" s="1"/>
  <c r="CY504" i="1"/>
  <c r="CO504" i="1"/>
  <c r="CL504" i="1"/>
  <c r="CE504" i="1"/>
  <c r="CC504" i="1"/>
  <c r="BV504" i="1"/>
  <c r="BQ504" i="1"/>
  <c r="BM504" i="1"/>
  <c r="BJ504" i="1"/>
  <c r="BG504" i="1"/>
  <c r="AZ504" i="1"/>
  <c r="AQ504" i="1"/>
  <c r="AO504" i="1"/>
  <c r="AM504" i="1"/>
  <c r="AJ504" i="1"/>
  <c r="CZ504" i="1" s="1"/>
  <c r="AH504" i="1"/>
  <c r="I504" i="1"/>
  <c r="F504" i="1"/>
  <c r="G504" i="1" s="1"/>
  <c r="E504" i="1"/>
  <c r="D504" i="1"/>
  <c r="CW504" i="1" s="1"/>
  <c r="CO503" i="1"/>
  <c r="CL503" i="1"/>
  <c r="CE503" i="1"/>
  <c r="CC503" i="1"/>
  <c r="BV503" i="1"/>
  <c r="BQ503" i="1"/>
  <c r="BJ503" i="1"/>
  <c r="BM503" i="1" s="1"/>
  <c r="BG503" i="1"/>
  <c r="AZ503" i="1"/>
  <c r="AQ503" i="1"/>
  <c r="AO503" i="1"/>
  <c r="AM503" i="1"/>
  <c r="AJ503" i="1"/>
  <c r="AH503" i="1"/>
  <c r="I503" i="1"/>
  <c r="D503" i="1"/>
  <c r="E503" i="1" s="1"/>
  <c r="F503" i="1" s="1"/>
  <c r="G503" i="1" s="1"/>
  <c r="CY502" i="1"/>
  <c r="CO502" i="1"/>
  <c r="CL502" i="1"/>
  <c r="CE502" i="1"/>
  <c r="CC502" i="1"/>
  <c r="BV502" i="1"/>
  <c r="BQ502" i="1"/>
  <c r="BM502" i="1"/>
  <c r="BJ502" i="1"/>
  <c r="BG502" i="1"/>
  <c r="AZ502" i="1"/>
  <c r="AQ502" i="1"/>
  <c r="AO502" i="1"/>
  <c r="AM502" i="1"/>
  <c r="AJ502" i="1"/>
  <c r="CZ502" i="1" s="1"/>
  <c r="AH502" i="1"/>
  <c r="I502" i="1"/>
  <c r="F502" i="1"/>
  <c r="G502" i="1" s="1"/>
  <c r="E502" i="1"/>
  <c r="D502" i="1"/>
  <c r="CW502" i="1" s="1"/>
  <c r="CO501" i="1"/>
  <c r="CL501" i="1"/>
  <c r="CE501" i="1"/>
  <c r="CC501" i="1"/>
  <c r="BV501" i="1"/>
  <c r="BQ501" i="1"/>
  <c r="BJ501" i="1"/>
  <c r="BM501" i="1" s="1"/>
  <c r="BG501" i="1"/>
  <c r="AZ501" i="1"/>
  <c r="AQ501" i="1"/>
  <c r="AO501" i="1"/>
  <c r="AM501" i="1"/>
  <c r="AJ501" i="1"/>
  <c r="AH501" i="1"/>
  <c r="I501" i="1"/>
  <c r="D501" i="1"/>
  <c r="E501" i="1" s="1"/>
  <c r="F501" i="1" s="1"/>
  <c r="G501" i="1" s="1"/>
  <c r="CY500" i="1"/>
  <c r="CO500" i="1"/>
  <c r="CL500" i="1"/>
  <c r="CE500" i="1"/>
  <c r="CC500" i="1"/>
  <c r="BV500" i="1"/>
  <c r="BQ500" i="1"/>
  <c r="BM500" i="1"/>
  <c r="BJ500" i="1"/>
  <c r="BG500" i="1"/>
  <c r="AZ500" i="1"/>
  <c r="AQ500" i="1"/>
  <c r="AO500" i="1"/>
  <c r="AM500" i="1"/>
  <c r="AJ500" i="1"/>
  <c r="CZ500" i="1" s="1"/>
  <c r="AH500" i="1"/>
  <c r="I500" i="1"/>
  <c r="F500" i="1"/>
  <c r="G500" i="1" s="1"/>
  <c r="E500" i="1"/>
  <c r="D500" i="1"/>
  <c r="CO499" i="1"/>
  <c r="CL499" i="1"/>
  <c r="CE499" i="1"/>
  <c r="CC499" i="1"/>
  <c r="BV499" i="1"/>
  <c r="BQ499" i="1"/>
  <c r="BJ499" i="1"/>
  <c r="BM499" i="1" s="1"/>
  <c r="BG499" i="1"/>
  <c r="AZ499" i="1"/>
  <c r="AQ499" i="1"/>
  <c r="AO499" i="1"/>
  <c r="AM499" i="1"/>
  <c r="AJ499" i="1"/>
  <c r="AH499" i="1"/>
  <c r="I499" i="1"/>
  <c r="D499" i="1"/>
  <c r="E499" i="1" s="1"/>
  <c r="F499" i="1" s="1"/>
  <c r="G499" i="1" s="1"/>
  <c r="CY498" i="1"/>
  <c r="CO498" i="1"/>
  <c r="CL498" i="1"/>
  <c r="CE498" i="1"/>
  <c r="CC498" i="1"/>
  <c r="BV498" i="1"/>
  <c r="BQ498" i="1"/>
  <c r="BM498" i="1"/>
  <c r="BJ498" i="1"/>
  <c r="BG498" i="1"/>
  <c r="AZ498" i="1"/>
  <c r="AQ498" i="1"/>
  <c r="AO498" i="1"/>
  <c r="AM498" i="1"/>
  <c r="AJ498" i="1"/>
  <c r="CZ498" i="1" s="1"/>
  <c r="AH498" i="1"/>
  <c r="I498" i="1"/>
  <c r="F498" i="1"/>
  <c r="G498" i="1" s="1"/>
  <c r="E498" i="1"/>
  <c r="D498" i="1"/>
  <c r="CO497" i="1"/>
  <c r="CL497" i="1"/>
  <c r="CE497" i="1"/>
  <c r="CC497" i="1"/>
  <c r="BV497" i="1"/>
  <c r="BQ497" i="1"/>
  <c r="BJ497" i="1"/>
  <c r="BM497" i="1" s="1"/>
  <c r="BG497" i="1"/>
  <c r="AZ497" i="1"/>
  <c r="AQ497" i="1"/>
  <c r="AO497" i="1"/>
  <c r="AM497" i="1"/>
  <c r="AJ497" i="1"/>
  <c r="AH497" i="1"/>
  <c r="I497" i="1"/>
  <c r="D497" i="1"/>
  <c r="E497" i="1" s="1"/>
  <c r="F497" i="1" s="1"/>
  <c r="G497" i="1" s="1"/>
  <c r="CY496" i="1"/>
  <c r="CO496" i="1"/>
  <c r="CL496" i="1"/>
  <c r="CE496" i="1"/>
  <c r="CC496" i="1"/>
  <c r="BV496" i="1"/>
  <c r="BQ496" i="1"/>
  <c r="BM496" i="1"/>
  <c r="BJ496" i="1"/>
  <c r="BG496" i="1"/>
  <c r="AZ496" i="1"/>
  <c r="AQ496" i="1"/>
  <c r="AO496" i="1"/>
  <c r="AM496" i="1"/>
  <c r="AJ496" i="1"/>
  <c r="CZ496" i="1" s="1"/>
  <c r="AH496" i="1"/>
  <c r="I496" i="1"/>
  <c r="F496" i="1"/>
  <c r="G496" i="1" s="1"/>
  <c r="E496" i="1"/>
  <c r="D496" i="1"/>
  <c r="CW496" i="1" s="1"/>
  <c r="CO495" i="1"/>
  <c r="CL495" i="1"/>
  <c r="CE495" i="1"/>
  <c r="CC495" i="1"/>
  <c r="BV495" i="1"/>
  <c r="BQ495" i="1"/>
  <c r="BJ495" i="1"/>
  <c r="BM495" i="1" s="1"/>
  <c r="BG495" i="1"/>
  <c r="AZ495" i="1"/>
  <c r="AQ495" i="1"/>
  <c r="AO495" i="1"/>
  <c r="AM495" i="1"/>
  <c r="AJ495" i="1"/>
  <c r="AH495" i="1"/>
  <c r="I495" i="1"/>
  <c r="D495" i="1"/>
  <c r="E495" i="1" s="1"/>
  <c r="F495" i="1" s="1"/>
  <c r="G495" i="1" s="1"/>
  <c r="CY494" i="1"/>
  <c r="CO494" i="1"/>
  <c r="CL494" i="1"/>
  <c r="CE494" i="1"/>
  <c r="CC494" i="1"/>
  <c r="BV494" i="1"/>
  <c r="BQ494" i="1"/>
  <c r="BM494" i="1"/>
  <c r="BJ494" i="1"/>
  <c r="BG494" i="1"/>
  <c r="AZ494" i="1"/>
  <c r="AQ494" i="1"/>
  <c r="AO494" i="1"/>
  <c r="AM494" i="1"/>
  <c r="AJ494" i="1"/>
  <c r="CZ494" i="1" s="1"/>
  <c r="AH494" i="1"/>
  <c r="I494" i="1"/>
  <c r="F494" i="1"/>
  <c r="G494" i="1" s="1"/>
  <c r="E494" i="1"/>
  <c r="D494" i="1"/>
  <c r="CW494" i="1" s="1"/>
  <c r="CO493" i="1"/>
  <c r="CL493" i="1"/>
  <c r="CE493" i="1"/>
  <c r="CC493" i="1"/>
  <c r="BV493" i="1"/>
  <c r="BQ493" i="1"/>
  <c r="BJ493" i="1"/>
  <c r="BM493" i="1" s="1"/>
  <c r="BG493" i="1"/>
  <c r="AZ493" i="1"/>
  <c r="AQ493" i="1"/>
  <c r="AO493" i="1"/>
  <c r="AM493" i="1"/>
  <c r="AJ493" i="1"/>
  <c r="AH493" i="1"/>
  <c r="I493" i="1"/>
  <c r="D493" i="1"/>
  <c r="E493" i="1" s="1"/>
  <c r="F493" i="1" s="1"/>
  <c r="G493" i="1" s="1"/>
  <c r="CY492" i="1"/>
  <c r="CO492" i="1"/>
  <c r="CL492" i="1"/>
  <c r="CE492" i="1"/>
  <c r="CC492" i="1"/>
  <c r="BV492" i="1"/>
  <c r="BQ492" i="1"/>
  <c r="BM492" i="1"/>
  <c r="BJ492" i="1"/>
  <c r="BG492" i="1"/>
  <c r="AZ492" i="1"/>
  <c r="AQ492" i="1"/>
  <c r="AO492" i="1"/>
  <c r="AM492" i="1"/>
  <c r="AJ492" i="1"/>
  <c r="CZ492" i="1" s="1"/>
  <c r="AH492" i="1"/>
  <c r="I492" i="1"/>
  <c r="F492" i="1"/>
  <c r="G492" i="1" s="1"/>
  <c r="E492" i="1"/>
  <c r="D492" i="1"/>
  <c r="CO491" i="1"/>
  <c r="CL491" i="1"/>
  <c r="CE491" i="1"/>
  <c r="CC491" i="1"/>
  <c r="BV491" i="1"/>
  <c r="BQ491" i="1"/>
  <c r="BJ491" i="1"/>
  <c r="BM491" i="1" s="1"/>
  <c r="BG491" i="1"/>
  <c r="AZ491" i="1"/>
  <c r="AQ491" i="1"/>
  <c r="AO491" i="1"/>
  <c r="AM491" i="1"/>
  <c r="AJ491" i="1"/>
  <c r="AH491" i="1"/>
  <c r="I491" i="1"/>
  <c r="D491" i="1"/>
  <c r="E491" i="1" s="1"/>
  <c r="F491" i="1" s="1"/>
  <c r="G491" i="1" s="1"/>
  <c r="CY490" i="1"/>
  <c r="CO490" i="1"/>
  <c r="CL490" i="1"/>
  <c r="CE490" i="1"/>
  <c r="CC490" i="1"/>
  <c r="BV490" i="1"/>
  <c r="BQ490" i="1"/>
  <c r="BM490" i="1"/>
  <c r="BJ490" i="1"/>
  <c r="BG490" i="1"/>
  <c r="AZ490" i="1"/>
  <c r="AQ490" i="1"/>
  <c r="AO490" i="1"/>
  <c r="AM490" i="1"/>
  <c r="AJ490" i="1"/>
  <c r="CZ490" i="1" s="1"/>
  <c r="AH490" i="1"/>
  <c r="I490" i="1"/>
  <c r="F490" i="1"/>
  <c r="G490" i="1" s="1"/>
  <c r="E490" i="1"/>
  <c r="D490" i="1"/>
  <c r="CO489" i="1"/>
  <c r="CL489" i="1"/>
  <c r="CE489" i="1"/>
  <c r="CC489" i="1"/>
  <c r="BV489" i="1"/>
  <c r="BQ489" i="1"/>
  <c r="BJ489" i="1"/>
  <c r="BM489" i="1" s="1"/>
  <c r="BG489" i="1"/>
  <c r="AZ489" i="1"/>
  <c r="AQ489" i="1"/>
  <c r="AO489" i="1"/>
  <c r="AM489" i="1"/>
  <c r="AJ489" i="1"/>
  <c r="AH489" i="1"/>
  <c r="I489" i="1"/>
  <c r="D489" i="1"/>
  <c r="E489" i="1" s="1"/>
  <c r="F489" i="1" s="1"/>
  <c r="G489" i="1" s="1"/>
  <c r="CY488" i="1"/>
  <c r="CO488" i="1"/>
  <c r="CL488" i="1"/>
  <c r="CE488" i="1"/>
  <c r="CC488" i="1"/>
  <c r="BV488" i="1"/>
  <c r="BQ488" i="1"/>
  <c r="BM488" i="1"/>
  <c r="BJ488" i="1"/>
  <c r="BG488" i="1"/>
  <c r="AZ488" i="1"/>
  <c r="AQ488" i="1"/>
  <c r="AO488" i="1"/>
  <c r="AM488" i="1"/>
  <c r="AJ488" i="1"/>
  <c r="CZ488" i="1" s="1"/>
  <c r="AH488" i="1"/>
  <c r="I488" i="1"/>
  <c r="F488" i="1"/>
  <c r="G488" i="1" s="1"/>
  <c r="E488" i="1"/>
  <c r="D488" i="1"/>
  <c r="CW488" i="1" s="1"/>
  <c r="CO487" i="1"/>
  <c r="CL487" i="1"/>
  <c r="CE487" i="1"/>
  <c r="CC487" i="1"/>
  <c r="BV487" i="1"/>
  <c r="BQ487" i="1"/>
  <c r="BJ487" i="1"/>
  <c r="BM487" i="1" s="1"/>
  <c r="BG487" i="1"/>
  <c r="AZ487" i="1"/>
  <c r="AQ487" i="1"/>
  <c r="AO487" i="1"/>
  <c r="AM487" i="1"/>
  <c r="AJ487" i="1"/>
  <c r="AH487" i="1"/>
  <c r="I487" i="1"/>
  <c r="D487" i="1"/>
  <c r="E487" i="1" s="1"/>
  <c r="F487" i="1" s="1"/>
  <c r="G487" i="1" s="1"/>
  <c r="CY486" i="1"/>
  <c r="CO486" i="1"/>
  <c r="CL486" i="1"/>
  <c r="CE486" i="1"/>
  <c r="CC486" i="1"/>
  <c r="BV486" i="1"/>
  <c r="BQ486" i="1"/>
  <c r="BM486" i="1"/>
  <c r="BJ486" i="1"/>
  <c r="BG486" i="1"/>
  <c r="AZ486" i="1"/>
  <c r="AQ486" i="1"/>
  <c r="AO486" i="1"/>
  <c r="AM486" i="1"/>
  <c r="AJ486" i="1"/>
  <c r="CZ486" i="1" s="1"/>
  <c r="AH486" i="1"/>
  <c r="I486" i="1"/>
  <c r="F486" i="1"/>
  <c r="G486" i="1" s="1"/>
  <c r="E486" i="1"/>
  <c r="D486" i="1"/>
  <c r="CW486" i="1" s="1"/>
  <c r="CO485" i="1"/>
  <c r="CL485" i="1"/>
  <c r="CE485" i="1"/>
  <c r="CC485" i="1"/>
  <c r="BV485" i="1"/>
  <c r="BQ485" i="1"/>
  <c r="BJ485" i="1"/>
  <c r="BM485" i="1" s="1"/>
  <c r="BG485" i="1"/>
  <c r="AZ485" i="1"/>
  <c r="AQ485" i="1"/>
  <c r="AO485" i="1"/>
  <c r="AM485" i="1"/>
  <c r="AJ485" i="1"/>
  <c r="AH485" i="1"/>
  <c r="I485" i="1"/>
  <c r="D485" i="1"/>
  <c r="E485" i="1" s="1"/>
  <c r="F485" i="1" s="1"/>
  <c r="G485" i="1" s="1"/>
  <c r="CY484" i="1"/>
  <c r="CO484" i="1"/>
  <c r="CL484" i="1"/>
  <c r="CE484" i="1"/>
  <c r="CC484" i="1"/>
  <c r="BV484" i="1"/>
  <c r="BQ484" i="1"/>
  <c r="BM484" i="1"/>
  <c r="BJ484" i="1"/>
  <c r="BG484" i="1"/>
  <c r="AZ484" i="1"/>
  <c r="AQ484" i="1"/>
  <c r="AO484" i="1"/>
  <c r="AM484" i="1"/>
  <c r="AJ484" i="1"/>
  <c r="CZ484" i="1" s="1"/>
  <c r="AH484" i="1"/>
  <c r="I484" i="1"/>
  <c r="F484" i="1"/>
  <c r="G484" i="1" s="1"/>
  <c r="E484" i="1"/>
  <c r="D484" i="1"/>
  <c r="CO483" i="1"/>
  <c r="CL483" i="1"/>
  <c r="CE483" i="1"/>
  <c r="CC483" i="1"/>
  <c r="BV483" i="1"/>
  <c r="BQ483" i="1"/>
  <c r="BJ483" i="1"/>
  <c r="BM483" i="1" s="1"/>
  <c r="BG483" i="1"/>
  <c r="AZ483" i="1"/>
  <c r="AQ483" i="1"/>
  <c r="AO483" i="1"/>
  <c r="AM483" i="1"/>
  <c r="AJ483" i="1"/>
  <c r="AH483" i="1"/>
  <c r="I483" i="1"/>
  <c r="D483" i="1"/>
  <c r="E483" i="1" s="1"/>
  <c r="F483" i="1" s="1"/>
  <c r="G483" i="1" s="1"/>
  <c r="CY482" i="1"/>
  <c r="CO482" i="1"/>
  <c r="CL482" i="1"/>
  <c r="CE482" i="1"/>
  <c r="CC482" i="1"/>
  <c r="BV482" i="1"/>
  <c r="BQ482" i="1"/>
  <c r="BM482" i="1"/>
  <c r="BJ482" i="1"/>
  <c r="BG482" i="1"/>
  <c r="AZ482" i="1"/>
  <c r="AQ482" i="1"/>
  <c r="AO482" i="1"/>
  <c r="AM482" i="1"/>
  <c r="AJ482" i="1"/>
  <c r="CZ482" i="1" s="1"/>
  <c r="AH482" i="1"/>
  <c r="I482" i="1"/>
  <c r="F482" i="1"/>
  <c r="G482" i="1" s="1"/>
  <c r="E482" i="1"/>
  <c r="D482" i="1"/>
  <c r="CO481" i="1"/>
  <c r="CL481" i="1"/>
  <c r="CE481" i="1"/>
  <c r="CC481" i="1"/>
  <c r="BV481" i="1"/>
  <c r="BQ481" i="1"/>
  <c r="BJ481" i="1"/>
  <c r="BM481" i="1" s="1"/>
  <c r="BG481" i="1"/>
  <c r="AZ481" i="1"/>
  <c r="AQ481" i="1"/>
  <c r="AO481" i="1"/>
  <c r="AM481" i="1"/>
  <c r="AJ481" i="1"/>
  <c r="AH481" i="1"/>
  <c r="I481" i="1"/>
  <c r="D481" i="1"/>
  <c r="E481" i="1" s="1"/>
  <c r="F481" i="1" s="1"/>
  <c r="G481" i="1" s="1"/>
  <c r="CY480" i="1"/>
  <c r="CO480" i="1"/>
  <c r="CL480" i="1"/>
  <c r="CE480" i="1"/>
  <c r="CC480" i="1"/>
  <c r="BV480" i="1"/>
  <c r="BQ480" i="1"/>
  <c r="BM480" i="1"/>
  <c r="BJ480" i="1"/>
  <c r="BG480" i="1"/>
  <c r="AZ480" i="1"/>
  <c r="AQ480" i="1"/>
  <c r="AO480" i="1"/>
  <c r="AM480" i="1"/>
  <c r="AJ480" i="1"/>
  <c r="CZ480" i="1" s="1"/>
  <c r="AH480" i="1"/>
  <c r="I480" i="1"/>
  <c r="F480" i="1"/>
  <c r="G480" i="1" s="1"/>
  <c r="E480" i="1"/>
  <c r="D480" i="1"/>
  <c r="CW480" i="1" s="1"/>
  <c r="CO479" i="1"/>
  <c r="CL479" i="1"/>
  <c r="CE479" i="1"/>
  <c r="CC479" i="1"/>
  <c r="BV479" i="1"/>
  <c r="BQ479" i="1"/>
  <c r="BJ479" i="1"/>
  <c r="BM479" i="1" s="1"/>
  <c r="BG479" i="1"/>
  <c r="AZ479" i="1"/>
  <c r="AQ479" i="1"/>
  <c r="AO479" i="1"/>
  <c r="AM479" i="1"/>
  <c r="AJ479" i="1"/>
  <c r="AH479" i="1"/>
  <c r="I479" i="1"/>
  <c r="D479" i="1"/>
  <c r="E479" i="1" s="1"/>
  <c r="F479" i="1" s="1"/>
  <c r="G479" i="1" s="1"/>
  <c r="CY478" i="1"/>
  <c r="CO478" i="1"/>
  <c r="CL478" i="1"/>
  <c r="CE478" i="1"/>
  <c r="CC478" i="1"/>
  <c r="BV478" i="1"/>
  <c r="BQ478" i="1"/>
  <c r="BM478" i="1"/>
  <c r="BJ478" i="1"/>
  <c r="BG478" i="1"/>
  <c r="AZ478" i="1"/>
  <c r="AQ478" i="1"/>
  <c r="AO478" i="1"/>
  <c r="AM478" i="1"/>
  <c r="AJ478" i="1"/>
  <c r="CZ478" i="1" s="1"/>
  <c r="AH478" i="1"/>
  <c r="I478" i="1"/>
  <c r="F478" i="1"/>
  <c r="G478" i="1" s="1"/>
  <c r="E478" i="1"/>
  <c r="D478" i="1"/>
  <c r="CW478" i="1" s="1"/>
  <c r="CO477" i="1"/>
  <c r="CL477" i="1"/>
  <c r="CE477" i="1"/>
  <c r="CC477" i="1"/>
  <c r="BV477" i="1"/>
  <c r="BQ477" i="1"/>
  <c r="BJ477" i="1"/>
  <c r="BM477" i="1" s="1"/>
  <c r="BG477" i="1"/>
  <c r="AZ477" i="1"/>
  <c r="AQ477" i="1"/>
  <c r="AO477" i="1"/>
  <c r="AM477" i="1"/>
  <c r="AJ477" i="1"/>
  <c r="AH477" i="1"/>
  <c r="I477" i="1"/>
  <c r="D477" i="1"/>
  <c r="E477" i="1" s="1"/>
  <c r="F477" i="1" s="1"/>
  <c r="G477" i="1" s="1"/>
  <c r="CY476" i="1"/>
  <c r="CO476" i="1"/>
  <c r="CL476" i="1"/>
  <c r="CE476" i="1"/>
  <c r="CC476" i="1"/>
  <c r="BV476" i="1"/>
  <c r="BQ476" i="1"/>
  <c r="BM476" i="1"/>
  <c r="BJ476" i="1"/>
  <c r="BG476" i="1"/>
  <c r="AZ476" i="1"/>
  <c r="AQ476" i="1"/>
  <c r="AO476" i="1"/>
  <c r="AM476" i="1"/>
  <c r="AJ476" i="1"/>
  <c r="CZ476" i="1" s="1"/>
  <c r="AH476" i="1"/>
  <c r="I476" i="1"/>
  <c r="F476" i="1"/>
  <c r="G476" i="1" s="1"/>
  <c r="E476" i="1"/>
  <c r="D476" i="1"/>
  <c r="CO475" i="1"/>
  <c r="CL475" i="1"/>
  <c r="CE475" i="1"/>
  <c r="CC475" i="1"/>
  <c r="BV475" i="1"/>
  <c r="BQ475" i="1"/>
  <c r="BJ475" i="1"/>
  <c r="BM475" i="1" s="1"/>
  <c r="BG475" i="1"/>
  <c r="AZ475" i="1"/>
  <c r="AQ475" i="1"/>
  <c r="AO475" i="1"/>
  <c r="AM475" i="1"/>
  <c r="AJ475" i="1"/>
  <c r="AH475" i="1"/>
  <c r="I475" i="1"/>
  <c r="D475" i="1"/>
  <c r="E475" i="1" s="1"/>
  <c r="F475" i="1" s="1"/>
  <c r="G475" i="1" s="1"/>
  <c r="CY474" i="1"/>
  <c r="CO474" i="1"/>
  <c r="CL474" i="1"/>
  <c r="CE474" i="1"/>
  <c r="CC474" i="1"/>
  <c r="BV474" i="1"/>
  <c r="BQ474" i="1"/>
  <c r="BM474" i="1"/>
  <c r="BJ474" i="1"/>
  <c r="BG474" i="1"/>
  <c r="AZ474" i="1"/>
  <c r="AQ474" i="1"/>
  <c r="AO474" i="1"/>
  <c r="AM474" i="1"/>
  <c r="AJ474" i="1"/>
  <c r="CZ474" i="1" s="1"/>
  <c r="AH474" i="1"/>
  <c r="I474" i="1"/>
  <c r="F474" i="1"/>
  <c r="G474" i="1" s="1"/>
  <c r="E474" i="1"/>
  <c r="D474" i="1"/>
  <c r="CO473" i="1"/>
  <c r="CL473" i="1"/>
  <c r="CE473" i="1"/>
  <c r="CC473" i="1"/>
  <c r="BV473" i="1"/>
  <c r="BQ473" i="1"/>
  <c r="BJ473" i="1"/>
  <c r="BM473" i="1" s="1"/>
  <c r="BG473" i="1"/>
  <c r="AZ473" i="1"/>
  <c r="AQ473" i="1"/>
  <c r="AO473" i="1"/>
  <c r="AM473" i="1"/>
  <c r="AJ473" i="1"/>
  <c r="AH473" i="1"/>
  <c r="I473" i="1"/>
  <c r="D473" i="1"/>
  <c r="E473" i="1" s="1"/>
  <c r="F473" i="1" s="1"/>
  <c r="G473" i="1" s="1"/>
  <c r="CY472" i="1"/>
  <c r="CO472" i="1"/>
  <c r="CL472" i="1"/>
  <c r="CE472" i="1"/>
  <c r="CC472" i="1"/>
  <c r="BV472" i="1"/>
  <c r="BQ472" i="1"/>
  <c r="BM472" i="1"/>
  <c r="BJ472" i="1"/>
  <c r="BG472" i="1"/>
  <c r="AZ472" i="1"/>
  <c r="AQ472" i="1"/>
  <c r="AO472" i="1"/>
  <c r="AM472" i="1"/>
  <c r="AJ472" i="1"/>
  <c r="CZ472" i="1" s="1"/>
  <c r="AH472" i="1"/>
  <c r="I472" i="1"/>
  <c r="F472" i="1"/>
  <c r="G472" i="1" s="1"/>
  <c r="E472" i="1"/>
  <c r="D472" i="1"/>
  <c r="CW472" i="1" s="1"/>
  <c r="CO471" i="1"/>
  <c r="CL471" i="1"/>
  <c r="CE471" i="1"/>
  <c r="CC471" i="1"/>
  <c r="BV471" i="1"/>
  <c r="BQ471" i="1"/>
  <c r="BJ471" i="1"/>
  <c r="BM471" i="1" s="1"/>
  <c r="BG471" i="1"/>
  <c r="AZ471" i="1"/>
  <c r="AQ471" i="1"/>
  <c r="AO471" i="1"/>
  <c r="AM471" i="1"/>
  <c r="AJ471" i="1"/>
  <c r="AH471" i="1"/>
  <c r="I471" i="1"/>
  <c r="D471" i="1"/>
  <c r="E471" i="1" s="1"/>
  <c r="F471" i="1" s="1"/>
  <c r="G471" i="1" s="1"/>
  <c r="CY470" i="1"/>
  <c r="CO470" i="1"/>
  <c r="CL470" i="1"/>
  <c r="CE470" i="1"/>
  <c r="CC470" i="1"/>
  <c r="BV470" i="1"/>
  <c r="BQ470" i="1"/>
  <c r="BM470" i="1"/>
  <c r="BJ470" i="1"/>
  <c r="BG470" i="1"/>
  <c r="AZ470" i="1"/>
  <c r="AQ470" i="1"/>
  <c r="AO470" i="1"/>
  <c r="AM470" i="1"/>
  <c r="AJ470" i="1"/>
  <c r="CZ470" i="1" s="1"/>
  <c r="AH470" i="1"/>
  <c r="I470" i="1"/>
  <c r="F470" i="1"/>
  <c r="G470" i="1" s="1"/>
  <c r="E470" i="1"/>
  <c r="D470" i="1"/>
  <c r="CW470" i="1" s="1"/>
  <c r="CO469" i="1"/>
  <c r="CL469" i="1"/>
  <c r="CE469" i="1"/>
  <c r="CC469" i="1"/>
  <c r="BV469" i="1"/>
  <c r="BQ469" i="1"/>
  <c r="BJ469" i="1"/>
  <c r="BM469" i="1" s="1"/>
  <c r="BG469" i="1"/>
  <c r="AZ469" i="1"/>
  <c r="AQ469" i="1"/>
  <c r="AO469" i="1"/>
  <c r="AM469" i="1"/>
  <c r="AJ469" i="1"/>
  <c r="AH469" i="1"/>
  <c r="I469" i="1"/>
  <c r="D469" i="1"/>
  <c r="E469" i="1" s="1"/>
  <c r="F469" i="1" s="1"/>
  <c r="G469" i="1" s="1"/>
  <c r="CY468" i="1"/>
  <c r="CO468" i="1"/>
  <c r="CL468" i="1"/>
  <c r="CE468" i="1"/>
  <c r="CC468" i="1"/>
  <c r="BV468" i="1"/>
  <c r="BQ468" i="1"/>
  <c r="BM468" i="1"/>
  <c r="BJ468" i="1"/>
  <c r="BG468" i="1"/>
  <c r="AZ468" i="1"/>
  <c r="AQ468" i="1"/>
  <c r="AO468" i="1"/>
  <c r="AM468" i="1"/>
  <c r="AJ468" i="1"/>
  <c r="CZ468" i="1" s="1"/>
  <c r="AH468" i="1"/>
  <c r="I468" i="1"/>
  <c r="F468" i="1"/>
  <c r="G468" i="1" s="1"/>
  <c r="E468" i="1"/>
  <c r="D468" i="1"/>
  <c r="CO467" i="1"/>
  <c r="CL467" i="1"/>
  <c r="CE467" i="1"/>
  <c r="CC467" i="1"/>
  <c r="BV467" i="1"/>
  <c r="BQ467" i="1"/>
  <c r="BJ467" i="1"/>
  <c r="BM467" i="1" s="1"/>
  <c r="BG467" i="1"/>
  <c r="AZ467" i="1"/>
  <c r="AQ467" i="1"/>
  <c r="AO467" i="1"/>
  <c r="AM467" i="1"/>
  <c r="AJ467" i="1"/>
  <c r="AH467" i="1"/>
  <c r="I467" i="1"/>
  <c r="D467" i="1"/>
  <c r="E467" i="1" s="1"/>
  <c r="F467" i="1" s="1"/>
  <c r="G467" i="1" s="1"/>
  <c r="CY466" i="1"/>
  <c r="CO466" i="1"/>
  <c r="CL466" i="1"/>
  <c r="CE466" i="1"/>
  <c r="CC466" i="1"/>
  <c r="BV466" i="1"/>
  <c r="BQ466" i="1"/>
  <c r="BM466" i="1"/>
  <c r="BJ466" i="1"/>
  <c r="BG466" i="1"/>
  <c r="AZ466" i="1"/>
  <c r="AQ466" i="1"/>
  <c r="AO466" i="1"/>
  <c r="AM466" i="1"/>
  <c r="AJ466" i="1"/>
  <c r="CZ466" i="1" s="1"/>
  <c r="AH466" i="1"/>
  <c r="I466" i="1"/>
  <c r="F466" i="1"/>
  <c r="G466" i="1" s="1"/>
  <c r="E466" i="1"/>
  <c r="D466" i="1"/>
  <c r="CO465" i="1"/>
  <c r="CL465" i="1"/>
  <c r="CE465" i="1"/>
  <c r="CC465" i="1"/>
  <c r="BV465" i="1"/>
  <c r="BQ465" i="1"/>
  <c r="BJ465" i="1"/>
  <c r="BM465" i="1" s="1"/>
  <c r="BG465" i="1"/>
  <c r="AZ465" i="1"/>
  <c r="AQ465" i="1"/>
  <c r="AO465" i="1"/>
  <c r="AM465" i="1"/>
  <c r="AJ465" i="1"/>
  <c r="AH465" i="1"/>
  <c r="I465" i="1"/>
  <c r="D465" i="1"/>
  <c r="E465" i="1" s="1"/>
  <c r="F465" i="1" s="1"/>
  <c r="G465" i="1" s="1"/>
  <c r="CY464" i="1"/>
  <c r="CO464" i="1"/>
  <c r="CL464" i="1"/>
  <c r="CE464" i="1"/>
  <c r="CC464" i="1"/>
  <c r="BV464" i="1"/>
  <c r="BQ464" i="1"/>
  <c r="BM464" i="1"/>
  <c r="BJ464" i="1"/>
  <c r="BG464" i="1"/>
  <c r="AZ464" i="1"/>
  <c r="AQ464" i="1"/>
  <c r="AO464" i="1"/>
  <c r="AM464" i="1"/>
  <c r="AJ464" i="1"/>
  <c r="CZ464" i="1" s="1"/>
  <c r="AH464" i="1"/>
  <c r="I464" i="1"/>
  <c r="F464" i="1"/>
  <c r="G464" i="1" s="1"/>
  <c r="E464" i="1"/>
  <c r="D464" i="1"/>
  <c r="CW464" i="1" s="1"/>
  <c r="CO463" i="1"/>
  <c r="CL463" i="1"/>
  <c r="CE463" i="1"/>
  <c r="CC463" i="1"/>
  <c r="BV463" i="1"/>
  <c r="BQ463" i="1"/>
  <c r="BJ463" i="1"/>
  <c r="BM463" i="1" s="1"/>
  <c r="BG463" i="1"/>
  <c r="AZ463" i="1"/>
  <c r="AQ463" i="1"/>
  <c r="AO463" i="1"/>
  <c r="AM463" i="1"/>
  <c r="AJ463" i="1"/>
  <c r="AH463" i="1"/>
  <c r="I463" i="1"/>
  <c r="D463" i="1"/>
  <c r="E463" i="1" s="1"/>
  <c r="F463" i="1" s="1"/>
  <c r="G463" i="1" s="1"/>
  <c r="CY462" i="1"/>
  <c r="CO462" i="1"/>
  <c r="CL462" i="1"/>
  <c r="CE462" i="1"/>
  <c r="CC462" i="1"/>
  <c r="BV462" i="1"/>
  <c r="BQ462" i="1"/>
  <c r="BM462" i="1"/>
  <c r="BJ462" i="1"/>
  <c r="BG462" i="1"/>
  <c r="AZ462" i="1"/>
  <c r="AQ462" i="1"/>
  <c r="AO462" i="1"/>
  <c r="AM462" i="1"/>
  <c r="AJ462" i="1"/>
  <c r="CZ462" i="1" s="1"/>
  <c r="AH462" i="1"/>
  <c r="I462" i="1"/>
  <c r="F462" i="1"/>
  <c r="G462" i="1" s="1"/>
  <c r="E462" i="1"/>
  <c r="D462" i="1"/>
  <c r="CW462" i="1" s="1"/>
  <c r="CO461" i="1"/>
  <c r="CL461" i="1"/>
  <c r="CE461" i="1"/>
  <c r="CC461" i="1"/>
  <c r="BV461" i="1"/>
  <c r="BQ461" i="1"/>
  <c r="BJ461" i="1"/>
  <c r="BM461" i="1" s="1"/>
  <c r="BG461" i="1"/>
  <c r="AZ461" i="1"/>
  <c r="AQ461" i="1"/>
  <c r="AO461" i="1"/>
  <c r="AM461" i="1"/>
  <c r="AJ461" i="1"/>
  <c r="AH461" i="1"/>
  <c r="I461" i="1"/>
  <c r="D461" i="1"/>
  <c r="E461" i="1" s="1"/>
  <c r="F461" i="1" s="1"/>
  <c r="G461" i="1" s="1"/>
  <c r="CY460" i="1"/>
  <c r="CO460" i="1"/>
  <c r="CL460" i="1"/>
  <c r="CE460" i="1"/>
  <c r="CC460" i="1"/>
  <c r="BV460" i="1"/>
  <c r="BQ460" i="1"/>
  <c r="BM460" i="1"/>
  <c r="BJ460" i="1"/>
  <c r="BG460" i="1"/>
  <c r="AZ460" i="1"/>
  <c r="AQ460" i="1"/>
  <c r="AO460" i="1"/>
  <c r="AM460" i="1"/>
  <c r="AJ460" i="1"/>
  <c r="CZ460" i="1" s="1"/>
  <c r="AH460" i="1"/>
  <c r="I460" i="1"/>
  <c r="F460" i="1"/>
  <c r="G460" i="1" s="1"/>
  <c r="E460" i="1"/>
  <c r="D460" i="1"/>
  <c r="CO459" i="1"/>
  <c r="CL459" i="1"/>
  <c r="CE459" i="1"/>
  <c r="CC459" i="1"/>
  <c r="BV459" i="1"/>
  <c r="BQ459" i="1"/>
  <c r="BJ459" i="1"/>
  <c r="BM459" i="1" s="1"/>
  <c r="BG459" i="1"/>
  <c r="AZ459" i="1"/>
  <c r="AQ459" i="1"/>
  <c r="AO459" i="1"/>
  <c r="AM459" i="1"/>
  <c r="AJ459" i="1"/>
  <c r="AH459" i="1"/>
  <c r="I459" i="1"/>
  <c r="D459" i="1"/>
  <c r="E459" i="1" s="1"/>
  <c r="F459" i="1" s="1"/>
  <c r="G459" i="1" s="1"/>
  <c r="CY458" i="1"/>
  <c r="CO458" i="1"/>
  <c r="CL458" i="1"/>
  <c r="CE458" i="1"/>
  <c r="CC458" i="1"/>
  <c r="BV458" i="1"/>
  <c r="BQ458" i="1"/>
  <c r="BM458" i="1"/>
  <c r="BJ458" i="1"/>
  <c r="BG458" i="1"/>
  <c r="AZ458" i="1"/>
  <c r="AQ458" i="1"/>
  <c r="AO458" i="1"/>
  <c r="AM458" i="1"/>
  <c r="AJ458" i="1"/>
  <c r="CZ458" i="1" s="1"/>
  <c r="AH458" i="1"/>
  <c r="I458" i="1"/>
  <c r="F458" i="1"/>
  <c r="G458" i="1" s="1"/>
  <c r="E458" i="1"/>
  <c r="D458" i="1"/>
  <c r="CO457" i="1"/>
  <c r="CL457" i="1"/>
  <c r="CE457" i="1"/>
  <c r="CC457" i="1"/>
  <c r="BV457" i="1"/>
  <c r="BQ457" i="1"/>
  <c r="BJ457" i="1"/>
  <c r="BM457" i="1" s="1"/>
  <c r="BG457" i="1"/>
  <c r="AZ457" i="1"/>
  <c r="AQ457" i="1"/>
  <c r="AO457" i="1"/>
  <c r="AM457" i="1"/>
  <c r="AJ457" i="1"/>
  <c r="AH457" i="1"/>
  <c r="I457" i="1"/>
  <c r="D457" i="1"/>
  <c r="E457" i="1" s="1"/>
  <c r="F457" i="1" s="1"/>
  <c r="G457" i="1" s="1"/>
  <c r="CY456" i="1"/>
  <c r="CO456" i="1"/>
  <c r="CL456" i="1"/>
  <c r="CE456" i="1"/>
  <c r="CC456" i="1"/>
  <c r="BV456" i="1"/>
  <c r="BQ456" i="1"/>
  <c r="BM456" i="1"/>
  <c r="BJ456" i="1"/>
  <c r="BG456" i="1"/>
  <c r="AZ456" i="1"/>
  <c r="AQ456" i="1"/>
  <c r="AO456" i="1"/>
  <c r="AM456" i="1"/>
  <c r="AJ456" i="1"/>
  <c r="CZ456" i="1" s="1"/>
  <c r="AH456" i="1"/>
  <c r="I456" i="1"/>
  <c r="F456" i="1"/>
  <c r="G456" i="1" s="1"/>
  <c r="E456" i="1"/>
  <c r="D456" i="1"/>
  <c r="CW456" i="1" s="1"/>
  <c r="CO455" i="1"/>
  <c r="CL455" i="1"/>
  <c r="CE455" i="1"/>
  <c r="CC455" i="1"/>
  <c r="BV455" i="1"/>
  <c r="BQ455" i="1"/>
  <c r="BJ455" i="1"/>
  <c r="BM455" i="1" s="1"/>
  <c r="BG455" i="1"/>
  <c r="AZ455" i="1"/>
  <c r="AQ455" i="1"/>
  <c r="AO455" i="1"/>
  <c r="AM455" i="1"/>
  <c r="AJ455" i="1"/>
  <c r="AH455" i="1"/>
  <c r="I455" i="1"/>
  <c r="D455" i="1"/>
  <c r="E455" i="1" s="1"/>
  <c r="F455" i="1" s="1"/>
  <c r="G455" i="1" s="1"/>
  <c r="CY454" i="1"/>
  <c r="CO454" i="1"/>
  <c r="CL454" i="1"/>
  <c r="CE454" i="1"/>
  <c r="CC454" i="1"/>
  <c r="BV454" i="1"/>
  <c r="BQ454" i="1"/>
  <c r="BM454" i="1"/>
  <c r="BJ454" i="1"/>
  <c r="BG454" i="1"/>
  <c r="AZ454" i="1"/>
  <c r="AQ454" i="1"/>
  <c r="AO454" i="1"/>
  <c r="AM454" i="1"/>
  <c r="AJ454" i="1"/>
  <c r="CZ454" i="1" s="1"/>
  <c r="AH454" i="1"/>
  <c r="I454" i="1"/>
  <c r="F454" i="1"/>
  <c r="G454" i="1" s="1"/>
  <c r="E454" i="1"/>
  <c r="D454" i="1"/>
  <c r="CW454" i="1" s="1"/>
  <c r="CO453" i="1"/>
  <c r="CL453" i="1"/>
  <c r="CE453" i="1"/>
  <c r="CC453" i="1"/>
  <c r="BV453" i="1"/>
  <c r="BQ453" i="1"/>
  <c r="BJ453" i="1"/>
  <c r="BM453" i="1" s="1"/>
  <c r="BG453" i="1"/>
  <c r="AZ453" i="1"/>
  <c r="AQ453" i="1"/>
  <c r="AO453" i="1"/>
  <c r="AM453" i="1"/>
  <c r="AJ453" i="1"/>
  <c r="AH453" i="1"/>
  <c r="I453" i="1"/>
  <c r="D453" i="1"/>
  <c r="E453" i="1" s="1"/>
  <c r="F453" i="1" s="1"/>
  <c r="G453" i="1" s="1"/>
  <c r="CY452" i="1"/>
  <c r="CO452" i="1"/>
  <c r="CL452" i="1"/>
  <c r="CE452" i="1"/>
  <c r="CC452" i="1"/>
  <c r="BV452" i="1"/>
  <c r="BQ452" i="1"/>
  <c r="BM452" i="1"/>
  <c r="BJ452" i="1"/>
  <c r="BG452" i="1"/>
  <c r="AZ452" i="1"/>
  <c r="AQ452" i="1"/>
  <c r="AO452" i="1"/>
  <c r="AM452" i="1"/>
  <c r="AJ452" i="1"/>
  <c r="CZ452" i="1" s="1"/>
  <c r="AH452" i="1"/>
  <c r="I452" i="1"/>
  <c r="F452" i="1"/>
  <c r="G452" i="1" s="1"/>
  <c r="E452" i="1"/>
  <c r="D452" i="1"/>
  <c r="CO451" i="1"/>
  <c r="CL451" i="1"/>
  <c r="CE451" i="1"/>
  <c r="CC451" i="1"/>
  <c r="BV451" i="1"/>
  <c r="BQ451" i="1"/>
  <c r="BJ451" i="1"/>
  <c r="BM451" i="1" s="1"/>
  <c r="BG451" i="1"/>
  <c r="AZ451" i="1"/>
  <c r="AQ451" i="1"/>
  <c r="AO451" i="1"/>
  <c r="AM451" i="1"/>
  <c r="AJ451" i="1"/>
  <c r="AH451" i="1"/>
  <c r="I451" i="1"/>
  <c r="D451" i="1"/>
  <c r="E451" i="1" s="1"/>
  <c r="F451" i="1" s="1"/>
  <c r="G451" i="1" s="1"/>
  <c r="CY450" i="1"/>
  <c r="CO450" i="1"/>
  <c r="CL450" i="1"/>
  <c r="CE450" i="1"/>
  <c r="CC450" i="1"/>
  <c r="BV450" i="1"/>
  <c r="BQ450" i="1"/>
  <c r="BM450" i="1"/>
  <c r="BJ450" i="1"/>
  <c r="BG450" i="1"/>
  <c r="AZ450" i="1"/>
  <c r="AQ450" i="1"/>
  <c r="AO450" i="1"/>
  <c r="AM450" i="1"/>
  <c r="AJ450" i="1"/>
  <c r="CZ450" i="1" s="1"/>
  <c r="AH450" i="1"/>
  <c r="I450" i="1"/>
  <c r="F450" i="1"/>
  <c r="G450" i="1" s="1"/>
  <c r="E450" i="1"/>
  <c r="D450" i="1"/>
  <c r="CO449" i="1"/>
  <c r="CL449" i="1"/>
  <c r="CE449" i="1"/>
  <c r="CC449" i="1"/>
  <c r="BV449" i="1"/>
  <c r="BQ449" i="1"/>
  <c r="BJ449" i="1"/>
  <c r="BM449" i="1" s="1"/>
  <c r="BG449" i="1"/>
  <c r="AZ449" i="1"/>
  <c r="AQ449" i="1"/>
  <c r="AO449" i="1"/>
  <c r="AM449" i="1"/>
  <c r="AJ449" i="1"/>
  <c r="AH449" i="1"/>
  <c r="I449" i="1"/>
  <c r="D449" i="1"/>
  <c r="E449" i="1" s="1"/>
  <c r="F449" i="1" s="1"/>
  <c r="G449" i="1" s="1"/>
  <c r="CY448" i="1"/>
  <c r="CO448" i="1"/>
  <c r="CL448" i="1"/>
  <c r="CE448" i="1"/>
  <c r="CC448" i="1"/>
  <c r="BV448" i="1"/>
  <c r="BQ448" i="1"/>
  <c r="BM448" i="1"/>
  <c r="BJ448" i="1"/>
  <c r="BG448" i="1"/>
  <c r="AZ448" i="1"/>
  <c r="AQ448" i="1"/>
  <c r="AO448" i="1"/>
  <c r="AM448" i="1"/>
  <c r="AJ448" i="1"/>
  <c r="CZ448" i="1" s="1"/>
  <c r="AH448" i="1"/>
  <c r="I448" i="1"/>
  <c r="F448" i="1"/>
  <c r="G448" i="1" s="1"/>
  <c r="E448" i="1"/>
  <c r="D448" i="1"/>
  <c r="CW448" i="1" s="1"/>
  <c r="CO447" i="1"/>
  <c r="CL447" i="1"/>
  <c r="CE447" i="1"/>
  <c r="CC447" i="1"/>
  <c r="BV447" i="1"/>
  <c r="BQ447" i="1"/>
  <c r="BJ447" i="1"/>
  <c r="BM447" i="1" s="1"/>
  <c r="BG447" i="1"/>
  <c r="AZ447" i="1"/>
  <c r="AQ447" i="1"/>
  <c r="AO447" i="1"/>
  <c r="AM447" i="1"/>
  <c r="AJ447" i="1"/>
  <c r="AH447" i="1"/>
  <c r="I447" i="1"/>
  <c r="D447" i="1"/>
  <c r="E447" i="1" s="1"/>
  <c r="F447" i="1" s="1"/>
  <c r="G447" i="1" s="1"/>
  <c r="CY446" i="1"/>
  <c r="CO446" i="1"/>
  <c r="CL446" i="1"/>
  <c r="CE446" i="1"/>
  <c r="CC446" i="1"/>
  <c r="BV446" i="1"/>
  <c r="BQ446" i="1"/>
  <c r="BM446" i="1"/>
  <c r="BJ446" i="1"/>
  <c r="BG446" i="1"/>
  <c r="AZ446" i="1"/>
  <c r="AQ446" i="1"/>
  <c r="AO446" i="1"/>
  <c r="AM446" i="1"/>
  <c r="AJ446" i="1"/>
  <c r="CZ446" i="1" s="1"/>
  <c r="AH446" i="1"/>
  <c r="I446" i="1"/>
  <c r="F446" i="1"/>
  <c r="G446" i="1" s="1"/>
  <c r="E446" i="1"/>
  <c r="D446" i="1"/>
  <c r="CW446" i="1" s="1"/>
  <c r="CO445" i="1"/>
  <c r="CL445" i="1"/>
  <c r="CE445" i="1"/>
  <c r="CC445" i="1"/>
  <c r="BV445" i="1"/>
  <c r="BQ445" i="1"/>
  <c r="BJ445" i="1"/>
  <c r="BM445" i="1" s="1"/>
  <c r="BG445" i="1"/>
  <c r="AZ445" i="1"/>
  <c r="AQ445" i="1"/>
  <c r="AO445" i="1"/>
  <c r="AM445" i="1"/>
  <c r="AJ445" i="1"/>
  <c r="AH445" i="1"/>
  <c r="I445" i="1"/>
  <c r="D445" i="1"/>
  <c r="E445" i="1" s="1"/>
  <c r="F445" i="1" s="1"/>
  <c r="G445" i="1" s="1"/>
  <c r="CY444" i="1"/>
  <c r="CO444" i="1"/>
  <c r="CL444" i="1"/>
  <c r="CE444" i="1"/>
  <c r="CC444" i="1"/>
  <c r="BV444" i="1"/>
  <c r="BQ444" i="1"/>
  <c r="BM444" i="1"/>
  <c r="BJ444" i="1"/>
  <c r="BG444" i="1"/>
  <c r="AZ444" i="1"/>
  <c r="AQ444" i="1"/>
  <c r="AO444" i="1"/>
  <c r="AM444" i="1"/>
  <c r="AJ444" i="1"/>
  <c r="CZ444" i="1" s="1"/>
  <c r="AH444" i="1"/>
  <c r="I444" i="1"/>
  <c r="F444" i="1"/>
  <c r="G444" i="1" s="1"/>
  <c r="E444" i="1"/>
  <c r="D444" i="1"/>
  <c r="CO443" i="1"/>
  <c r="CL443" i="1"/>
  <c r="CE443" i="1"/>
  <c r="CC443" i="1"/>
  <c r="BV443" i="1"/>
  <c r="BQ443" i="1"/>
  <c r="BJ443" i="1"/>
  <c r="BM443" i="1" s="1"/>
  <c r="BG443" i="1"/>
  <c r="AZ443" i="1"/>
  <c r="AQ443" i="1"/>
  <c r="AO443" i="1"/>
  <c r="AM443" i="1"/>
  <c r="AJ443" i="1"/>
  <c r="AH443" i="1"/>
  <c r="I443" i="1"/>
  <c r="D443" i="1"/>
  <c r="CY442" i="1"/>
  <c r="CO442" i="1"/>
  <c r="CL442" i="1"/>
  <c r="CE442" i="1"/>
  <c r="CC442" i="1"/>
  <c r="BV442" i="1"/>
  <c r="BQ442" i="1"/>
  <c r="BM442" i="1"/>
  <c r="BJ442" i="1"/>
  <c r="BG442" i="1"/>
  <c r="AZ442" i="1"/>
  <c r="AQ442" i="1"/>
  <c r="AO442" i="1"/>
  <c r="AM442" i="1"/>
  <c r="AJ442" i="1"/>
  <c r="CZ442" i="1" s="1"/>
  <c r="AH442" i="1"/>
  <c r="I442" i="1"/>
  <c r="F442" i="1"/>
  <c r="G442" i="1" s="1"/>
  <c r="E442" i="1"/>
  <c r="D442" i="1"/>
  <c r="CW442" i="1" s="1"/>
  <c r="DA441" i="1"/>
  <c r="CO441" i="1"/>
  <c r="CL441" i="1"/>
  <c r="CE441" i="1"/>
  <c r="CC441" i="1"/>
  <c r="BV441" i="1"/>
  <c r="BQ441" i="1"/>
  <c r="BJ441" i="1"/>
  <c r="BM441" i="1" s="1"/>
  <c r="BG441" i="1"/>
  <c r="AZ441" i="1"/>
  <c r="AQ441" i="1"/>
  <c r="AO441" i="1"/>
  <c r="AM441" i="1"/>
  <c r="AJ441" i="1"/>
  <c r="AH441" i="1"/>
  <c r="I441" i="1"/>
  <c r="D441" i="1"/>
  <c r="CO440" i="1"/>
  <c r="CL440" i="1"/>
  <c r="CE440" i="1"/>
  <c r="CC440" i="1"/>
  <c r="BV440" i="1"/>
  <c r="BQ440" i="1"/>
  <c r="BM440" i="1"/>
  <c r="BJ440" i="1"/>
  <c r="BG440" i="1"/>
  <c r="AZ440" i="1"/>
  <c r="CY440" i="1" s="1"/>
  <c r="AQ440" i="1"/>
  <c r="AO440" i="1"/>
  <c r="AM440" i="1"/>
  <c r="AJ440" i="1"/>
  <c r="CZ440" i="1" s="1"/>
  <c r="AH440" i="1"/>
  <c r="I440" i="1"/>
  <c r="F440" i="1"/>
  <c r="G440" i="1" s="1"/>
  <c r="E440" i="1"/>
  <c r="D440" i="1"/>
  <c r="CO439" i="1"/>
  <c r="CL439" i="1"/>
  <c r="CE439" i="1"/>
  <c r="CC439" i="1"/>
  <c r="BV439" i="1"/>
  <c r="BQ439" i="1"/>
  <c r="BJ439" i="1"/>
  <c r="BM439" i="1" s="1"/>
  <c r="BG439" i="1"/>
  <c r="AZ439" i="1"/>
  <c r="AQ439" i="1"/>
  <c r="AO439" i="1"/>
  <c r="AM439" i="1"/>
  <c r="AJ439" i="1"/>
  <c r="AH439" i="1"/>
  <c r="I439" i="1"/>
  <c r="D439" i="1"/>
  <c r="CY438" i="1"/>
  <c r="CO438" i="1"/>
  <c r="CL438" i="1"/>
  <c r="CE438" i="1"/>
  <c r="CC438" i="1"/>
  <c r="BV438" i="1"/>
  <c r="BQ438" i="1"/>
  <c r="BM438" i="1"/>
  <c r="BJ438" i="1"/>
  <c r="BG438" i="1"/>
  <c r="AZ438" i="1"/>
  <c r="AQ438" i="1"/>
  <c r="AO438" i="1"/>
  <c r="AM438" i="1"/>
  <c r="AJ438" i="1"/>
  <c r="CZ438" i="1" s="1"/>
  <c r="AH438" i="1"/>
  <c r="I438" i="1"/>
  <c r="F438" i="1"/>
  <c r="G438" i="1" s="1"/>
  <c r="E438" i="1"/>
  <c r="D438" i="1"/>
  <c r="CW438" i="1" s="1"/>
  <c r="DA437" i="1"/>
  <c r="CO437" i="1"/>
  <c r="CL437" i="1"/>
  <c r="CE437" i="1"/>
  <c r="CC437" i="1"/>
  <c r="BV437" i="1"/>
  <c r="BQ437" i="1"/>
  <c r="BM437" i="1"/>
  <c r="BJ437" i="1"/>
  <c r="BG437" i="1"/>
  <c r="AZ437" i="1"/>
  <c r="AQ437" i="1"/>
  <c r="AO437" i="1"/>
  <c r="AM437" i="1"/>
  <c r="AJ437" i="1"/>
  <c r="AH437" i="1"/>
  <c r="I437" i="1"/>
  <c r="D437" i="1"/>
  <c r="CZ436" i="1"/>
  <c r="CO436" i="1"/>
  <c r="CL436" i="1"/>
  <c r="CE436" i="1"/>
  <c r="CC436" i="1"/>
  <c r="BV436" i="1"/>
  <c r="BQ436" i="1"/>
  <c r="BM436" i="1"/>
  <c r="BJ436" i="1"/>
  <c r="BG436" i="1"/>
  <c r="AZ436" i="1"/>
  <c r="AQ436" i="1"/>
  <c r="AO436" i="1"/>
  <c r="AM436" i="1"/>
  <c r="AJ436" i="1"/>
  <c r="DB436" i="1" s="1"/>
  <c r="AH436" i="1"/>
  <c r="I436" i="1"/>
  <c r="F436" i="1"/>
  <c r="G436" i="1" s="1"/>
  <c r="E436" i="1"/>
  <c r="D436" i="1"/>
  <c r="CW436" i="1" s="1"/>
  <c r="CO435" i="1"/>
  <c r="CL435" i="1"/>
  <c r="CE435" i="1"/>
  <c r="CC435" i="1"/>
  <c r="BV435" i="1"/>
  <c r="BQ435" i="1"/>
  <c r="BM435" i="1"/>
  <c r="BJ435" i="1"/>
  <c r="BG435" i="1"/>
  <c r="AZ435" i="1"/>
  <c r="AQ435" i="1"/>
  <c r="AO435" i="1"/>
  <c r="CZ435" i="1" s="1"/>
  <c r="AM435" i="1"/>
  <c r="AJ435" i="1"/>
  <c r="AH435" i="1"/>
  <c r="I435" i="1"/>
  <c r="D435" i="1"/>
  <c r="CO434" i="1"/>
  <c r="CL434" i="1"/>
  <c r="CE434" i="1"/>
  <c r="CC434" i="1"/>
  <c r="BV434" i="1"/>
  <c r="BQ434" i="1"/>
  <c r="BM434" i="1"/>
  <c r="BJ434" i="1"/>
  <c r="BG434" i="1"/>
  <c r="AZ434" i="1"/>
  <c r="AQ434" i="1"/>
  <c r="AO434" i="1"/>
  <c r="AM434" i="1"/>
  <c r="AJ434" i="1"/>
  <c r="AH434" i="1"/>
  <c r="I434" i="1"/>
  <c r="F434" i="1"/>
  <c r="G434" i="1" s="1"/>
  <c r="E434" i="1"/>
  <c r="D434" i="1"/>
  <c r="CO433" i="1"/>
  <c r="CL433" i="1"/>
  <c r="CE433" i="1"/>
  <c r="CC433" i="1"/>
  <c r="BV433" i="1"/>
  <c r="BQ433" i="1"/>
  <c r="BM433" i="1"/>
  <c r="BJ433" i="1"/>
  <c r="BG433" i="1"/>
  <c r="AZ433" i="1"/>
  <c r="AQ433" i="1"/>
  <c r="AO433" i="1"/>
  <c r="CZ433" i="1" s="1"/>
  <c r="AM433" i="1"/>
  <c r="AJ433" i="1"/>
  <c r="AH433" i="1"/>
  <c r="I433" i="1"/>
  <c r="D433" i="1"/>
  <c r="CZ432" i="1"/>
  <c r="CO432" i="1"/>
  <c r="CL432" i="1"/>
  <c r="CE432" i="1"/>
  <c r="CC432" i="1"/>
  <c r="BV432" i="1"/>
  <c r="BQ432" i="1"/>
  <c r="BM432" i="1"/>
  <c r="BJ432" i="1"/>
  <c r="BG432" i="1"/>
  <c r="AZ432" i="1"/>
  <c r="AQ432" i="1"/>
  <c r="AO432" i="1"/>
  <c r="AM432" i="1"/>
  <c r="AJ432" i="1"/>
  <c r="DB432" i="1" s="1"/>
  <c r="AH432" i="1"/>
  <c r="I432" i="1"/>
  <c r="G432" i="1"/>
  <c r="CX432" i="1" s="1"/>
  <c r="F432" i="1"/>
  <c r="E432" i="1"/>
  <c r="D432" i="1"/>
  <c r="CO431" i="1"/>
  <c r="CL431" i="1"/>
  <c r="CE431" i="1"/>
  <c r="CC431" i="1"/>
  <c r="BV431" i="1"/>
  <c r="BQ431" i="1"/>
  <c r="BJ431" i="1"/>
  <c r="BM431" i="1" s="1"/>
  <c r="BG431" i="1"/>
  <c r="AZ431" i="1"/>
  <c r="AQ431" i="1"/>
  <c r="AO431" i="1"/>
  <c r="CZ431" i="1" s="1"/>
  <c r="AM431" i="1"/>
  <c r="DB431" i="1" s="1"/>
  <c r="AJ431" i="1"/>
  <c r="AH431" i="1"/>
  <c r="I431" i="1"/>
  <c r="G431" i="1"/>
  <c r="D431" i="1"/>
  <c r="E431" i="1" s="1"/>
  <c r="F431" i="1" s="1"/>
  <c r="CZ430" i="1"/>
  <c r="CX430" i="1"/>
  <c r="CO430" i="1"/>
  <c r="CL430" i="1"/>
  <c r="CE430" i="1"/>
  <c r="CC430" i="1"/>
  <c r="BV430" i="1"/>
  <c r="BQ430" i="1"/>
  <c r="BM430" i="1"/>
  <c r="BJ430" i="1"/>
  <c r="BG430" i="1"/>
  <c r="AZ430" i="1"/>
  <c r="AQ430" i="1"/>
  <c r="AO430" i="1"/>
  <c r="AM430" i="1"/>
  <c r="AJ430" i="1"/>
  <c r="DB430" i="1" s="1"/>
  <c r="AH430" i="1"/>
  <c r="I430" i="1"/>
  <c r="F430" i="1"/>
  <c r="G430" i="1" s="1"/>
  <c r="E430" i="1"/>
  <c r="D430" i="1"/>
  <c r="CO429" i="1"/>
  <c r="CL429" i="1"/>
  <c r="CE429" i="1"/>
  <c r="CC429" i="1"/>
  <c r="BV429" i="1"/>
  <c r="BQ429" i="1"/>
  <c r="BJ429" i="1"/>
  <c r="BM429" i="1" s="1"/>
  <c r="BG429" i="1"/>
  <c r="AZ429" i="1"/>
  <c r="AQ429" i="1"/>
  <c r="AO429" i="1"/>
  <c r="CZ429" i="1" s="1"/>
  <c r="AM429" i="1"/>
  <c r="AJ429" i="1"/>
  <c r="AH429" i="1"/>
  <c r="I429" i="1"/>
  <c r="D429" i="1"/>
  <c r="E429" i="1" s="1"/>
  <c r="F429" i="1" s="1"/>
  <c r="G429" i="1" s="1"/>
  <c r="CX429" i="1" s="1"/>
  <c r="CZ428" i="1"/>
  <c r="CO428" i="1"/>
  <c r="CL428" i="1"/>
  <c r="CE428" i="1"/>
  <c r="CC428" i="1"/>
  <c r="BV428" i="1"/>
  <c r="BQ428" i="1"/>
  <c r="BM428" i="1"/>
  <c r="BJ428" i="1"/>
  <c r="BG428" i="1"/>
  <c r="AZ428" i="1"/>
  <c r="AQ428" i="1"/>
  <c r="AO428" i="1"/>
  <c r="AM428" i="1"/>
  <c r="AJ428" i="1"/>
  <c r="DB428" i="1" s="1"/>
  <c r="AH428" i="1"/>
  <c r="I428" i="1"/>
  <c r="F428" i="1"/>
  <c r="G428" i="1" s="1"/>
  <c r="E428" i="1"/>
  <c r="D428" i="1"/>
  <c r="CO427" i="1"/>
  <c r="CL427" i="1"/>
  <c r="CE427" i="1"/>
  <c r="CC427" i="1"/>
  <c r="BV427" i="1"/>
  <c r="BQ427" i="1"/>
  <c r="BM427" i="1"/>
  <c r="BJ427" i="1"/>
  <c r="BG427" i="1"/>
  <c r="AZ427" i="1"/>
  <c r="AQ427" i="1"/>
  <c r="AO427" i="1"/>
  <c r="AM427" i="1"/>
  <c r="AJ427" i="1"/>
  <c r="AH427" i="1"/>
  <c r="CX427" i="1" s="1"/>
  <c r="I427" i="1"/>
  <c r="D427" i="1"/>
  <c r="E427" i="1" s="1"/>
  <c r="F427" i="1" s="1"/>
  <c r="G427" i="1" s="1"/>
  <c r="CO426" i="1"/>
  <c r="CL426" i="1"/>
  <c r="CE426" i="1"/>
  <c r="CC426" i="1"/>
  <c r="BV426" i="1"/>
  <c r="BQ426" i="1"/>
  <c r="BM426" i="1"/>
  <c r="BJ426" i="1"/>
  <c r="BG426" i="1"/>
  <c r="AZ426" i="1"/>
  <c r="AQ426" i="1"/>
  <c r="AO426" i="1"/>
  <c r="AM426" i="1"/>
  <c r="AJ426" i="1"/>
  <c r="CZ426" i="1" s="1"/>
  <c r="AH426" i="1"/>
  <c r="I426" i="1"/>
  <c r="F426" i="1"/>
  <c r="E426" i="1"/>
  <c r="D426" i="1"/>
  <c r="DA425" i="1"/>
  <c r="CO425" i="1"/>
  <c r="CL425" i="1"/>
  <c r="CE425" i="1"/>
  <c r="CC425" i="1"/>
  <c r="BV425" i="1"/>
  <c r="BQ425" i="1"/>
  <c r="BJ425" i="1"/>
  <c r="BM425" i="1" s="1"/>
  <c r="BG425" i="1"/>
  <c r="AZ425" i="1"/>
  <c r="AQ425" i="1"/>
  <c r="AO425" i="1"/>
  <c r="CZ425" i="1" s="1"/>
  <c r="AM425" i="1"/>
  <c r="DB425" i="1" s="1"/>
  <c r="AJ425" i="1"/>
  <c r="AH425" i="1"/>
  <c r="I425" i="1"/>
  <c r="D425" i="1"/>
  <c r="CZ424" i="1"/>
  <c r="CO424" i="1"/>
  <c r="CL424" i="1"/>
  <c r="CE424" i="1"/>
  <c r="CC424" i="1"/>
  <c r="BV424" i="1"/>
  <c r="BQ424" i="1"/>
  <c r="BM424" i="1"/>
  <c r="BJ424" i="1"/>
  <c r="BG424" i="1"/>
  <c r="AZ424" i="1"/>
  <c r="AQ424" i="1"/>
  <c r="AO424" i="1"/>
  <c r="AM424" i="1"/>
  <c r="AJ424" i="1"/>
  <c r="AH424" i="1"/>
  <c r="I424" i="1"/>
  <c r="G424" i="1"/>
  <c r="CX424" i="1" s="1"/>
  <c r="F424" i="1"/>
  <c r="E424" i="1"/>
  <c r="D424" i="1"/>
  <c r="CO423" i="1"/>
  <c r="CL423" i="1"/>
  <c r="CE423" i="1"/>
  <c r="CC423" i="1"/>
  <c r="BV423" i="1"/>
  <c r="BQ423" i="1"/>
  <c r="BJ423" i="1"/>
  <c r="BM423" i="1" s="1"/>
  <c r="BG423" i="1"/>
  <c r="AZ423" i="1"/>
  <c r="AQ423" i="1"/>
  <c r="AO423" i="1"/>
  <c r="CZ423" i="1" s="1"/>
  <c r="AM423" i="1"/>
  <c r="DB423" i="1" s="1"/>
  <c r="AJ423" i="1"/>
  <c r="AH423" i="1"/>
  <c r="I423" i="1"/>
  <c r="G423" i="1"/>
  <c r="D423" i="1"/>
  <c r="E423" i="1" s="1"/>
  <c r="F423" i="1" s="1"/>
  <c r="CZ422" i="1"/>
  <c r="CX422" i="1"/>
  <c r="CO422" i="1"/>
  <c r="CL422" i="1"/>
  <c r="CE422" i="1"/>
  <c r="CC422" i="1"/>
  <c r="BV422" i="1"/>
  <c r="BQ422" i="1"/>
  <c r="BM422" i="1"/>
  <c r="BJ422" i="1"/>
  <c r="BG422" i="1"/>
  <c r="AZ422" i="1"/>
  <c r="AQ422" i="1"/>
  <c r="AO422" i="1"/>
  <c r="AM422" i="1"/>
  <c r="AJ422" i="1"/>
  <c r="DB422" i="1" s="1"/>
  <c r="AH422" i="1"/>
  <c r="I422" i="1"/>
  <c r="F422" i="1"/>
  <c r="G422" i="1" s="1"/>
  <c r="E422" i="1"/>
  <c r="D422" i="1"/>
  <c r="CO421" i="1"/>
  <c r="CL421" i="1"/>
  <c r="CE421" i="1"/>
  <c r="CC421" i="1"/>
  <c r="BV421" i="1"/>
  <c r="BQ421" i="1"/>
  <c r="BJ421" i="1"/>
  <c r="BM421" i="1" s="1"/>
  <c r="BG421" i="1"/>
  <c r="AZ421" i="1"/>
  <c r="AQ421" i="1"/>
  <c r="AO421" i="1"/>
  <c r="CZ421" i="1" s="1"/>
  <c r="AM421" i="1"/>
  <c r="AJ421" i="1"/>
  <c r="AH421" i="1"/>
  <c r="I421" i="1"/>
  <c r="D421" i="1"/>
  <c r="E421" i="1" s="1"/>
  <c r="F421" i="1" s="1"/>
  <c r="G421" i="1" s="1"/>
  <c r="CX421" i="1" s="1"/>
  <c r="CZ420" i="1"/>
  <c r="CO420" i="1"/>
  <c r="CL420" i="1"/>
  <c r="CE420" i="1"/>
  <c r="CC420" i="1"/>
  <c r="BV420" i="1"/>
  <c r="BQ420" i="1"/>
  <c r="BM420" i="1"/>
  <c r="BJ420" i="1"/>
  <c r="BG420" i="1"/>
  <c r="AZ420" i="1"/>
  <c r="AQ420" i="1"/>
  <c r="AO420" i="1"/>
  <c r="AM420" i="1"/>
  <c r="AJ420" i="1"/>
  <c r="DB420" i="1" s="1"/>
  <c r="AH420" i="1"/>
  <c r="I420" i="1"/>
  <c r="F420" i="1"/>
  <c r="G420" i="1" s="1"/>
  <c r="E420" i="1"/>
  <c r="D420" i="1"/>
  <c r="CO419" i="1"/>
  <c r="CL419" i="1"/>
  <c r="CE419" i="1"/>
  <c r="CC419" i="1"/>
  <c r="BV419" i="1"/>
  <c r="BQ419" i="1"/>
  <c r="BM419" i="1"/>
  <c r="BJ419" i="1"/>
  <c r="BG419" i="1"/>
  <c r="AZ419" i="1"/>
  <c r="AQ419" i="1"/>
  <c r="AO419" i="1"/>
  <c r="AM419" i="1"/>
  <c r="AJ419" i="1"/>
  <c r="AH419" i="1"/>
  <c r="CX419" i="1" s="1"/>
  <c r="I419" i="1"/>
  <c r="D419" i="1"/>
  <c r="E419" i="1" s="1"/>
  <c r="F419" i="1" s="1"/>
  <c r="G419" i="1" s="1"/>
  <c r="CO418" i="1"/>
  <c r="CL418" i="1"/>
  <c r="CE418" i="1"/>
  <c r="CC418" i="1"/>
  <c r="BV418" i="1"/>
  <c r="BQ418" i="1"/>
  <c r="BM418" i="1"/>
  <c r="BJ418" i="1"/>
  <c r="BG418" i="1"/>
  <c r="AZ418" i="1"/>
  <c r="AQ418" i="1"/>
  <c r="AO418" i="1"/>
  <c r="AM418" i="1"/>
  <c r="AJ418" i="1"/>
  <c r="CZ418" i="1" s="1"/>
  <c r="AH418" i="1"/>
  <c r="I418" i="1"/>
  <c r="F418" i="1"/>
  <c r="E418" i="1"/>
  <c r="D418" i="1"/>
  <c r="DA417" i="1"/>
  <c r="CO417" i="1"/>
  <c r="CL417" i="1"/>
  <c r="CE417" i="1"/>
  <c r="CC417" i="1"/>
  <c r="BV417" i="1"/>
  <c r="BQ417" i="1"/>
  <c r="BJ417" i="1"/>
  <c r="BM417" i="1" s="1"/>
  <c r="BG417" i="1"/>
  <c r="AZ417" i="1"/>
  <c r="AQ417" i="1"/>
  <c r="AO417" i="1"/>
  <c r="CZ417" i="1" s="1"/>
  <c r="AM417" i="1"/>
  <c r="DB417" i="1" s="1"/>
  <c r="AJ417" i="1"/>
  <c r="AH417" i="1"/>
  <c r="I417" i="1"/>
  <c r="D417" i="1"/>
  <c r="CZ416" i="1"/>
  <c r="CO416" i="1"/>
  <c r="CL416" i="1"/>
  <c r="CE416" i="1"/>
  <c r="CC416" i="1"/>
  <c r="BV416" i="1"/>
  <c r="BQ416" i="1"/>
  <c r="BM416" i="1"/>
  <c r="BJ416" i="1"/>
  <c r="BG416" i="1"/>
  <c r="AZ416" i="1"/>
  <c r="AQ416" i="1"/>
  <c r="AO416" i="1"/>
  <c r="AM416" i="1"/>
  <c r="AJ416" i="1"/>
  <c r="AH416" i="1"/>
  <c r="I416" i="1"/>
  <c r="G416" i="1"/>
  <c r="CX416" i="1" s="1"/>
  <c r="F416" i="1"/>
  <c r="E416" i="1"/>
  <c r="D416" i="1"/>
  <c r="CO415" i="1"/>
  <c r="CL415" i="1"/>
  <c r="CE415" i="1"/>
  <c r="CC415" i="1"/>
  <c r="BV415" i="1"/>
  <c r="BQ415" i="1"/>
  <c r="BJ415" i="1"/>
  <c r="BM415" i="1" s="1"/>
  <c r="BG415" i="1"/>
  <c r="AZ415" i="1"/>
  <c r="AQ415" i="1"/>
  <c r="AO415" i="1"/>
  <c r="CZ415" i="1" s="1"/>
  <c r="AM415" i="1"/>
  <c r="DB415" i="1" s="1"/>
  <c r="AJ415" i="1"/>
  <c r="AH415" i="1"/>
  <c r="I415" i="1"/>
  <c r="G415" i="1"/>
  <c r="D415" i="1"/>
  <c r="E415" i="1" s="1"/>
  <c r="F415" i="1" s="1"/>
  <c r="CZ414" i="1"/>
  <c r="CX414" i="1"/>
  <c r="CO414" i="1"/>
  <c r="CL414" i="1"/>
  <c r="CE414" i="1"/>
  <c r="CC414" i="1"/>
  <c r="BV414" i="1"/>
  <c r="BQ414" i="1"/>
  <c r="BM414" i="1"/>
  <c r="BJ414" i="1"/>
  <c r="BG414" i="1"/>
  <c r="AZ414" i="1"/>
  <c r="AQ414" i="1"/>
  <c r="AO414" i="1"/>
  <c r="AM414" i="1"/>
  <c r="AJ414" i="1"/>
  <c r="DB414" i="1" s="1"/>
  <c r="AH414" i="1"/>
  <c r="I414" i="1"/>
  <c r="F414" i="1"/>
  <c r="G414" i="1" s="1"/>
  <c r="E414" i="1"/>
  <c r="D414" i="1"/>
  <c r="CO413" i="1"/>
  <c r="CL413" i="1"/>
  <c r="CE413" i="1"/>
  <c r="CC413" i="1"/>
  <c r="BV413" i="1"/>
  <c r="BQ413" i="1"/>
  <c r="BJ413" i="1"/>
  <c r="BM413" i="1" s="1"/>
  <c r="BG413" i="1"/>
  <c r="AZ413" i="1"/>
  <c r="AQ413" i="1"/>
  <c r="AO413" i="1"/>
  <c r="CZ413" i="1" s="1"/>
  <c r="AM413" i="1"/>
  <c r="AJ413" i="1"/>
  <c r="AH413" i="1"/>
  <c r="I413" i="1"/>
  <c r="D413" i="1"/>
  <c r="E413" i="1" s="1"/>
  <c r="F413" i="1" s="1"/>
  <c r="G413" i="1" s="1"/>
  <c r="CX413" i="1" s="1"/>
  <c r="CZ412" i="1"/>
  <c r="CO412" i="1"/>
  <c r="CL412" i="1"/>
  <c r="CE412" i="1"/>
  <c r="CC412" i="1"/>
  <c r="BV412" i="1"/>
  <c r="BQ412" i="1"/>
  <c r="BM412" i="1"/>
  <c r="BJ412" i="1"/>
  <c r="BG412" i="1"/>
  <c r="AZ412" i="1"/>
  <c r="AQ412" i="1"/>
  <c r="AO412" i="1"/>
  <c r="AM412" i="1"/>
  <c r="AJ412" i="1"/>
  <c r="DB412" i="1" s="1"/>
  <c r="AH412" i="1"/>
  <c r="I412" i="1"/>
  <c r="F412" i="1"/>
  <c r="G412" i="1" s="1"/>
  <c r="E412" i="1"/>
  <c r="D412" i="1"/>
  <c r="CO411" i="1"/>
  <c r="CL411" i="1"/>
  <c r="CE411" i="1"/>
  <c r="CC411" i="1"/>
  <c r="BV411" i="1"/>
  <c r="BQ411" i="1"/>
  <c r="BM411" i="1"/>
  <c r="BJ411" i="1"/>
  <c r="BG411" i="1"/>
  <c r="AZ411" i="1"/>
  <c r="AQ411" i="1"/>
  <c r="AO411" i="1"/>
  <c r="AM411" i="1"/>
  <c r="AJ411" i="1"/>
  <c r="AH411" i="1"/>
  <c r="CX411" i="1" s="1"/>
  <c r="I411" i="1"/>
  <c r="D411" i="1"/>
  <c r="E411" i="1" s="1"/>
  <c r="F411" i="1" s="1"/>
  <c r="G411" i="1" s="1"/>
  <c r="CO410" i="1"/>
  <c r="CL410" i="1"/>
  <c r="CE410" i="1"/>
  <c r="CC410" i="1"/>
  <c r="BV410" i="1"/>
  <c r="BQ410" i="1"/>
  <c r="BM410" i="1"/>
  <c r="BJ410" i="1"/>
  <c r="BG410" i="1"/>
  <c r="AZ410" i="1"/>
  <c r="AQ410" i="1"/>
  <c r="AO410" i="1"/>
  <c r="AM410" i="1"/>
  <c r="AJ410" i="1"/>
  <c r="CZ410" i="1" s="1"/>
  <c r="AH410" i="1"/>
  <c r="I410" i="1"/>
  <c r="F410" i="1"/>
  <c r="E410" i="1"/>
  <c r="D410" i="1"/>
  <c r="DA409" i="1"/>
  <c r="CO409" i="1"/>
  <c r="CL409" i="1"/>
  <c r="CE409" i="1"/>
  <c r="CC409" i="1"/>
  <c r="BV409" i="1"/>
  <c r="BQ409" i="1"/>
  <c r="BJ409" i="1"/>
  <c r="BM409" i="1" s="1"/>
  <c r="BG409" i="1"/>
  <c r="AZ409" i="1"/>
  <c r="AQ409" i="1"/>
  <c r="AO409" i="1"/>
  <c r="CZ409" i="1" s="1"/>
  <c r="AM409" i="1"/>
  <c r="DB409" i="1" s="1"/>
  <c r="AJ409" i="1"/>
  <c r="AH409" i="1"/>
  <c r="I409" i="1"/>
  <c r="D409" i="1"/>
  <c r="CZ408" i="1"/>
  <c r="CO408" i="1"/>
  <c r="CL408" i="1"/>
  <c r="CE408" i="1"/>
  <c r="CC408" i="1"/>
  <c r="BV408" i="1"/>
  <c r="BQ408" i="1"/>
  <c r="BM408" i="1"/>
  <c r="BJ408" i="1"/>
  <c r="BG408" i="1"/>
  <c r="AZ408" i="1"/>
  <c r="AQ408" i="1"/>
  <c r="AO408" i="1"/>
  <c r="AM408" i="1"/>
  <c r="AJ408" i="1"/>
  <c r="AH408" i="1"/>
  <c r="I408" i="1"/>
  <c r="G408" i="1"/>
  <c r="CX408" i="1" s="1"/>
  <c r="F408" i="1"/>
  <c r="E408" i="1"/>
  <c r="D408" i="1"/>
  <c r="CO407" i="1"/>
  <c r="CL407" i="1"/>
  <c r="CE407" i="1"/>
  <c r="CC407" i="1"/>
  <c r="BV407" i="1"/>
  <c r="BQ407" i="1"/>
  <c r="BJ407" i="1"/>
  <c r="BM407" i="1" s="1"/>
  <c r="BG407" i="1"/>
  <c r="AZ407" i="1"/>
  <c r="AQ407" i="1"/>
  <c r="AO407" i="1"/>
  <c r="CZ407" i="1" s="1"/>
  <c r="AM407" i="1"/>
  <c r="DB407" i="1" s="1"/>
  <c r="AJ407" i="1"/>
  <c r="AH407" i="1"/>
  <c r="I407" i="1"/>
  <c r="G407" i="1"/>
  <c r="D407" i="1"/>
  <c r="E407" i="1" s="1"/>
  <c r="F407" i="1" s="1"/>
  <c r="CZ406" i="1"/>
  <c r="CX406" i="1"/>
  <c r="CO406" i="1"/>
  <c r="CL406" i="1"/>
  <c r="CE406" i="1"/>
  <c r="CC406" i="1"/>
  <c r="BV406" i="1"/>
  <c r="BQ406" i="1"/>
  <c r="BM406" i="1"/>
  <c r="BJ406" i="1"/>
  <c r="BG406" i="1"/>
  <c r="AZ406" i="1"/>
  <c r="AQ406" i="1"/>
  <c r="AO406" i="1"/>
  <c r="AM406" i="1"/>
  <c r="AJ406" i="1"/>
  <c r="DB406" i="1" s="1"/>
  <c r="AH406" i="1"/>
  <c r="I406" i="1"/>
  <c r="F406" i="1"/>
  <c r="G406" i="1" s="1"/>
  <c r="E406" i="1"/>
  <c r="D406" i="1"/>
  <c r="CO405" i="1"/>
  <c r="CL405" i="1"/>
  <c r="CE405" i="1"/>
  <c r="CC405" i="1"/>
  <c r="BV405" i="1"/>
  <c r="BQ405" i="1"/>
  <c r="BJ405" i="1"/>
  <c r="BM405" i="1" s="1"/>
  <c r="BG405" i="1"/>
  <c r="AZ405" i="1"/>
  <c r="AQ405" i="1"/>
  <c r="AO405" i="1"/>
  <c r="CZ405" i="1" s="1"/>
  <c r="AM405" i="1"/>
  <c r="AJ405" i="1"/>
  <c r="AH405" i="1"/>
  <c r="I405" i="1"/>
  <c r="D405" i="1"/>
  <c r="E405" i="1" s="1"/>
  <c r="F405" i="1" s="1"/>
  <c r="G405" i="1" s="1"/>
  <c r="CX405" i="1" s="1"/>
  <c r="CZ404" i="1"/>
  <c r="CO404" i="1"/>
  <c r="CL404" i="1"/>
  <c r="CE404" i="1"/>
  <c r="CC404" i="1"/>
  <c r="BV404" i="1"/>
  <c r="BQ404" i="1"/>
  <c r="BM404" i="1"/>
  <c r="BJ404" i="1"/>
  <c r="BG404" i="1"/>
  <c r="AZ404" i="1"/>
  <c r="AQ404" i="1"/>
  <c r="AO404" i="1"/>
  <c r="AM404" i="1"/>
  <c r="AJ404" i="1"/>
  <c r="DB404" i="1" s="1"/>
  <c r="AH404" i="1"/>
  <c r="I404" i="1"/>
  <c r="F404" i="1"/>
  <c r="G404" i="1" s="1"/>
  <c r="E404" i="1"/>
  <c r="D404" i="1"/>
  <c r="CO403" i="1"/>
  <c r="CL403" i="1"/>
  <c r="CE403" i="1"/>
  <c r="CC403" i="1"/>
  <c r="BV403" i="1"/>
  <c r="BQ403" i="1"/>
  <c r="BM403" i="1"/>
  <c r="BJ403" i="1"/>
  <c r="BG403" i="1"/>
  <c r="AZ403" i="1"/>
  <c r="AQ403" i="1"/>
  <c r="AO403" i="1"/>
  <c r="AM403" i="1"/>
  <c r="AJ403" i="1"/>
  <c r="AH403" i="1"/>
  <c r="CX403" i="1" s="1"/>
  <c r="I403" i="1"/>
  <c r="D403" i="1"/>
  <c r="E403" i="1" s="1"/>
  <c r="F403" i="1" s="1"/>
  <c r="G403" i="1" s="1"/>
  <c r="CO402" i="1"/>
  <c r="CL402" i="1"/>
  <c r="CE402" i="1"/>
  <c r="CC402" i="1"/>
  <c r="BV402" i="1"/>
  <c r="BQ402" i="1"/>
  <c r="BM402" i="1"/>
  <c r="BJ402" i="1"/>
  <c r="BG402" i="1"/>
  <c r="AZ402" i="1"/>
  <c r="AQ402" i="1"/>
  <c r="AO402" i="1"/>
  <c r="AM402" i="1"/>
  <c r="AJ402" i="1"/>
  <c r="CZ402" i="1" s="1"/>
  <c r="AH402" i="1"/>
  <c r="I402" i="1"/>
  <c r="F402" i="1"/>
  <c r="E402" i="1"/>
  <c r="D402" i="1"/>
  <c r="DA401" i="1"/>
  <c r="CO401" i="1"/>
  <c r="CL401" i="1"/>
  <c r="CE401" i="1"/>
  <c r="CC401" i="1"/>
  <c r="BV401" i="1"/>
  <c r="BQ401" i="1"/>
  <c r="BJ401" i="1"/>
  <c r="BM401" i="1" s="1"/>
  <c r="BG401" i="1"/>
  <c r="AZ401" i="1"/>
  <c r="AQ401" i="1"/>
  <c r="AO401" i="1"/>
  <c r="CZ401" i="1" s="1"/>
  <c r="AM401" i="1"/>
  <c r="DB401" i="1" s="1"/>
  <c r="AJ401" i="1"/>
  <c r="AH401" i="1"/>
  <c r="I401" i="1"/>
  <c r="D401" i="1"/>
  <c r="CZ400" i="1"/>
  <c r="CO400" i="1"/>
  <c r="CL400" i="1"/>
  <c r="CE400" i="1"/>
  <c r="CC400" i="1"/>
  <c r="BV400" i="1"/>
  <c r="BQ400" i="1"/>
  <c r="BM400" i="1"/>
  <c r="BJ400" i="1"/>
  <c r="BG400" i="1"/>
  <c r="AZ400" i="1"/>
  <c r="AQ400" i="1"/>
  <c r="AO400" i="1"/>
  <c r="AM400" i="1"/>
  <c r="AJ400" i="1"/>
  <c r="AH400" i="1"/>
  <c r="I400" i="1"/>
  <c r="G400" i="1"/>
  <c r="CX400" i="1" s="1"/>
  <c r="F400" i="1"/>
  <c r="E400" i="1"/>
  <c r="D400" i="1"/>
  <c r="CO399" i="1"/>
  <c r="CL399" i="1"/>
  <c r="CE399" i="1"/>
  <c r="CC399" i="1"/>
  <c r="BV399" i="1"/>
  <c r="BQ399" i="1"/>
  <c r="BJ399" i="1"/>
  <c r="BM399" i="1" s="1"/>
  <c r="BG399" i="1"/>
  <c r="AZ399" i="1"/>
  <c r="AQ399" i="1"/>
  <c r="AO399" i="1"/>
  <c r="CZ399" i="1" s="1"/>
  <c r="AM399" i="1"/>
  <c r="DB399" i="1" s="1"/>
  <c r="AJ399" i="1"/>
  <c r="AH399" i="1"/>
  <c r="I399" i="1"/>
  <c r="G399" i="1"/>
  <c r="D399" i="1"/>
  <c r="E399" i="1" s="1"/>
  <c r="F399" i="1" s="1"/>
  <c r="CZ398" i="1"/>
  <c r="CX398" i="1"/>
  <c r="CO398" i="1"/>
  <c r="CL398" i="1"/>
  <c r="CE398" i="1"/>
  <c r="CC398" i="1"/>
  <c r="BV398" i="1"/>
  <c r="BQ398" i="1"/>
  <c r="BM398" i="1"/>
  <c r="BJ398" i="1"/>
  <c r="BG398" i="1"/>
  <c r="AZ398" i="1"/>
  <c r="AQ398" i="1"/>
  <c r="AO398" i="1"/>
  <c r="AM398" i="1"/>
  <c r="AJ398" i="1"/>
  <c r="DB398" i="1" s="1"/>
  <c r="AH398" i="1"/>
  <c r="I398" i="1"/>
  <c r="F398" i="1"/>
  <c r="G398" i="1" s="1"/>
  <c r="E398" i="1"/>
  <c r="D398" i="1"/>
  <c r="CO397" i="1"/>
  <c r="CL397" i="1"/>
  <c r="CE397" i="1"/>
  <c r="CC397" i="1"/>
  <c r="BV397" i="1"/>
  <c r="BQ397" i="1"/>
  <c r="BJ397" i="1"/>
  <c r="BM397" i="1" s="1"/>
  <c r="BG397" i="1"/>
  <c r="AZ397" i="1"/>
  <c r="AQ397" i="1"/>
  <c r="AO397" i="1"/>
  <c r="CZ397" i="1" s="1"/>
  <c r="AM397" i="1"/>
  <c r="AJ397" i="1"/>
  <c r="AH397" i="1"/>
  <c r="I397" i="1"/>
  <c r="D397" i="1"/>
  <c r="E397" i="1" s="1"/>
  <c r="F397" i="1" s="1"/>
  <c r="G397" i="1" s="1"/>
  <c r="CX397" i="1" s="1"/>
  <c r="CZ396" i="1"/>
  <c r="CO396" i="1"/>
  <c r="CL396" i="1"/>
  <c r="CE396" i="1"/>
  <c r="CC396" i="1"/>
  <c r="BV396" i="1"/>
  <c r="BQ396" i="1"/>
  <c r="BM396" i="1"/>
  <c r="BJ396" i="1"/>
  <c r="BG396" i="1"/>
  <c r="AZ396" i="1"/>
  <c r="AQ396" i="1"/>
  <c r="AO396" i="1"/>
  <c r="AM396" i="1"/>
  <c r="AJ396" i="1"/>
  <c r="DB396" i="1" s="1"/>
  <c r="AH396" i="1"/>
  <c r="I396" i="1"/>
  <c r="F396" i="1"/>
  <c r="G396" i="1" s="1"/>
  <c r="E396" i="1"/>
  <c r="D396" i="1"/>
  <c r="CO395" i="1"/>
  <c r="CL395" i="1"/>
  <c r="CE395" i="1"/>
  <c r="CC395" i="1"/>
  <c r="BV395" i="1"/>
  <c r="BQ395" i="1"/>
  <c r="BM395" i="1"/>
  <c r="BJ395" i="1"/>
  <c r="BG395" i="1"/>
  <c r="AZ395" i="1"/>
  <c r="AQ395" i="1"/>
  <c r="AO395" i="1"/>
  <c r="AM395" i="1"/>
  <c r="AJ395" i="1"/>
  <c r="AH395" i="1"/>
  <c r="CX395" i="1" s="1"/>
  <c r="I395" i="1"/>
  <c r="D395" i="1"/>
  <c r="E395" i="1" s="1"/>
  <c r="F395" i="1" s="1"/>
  <c r="G395" i="1" s="1"/>
  <c r="CO394" i="1"/>
  <c r="CL394" i="1"/>
  <c r="CE394" i="1"/>
  <c r="CC394" i="1"/>
  <c r="BV394" i="1"/>
  <c r="BQ394" i="1"/>
  <c r="BM394" i="1"/>
  <c r="BJ394" i="1"/>
  <c r="BG394" i="1"/>
  <c r="AZ394" i="1"/>
  <c r="AQ394" i="1"/>
  <c r="AO394" i="1"/>
  <c r="AM394" i="1"/>
  <c r="DB394" i="1" s="1"/>
  <c r="AJ394" i="1"/>
  <c r="CZ394" i="1" s="1"/>
  <c r="AH394" i="1"/>
  <c r="I394" i="1"/>
  <c r="G394" i="1"/>
  <c r="E394" i="1"/>
  <c r="F394" i="1" s="1"/>
  <c r="D394" i="1"/>
  <c r="CO393" i="1"/>
  <c r="CL393" i="1"/>
  <c r="CE393" i="1"/>
  <c r="CC393" i="1"/>
  <c r="BV393" i="1"/>
  <c r="BQ393" i="1"/>
  <c r="BJ393" i="1"/>
  <c r="BM393" i="1" s="1"/>
  <c r="BG393" i="1"/>
  <c r="AZ393" i="1"/>
  <c r="AQ393" i="1"/>
  <c r="AO393" i="1"/>
  <c r="CZ393" i="1" s="1"/>
  <c r="AM393" i="1"/>
  <c r="AJ393" i="1"/>
  <c r="AH393" i="1"/>
  <c r="I393" i="1"/>
  <c r="D393" i="1"/>
  <c r="E393" i="1" s="1"/>
  <c r="F393" i="1" s="1"/>
  <c r="G393" i="1" s="1"/>
  <c r="DB392" i="1"/>
  <c r="CO392" i="1"/>
  <c r="CL392" i="1"/>
  <c r="CE392" i="1"/>
  <c r="CC392" i="1"/>
  <c r="BV392" i="1"/>
  <c r="BQ392" i="1"/>
  <c r="BM392" i="1"/>
  <c r="BJ392" i="1"/>
  <c r="BG392" i="1"/>
  <c r="AZ392" i="1"/>
  <c r="AQ392" i="1"/>
  <c r="AO392" i="1"/>
  <c r="AM392" i="1"/>
  <c r="AJ392" i="1"/>
  <c r="CZ392" i="1" s="1"/>
  <c r="AH392" i="1"/>
  <c r="I392" i="1"/>
  <c r="E392" i="1"/>
  <c r="F392" i="1" s="1"/>
  <c r="D392" i="1"/>
  <c r="CO391" i="1"/>
  <c r="CL391" i="1"/>
  <c r="CE391" i="1"/>
  <c r="CC391" i="1"/>
  <c r="BV391" i="1"/>
  <c r="BQ391" i="1"/>
  <c r="BJ391" i="1"/>
  <c r="BM391" i="1" s="1"/>
  <c r="BG391" i="1"/>
  <c r="AZ391" i="1"/>
  <c r="AQ391" i="1"/>
  <c r="AO391" i="1"/>
  <c r="CZ391" i="1" s="1"/>
  <c r="AM391" i="1"/>
  <c r="AJ391" i="1"/>
  <c r="AH391" i="1"/>
  <c r="DA391" i="1" s="1"/>
  <c r="I391" i="1"/>
  <c r="D391" i="1"/>
  <c r="E391" i="1" s="1"/>
  <c r="F391" i="1" s="1"/>
  <c r="G391" i="1" s="1"/>
  <c r="CO390" i="1"/>
  <c r="CL390" i="1"/>
  <c r="CE390" i="1"/>
  <c r="CC390" i="1"/>
  <c r="BV390" i="1"/>
  <c r="BQ390" i="1"/>
  <c r="BM390" i="1"/>
  <c r="BJ390" i="1"/>
  <c r="BG390" i="1"/>
  <c r="AZ390" i="1"/>
  <c r="AQ390" i="1"/>
  <c r="AO390" i="1"/>
  <c r="AM390" i="1"/>
  <c r="DB390" i="1" s="1"/>
  <c r="AJ390" i="1"/>
  <c r="CZ390" i="1" s="1"/>
  <c r="AH390" i="1"/>
  <c r="I390" i="1"/>
  <c r="G390" i="1"/>
  <c r="E390" i="1"/>
  <c r="F390" i="1" s="1"/>
  <c r="D390" i="1"/>
  <c r="CO389" i="1"/>
  <c r="CL389" i="1"/>
  <c r="CE389" i="1"/>
  <c r="CC389" i="1"/>
  <c r="BV389" i="1"/>
  <c r="BQ389" i="1"/>
  <c r="BJ389" i="1"/>
  <c r="BM389" i="1" s="1"/>
  <c r="BG389" i="1"/>
  <c r="AZ389" i="1"/>
  <c r="AQ389" i="1"/>
  <c r="AO389" i="1"/>
  <c r="CZ389" i="1" s="1"/>
  <c r="AM389" i="1"/>
  <c r="AJ389" i="1"/>
  <c r="AH389" i="1"/>
  <c r="I389" i="1"/>
  <c r="D389" i="1"/>
  <c r="E389" i="1" s="1"/>
  <c r="F389" i="1" s="1"/>
  <c r="G389" i="1" s="1"/>
  <c r="DB388" i="1"/>
  <c r="CO388" i="1"/>
  <c r="CL388" i="1"/>
  <c r="CE388" i="1"/>
  <c r="CC388" i="1"/>
  <c r="BV388" i="1"/>
  <c r="BQ388" i="1"/>
  <c r="BM388" i="1"/>
  <c r="BJ388" i="1"/>
  <c r="BG388" i="1"/>
  <c r="AZ388" i="1"/>
  <c r="AQ388" i="1"/>
  <c r="AO388" i="1"/>
  <c r="AM388" i="1"/>
  <c r="AJ388" i="1"/>
  <c r="CZ388" i="1" s="1"/>
  <c r="AH388" i="1"/>
  <c r="I388" i="1"/>
  <c r="E388" i="1"/>
  <c r="F388" i="1" s="1"/>
  <c r="D388" i="1"/>
  <c r="CO387" i="1"/>
  <c r="CL387" i="1"/>
  <c r="CE387" i="1"/>
  <c r="CC387" i="1"/>
  <c r="BV387" i="1"/>
  <c r="BQ387" i="1"/>
  <c r="BJ387" i="1"/>
  <c r="BM387" i="1" s="1"/>
  <c r="BG387" i="1"/>
  <c r="AZ387" i="1"/>
  <c r="AQ387" i="1"/>
  <c r="AO387" i="1"/>
  <c r="CZ387" i="1" s="1"/>
  <c r="AM387" i="1"/>
  <c r="AJ387" i="1"/>
  <c r="AH387" i="1"/>
  <c r="DA387" i="1" s="1"/>
  <c r="I387" i="1"/>
  <c r="D387" i="1"/>
  <c r="E387" i="1" s="1"/>
  <c r="F387" i="1" s="1"/>
  <c r="G387" i="1" s="1"/>
  <c r="CO386" i="1"/>
  <c r="CL386" i="1"/>
  <c r="CE386" i="1"/>
  <c r="CC386" i="1"/>
  <c r="BV386" i="1"/>
  <c r="BQ386" i="1"/>
  <c r="BM386" i="1"/>
  <c r="BJ386" i="1"/>
  <c r="BG386" i="1"/>
  <c r="AZ386" i="1"/>
  <c r="AQ386" i="1"/>
  <c r="AO386" i="1"/>
  <c r="AM386" i="1"/>
  <c r="DB386" i="1" s="1"/>
  <c r="AJ386" i="1"/>
  <c r="CZ386" i="1" s="1"/>
  <c r="AH386" i="1"/>
  <c r="I386" i="1"/>
  <c r="G386" i="1"/>
  <c r="E386" i="1"/>
  <c r="F386" i="1" s="1"/>
  <c r="D386" i="1"/>
  <c r="CO385" i="1"/>
  <c r="CL385" i="1"/>
  <c r="CE385" i="1"/>
  <c r="CC385" i="1"/>
  <c r="BV385" i="1"/>
  <c r="BQ385" i="1"/>
  <c r="BJ385" i="1"/>
  <c r="BM385" i="1" s="1"/>
  <c r="BG385" i="1"/>
  <c r="AZ385" i="1"/>
  <c r="AQ385" i="1"/>
  <c r="AO385" i="1"/>
  <c r="CZ385" i="1" s="1"/>
  <c r="AM385" i="1"/>
  <c r="AJ385" i="1"/>
  <c r="AH385" i="1"/>
  <c r="I385" i="1"/>
  <c r="D385" i="1"/>
  <c r="E385" i="1" s="1"/>
  <c r="F385" i="1" s="1"/>
  <c r="G385" i="1" s="1"/>
  <c r="DB384" i="1"/>
  <c r="CO384" i="1"/>
  <c r="CL384" i="1"/>
  <c r="CE384" i="1"/>
  <c r="CC384" i="1"/>
  <c r="BV384" i="1"/>
  <c r="BQ384" i="1"/>
  <c r="BM384" i="1"/>
  <c r="BJ384" i="1"/>
  <c r="BG384" i="1"/>
  <c r="AZ384" i="1"/>
  <c r="AQ384" i="1"/>
  <c r="AO384" i="1"/>
  <c r="AM384" i="1"/>
  <c r="AJ384" i="1"/>
  <c r="CZ384" i="1" s="1"/>
  <c r="AH384" i="1"/>
  <c r="I384" i="1"/>
  <c r="E384" i="1"/>
  <c r="F384" i="1" s="1"/>
  <c r="D384" i="1"/>
  <c r="CO383" i="1"/>
  <c r="CL383" i="1"/>
  <c r="CE383" i="1"/>
  <c r="CC383" i="1"/>
  <c r="BV383" i="1"/>
  <c r="BQ383" i="1"/>
  <c r="BJ383" i="1"/>
  <c r="BM383" i="1" s="1"/>
  <c r="BG383" i="1"/>
  <c r="AZ383" i="1"/>
  <c r="AQ383" i="1"/>
  <c r="AO383" i="1"/>
  <c r="CZ383" i="1" s="1"/>
  <c r="AM383" i="1"/>
  <c r="AJ383" i="1"/>
  <c r="AH383" i="1"/>
  <c r="DA383" i="1" s="1"/>
  <c r="I383" i="1"/>
  <c r="D383" i="1"/>
  <c r="E383" i="1" s="1"/>
  <c r="F383" i="1" s="1"/>
  <c r="G383" i="1" s="1"/>
  <c r="CO382" i="1"/>
  <c r="CL382" i="1"/>
  <c r="CE382" i="1"/>
  <c r="CC382" i="1"/>
  <c r="BV382" i="1"/>
  <c r="BQ382" i="1"/>
  <c r="BM382" i="1"/>
  <c r="BJ382" i="1"/>
  <c r="BG382" i="1"/>
  <c r="AZ382" i="1"/>
  <c r="AQ382" i="1"/>
  <c r="AO382" i="1"/>
  <c r="AM382" i="1"/>
  <c r="DB382" i="1" s="1"/>
  <c r="AJ382" i="1"/>
  <c r="CZ382" i="1" s="1"/>
  <c r="AH382" i="1"/>
  <c r="I382" i="1"/>
  <c r="G382" i="1"/>
  <c r="E382" i="1"/>
  <c r="F382" i="1" s="1"/>
  <c r="D382" i="1"/>
  <c r="CO381" i="1"/>
  <c r="CL381" i="1"/>
  <c r="CE381" i="1"/>
  <c r="CC381" i="1"/>
  <c r="BV381" i="1"/>
  <c r="BQ381" i="1"/>
  <c r="BJ381" i="1"/>
  <c r="BM381" i="1" s="1"/>
  <c r="BG381" i="1"/>
  <c r="AZ381" i="1"/>
  <c r="AQ381" i="1"/>
  <c r="AO381" i="1"/>
  <c r="CZ381" i="1" s="1"/>
  <c r="AM381" i="1"/>
  <c r="AJ381" i="1"/>
  <c r="AH381" i="1"/>
  <c r="I381" i="1"/>
  <c r="D381" i="1"/>
  <c r="E381" i="1" s="1"/>
  <c r="F381" i="1" s="1"/>
  <c r="G381" i="1" s="1"/>
  <c r="DB380" i="1"/>
  <c r="CO380" i="1"/>
  <c r="CL380" i="1"/>
  <c r="CE380" i="1"/>
  <c r="CC380" i="1"/>
  <c r="BV380" i="1"/>
  <c r="BQ380" i="1"/>
  <c r="BM380" i="1"/>
  <c r="BJ380" i="1"/>
  <c r="BG380" i="1"/>
  <c r="AZ380" i="1"/>
  <c r="AQ380" i="1"/>
  <c r="AO380" i="1"/>
  <c r="AM380" i="1"/>
  <c r="AJ380" i="1"/>
  <c r="CZ380" i="1" s="1"/>
  <c r="AH380" i="1"/>
  <c r="I380" i="1"/>
  <c r="E380" i="1"/>
  <c r="F380" i="1" s="1"/>
  <c r="D380" i="1"/>
  <c r="CO379" i="1"/>
  <c r="CL379" i="1"/>
  <c r="CE379" i="1"/>
  <c r="CC379" i="1"/>
  <c r="BV379" i="1"/>
  <c r="BQ379" i="1"/>
  <c r="BJ379" i="1"/>
  <c r="BM379" i="1" s="1"/>
  <c r="BG379" i="1"/>
  <c r="AZ379" i="1"/>
  <c r="AQ379" i="1"/>
  <c r="AO379" i="1"/>
  <c r="CZ379" i="1" s="1"/>
  <c r="AM379" i="1"/>
  <c r="AJ379" i="1"/>
  <c r="AH379" i="1"/>
  <c r="DA379" i="1" s="1"/>
  <c r="I379" i="1"/>
  <c r="D379" i="1"/>
  <c r="E379" i="1" s="1"/>
  <c r="F379" i="1" s="1"/>
  <c r="G379" i="1" s="1"/>
  <c r="CO378" i="1"/>
  <c r="CL378" i="1"/>
  <c r="CE378" i="1"/>
  <c r="CC378" i="1"/>
  <c r="BV378" i="1"/>
  <c r="BQ378" i="1"/>
  <c r="BM378" i="1"/>
  <c r="BJ378" i="1"/>
  <c r="BG378" i="1"/>
  <c r="AZ378" i="1"/>
  <c r="AQ378" i="1"/>
  <c r="AO378" i="1"/>
  <c r="AM378" i="1"/>
  <c r="DB378" i="1" s="1"/>
  <c r="AJ378" i="1"/>
  <c r="CZ378" i="1" s="1"/>
  <c r="AH378" i="1"/>
  <c r="I378" i="1"/>
  <c r="G378" i="1"/>
  <c r="E378" i="1"/>
  <c r="F378" i="1" s="1"/>
  <c r="D378" i="1"/>
  <c r="CO377" i="1"/>
  <c r="CL377" i="1"/>
  <c r="CE377" i="1"/>
  <c r="CC377" i="1"/>
  <c r="BV377" i="1"/>
  <c r="BQ377" i="1"/>
  <c r="BJ377" i="1"/>
  <c r="BM377" i="1" s="1"/>
  <c r="BG377" i="1"/>
  <c r="AZ377" i="1"/>
  <c r="AQ377" i="1"/>
  <c r="AO377" i="1"/>
  <c r="CZ377" i="1" s="1"/>
  <c r="AM377" i="1"/>
  <c r="AJ377" i="1"/>
  <c r="AH377" i="1"/>
  <c r="I377" i="1"/>
  <c r="D377" i="1"/>
  <c r="E377" i="1" s="1"/>
  <c r="F377" i="1" s="1"/>
  <c r="G377" i="1" s="1"/>
  <c r="DB376" i="1"/>
  <c r="CO376" i="1"/>
  <c r="CL376" i="1"/>
  <c r="CE376" i="1"/>
  <c r="CC376" i="1"/>
  <c r="BV376" i="1"/>
  <c r="BQ376" i="1"/>
  <c r="BM376" i="1"/>
  <c r="BJ376" i="1"/>
  <c r="BG376" i="1"/>
  <c r="AZ376" i="1"/>
  <c r="AQ376" i="1"/>
  <c r="AO376" i="1"/>
  <c r="AM376" i="1"/>
  <c r="AJ376" i="1"/>
  <c r="CZ376" i="1" s="1"/>
  <c r="AH376" i="1"/>
  <c r="I376" i="1"/>
  <c r="E376" i="1"/>
  <c r="F376" i="1" s="1"/>
  <c r="D376" i="1"/>
  <c r="CO375" i="1"/>
  <c r="CL375" i="1"/>
  <c r="CE375" i="1"/>
  <c r="CC375" i="1"/>
  <c r="BV375" i="1"/>
  <c r="BQ375" i="1"/>
  <c r="BJ375" i="1"/>
  <c r="BM375" i="1" s="1"/>
  <c r="BG375" i="1"/>
  <c r="AZ375" i="1"/>
  <c r="AQ375" i="1"/>
  <c r="AO375" i="1"/>
  <c r="CZ375" i="1" s="1"/>
  <c r="AM375" i="1"/>
  <c r="AJ375" i="1"/>
  <c r="AH375" i="1"/>
  <c r="DA375" i="1" s="1"/>
  <c r="I375" i="1"/>
  <c r="D375" i="1"/>
  <c r="E375" i="1" s="1"/>
  <c r="F375" i="1" s="1"/>
  <c r="G375" i="1" s="1"/>
  <c r="CO374" i="1"/>
  <c r="CL374" i="1"/>
  <c r="CE374" i="1"/>
  <c r="CC374" i="1"/>
  <c r="BV374" i="1"/>
  <c r="BQ374" i="1"/>
  <c r="BM374" i="1"/>
  <c r="BJ374" i="1"/>
  <c r="BG374" i="1"/>
  <c r="AZ374" i="1"/>
  <c r="AQ374" i="1"/>
  <c r="AO374" i="1"/>
  <c r="AM374" i="1"/>
  <c r="DB374" i="1" s="1"/>
  <c r="AJ374" i="1"/>
  <c r="CZ374" i="1" s="1"/>
  <c r="AH374" i="1"/>
  <c r="I374" i="1"/>
  <c r="G374" i="1"/>
  <c r="E374" i="1"/>
  <c r="F374" i="1" s="1"/>
  <c r="D374" i="1"/>
  <c r="CO373" i="1"/>
  <c r="CL373" i="1"/>
  <c r="CE373" i="1"/>
  <c r="CC373" i="1"/>
  <c r="BV373" i="1"/>
  <c r="BQ373" i="1"/>
  <c r="BJ373" i="1"/>
  <c r="BM373" i="1" s="1"/>
  <c r="BG373" i="1"/>
  <c r="AZ373" i="1"/>
  <c r="AQ373" i="1"/>
  <c r="AO373" i="1"/>
  <c r="CZ373" i="1" s="1"/>
  <c r="AM373" i="1"/>
  <c r="AJ373" i="1"/>
  <c r="AH373" i="1"/>
  <c r="I373" i="1"/>
  <c r="D373" i="1"/>
  <c r="E373" i="1" s="1"/>
  <c r="F373" i="1" s="1"/>
  <c r="G373" i="1" s="1"/>
  <c r="DB372" i="1"/>
  <c r="CO372" i="1"/>
  <c r="CL372" i="1"/>
  <c r="CE372" i="1"/>
  <c r="CC372" i="1"/>
  <c r="BV372" i="1"/>
  <c r="BQ372" i="1"/>
  <c r="BM372" i="1"/>
  <c r="BJ372" i="1"/>
  <c r="BG372" i="1"/>
  <c r="AZ372" i="1"/>
  <c r="AQ372" i="1"/>
  <c r="AO372" i="1"/>
  <c r="AM372" i="1"/>
  <c r="AJ372" i="1"/>
  <c r="CZ372" i="1" s="1"/>
  <c r="AH372" i="1"/>
  <c r="I372" i="1"/>
  <c r="E372" i="1"/>
  <c r="F372" i="1" s="1"/>
  <c r="D372" i="1"/>
  <c r="CO371" i="1"/>
  <c r="CL371" i="1"/>
  <c r="CE371" i="1"/>
  <c r="CC371" i="1"/>
  <c r="BV371" i="1"/>
  <c r="BQ371" i="1"/>
  <c r="BJ371" i="1"/>
  <c r="BM371" i="1" s="1"/>
  <c r="BG371" i="1"/>
  <c r="AZ371" i="1"/>
  <c r="AQ371" i="1"/>
  <c r="AO371" i="1"/>
  <c r="CZ371" i="1" s="1"/>
  <c r="AM371" i="1"/>
  <c r="AJ371" i="1"/>
  <c r="AH371" i="1"/>
  <c r="DA371" i="1" s="1"/>
  <c r="I371" i="1"/>
  <c r="D371" i="1"/>
  <c r="E371" i="1" s="1"/>
  <c r="F371" i="1" s="1"/>
  <c r="G371" i="1" s="1"/>
  <c r="CO370" i="1"/>
  <c r="CL370" i="1"/>
  <c r="CE370" i="1"/>
  <c r="CC370" i="1"/>
  <c r="BV370" i="1"/>
  <c r="BQ370" i="1"/>
  <c r="BM370" i="1"/>
  <c r="BJ370" i="1"/>
  <c r="BG370" i="1"/>
  <c r="AZ370" i="1"/>
  <c r="AQ370" i="1"/>
  <c r="AO370" i="1"/>
  <c r="AM370" i="1"/>
  <c r="DB370" i="1" s="1"/>
  <c r="AJ370" i="1"/>
  <c r="CZ370" i="1" s="1"/>
  <c r="AH370" i="1"/>
  <c r="I370" i="1"/>
  <c r="G370" i="1"/>
  <c r="E370" i="1"/>
  <c r="F370" i="1" s="1"/>
  <c r="D370" i="1"/>
  <c r="CO369" i="1"/>
  <c r="CL369" i="1"/>
  <c r="CE369" i="1"/>
  <c r="CC369" i="1"/>
  <c r="BV369" i="1"/>
  <c r="BQ369" i="1"/>
  <c r="BJ369" i="1"/>
  <c r="BM369" i="1" s="1"/>
  <c r="BG369" i="1"/>
  <c r="AZ369" i="1"/>
  <c r="AQ369" i="1"/>
  <c r="AO369" i="1"/>
  <c r="CZ369" i="1" s="1"/>
  <c r="AM369" i="1"/>
  <c r="AJ369" i="1"/>
  <c r="AH369" i="1"/>
  <c r="I369" i="1"/>
  <c r="D369" i="1"/>
  <c r="E369" i="1" s="1"/>
  <c r="F369" i="1" s="1"/>
  <c r="G369" i="1" s="1"/>
  <c r="DB368" i="1"/>
  <c r="CO368" i="1"/>
  <c r="CL368" i="1"/>
  <c r="CE368" i="1"/>
  <c r="CC368" i="1"/>
  <c r="BV368" i="1"/>
  <c r="BQ368" i="1"/>
  <c r="BM368" i="1"/>
  <c r="BJ368" i="1"/>
  <c r="BG368" i="1"/>
  <c r="AZ368" i="1"/>
  <c r="AQ368" i="1"/>
  <c r="AO368" i="1"/>
  <c r="AM368" i="1"/>
  <c r="AJ368" i="1"/>
  <c r="CZ368" i="1" s="1"/>
  <c r="AH368" i="1"/>
  <c r="I368" i="1"/>
  <c r="E368" i="1"/>
  <c r="F368" i="1" s="1"/>
  <c r="D368" i="1"/>
  <c r="CO367" i="1"/>
  <c r="CL367" i="1"/>
  <c r="CE367" i="1"/>
  <c r="CC367" i="1"/>
  <c r="BV367" i="1"/>
  <c r="BQ367" i="1"/>
  <c r="BJ367" i="1"/>
  <c r="BM367" i="1" s="1"/>
  <c r="BG367" i="1"/>
  <c r="AZ367" i="1"/>
  <c r="AQ367" i="1"/>
  <c r="AO367" i="1"/>
  <c r="CZ367" i="1" s="1"/>
  <c r="AM367" i="1"/>
  <c r="AJ367" i="1"/>
  <c r="AH367" i="1"/>
  <c r="DA367" i="1" s="1"/>
  <c r="I367" i="1"/>
  <c r="D367" i="1"/>
  <c r="E367" i="1" s="1"/>
  <c r="F367" i="1" s="1"/>
  <c r="G367" i="1" s="1"/>
  <c r="CO366" i="1"/>
  <c r="CL366" i="1"/>
  <c r="CE366" i="1"/>
  <c r="CC366" i="1"/>
  <c r="BV366" i="1"/>
  <c r="BQ366" i="1"/>
  <c r="BM366" i="1"/>
  <c r="BJ366" i="1"/>
  <c r="BG366" i="1"/>
  <c r="AZ366" i="1"/>
  <c r="AQ366" i="1"/>
  <c r="AO366" i="1"/>
  <c r="AM366" i="1"/>
  <c r="DB366" i="1" s="1"/>
  <c r="AJ366" i="1"/>
  <c r="CZ366" i="1" s="1"/>
  <c r="AH366" i="1"/>
  <c r="I366" i="1"/>
  <c r="G366" i="1"/>
  <c r="E366" i="1"/>
  <c r="F366" i="1" s="1"/>
  <c r="D366" i="1"/>
  <c r="CO365" i="1"/>
  <c r="CL365" i="1"/>
  <c r="CE365" i="1"/>
  <c r="CC365" i="1"/>
  <c r="BV365" i="1"/>
  <c r="BQ365" i="1"/>
  <c r="BJ365" i="1"/>
  <c r="BM365" i="1" s="1"/>
  <c r="BG365" i="1"/>
  <c r="AZ365" i="1"/>
  <c r="AQ365" i="1"/>
  <c r="AO365" i="1"/>
  <c r="CZ365" i="1" s="1"/>
  <c r="AM365" i="1"/>
  <c r="AJ365" i="1"/>
  <c r="AH365" i="1"/>
  <c r="I365" i="1"/>
  <c r="D365" i="1"/>
  <c r="E365" i="1" s="1"/>
  <c r="F365" i="1" s="1"/>
  <c r="G365" i="1" s="1"/>
  <c r="DB364" i="1"/>
  <c r="CO364" i="1"/>
  <c r="CL364" i="1"/>
  <c r="CE364" i="1"/>
  <c r="CC364" i="1"/>
  <c r="BV364" i="1"/>
  <c r="BQ364" i="1"/>
  <c r="BM364" i="1"/>
  <c r="BJ364" i="1"/>
  <c r="BG364" i="1"/>
  <c r="AZ364" i="1"/>
  <c r="AQ364" i="1"/>
  <c r="AO364" i="1"/>
  <c r="AM364" i="1"/>
  <c r="AJ364" i="1"/>
  <c r="CZ364" i="1" s="1"/>
  <c r="AH364" i="1"/>
  <c r="I364" i="1"/>
  <c r="E364" i="1"/>
  <c r="F364" i="1" s="1"/>
  <c r="D364" i="1"/>
  <c r="CO363" i="1"/>
  <c r="CL363" i="1"/>
  <c r="CE363" i="1"/>
  <c r="CC363" i="1"/>
  <c r="BV363" i="1"/>
  <c r="BQ363" i="1"/>
  <c r="BJ363" i="1"/>
  <c r="BM363" i="1" s="1"/>
  <c r="BG363" i="1"/>
  <c r="AZ363" i="1"/>
  <c r="AQ363" i="1"/>
  <c r="AO363" i="1"/>
  <c r="CZ363" i="1" s="1"/>
  <c r="AM363" i="1"/>
  <c r="AJ363" i="1"/>
  <c r="AH363" i="1"/>
  <c r="DA363" i="1" s="1"/>
  <c r="I363" i="1"/>
  <c r="D363" i="1"/>
  <c r="E363" i="1" s="1"/>
  <c r="F363" i="1" s="1"/>
  <c r="G363" i="1" s="1"/>
  <c r="CO362" i="1"/>
  <c r="CL362" i="1"/>
  <c r="CE362" i="1"/>
  <c r="CC362" i="1"/>
  <c r="BV362" i="1"/>
  <c r="BQ362" i="1"/>
  <c r="BM362" i="1"/>
  <c r="BJ362" i="1"/>
  <c r="BG362" i="1"/>
  <c r="AZ362" i="1"/>
  <c r="AQ362" i="1"/>
  <c r="AO362" i="1"/>
  <c r="AM362" i="1"/>
  <c r="DB362" i="1" s="1"/>
  <c r="AJ362" i="1"/>
  <c r="CZ362" i="1" s="1"/>
  <c r="AH362" i="1"/>
  <c r="I362" i="1"/>
  <c r="G362" i="1"/>
  <c r="E362" i="1"/>
  <c r="F362" i="1" s="1"/>
  <c r="D362" i="1"/>
  <c r="CO361" i="1"/>
  <c r="CL361" i="1"/>
  <c r="CE361" i="1"/>
  <c r="CC361" i="1"/>
  <c r="BV361" i="1"/>
  <c r="BQ361" i="1"/>
  <c r="BJ361" i="1"/>
  <c r="BM361" i="1" s="1"/>
  <c r="BG361" i="1"/>
  <c r="AZ361" i="1"/>
  <c r="AQ361" i="1"/>
  <c r="AO361" i="1"/>
  <c r="CZ361" i="1" s="1"/>
  <c r="AM361" i="1"/>
  <c r="AJ361" i="1"/>
  <c r="AH361" i="1"/>
  <c r="I361" i="1"/>
  <c r="D361" i="1"/>
  <c r="E361" i="1" s="1"/>
  <c r="F361" i="1" s="1"/>
  <c r="G361" i="1" s="1"/>
  <c r="DB360" i="1"/>
  <c r="CO360" i="1"/>
  <c r="CL360" i="1"/>
  <c r="CE360" i="1"/>
  <c r="CC360" i="1"/>
  <c r="BV360" i="1"/>
  <c r="BQ360" i="1"/>
  <c r="BM360" i="1"/>
  <c r="BJ360" i="1"/>
  <c r="BG360" i="1"/>
  <c r="AZ360" i="1"/>
  <c r="AQ360" i="1"/>
  <c r="AO360" i="1"/>
  <c r="AM360" i="1"/>
  <c r="AJ360" i="1"/>
  <c r="CZ360" i="1" s="1"/>
  <c r="AH360" i="1"/>
  <c r="I360" i="1"/>
  <c r="E360" i="1"/>
  <c r="F360" i="1" s="1"/>
  <c r="D360" i="1"/>
  <c r="CO359" i="1"/>
  <c r="CL359" i="1"/>
  <c r="CE359" i="1"/>
  <c r="CC359" i="1"/>
  <c r="BV359" i="1"/>
  <c r="BQ359" i="1"/>
  <c r="BJ359" i="1"/>
  <c r="BM359" i="1" s="1"/>
  <c r="BG359" i="1"/>
  <c r="AZ359" i="1"/>
  <c r="AQ359" i="1"/>
  <c r="AO359" i="1"/>
  <c r="CZ359" i="1" s="1"/>
  <c r="AM359" i="1"/>
  <c r="AJ359" i="1"/>
  <c r="AH359" i="1"/>
  <c r="DA359" i="1" s="1"/>
  <c r="I359" i="1"/>
  <c r="D359" i="1"/>
  <c r="E359" i="1" s="1"/>
  <c r="F359" i="1" s="1"/>
  <c r="G359" i="1" s="1"/>
  <c r="CO358" i="1"/>
  <c r="CL358" i="1"/>
  <c r="CE358" i="1"/>
  <c r="CC358" i="1"/>
  <c r="BV358" i="1"/>
  <c r="BQ358" i="1"/>
  <c r="BM358" i="1"/>
  <c r="BJ358" i="1"/>
  <c r="BG358" i="1"/>
  <c r="AZ358" i="1"/>
  <c r="AQ358" i="1"/>
  <c r="AO358" i="1"/>
  <c r="AM358" i="1"/>
  <c r="DB358" i="1" s="1"/>
  <c r="AJ358" i="1"/>
  <c r="CZ358" i="1" s="1"/>
  <c r="AH358" i="1"/>
  <c r="I358" i="1"/>
  <c r="G358" i="1"/>
  <c r="E358" i="1"/>
  <c r="F358" i="1" s="1"/>
  <c r="D358" i="1"/>
  <c r="CO357" i="1"/>
  <c r="CL357" i="1"/>
  <c r="CE357" i="1"/>
  <c r="CC357" i="1"/>
  <c r="BV357" i="1"/>
  <c r="BQ357" i="1"/>
  <c r="BJ357" i="1"/>
  <c r="BM357" i="1" s="1"/>
  <c r="BG357" i="1"/>
  <c r="AZ357" i="1"/>
  <c r="AQ357" i="1"/>
  <c r="AO357" i="1"/>
  <c r="CZ357" i="1" s="1"/>
  <c r="AM357" i="1"/>
  <c r="AJ357" i="1"/>
  <c r="AH357" i="1"/>
  <c r="I357" i="1"/>
  <c r="D357" i="1"/>
  <c r="E357" i="1" s="1"/>
  <c r="F357" i="1" s="1"/>
  <c r="G357" i="1" s="1"/>
  <c r="DB356" i="1"/>
  <c r="CO356" i="1"/>
  <c r="CL356" i="1"/>
  <c r="CE356" i="1"/>
  <c r="CC356" i="1"/>
  <c r="BV356" i="1"/>
  <c r="BQ356" i="1"/>
  <c r="BM356" i="1"/>
  <c r="BJ356" i="1"/>
  <c r="BG356" i="1"/>
  <c r="AZ356" i="1"/>
  <c r="AQ356" i="1"/>
  <c r="AO356" i="1"/>
  <c r="AM356" i="1"/>
  <c r="AJ356" i="1"/>
  <c r="CZ356" i="1" s="1"/>
  <c r="AH356" i="1"/>
  <c r="I356" i="1"/>
  <c r="E356" i="1"/>
  <c r="F356" i="1" s="1"/>
  <c r="D356" i="1"/>
  <c r="CO355" i="1"/>
  <c r="CL355" i="1"/>
  <c r="CE355" i="1"/>
  <c r="CC355" i="1"/>
  <c r="BV355" i="1"/>
  <c r="BQ355" i="1"/>
  <c r="BJ355" i="1"/>
  <c r="BM355" i="1" s="1"/>
  <c r="BG355" i="1"/>
  <c r="AZ355" i="1"/>
  <c r="AQ355" i="1"/>
  <c r="AO355" i="1"/>
  <c r="CZ355" i="1" s="1"/>
  <c r="AM355" i="1"/>
  <c r="AJ355" i="1"/>
  <c r="AH355" i="1"/>
  <c r="DA355" i="1" s="1"/>
  <c r="I355" i="1"/>
  <c r="D355" i="1"/>
  <c r="E355" i="1" s="1"/>
  <c r="F355" i="1" s="1"/>
  <c r="G355" i="1" s="1"/>
  <c r="CO354" i="1"/>
  <c r="CL354" i="1"/>
  <c r="CE354" i="1"/>
  <c r="CC354" i="1"/>
  <c r="BV354" i="1"/>
  <c r="BQ354" i="1"/>
  <c r="BM354" i="1"/>
  <c r="BJ354" i="1"/>
  <c r="BG354" i="1"/>
  <c r="AZ354" i="1"/>
  <c r="AQ354" i="1"/>
  <c r="AO354" i="1"/>
  <c r="AM354" i="1"/>
  <c r="DB354" i="1" s="1"/>
  <c r="AJ354" i="1"/>
  <c r="CZ354" i="1" s="1"/>
  <c r="AH354" i="1"/>
  <c r="I354" i="1"/>
  <c r="G354" i="1"/>
  <c r="E354" i="1"/>
  <c r="F354" i="1" s="1"/>
  <c r="D354" i="1"/>
  <c r="CO353" i="1"/>
  <c r="CL353" i="1"/>
  <c r="CE353" i="1"/>
  <c r="CC353" i="1"/>
  <c r="BV353" i="1"/>
  <c r="BQ353" i="1"/>
  <c r="BJ353" i="1"/>
  <c r="BM353" i="1" s="1"/>
  <c r="BG353" i="1"/>
  <c r="AZ353" i="1"/>
  <c r="AQ353" i="1"/>
  <c r="AO353" i="1"/>
  <c r="CZ353" i="1" s="1"/>
  <c r="AM353" i="1"/>
  <c r="AJ353" i="1"/>
  <c r="AH353" i="1"/>
  <c r="I353" i="1"/>
  <c r="D353" i="1"/>
  <c r="E353" i="1" s="1"/>
  <c r="F353" i="1" s="1"/>
  <c r="G353" i="1" s="1"/>
  <c r="DB352" i="1"/>
  <c r="CO352" i="1"/>
  <c r="CL352" i="1"/>
  <c r="CE352" i="1"/>
  <c r="CC352" i="1"/>
  <c r="BV352" i="1"/>
  <c r="BQ352" i="1"/>
  <c r="BM352" i="1"/>
  <c r="BJ352" i="1"/>
  <c r="BG352" i="1"/>
  <c r="AZ352" i="1"/>
  <c r="AQ352" i="1"/>
  <c r="AO352" i="1"/>
  <c r="AM352" i="1"/>
  <c r="AJ352" i="1"/>
  <c r="CZ352" i="1" s="1"/>
  <c r="AH352" i="1"/>
  <c r="I352" i="1"/>
  <c r="E352" i="1"/>
  <c r="F352" i="1" s="1"/>
  <c r="D352" i="1"/>
  <c r="CO351" i="1"/>
  <c r="CL351" i="1"/>
  <c r="CE351" i="1"/>
  <c r="CC351" i="1"/>
  <c r="BV351" i="1"/>
  <c r="BQ351" i="1"/>
  <c r="BJ351" i="1"/>
  <c r="BM351" i="1" s="1"/>
  <c r="BG351" i="1"/>
  <c r="AZ351" i="1"/>
  <c r="AQ351" i="1"/>
  <c r="AO351" i="1"/>
  <c r="CZ351" i="1" s="1"/>
  <c r="AM351" i="1"/>
  <c r="AJ351" i="1"/>
  <c r="AH351" i="1"/>
  <c r="DA351" i="1" s="1"/>
  <c r="I351" i="1"/>
  <c r="D351" i="1"/>
  <c r="E351" i="1" s="1"/>
  <c r="F351" i="1" s="1"/>
  <c r="G351" i="1" s="1"/>
  <c r="CO350" i="1"/>
  <c r="CL350" i="1"/>
  <c r="CE350" i="1"/>
  <c r="CC350" i="1"/>
  <c r="BV350" i="1"/>
  <c r="BQ350" i="1"/>
  <c r="BM350" i="1"/>
  <c r="BJ350" i="1"/>
  <c r="BG350" i="1"/>
  <c r="AZ350" i="1"/>
  <c r="AQ350" i="1"/>
  <c r="AO350" i="1"/>
  <c r="AM350" i="1"/>
  <c r="DB350" i="1" s="1"/>
  <c r="AJ350" i="1"/>
  <c r="CZ350" i="1" s="1"/>
  <c r="AH350" i="1"/>
  <c r="I350" i="1"/>
  <c r="G350" i="1"/>
  <c r="E350" i="1"/>
  <c r="F350" i="1" s="1"/>
  <c r="D350" i="1"/>
  <c r="CO349" i="1"/>
  <c r="CL349" i="1"/>
  <c r="CE349" i="1"/>
  <c r="CC349" i="1"/>
  <c r="BV349" i="1"/>
  <c r="BQ349" i="1"/>
  <c r="BJ349" i="1"/>
  <c r="BM349" i="1" s="1"/>
  <c r="BG349" i="1"/>
  <c r="AZ349" i="1"/>
  <c r="AQ349" i="1"/>
  <c r="AO349" i="1"/>
  <c r="CZ349" i="1" s="1"/>
  <c r="AM349" i="1"/>
  <c r="AJ349" i="1"/>
  <c r="AH349" i="1"/>
  <c r="I349" i="1"/>
  <c r="D349" i="1"/>
  <c r="E349" i="1" s="1"/>
  <c r="F349" i="1" s="1"/>
  <c r="G349" i="1" s="1"/>
  <c r="DB348" i="1"/>
  <c r="CO348" i="1"/>
  <c r="CL348" i="1"/>
  <c r="CE348" i="1"/>
  <c r="CC348" i="1"/>
  <c r="BV348" i="1"/>
  <c r="BQ348" i="1"/>
  <c r="BM348" i="1"/>
  <c r="BJ348" i="1"/>
  <c r="BG348" i="1"/>
  <c r="AZ348" i="1"/>
  <c r="AQ348" i="1"/>
  <c r="AO348" i="1"/>
  <c r="AM348" i="1"/>
  <c r="AJ348" i="1"/>
  <c r="CZ348" i="1" s="1"/>
  <c r="AH348" i="1"/>
  <c r="I348" i="1"/>
  <c r="E348" i="1"/>
  <c r="F348" i="1" s="1"/>
  <c r="D348" i="1"/>
  <c r="CO347" i="1"/>
  <c r="CL347" i="1"/>
  <c r="CE347" i="1"/>
  <c r="CC347" i="1"/>
  <c r="BV347" i="1"/>
  <c r="BQ347" i="1"/>
  <c r="BJ347" i="1"/>
  <c r="BM347" i="1" s="1"/>
  <c r="BG347" i="1"/>
  <c r="AZ347" i="1"/>
  <c r="AQ347" i="1"/>
  <c r="AO347" i="1"/>
  <c r="CZ347" i="1" s="1"/>
  <c r="AM347" i="1"/>
  <c r="AJ347" i="1"/>
  <c r="AH347" i="1"/>
  <c r="DA347" i="1" s="1"/>
  <c r="I347" i="1"/>
  <c r="D347" i="1"/>
  <c r="E347" i="1" s="1"/>
  <c r="F347" i="1" s="1"/>
  <c r="G347" i="1" s="1"/>
  <c r="CO346" i="1"/>
  <c r="CL346" i="1"/>
  <c r="CE346" i="1"/>
  <c r="CC346" i="1"/>
  <c r="BV346" i="1"/>
  <c r="BQ346" i="1"/>
  <c r="BM346" i="1"/>
  <c r="BJ346" i="1"/>
  <c r="BG346" i="1"/>
  <c r="AZ346" i="1"/>
  <c r="AQ346" i="1"/>
  <c r="AO346" i="1"/>
  <c r="AM346" i="1"/>
  <c r="DB346" i="1" s="1"/>
  <c r="AJ346" i="1"/>
  <c r="CZ346" i="1" s="1"/>
  <c r="AH346" i="1"/>
  <c r="I346" i="1"/>
  <c r="G346" i="1"/>
  <c r="E346" i="1"/>
  <c r="F346" i="1" s="1"/>
  <c r="D346" i="1"/>
  <c r="CO345" i="1"/>
  <c r="CL345" i="1"/>
  <c r="CE345" i="1"/>
  <c r="CC345" i="1"/>
  <c r="BV345" i="1"/>
  <c r="BQ345" i="1"/>
  <c r="BJ345" i="1"/>
  <c r="BM345" i="1" s="1"/>
  <c r="BG345" i="1"/>
  <c r="AZ345" i="1"/>
  <c r="AQ345" i="1"/>
  <c r="AO345" i="1"/>
  <c r="CZ345" i="1" s="1"/>
  <c r="AM345" i="1"/>
  <c r="AJ345" i="1"/>
  <c r="AH345" i="1"/>
  <c r="I345" i="1"/>
  <c r="D345" i="1"/>
  <c r="E345" i="1" s="1"/>
  <c r="F345" i="1" s="1"/>
  <c r="G345" i="1" s="1"/>
  <c r="DB344" i="1"/>
  <c r="CO344" i="1"/>
  <c r="CL344" i="1"/>
  <c r="CE344" i="1"/>
  <c r="CC344" i="1"/>
  <c r="BV344" i="1"/>
  <c r="BQ344" i="1"/>
  <c r="BM344" i="1"/>
  <c r="BJ344" i="1"/>
  <c r="BG344" i="1"/>
  <c r="AZ344" i="1"/>
  <c r="AQ344" i="1"/>
  <c r="AO344" i="1"/>
  <c r="AM344" i="1"/>
  <c r="AJ344" i="1"/>
  <c r="CZ344" i="1" s="1"/>
  <c r="AH344" i="1"/>
  <c r="I344" i="1"/>
  <c r="E344" i="1"/>
  <c r="F344" i="1" s="1"/>
  <c r="D344" i="1"/>
  <c r="CO343" i="1"/>
  <c r="CL343" i="1"/>
  <c r="CE343" i="1"/>
  <c r="CC343" i="1"/>
  <c r="BV343" i="1"/>
  <c r="BQ343" i="1"/>
  <c r="BJ343" i="1"/>
  <c r="BM343" i="1" s="1"/>
  <c r="BG343" i="1"/>
  <c r="AZ343" i="1"/>
  <c r="AQ343" i="1"/>
  <c r="AO343" i="1"/>
  <c r="CZ343" i="1" s="1"/>
  <c r="AM343" i="1"/>
  <c r="AJ343" i="1"/>
  <c r="AH343" i="1"/>
  <c r="DA343" i="1" s="1"/>
  <c r="I343" i="1"/>
  <c r="D343" i="1"/>
  <c r="E343" i="1" s="1"/>
  <c r="F343" i="1" s="1"/>
  <c r="G343" i="1" s="1"/>
  <c r="CO342" i="1"/>
  <c r="CL342" i="1"/>
  <c r="CE342" i="1"/>
  <c r="CC342" i="1"/>
  <c r="BV342" i="1"/>
  <c r="BQ342" i="1"/>
  <c r="BM342" i="1"/>
  <c r="BJ342" i="1"/>
  <c r="BG342" i="1"/>
  <c r="AZ342" i="1"/>
  <c r="AQ342" i="1"/>
  <c r="AO342" i="1"/>
  <c r="AM342" i="1"/>
  <c r="DB342" i="1" s="1"/>
  <c r="AJ342" i="1"/>
  <c r="CZ342" i="1" s="1"/>
  <c r="AH342" i="1"/>
  <c r="I342" i="1"/>
  <c r="G342" i="1"/>
  <c r="E342" i="1"/>
  <c r="F342" i="1" s="1"/>
  <c r="D342" i="1"/>
  <c r="CO341" i="1"/>
  <c r="CL341" i="1"/>
  <c r="CE341" i="1"/>
  <c r="CC341" i="1"/>
  <c r="BV341" i="1"/>
  <c r="BQ341" i="1"/>
  <c r="BJ341" i="1"/>
  <c r="BM341" i="1" s="1"/>
  <c r="BG341" i="1"/>
  <c r="AZ341" i="1"/>
  <c r="AQ341" i="1"/>
  <c r="AO341" i="1"/>
  <c r="CZ341" i="1" s="1"/>
  <c r="AM341" i="1"/>
  <c r="AJ341" i="1"/>
  <c r="AH341" i="1"/>
  <c r="I341" i="1"/>
  <c r="D341" i="1"/>
  <c r="E341" i="1" s="1"/>
  <c r="F341" i="1" s="1"/>
  <c r="G341" i="1" s="1"/>
  <c r="DB340" i="1"/>
  <c r="CO340" i="1"/>
  <c r="CL340" i="1"/>
  <c r="CE340" i="1"/>
  <c r="CC340" i="1"/>
  <c r="BV340" i="1"/>
  <c r="BQ340" i="1"/>
  <c r="BM340" i="1"/>
  <c r="BJ340" i="1"/>
  <c r="BG340" i="1"/>
  <c r="AZ340" i="1"/>
  <c r="AQ340" i="1"/>
  <c r="AO340" i="1"/>
  <c r="AM340" i="1"/>
  <c r="AJ340" i="1"/>
  <c r="CZ340" i="1" s="1"/>
  <c r="AH340" i="1"/>
  <c r="I340" i="1"/>
  <c r="E340" i="1"/>
  <c r="F340" i="1" s="1"/>
  <c r="D340" i="1"/>
  <c r="CO339" i="1"/>
  <c r="CL339" i="1"/>
  <c r="CE339" i="1"/>
  <c r="CC339" i="1"/>
  <c r="BV339" i="1"/>
  <c r="BQ339" i="1"/>
  <c r="BJ339" i="1"/>
  <c r="BM339" i="1" s="1"/>
  <c r="BG339" i="1"/>
  <c r="AZ339" i="1"/>
  <c r="AQ339" i="1"/>
  <c r="AO339" i="1"/>
  <c r="CZ339" i="1" s="1"/>
  <c r="AM339" i="1"/>
  <c r="AJ339" i="1"/>
  <c r="AH339" i="1"/>
  <c r="DA339" i="1" s="1"/>
  <c r="I339" i="1"/>
  <c r="D339" i="1"/>
  <c r="E339" i="1" s="1"/>
  <c r="F339" i="1" s="1"/>
  <c r="G339" i="1" s="1"/>
  <c r="CO338" i="1"/>
  <c r="CL338" i="1"/>
  <c r="CE338" i="1"/>
  <c r="CC338" i="1"/>
  <c r="BV338" i="1"/>
  <c r="BQ338" i="1"/>
  <c r="BM338" i="1"/>
  <c r="BJ338" i="1"/>
  <c r="BG338" i="1"/>
  <c r="AZ338" i="1"/>
  <c r="AQ338" i="1"/>
  <c r="AO338" i="1"/>
  <c r="AM338" i="1"/>
  <c r="DB338" i="1" s="1"/>
  <c r="AJ338" i="1"/>
  <c r="CZ338" i="1" s="1"/>
  <c r="AH338" i="1"/>
  <c r="I338" i="1"/>
  <c r="G338" i="1"/>
  <c r="E338" i="1"/>
  <c r="F338" i="1" s="1"/>
  <c r="D338" i="1"/>
  <c r="CO337" i="1"/>
  <c r="CL337" i="1"/>
  <c r="CE337" i="1"/>
  <c r="CC337" i="1"/>
  <c r="BV337" i="1"/>
  <c r="BQ337" i="1"/>
  <c r="BJ337" i="1"/>
  <c r="BM337" i="1" s="1"/>
  <c r="BG337" i="1"/>
  <c r="AZ337" i="1"/>
  <c r="AQ337" i="1"/>
  <c r="AO337" i="1"/>
  <c r="CZ337" i="1" s="1"/>
  <c r="AM337" i="1"/>
  <c r="AJ337" i="1"/>
  <c r="AH337" i="1"/>
  <c r="I337" i="1"/>
  <c r="D337" i="1"/>
  <c r="E337" i="1" s="1"/>
  <c r="F337" i="1" s="1"/>
  <c r="G337" i="1" s="1"/>
  <c r="DB336" i="1"/>
  <c r="CO336" i="1"/>
  <c r="CL336" i="1"/>
  <c r="CE336" i="1"/>
  <c r="CC336" i="1"/>
  <c r="BV336" i="1"/>
  <c r="BQ336" i="1"/>
  <c r="BM336" i="1"/>
  <c r="BJ336" i="1"/>
  <c r="BG336" i="1"/>
  <c r="AZ336" i="1"/>
  <c r="AQ336" i="1"/>
  <c r="AO336" i="1"/>
  <c r="AM336" i="1"/>
  <c r="AJ336" i="1"/>
  <c r="CZ336" i="1" s="1"/>
  <c r="AH336" i="1"/>
  <c r="I336" i="1"/>
  <c r="E336" i="1"/>
  <c r="F336" i="1" s="1"/>
  <c r="D336" i="1"/>
  <c r="CO335" i="1"/>
  <c r="CL335" i="1"/>
  <c r="CE335" i="1"/>
  <c r="CC335" i="1"/>
  <c r="BV335" i="1"/>
  <c r="BQ335" i="1"/>
  <c r="BJ335" i="1"/>
  <c r="BM335" i="1" s="1"/>
  <c r="BG335" i="1"/>
  <c r="AZ335" i="1"/>
  <c r="AQ335" i="1"/>
  <c r="AO335" i="1"/>
  <c r="CZ335" i="1" s="1"/>
  <c r="AM335" i="1"/>
  <c r="AJ335" i="1"/>
  <c r="AH335" i="1"/>
  <c r="DA335" i="1" s="1"/>
  <c r="I335" i="1"/>
  <c r="D335" i="1"/>
  <c r="E335" i="1" s="1"/>
  <c r="F335" i="1" s="1"/>
  <c r="G335" i="1" s="1"/>
  <c r="CO334" i="1"/>
  <c r="CL334" i="1"/>
  <c r="CE334" i="1"/>
  <c r="CC334" i="1"/>
  <c r="BV334" i="1"/>
  <c r="BQ334" i="1"/>
  <c r="BM334" i="1"/>
  <c r="BJ334" i="1"/>
  <c r="BG334" i="1"/>
  <c r="AZ334" i="1"/>
  <c r="AQ334" i="1"/>
  <c r="AO334" i="1"/>
  <c r="AM334" i="1"/>
  <c r="DB334" i="1" s="1"/>
  <c r="AJ334" i="1"/>
  <c r="CZ334" i="1" s="1"/>
  <c r="AH334" i="1"/>
  <c r="I334" i="1"/>
  <c r="G334" i="1"/>
  <c r="E334" i="1"/>
  <c r="F334" i="1" s="1"/>
  <c r="D334" i="1"/>
  <c r="CO333" i="1"/>
  <c r="CL333" i="1"/>
  <c r="CE333" i="1"/>
  <c r="CC333" i="1"/>
  <c r="BV333" i="1"/>
  <c r="BQ333" i="1"/>
  <c r="BJ333" i="1"/>
  <c r="BM333" i="1" s="1"/>
  <c r="BG333" i="1"/>
  <c r="AZ333" i="1"/>
  <c r="AQ333" i="1"/>
  <c r="AO333" i="1"/>
  <c r="CZ333" i="1" s="1"/>
  <c r="AM333" i="1"/>
  <c r="AJ333" i="1"/>
  <c r="AH333" i="1"/>
  <c r="I333" i="1"/>
  <c r="D333" i="1"/>
  <c r="E333" i="1" s="1"/>
  <c r="F333" i="1" s="1"/>
  <c r="G333" i="1" s="1"/>
  <c r="DB332" i="1"/>
  <c r="CO332" i="1"/>
  <c r="CL332" i="1"/>
  <c r="CE332" i="1"/>
  <c r="CC332" i="1"/>
  <c r="BV332" i="1"/>
  <c r="BQ332" i="1"/>
  <c r="BM332" i="1"/>
  <c r="BJ332" i="1"/>
  <c r="BG332" i="1"/>
  <c r="AZ332" i="1"/>
  <c r="AQ332" i="1"/>
  <c r="AO332" i="1"/>
  <c r="AM332" i="1"/>
  <c r="AJ332" i="1"/>
  <c r="CZ332" i="1" s="1"/>
  <c r="AH332" i="1"/>
  <c r="I332" i="1"/>
  <c r="E332" i="1"/>
  <c r="F332" i="1" s="1"/>
  <c r="D332" i="1"/>
  <c r="CO331" i="1"/>
  <c r="CL331" i="1"/>
  <c r="CE331" i="1"/>
  <c r="CC331" i="1"/>
  <c r="BV331" i="1"/>
  <c r="BQ331" i="1"/>
  <c r="BJ331" i="1"/>
  <c r="BM331" i="1" s="1"/>
  <c r="BG331" i="1"/>
  <c r="AZ331" i="1"/>
  <c r="AQ331" i="1"/>
  <c r="AO331" i="1"/>
  <c r="CZ331" i="1" s="1"/>
  <c r="AM331" i="1"/>
  <c r="AJ331" i="1"/>
  <c r="AH331" i="1"/>
  <c r="DA331" i="1" s="1"/>
  <c r="I331" i="1"/>
  <c r="D331" i="1"/>
  <c r="E331" i="1" s="1"/>
  <c r="F331" i="1" s="1"/>
  <c r="G331" i="1" s="1"/>
  <c r="CO330" i="1"/>
  <c r="CL330" i="1"/>
  <c r="CE330" i="1"/>
  <c r="CC330" i="1"/>
  <c r="BV330" i="1"/>
  <c r="BQ330" i="1"/>
  <c r="BM330" i="1"/>
  <c r="BJ330" i="1"/>
  <c r="BG330" i="1"/>
  <c r="AZ330" i="1"/>
  <c r="AQ330" i="1"/>
  <c r="AO330" i="1"/>
  <c r="AM330" i="1"/>
  <c r="DB330" i="1" s="1"/>
  <c r="AJ330" i="1"/>
  <c r="CZ330" i="1" s="1"/>
  <c r="AH330" i="1"/>
  <c r="I330" i="1"/>
  <c r="G330" i="1"/>
  <c r="E330" i="1"/>
  <c r="F330" i="1" s="1"/>
  <c r="D330" i="1"/>
  <c r="CO329" i="1"/>
  <c r="CL329" i="1"/>
  <c r="CE329" i="1"/>
  <c r="CC329" i="1"/>
  <c r="BV329" i="1"/>
  <c r="BQ329" i="1"/>
  <c r="BJ329" i="1"/>
  <c r="BM329" i="1" s="1"/>
  <c r="BG329" i="1"/>
  <c r="AZ329" i="1"/>
  <c r="AQ329" i="1"/>
  <c r="AO329" i="1"/>
  <c r="CZ329" i="1" s="1"/>
  <c r="AM329" i="1"/>
  <c r="AJ329" i="1"/>
  <c r="AH329" i="1"/>
  <c r="I329" i="1"/>
  <c r="D329" i="1"/>
  <c r="E329" i="1" s="1"/>
  <c r="F329" i="1" s="1"/>
  <c r="G329" i="1" s="1"/>
  <c r="DB328" i="1"/>
  <c r="CO328" i="1"/>
  <c r="CL328" i="1"/>
  <c r="CE328" i="1"/>
  <c r="CC328" i="1"/>
  <c r="BV328" i="1"/>
  <c r="BQ328" i="1"/>
  <c r="BM328" i="1"/>
  <c r="BJ328" i="1"/>
  <c r="BG328" i="1"/>
  <c r="AZ328" i="1"/>
  <c r="AQ328" i="1"/>
  <c r="AO328" i="1"/>
  <c r="AM328" i="1"/>
  <c r="AJ328" i="1"/>
  <c r="CZ328" i="1" s="1"/>
  <c r="AH328" i="1"/>
  <c r="I328" i="1"/>
  <c r="E328" i="1"/>
  <c r="F328" i="1" s="1"/>
  <c r="D328" i="1"/>
  <c r="CO327" i="1"/>
  <c r="CL327" i="1"/>
  <c r="CE327" i="1"/>
  <c r="CC327" i="1"/>
  <c r="BV327" i="1"/>
  <c r="BQ327" i="1"/>
  <c r="BJ327" i="1"/>
  <c r="BM327" i="1" s="1"/>
  <c r="BG327" i="1"/>
  <c r="AZ327" i="1"/>
  <c r="AQ327" i="1"/>
  <c r="AO327" i="1"/>
  <c r="CZ327" i="1" s="1"/>
  <c r="AM327" i="1"/>
  <c r="AJ327" i="1"/>
  <c r="AH327" i="1"/>
  <c r="DA327" i="1" s="1"/>
  <c r="I327" i="1"/>
  <c r="D327" i="1"/>
  <c r="E327" i="1" s="1"/>
  <c r="F327" i="1" s="1"/>
  <c r="G327" i="1" s="1"/>
  <c r="CO326" i="1"/>
  <c r="CL326" i="1"/>
  <c r="CE326" i="1"/>
  <c r="CC326" i="1"/>
  <c r="BV326" i="1"/>
  <c r="BQ326" i="1"/>
  <c r="BM326" i="1"/>
  <c r="BJ326" i="1"/>
  <c r="BG326" i="1"/>
  <c r="AZ326" i="1"/>
  <c r="AQ326" i="1"/>
  <c r="AO326" i="1"/>
  <c r="AM326" i="1"/>
  <c r="DB326" i="1" s="1"/>
  <c r="AJ326" i="1"/>
  <c r="CZ326" i="1" s="1"/>
  <c r="AH326" i="1"/>
  <c r="I326" i="1"/>
  <c r="G326" i="1"/>
  <c r="E326" i="1"/>
  <c r="F326" i="1" s="1"/>
  <c r="D326" i="1"/>
  <c r="CO325" i="1"/>
  <c r="CL325" i="1"/>
  <c r="CE325" i="1"/>
  <c r="CC325" i="1"/>
  <c r="BV325" i="1"/>
  <c r="BQ325" i="1"/>
  <c r="BJ325" i="1"/>
  <c r="BM325" i="1" s="1"/>
  <c r="BG325" i="1"/>
  <c r="AZ325" i="1"/>
  <c r="AQ325" i="1"/>
  <c r="AO325" i="1"/>
  <c r="CZ325" i="1" s="1"/>
  <c r="AM325" i="1"/>
  <c r="AJ325" i="1"/>
  <c r="AH325" i="1"/>
  <c r="I325" i="1"/>
  <c r="D325" i="1"/>
  <c r="E325" i="1" s="1"/>
  <c r="F325" i="1" s="1"/>
  <c r="G325" i="1" s="1"/>
  <c r="DB324" i="1"/>
  <c r="CO324" i="1"/>
  <c r="CL324" i="1"/>
  <c r="CE324" i="1"/>
  <c r="CC324" i="1"/>
  <c r="BV324" i="1"/>
  <c r="BQ324" i="1"/>
  <c r="BM324" i="1"/>
  <c r="BJ324" i="1"/>
  <c r="BG324" i="1"/>
  <c r="AZ324" i="1"/>
  <c r="AQ324" i="1"/>
  <c r="AO324" i="1"/>
  <c r="AM324" i="1"/>
  <c r="AJ324" i="1"/>
  <c r="CZ324" i="1" s="1"/>
  <c r="AH324" i="1"/>
  <c r="I324" i="1"/>
  <c r="E324" i="1"/>
  <c r="F324" i="1" s="1"/>
  <c r="D324" i="1"/>
  <c r="CO323" i="1"/>
  <c r="CL323" i="1"/>
  <c r="CE323" i="1"/>
  <c r="CC323" i="1"/>
  <c r="BV323" i="1"/>
  <c r="BQ323" i="1"/>
  <c r="BJ323" i="1"/>
  <c r="BM323" i="1" s="1"/>
  <c r="BG323" i="1"/>
  <c r="AZ323" i="1"/>
  <c r="AQ323" i="1"/>
  <c r="AO323" i="1"/>
  <c r="CZ323" i="1" s="1"/>
  <c r="AM323" i="1"/>
  <c r="AJ323" i="1"/>
  <c r="AH323" i="1"/>
  <c r="DA323" i="1" s="1"/>
  <c r="I323" i="1"/>
  <c r="D323" i="1"/>
  <c r="E323" i="1" s="1"/>
  <c r="F323" i="1" s="1"/>
  <c r="G323" i="1" s="1"/>
  <c r="CO322" i="1"/>
  <c r="CL322" i="1"/>
  <c r="CE322" i="1"/>
  <c r="CC322" i="1"/>
  <c r="BV322" i="1"/>
  <c r="BQ322" i="1"/>
  <c r="BM322" i="1"/>
  <c r="BJ322" i="1"/>
  <c r="BG322" i="1"/>
  <c r="AZ322" i="1"/>
  <c r="AQ322" i="1"/>
  <c r="AO322" i="1"/>
  <c r="AM322" i="1"/>
  <c r="DB322" i="1" s="1"/>
  <c r="AJ322" i="1"/>
  <c r="CZ322" i="1" s="1"/>
  <c r="AH322" i="1"/>
  <c r="I322" i="1"/>
  <c r="G322" i="1"/>
  <c r="E322" i="1"/>
  <c r="F322" i="1" s="1"/>
  <c r="D322" i="1"/>
  <c r="CO321" i="1"/>
  <c r="CL321" i="1"/>
  <c r="CE321" i="1"/>
  <c r="CC321" i="1"/>
  <c r="BV321" i="1"/>
  <c r="BQ321" i="1"/>
  <c r="BJ321" i="1"/>
  <c r="BM321" i="1" s="1"/>
  <c r="BG321" i="1"/>
  <c r="AZ321" i="1"/>
  <c r="AQ321" i="1"/>
  <c r="AO321" i="1"/>
  <c r="CZ321" i="1" s="1"/>
  <c r="AM321" i="1"/>
  <c r="AJ321" i="1"/>
  <c r="AH321" i="1"/>
  <c r="I321" i="1"/>
  <c r="D321" i="1"/>
  <c r="E321" i="1" s="1"/>
  <c r="F321" i="1" s="1"/>
  <c r="G321" i="1" s="1"/>
  <c r="DB320" i="1"/>
  <c r="CO320" i="1"/>
  <c r="CL320" i="1"/>
  <c r="CE320" i="1"/>
  <c r="CC320" i="1"/>
  <c r="BV320" i="1"/>
  <c r="BQ320" i="1"/>
  <c r="BM320" i="1"/>
  <c r="BJ320" i="1"/>
  <c r="BG320" i="1"/>
  <c r="AZ320" i="1"/>
  <c r="AQ320" i="1"/>
  <c r="AO320" i="1"/>
  <c r="AM320" i="1"/>
  <c r="AJ320" i="1"/>
  <c r="CZ320" i="1" s="1"/>
  <c r="AH320" i="1"/>
  <c r="I320" i="1"/>
  <c r="G320" i="1"/>
  <c r="E320" i="1"/>
  <c r="F320" i="1" s="1"/>
  <c r="CX320" i="1" s="1"/>
  <c r="D320" i="1"/>
  <c r="CO319" i="1"/>
  <c r="CL319" i="1"/>
  <c r="CE319" i="1"/>
  <c r="CC319" i="1"/>
  <c r="BV319" i="1"/>
  <c r="BQ319" i="1"/>
  <c r="BJ319" i="1"/>
  <c r="BM319" i="1" s="1"/>
  <c r="BG319" i="1"/>
  <c r="AZ319" i="1"/>
  <c r="AQ319" i="1"/>
  <c r="AO319" i="1"/>
  <c r="CZ319" i="1" s="1"/>
  <c r="AM319" i="1"/>
  <c r="AJ319" i="1"/>
  <c r="AH319" i="1"/>
  <c r="DA319" i="1" s="1"/>
  <c r="I319" i="1"/>
  <c r="D319" i="1"/>
  <c r="E319" i="1" s="1"/>
  <c r="F319" i="1" s="1"/>
  <c r="G319" i="1" s="1"/>
  <c r="CO318" i="1"/>
  <c r="CL318" i="1"/>
  <c r="CE318" i="1"/>
  <c r="CC318" i="1"/>
  <c r="BV318" i="1"/>
  <c r="BQ318" i="1"/>
  <c r="BM318" i="1"/>
  <c r="BJ318" i="1"/>
  <c r="BG318" i="1"/>
  <c r="AZ318" i="1"/>
  <c r="AQ318" i="1"/>
  <c r="AO318" i="1"/>
  <c r="AM318" i="1"/>
  <c r="DB318" i="1" s="1"/>
  <c r="AJ318" i="1"/>
  <c r="CZ318" i="1" s="1"/>
  <c r="AH318" i="1"/>
  <c r="I318" i="1"/>
  <c r="G318" i="1"/>
  <c r="E318" i="1"/>
  <c r="F318" i="1" s="1"/>
  <c r="D318" i="1"/>
  <c r="CO317" i="1"/>
  <c r="CL317" i="1"/>
  <c r="CE317" i="1"/>
  <c r="CC317" i="1"/>
  <c r="BV317" i="1"/>
  <c r="BQ317" i="1"/>
  <c r="BJ317" i="1"/>
  <c r="BM317" i="1" s="1"/>
  <c r="BG317" i="1"/>
  <c r="AZ317" i="1"/>
  <c r="AQ317" i="1"/>
  <c r="AO317" i="1"/>
  <c r="CZ317" i="1" s="1"/>
  <c r="AM317" i="1"/>
  <c r="AJ317" i="1"/>
  <c r="AH317" i="1"/>
  <c r="I317" i="1"/>
  <c r="D317" i="1"/>
  <c r="E317" i="1" s="1"/>
  <c r="F317" i="1" s="1"/>
  <c r="G317" i="1" s="1"/>
  <c r="DB316" i="1"/>
  <c r="CO316" i="1"/>
  <c r="CL316" i="1"/>
  <c r="CE316" i="1"/>
  <c r="CC316" i="1"/>
  <c r="BV316" i="1"/>
  <c r="BQ316" i="1"/>
  <c r="BM316" i="1"/>
  <c r="BJ316" i="1"/>
  <c r="BG316" i="1"/>
  <c r="AZ316" i="1"/>
  <c r="AQ316" i="1"/>
  <c r="AO316" i="1"/>
  <c r="AM316" i="1"/>
  <c r="AJ316" i="1"/>
  <c r="CZ316" i="1" s="1"/>
  <c r="AH316" i="1"/>
  <c r="I316" i="1"/>
  <c r="E316" i="1"/>
  <c r="F316" i="1" s="1"/>
  <c r="D316" i="1"/>
  <c r="CO315" i="1"/>
  <c r="CL315" i="1"/>
  <c r="CE315" i="1"/>
  <c r="CC315" i="1"/>
  <c r="BV315" i="1"/>
  <c r="BQ315" i="1"/>
  <c r="BJ315" i="1"/>
  <c r="BM315" i="1" s="1"/>
  <c r="BG315" i="1"/>
  <c r="AZ315" i="1"/>
  <c r="AQ315" i="1"/>
  <c r="AO315" i="1"/>
  <c r="DB315" i="1" s="1"/>
  <c r="AM315" i="1"/>
  <c r="AJ315" i="1"/>
  <c r="AH315" i="1"/>
  <c r="DA315" i="1" s="1"/>
  <c r="I315" i="1"/>
  <c r="D315" i="1"/>
  <c r="CO314" i="1"/>
  <c r="CL314" i="1"/>
  <c r="CE314" i="1"/>
  <c r="CC314" i="1"/>
  <c r="BV314" i="1"/>
  <c r="BQ314" i="1"/>
  <c r="BJ314" i="1"/>
  <c r="BM314" i="1" s="1"/>
  <c r="BG314" i="1"/>
  <c r="AZ314" i="1"/>
  <c r="CY314" i="1" s="1"/>
  <c r="AQ314" i="1"/>
  <c r="AO314" i="1"/>
  <c r="AM314" i="1"/>
  <c r="AJ314" i="1"/>
  <c r="AH314" i="1"/>
  <c r="I314" i="1"/>
  <c r="D314" i="1"/>
  <c r="CO313" i="1"/>
  <c r="CL313" i="1"/>
  <c r="CE313" i="1"/>
  <c r="CC313" i="1"/>
  <c r="BV313" i="1"/>
  <c r="BQ313" i="1"/>
  <c r="BJ313" i="1"/>
  <c r="BM313" i="1" s="1"/>
  <c r="BG313" i="1"/>
  <c r="AZ313" i="1"/>
  <c r="AQ313" i="1"/>
  <c r="AO313" i="1"/>
  <c r="DA313" i="1" s="1"/>
  <c r="AM313" i="1"/>
  <c r="AJ313" i="1"/>
  <c r="AH313" i="1"/>
  <c r="CY313" i="1" s="1"/>
  <c r="I313" i="1"/>
  <c r="D313" i="1"/>
  <c r="CO312" i="1"/>
  <c r="CL312" i="1"/>
  <c r="CE312" i="1"/>
  <c r="CC312" i="1"/>
  <c r="BV312" i="1"/>
  <c r="BQ312" i="1"/>
  <c r="BJ312" i="1"/>
  <c r="BM312" i="1" s="1"/>
  <c r="BG312" i="1"/>
  <c r="AZ312" i="1"/>
  <c r="CY312" i="1" s="1"/>
  <c r="AQ312" i="1"/>
  <c r="AO312" i="1"/>
  <c r="AM312" i="1"/>
  <c r="AJ312" i="1"/>
  <c r="AH312" i="1"/>
  <c r="I312" i="1"/>
  <c r="D312" i="1"/>
  <c r="CO311" i="1"/>
  <c r="CL311" i="1"/>
  <c r="CE311" i="1"/>
  <c r="CC311" i="1"/>
  <c r="BV311" i="1"/>
  <c r="BQ311" i="1"/>
  <c r="BJ311" i="1"/>
  <c r="BM311" i="1" s="1"/>
  <c r="BG311" i="1"/>
  <c r="AZ311" i="1"/>
  <c r="AQ311" i="1"/>
  <c r="AO311" i="1"/>
  <c r="DA311" i="1" s="1"/>
  <c r="AM311" i="1"/>
  <c r="AJ311" i="1"/>
  <c r="AH311" i="1"/>
  <c r="CY311" i="1" s="1"/>
  <c r="I311" i="1"/>
  <c r="D311" i="1"/>
  <c r="CO310" i="1"/>
  <c r="CL310" i="1"/>
  <c r="CE310" i="1"/>
  <c r="CC310" i="1"/>
  <c r="BV310" i="1"/>
  <c r="BQ310" i="1"/>
  <c r="BJ310" i="1"/>
  <c r="BM310" i="1" s="1"/>
  <c r="BG310" i="1"/>
  <c r="AZ310" i="1"/>
  <c r="CY310" i="1" s="1"/>
  <c r="AQ310" i="1"/>
  <c r="AO310" i="1"/>
  <c r="AM310" i="1"/>
  <c r="AJ310" i="1"/>
  <c r="AH310" i="1"/>
  <c r="I310" i="1"/>
  <c r="D310" i="1"/>
  <c r="CO309" i="1"/>
  <c r="CL309" i="1"/>
  <c r="CE309" i="1"/>
  <c r="CC309" i="1"/>
  <c r="BV309" i="1"/>
  <c r="BQ309" i="1"/>
  <c r="BJ309" i="1"/>
  <c r="BM309" i="1" s="1"/>
  <c r="BG309" i="1"/>
  <c r="AZ309" i="1"/>
  <c r="AQ309" i="1"/>
  <c r="AO309" i="1"/>
  <c r="DA309" i="1" s="1"/>
  <c r="AM309" i="1"/>
  <c r="AJ309" i="1"/>
  <c r="AH309" i="1"/>
  <c r="CY309" i="1" s="1"/>
  <c r="I309" i="1"/>
  <c r="D309" i="1"/>
  <c r="CO308" i="1"/>
  <c r="CL308" i="1"/>
  <c r="CE308" i="1"/>
  <c r="CC308" i="1"/>
  <c r="BV308" i="1"/>
  <c r="BQ308" i="1"/>
  <c r="BJ308" i="1"/>
  <c r="BM308" i="1" s="1"/>
  <c r="BG308" i="1"/>
  <c r="AZ308" i="1"/>
  <c r="CY308" i="1" s="1"/>
  <c r="AQ308" i="1"/>
  <c r="AO308" i="1"/>
  <c r="AM308" i="1"/>
  <c r="AJ308" i="1"/>
  <c r="AH308" i="1"/>
  <c r="I308" i="1"/>
  <c r="D308" i="1"/>
  <c r="CO307" i="1"/>
  <c r="CL307" i="1"/>
  <c r="CE307" i="1"/>
  <c r="CC307" i="1"/>
  <c r="BV307" i="1"/>
  <c r="BQ307" i="1"/>
  <c r="BJ307" i="1"/>
  <c r="BM307" i="1" s="1"/>
  <c r="BG307" i="1"/>
  <c r="AZ307" i="1"/>
  <c r="AQ307" i="1"/>
  <c r="AO307" i="1"/>
  <c r="DA307" i="1" s="1"/>
  <c r="AM307" i="1"/>
  <c r="AJ307" i="1"/>
  <c r="AH307" i="1"/>
  <c r="CY307" i="1" s="1"/>
  <c r="I307" i="1"/>
  <c r="D307" i="1"/>
  <c r="CO306" i="1"/>
  <c r="CL306" i="1"/>
  <c r="CE306" i="1"/>
  <c r="CC306" i="1"/>
  <c r="BV306" i="1"/>
  <c r="BQ306" i="1"/>
  <c r="BJ306" i="1"/>
  <c r="BM306" i="1" s="1"/>
  <c r="BG306" i="1"/>
  <c r="AZ306" i="1"/>
  <c r="CY306" i="1" s="1"/>
  <c r="AQ306" i="1"/>
  <c r="AO306" i="1"/>
  <c r="AM306" i="1"/>
  <c r="AJ306" i="1"/>
  <c r="AH306" i="1"/>
  <c r="I306" i="1"/>
  <c r="D306" i="1"/>
  <c r="CO305" i="1"/>
  <c r="CL305" i="1"/>
  <c r="CE305" i="1"/>
  <c r="CC305" i="1"/>
  <c r="BV305" i="1"/>
  <c r="BQ305" i="1"/>
  <c r="BJ305" i="1"/>
  <c r="BM305" i="1" s="1"/>
  <c r="BG305" i="1"/>
  <c r="AZ305" i="1"/>
  <c r="AQ305" i="1"/>
  <c r="AO305" i="1"/>
  <c r="DA305" i="1" s="1"/>
  <c r="AM305" i="1"/>
  <c r="AJ305" i="1"/>
  <c r="AH305" i="1"/>
  <c r="CY305" i="1" s="1"/>
  <c r="I305" i="1"/>
  <c r="D305" i="1"/>
  <c r="CO304" i="1"/>
  <c r="CL304" i="1"/>
  <c r="CE304" i="1"/>
  <c r="CC304" i="1"/>
  <c r="BV304" i="1"/>
  <c r="BQ304" i="1"/>
  <c r="BJ304" i="1"/>
  <c r="BM304" i="1" s="1"/>
  <c r="BG304" i="1"/>
  <c r="AZ304" i="1"/>
  <c r="CY304" i="1" s="1"/>
  <c r="AQ304" i="1"/>
  <c r="AO304" i="1"/>
  <c r="AM304" i="1"/>
  <c r="AJ304" i="1"/>
  <c r="AH304" i="1"/>
  <c r="I304" i="1"/>
  <c r="D304" i="1"/>
  <c r="CO303" i="1"/>
  <c r="CL303" i="1"/>
  <c r="CE303" i="1"/>
  <c r="CC303" i="1"/>
  <c r="BV303" i="1"/>
  <c r="BQ303" i="1"/>
  <c r="BJ303" i="1"/>
  <c r="BM303" i="1" s="1"/>
  <c r="BG303" i="1"/>
  <c r="AZ303" i="1"/>
  <c r="AQ303" i="1"/>
  <c r="AO303" i="1"/>
  <c r="DA303" i="1" s="1"/>
  <c r="AM303" i="1"/>
  <c r="AJ303" i="1"/>
  <c r="AH303" i="1"/>
  <c r="CY303" i="1" s="1"/>
  <c r="I303" i="1"/>
  <c r="D303" i="1"/>
  <c r="CO302" i="1"/>
  <c r="CL302" i="1"/>
  <c r="CE302" i="1"/>
  <c r="CC302" i="1"/>
  <c r="BV302" i="1"/>
  <c r="BQ302" i="1"/>
  <c r="BJ302" i="1"/>
  <c r="BM302" i="1" s="1"/>
  <c r="BG302" i="1"/>
  <c r="AZ302" i="1"/>
  <c r="CY302" i="1" s="1"/>
  <c r="AQ302" i="1"/>
  <c r="AO302" i="1"/>
  <c r="AM302" i="1"/>
  <c r="AJ302" i="1"/>
  <c r="AH302" i="1"/>
  <c r="I302" i="1"/>
  <c r="D302" i="1"/>
  <c r="CO301" i="1"/>
  <c r="CL301" i="1"/>
  <c r="CE301" i="1"/>
  <c r="CC301" i="1"/>
  <c r="BV301" i="1"/>
  <c r="BQ301" i="1"/>
  <c r="BJ301" i="1"/>
  <c r="BM301" i="1" s="1"/>
  <c r="BG301" i="1"/>
  <c r="AZ301" i="1"/>
  <c r="AQ301" i="1"/>
  <c r="AO301" i="1"/>
  <c r="DA301" i="1" s="1"/>
  <c r="AM301" i="1"/>
  <c r="AJ301" i="1"/>
  <c r="AH301" i="1"/>
  <c r="CY301" i="1" s="1"/>
  <c r="I301" i="1"/>
  <c r="D301" i="1"/>
  <c r="CO300" i="1"/>
  <c r="CL300" i="1"/>
  <c r="CE300" i="1"/>
  <c r="CC300" i="1"/>
  <c r="BV300" i="1"/>
  <c r="BQ300" i="1"/>
  <c r="BJ300" i="1"/>
  <c r="BM300" i="1" s="1"/>
  <c r="BG300" i="1"/>
  <c r="AZ300" i="1"/>
  <c r="CY300" i="1" s="1"/>
  <c r="AQ300" i="1"/>
  <c r="AO300" i="1"/>
  <c r="AM300" i="1"/>
  <c r="AJ300" i="1"/>
  <c r="AH300" i="1"/>
  <c r="I300" i="1"/>
  <c r="D300" i="1"/>
  <c r="CO299" i="1"/>
  <c r="CL299" i="1"/>
  <c r="CE299" i="1"/>
  <c r="CC299" i="1"/>
  <c r="BV299" i="1"/>
  <c r="BQ299" i="1"/>
  <c r="BJ299" i="1"/>
  <c r="BM299" i="1" s="1"/>
  <c r="BG299" i="1"/>
  <c r="AZ299" i="1"/>
  <c r="AQ299" i="1"/>
  <c r="AO299" i="1"/>
  <c r="DA299" i="1" s="1"/>
  <c r="AM299" i="1"/>
  <c r="AJ299" i="1"/>
  <c r="AH299" i="1"/>
  <c r="CY299" i="1" s="1"/>
  <c r="I299" i="1"/>
  <c r="D299" i="1"/>
  <c r="CO298" i="1"/>
  <c r="CL298" i="1"/>
  <c r="CE298" i="1"/>
  <c r="CC298" i="1"/>
  <c r="BV298" i="1"/>
  <c r="BQ298" i="1"/>
  <c r="BJ298" i="1"/>
  <c r="BM298" i="1" s="1"/>
  <c r="BG298" i="1"/>
  <c r="AZ298" i="1"/>
  <c r="CY298" i="1" s="1"/>
  <c r="AQ298" i="1"/>
  <c r="AO298" i="1"/>
  <c r="AM298" i="1"/>
  <c r="AJ298" i="1"/>
  <c r="AH298" i="1"/>
  <c r="I298" i="1"/>
  <c r="D298" i="1"/>
  <c r="CO297" i="1"/>
  <c r="CL297" i="1"/>
  <c r="CE297" i="1"/>
  <c r="CC297" i="1"/>
  <c r="BV297" i="1"/>
  <c r="BQ297" i="1"/>
  <c r="BJ297" i="1"/>
  <c r="BM297" i="1" s="1"/>
  <c r="BG297" i="1"/>
  <c r="AZ297" i="1"/>
  <c r="AQ297" i="1"/>
  <c r="AO297" i="1"/>
  <c r="DA297" i="1" s="1"/>
  <c r="AM297" i="1"/>
  <c r="AJ297" i="1"/>
  <c r="AH297" i="1"/>
  <c r="CY297" i="1" s="1"/>
  <c r="I297" i="1"/>
  <c r="D297" i="1"/>
  <c r="CO296" i="1"/>
  <c r="CL296" i="1"/>
  <c r="CE296" i="1"/>
  <c r="CC296" i="1"/>
  <c r="BV296" i="1"/>
  <c r="BQ296" i="1"/>
  <c r="BJ296" i="1"/>
  <c r="BM296" i="1" s="1"/>
  <c r="BG296" i="1"/>
  <c r="AZ296" i="1"/>
  <c r="CY296" i="1" s="1"/>
  <c r="AQ296" i="1"/>
  <c r="AO296" i="1"/>
  <c r="AM296" i="1"/>
  <c r="AJ296" i="1"/>
  <c r="AH296" i="1"/>
  <c r="I296" i="1"/>
  <c r="D296" i="1"/>
  <c r="CO295" i="1"/>
  <c r="CL295" i="1"/>
  <c r="CE295" i="1"/>
  <c r="CC295" i="1"/>
  <c r="BV295" i="1"/>
  <c r="BQ295" i="1"/>
  <c r="BJ295" i="1"/>
  <c r="BM295" i="1" s="1"/>
  <c r="BG295" i="1"/>
  <c r="AZ295" i="1"/>
  <c r="AQ295" i="1"/>
  <c r="AO295" i="1"/>
  <c r="DA295" i="1" s="1"/>
  <c r="AM295" i="1"/>
  <c r="AJ295" i="1"/>
  <c r="AH295" i="1"/>
  <c r="CY295" i="1" s="1"/>
  <c r="I295" i="1"/>
  <c r="D295" i="1"/>
  <c r="CO294" i="1"/>
  <c r="CL294" i="1"/>
  <c r="CE294" i="1"/>
  <c r="CC294" i="1"/>
  <c r="BV294" i="1"/>
  <c r="BQ294" i="1"/>
  <c r="BJ294" i="1"/>
  <c r="BM294" i="1" s="1"/>
  <c r="BG294" i="1"/>
  <c r="AZ294" i="1"/>
  <c r="CY294" i="1" s="1"/>
  <c r="AQ294" i="1"/>
  <c r="AO294" i="1"/>
  <c r="AM294" i="1"/>
  <c r="AJ294" i="1"/>
  <c r="AH294" i="1"/>
  <c r="I294" i="1"/>
  <c r="D294" i="1"/>
  <c r="CO293" i="1"/>
  <c r="CL293" i="1"/>
  <c r="CE293" i="1"/>
  <c r="CC293" i="1"/>
  <c r="BV293" i="1"/>
  <c r="BQ293" i="1"/>
  <c r="BJ293" i="1"/>
  <c r="BM293" i="1" s="1"/>
  <c r="BG293" i="1"/>
  <c r="AZ293" i="1"/>
  <c r="AQ293" i="1"/>
  <c r="AO293" i="1"/>
  <c r="DA293" i="1" s="1"/>
  <c r="AM293" i="1"/>
  <c r="AJ293" i="1"/>
  <c r="AH293" i="1"/>
  <c r="CY293" i="1" s="1"/>
  <c r="I293" i="1"/>
  <c r="D293" i="1"/>
  <c r="CO292" i="1"/>
  <c r="CL292" i="1"/>
  <c r="CE292" i="1"/>
  <c r="CC292" i="1"/>
  <c r="BV292" i="1"/>
  <c r="BQ292" i="1"/>
  <c r="BJ292" i="1"/>
  <c r="BM292" i="1" s="1"/>
  <c r="BG292" i="1"/>
  <c r="AZ292" i="1"/>
  <c r="CY292" i="1" s="1"/>
  <c r="AQ292" i="1"/>
  <c r="AO292" i="1"/>
  <c r="AM292" i="1"/>
  <c r="AJ292" i="1"/>
  <c r="AH292" i="1"/>
  <c r="I292" i="1"/>
  <c r="D292" i="1"/>
  <c r="CO291" i="1"/>
  <c r="CL291" i="1"/>
  <c r="CE291" i="1"/>
  <c r="CC291" i="1"/>
  <c r="BV291" i="1"/>
  <c r="BQ291" i="1"/>
  <c r="BJ291" i="1"/>
  <c r="BM291" i="1" s="1"/>
  <c r="BG291" i="1"/>
  <c r="AZ291" i="1"/>
  <c r="AQ291" i="1"/>
  <c r="AO291" i="1"/>
  <c r="DA291" i="1" s="1"/>
  <c r="AM291" i="1"/>
  <c r="AJ291" i="1"/>
  <c r="AH291" i="1"/>
  <c r="CY291" i="1" s="1"/>
  <c r="I291" i="1"/>
  <c r="D291" i="1"/>
  <c r="CO290" i="1"/>
  <c r="CL290" i="1"/>
  <c r="CE290" i="1"/>
  <c r="CC290" i="1"/>
  <c r="BV290" i="1"/>
  <c r="BQ290" i="1"/>
  <c r="BJ290" i="1"/>
  <c r="BM290" i="1" s="1"/>
  <c r="BG290" i="1"/>
  <c r="AZ290" i="1"/>
  <c r="CY290" i="1" s="1"/>
  <c r="AQ290" i="1"/>
  <c r="AO290" i="1"/>
  <c r="AM290" i="1"/>
  <c r="AJ290" i="1"/>
  <c r="AH290" i="1"/>
  <c r="I290" i="1"/>
  <c r="D290" i="1"/>
  <c r="CO289" i="1"/>
  <c r="CL289" i="1"/>
  <c r="CE289" i="1"/>
  <c r="CC289" i="1"/>
  <c r="BV289" i="1"/>
  <c r="BQ289" i="1"/>
  <c r="BJ289" i="1"/>
  <c r="BM289" i="1" s="1"/>
  <c r="BG289" i="1"/>
  <c r="AZ289" i="1"/>
  <c r="AQ289" i="1"/>
  <c r="AO289" i="1"/>
  <c r="DA289" i="1" s="1"/>
  <c r="AM289" i="1"/>
  <c r="AJ289" i="1"/>
  <c r="AH289" i="1"/>
  <c r="CY289" i="1" s="1"/>
  <c r="I289" i="1"/>
  <c r="D289" i="1"/>
  <c r="CO288" i="1"/>
  <c r="CL288" i="1"/>
  <c r="CE288" i="1"/>
  <c r="CC288" i="1"/>
  <c r="BV288" i="1"/>
  <c r="BQ288" i="1"/>
  <c r="BJ288" i="1"/>
  <c r="BM288" i="1" s="1"/>
  <c r="BG288" i="1"/>
  <c r="AZ288" i="1"/>
  <c r="CY288" i="1" s="1"/>
  <c r="AQ288" i="1"/>
  <c r="AO288" i="1"/>
  <c r="AM288" i="1"/>
  <c r="AJ288" i="1"/>
  <c r="AH288" i="1"/>
  <c r="I288" i="1"/>
  <c r="D288" i="1"/>
  <c r="CO287" i="1"/>
  <c r="CL287" i="1"/>
  <c r="CE287" i="1"/>
  <c r="CC287" i="1"/>
  <c r="BV287" i="1"/>
  <c r="BQ287" i="1"/>
  <c r="BJ287" i="1"/>
  <c r="BM287" i="1" s="1"/>
  <c r="BG287" i="1"/>
  <c r="AZ287" i="1"/>
  <c r="AQ287" i="1"/>
  <c r="AO287" i="1"/>
  <c r="DA287" i="1" s="1"/>
  <c r="AM287" i="1"/>
  <c r="AJ287" i="1"/>
  <c r="AH287" i="1"/>
  <c r="CY287" i="1" s="1"/>
  <c r="I287" i="1"/>
  <c r="D287" i="1"/>
  <c r="CO286" i="1"/>
  <c r="CL286" i="1"/>
  <c r="CE286" i="1"/>
  <c r="CC286" i="1"/>
  <c r="BV286" i="1"/>
  <c r="BQ286" i="1"/>
  <c r="BJ286" i="1"/>
  <c r="BM286" i="1" s="1"/>
  <c r="BG286" i="1"/>
  <c r="AZ286" i="1"/>
  <c r="CY286" i="1" s="1"/>
  <c r="AQ286" i="1"/>
  <c r="AO286" i="1"/>
  <c r="AM286" i="1"/>
  <c r="AJ286" i="1"/>
  <c r="AH286" i="1"/>
  <c r="I286" i="1"/>
  <c r="D286" i="1"/>
  <c r="CO285" i="1"/>
  <c r="CL285" i="1"/>
  <c r="CE285" i="1"/>
  <c r="CC285" i="1"/>
  <c r="BV285" i="1"/>
  <c r="BQ285" i="1"/>
  <c r="BJ285" i="1"/>
  <c r="BM285" i="1" s="1"/>
  <c r="BG285" i="1"/>
  <c r="AZ285" i="1"/>
  <c r="AQ285" i="1"/>
  <c r="AO285" i="1"/>
  <c r="DA285" i="1" s="1"/>
  <c r="AM285" i="1"/>
  <c r="AJ285" i="1"/>
  <c r="AH285" i="1"/>
  <c r="CY285" i="1" s="1"/>
  <c r="I285" i="1"/>
  <c r="D285" i="1"/>
  <c r="CO284" i="1"/>
  <c r="CL284" i="1"/>
  <c r="CE284" i="1"/>
  <c r="CC284" i="1"/>
  <c r="BV284" i="1"/>
  <c r="BQ284" i="1"/>
  <c r="BJ284" i="1"/>
  <c r="BM284" i="1" s="1"/>
  <c r="BG284" i="1"/>
  <c r="AZ284" i="1"/>
  <c r="CY284" i="1" s="1"/>
  <c r="AQ284" i="1"/>
  <c r="AO284" i="1"/>
  <c r="AM284" i="1"/>
  <c r="AJ284" i="1"/>
  <c r="AH284" i="1"/>
  <c r="I284" i="1"/>
  <c r="D284" i="1"/>
  <c r="CO283" i="1"/>
  <c r="CL283" i="1"/>
  <c r="CE283" i="1"/>
  <c r="CC283" i="1"/>
  <c r="BV283" i="1"/>
  <c r="BQ283" i="1"/>
  <c r="BJ283" i="1"/>
  <c r="BM283" i="1" s="1"/>
  <c r="BG283" i="1"/>
  <c r="AZ283" i="1"/>
  <c r="AQ283" i="1"/>
  <c r="AO283" i="1"/>
  <c r="DA283" i="1" s="1"/>
  <c r="AM283" i="1"/>
  <c r="AJ283" i="1"/>
  <c r="AH283" i="1"/>
  <c r="CY283" i="1" s="1"/>
  <c r="I283" i="1"/>
  <c r="D283" i="1"/>
  <c r="CO282" i="1"/>
  <c r="CL282" i="1"/>
  <c r="CE282" i="1"/>
  <c r="CC282" i="1"/>
  <c r="BV282" i="1"/>
  <c r="BQ282" i="1"/>
  <c r="BJ282" i="1"/>
  <c r="BM282" i="1" s="1"/>
  <c r="BG282" i="1"/>
  <c r="AZ282" i="1"/>
  <c r="CY282" i="1" s="1"/>
  <c r="AQ282" i="1"/>
  <c r="AO282" i="1"/>
  <c r="AM282" i="1"/>
  <c r="AJ282" i="1"/>
  <c r="AH282" i="1"/>
  <c r="I282" i="1"/>
  <c r="D282" i="1"/>
  <c r="CO281" i="1"/>
  <c r="CL281" i="1"/>
  <c r="CE281" i="1"/>
  <c r="CC281" i="1"/>
  <c r="BV281" i="1"/>
  <c r="BQ281" i="1"/>
  <c r="BJ281" i="1"/>
  <c r="BM281" i="1" s="1"/>
  <c r="BG281" i="1"/>
  <c r="AZ281" i="1"/>
  <c r="AQ281" i="1"/>
  <c r="AO281" i="1"/>
  <c r="DA281" i="1" s="1"/>
  <c r="AM281" i="1"/>
  <c r="AJ281" i="1"/>
  <c r="AH281" i="1"/>
  <c r="CY281" i="1" s="1"/>
  <c r="I281" i="1"/>
  <c r="D281" i="1"/>
  <c r="CO280" i="1"/>
  <c r="CL280" i="1"/>
  <c r="CE280" i="1"/>
  <c r="CC280" i="1"/>
  <c r="BV280" i="1"/>
  <c r="BQ280" i="1"/>
  <c r="BJ280" i="1"/>
  <c r="BM280" i="1" s="1"/>
  <c r="BG280" i="1"/>
  <c r="AZ280" i="1"/>
  <c r="CY280" i="1" s="1"/>
  <c r="AQ280" i="1"/>
  <c r="AO280" i="1"/>
  <c r="AM280" i="1"/>
  <c r="AJ280" i="1"/>
  <c r="AH280" i="1"/>
  <c r="I280" i="1"/>
  <c r="D280" i="1"/>
  <c r="CO279" i="1"/>
  <c r="CL279" i="1"/>
  <c r="CE279" i="1"/>
  <c r="CC279" i="1"/>
  <c r="BV279" i="1"/>
  <c r="BQ279" i="1"/>
  <c r="BJ279" i="1"/>
  <c r="BM279" i="1" s="1"/>
  <c r="BG279" i="1"/>
  <c r="AZ279" i="1"/>
  <c r="AQ279" i="1"/>
  <c r="AO279" i="1"/>
  <c r="DA279" i="1" s="1"/>
  <c r="AM279" i="1"/>
  <c r="AJ279" i="1"/>
  <c r="AH279" i="1"/>
  <c r="CY279" i="1" s="1"/>
  <c r="I279" i="1"/>
  <c r="D279" i="1"/>
  <c r="CO278" i="1"/>
  <c r="CL278" i="1"/>
  <c r="CE278" i="1"/>
  <c r="CC278" i="1"/>
  <c r="BV278" i="1"/>
  <c r="BQ278" i="1"/>
  <c r="BJ278" i="1"/>
  <c r="BM278" i="1" s="1"/>
  <c r="BG278" i="1"/>
  <c r="AZ278" i="1"/>
  <c r="CY278" i="1" s="1"/>
  <c r="AQ278" i="1"/>
  <c r="AO278" i="1"/>
  <c r="AM278" i="1"/>
  <c r="AJ278" i="1"/>
  <c r="AH278" i="1"/>
  <c r="I278" i="1"/>
  <c r="D278" i="1"/>
  <c r="CO277" i="1"/>
  <c r="CL277" i="1"/>
  <c r="CE277" i="1"/>
  <c r="CC277" i="1"/>
  <c r="BV277" i="1"/>
  <c r="BQ277" i="1"/>
  <c r="BJ277" i="1"/>
  <c r="BM277" i="1" s="1"/>
  <c r="BG277" i="1"/>
  <c r="AZ277" i="1"/>
  <c r="AQ277" i="1"/>
  <c r="AO277" i="1"/>
  <c r="DA277" i="1" s="1"/>
  <c r="AM277" i="1"/>
  <c r="AJ277" i="1"/>
  <c r="AH277" i="1"/>
  <c r="CY277" i="1" s="1"/>
  <c r="I277" i="1"/>
  <c r="D277" i="1"/>
  <c r="CO276" i="1"/>
  <c r="CL276" i="1"/>
  <c r="CE276" i="1"/>
  <c r="CC276" i="1"/>
  <c r="BV276" i="1"/>
  <c r="BQ276" i="1"/>
  <c r="BJ276" i="1"/>
  <c r="BM276" i="1" s="1"/>
  <c r="BG276" i="1"/>
  <c r="AZ276" i="1"/>
  <c r="CY276" i="1" s="1"/>
  <c r="AQ276" i="1"/>
  <c r="AO276" i="1"/>
  <c r="AM276" i="1"/>
  <c r="AJ276" i="1"/>
  <c r="AH276" i="1"/>
  <c r="I276" i="1"/>
  <c r="D276" i="1"/>
  <c r="CO275" i="1"/>
  <c r="CL275" i="1"/>
  <c r="CE275" i="1"/>
  <c r="CC275" i="1"/>
  <c r="BV275" i="1"/>
  <c r="BQ275" i="1"/>
  <c r="BJ275" i="1"/>
  <c r="BM275" i="1" s="1"/>
  <c r="BG275" i="1"/>
  <c r="AZ275" i="1"/>
  <c r="AQ275" i="1"/>
  <c r="AO275" i="1"/>
  <c r="DA275" i="1" s="1"/>
  <c r="AM275" i="1"/>
  <c r="AJ275" i="1"/>
  <c r="AH275" i="1"/>
  <c r="CY275" i="1" s="1"/>
  <c r="I275" i="1"/>
  <c r="D275" i="1"/>
  <c r="CO274" i="1"/>
  <c r="CL274" i="1"/>
  <c r="CE274" i="1"/>
  <c r="CC274" i="1"/>
  <c r="BV274" i="1"/>
  <c r="BQ274" i="1"/>
  <c r="BJ274" i="1"/>
  <c r="BM274" i="1" s="1"/>
  <c r="BG274" i="1"/>
  <c r="AZ274" i="1"/>
  <c r="CY274" i="1" s="1"/>
  <c r="AQ274" i="1"/>
  <c r="AO274" i="1"/>
  <c r="AM274" i="1"/>
  <c r="AJ274" i="1"/>
  <c r="AH274" i="1"/>
  <c r="I274" i="1"/>
  <c r="D274" i="1"/>
  <c r="CO273" i="1"/>
  <c r="CL273" i="1"/>
  <c r="CE273" i="1"/>
  <c r="CC273" i="1"/>
  <c r="BV273" i="1"/>
  <c r="BQ273" i="1"/>
  <c r="BJ273" i="1"/>
  <c r="BM273" i="1" s="1"/>
  <c r="BG273" i="1"/>
  <c r="AZ273" i="1"/>
  <c r="AQ273" i="1"/>
  <c r="AO273" i="1"/>
  <c r="DA273" i="1" s="1"/>
  <c r="AM273" i="1"/>
  <c r="AJ273" i="1"/>
  <c r="AH273" i="1"/>
  <c r="CY273" i="1" s="1"/>
  <c r="I273" i="1"/>
  <c r="D273" i="1"/>
  <c r="CO272" i="1"/>
  <c r="CL272" i="1"/>
  <c r="CE272" i="1"/>
  <c r="CC272" i="1"/>
  <c r="BV272" i="1"/>
  <c r="BQ272" i="1"/>
  <c r="BJ272" i="1"/>
  <c r="BM272" i="1" s="1"/>
  <c r="BG272" i="1"/>
  <c r="AZ272" i="1"/>
  <c r="CY272" i="1" s="1"/>
  <c r="AQ272" i="1"/>
  <c r="AO272" i="1"/>
  <c r="AM272" i="1"/>
  <c r="AJ272" i="1"/>
  <c r="AH272" i="1"/>
  <c r="I272" i="1"/>
  <c r="D272" i="1"/>
  <c r="CO271" i="1"/>
  <c r="CL271" i="1"/>
  <c r="CE271" i="1"/>
  <c r="CC271" i="1"/>
  <c r="BV271" i="1"/>
  <c r="BQ271" i="1"/>
  <c r="BJ271" i="1"/>
  <c r="BM271" i="1" s="1"/>
  <c r="BG271" i="1"/>
  <c r="AZ271" i="1"/>
  <c r="AQ271" i="1"/>
  <c r="AO271" i="1"/>
  <c r="DA271" i="1" s="1"/>
  <c r="AM271" i="1"/>
  <c r="AJ271" i="1"/>
  <c r="AH271" i="1"/>
  <c r="CY271" i="1" s="1"/>
  <c r="I271" i="1"/>
  <c r="D271" i="1"/>
  <c r="CO270" i="1"/>
  <c r="CL270" i="1"/>
  <c r="CE270" i="1"/>
  <c r="CC270" i="1"/>
  <c r="BV270" i="1"/>
  <c r="BQ270" i="1"/>
  <c r="BJ270" i="1"/>
  <c r="BM270" i="1" s="1"/>
  <c r="BG270" i="1"/>
  <c r="AZ270" i="1"/>
  <c r="CY270" i="1" s="1"/>
  <c r="AQ270" i="1"/>
  <c r="AO270" i="1"/>
  <c r="AM270" i="1"/>
  <c r="AJ270" i="1"/>
  <c r="AH270" i="1"/>
  <c r="I270" i="1"/>
  <c r="D270" i="1"/>
  <c r="CO269" i="1"/>
  <c r="CL269" i="1"/>
  <c r="CE269" i="1"/>
  <c r="CC269" i="1"/>
  <c r="BV269" i="1"/>
  <c r="BQ269" i="1"/>
  <c r="BJ269" i="1"/>
  <c r="BM269" i="1" s="1"/>
  <c r="BG269" i="1"/>
  <c r="AZ269" i="1"/>
  <c r="AQ269" i="1"/>
  <c r="AO269" i="1"/>
  <c r="DA269" i="1" s="1"/>
  <c r="AM269" i="1"/>
  <c r="AJ269" i="1"/>
  <c r="AH269" i="1"/>
  <c r="CY269" i="1" s="1"/>
  <c r="I269" i="1"/>
  <c r="D269" i="1"/>
  <c r="CO268" i="1"/>
  <c r="CL268" i="1"/>
  <c r="CE268" i="1"/>
  <c r="CC268" i="1"/>
  <c r="BV268" i="1"/>
  <c r="BQ268" i="1"/>
  <c r="BJ268" i="1"/>
  <c r="BM268" i="1" s="1"/>
  <c r="BG268" i="1"/>
  <c r="AZ268" i="1"/>
  <c r="AQ268" i="1"/>
  <c r="AO268" i="1"/>
  <c r="AM268" i="1"/>
  <c r="CY268" i="1" s="1"/>
  <c r="AJ268" i="1"/>
  <c r="AH268" i="1"/>
  <c r="I268" i="1"/>
  <c r="D268" i="1"/>
  <c r="CO267" i="1"/>
  <c r="CL267" i="1"/>
  <c r="CE267" i="1"/>
  <c r="CC267" i="1"/>
  <c r="BV267" i="1"/>
  <c r="BQ267" i="1"/>
  <c r="BM267" i="1"/>
  <c r="BJ267" i="1"/>
  <c r="BG267" i="1"/>
  <c r="AZ267" i="1"/>
  <c r="AQ267" i="1"/>
  <c r="AO267" i="1"/>
  <c r="AM267" i="1"/>
  <c r="AJ267" i="1"/>
  <c r="AH267" i="1"/>
  <c r="CY267" i="1" s="1"/>
  <c r="I267" i="1"/>
  <c r="CW267" i="1" s="1"/>
  <c r="E267" i="1"/>
  <c r="F267" i="1" s="1"/>
  <c r="G267" i="1" s="1"/>
  <c r="D267" i="1"/>
  <c r="CZ266" i="1"/>
  <c r="CO266" i="1"/>
  <c r="CL266" i="1"/>
  <c r="CE266" i="1"/>
  <c r="CC266" i="1"/>
  <c r="BV266" i="1"/>
  <c r="BQ266" i="1"/>
  <c r="BJ266" i="1"/>
  <c r="BM266" i="1" s="1"/>
  <c r="BG266" i="1"/>
  <c r="AZ266" i="1"/>
  <c r="AQ266" i="1"/>
  <c r="AO266" i="1"/>
  <c r="AM266" i="1"/>
  <c r="CY266" i="1" s="1"/>
  <c r="AJ266" i="1"/>
  <c r="AH266" i="1"/>
  <c r="I266" i="1"/>
  <c r="D266" i="1"/>
  <c r="DB265" i="1"/>
  <c r="DA265" i="1"/>
  <c r="CO265" i="1"/>
  <c r="CL265" i="1"/>
  <c r="CE265" i="1"/>
  <c r="CC265" i="1"/>
  <c r="BV265" i="1"/>
  <c r="BQ265" i="1"/>
  <c r="BM265" i="1"/>
  <c r="BJ265" i="1"/>
  <c r="BG265" i="1"/>
  <c r="AZ265" i="1"/>
  <c r="AQ265" i="1"/>
  <c r="AO265" i="1"/>
  <c r="AM265" i="1"/>
  <c r="AJ265" i="1"/>
  <c r="CZ265" i="1" s="1"/>
  <c r="AH265" i="1"/>
  <c r="CY265" i="1" s="1"/>
  <c r="I265" i="1"/>
  <c r="E265" i="1"/>
  <c r="F265" i="1" s="1"/>
  <c r="G265" i="1" s="1"/>
  <c r="D265" i="1"/>
  <c r="CX265" i="1" s="1"/>
  <c r="CO264" i="1"/>
  <c r="CL264" i="1"/>
  <c r="CE264" i="1"/>
  <c r="CC264" i="1"/>
  <c r="BV264" i="1"/>
  <c r="BQ264" i="1"/>
  <c r="BJ264" i="1"/>
  <c r="BM264" i="1" s="1"/>
  <c r="BG264" i="1"/>
  <c r="AZ264" i="1"/>
  <c r="AQ264" i="1"/>
  <c r="AO264" i="1"/>
  <c r="AM264" i="1"/>
  <c r="CY264" i="1" s="1"/>
  <c r="AJ264" i="1"/>
  <c r="DA264" i="1" s="1"/>
  <c r="AH264" i="1"/>
  <c r="I264" i="1"/>
  <c r="D264" i="1"/>
  <c r="CO263" i="1"/>
  <c r="CL263" i="1"/>
  <c r="CE263" i="1"/>
  <c r="CC263" i="1"/>
  <c r="BV263" i="1"/>
  <c r="BQ263" i="1"/>
  <c r="BM263" i="1"/>
  <c r="BJ263" i="1"/>
  <c r="BG263" i="1"/>
  <c r="AZ263" i="1"/>
  <c r="AQ263" i="1"/>
  <c r="AO263" i="1"/>
  <c r="AM263" i="1"/>
  <c r="AJ263" i="1"/>
  <c r="AH263" i="1"/>
  <c r="CY263" i="1" s="1"/>
  <c r="I263" i="1"/>
  <c r="CW263" i="1" s="1"/>
  <c r="E263" i="1"/>
  <c r="F263" i="1" s="1"/>
  <c r="G263" i="1" s="1"/>
  <c r="D263" i="1"/>
  <c r="CZ262" i="1"/>
  <c r="CO262" i="1"/>
  <c r="CL262" i="1"/>
  <c r="CE262" i="1"/>
  <c r="CC262" i="1"/>
  <c r="BV262" i="1"/>
  <c r="BQ262" i="1"/>
  <c r="BJ262" i="1"/>
  <c r="BM262" i="1" s="1"/>
  <c r="BG262" i="1"/>
  <c r="AZ262" i="1"/>
  <c r="AQ262" i="1"/>
  <c r="AO262" i="1"/>
  <c r="AM262" i="1"/>
  <c r="CY262" i="1" s="1"/>
  <c r="AJ262" i="1"/>
  <c r="AH262" i="1"/>
  <c r="I262" i="1"/>
  <c r="D262" i="1"/>
  <c r="DB261" i="1"/>
  <c r="DA261" i="1"/>
  <c r="CO261" i="1"/>
  <c r="CL261" i="1"/>
  <c r="CE261" i="1"/>
  <c r="CC261" i="1"/>
  <c r="BV261" i="1"/>
  <c r="BQ261" i="1"/>
  <c r="BM261" i="1"/>
  <c r="BJ261" i="1"/>
  <c r="BG261" i="1"/>
  <c r="AZ261" i="1"/>
  <c r="AQ261" i="1"/>
  <c r="AO261" i="1"/>
  <c r="AM261" i="1"/>
  <c r="AJ261" i="1"/>
  <c r="CZ261" i="1" s="1"/>
  <c r="AH261" i="1"/>
  <c r="CY261" i="1" s="1"/>
  <c r="I261" i="1"/>
  <c r="E261" i="1"/>
  <c r="F261" i="1" s="1"/>
  <c r="G261" i="1" s="1"/>
  <c r="D261" i="1"/>
  <c r="CX261" i="1" s="1"/>
  <c r="CO260" i="1"/>
  <c r="CL260" i="1"/>
  <c r="CE260" i="1"/>
  <c r="CC260" i="1"/>
  <c r="BV260" i="1"/>
  <c r="BQ260" i="1"/>
  <c r="BJ260" i="1"/>
  <c r="BM260" i="1" s="1"/>
  <c r="BG260" i="1"/>
  <c r="AZ260" i="1"/>
  <c r="AQ260" i="1"/>
  <c r="AO260" i="1"/>
  <c r="AM260" i="1"/>
  <c r="CY260" i="1" s="1"/>
  <c r="AJ260" i="1"/>
  <c r="DA260" i="1" s="1"/>
  <c r="AH260" i="1"/>
  <c r="I260" i="1"/>
  <c r="D260" i="1"/>
  <c r="CO259" i="1"/>
  <c r="CL259" i="1"/>
  <c r="CE259" i="1"/>
  <c r="CC259" i="1"/>
  <c r="BV259" i="1"/>
  <c r="BQ259" i="1"/>
  <c r="BM259" i="1"/>
  <c r="BJ259" i="1"/>
  <c r="BG259" i="1"/>
  <c r="AZ259" i="1"/>
  <c r="AQ259" i="1"/>
  <c r="AO259" i="1"/>
  <c r="AM259" i="1"/>
  <c r="AJ259" i="1"/>
  <c r="AH259" i="1"/>
  <c r="CY259" i="1" s="1"/>
  <c r="I259" i="1"/>
  <c r="CW259" i="1" s="1"/>
  <c r="E259" i="1"/>
  <c r="F259" i="1" s="1"/>
  <c r="G259" i="1" s="1"/>
  <c r="D259" i="1"/>
  <c r="CZ258" i="1"/>
  <c r="CO258" i="1"/>
  <c r="CL258" i="1"/>
  <c r="CE258" i="1"/>
  <c r="CC258" i="1"/>
  <c r="BV258" i="1"/>
  <c r="BQ258" i="1"/>
  <c r="BJ258" i="1"/>
  <c r="BM258" i="1" s="1"/>
  <c r="BG258" i="1"/>
  <c r="AZ258" i="1"/>
  <c r="AQ258" i="1"/>
  <c r="AO258" i="1"/>
  <c r="AM258" i="1"/>
  <c r="CY258" i="1" s="1"/>
  <c r="AJ258" i="1"/>
  <c r="AH258" i="1"/>
  <c r="I258" i="1"/>
  <c r="D258" i="1"/>
  <c r="DB257" i="1"/>
  <c r="DA257" i="1"/>
  <c r="CO257" i="1"/>
  <c r="CL257" i="1"/>
  <c r="CE257" i="1"/>
  <c r="CC257" i="1"/>
  <c r="BV257" i="1"/>
  <c r="BQ257" i="1"/>
  <c r="BM257" i="1"/>
  <c r="BJ257" i="1"/>
  <c r="BG257" i="1"/>
  <c r="AZ257" i="1"/>
  <c r="AQ257" i="1"/>
  <c r="AO257" i="1"/>
  <c r="AM257" i="1"/>
  <c r="AJ257" i="1"/>
  <c r="CZ257" i="1" s="1"/>
  <c r="AH257" i="1"/>
  <c r="CY257" i="1" s="1"/>
  <c r="I257" i="1"/>
  <c r="E257" i="1"/>
  <c r="F257" i="1" s="1"/>
  <c r="G257" i="1" s="1"/>
  <c r="D257" i="1"/>
  <c r="CX257" i="1" s="1"/>
  <c r="CO256" i="1"/>
  <c r="CL256" i="1"/>
  <c r="CE256" i="1"/>
  <c r="CC256" i="1"/>
  <c r="BV256" i="1"/>
  <c r="BQ256" i="1"/>
  <c r="BJ256" i="1"/>
  <c r="BM256" i="1" s="1"/>
  <c r="BG256" i="1"/>
  <c r="AZ256" i="1"/>
  <c r="AQ256" i="1"/>
  <c r="AO256" i="1"/>
  <c r="AM256" i="1"/>
  <c r="CY256" i="1" s="1"/>
  <c r="AJ256" i="1"/>
  <c r="DA256" i="1" s="1"/>
  <c r="AH256" i="1"/>
  <c r="I256" i="1"/>
  <c r="D256" i="1"/>
  <c r="CO255" i="1"/>
  <c r="CL255" i="1"/>
  <c r="CE255" i="1"/>
  <c r="CC255" i="1"/>
  <c r="BV255" i="1"/>
  <c r="BQ255" i="1"/>
  <c r="BM255" i="1"/>
  <c r="BJ255" i="1"/>
  <c r="BG255" i="1"/>
  <c r="AZ255" i="1"/>
  <c r="AQ255" i="1"/>
  <c r="AO255" i="1"/>
  <c r="AM255" i="1"/>
  <c r="AJ255" i="1"/>
  <c r="AH255" i="1"/>
  <c r="CY255" i="1" s="1"/>
  <c r="I255" i="1"/>
  <c r="CW255" i="1" s="1"/>
  <c r="E255" i="1"/>
  <c r="F255" i="1" s="1"/>
  <c r="G255" i="1" s="1"/>
  <c r="D255" i="1"/>
  <c r="CZ254" i="1"/>
  <c r="CO254" i="1"/>
  <c r="CL254" i="1"/>
  <c r="CE254" i="1"/>
  <c r="CC254" i="1"/>
  <c r="BV254" i="1"/>
  <c r="BQ254" i="1"/>
  <c r="BJ254" i="1"/>
  <c r="BM254" i="1" s="1"/>
  <c r="BG254" i="1"/>
  <c r="AZ254" i="1"/>
  <c r="AQ254" i="1"/>
  <c r="AO254" i="1"/>
  <c r="AM254" i="1"/>
  <c r="CY254" i="1" s="1"/>
  <c r="AJ254" i="1"/>
  <c r="AH254" i="1"/>
  <c r="I254" i="1"/>
  <c r="D254" i="1"/>
  <c r="DB253" i="1"/>
  <c r="DA253" i="1"/>
  <c r="CO253" i="1"/>
  <c r="CL253" i="1"/>
  <c r="CE253" i="1"/>
  <c r="CC253" i="1"/>
  <c r="BV253" i="1"/>
  <c r="BQ253" i="1"/>
  <c r="BM253" i="1"/>
  <c r="BJ253" i="1"/>
  <c r="BG253" i="1"/>
  <c r="AZ253" i="1"/>
  <c r="AQ253" i="1"/>
  <c r="AO253" i="1"/>
  <c r="AM253" i="1"/>
  <c r="AJ253" i="1"/>
  <c r="CZ253" i="1" s="1"/>
  <c r="AH253" i="1"/>
  <c r="CY253" i="1" s="1"/>
  <c r="I253" i="1"/>
  <c r="E253" i="1"/>
  <c r="F253" i="1" s="1"/>
  <c r="G253" i="1" s="1"/>
  <c r="D253" i="1"/>
  <c r="CX253" i="1" s="1"/>
  <c r="CO252" i="1"/>
  <c r="CL252" i="1"/>
  <c r="CE252" i="1"/>
  <c r="CC252" i="1"/>
  <c r="BV252" i="1"/>
  <c r="BQ252" i="1"/>
  <c r="BJ252" i="1"/>
  <c r="BM252" i="1" s="1"/>
  <c r="BG252" i="1"/>
  <c r="AZ252" i="1"/>
  <c r="AQ252" i="1"/>
  <c r="AO252" i="1"/>
  <c r="AM252" i="1"/>
  <c r="CY252" i="1" s="1"/>
  <c r="AJ252" i="1"/>
  <c r="DA252" i="1" s="1"/>
  <c r="AH252" i="1"/>
  <c r="I252" i="1"/>
  <c r="D252" i="1"/>
  <c r="CO251" i="1"/>
  <c r="CL251" i="1"/>
  <c r="CE251" i="1"/>
  <c r="CC251" i="1"/>
  <c r="BV251" i="1"/>
  <c r="BQ251" i="1"/>
  <c r="BM251" i="1"/>
  <c r="BJ251" i="1"/>
  <c r="BG251" i="1"/>
  <c r="AZ251" i="1"/>
  <c r="AQ251" i="1"/>
  <c r="AO251" i="1"/>
  <c r="AM251" i="1"/>
  <c r="AJ251" i="1"/>
  <c r="AH251" i="1"/>
  <c r="CY251" i="1" s="1"/>
  <c r="I251" i="1"/>
  <c r="CW251" i="1" s="1"/>
  <c r="E251" i="1"/>
  <c r="F251" i="1" s="1"/>
  <c r="G251" i="1" s="1"/>
  <c r="D251" i="1"/>
  <c r="CZ250" i="1"/>
  <c r="CO250" i="1"/>
  <c r="CL250" i="1"/>
  <c r="CE250" i="1"/>
  <c r="CC250" i="1"/>
  <c r="BV250" i="1"/>
  <c r="BQ250" i="1"/>
  <c r="BJ250" i="1"/>
  <c r="BM250" i="1" s="1"/>
  <c r="BG250" i="1"/>
  <c r="AZ250" i="1"/>
  <c r="AQ250" i="1"/>
  <c r="AO250" i="1"/>
  <c r="AM250" i="1"/>
  <c r="CY250" i="1" s="1"/>
  <c r="AJ250" i="1"/>
  <c r="AH250" i="1"/>
  <c r="I250" i="1"/>
  <c r="D250" i="1"/>
  <c r="DB249" i="1"/>
  <c r="DA249" i="1"/>
  <c r="CO249" i="1"/>
  <c r="CL249" i="1"/>
  <c r="CE249" i="1"/>
  <c r="CC249" i="1"/>
  <c r="BV249" i="1"/>
  <c r="BQ249" i="1"/>
  <c r="BM249" i="1"/>
  <c r="BJ249" i="1"/>
  <c r="BG249" i="1"/>
  <c r="AZ249" i="1"/>
  <c r="AQ249" i="1"/>
  <c r="AO249" i="1"/>
  <c r="AM249" i="1"/>
  <c r="AJ249" i="1"/>
  <c r="CZ249" i="1" s="1"/>
  <c r="AH249" i="1"/>
  <c r="CY249" i="1" s="1"/>
  <c r="I249" i="1"/>
  <c r="E249" i="1"/>
  <c r="F249" i="1" s="1"/>
  <c r="G249" i="1" s="1"/>
  <c r="D249" i="1"/>
  <c r="CX249" i="1" s="1"/>
  <c r="CO248" i="1"/>
  <c r="CL248" i="1"/>
  <c r="CE248" i="1"/>
  <c r="CC248" i="1"/>
  <c r="BV248" i="1"/>
  <c r="BQ248" i="1"/>
  <c r="BJ248" i="1"/>
  <c r="BM248" i="1" s="1"/>
  <c r="BG248" i="1"/>
  <c r="AZ248" i="1"/>
  <c r="AQ248" i="1"/>
  <c r="AO248" i="1"/>
  <c r="AM248" i="1"/>
  <c r="CY248" i="1" s="1"/>
  <c r="AJ248" i="1"/>
  <c r="DA248" i="1" s="1"/>
  <c r="AH248" i="1"/>
  <c r="I248" i="1"/>
  <c r="D248" i="1"/>
  <c r="CO247" i="1"/>
  <c r="CL247" i="1"/>
  <c r="CE247" i="1"/>
  <c r="CC247" i="1"/>
  <c r="BV247" i="1"/>
  <c r="BQ247" i="1"/>
  <c r="BM247" i="1"/>
  <c r="BJ247" i="1"/>
  <c r="BG247" i="1"/>
  <c r="AZ247" i="1"/>
  <c r="AQ247" i="1"/>
  <c r="AO247" i="1"/>
  <c r="AM247" i="1"/>
  <c r="AJ247" i="1"/>
  <c r="AH247" i="1"/>
  <c r="CY247" i="1" s="1"/>
  <c r="I247" i="1"/>
  <c r="CW247" i="1" s="1"/>
  <c r="E247" i="1"/>
  <c r="F247" i="1" s="1"/>
  <c r="G247" i="1" s="1"/>
  <c r="D247" i="1"/>
  <c r="CZ246" i="1"/>
  <c r="CO246" i="1"/>
  <c r="CL246" i="1"/>
  <c r="CE246" i="1"/>
  <c r="CC246" i="1"/>
  <c r="BV246" i="1"/>
  <c r="BQ246" i="1"/>
  <c r="BJ246" i="1"/>
  <c r="BM246" i="1" s="1"/>
  <c r="BG246" i="1"/>
  <c r="AZ246" i="1"/>
  <c r="AQ246" i="1"/>
  <c r="AO246" i="1"/>
  <c r="AM246" i="1"/>
  <c r="CY246" i="1" s="1"/>
  <c r="AJ246" i="1"/>
  <c r="AH246" i="1"/>
  <c r="I246" i="1"/>
  <c r="D246" i="1"/>
  <c r="DB245" i="1"/>
  <c r="DA245" i="1"/>
  <c r="CO245" i="1"/>
  <c r="CL245" i="1"/>
  <c r="CE245" i="1"/>
  <c r="CC245" i="1"/>
  <c r="BV245" i="1"/>
  <c r="BQ245" i="1"/>
  <c r="BM245" i="1"/>
  <c r="BJ245" i="1"/>
  <c r="BG245" i="1"/>
  <c r="AZ245" i="1"/>
  <c r="AQ245" i="1"/>
  <c r="AO245" i="1"/>
  <c r="AM245" i="1"/>
  <c r="AJ245" i="1"/>
  <c r="CZ245" i="1" s="1"/>
  <c r="AH245" i="1"/>
  <c r="CY245" i="1" s="1"/>
  <c r="I245" i="1"/>
  <c r="E245" i="1"/>
  <c r="F245" i="1" s="1"/>
  <c r="G245" i="1" s="1"/>
  <c r="D245" i="1"/>
  <c r="CX245" i="1" s="1"/>
  <c r="CO244" i="1"/>
  <c r="CL244" i="1"/>
  <c r="CE244" i="1"/>
  <c r="CC244" i="1"/>
  <c r="BV244" i="1"/>
  <c r="BQ244" i="1"/>
  <c r="BJ244" i="1"/>
  <c r="BM244" i="1" s="1"/>
  <c r="BG244" i="1"/>
  <c r="AZ244" i="1"/>
  <c r="AQ244" i="1"/>
  <c r="AO244" i="1"/>
  <c r="AM244" i="1"/>
  <c r="CY244" i="1" s="1"/>
  <c r="AJ244" i="1"/>
  <c r="DA244" i="1" s="1"/>
  <c r="AH244" i="1"/>
  <c r="I244" i="1"/>
  <c r="D244" i="1"/>
  <c r="CO243" i="1"/>
  <c r="CL243" i="1"/>
  <c r="CE243" i="1"/>
  <c r="CC243" i="1"/>
  <c r="BV243" i="1"/>
  <c r="BQ243" i="1"/>
  <c r="BM243" i="1"/>
  <c r="BJ243" i="1"/>
  <c r="BG243" i="1"/>
  <c r="AZ243" i="1"/>
  <c r="AQ243" i="1"/>
  <c r="AO243" i="1"/>
  <c r="AM243" i="1"/>
  <c r="AJ243" i="1"/>
  <c r="AH243" i="1"/>
  <c r="CY243" i="1" s="1"/>
  <c r="I243" i="1"/>
  <c r="CW243" i="1" s="1"/>
  <c r="E243" i="1"/>
  <c r="F243" i="1" s="1"/>
  <c r="G243" i="1" s="1"/>
  <c r="D243" i="1"/>
  <c r="CZ242" i="1"/>
  <c r="CO242" i="1"/>
  <c r="CL242" i="1"/>
  <c r="CE242" i="1"/>
  <c r="CC242" i="1"/>
  <c r="BV242" i="1"/>
  <c r="BQ242" i="1"/>
  <c r="BJ242" i="1"/>
  <c r="BM242" i="1" s="1"/>
  <c r="BG242" i="1"/>
  <c r="AZ242" i="1"/>
  <c r="AQ242" i="1"/>
  <c r="AO242" i="1"/>
  <c r="AM242" i="1"/>
  <c r="CY242" i="1" s="1"/>
  <c r="AJ242" i="1"/>
  <c r="AH242" i="1"/>
  <c r="I242" i="1"/>
  <c r="D242" i="1"/>
  <c r="DB241" i="1"/>
  <c r="DA241" i="1"/>
  <c r="CO241" i="1"/>
  <c r="CL241" i="1"/>
  <c r="CE241" i="1"/>
  <c r="CC241" i="1"/>
  <c r="BV241" i="1"/>
  <c r="BQ241" i="1"/>
  <c r="BM241" i="1"/>
  <c r="BJ241" i="1"/>
  <c r="BG241" i="1"/>
  <c r="AZ241" i="1"/>
  <c r="AQ241" i="1"/>
  <c r="AO241" i="1"/>
  <c r="AM241" i="1"/>
  <c r="AJ241" i="1"/>
  <c r="CZ241" i="1" s="1"/>
  <c r="AH241" i="1"/>
  <c r="CY241" i="1" s="1"/>
  <c r="I241" i="1"/>
  <c r="E241" i="1"/>
  <c r="F241" i="1" s="1"/>
  <c r="G241" i="1" s="1"/>
  <c r="D241" i="1"/>
  <c r="CX241" i="1" s="1"/>
  <c r="CO240" i="1"/>
  <c r="CL240" i="1"/>
  <c r="CE240" i="1"/>
  <c r="CC240" i="1"/>
  <c r="BV240" i="1"/>
  <c r="BQ240" i="1"/>
  <c r="BJ240" i="1"/>
  <c r="BM240" i="1" s="1"/>
  <c r="BG240" i="1"/>
  <c r="AZ240" i="1"/>
  <c r="AQ240" i="1"/>
  <c r="AO240" i="1"/>
  <c r="AM240" i="1"/>
  <c r="CY240" i="1" s="1"/>
  <c r="AJ240" i="1"/>
  <c r="DA240" i="1" s="1"/>
  <c r="AH240" i="1"/>
  <c r="I240" i="1"/>
  <c r="D240" i="1"/>
  <c r="CO239" i="1"/>
  <c r="CL239" i="1"/>
  <c r="CE239" i="1"/>
  <c r="CC239" i="1"/>
  <c r="BV239" i="1"/>
  <c r="BQ239" i="1"/>
  <c r="BM239" i="1"/>
  <c r="BJ239" i="1"/>
  <c r="BG239" i="1"/>
  <c r="AZ239" i="1"/>
  <c r="AQ239" i="1"/>
  <c r="AO239" i="1"/>
  <c r="AM239" i="1"/>
  <c r="AJ239" i="1"/>
  <c r="AH239" i="1"/>
  <c r="CY239" i="1" s="1"/>
  <c r="I239" i="1"/>
  <c r="CW239" i="1" s="1"/>
  <c r="E239" i="1"/>
  <c r="F239" i="1" s="1"/>
  <c r="G239" i="1" s="1"/>
  <c r="D239" i="1"/>
  <c r="CZ238" i="1"/>
  <c r="CO238" i="1"/>
  <c r="CL238" i="1"/>
  <c r="CE238" i="1"/>
  <c r="CC238" i="1"/>
  <c r="BV238" i="1"/>
  <c r="BQ238" i="1"/>
  <c r="BJ238" i="1"/>
  <c r="BM238" i="1" s="1"/>
  <c r="BG238" i="1"/>
  <c r="AZ238" i="1"/>
  <c r="AQ238" i="1"/>
  <c r="AO238" i="1"/>
  <c r="AM238" i="1"/>
  <c r="CY238" i="1" s="1"/>
  <c r="AJ238" i="1"/>
  <c r="AH238" i="1"/>
  <c r="I238" i="1"/>
  <c r="D238" i="1"/>
  <c r="DB237" i="1"/>
  <c r="DA237" i="1"/>
  <c r="CO237" i="1"/>
  <c r="CL237" i="1"/>
  <c r="CE237" i="1"/>
  <c r="CC237" i="1"/>
  <c r="BV237" i="1"/>
  <c r="BQ237" i="1"/>
  <c r="BM237" i="1"/>
  <c r="BJ237" i="1"/>
  <c r="BG237" i="1"/>
  <c r="AZ237" i="1"/>
  <c r="AQ237" i="1"/>
  <c r="AO237" i="1"/>
  <c r="AM237" i="1"/>
  <c r="AJ237" i="1"/>
  <c r="CZ237" i="1" s="1"/>
  <c r="AH237" i="1"/>
  <c r="CY237" i="1" s="1"/>
  <c r="I237" i="1"/>
  <c r="E237" i="1"/>
  <c r="F237" i="1" s="1"/>
  <c r="G237" i="1" s="1"/>
  <c r="D237" i="1"/>
  <c r="CX237" i="1" s="1"/>
  <c r="CO236" i="1"/>
  <c r="CL236" i="1"/>
  <c r="CE236" i="1"/>
  <c r="CC236" i="1"/>
  <c r="BV236" i="1"/>
  <c r="BQ236" i="1"/>
  <c r="BJ236" i="1"/>
  <c r="BM236" i="1" s="1"/>
  <c r="BG236" i="1"/>
  <c r="AZ236" i="1"/>
  <c r="AQ236" i="1"/>
  <c r="AO236" i="1"/>
  <c r="AM236" i="1"/>
  <c r="CY236" i="1" s="1"/>
  <c r="AJ236" i="1"/>
  <c r="DA236" i="1" s="1"/>
  <c r="AH236" i="1"/>
  <c r="I236" i="1"/>
  <c r="D236" i="1"/>
  <c r="CO235" i="1"/>
  <c r="CL235" i="1"/>
  <c r="CE235" i="1"/>
  <c r="CC235" i="1"/>
  <c r="BV235" i="1"/>
  <c r="BQ235" i="1"/>
  <c r="BM235" i="1"/>
  <c r="BJ235" i="1"/>
  <c r="BG235" i="1"/>
  <c r="AZ235" i="1"/>
  <c r="AQ235" i="1"/>
  <c r="AO235" i="1"/>
  <c r="AM235" i="1"/>
  <c r="AJ235" i="1"/>
  <c r="AH235" i="1"/>
  <c r="CY235" i="1" s="1"/>
  <c r="I235" i="1"/>
  <c r="CW235" i="1" s="1"/>
  <c r="E235" i="1"/>
  <c r="F235" i="1" s="1"/>
  <c r="G235" i="1" s="1"/>
  <c r="D235" i="1"/>
  <c r="CZ234" i="1"/>
  <c r="CO234" i="1"/>
  <c r="CL234" i="1"/>
  <c r="CE234" i="1"/>
  <c r="CC234" i="1"/>
  <c r="BV234" i="1"/>
  <c r="BQ234" i="1"/>
  <c r="BJ234" i="1"/>
  <c r="BM234" i="1" s="1"/>
  <c r="BG234" i="1"/>
  <c r="AZ234" i="1"/>
  <c r="AQ234" i="1"/>
  <c r="AO234" i="1"/>
  <c r="AM234" i="1"/>
  <c r="CY234" i="1" s="1"/>
  <c r="AJ234" i="1"/>
  <c r="AH234" i="1"/>
  <c r="I234" i="1"/>
  <c r="D234" i="1"/>
  <c r="DB233" i="1"/>
  <c r="DA233" i="1"/>
  <c r="CO233" i="1"/>
  <c r="CL233" i="1"/>
  <c r="CE233" i="1"/>
  <c r="CC233" i="1"/>
  <c r="BV233" i="1"/>
  <c r="BQ233" i="1"/>
  <c r="BM233" i="1"/>
  <c r="BJ233" i="1"/>
  <c r="BG233" i="1"/>
  <c r="AZ233" i="1"/>
  <c r="AQ233" i="1"/>
  <c r="AO233" i="1"/>
  <c r="AM233" i="1"/>
  <c r="AJ233" i="1"/>
  <c r="CZ233" i="1" s="1"/>
  <c r="AH233" i="1"/>
  <c r="CY233" i="1" s="1"/>
  <c r="I233" i="1"/>
  <c r="E233" i="1"/>
  <c r="F233" i="1" s="1"/>
  <c r="G233" i="1" s="1"/>
  <c r="D233" i="1"/>
  <c r="CX233" i="1" s="1"/>
  <c r="CO232" i="1"/>
  <c r="CL232" i="1"/>
  <c r="CE232" i="1"/>
  <c r="CC232" i="1"/>
  <c r="BV232" i="1"/>
  <c r="BQ232" i="1"/>
  <c r="BJ232" i="1"/>
  <c r="BM232" i="1" s="1"/>
  <c r="BG232" i="1"/>
  <c r="AZ232" i="1"/>
  <c r="AQ232" i="1"/>
  <c r="AO232" i="1"/>
  <c r="AM232" i="1"/>
  <c r="CY232" i="1" s="1"/>
  <c r="AJ232" i="1"/>
  <c r="DA232" i="1" s="1"/>
  <c r="AH232" i="1"/>
  <c r="I232" i="1"/>
  <c r="D232" i="1"/>
  <c r="CO231" i="1"/>
  <c r="CL231" i="1"/>
  <c r="CE231" i="1"/>
  <c r="CC231" i="1"/>
  <c r="BV231" i="1"/>
  <c r="BQ231" i="1"/>
  <c r="BM231" i="1"/>
  <c r="BJ231" i="1"/>
  <c r="BG231" i="1"/>
  <c r="AZ231" i="1"/>
  <c r="AQ231" i="1"/>
  <c r="AO231" i="1"/>
  <c r="AM231" i="1"/>
  <c r="AJ231" i="1"/>
  <c r="AH231" i="1"/>
  <c r="CY231" i="1" s="1"/>
  <c r="I231" i="1"/>
  <c r="CW231" i="1" s="1"/>
  <c r="E231" i="1"/>
  <c r="F231" i="1" s="1"/>
  <c r="G231" i="1" s="1"/>
  <c r="D231" i="1"/>
  <c r="CZ230" i="1"/>
  <c r="CO230" i="1"/>
  <c r="CL230" i="1"/>
  <c r="CE230" i="1"/>
  <c r="CC230" i="1"/>
  <c r="BV230" i="1"/>
  <c r="BQ230" i="1"/>
  <c r="BJ230" i="1"/>
  <c r="BM230" i="1" s="1"/>
  <c r="BG230" i="1"/>
  <c r="AZ230" i="1"/>
  <c r="AQ230" i="1"/>
  <c r="AO230" i="1"/>
  <c r="AM230" i="1"/>
  <c r="CY230" i="1" s="1"/>
  <c r="AJ230" i="1"/>
  <c r="AH230" i="1"/>
  <c r="I230" i="1"/>
  <c r="D230" i="1"/>
  <c r="CO229" i="1"/>
  <c r="CL229" i="1"/>
  <c r="CE229" i="1"/>
  <c r="CC229" i="1"/>
  <c r="BV229" i="1"/>
  <c r="BQ229" i="1"/>
  <c r="BJ229" i="1"/>
  <c r="BM229" i="1" s="1"/>
  <c r="BG229" i="1"/>
  <c r="AZ229" i="1"/>
  <c r="CY229" i="1" s="1"/>
  <c r="AQ229" i="1"/>
  <c r="AO229" i="1"/>
  <c r="DB229" i="1" s="1"/>
  <c r="AM229" i="1"/>
  <c r="AJ229" i="1"/>
  <c r="AH229" i="1"/>
  <c r="I229" i="1"/>
  <c r="CW229" i="1" s="1"/>
  <c r="F229" i="1"/>
  <c r="G229" i="1" s="1"/>
  <c r="E229" i="1"/>
  <c r="D229" i="1"/>
  <c r="CX229" i="1" s="1"/>
  <c r="CO228" i="1"/>
  <c r="CL228" i="1"/>
  <c r="CE228" i="1"/>
  <c r="CC228" i="1"/>
  <c r="BV228" i="1"/>
  <c r="BQ228" i="1"/>
  <c r="BJ228" i="1"/>
  <c r="BM228" i="1" s="1"/>
  <c r="BG228" i="1"/>
  <c r="AZ228" i="1"/>
  <c r="CY228" i="1" s="1"/>
  <c r="AQ228" i="1"/>
  <c r="AO228" i="1"/>
  <c r="AM228" i="1"/>
  <c r="AJ228" i="1"/>
  <c r="DA228" i="1" s="1"/>
  <c r="AH228" i="1"/>
  <c r="I228" i="1"/>
  <c r="D228" i="1"/>
  <c r="CO227" i="1"/>
  <c r="CL227" i="1"/>
  <c r="CE227" i="1"/>
  <c r="CC227" i="1"/>
  <c r="BV227" i="1"/>
  <c r="BQ227" i="1"/>
  <c r="BM227" i="1"/>
  <c r="BJ227" i="1"/>
  <c r="BG227" i="1"/>
  <c r="AZ227" i="1"/>
  <c r="CY227" i="1" s="1"/>
  <c r="AQ227" i="1"/>
  <c r="AO227" i="1"/>
  <c r="AM227" i="1"/>
  <c r="AJ227" i="1"/>
  <c r="CZ227" i="1" s="1"/>
  <c r="AH227" i="1"/>
  <c r="DB227" i="1" s="1"/>
  <c r="I227" i="1"/>
  <c r="E227" i="1"/>
  <c r="F227" i="1" s="1"/>
  <c r="G227" i="1" s="1"/>
  <c r="D227" i="1"/>
  <c r="CY226" i="1"/>
  <c r="CO226" i="1"/>
  <c r="CL226" i="1"/>
  <c r="CE226" i="1"/>
  <c r="CC226" i="1"/>
  <c r="BV226" i="1"/>
  <c r="BQ226" i="1"/>
  <c r="BJ226" i="1"/>
  <c r="BM226" i="1" s="1"/>
  <c r="BG226" i="1"/>
  <c r="AZ226" i="1"/>
  <c r="AQ226" i="1"/>
  <c r="AO226" i="1"/>
  <c r="AM226" i="1"/>
  <c r="AJ226" i="1"/>
  <c r="DA226" i="1" s="1"/>
  <c r="AH226" i="1"/>
  <c r="I226" i="1"/>
  <c r="D226" i="1"/>
  <c r="CO225" i="1"/>
  <c r="CL225" i="1"/>
  <c r="CE225" i="1"/>
  <c r="CC225" i="1"/>
  <c r="BV225" i="1"/>
  <c r="BQ225" i="1"/>
  <c r="BJ225" i="1"/>
  <c r="BM225" i="1" s="1"/>
  <c r="BG225" i="1"/>
  <c r="AZ225" i="1"/>
  <c r="CY225" i="1" s="1"/>
  <c r="AQ225" i="1"/>
  <c r="AO225" i="1"/>
  <c r="DB225" i="1" s="1"/>
  <c r="AM225" i="1"/>
  <c r="AJ225" i="1"/>
  <c r="AH225" i="1"/>
  <c r="I225" i="1"/>
  <c r="CW225" i="1" s="1"/>
  <c r="F225" i="1"/>
  <c r="G225" i="1" s="1"/>
  <c r="E225" i="1"/>
  <c r="D225" i="1"/>
  <c r="CX225" i="1" s="1"/>
  <c r="CO224" i="1"/>
  <c r="CL224" i="1"/>
  <c r="CE224" i="1"/>
  <c r="CC224" i="1"/>
  <c r="BV224" i="1"/>
  <c r="BQ224" i="1"/>
  <c r="BJ224" i="1"/>
  <c r="BM224" i="1" s="1"/>
  <c r="BG224" i="1"/>
  <c r="AZ224" i="1"/>
  <c r="CY224" i="1" s="1"/>
  <c r="AQ224" i="1"/>
  <c r="AO224" i="1"/>
  <c r="AM224" i="1"/>
  <c r="AJ224" i="1"/>
  <c r="DA224" i="1" s="1"/>
  <c r="AH224" i="1"/>
  <c r="I224" i="1"/>
  <c r="D224" i="1"/>
  <c r="CO223" i="1"/>
  <c r="CL223" i="1"/>
  <c r="CE223" i="1"/>
  <c r="CC223" i="1"/>
  <c r="BV223" i="1"/>
  <c r="BQ223" i="1"/>
  <c r="BM223" i="1"/>
  <c r="BJ223" i="1"/>
  <c r="BG223" i="1"/>
  <c r="AZ223" i="1"/>
  <c r="CY223" i="1" s="1"/>
  <c r="AQ223" i="1"/>
  <c r="AO223" i="1"/>
  <c r="AM223" i="1"/>
  <c r="AJ223" i="1"/>
  <c r="CZ223" i="1" s="1"/>
  <c r="AH223" i="1"/>
  <c r="DB223" i="1" s="1"/>
  <c r="I223" i="1"/>
  <c r="E223" i="1"/>
  <c r="F223" i="1" s="1"/>
  <c r="G223" i="1" s="1"/>
  <c r="D223" i="1"/>
  <c r="CW223" i="1" s="1"/>
  <c r="CY222" i="1"/>
  <c r="CO222" i="1"/>
  <c r="CL222" i="1"/>
  <c r="CE222" i="1"/>
  <c r="CC222" i="1"/>
  <c r="BV222" i="1"/>
  <c r="BQ222" i="1"/>
  <c r="BJ222" i="1"/>
  <c r="BM222" i="1" s="1"/>
  <c r="BG222" i="1"/>
  <c r="AZ222" i="1"/>
  <c r="AQ222" i="1"/>
  <c r="AO222" i="1"/>
  <c r="AM222" i="1"/>
  <c r="AJ222" i="1"/>
  <c r="DA222" i="1" s="1"/>
  <c r="AH222" i="1"/>
  <c r="I222" i="1"/>
  <c r="D222" i="1"/>
  <c r="CO221" i="1"/>
  <c r="CL221" i="1"/>
  <c r="CE221" i="1"/>
  <c r="CC221" i="1"/>
  <c r="BV221" i="1"/>
  <c r="BQ221" i="1"/>
  <c r="BJ221" i="1"/>
  <c r="BM221" i="1" s="1"/>
  <c r="BG221" i="1"/>
  <c r="AZ221" i="1"/>
  <c r="CY221" i="1" s="1"/>
  <c r="AQ221" i="1"/>
  <c r="AO221" i="1"/>
  <c r="DB221" i="1" s="1"/>
  <c r="AM221" i="1"/>
  <c r="AJ221" i="1"/>
  <c r="AH221" i="1"/>
  <c r="I221" i="1"/>
  <c r="CW221" i="1" s="1"/>
  <c r="F221" i="1"/>
  <c r="G221" i="1" s="1"/>
  <c r="E221" i="1"/>
  <c r="D221" i="1"/>
  <c r="CO220" i="1"/>
  <c r="CL220" i="1"/>
  <c r="CE220" i="1"/>
  <c r="CC220" i="1"/>
  <c r="BV220" i="1"/>
  <c r="BQ220" i="1"/>
  <c r="BJ220" i="1"/>
  <c r="BM220" i="1" s="1"/>
  <c r="BG220" i="1"/>
  <c r="AZ220" i="1"/>
  <c r="CY220" i="1" s="1"/>
  <c r="AQ220" i="1"/>
  <c r="AO220" i="1"/>
  <c r="AM220" i="1"/>
  <c r="AJ220" i="1"/>
  <c r="DA220" i="1" s="1"/>
  <c r="AH220" i="1"/>
  <c r="I220" i="1"/>
  <c r="D220" i="1"/>
  <c r="CO219" i="1"/>
  <c r="CL219" i="1"/>
  <c r="CE219" i="1"/>
  <c r="CC219" i="1"/>
  <c r="BV219" i="1"/>
  <c r="BQ219" i="1"/>
  <c r="BM219" i="1"/>
  <c r="BJ219" i="1"/>
  <c r="BG219" i="1"/>
  <c r="AZ219" i="1"/>
  <c r="CY219" i="1" s="1"/>
  <c r="AQ219" i="1"/>
  <c r="AO219" i="1"/>
  <c r="AM219" i="1"/>
  <c r="AJ219" i="1"/>
  <c r="CZ219" i="1" s="1"/>
  <c r="AH219" i="1"/>
  <c r="DB219" i="1" s="1"/>
  <c r="I219" i="1"/>
  <c r="E219" i="1"/>
  <c r="F219" i="1" s="1"/>
  <c r="G219" i="1" s="1"/>
  <c r="D219" i="1"/>
  <c r="CY218" i="1"/>
  <c r="CO218" i="1"/>
  <c r="CL218" i="1"/>
  <c r="CE218" i="1"/>
  <c r="CC218" i="1"/>
  <c r="BV218" i="1"/>
  <c r="BQ218" i="1"/>
  <c r="BJ218" i="1"/>
  <c r="BM218" i="1" s="1"/>
  <c r="BG218" i="1"/>
  <c r="AZ218" i="1"/>
  <c r="AQ218" i="1"/>
  <c r="AO218" i="1"/>
  <c r="AM218" i="1"/>
  <c r="AJ218" i="1"/>
  <c r="DA218" i="1" s="1"/>
  <c r="AH218" i="1"/>
  <c r="I218" i="1"/>
  <c r="D218" i="1"/>
  <c r="CO217" i="1"/>
  <c r="CL217" i="1"/>
  <c r="CE217" i="1"/>
  <c r="CC217" i="1"/>
  <c r="BV217" i="1"/>
  <c r="BQ217" i="1"/>
  <c r="BJ217" i="1"/>
  <c r="BM217" i="1" s="1"/>
  <c r="BG217" i="1"/>
  <c r="AZ217" i="1"/>
  <c r="CY217" i="1" s="1"/>
  <c r="AQ217" i="1"/>
  <c r="AO217" i="1"/>
  <c r="DB217" i="1" s="1"/>
  <c r="AM217" i="1"/>
  <c r="AJ217" i="1"/>
  <c r="AH217" i="1"/>
  <c r="I217" i="1"/>
  <c r="CW217" i="1" s="1"/>
  <c r="F217" i="1"/>
  <c r="G217" i="1" s="1"/>
  <c r="E217" i="1"/>
  <c r="D217" i="1"/>
  <c r="CX217" i="1" s="1"/>
  <c r="CO216" i="1"/>
  <c r="CL216" i="1"/>
  <c r="CE216" i="1"/>
  <c r="CC216" i="1"/>
  <c r="BV216" i="1"/>
  <c r="BQ216" i="1"/>
  <c r="BJ216" i="1"/>
  <c r="BM216" i="1" s="1"/>
  <c r="BG216" i="1"/>
  <c r="AZ216" i="1"/>
  <c r="CY216" i="1" s="1"/>
  <c r="AQ216" i="1"/>
  <c r="AO216" i="1"/>
  <c r="AM216" i="1"/>
  <c r="AJ216" i="1"/>
  <c r="DA216" i="1" s="1"/>
  <c r="AH216" i="1"/>
  <c r="I216" i="1"/>
  <c r="D216" i="1"/>
  <c r="CO215" i="1"/>
  <c r="CL215" i="1"/>
  <c r="CE215" i="1"/>
  <c r="CC215" i="1"/>
  <c r="BV215" i="1"/>
  <c r="BQ215" i="1"/>
  <c r="BM215" i="1"/>
  <c r="BJ215" i="1"/>
  <c r="BG215" i="1"/>
  <c r="AZ215" i="1"/>
  <c r="CY215" i="1" s="1"/>
  <c r="AQ215" i="1"/>
  <c r="AO215" i="1"/>
  <c r="AM215" i="1"/>
  <c r="AJ215" i="1"/>
  <c r="CZ215" i="1" s="1"/>
  <c r="AH215" i="1"/>
  <c r="DB215" i="1" s="1"/>
  <c r="I215" i="1"/>
  <c r="E215" i="1"/>
  <c r="F215" i="1" s="1"/>
  <c r="G215" i="1" s="1"/>
  <c r="D215" i="1"/>
  <c r="CY214" i="1"/>
  <c r="CO214" i="1"/>
  <c r="CL214" i="1"/>
  <c r="CE214" i="1"/>
  <c r="CC214" i="1"/>
  <c r="BV214" i="1"/>
  <c r="BQ214" i="1"/>
  <c r="BJ214" i="1"/>
  <c r="BM214" i="1" s="1"/>
  <c r="BG214" i="1"/>
  <c r="AZ214" i="1"/>
  <c r="AQ214" i="1"/>
  <c r="AO214" i="1"/>
  <c r="AM214" i="1"/>
  <c r="AJ214" i="1"/>
  <c r="DA214" i="1" s="1"/>
  <c r="AH214" i="1"/>
  <c r="I214" i="1"/>
  <c r="D214" i="1"/>
  <c r="CO213" i="1"/>
  <c r="CL213" i="1"/>
  <c r="CE213" i="1"/>
  <c r="CC213" i="1"/>
  <c r="BV213" i="1"/>
  <c r="BQ213" i="1"/>
  <c r="BJ213" i="1"/>
  <c r="BM213" i="1" s="1"/>
  <c r="BG213" i="1"/>
  <c r="AZ213" i="1"/>
  <c r="CY213" i="1" s="1"/>
  <c r="AQ213" i="1"/>
  <c r="AO213" i="1"/>
  <c r="DB213" i="1" s="1"/>
  <c r="AM213" i="1"/>
  <c r="AJ213" i="1"/>
  <c r="AH213" i="1"/>
  <c r="I213" i="1"/>
  <c r="CW213" i="1" s="1"/>
  <c r="F213" i="1"/>
  <c r="G213" i="1" s="1"/>
  <c r="E213" i="1"/>
  <c r="D213" i="1"/>
  <c r="CX213" i="1" s="1"/>
  <c r="CO212" i="1"/>
  <c r="CL212" i="1"/>
  <c r="CE212" i="1"/>
  <c r="CC212" i="1"/>
  <c r="BV212" i="1"/>
  <c r="BQ212" i="1"/>
  <c r="BJ212" i="1"/>
  <c r="BM212" i="1" s="1"/>
  <c r="BG212" i="1"/>
  <c r="AZ212" i="1"/>
  <c r="CY212" i="1" s="1"/>
  <c r="AQ212" i="1"/>
  <c r="AO212" i="1"/>
  <c r="AM212" i="1"/>
  <c r="AJ212" i="1"/>
  <c r="DA212" i="1" s="1"/>
  <c r="AH212" i="1"/>
  <c r="I212" i="1"/>
  <c r="D212" i="1"/>
  <c r="CO211" i="1"/>
  <c r="CL211" i="1"/>
  <c r="CE211" i="1"/>
  <c r="CC211" i="1"/>
  <c r="BV211" i="1"/>
  <c r="BQ211" i="1"/>
  <c r="BM211" i="1"/>
  <c r="BJ211" i="1"/>
  <c r="BG211" i="1"/>
  <c r="AZ211" i="1"/>
  <c r="CY211" i="1" s="1"/>
  <c r="AQ211" i="1"/>
  <c r="AO211" i="1"/>
  <c r="AM211" i="1"/>
  <c r="AJ211" i="1"/>
  <c r="CZ211" i="1" s="1"/>
  <c r="AH211" i="1"/>
  <c r="DB211" i="1" s="1"/>
  <c r="I211" i="1"/>
  <c r="E211" i="1"/>
  <c r="F211" i="1" s="1"/>
  <c r="G211" i="1" s="1"/>
  <c r="D211" i="1"/>
  <c r="CY210" i="1"/>
  <c r="CO210" i="1"/>
  <c r="CL210" i="1"/>
  <c r="CE210" i="1"/>
  <c r="CC210" i="1"/>
  <c r="BV210" i="1"/>
  <c r="BQ210" i="1"/>
  <c r="BJ210" i="1"/>
  <c r="BM210" i="1" s="1"/>
  <c r="BG210" i="1"/>
  <c r="AZ210" i="1"/>
  <c r="AQ210" i="1"/>
  <c r="AO210" i="1"/>
  <c r="AM210" i="1"/>
  <c r="AJ210" i="1"/>
  <c r="DA210" i="1" s="1"/>
  <c r="AH210" i="1"/>
  <c r="I210" i="1"/>
  <c r="D210" i="1"/>
  <c r="CO209" i="1"/>
  <c r="CL209" i="1"/>
  <c r="CE209" i="1"/>
  <c r="CC209" i="1"/>
  <c r="BV209" i="1"/>
  <c r="BQ209" i="1"/>
  <c r="BJ209" i="1"/>
  <c r="BM209" i="1" s="1"/>
  <c r="BG209" i="1"/>
  <c r="AZ209" i="1"/>
  <c r="CY209" i="1" s="1"/>
  <c r="AQ209" i="1"/>
  <c r="AO209" i="1"/>
  <c r="DB209" i="1" s="1"/>
  <c r="AM209" i="1"/>
  <c r="AJ209" i="1"/>
  <c r="AH209" i="1"/>
  <c r="I209" i="1"/>
  <c r="CW209" i="1" s="1"/>
  <c r="F209" i="1"/>
  <c r="G209" i="1" s="1"/>
  <c r="E209" i="1"/>
  <c r="D209" i="1"/>
  <c r="CX209" i="1" s="1"/>
  <c r="CO208" i="1"/>
  <c r="CL208" i="1"/>
  <c r="CE208" i="1"/>
  <c r="CC208" i="1"/>
  <c r="BV208" i="1"/>
  <c r="BQ208" i="1"/>
  <c r="BJ208" i="1"/>
  <c r="BM208" i="1" s="1"/>
  <c r="BG208" i="1"/>
  <c r="AZ208" i="1"/>
  <c r="CY208" i="1" s="1"/>
  <c r="AQ208" i="1"/>
  <c r="AO208" i="1"/>
  <c r="AM208" i="1"/>
  <c r="AJ208" i="1"/>
  <c r="DA208" i="1" s="1"/>
  <c r="AH208" i="1"/>
  <c r="I208" i="1"/>
  <c r="D208" i="1"/>
  <c r="CO207" i="1"/>
  <c r="CL207" i="1"/>
  <c r="CE207" i="1"/>
  <c r="CC207" i="1"/>
  <c r="BV207" i="1"/>
  <c r="BQ207" i="1"/>
  <c r="BM207" i="1"/>
  <c r="BJ207" i="1"/>
  <c r="BG207" i="1"/>
  <c r="AZ207" i="1"/>
  <c r="CY207" i="1" s="1"/>
  <c r="AQ207" i="1"/>
  <c r="AO207" i="1"/>
  <c r="AM207" i="1"/>
  <c r="AJ207" i="1"/>
  <c r="CZ207" i="1" s="1"/>
  <c r="AH207" i="1"/>
  <c r="DB207" i="1" s="1"/>
  <c r="I207" i="1"/>
  <c r="E207" i="1"/>
  <c r="F207" i="1" s="1"/>
  <c r="G207" i="1" s="1"/>
  <c r="D207" i="1"/>
  <c r="CW207" i="1" s="1"/>
  <c r="CY206" i="1"/>
  <c r="CO206" i="1"/>
  <c r="CL206" i="1"/>
  <c r="CE206" i="1"/>
  <c r="CC206" i="1"/>
  <c r="BV206" i="1"/>
  <c r="BQ206" i="1"/>
  <c r="BJ206" i="1"/>
  <c r="BM206" i="1" s="1"/>
  <c r="BG206" i="1"/>
  <c r="AZ206" i="1"/>
  <c r="AQ206" i="1"/>
  <c r="AO206" i="1"/>
  <c r="AM206" i="1"/>
  <c r="AJ206" i="1"/>
  <c r="DA206" i="1" s="1"/>
  <c r="AH206" i="1"/>
  <c r="I206" i="1"/>
  <c r="D206" i="1"/>
  <c r="CO205" i="1"/>
  <c r="CL205" i="1"/>
  <c r="CE205" i="1"/>
  <c r="CC205" i="1"/>
  <c r="BV205" i="1"/>
  <c r="BQ205" i="1"/>
  <c r="BJ205" i="1"/>
  <c r="BM205" i="1" s="1"/>
  <c r="BG205" i="1"/>
  <c r="AZ205" i="1"/>
  <c r="CY205" i="1" s="1"/>
  <c r="AQ205" i="1"/>
  <c r="AO205" i="1"/>
  <c r="DB205" i="1" s="1"/>
  <c r="AM205" i="1"/>
  <c r="AJ205" i="1"/>
  <c r="AH205" i="1"/>
  <c r="I205" i="1"/>
  <c r="CW205" i="1" s="1"/>
  <c r="F205" i="1"/>
  <c r="G205" i="1" s="1"/>
  <c r="E205" i="1"/>
  <c r="D205" i="1"/>
  <c r="CO204" i="1"/>
  <c r="CL204" i="1"/>
  <c r="CE204" i="1"/>
  <c r="CC204" i="1"/>
  <c r="BV204" i="1"/>
  <c r="BQ204" i="1"/>
  <c r="BJ204" i="1"/>
  <c r="BM204" i="1" s="1"/>
  <c r="BG204" i="1"/>
  <c r="AZ204" i="1"/>
  <c r="CY204" i="1" s="1"/>
  <c r="AQ204" i="1"/>
  <c r="AO204" i="1"/>
  <c r="AM204" i="1"/>
  <c r="AJ204" i="1"/>
  <c r="DA204" i="1" s="1"/>
  <c r="AH204" i="1"/>
  <c r="I204" i="1"/>
  <c r="D204" i="1"/>
  <c r="CO203" i="1"/>
  <c r="CL203" i="1"/>
  <c r="CE203" i="1"/>
  <c r="CC203" i="1"/>
  <c r="BV203" i="1"/>
  <c r="BQ203" i="1"/>
  <c r="BM203" i="1"/>
  <c r="BJ203" i="1"/>
  <c r="BG203" i="1"/>
  <c r="AZ203" i="1"/>
  <c r="CY203" i="1" s="1"/>
  <c r="AQ203" i="1"/>
  <c r="AO203" i="1"/>
  <c r="AM203" i="1"/>
  <c r="AJ203" i="1"/>
  <c r="CZ203" i="1" s="1"/>
  <c r="AH203" i="1"/>
  <c r="DB203" i="1" s="1"/>
  <c r="I203" i="1"/>
  <c r="E203" i="1"/>
  <c r="F203" i="1" s="1"/>
  <c r="G203" i="1" s="1"/>
  <c r="D203" i="1"/>
  <c r="CY202" i="1"/>
  <c r="CO202" i="1"/>
  <c r="CL202" i="1"/>
  <c r="CE202" i="1"/>
  <c r="CC202" i="1"/>
  <c r="BV202" i="1"/>
  <c r="BQ202" i="1"/>
  <c r="BJ202" i="1"/>
  <c r="BM202" i="1" s="1"/>
  <c r="BG202" i="1"/>
  <c r="AZ202" i="1"/>
  <c r="AQ202" i="1"/>
  <c r="AO202" i="1"/>
  <c r="AM202" i="1"/>
  <c r="AJ202" i="1"/>
  <c r="DA202" i="1" s="1"/>
  <c r="AH202" i="1"/>
  <c r="I202" i="1"/>
  <c r="D202" i="1"/>
  <c r="CO201" i="1"/>
  <c r="CL201" i="1"/>
  <c r="CE201" i="1"/>
  <c r="CC201" i="1"/>
  <c r="BV201" i="1"/>
  <c r="BQ201" i="1"/>
  <c r="BJ201" i="1"/>
  <c r="BM201" i="1" s="1"/>
  <c r="BG201" i="1"/>
  <c r="AZ201" i="1"/>
  <c r="CY201" i="1" s="1"/>
  <c r="AQ201" i="1"/>
  <c r="AO201" i="1"/>
  <c r="DB201" i="1" s="1"/>
  <c r="AM201" i="1"/>
  <c r="AJ201" i="1"/>
  <c r="AH201" i="1"/>
  <c r="I201" i="1"/>
  <c r="CW201" i="1" s="1"/>
  <c r="F201" i="1"/>
  <c r="G201" i="1" s="1"/>
  <c r="E201" i="1"/>
  <c r="D201" i="1"/>
  <c r="CX201" i="1" s="1"/>
  <c r="CO200" i="1"/>
  <c r="CL200" i="1"/>
  <c r="CE200" i="1"/>
  <c r="CC200" i="1"/>
  <c r="BV200" i="1"/>
  <c r="BQ200" i="1"/>
  <c r="BJ200" i="1"/>
  <c r="BM200" i="1" s="1"/>
  <c r="BG200" i="1"/>
  <c r="AZ200" i="1"/>
  <c r="CY200" i="1" s="1"/>
  <c r="AQ200" i="1"/>
  <c r="AO200" i="1"/>
  <c r="AM200" i="1"/>
  <c r="AJ200" i="1"/>
  <c r="DA200" i="1" s="1"/>
  <c r="AH200" i="1"/>
  <c r="I200" i="1"/>
  <c r="D200" i="1"/>
  <c r="CO199" i="1"/>
  <c r="CL199" i="1"/>
  <c r="CE199" i="1"/>
  <c r="CC199" i="1"/>
  <c r="BV199" i="1"/>
  <c r="BQ199" i="1"/>
  <c r="BM199" i="1"/>
  <c r="BJ199" i="1"/>
  <c r="BG199" i="1"/>
  <c r="AZ199" i="1"/>
  <c r="CY199" i="1" s="1"/>
  <c r="AQ199" i="1"/>
  <c r="AO199" i="1"/>
  <c r="AM199" i="1"/>
  <c r="AJ199" i="1"/>
  <c r="CZ199" i="1" s="1"/>
  <c r="AH199" i="1"/>
  <c r="DB199" i="1" s="1"/>
  <c r="I199" i="1"/>
  <c r="E199" i="1"/>
  <c r="F199" i="1" s="1"/>
  <c r="G199" i="1" s="1"/>
  <c r="D199" i="1"/>
  <c r="CY198" i="1"/>
  <c r="CO198" i="1"/>
  <c r="CL198" i="1"/>
  <c r="CE198" i="1"/>
  <c r="CC198" i="1"/>
  <c r="BV198" i="1"/>
  <c r="BQ198" i="1"/>
  <c r="BJ198" i="1"/>
  <c r="BM198" i="1" s="1"/>
  <c r="BG198" i="1"/>
  <c r="AZ198" i="1"/>
  <c r="AQ198" i="1"/>
  <c r="AO198" i="1"/>
  <c r="AM198" i="1"/>
  <c r="AJ198" i="1"/>
  <c r="DA198" i="1" s="1"/>
  <c r="AH198" i="1"/>
  <c r="I198" i="1"/>
  <c r="D198" i="1"/>
  <c r="CO197" i="1"/>
  <c r="CL197" i="1"/>
  <c r="CE197" i="1"/>
  <c r="CC197" i="1"/>
  <c r="BV197" i="1"/>
  <c r="BQ197" i="1"/>
  <c r="BJ197" i="1"/>
  <c r="BM197" i="1" s="1"/>
  <c r="BG197" i="1"/>
  <c r="AZ197" i="1"/>
  <c r="CY197" i="1" s="1"/>
  <c r="AQ197" i="1"/>
  <c r="AO197" i="1"/>
  <c r="DB197" i="1" s="1"/>
  <c r="AM197" i="1"/>
  <c r="AJ197" i="1"/>
  <c r="AH197" i="1"/>
  <c r="I197" i="1"/>
  <c r="CW197" i="1" s="1"/>
  <c r="F197" i="1"/>
  <c r="G197" i="1" s="1"/>
  <c r="E197" i="1"/>
  <c r="D197" i="1"/>
  <c r="CX197" i="1" s="1"/>
  <c r="CO196" i="1"/>
  <c r="CL196" i="1"/>
  <c r="CE196" i="1"/>
  <c r="CC196" i="1"/>
  <c r="BV196" i="1"/>
  <c r="BQ196" i="1"/>
  <c r="BJ196" i="1"/>
  <c r="BM196" i="1" s="1"/>
  <c r="BG196" i="1"/>
  <c r="AZ196" i="1"/>
  <c r="CY196" i="1" s="1"/>
  <c r="AQ196" i="1"/>
  <c r="AO196" i="1"/>
  <c r="AM196" i="1"/>
  <c r="AJ196" i="1"/>
  <c r="DA196" i="1" s="1"/>
  <c r="AH196" i="1"/>
  <c r="I196" i="1"/>
  <c r="D196" i="1"/>
  <c r="CO195" i="1"/>
  <c r="CL195" i="1"/>
  <c r="CE195" i="1"/>
  <c r="CC195" i="1"/>
  <c r="BV195" i="1"/>
  <c r="BQ195" i="1"/>
  <c r="BM195" i="1"/>
  <c r="BJ195" i="1"/>
  <c r="BG195" i="1"/>
  <c r="AZ195" i="1"/>
  <c r="CY195" i="1" s="1"/>
  <c r="AQ195" i="1"/>
  <c r="AO195" i="1"/>
  <c r="AM195" i="1"/>
  <c r="AJ195" i="1"/>
  <c r="CZ195" i="1" s="1"/>
  <c r="AH195" i="1"/>
  <c r="DB195" i="1" s="1"/>
  <c r="I195" i="1"/>
  <c r="E195" i="1"/>
  <c r="F195" i="1" s="1"/>
  <c r="G195" i="1" s="1"/>
  <c r="D195" i="1"/>
  <c r="CY194" i="1"/>
  <c r="CO194" i="1"/>
  <c r="CL194" i="1"/>
  <c r="CE194" i="1"/>
  <c r="CC194" i="1"/>
  <c r="BV194" i="1"/>
  <c r="BQ194" i="1"/>
  <c r="BJ194" i="1"/>
  <c r="BM194" i="1" s="1"/>
  <c r="BG194" i="1"/>
  <c r="AZ194" i="1"/>
  <c r="AQ194" i="1"/>
  <c r="AO194" i="1"/>
  <c r="AM194" i="1"/>
  <c r="AJ194" i="1"/>
  <c r="DA194" i="1" s="1"/>
  <c r="AH194" i="1"/>
  <c r="I194" i="1"/>
  <c r="D194" i="1"/>
  <c r="CO193" i="1"/>
  <c r="CL193" i="1"/>
  <c r="CE193" i="1"/>
  <c r="CC193" i="1"/>
  <c r="BV193" i="1"/>
  <c r="BQ193" i="1"/>
  <c r="BJ193" i="1"/>
  <c r="BM193" i="1" s="1"/>
  <c r="BG193" i="1"/>
  <c r="AZ193" i="1"/>
  <c r="CY193" i="1" s="1"/>
  <c r="AQ193" i="1"/>
  <c r="AO193" i="1"/>
  <c r="DB193" i="1" s="1"/>
  <c r="AM193" i="1"/>
  <c r="AJ193" i="1"/>
  <c r="AH193" i="1"/>
  <c r="I193" i="1"/>
  <c r="CW193" i="1" s="1"/>
  <c r="F193" i="1"/>
  <c r="G193" i="1" s="1"/>
  <c r="E193" i="1"/>
  <c r="D193" i="1"/>
  <c r="CX193" i="1" s="1"/>
  <c r="CO192" i="1"/>
  <c r="CL192" i="1"/>
  <c r="CE192" i="1"/>
  <c r="CC192" i="1"/>
  <c r="BV192" i="1"/>
  <c r="BQ192" i="1"/>
  <c r="BJ192" i="1"/>
  <c r="BM192" i="1" s="1"/>
  <c r="BG192" i="1"/>
  <c r="AZ192" i="1"/>
  <c r="CY192" i="1" s="1"/>
  <c r="AQ192" i="1"/>
  <c r="AO192" i="1"/>
  <c r="AM192" i="1"/>
  <c r="AJ192" i="1"/>
  <c r="DA192" i="1" s="1"/>
  <c r="AH192" i="1"/>
  <c r="I192" i="1"/>
  <c r="D192" i="1"/>
  <c r="CO191" i="1"/>
  <c r="CL191" i="1"/>
  <c r="CE191" i="1"/>
  <c r="CC191" i="1"/>
  <c r="BV191" i="1"/>
  <c r="BQ191" i="1"/>
  <c r="BM191" i="1"/>
  <c r="BJ191" i="1"/>
  <c r="BG191" i="1"/>
  <c r="AZ191" i="1"/>
  <c r="CY191" i="1" s="1"/>
  <c r="AQ191" i="1"/>
  <c r="AO191" i="1"/>
  <c r="AM191" i="1"/>
  <c r="AJ191" i="1"/>
  <c r="CZ191" i="1" s="1"/>
  <c r="AH191" i="1"/>
  <c r="DB191" i="1" s="1"/>
  <c r="I191" i="1"/>
  <c r="E191" i="1"/>
  <c r="F191" i="1" s="1"/>
  <c r="G191" i="1" s="1"/>
  <c r="D191" i="1"/>
  <c r="CW191" i="1" s="1"/>
  <c r="CY190" i="1"/>
  <c r="CO190" i="1"/>
  <c r="CL190" i="1"/>
  <c r="CE190" i="1"/>
  <c r="CC190" i="1"/>
  <c r="BV190" i="1"/>
  <c r="BQ190" i="1"/>
  <c r="BJ190" i="1"/>
  <c r="BM190" i="1" s="1"/>
  <c r="BG190" i="1"/>
  <c r="AZ190" i="1"/>
  <c r="AQ190" i="1"/>
  <c r="AO190" i="1"/>
  <c r="AM190" i="1"/>
  <c r="AJ190" i="1"/>
  <c r="DA190" i="1" s="1"/>
  <c r="AH190" i="1"/>
  <c r="I190" i="1"/>
  <c r="D190" i="1"/>
  <c r="CO189" i="1"/>
  <c r="CL189" i="1"/>
  <c r="CE189" i="1"/>
  <c r="CC189" i="1"/>
  <c r="BV189" i="1"/>
  <c r="BQ189" i="1"/>
  <c r="BJ189" i="1"/>
  <c r="BM189" i="1" s="1"/>
  <c r="BG189" i="1"/>
  <c r="AZ189" i="1"/>
  <c r="CY189" i="1" s="1"/>
  <c r="AQ189" i="1"/>
  <c r="AO189" i="1"/>
  <c r="DB189" i="1" s="1"/>
  <c r="AM189" i="1"/>
  <c r="AJ189" i="1"/>
  <c r="AH189" i="1"/>
  <c r="I189" i="1"/>
  <c r="CW189" i="1" s="1"/>
  <c r="F189" i="1"/>
  <c r="G189" i="1" s="1"/>
  <c r="E189" i="1"/>
  <c r="D189" i="1"/>
  <c r="CO188" i="1"/>
  <c r="CL188" i="1"/>
  <c r="CE188" i="1"/>
  <c r="CC188" i="1"/>
  <c r="BV188" i="1"/>
  <c r="BQ188" i="1"/>
  <c r="BJ188" i="1"/>
  <c r="BM188" i="1" s="1"/>
  <c r="BG188" i="1"/>
  <c r="AZ188" i="1"/>
  <c r="CY188" i="1" s="1"/>
  <c r="AQ188" i="1"/>
  <c r="AO188" i="1"/>
  <c r="AM188" i="1"/>
  <c r="AJ188" i="1"/>
  <c r="DA188" i="1" s="1"/>
  <c r="AH188" i="1"/>
  <c r="I188" i="1"/>
  <c r="D188" i="1"/>
  <c r="CO187" i="1"/>
  <c r="CL187" i="1"/>
  <c r="CE187" i="1"/>
  <c r="CC187" i="1"/>
  <c r="BV187" i="1"/>
  <c r="BQ187" i="1"/>
  <c r="BM187" i="1"/>
  <c r="BJ187" i="1"/>
  <c r="BG187" i="1"/>
  <c r="AZ187" i="1"/>
  <c r="CY187" i="1" s="1"/>
  <c r="AQ187" i="1"/>
  <c r="AO187" i="1"/>
  <c r="AM187" i="1"/>
  <c r="AJ187" i="1"/>
  <c r="CZ187" i="1" s="1"/>
  <c r="AH187" i="1"/>
  <c r="DB187" i="1" s="1"/>
  <c r="I187" i="1"/>
  <c r="E187" i="1"/>
  <c r="F187" i="1" s="1"/>
  <c r="G187" i="1" s="1"/>
  <c r="D187" i="1"/>
  <c r="CY186" i="1"/>
  <c r="CO186" i="1"/>
  <c r="CL186" i="1"/>
  <c r="CE186" i="1"/>
  <c r="CC186" i="1"/>
  <c r="BV186" i="1"/>
  <c r="BQ186" i="1"/>
  <c r="BJ186" i="1"/>
  <c r="BM186" i="1" s="1"/>
  <c r="BG186" i="1"/>
  <c r="AZ186" i="1"/>
  <c r="AQ186" i="1"/>
  <c r="AO186" i="1"/>
  <c r="AM186" i="1"/>
  <c r="AJ186" i="1"/>
  <c r="DA186" i="1" s="1"/>
  <c r="AH186" i="1"/>
  <c r="I186" i="1"/>
  <c r="D186" i="1"/>
  <c r="CO185" i="1"/>
  <c r="CL185" i="1"/>
  <c r="CE185" i="1"/>
  <c r="CC185" i="1"/>
  <c r="BV185" i="1"/>
  <c r="BQ185" i="1"/>
  <c r="BJ185" i="1"/>
  <c r="BM185" i="1" s="1"/>
  <c r="BG185" i="1"/>
  <c r="AZ185" i="1"/>
  <c r="CY185" i="1" s="1"/>
  <c r="AQ185" i="1"/>
  <c r="AO185" i="1"/>
  <c r="DB185" i="1" s="1"/>
  <c r="AM185" i="1"/>
  <c r="AJ185" i="1"/>
  <c r="AH185" i="1"/>
  <c r="I185" i="1"/>
  <c r="CW185" i="1" s="1"/>
  <c r="F185" i="1"/>
  <c r="G185" i="1" s="1"/>
  <c r="E185" i="1"/>
  <c r="D185" i="1"/>
  <c r="CX185" i="1" s="1"/>
  <c r="CO184" i="1"/>
  <c r="CL184" i="1"/>
  <c r="CE184" i="1"/>
  <c r="CC184" i="1"/>
  <c r="BV184" i="1"/>
  <c r="BQ184" i="1"/>
  <c r="BJ184" i="1"/>
  <c r="BM184" i="1" s="1"/>
  <c r="BG184" i="1"/>
  <c r="AZ184" i="1"/>
  <c r="CY184" i="1" s="1"/>
  <c r="AQ184" i="1"/>
  <c r="AO184" i="1"/>
  <c r="AM184" i="1"/>
  <c r="AJ184" i="1"/>
  <c r="DA184" i="1" s="1"/>
  <c r="AH184" i="1"/>
  <c r="I184" i="1"/>
  <c r="D184" i="1"/>
  <c r="CO183" i="1"/>
  <c r="CL183" i="1"/>
  <c r="CE183" i="1"/>
  <c r="CC183" i="1"/>
  <c r="BV183" i="1"/>
  <c r="BQ183" i="1"/>
  <c r="BM183" i="1"/>
  <c r="BJ183" i="1"/>
  <c r="BG183" i="1"/>
  <c r="AZ183" i="1"/>
  <c r="CY183" i="1" s="1"/>
  <c r="AQ183" i="1"/>
  <c r="AO183" i="1"/>
  <c r="AM183" i="1"/>
  <c r="AJ183" i="1"/>
  <c r="CZ183" i="1" s="1"/>
  <c r="AH183" i="1"/>
  <c r="DB183" i="1" s="1"/>
  <c r="I183" i="1"/>
  <c r="E183" i="1"/>
  <c r="F183" i="1" s="1"/>
  <c r="G183" i="1" s="1"/>
  <c r="D183" i="1"/>
  <c r="CY182" i="1"/>
  <c r="CO182" i="1"/>
  <c r="CL182" i="1"/>
  <c r="CE182" i="1"/>
  <c r="CC182" i="1"/>
  <c r="BV182" i="1"/>
  <c r="BQ182" i="1"/>
  <c r="BJ182" i="1"/>
  <c r="BM182" i="1" s="1"/>
  <c r="BG182" i="1"/>
  <c r="AZ182" i="1"/>
  <c r="AQ182" i="1"/>
  <c r="AO182" i="1"/>
  <c r="AM182" i="1"/>
  <c r="AJ182" i="1"/>
  <c r="DA182" i="1" s="1"/>
  <c r="AH182" i="1"/>
  <c r="I182" i="1"/>
  <c r="D182" i="1"/>
  <c r="CO181" i="1"/>
  <c r="CL181" i="1"/>
  <c r="CE181" i="1"/>
  <c r="CC181" i="1"/>
  <c r="BV181" i="1"/>
  <c r="BQ181" i="1"/>
  <c r="BJ181" i="1"/>
  <c r="BM181" i="1" s="1"/>
  <c r="BG181" i="1"/>
  <c r="AZ181" i="1"/>
  <c r="CY181" i="1" s="1"/>
  <c r="AQ181" i="1"/>
  <c r="AO181" i="1"/>
  <c r="DB181" i="1" s="1"/>
  <c r="AM181" i="1"/>
  <c r="AJ181" i="1"/>
  <c r="AH181" i="1"/>
  <c r="I181" i="1"/>
  <c r="CW181" i="1" s="1"/>
  <c r="F181" i="1"/>
  <c r="G181" i="1" s="1"/>
  <c r="E181" i="1"/>
  <c r="D181" i="1"/>
  <c r="CX181" i="1" s="1"/>
  <c r="CO180" i="1"/>
  <c r="CL180" i="1"/>
  <c r="CE180" i="1"/>
  <c r="CC180" i="1"/>
  <c r="BV180" i="1"/>
  <c r="BQ180" i="1"/>
  <c r="BJ180" i="1"/>
  <c r="BM180" i="1" s="1"/>
  <c r="BG180" i="1"/>
  <c r="AZ180" i="1"/>
  <c r="CY180" i="1" s="1"/>
  <c r="AQ180" i="1"/>
  <c r="AO180" i="1"/>
  <c r="AM180" i="1"/>
  <c r="AJ180" i="1"/>
  <c r="DA180" i="1" s="1"/>
  <c r="AH180" i="1"/>
  <c r="I180" i="1"/>
  <c r="D180" i="1"/>
  <c r="CO179" i="1"/>
  <c r="CL179" i="1"/>
  <c r="CE179" i="1"/>
  <c r="CC179" i="1"/>
  <c r="BV179" i="1"/>
  <c r="BQ179" i="1"/>
  <c r="BM179" i="1"/>
  <c r="BJ179" i="1"/>
  <c r="BG179" i="1"/>
  <c r="AZ179" i="1"/>
  <c r="CY179" i="1" s="1"/>
  <c r="AQ179" i="1"/>
  <c r="AO179" i="1"/>
  <c r="AM179" i="1"/>
  <c r="AJ179" i="1"/>
  <c r="CZ179" i="1" s="1"/>
  <c r="AH179" i="1"/>
  <c r="DB179" i="1" s="1"/>
  <c r="I179" i="1"/>
  <c r="E179" i="1"/>
  <c r="F179" i="1" s="1"/>
  <c r="G179" i="1" s="1"/>
  <c r="D179" i="1"/>
  <c r="CY178" i="1"/>
  <c r="CO178" i="1"/>
  <c r="CL178" i="1"/>
  <c r="CE178" i="1"/>
  <c r="CC178" i="1"/>
  <c r="BV178" i="1"/>
  <c r="BQ178" i="1"/>
  <c r="BJ178" i="1"/>
  <c r="BM178" i="1" s="1"/>
  <c r="BG178" i="1"/>
  <c r="AZ178" i="1"/>
  <c r="AQ178" i="1"/>
  <c r="AO178" i="1"/>
  <c r="AM178" i="1"/>
  <c r="AJ178" i="1"/>
  <c r="DA178" i="1" s="1"/>
  <c r="AH178" i="1"/>
  <c r="I178" i="1"/>
  <c r="D178" i="1"/>
  <c r="CO177" i="1"/>
  <c r="CL177" i="1"/>
  <c r="CE177" i="1"/>
  <c r="CC177" i="1"/>
  <c r="BV177" i="1"/>
  <c r="BQ177" i="1"/>
  <c r="BJ177" i="1"/>
  <c r="BM177" i="1" s="1"/>
  <c r="BG177" i="1"/>
  <c r="AZ177" i="1"/>
  <c r="CY177" i="1" s="1"/>
  <c r="AQ177" i="1"/>
  <c r="AO177" i="1"/>
  <c r="DB177" i="1" s="1"/>
  <c r="AM177" i="1"/>
  <c r="AJ177" i="1"/>
  <c r="AH177" i="1"/>
  <c r="I177" i="1"/>
  <c r="CW177" i="1" s="1"/>
  <c r="F177" i="1"/>
  <c r="G177" i="1" s="1"/>
  <c r="E177" i="1"/>
  <c r="D177" i="1"/>
  <c r="CX177" i="1" s="1"/>
  <c r="CO176" i="1"/>
  <c r="CL176" i="1"/>
  <c r="CE176" i="1"/>
  <c r="CC176" i="1"/>
  <c r="BV176" i="1"/>
  <c r="BQ176" i="1"/>
  <c r="BJ176" i="1"/>
  <c r="BM176" i="1" s="1"/>
  <c r="BG176" i="1"/>
  <c r="AZ176" i="1"/>
  <c r="CY176" i="1" s="1"/>
  <c r="AQ176" i="1"/>
  <c r="AO176" i="1"/>
  <c r="AM176" i="1"/>
  <c r="AJ176" i="1"/>
  <c r="DA176" i="1" s="1"/>
  <c r="AH176" i="1"/>
  <c r="I176" i="1"/>
  <c r="D176" i="1"/>
  <c r="CO175" i="1"/>
  <c r="CL175" i="1"/>
  <c r="CE175" i="1"/>
  <c r="CC175" i="1"/>
  <c r="BV175" i="1"/>
  <c r="BQ175" i="1"/>
  <c r="BM175" i="1"/>
  <c r="BJ175" i="1"/>
  <c r="BG175" i="1"/>
  <c r="AZ175" i="1"/>
  <c r="CY175" i="1" s="1"/>
  <c r="AQ175" i="1"/>
  <c r="AO175" i="1"/>
  <c r="AM175" i="1"/>
  <c r="AJ175" i="1"/>
  <c r="CZ175" i="1" s="1"/>
  <c r="AH175" i="1"/>
  <c r="DB175" i="1" s="1"/>
  <c r="I175" i="1"/>
  <c r="E175" i="1"/>
  <c r="F175" i="1" s="1"/>
  <c r="G175" i="1" s="1"/>
  <c r="D175" i="1"/>
  <c r="CW175" i="1" s="1"/>
  <c r="CY174" i="1"/>
  <c r="CO174" i="1"/>
  <c r="CL174" i="1"/>
  <c r="CE174" i="1"/>
  <c r="CC174" i="1"/>
  <c r="BV174" i="1"/>
  <c r="BQ174" i="1"/>
  <c r="BJ174" i="1"/>
  <c r="BM174" i="1" s="1"/>
  <c r="BG174" i="1"/>
  <c r="AZ174" i="1"/>
  <c r="AQ174" i="1"/>
  <c r="AO174" i="1"/>
  <c r="AM174" i="1"/>
  <c r="AJ174" i="1"/>
  <c r="DA174" i="1" s="1"/>
  <c r="AH174" i="1"/>
  <c r="I174" i="1"/>
  <c r="D174" i="1"/>
  <c r="CO173" i="1"/>
  <c r="CL173" i="1"/>
  <c r="CE173" i="1"/>
  <c r="CC173" i="1"/>
  <c r="BV173" i="1"/>
  <c r="BQ173" i="1"/>
  <c r="BJ173" i="1"/>
  <c r="BM173" i="1" s="1"/>
  <c r="BG173" i="1"/>
  <c r="AZ173" i="1"/>
  <c r="CY173" i="1" s="1"/>
  <c r="AQ173" i="1"/>
  <c r="AO173" i="1"/>
  <c r="DB173" i="1" s="1"/>
  <c r="AM173" i="1"/>
  <c r="AJ173" i="1"/>
  <c r="AH173" i="1"/>
  <c r="I173" i="1"/>
  <c r="CW173" i="1" s="1"/>
  <c r="F173" i="1"/>
  <c r="G173" i="1" s="1"/>
  <c r="E173" i="1"/>
  <c r="D173" i="1"/>
  <c r="CO172" i="1"/>
  <c r="CL172" i="1"/>
  <c r="CE172" i="1"/>
  <c r="CC172" i="1"/>
  <c r="BV172" i="1"/>
  <c r="BQ172" i="1"/>
  <c r="BJ172" i="1"/>
  <c r="BM172" i="1" s="1"/>
  <c r="BG172" i="1"/>
  <c r="AZ172" i="1"/>
  <c r="CY172" i="1" s="1"/>
  <c r="AQ172" i="1"/>
  <c r="AO172" i="1"/>
  <c r="AM172" i="1"/>
  <c r="AJ172" i="1"/>
  <c r="DA172" i="1" s="1"/>
  <c r="AH172" i="1"/>
  <c r="I172" i="1"/>
  <c r="D172" i="1"/>
  <c r="CO171" i="1"/>
  <c r="CL171" i="1"/>
  <c r="CE171" i="1"/>
  <c r="CC171" i="1"/>
  <c r="BV171" i="1"/>
  <c r="BQ171" i="1"/>
  <c r="BM171" i="1"/>
  <c r="BJ171" i="1"/>
  <c r="BG171" i="1"/>
  <c r="AZ171" i="1"/>
  <c r="CY171" i="1" s="1"/>
  <c r="AQ171" i="1"/>
  <c r="AO171" i="1"/>
  <c r="AM171" i="1"/>
  <c r="AJ171" i="1"/>
  <c r="CZ171" i="1" s="1"/>
  <c r="AH171" i="1"/>
  <c r="DB171" i="1" s="1"/>
  <c r="I171" i="1"/>
  <c r="E171" i="1"/>
  <c r="F171" i="1" s="1"/>
  <c r="G171" i="1" s="1"/>
  <c r="D171" i="1"/>
  <c r="CZ170" i="1"/>
  <c r="CO170" i="1"/>
  <c r="CL170" i="1"/>
  <c r="CE170" i="1"/>
  <c r="CC170" i="1"/>
  <c r="BV170" i="1"/>
  <c r="BQ170" i="1"/>
  <c r="BM170" i="1"/>
  <c r="BJ170" i="1"/>
  <c r="BG170" i="1"/>
  <c r="AZ170" i="1"/>
  <c r="AQ170" i="1"/>
  <c r="AO170" i="1"/>
  <c r="AM170" i="1"/>
  <c r="CY170" i="1" s="1"/>
  <c r="AJ170" i="1"/>
  <c r="AH170" i="1"/>
  <c r="DB170" i="1" s="1"/>
  <c r="I170" i="1"/>
  <c r="G170" i="1"/>
  <c r="F170" i="1"/>
  <c r="E170" i="1"/>
  <c r="CX170" i="1" s="1"/>
  <c r="D170" i="1"/>
  <c r="CW170" i="1" s="1"/>
  <c r="CO169" i="1"/>
  <c r="CL169" i="1"/>
  <c r="CE169" i="1"/>
  <c r="CC169" i="1"/>
  <c r="BV169" i="1"/>
  <c r="BQ169" i="1"/>
  <c r="BM169" i="1"/>
  <c r="BJ169" i="1"/>
  <c r="BG169" i="1"/>
  <c r="AZ169" i="1"/>
  <c r="AQ169" i="1"/>
  <c r="AO169" i="1"/>
  <c r="CZ169" i="1" s="1"/>
  <c r="AM169" i="1"/>
  <c r="AJ169" i="1"/>
  <c r="AH169" i="1"/>
  <c r="CY169" i="1" s="1"/>
  <c r="I169" i="1"/>
  <c r="E169" i="1"/>
  <c r="F169" i="1" s="1"/>
  <c r="G169" i="1" s="1"/>
  <c r="D169" i="1"/>
  <c r="CW169" i="1" s="1"/>
  <c r="CZ168" i="1"/>
  <c r="CO168" i="1"/>
  <c r="CL168" i="1"/>
  <c r="CE168" i="1"/>
  <c r="CC168" i="1"/>
  <c r="BV168" i="1"/>
  <c r="BQ168" i="1"/>
  <c r="BM168" i="1"/>
  <c r="BJ168" i="1"/>
  <c r="BG168" i="1"/>
  <c r="AZ168" i="1"/>
  <c r="AQ168" i="1"/>
  <c r="AO168" i="1"/>
  <c r="AM168" i="1"/>
  <c r="CY168" i="1" s="1"/>
  <c r="AJ168" i="1"/>
  <c r="AH168" i="1"/>
  <c r="DB168" i="1" s="1"/>
  <c r="I168" i="1"/>
  <c r="G168" i="1"/>
  <c r="F168" i="1"/>
  <c r="E168" i="1"/>
  <c r="CX168" i="1" s="1"/>
  <c r="D168" i="1"/>
  <c r="CW168" i="1" s="1"/>
  <c r="CO167" i="1"/>
  <c r="CL167" i="1"/>
  <c r="CE167" i="1"/>
  <c r="CC167" i="1"/>
  <c r="BV167" i="1"/>
  <c r="BQ167" i="1"/>
  <c r="BM167" i="1"/>
  <c r="BJ167" i="1"/>
  <c r="BG167" i="1"/>
  <c r="AZ167" i="1"/>
  <c r="AQ167" i="1"/>
  <c r="AO167" i="1"/>
  <c r="CZ167" i="1" s="1"/>
  <c r="AM167" i="1"/>
  <c r="AJ167" i="1"/>
  <c r="AH167" i="1"/>
  <c r="CY167" i="1" s="1"/>
  <c r="I167" i="1"/>
  <c r="E167" i="1"/>
  <c r="F167" i="1" s="1"/>
  <c r="G167" i="1" s="1"/>
  <c r="D167" i="1"/>
  <c r="CZ166" i="1"/>
  <c r="CO166" i="1"/>
  <c r="CL166" i="1"/>
  <c r="CE166" i="1"/>
  <c r="CC166" i="1"/>
  <c r="BV166" i="1"/>
  <c r="BQ166" i="1"/>
  <c r="BM166" i="1"/>
  <c r="BJ166" i="1"/>
  <c r="BG166" i="1"/>
  <c r="AZ166" i="1"/>
  <c r="AQ166" i="1"/>
  <c r="AO166" i="1"/>
  <c r="AM166" i="1"/>
  <c r="CY166" i="1" s="1"/>
  <c r="AJ166" i="1"/>
  <c r="AH166" i="1"/>
  <c r="DB166" i="1" s="1"/>
  <c r="I166" i="1"/>
  <c r="G166" i="1"/>
  <c r="F166" i="1"/>
  <c r="E166" i="1"/>
  <c r="CX166" i="1" s="1"/>
  <c r="D166" i="1"/>
  <c r="CW166" i="1" s="1"/>
  <c r="CO165" i="1"/>
  <c r="CL165" i="1"/>
  <c r="CE165" i="1"/>
  <c r="CC165" i="1"/>
  <c r="BV165" i="1"/>
  <c r="BQ165" i="1"/>
  <c r="BM165" i="1"/>
  <c r="BJ165" i="1"/>
  <c r="BG165" i="1"/>
  <c r="AZ165" i="1"/>
  <c r="AQ165" i="1"/>
  <c r="AO165" i="1"/>
  <c r="CZ165" i="1" s="1"/>
  <c r="AM165" i="1"/>
  <c r="AJ165" i="1"/>
  <c r="AH165" i="1"/>
  <c r="CY165" i="1" s="1"/>
  <c r="I165" i="1"/>
  <c r="E165" i="1"/>
  <c r="F165" i="1" s="1"/>
  <c r="G165" i="1" s="1"/>
  <c r="D165" i="1"/>
  <c r="CZ164" i="1"/>
  <c r="CO164" i="1"/>
  <c r="CL164" i="1"/>
  <c r="CE164" i="1"/>
  <c r="CC164" i="1"/>
  <c r="BV164" i="1"/>
  <c r="BQ164" i="1"/>
  <c r="BM164" i="1"/>
  <c r="BJ164" i="1"/>
  <c r="BG164" i="1"/>
  <c r="AZ164" i="1"/>
  <c r="AQ164" i="1"/>
  <c r="AO164" i="1"/>
  <c r="AM164" i="1"/>
  <c r="CY164" i="1" s="1"/>
  <c r="AJ164" i="1"/>
  <c r="AH164" i="1"/>
  <c r="DB164" i="1" s="1"/>
  <c r="I164" i="1"/>
  <c r="G164" i="1"/>
  <c r="F164" i="1"/>
  <c r="E164" i="1"/>
  <c r="CX164" i="1" s="1"/>
  <c r="D164" i="1"/>
  <c r="CW164" i="1" s="1"/>
  <c r="CO163" i="1"/>
  <c r="CL163" i="1"/>
  <c r="CE163" i="1"/>
  <c r="CC163" i="1"/>
  <c r="BV163" i="1"/>
  <c r="BQ163" i="1"/>
  <c r="BM163" i="1"/>
  <c r="BJ163" i="1"/>
  <c r="BG163" i="1"/>
  <c r="AZ163" i="1"/>
  <c r="AQ163" i="1"/>
  <c r="AO163" i="1"/>
  <c r="CZ163" i="1" s="1"/>
  <c r="AM163" i="1"/>
  <c r="AJ163" i="1"/>
  <c r="AH163" i="1"/>
  <c r="CY163" i="1" s="1"/>
  <c r="I163" i="1"/>
  <c r="E163" i="1"/>
  <c r="F163" i="1" s="1"/>
  <c r="G163" i="1" s="1"/>
  <c r="D163" i="1"/>
  <c r="CZ162" i="1"/>
  <c r="CO162" i="1"/>
  <c r="CL162" i="1"/>
  <c r="CE162" i="1"/>
  <c r="CC162" i="1"/>
  <c r="BV162" i="1"/>
  <c r="BQ162" i="1"/>
  <c r="BM162" i="1"/>
  <c r="BJ162" i="1"/>
  <c r="BG162" i="1"/>
  <c r="AZ162" i="1"/>
  <c r="AQ162" i="1"/>
  <c r="AO162" i="1"/>
  <c r="AM162" i="1"/>
  <c r="CY162" i="1" s="1"/>
  <c r="AJ162" i="1"/>
  <c r="AH162" i="1"/>
  <c r="DB162" i="1" s="1"/>
  <c r="I162" i="1"/>
  <c r="G162" i="1"/>
  <c r="F162" i="1"/>
  <c r="E162" i="1"/>
  <c r="CX162" i="1" s="1"/>
  <c r="D162" i="1"/>
  <c r="CW162" i="1" s="1"/>
  <c r="CO161" i="1"/>
  <c r="CL161" i="1"/>
  <c r="CE161" i="1"/>
  <c r="CC161" i="1"/>
  <c r="BV161" i="1"/>
  <c r="BQ161" i="1"/>
  <c r="BM161" i="1"/>
  <c r="BJ161" i="1"/>
  <c r="BG161" i="1"/>
  <c r="AZ161" i="1"/>
  <c r="AQ161" i="1"/>
  <c r="AO161" i="1"/>
  <c r="CZ161" i="1" s="1"/>
  <c r="AM161" i="1"/>
  <c r="AJ161" i="1"/>
  <c r="AH161" i="1"/>
  <c r="CY161" i="1" s="1"/>
  <c r="I161" i="1"/>
  <c r="E161" i="1"/>
  <c r="F161" i="1" s="1"/>
  <c r="G161" i="1" s="1"/>
  <c r="D161" i="1"/>
  <c r="CW161" i="1" s="1"/>
  <c r="CZ160" i="1"/>
  <c r="CO160" i="1"/>
  <c r="CL160" i="1"/>
  <c r="CE160" i="1"/>
  <c r="CC160" i="1"/>
  <c r="BV160" i="1"/>
  <c r="BQ160" i="1"/>
  <c r="BM160" i="1"/>
  <c r="BJ160" i="1"/>
  <c r="BG160" i="1"/>
  <c r="AZ160" i="1"/>
  <c r="AQ160" i="1"/>
  <c r="AO160" i="1"/>
  <c r="AM160" i="1"/>
  <c r="CY160" i="1" s="1"/>
  <c r="AJ160" i="1"/>
  <c r="AH160" i="1"/>
  <c r="DB160" i="1" s="1"/>
  <c r="I160" i="1"/>
  <c r="G160" i="1"/>
  <c r="F160" i="1"/>
  <c r="E160" i="1"/>
  <c r="CX160" i="1" s="1"/>
  <c r="D160" i="1"/>
  <c r="CW160" i="1" s="1"/>
  <c r="CO159" i="1"/>
  <c r="CL159" i="1"/>
  <c r="CE159" i="1"/>
  <c r="CC159" i="1"/>
  <c r="BV159" i="1"/>
  <c r="BQ159" i="1"/>
  <c r="BM159" i="1"/>
  <c r="BJ159" i="1"/>
  <c r="BG159" i="1"/>
  <c r="AZ159" i="1"/>
  <c r="AQ159" i="1"/>
  <c r="AO159" i="1"/>
  <c r="CZ159" i="1" s="1"/>
  <c r="AM159" i="1"/>
  <c r="AJ159" i="1"/>
  <c r="AH159" i="1"/>
  <c r="CY159" i="1" s="1"/>
  <c r="I159" i="1"/>
  <c r="E159" i="1"/>
  <c r="F159" i="1" s="1"/>
  <c r="G159" i="1" s="1"/>
  <c r="D159" i="1"/>
  <c r="CZ158" i="1"/>
  <c r="CO158" i="1"/>
  <c r="CL158" i="1"/>
  <c r="CE158" i="1"/>
  <c r="CC158" i="1"/>
  <c r="BV158" i="1"/>
  <c r="BQ158" i="1"/>
  <c r="BM158" i="1"/>
  <c r="BJ158" i="1"/>
  <c r="BG158" i="1"/>
  <c r="AZ158" i="1"/>
  <c r="AQ158" i="1"/>
  <c r="AO158" i="1"/>
  <c r="AM158" i="1"/>
  <c r="CY158" i="1" s="1"/>
  <c r="AJ158" i="1"/>
  <c r="AH158" i="1"/>
  <c r="DB158" i="1" s="1"/>
  <c r="I158" i="1"/>
  <c r="G158" i="1"/>
  <c r="F158" i="1"/>
  <c r="E158" i="1"/>
  <c r="CX158" i="1" s="1"/>
  <c r="D158" i="1"/>
  <c r="CW158" i="1" s="1"/>
  <c r="CO157" i="1"/>
  <c r="CL157" i="1"/>
  <c r="CE157" i="1"/>
  <c r="CC157" i="1"/>
  <c r="BV157" i="1"/>
  <c r="BQ157" i="1"/>
  <c r="BM157" i="1"/>
  <c r="BJ157" i="1"/>
  <c r="BG157" i="1"/>
  <c r="AZ157" i="1"/>
  <c r="AQ157" i="1"/>
  <c r="AO157" i="1"/>
  <c r="CZ157" i="1" s="1"/>
  <c r="AM157" i="1"/>
  <c r="AJ157" i="1"/>
  <c r="AH157" i="1"/>
  <c r="CY157" i="1" s="1"/>
  <c r="I157" i="1"/>
  <c r="E157" i="1"/>
  <c r="F157" i="1" s="1"/>
  <c r="G157" i="1" s="1"/>
  <c r="D157" i="1"/>
  <c r="CZ156" i="1"/>
  <c r="CO156" i="1"/>
  <c r="CL156" i="1"/>
  <c r="CE156" i="1"/>
  <c r="CC156" i="1"/>
  <c r="BV156" i="1"/>
  <c r="BQ156" i="1"/>
  <c r="BM156" i="1"/>
  <c r="BJ156" i="1"/>
  <c r="BG156" i="1"/>
  <c r="AZ156" i="1"/>
  <c r="AQ156" i="1"/>
  <c r="AO156" i="1"/>
  <c r="AM156" i="1"/>
  <c r="CY156" i="1" s="1"/>
  <c r="AJ156" i="1"/>
  <c r="AH156" i="1"/>
  <c r="DB156" i="1" s="1"/>
  <c r="I156" i="1"/>
  <c r="G156" i="1"/>
  <c r="F156" i="1"/>
  <c r="E156" i="1"/>
  <c r="CX156" i="1" s="1"/>
  <c r="D156" i="1"/>
  <c r="CW156" i="1" s="1"/>
  <c r="CO155" i="1"/>
  <c r="CL155" i="1"/>
  <c r="CE155" i="1"/>
  <c r="CC155" i="1"/>
  <c r="BV155" i="1"/>
  <c r="BQ155" i="1"/>
  <c r="BM155" i="1"/>
  <c r="BJ155" i="1"/>
  <c r="BG155" i="1"/>
  <c r="AZ155" i="1"/>
  <c r="AQ155" i="1"/>
  <c r="AO155" i="1"/>
  <c r="CZ155" i="1" s="1"/>
  <c r="AM155" i="1"/>
  <c r="AJ155" i="1"/>
  <c r="AH155" i="1"/>
  <c r="CY155" i="1" s="1"/>
  <c r="I155" i="1"/>
  <c r="E155" i="1"/>
  <c r="D155" i="1"/>
  <c r="CZ154" i="1"/>
  <c r="CO154" i="1"/>
  <c r="CL154" i="1"/>
  <c r="CE154" i="1"/>
  <c r="CC154" i="1"/>
  <c r="BV154" i="1"/>
  <c r="BQ154" i="1"/>
  <c r="BM154" i="1"/>
  <c r="BJ154" i="1"/>
  <c r="BG154" i="1"/>
  <c r="AZ154" i="1"/>
  <c r="AQ154" i="1"/>
  <c r="AO154" i="1"/>
  <c r="AM154" i="1"/>
  <c r="CY154" i="1" s="1"/>
  <c r="AJ154" i="1"/>
  <c r="AH154" i="1"/>
  <c r="DB154" i="1" s="1"/>
  <c r="I154" i="1"/>
  <c r="G154" i="1"/>
  <c r="F154" i="1"/>
  <c r="E154" i="1"/>
  <c r="CX154" i="1" s="1"/>
  <c r="D154" i="1"/>
  <c r="CW154" i="1" s="1"/>
  <c r="CO153" i="1"/>
  <c r="CL153" i="1"/>
  <c r="CE153" i="1"/>
  <c r="CC153" i="1"/>
  <c r="BV153" i="1"/>
  <c r="BQ153" i="1"/>
  <c r="BM153" i="1"/>
  <c r="BJ153" i="1"/>
  <c r="BG153" i="1"/>
  <c r="AZ153" i="1"/>
  <c r="AQ153" i="1"/>
  <c r="AO153" i="1"/>
  <c r="CZ153" i="1" s="1"/>
  <c r="AM153" i="1"/>
  <c r="AJ153" i="1"/>
  <c r="AH153" i="1"/>
  <c r="CY153" i="1" s="1"/>
  <c r="I153" i="1"/>
  <c r="E153" i="1"/>
  <c r="D153" i="1"/>
  <c r="CZ152" i="1"/>
  <c r="CO152" i="1"/>
  <c r="CL152" i="1"/>
  <c r="CE152" i="1"/>
  <c r="CC152" i="1"/>
  <c r="BV152" i="1"/>
  <c r="BQ152" i="1"/>
  <c r="BM152" i="1"/>
  <c r="BJ152" i="1"/>
  <c r="BG152" i="1"/>
  <c r="AZ152" i="1"/>
  <c r="AQ152" i="1"/>
  <c r="AO152" i="1"/>
  <c r="AM152" i="1"/>
  <c r="CY152" i="1" s="1"/>
  <c r="AJ152" i="1"/>
  <c r="AH152" i="1"/>
  <c r="DB152" i="1" s="1"/>
  <c r="I152" i="1"/>
  <c r="G152" i="1"/>
  <c r="F152" i="1"/>
  <c r="E152" i="1"/>
  <c r="CX152" i="1" s="1"/>
  <c r="D152" i="1"/>
  <c r="CW152" i="1" s="1"/>
  <c r="CO151" i="1"/>
  <c r="CL151" i="1"/>
  <c r="CE151" i="1"/>
  <c r="CC151" i="1"/>
  <c r="BV151" i="1"/>
  <c r="BQ151" i="1"/>
  <c r="BM151" i="1"/>
  <c r="BJ151" i="1"/>
  <c r="BG151" i="1"/>
  <c r="AZ151" i="1"/>
  <c r="AQ151" i="1"/>
  <c r="AO151" i="1"/>
  <c r="CZ151" i="1" s="1"/>
  <c r="AM151" i="1"/>
  <c r="AJ151" i="1"/>
  <c r="AH151" i="1"/>
  <c r="DB151" i="1" s="1"/>
  <c r="I151" i="1"/>
  <c r="E151" i="1"/>
  <c r="F151" i="1" s="1"/>
  <c r="G151" i="1" s="1"/>
  <c r="D151" i="1"/>
  <c r="CZ150" i="1"/>
  <c r="CO150" i="1"/>
  <c r="CL150" i="1"/>
  <c r="CE150" i="1"/>
  <c r="CC150" i="1"/>
  <c r="BV150" i="1"/>
  <c r="BQ150" i="1"/>
  <c r="BM150" i="1"/>
  <c r="BJ150" i="1"/>
  <c r="BG150" i="1"/>
  <c r="AZ150" i="1"/>
  <c r="AQ150" i="1"/>
  <c r="AO150" i="1"/>
  <c r="AM150" i="1"/>
  <c r="CY150" i="1" s="1"/>
  <c r="AJ150" i="1"/>
  <c r="AH150" i="1"/>
  <c r="DB150" i="1" s="1"/>
  <c r="I150" i="1"/>
  <c r="G150" i="1"/>
  <c r="F150" i="1"/>
  <c r="E150" i="1"/>
  <c r="CX150" i="1" s="1"/>
  <c r="D150" i="1"/>
  <c r="CW150" i="1" s="1"/>
  <c r="CO149" i="1"/>
  <c r="CL149" i="1"/>
  <c r="CE149" i="1"/>
  <c r="CC149" i="1"/>
  <c r="BV149" i="1"/>
  <c r="BQ149" i="1"/>
  <c r="BM149" i="1"/>
  <c r="BJ149" i="1"/>
  <c r="BG149" i="1"/>
  <c r="AZ149" i="1"/>
  <c r="AQ149" i="1"/>
  <c r="AO149" i="1"/>
  <c r="CZ149" i="1" s="1"/>
  <c r="AM149" i="1"/>
  <c r="AJ149" i="1"/>
  <c r="AH149" i="1"/>
  <c r="CY149" i="1" s="1"/>
  <c r="I149" i="1"/>
  <c r="E149" i="1"/>
  <c r="F149" i="1" s="1"/>
  <c r="G149" i="1" s="1"/>
  <c r="D149" i="1"/>
  <c r="CZ148" i="1"/>
  <c r="CO148" i="1"/>
  <c r="CL148" i="1"/>
  <c r="CE148" i="1"/>
  <c r="CC148" i="1"/>
  <c r="BV148" i="1"/>
  <c r="BQ148" i="1"/>
  <c r="BM148" i="1"/>
  <c r="BJ148" i="1"/>
  <c r="BG148" i="1"/>
  <c r="AZ148" i="1"/>
  <c r="AQ148" i="1"/>
  <c r="AO148" i="1"/>
  <c r="AM148" i="1"/>
  <c r="CY148" i="1" s="1"/>
  <c r="AJ148" i="1"/>
  <c r="AH148" i="1"/>
  <c r="DB148" i="1" s="1"/>
  <c r="I148" i="1"/>
  <c r="G148" i="1"/>
  <c r="F148" i="1"/>
  <c r="E148" i="1"/>
  <c r="CX148" i="1" s="1"/>
  <c r="D148" i="1"/>
  <c r="CW148" i="1" s="1"/>
  <c r="CO147" i="1"/>
  <c r="CL147" i="1"/>
  <c r="CE147" i="1"/>
  <c r="CC147" i="1"/>
  <c r="BV147" i="1"/>
  <c r="BQ147" i="1"/>
  <c r="BM147" i="1"/>
  <c r="BJ147" i="1"/>
  <c r="BG147" i="1"/>
  <c r="AZ147" i="1"/>
  <c r="AQ147" i="1"/>
  <c r="AO147" i="1"/>
  <c r="CZ147" i="1" s="1"/>
  <c r="AM147" i="1"/>
  <c r="AJ147" i="1"/>
  <c r="AH147" i="1"/>
  <c r="CY147" i="1" s="1"/>
  <c r="I147" i="1"/>
  <c r="E147" i="1"/>
  <c r="D147" i="1"/>
  <c r="CZ146" i="1"/>
  <c r="CO146" i="1"/>
  <c r="CL146" i="1"/>
  <c r="CE146" i="1"/>
  <c r="CC146" i="1"/>
  <c r="BV146" i="1"/>
  <c r="BQ146" i="1"/>
  <c r="BM146" i="1"/>
  <c r="BJ146" i="1"/>
  <c r="BG146" i="1"/>
  <c r="AZ146" i="1"/>
  <c r="AQ146" i="1"/>
  <c r="AO146" i="1"/>
  <c r="AM146" i="1"/>
  <c r="CY146" i="1" s="1"/>
  <c r="AJ146" i="1"/>
  <c r="AH146" i="1"/>
  <c r="DB146" i="1" s="1"/>
  <c r="I146" i="1"/>
  <c r="G146" i="1"/>
  <c r="F146" i="1"/>
  <c r="E146" i="1"/>
  <c r="CX146" i="1" s="1"/>
  <c r="D146" i="1"/>
  <c r="CW146" i="1" s="1"/>
  <c r="CO145" i="1"/>
  <c r="CL145" i="1"/>
  <c r="CE145" i="1"/>
  <c r="CC145" i="1"/>
  <c r="BV145" i="1"/>
  <c r="BQ145" i="1"/>
  <c r="BM145" i="1"/>
  <c r="BJ145" i="1"/>
  <c r="BG145" i="1"/>
  <c r="AZ145" i="1"/>
  <c r="AQ145" i="1"/>
  <c r="AO145" i="1"/>
  <c r="CZ145" i="1" s="1"/>
  <c r="AM145" i="1"/>
  <c r="AJ145" i="1"/>
  <c r="AH145" i="1"/>
  <c r="CY145" i="1" s="1"/>
  <c r="I145" i="1"/>
  <c r="E145" i="1"/>
  <c r="D145" i="1"/>
  <c r="CZ144" i="1"/>
  <c r="CO144" i="1"/>
  <c r="CL144" i="1"/>
  <c r="CE144" i="1"/>
  <c r="CC144" i="1"/>
  <c r="BV144" i="1"/>
  <c r="BQ144" i="1"/>
  <c r="BM144" i="1"/>
  <c r="BJ144" i="1"/>
  <c r="BG144" i="1"/>
  <c r="AZ144" i="1"/>
  <c r="AQ144" i="1"/>
  <c r="AO144" i="1"/>
  <c r="AM144" i="1"/>
  <c r="CY144" i="1" s="1"/>
  <c r="AJ144" i="1"/>
  <c r="AH144" i="1"/>
  <c r="DB144" i="1" s="1"/>
  <c r="I144" i="1"/>
  <c r="G144" i="1"/>
  <c r="F144" i="1"/>
  <c r="E144" i="1"/>
  <c r="CX144" i="1" s="1"/>
  <c r="D144" i="1"/>
  <c r="CW144" i="1" s="1"/>
  <c r="CO143" i="1"/>
  <c r="CL143" i="1"/>
  <c r="CE143" i="1"/>
  <c r="CC143" i="1"/>
  <c r="BV143" i="1"/>
  <c r="BQ143" i="1"/>
  <c r="BM143" i="1"/>
  <c r="BJ143" i="1"/>
  <c r="BG143" i="1"/>
  <c r="AZ143" i="1"/>
  <c r="AQ143" i="1"/>
  <c r="AO143" i="1"/>
  <c r="CZ143" i="1" s="1"/>
  <c r="AM143" i="1"/>
  <c r="AJ143" i="1"/>
  <c r="AH143" i="1"/>
  <c r="DB143" i="1" s="1"/>
  <c r="I143" i="1"/>
  <c r="E143" i="1"/>
  <c r="F143" i="1" s="1"/>
  <c r="G143" i="1" s="1"/>
  <c r="D143" i="1"/>
  <c r="CZ142" i="1"/>
  <c r="CO142" i="1"/>
  <c r="CL142" i="1"/>
  <c r="CE142" i="1"/>
  <c r="CC142" i="1"/>
  <c r="BV142" i="1"/>
  <c r="BQ142" i="1"/>
  <c r="BM142" i="1"/>
  <c r="BJ142" i="1"/>
  <c r="BG142" i="1"/>
  <c r="AZ142" i="1"/>
  <c r="AQ142" i="1"/>
  <c r="AO142" i="1"/>
  <c r="AM142" i="1"/>
  <c r="CY142" i="1" s="1"/>
  <c r="AJ142" i="1"/>
  <c r="AH142" i="1"/>
  <c r="DB142" i="1" s="1"/>
  <c r="I142" i="1"/>
  <c r="G142" i="1"/>
  <c r="F142" i="1"/>
  <c r="E142" i="1"/>
  <c r="CX142" i="1" s="1"/>
  <c r="D142" i="1"/>
  <c r="CW142" i="1" s="1"/>
  <c r="CO141" i="1"/>
  <c r="CL141" i="1"/>
  <c r="CE141" i="1"/>
  <c r="CC141" i="1"/>
  <c r="BV141" i="1"/>
  <c r="BQ141" i="1"/>
  <c r="BM141" i="1"/>
  <c r="BJ141" i="1"/>
  <c r="BG141" i="1"/>
  <c r="AZ141" i="1"/>
  <c r="AQ141" i="1"/>
  <c r="AO141" i="1"/>
  <c r="CZ141" i="1" s="1"/>
  <c r="AM141" i="1"/>
  <c r="AJ141" i="1"/>
  <c r="AH141" i="1"/>
  <c r="DB141" i="1" s="1"/>
  <c r="I141" i="1"/>
  <c r="E141" i="1"/>
  <c r="F141" i="1" s="1"/>
  <c r="G141" i="1" s="1"/>
  <c r="D141" i="1"/>
  <c r="CZ140" i="1"/>
  <c r="CO140" i="1"/>
  <c r="CL140" i="1"/>
  <c r="CE140" i="1"/>
  <c r="CC140" i="1"/>
  <c r="BV140" i="1"/>
  <c r="BQ140" i="1"/>
  <c r="BM140" i="1"/>
  <c r="BJ140" i="1"/>
  <c r="BG140" i="1"/>
  <c r="AZ140" i="1"/>
  <c r="AQ140" i="1"/>
  <c r="AO140" i="1"/>
  <c r="AM140" i="1"/>
  <c r="CY140" i="1" s="1"/>
  <c r="AJ140" i="1"/>
  <c r="AH140" i="1"/>
  <c r="DB140" i="1" s="1"/>
  <c r="I140" i="1"/>
  <c r="G140" i="1"/>
  <c r="F140" i="1"/>
  <c r="E140" i="1"/>
  <c r="CX140" i="1" s="1"/>
  <c r="D140" i="1"/>
  <c r="CW140" i="1" s="1"/>
  <c r="CO139" i="1"/>
  <c r="CL139" i="1"/>
  <c r="CE139" i="1"/>
  <c r="CC139" i="1"/>
  <c r="BV139" i="1"/>
  <c r="BQ139" i="1"/>
  <c r="BM139" i="1"/>
  <c r="BJ139" i="1"/>
  <c r="BG139" i="1"/>
  <c r="AZ139" i="1"/>
  <c r="AQ139" i="1"/>
  <c r="AO139" i="1"/>
  <c r="CZ139" i="1" s="1"/>
  <c r="AM139" i="1"/>
  <c r="AJ139" i="1"/>
  <c r="AH139" i="1"/>
  <c r="CY139" i="1" s="1"/>
  <c r="I139" i="1"/>
  <c r="E139" i="1"/>
  <c r="D139" i="1"/>
  <c r="CZ138" i="1"/>
  <c r="CO138" i="1"/>
  <c r="CL138" i="1"/>
  <c r="CE138" i="1"/>
  <c r="CC138" i="1"/>
  <c r="BV138" i="1"/>
  <c r="BQ138" i="1"/>
  <c r="BM138" i="1"/>
  <c r="BJ138" i="1"/>
  <c r="BG138" i="1"/>
  <c r="AZ138" i="1"/>
  <c r="AQ138" i="1"/>
  <c r="AO138" i="1"/>
  <c r="AM138" i="1"/>
  <c r="CY138" i="1" s="1"/>
  <c r="AJ138" i="1"/>
  <c r="AH138" i="1"/>
  <c r="DB138" i="1" s="1"/>
  <c r="I138" i="1"/>
  <c r="G138" i="1"/>
  <c r="F138" i="1"/>
  <c r="E138" i="1"/>
  <c r="CX138" i="1" s="1"/>
  <c r="D138" i="1"/>
  <c r="CW138" i="1" s="1"/>
  <c r="CO137" i="1"/>
  <c r="CL137" i="1"/>
  <c r="CE137" i="1"/>
  <c r="CC137" i="1"/>
  <c r="BV137" i="1"/>
  <c r="BQ137" i="1"/>
  <c r="BM137" i="1"/>
  <c r="BJ137" i="1"/>
  <c r="BG137" i="1"/>
  <c r="AZ137" i="1"/>
  <c r="AQ137" i="1"/>
  <c r="AO137" i="1"/>
  <c r="CZ137" i="1" s="1"/>
  <c r="AM137" i="1"/>
  <c r="AJ137" i="1"/>
  <c r="AH137" i="1"/>
  <c r="CY137" i="1" s="1"/>
  <c r="I137" i="1"/>
  <c r="E137" i="1"/>
  <c r="D137" i="1"/>
  <c r="CZ136" i="1"/>
  <c r="CO136" i="1"/>
  <c r="CL136" i="1"/>
  <c r="CE136" i="1"/>
  <c r="CC136" i="1"/>
  <c r="BV136" i="1"/>
  <c r="BQ136" i="1"/>
  <c r="BM136" i="1"/>
  <c r="BJ136" i="1"/>
  <c r="BG136" i="1"/>
  <c r="AZ136" i="1"/>
  <c r="AQ136" i="1"/>
  <c r="AO136" i="1"/>
  <c r="AM136" i="1"/>
  <c r="CY136" i="1" s="1"/>
  <c r="AJ136" i="1"/>
  <c r="AH136" i="1"/>
  <c r="DB136" i="1" s="1"/>
  <c r="I136" i="1"/>
  <c r="G136" i="1"/>
  <c r="F136" i="1"/>
  <c r="E136" i="1"/>
  <c r="CX136" i="1" s="1"/>
  <c r="D136" i="1"/>
  <c r="CW136" i="1" s="1"/>
  <c r="CO135" i="1"/>
  <c r="CL135" i="1"/>
  <c r="CE135" i="1"/>
  <c r="CC135" i="1"/>
  <c r="BV135" i="1"/>
  <c r="BQ135" i="1"/>
  <c r="BM135" i="1"/>
  <c r="BJ135" i="1"/>
  <c r="BG135" i="1"/>
  <c r="AZ135" i="1"/>
  <c r="AQ135" i="1"/>
  <c r="AO135" i="1"/>
  <c r="CZ135" i="1" s="1"/>
  <c r="AM135" i="1"/>
  <c r="AJ135" i="1"/>
  <c r="AH135" i="1"/>
  <c r="DB135" i="1" s="1"/>
  <c r="I135" i="1"/>
  <c r="E135" i="1"/>
  <c r="F135" i="1" s="1"/>
  <c r="G135" i="1" s="1"/>
  <c r="D135" i="1"/>
  <c r="CZ134" i="1"/>
  <c r="CO134" i="1"/>
  <c r="CL134" i="1"/>
  <c r="CE134" i="1"/>
  <c r="CC134" i="1"/>
  <c r="BV134" i="1"/>
  <c r="BQ134" i="1"/>
  <c r="BM134" i="1"/>
  <c r="BJ134" i="1"/>
  <c r="BG134" i="1"/>
  <c r="AZ134" i="1"/>
  <c r="AQ134" i="1"/>
  <c r="AO134" i="1"/>
  <c r="AM134" i="1"/>
  <c r="CY134" i="1" s="1"/>
  <c r="AJ134" i="1"/>
  <c r="AH134" i="1"/>
  <c r="DB134" i="1" s="1"/>
  <c r="I134" i="1"/>
  <c r="G134" i="1"/>
  <c r="F134" i="1"/>
  <c r="E134" i="1"/>
  <c r="CX134" i="1" s="1"/>
  <c r="D134" i="1"/>
  <c r="CW134" i="1" s="1"/>
  <c r="CO133" i="1"/>
  <c r="CL133" i="1"/>
  <c r="CE133" i="1"/>
  <c r="CC133" i="1"/>
  <c r="BV133" i="1"/>
  <c r="BQ133" i="1"/>
  <c r="BM133" i="1"/>
  <c r="BJ133" i="1"/>
  <c r="BG133" i="1"/>
  <c r="AZ133" i="1"/>
  <c r="AQ133" i="1"/>
  <c r="AO133" i="1"/>
  <c r="CZ133" i="1" s="1"/>
  <c r="AM133" i="1"/>
  <c r="AJ133" i="1"/>
  <c r="AH133" i="1"/>
  <c r="CY133" i="1" s="1"/>
  <c r="I133" i="1"/>
  <c r="E133" i="1"/>
  <c r="F133" i="1" s="1"/>
  <c r="G133" i="1" s="1"/>
  <c r="D133" i="1"/>
  <c r="CZ132" i="1"/>
  <c r="CO132" i="1"/>
  <c r="CL132" i="1"/>
  <c r="CE132" i="1"/>
  <c r="CC132" i="1"/>
  <c r="BV132" i="1"/>
  <c r="BQ132" i="1"/>
  <c r="BM132" i="1"/>
  <c r="BJ132" i="1"/>
  <c r="BG132" i="1"/>
  <c r="AZ132" i="1"/>
  <c r="AQ132" i="1"/>
  <c r="AO132" i="1"/>
  <c r="AM132" i="1"/>
  <c r="CY132" i="1" s="1"/>
  <c r="AJ132" i="1"/>
  <c r="AH132" i="1"/>
  <c r="DB132" i="1" s="1"/>
  <c r="I132" i="1"/>
  <c r="G132" i="1"/>
  <c r="F132" i="1"/>
  <c r="E132" i="1"/>
  <c r="CX132" i="1" s="1"/>
  <c r="D132" i="1"/>
  <c r="CW132" i="1" s="1"/>
  <c r="CO131" i="1"/>
  <c r="CL131" i="1"/>
  <c r="CE131" i="1"/>
  <c r="CC131" i="1"/>
  <c r="BV131" i="1"/>
  <c r="BQ131" i="1"/>
  <c r="BM131" i="1"/>
  <c r="BJ131" i="1"/>
  <c r="BG131" i="1"/>
  <c r="AZ131" i="1"/>
  <c r="AQ131" i="1"/>
  <c r="AO131" i="1"/>
  <c r="CZ131" i="1" s="1"/>
  <c r="AM131" i="1"/>
  <c r="AJ131" i="1"/>
  <c r="AH131" i="1"/>
  <c r="DB131" i="1" s="1"/>
  <c r="I131" i="1"/>
  <c r="E131" i="1"/>
  <c r="F131" i="1" s="1"/>
  <c r="G131" i="1" s="1"/>
  <c r="D131" i="1"/>
  <c r="CZ130" i="1"/>
  <c r="CO130" i="1"/>
  <c r="CL130" i="1"/>
  <c r="CE130" i="1"/>
  <c r="CC130" i="1"/>
  <c r="BV130" i="1"/>
  <c r="BQ130" i="1"/>
  <c r="BM130" i="1"/>
  <c r="BJ130" i="1"/>
  <c r="BG130" i="1"/>
  <c r="AZ130" i="1"/>
  <c r="AQ130" i="1"/>
  <c r="AO130" i="1"/>
  <c r="AM130" i="1"/>
  <c r="CY130" i="1" s="1"/>
  <c r="AJ130" i="1"/>
  <c r="AH130" i="1"/>
  <c r="DB130" i="1" s="1"/>
  <c r="I130" i="1"/>
  <c r="G130" i="1"/>
  <c r="F130" i="1"/>
  <c r="E130" i="1"/>
  <c r="CX130" i="1" s="1"/>
  <c r="D130" i="1"/>
  <c r="CW130" i="1" s="1"/>
  <c r="CO129" i="1"/>
  <c r="CL129" i="1"/>
  <c r="CE129" i="1"/>
  <c r="CC129" i="1"/>
  <c r="BV129" i="1"/>
  <c r="BQ129" i="1"/>
  <c r="BM129" i="1"/>
  <c r="BJ129" i="1"/>
  <c r="BG129" i="1"/>
  <c r="AZ129" i="1"/>
  <c r="AQ129" i="1"/>
  <c r="AO129" i="1"/>
  <c r="CZ129" i="1" s="1"/>
  <c r="AM129" i="1"/>
  <c r="AJ129" i="1"/>
  <c r="AH129" i="1"/>
  <c r="CY129" i="1" s="1"/>
  <c r="I129" i="1"/>
  <c r="E129" i="1"/>
  <c r="F129" i="1" s="1"/>
  <c r="G129" i="1" s="1"/>
  <c r="D129" i="1"/>
  <c r="CW129" i="1" s="1"/>
  <c r="CZ128" i="1"/>
  <c r="CO128" i="1"/>
  <c r="CL128" i="1"/>
  <c r="CE128" i="1"/>
  <c r="CC128" i="1"/>
  <c r="BV128" i="1"/>
  <c r="BQ128" i="1"/>
  <c r="BM128" i="1"/>
  <c r="BJ128" i="1"/>
  <c r="BG128" i="1"/>
  <c r="AZ128" i="1"/>
  <c r="AQ128" i="1"/>
  <c r="AO128" i="1"/>
  <c r="AM128" i="1"/>
  <c r="CY128" i="1" s="1"/>
  <c r="AJ128" i="1"/>
  <c r="AH128" i="1"/>
  <c r="DB128" i="1" s="1"/>
  <c r="I128" i="1"/>
  <c r="G128" i="1"/>
  <c r="F128" i="1"/>
  <c r="E128" i="1"/>
  <c r="CX128" i="1" s="1"/>
  <c r="D128" i="1"/>
  <c r="CW128" i="1" s="1"/>
  <c r="CO127" i="1"/>
  <c r="CL127" i="1"/>
  <c r="CE127" i="1"/>
  <c r="CC127" i="1"/>
  <c r="BV127" i="1"/>
  <c r="BQ127" i="1"/>
  <c r="BM127" i="1"/>
  <c r="BJ127" i="1"/>
  <c r="BG127" i="1"/>
  <c r="AZ127" i="1"/>
  <c r="AQ127" i="1"/>
  <c r="AO127" i="1"/>
  <c r="CZ127" i="1" s="1"/>
  <c r="AM127" i="1"/>
  <c r="AJ127" i="1"/>
  <c r="AH127" i="1"/>
  <c r="DB127" i="1" s="1"/>
  <c r="I127" i="1"/>
  <c r="E127" i="1"/>
  <c r="F127" i="1" s="1"/>
  <c r="G127" i="1" s="1"/>
  <c r="D127" i="1"/>
  <c r="CZ126" i="1"/>
  <c r="CO126" i="1"/>
  <c r="CL126" i="1"/>
  <c r="CE126" i="1"/>
  <c r="CC126" i="1"/>
  <c r="BV126" i="1"/>
  <c r="BQ126" i="1"/>
  <c r="BM126" i="1"/>
  <c r="BJ126" i="1"/>
  <c r="BG126" i="1"/>
  <c r="AZ126" i="1"/>
  <c r="AQ126" i="1"/>
  <c r="AO126" i="1"/>
  <c r="AM126" i="1"/>
  <c r="CY126" i="1" s="1"/>
  <c r="AJ126" i="1"/>
  <c r="AH126" i="1"/>
  <c r="DB126" i="1" s="1"/>
  <c r="I126" i="1"/>
  <c r="G126" i="1"/>
  <c r="F126" i="1"/>
  <c r="E126" i="1"/>
  <c r="CX126" i="1" s="1"/>
  <c r="D126" i="1"/>
  <c r="CW126" i="1" s="1"/>
  <c r="CO125" i="1"/>
  <c r="CL125" i="1"/>
  <c r="CE125" i="1"/>
  <c r="CC125" i="1"/>
  <c r="BV125" i="1"/>
  <c r="BQ125" i="1"/>
  <c r="BM125" i="1"/>
  <c r="BJ125" i="1"/>
  <c r="BG125" i="1"/>
  <c r="AZ125" i="1"/>
  <c r="AQ125" i="1"/>
  <c r="AO125" i="1"/>
  <c r="CZ125" i="1" s="1"/>
  <c r="AM125" i="1"/>
  <c r="AJ125" i="1"/>
  <c r="AH125" i="1"/>
  <c r="CY125" i="1" s="1"/>
  <c r="I125" i="1"/>
  <c r="E125" i="1"/>
  <c r="F125" i="1" s="1"/>
  <c r="G125" i="1" s="1"/>
  <c r="D125" i="1"/>
  <c r="CZ124" i="1"/>
  <c r="CO124" i="1"/>
  <c r="CL124" i="1"/>
  <c r="CE124" i="1"/>
  <c r="CC124" i="1"/>
  <c r="BV124" i="1"/>
  <c r="BQ124" i="1"/>
  <c r="BM124" i="1"/>
  <c r="BJ124" i="1"/>
  <c r="BG124" i="1"/>
  <c r="AZ124" i="1"/>
  <c r="AQ124" i="1"/>
  <c r="AO124" i="1"/>
  <c r="AM124" i="1"/>
  <c r="CY124" i="1" s="1"/>
  <c r="AJ124" i="1"/>
  <c r="AH124" i="1"/>
  <c r="DB124" i="1" s="1"/>
  <c r="I124" i="1"/>
  <c r="G124" i="1"/>
  <c r="F124" i="1"/>
  <c r="E124" i="1"/>
  <c r="CX124" i="1" s="1"/>
  <c r="D124" i="1"/>
  <c r="CW124" i="1" s="1"/>
  <c r="CO123" i="1"/>
  <c r="CL123" i="1"/>
  <c r="CE123" i="1"/>
  <c r="CC123" i="1"/>
  <c r="BV123" i="1"/>
  <c r="BQ123" i="1"/>
  <c r="BM123" i="1"/>
  <c r="BJ123" i="1"/>
  <c r="BG123" i="1"/>
  <c r="AZ123" i="1"/>
  <c r="AQ123" i="1"/>
  <c r="AO123" i="1"/>
  <c r="CZ123" i="1" s="1"/>
  <c r="AM123" i="1"/>
  <c r="AJ123" i="1"/>
  <c r="AH123" i="1"/>
  <c r="DB123" i="1" s="1"/>
  <c r="I123" i="1"/>
  <c r="E123" i="1"/>
  <c r="F123" i="1" s="1"/>
  <c r="G123" i="1" s="1"/>
  <c r="D123" i="1"/>
  <c r="CZ122" i="1"/>
  <c r="CO122" i="1"/>
  <c r="CL122" i="1"/>
  <c r="CE122" i="1"/>
  <c r="CC122" i="1"/>
  <c r="BV122" i="1"/>
  <c r="BQ122" i="1"/>
  <c r="BM122" i="1"/>
  <c r="BJ122" i="1"/>
  <c r="BG122" i="1"/>
  <c r="AZ122" i="1"/>
  <c r="AQ122" i="1"/>
  <c r="AO122" i="1"/>
  <c r="AM122" i="1"/>
  <c r="CY122" i="1" s="1"/>
  <c r="AJ122" i="1"/>
  <c r="AH122" i="1"/>
  <c r="DB122" i="1" s="1"/>
  <c r="I122" i="1"/>
  <c r="G122" i="1"/>
  <c r="F122" i="1"/>
  <c r="E122" i="1"/>
  <c r="CX122" i="1" s="1"/>
  <c r="D122" i="1"/>
  <c r="CW122" i="1" s="1"/>
  <c r="CO121" i="1"/>
  <c r="CL121" i="1"/>
  <c r="CE121" i="1"/>
  <c r="CC121" i="1"/>
  <c r="BV121" i="1"/>
  <c r="BQ121" i="1"/>
  <c r="BM121" i="1"/>
  <c r="BJ121" i="1"/>
  <c r="BG121" i="1"/>
  <c r="AZ121" i="1"/>
  <c r="AQ121" i="1"/>
  <c r="AO121" i="1"/>
  <c r="CZ121" i="1" s="1"/>
  <c r="AM121" i="1"/>
  <c r="AJ121" i="1"/>
  <c r="AH121" i="1"/>
  <c r="CY121" i="1" s="1"/>
  <c r="I121" i="1"/>
  <c r="E121" i="1"/>
  <c r="D121" i="1"/>
  <c r="CZ120" i="1"/>
  <c r="CO120" i="1"/>
  <c r="CL120" i="1"/>
  <c r="CE120" i="1"/>
  <c r="CC120" i="1"/>
  <c r="BV120" i="1"/>
  <c r="BQ120" i="1"/>
  <c r="BM120" i="1"/>
  <c r="BJ120" i="1"/>
  <c r="BG120" i="1"/>
  <c r="AZ120" i="1"/>
  <c r="AQ120" i="1"/>
  <c r="AO120" i="1"/>
  <c r="AM120" i="1"/>
  <c r="CY120" i="1" s="1"/>
  <c r="AJ120" i="1"/>
  <c r="AH120" i="1"/>
  <c r="DB120" i="1" s="1"/>
  <c r="I120" i="1"/>
  <c r="G120" i="1"/>
  <c r="F120" i="1"/>
  <c r="E120" i="1"/>
  <c r="CX120" i="1" s="1"/>
  <c r="D120" i="1"/>
  <c r="CW120" i="1" s="1"/>
  <c r="CO119" i="1"/>
  <c r="CL119" i="1"/>
  <c r="CE119" i="1"/>
  <c r="CC119" i="1"/>
  <c r="BV119" i="1"/>
  <c r="BQ119" i="1"/>
  <c r="BM119" i="1"/>
  <c r="BJ119" i="1"/>
  <c r="BG119" i="1"/>
  <c r="AZ119" i="1"/>
  <c r="AQ119" i="1"/>
  <c r="AO119" i="1"/>
  <c r="CZ119" i="1" s="1"/>
  <c r="AM119" i="1"/>
  <c r="AJ119" i="1"/>
  <c r="AH119" i="1"/>
  <c r="CY119" i="1" s="1"/>
  <c r="I119" i="1"/>
  <c r="E119" i="1"/>
  <c r="F119" i="1" s="1"/>
  <c r="G119" i="1" s="1"/>
  <c r="D119" i="1"/>
  <c r="CZ118" i="1"/>
  <c r="CO118" i="1"/>
  <c r="CL118" i="1"/>
  <c r="CE118" i="1"/>
  <c r="CC118" i="1"/>
  <c r="BV118" i="1"/>
  <c r="BQ118" i="1"/>
  <c r="BM118" i="1"/>
  <c r="BJ118" i="1"/>
  <c r="BG118" i="1"/>
  <c r="AZ118" i="1"/>
  <c r="AQ118" i="1"/>
  <c r="AO118" i="1"/>
  <c r="AM118" i="1"/>
  <c r="CY118" i="1" s="1"/>
  <c r="AJ118" i="1"/>
  <c r="AH118" i="1"/>
  <c r="DB118" i="1" s="1"/>
  <c r="I118" i="1"/>
  <c r="G118" i="1"/>
  <c r="F118" i="1"/>
  <c r="E118" i="1"/>
  <c r="CX118" i="1" s="1"/>
  <c r="D118" i="1"/>
  <c r="CW118" i="1" s="1"/>
  <c r="CO117" i="1"/>
  <c r="CL117" i="1"/>
  <c r="CE117" i="1"/>
  <c r="CC117" i="1"/>
  <c r="BV117" i="1"/>
  <c r="BQ117" i="1"/>
  <c r="BM117" i="1"/>
  <c r="BJ117" i="1"/>
  <c r="BG117" i="1"/>
  <c r="AZ117" i="1"/>
  <c r="AQ117" i="1"/>
  <c r="AO117" i="1"/>
  <c r="CZ117" i="1" s="1"/>
  <c r="AM117" i="1"/>
  <c r="AJ117" i="1"/>
  <c r="AH117" i="1"/>
  <c r="CY117" i="1" s="1"/>
  <c r="I117" i="1"/>
  <c r="E117" i="1"/>
  <c r="D117" i="1"/>
  <c r="CZ116" i="1"/>
  <c r="CO116" i="1"/>
  <c r="CL116" i="1"/>
  <c r="CE116" i="1"/>
  <c r="CC116" i="1"/>
  <c r="BV116" i="1"/>
  <c r="BQ116" i="1"/>
  <c r="BM116" i="1"/>
  <c r="BJ116" i="1"/>
  <c r="BG116" i="1"/>
  <c r="AZ116" i="1"/>
  <c r="AQ116" i="1"/>
  <c r="AO116" i="1"/>
  <c r="AM116" i="1"/>
  <c r="CY116" i="1" s="1"/>
  <c r="AJ116" i="1"/>
  <c r="AH116" i="1"/>
  <c r="DB116" i="1" s="1"/>
  <c r="I116" i="1"/>
  <c r="G116" i="1"/>
  <c r="F116" i="1"/>
  <c r="E116" i="1"/>
  <c r="CX116" i="1" s="1"/>
  <c r="D116" i="1"/>
  <c r="CW116" i="1" s="1"/>
  <c r="CO115" i="1"/>
  <c r="CL115" i="1"/>
  <c r="CE115" i="1"/>
  <c r="CC115" i="1"/>
  <c r="BV115" i="1"/>
  <c r="BQ115" i="1"/>
  <c r="BM115" i="1"/>
  <c r="BJ115" i="1"/>
  <c r="BG115" i="1"/>
  <c r="AZ115" i="1"/>
  <c r="AQ115" i="1"/>
  <c r="AO115" i="1"/>
  <c r="CZ115" i="1" s="1"/>
  <c r="AM115" i="1"/>
  <c r="AJ115" i="1"/>
  <c r="AH115" i="1"/>
  <c r="CY115" i="1" s="1"/>
  <c r="I115" i="1"/>
  <c r="E115" i="1"/>
  <c r="D115" i="1"/>
  <c r="CZ114" i="1"/>
  <c r="CO114" i="1"/>
  <c r="CL114" i="1"/>
  <c r="CE114" i="1"/>
  <c r="CC114" i="1"/>
  <c r="BV114" i="1"/>
  <c r="BQ114" i="1"/>
  <c r="BM114" i="1"/>
  <c r="BJ114" i="1"/>
  <c r="BG114" i="1"/>
  <c r="AZ114" i="1"/>
  <c r="AQ114" i="1"/>
  <c r="AO114" i="1"/>
  <c r="AM114" i="1"/>
  <c r="CY114" i="1" s="1"/>
  <c r="AJ114" i="1"/>
  <c r="AH114" i="1"/>
  <c r="DB114" i="1" s="1"/>
  <c r="I114" i="1"/>
  <c r="G114" i="1"/>
  <c r="F114" i="1"/>
  <c r="E114" i="1"/>
  <c r="CX114" i="1" s="1"/>
  <c r="D114" i="1"/>
  <c r="CW114" i="1" s="1"/>
  <c r="CO113" i="1"/>
  <c r="CL113" i="1"/>
  <c r="CE113" i="1"/>
  <c r="CC113" i="1"/>
  <c r="BV113" i="1"/>
  <c r="BQ113" i="1"/>
  <c r="BM113" i="1"/>
  <c r="BJ113" i="1"/>
  <c r="BG113" i="1"/>
  <c r="AZ113" i="1"/>
  <c r="AQ113" i="1"/>
  <c r="AO113" i="1"/>
  <c r="CZ113" i="1" s="1"/>
  <c r="AM113" i="1"/>
  <c r="AJ113" i="1"/>
  <c r="AH113" i="1"/>
  <c r="CY113" i="1" s="1"/>
  <c r="I113" i="1"/>
  <c r="E113" i="1"/>
  <c r="F113" i="1" s="1"/>
  <c r="G113" i="1" s="1"/>
  <c r="D113" i="1"/>
  <c r="CW113" i="1" s="1"/>
  <c r="CZ112" i="1"/>
  <c r="CO112" i="1"/>
  <c r="CL112" i="1"/>
  <c r="CE112" i="1"/>
  <c r="CC112" i="1"/>
  <c r="BV112" i="1"/>
  <c r="BQ112" i="1"/>
  <c r="BM112" i="1"/>
  <c r="BJ112" i="1"/>
  <c r="BG112" i="1"/>
  <c r="AZ112" i="1"/>
  <c r="AQ112" i="1"/>
  <c r="AO112" i="1"/>
  <c r="AM112" i="1"/>
  <c r="CY112" i="1" s="1"/>
  <c r="AJ112" i="1"/>
  <c r="AH112" i="1"/>
  <c r="DB112" i="1" s="1"/>
  <c r="I112" i="1"/>
  <c r="G112" i="1"/>
  <c r="F112" i="1"/>
  <c r="E112" i="1"/>
  <c r="CX112" i="1" s="1"/>
  <c r="D112" i="1"/>
  <c r="CW112" i="1" s="1"/>
  <c r="CO111" i="1"/>
  <c r="CL111" i="1"/>
  <c r="CE111" i="1"/>
  <c r="CC111" i="1"/>
  <c r="BV111" i="1"/>
  <c r="BQ111" i="1"/>
  <c r="BM111" i="1"/>
  <c r="BJ111" i="1"/>
  <c r="BG111" i="1"/>
  <c r="AZ111" i="1"/>
  <c r="AQ111" i="1"/>
  <c r="AO111" i="1"/>
  <c r="CZ111" i="1" s="1"/>
  <c r="AM111" i="1"/>
  <c r="AJ111" i="1"/>
  <c r="AH111" i="1"/>
  <c r="DB111" i="1" s="1"/>
  <c r="I111" i="1"/>
  <c r="E111" i="1"/>
  <c r="F111" i="1" s="1"/>
  <c r="G111" i="1" s="1"/>
  <c r="D111" i="1"/>
  <c r="CZ110" i="1"/>
  <c r="CO110" i="1"/>
  <c r="CL110" i="1"/>
  <c r="CE110" i="1"/>
  <c r="CC110" i="1"/>
  <c r="BV110" i="1"/>
  <c r="BQ110" i="1"/>
  <c r="BM110" i="1"/>
  <c r="BJ110" i="1"/>
  <c r="BG110" i="1"/>
  <c r="AZ110" i="1"/>
  <c r="AQ110" i="1"/>
  <c r="AO110" i="1"/>
  <c r="AM110" i="1"/>
  <c r="CY110" i="1" s="1"/>
  <c r="AJ110" i="1"/>
  <c r="AH110" i="1"/>
  <c r="DB110" i="1" s="1"/>
  <c r="I110" i="1"/>
  <c r="G110" i="1"/>
  <c r="F110" i="1"/>
  <c r="E110" i="1"/>
  <c r="CX110" i="1" s="1"/>
  <c r="D110" i="1"/>
  <c r="CW110" i="1" s="1"/>
  <c r="CO109" i="1"/>
  <c r="CL109" i="1"/>
  <c r="CE109" i="1"/>
  <c r="CC109" i="1"/>
  <c r="BV109" i="1"/>
  <c r="BQ109" i="1"/>
  <c r="BM109" i="1"/>
  <c r="BJ109" i="1"/>
  <c r="BG109" i="1"/>
  <c r="AZ109" i="1"/>
  <c r="AQ109" i="1"/>
  <c r="AO109" i="1"/>
  <c r="CZ109" i="1" s="1"/>
  <c r="AM109" i="1"/>
  <c r="AJ109" i="1"/>
  <c r="AH109" i="1"/>
  <c r="CY109" i="1" s="1"/>
  <c r="I109" i="1"/>
  <c r="E109" i="1"/>
  <c r="D109" i="1"/>
  <c r="CZ108" i="1"/>
  <c r="CO108" i="1"/>
  <c r="CL108" i="1"/>
  <c r="CE108" i="1"/>
  <c r="CC108" i="1"/>
  <c r="BV108" i="1"/>
  <c r="BQ108" i="1"/>
  <c r="BM108" i="1"/>
  <c r="BJ108" i="1"/>
  <c r="BG108" i="1"/>
  <c r="AZ108" i="1"/>
  <c r="AQ108" i="1"/>
  <c r="AO108" i="1"/>
  <c r="AM108" i="1"/>
  <c r="CY108" i="1" s="1"/>
  <c r="AJ108" i="1"/>
  <c r="AH108" i="1"/>
  <c r="DB108" i="1" s="1"/>
  <c r="I108" i="1"/>
  <c r="G108" i="1"/>
  <c r="F108" i="1"/>
  <c r="E108" i="1"/>
  <c r="CX108" i="1" s="1"/>
  <c r="D108" i="1"/>
  <c r="CW108" i="1" s="1"/>
  <c r="CO107" i="1"/>
  <c r="CL107" i="1"/>
  <c r="CE107" i="1"/>
  <c r="CC107" i="1"/>
  <c r="BV107" i="1"/>
  <c r="BQ107" i="1"/>
  <c r="BM107" i="1"/>
  <c r="BJ107" i="1"/>
  <c r="BG107" i="1"/>
  <c r="AZ107" i="1"/>
  <c r="AQ107" i="1"/>
  <c r="AO107" i="1"/>
  <c r="CZ107" i="1" s="1"/>
  <c r="AM107" i="1"/>
  <c r="AJ107" i="1"/>
  <c r="AH107" i="1"/>
  <c r="CY107" i="1" s="1"/>
  <c r="I107" i="1"/>
  <c r="E107" i="1"/>
  <c r="D107" i="1"/>
  <c r="CZ106" i="1"/>
  <c r="CO106" i="1"/>
  <c r="CL106" i="1"/>
  <c r="CE106" i="1"/>
  <c r="CC106" i="1"/>
  <c r="BV106" i="1"/>
  <c r="BQ106" i="1"/>
  <c r="BM106" i="1"/>
  <c r="BJ106" i="1"/>
  <c r="BG106" i="1"/>
  <c r="AZ106" i="1"/>
  <c r="AQ106" i="1"/>
  <c r="AO106" i="1"/>
  <c r="AM106" i="1"/>
  <c r="CY106" i="1" s="1"/>
  <c r="AJ106" i="1"/>
  <c r="AH106" i="1"/>
  <c r="DB106" i="1" s="1"/>
  <c r="I106" i="1"/>
  <c r="G106" i="1"/>
  <c r="F106" i="1"/>
  <c r="E106" i="1"/>
  <c r="CX106" i="1" s="1"/>
  <c r="D106" i="1"/>
  <c r="CW106" i="1" s="1"/>
  <c r="CO105" i="1"/>
  <c r="CL105" i="1"/>
  <c r="CE105" i="1"/>
  <c r="CC105" i="1"/>
  <c r="BV105" i="1"/>
  <c r="BQ105" i="1"/>
  <c r="BM105" i="1"/>
  <c r="BJ105" i="1"/>
  <c r="BG105" i="1"/>
  <c r="AZ105" i="1"/>
  <c r="AQ105" i="1"/>
  <c r="AO105" i="1"/>
  <c r="CZ105" i="1" s="1"/>
  <c r="AM105" i="1"/>
  <c r="AJ105" i="1"/>
  <c r="AH105" i="1"/>
  <c r="CY105" i="1" s="1"/>
  <c r="I105" i="1"/>
  <c r="E105" i="1"/>
  <c r="D105" i="1"/>
  <c r="CZ104" i="1"/>
  <c r="CO104" i="1"/>
  <c r="CL104" i="1"/>
  <c r="CE104" i="1"/>
  <c r="CC104" i="1"/>
  <c r="BV104" i="1"/>
  <c r="BQ104" i="1"/>
  <c r="BM104" i="1"/>
  <c r="BJ104" i="1"/>
  <c r="BG104" i="1"/>
  <c r="AZ104" i="1"/>
  <c r="AQ104" i="1"/>
  <c r="AO104" i="1"/>
  <c r="AM104" i="1"/>
  <c r="CY104" i="1" s="1"/>
  <c r="AJ104" i="1"/>
  <c r="AH104" i="1"/>
  <c r="DB104" i="1" s="1"/>
  <c r="I104" i="1"/>
  <c r="G104" i="1"/>
  <c r="F104" i="1"/>
  <c r="E104" i="1"/>
  <c r="CX104" i="1" s="1"/>
  <c r="D104" i="1"/>
  <c r="CW104" i="1" s="1"/>
  <c r="CO103" i="1"/>
  <c r="CL103" i="1"/>
  <c r="CE103" i="1"/>
  <c r="CC103" i="1"/>
  <c r="BV103" i="1"/>
  <c r="BQ103" i="1"/>
  <c r="BM103" i="1"/>
  <c r="BJ103" i="1"/>
  <c r="BG103" i="1"/>
  <c r="AZ103" i="1"/>
  <c r="AQ103" i="1"/>
  <c r="AO103" i="1"/>
  <c r="CZ103" i="1" s="1"/>
  <c r="AM103" i="1"/>
  <c r="AJ103" i="1"/>
  <c r="AH103" i="1"/>
  <c r="CY103" i="1" s="1"/>
  <c r="I103" i="1"/>
  <c r="E103" i="1"/>
  <c r="D103" i="1"/>
  <c r="CZ102" i="1"/>
  <c r="CO102" i="1"/>
  <c r="CL102" i="1"/>
  <c r="CE102" i="1"/>
  <c r="CC102" i="1"/>
  <c r="BV102" i="1"/>
  <c r="BQ102" i="1"/>
  <c r="BM102" i="1"/>
  <c r="BJ102" i="1"/>
  <c r="BG102" i="1"/>
  <c r="AZ102" i="1"/>
  <c r="AQ102" i="1"/>
  <c r="AO102" i="1"/>
  <c r="AM102" i="1"/>
  <c r="CY102" i="1" s="1"/>
  <c r="AJ102" i="1"/>
  <c r="AH102" i="1"/>
  <c r="DB102" i="1" s="1"/>
  <c r="I102" i="1"/>
  <c r="G102" i="1"/>
  <c r="F102" i="1"/>
  <c r="E102" i="1"/>
  <c r="CX102" i="1" s="1"/>
  <c r="D102" i="1"/>
  <c r="CW102" i="1" s="1"/>
  <c r="CO101" i="1"/>
  <c r="CL101" i="1"/>
  <c r="CE101" i="1"/>
  <c r="CC101" i="1"/>
  <c r="BV101" i="1"/>
  <c r="BQ101" i="1"/>
  <c r="BM101" i="1"/>
  <c r="BJ101" i="1"/>
  <c r="BG101" i="1"/>
  <c r="AZ101" i="1"/>
  <c r="AQ101" i="1"/>
  <c r="AO101" i="1"/>
  <c r="AM101" i="1"/>
  <c r="AJ101" i="1"/>
  <c r="CZ101" i="1" s="1"/>
  <c r="AH101" i="1"/>
  <c r="CY101" i="1" s="1"/>
  <c r="I101" i="1"/>
  <c r="E101" i="1"/>
  <c r="F101" i="1" s="1"/>
  <c r="G101" i="1" s="1"/>
  <c r="D101" i="1"/>
  <c r="CZ100" i="1"/>
  <c r="CO100" i="1"/>
  <c r="CL100" i="1"/>
  <c r="CE100" i="1"/>
  <c r="CC100" i="1"/>
  <c r="BV100" i="1"/>
  <c r="BQ100" i="1"/>
  <c r="BM100" i="1"/>
  <c r="BJ100" i="1"/>
  <c r="BG100" i="1"/>
  <c r="AZ100" i="1"/>
  <c r="AQ100" i="1"/>
  <c r="AO100" i="1"/>
  <c r="AM100" i="1"/>
  <c r="CY100" i="1" s="1"/>
  <c r="AJ100" i="1"/>
  <c r="AH100" i="1"/>
  <c r="DB100" i="1" s="1"/>
  <c r="I100" i="1"/>
  <c r="G100" i="1"/>
  <c r="F100" i="1"/>
  <c r="E100" i="1"/>
  <c r="D100" i="1"/>
  <c r="CX100" i="1" s="1"/>
  <c r="CO99" i="1"/>
  <c r="CL99" i="1"/>
  <c r="CE99" i="1"/>
  <c r="CC99" i="1"/>
  <c r="BV99" i="1"/>
  <c r="BQ99" i="1"/>
  <c r="BM99" i="1"/>
  <c r="BJ99" i="1"/>
  <c r="BG99" i="1"/>
  <c r="AZ99" i="1"/>
  <c r="AQ99" i="1"/>
  <c r="AO99" i="1"/>
  <c r="AM99" i="1"/>
  <c r="AJ99" i="1"/>
  <c r="CZ99" i="1" s="1"/>
  <c r="AH99" i="1"/>
  <c r="CY99" i="1" s="1"/>
  <c r="I99" i="1"/>
  <c r="E99" i="1"/>
  <c r="F99" i="1" s="1"/>
  <c r="G99" i="1" s="1"/>
  <c r="D99" i="1"/>
  <c r="CZ98" i="1"/>
  <c r="CO98" i="1"/>
  <c r="CL98" i="1"/>
  <c r="CE98" i="1"/>
  <c r="CC98" i="1"/>
  <c r="BV98" i="1"/>
  <c r="BQ98" i="1"/>
  <c r="BM98" i="1"/>
  <c r="BJ98" i="1"/>
  <c r="BG98" i="1"/>
  <c r="AZ98" i="1"/>
  <c r="AQ98" i="1"/>
  <c r="AO98" i="1"/>
  <c r="AM98" i="1"/>
  <c r="CY98" i="1" s="1"/>
  <c r="AJ98" i="1"/>
  <c r="AH98" i="1"/>
  <c r="DB98" i="1" s="1"/>
  <c r="I98" i="1"/>
  <c r="G98" i="1"/>
  <c r="F98" i="1"/>
  <c r="E98" i="1"/>
  <c r="D98" i="1"/>
  <c r="CX98" i="1" s="1"/>
  <c r="CO97" i="1"/>
  <c r="CL97" i="1"/>
  <c r="CE97" i="1"/>
  <c r="CC97" i="1"/>
  <c r="BV97" i="1"/>
  <c r="BQ97" i="1"/>
  <c r="BM97" i="1"/>
  <c r="BJ97" i="1"/>
  <c r="BG97" i="1"/>
  <c r="AZ97" i="1"/>
  <c r="AQ97" i="1"/>
  <c r="AO97" i="1"/>
  <c r="AM97" i="1"/>
  <c r="AJ97" i="1"/>
  <c r="CZ97" i="1" s="1"/>
  <c r="AH97" i="1"/>
  <c r="DB97" i="1" s="1"/>
  <c r="I97" i="1"/>
  <c r="E97" i="1"/>
  <c r="F97" i="1" s="1"/>
  <c r="G97" i="1" s="1"/>
  <c r="D97" i="1"/>
  <c r="CW97" i="1" s="1"/>
  <c r="CZ96" i="1"/>
  <c r="CO96" i="1"/>
  <c r="CL96" i="1"/>
  <c r="CE96" i="1"/>
  <c r="CC96" i="1"/>
  <c r="BV96" i="1"/>
  <c r="BQ96" i="1"/>
  <c r="BJ96" i="1"/>
  <c r="BM96" i="1" s="1"/>
  <c r="BG96" i="1"/>
  <c r="AZ96" i="1"/>
  <c r="AQ96" i="1"/>
  <c r="AO96" i="1"/>
  <c r="AM96" i="1"/>
  <c r="CY96" i="1" s="1"/>
  <c r="AJ96" i="1"/>
  <c r="AH96" i="1"/>
  <c r="DB96" i="1" s="1"/>
  <c r="I96" i="1"/>
  <c r="D96" i="1"/>
  <c r="CO95" i="1"/>
  <c r="CL95" i="1"/>
  <c r="CE95" i="1"/>
  <c r="CC95" i="1"/>
  <c r="BV95" i="1"/>
  <c r="BQ95" i="1"/>
  <c r="BM95" i="1"/>
  <c r="BJ95" i="1"/>
  <c r="BG95" i="1"/>
  <c r="AZ95" i="1"/>
  <c r="AQ95" i="1"/>
  <c r="AO95" i="1"/>
  <c r="AM95" i="1"/>
  <c r="AJ95" i="1"/>
  <c r="CZ95" i="1" s="1"/>
  <c r="AH95" i="1"/>
  <c r="CY95" i="1" s="1"/>
  <c r="I95" i="1"/>
  <c r="E95" i="1"/>
  <c r="D95" i="1"/>
  <c r="CZ94" i="1"/>
  <c r="CO94" i="1"/>
  <c r="CL94" i="1"/>
  <c r="CE94" i="1"/>
  <c r="CC94" i="1"/>
  <c r="BV94" i="1"/>
  <c r="BQ94" i="1"/>
  <c r="BJ94" i="1"/>
  <c r="BM94" i="1" s="1"/>
  <c r="BG94" i="1"/>
  <c r="AZ94" i="1"/>
  <c r="AQ94" i="1"/>
  <c r="AO94" i="1"/>
  <c r="AM94" i="1"/>
  <c r="CY94" i="1" s="1"/>
  <c r="AJ94" i="1"/>
  <c r="AH94" i="1"/>
  <c r="DB94" i="1" s="1"/>
  <c r="I94" i="1"/>
  <c r="G94" i="1"/>
  <c r="F94" i="1"/>
  <c r="E94" i="1"/>
  <c r="D94" i="1"/>
  <c r="CX94" i="1" s="1"/>
  <c r="CO93" i="1"/>
  <c r="CL93" i="1"/>
  <c r="CE93" i="1"/>
  <c r="CC93" i="1"/>
  <c r="BV93" i="1"/>
  <c r="BQ93" i="1"/>
  <c r="BM93" i="1"/>
  <c r="BJ93" i="1"/>
  <c r="BG93" i="1"/>
  <c r="AZ93" i="1"/>
  <c r="AQ93" i="1"/>
  <c r="AO93" i="1"/>
  <c r="AM93" i="1"/>
  <c r="AJ93" i="1"/>
  <c r="CZ93" i="1" s="1"/>
  <c r="AH93" i="1"/>
  <c r="CY93" i="1" s="1"/>
  <c r="I93" i="1"/>
  <c r="E93" i="1"/>
  <c r="F93" i="1" s="1"/>
  <c r="G93" i="1" s="1"/>
  <c r="D93" i="1"/>
  <c r="CZ92" i="1"/>
  <c r="CO92" i="1"/>
  <c r="CL92" i="1"/>
  <c r="CE92" i="1"/>
  <c r="CC92" i="1"/>
  <c r="BV92" i="1"/>
  <c r="BQ92" i="1"/>
  <c r="BJ92" i="1"/>
  <c r="BM92" i="1" s="1"/>
  <c r="BG92" i="1"/>
  <c r="AZ92" i="1"/>
  <c r="AQ92" i="1"/>
  <c r="AO92" i="1"/>
  <c r="AM92" i="1"/>
  <c r="CY92" i="1" s="1"/>
  <c r="AJ92" i="1"/>
  <c r="AH92" i="1"/>
  <c r="DB92" i="1" s="1"/>
  <c r="I92" i="1"/>
  <c r="D92" i="1"/>
  <c r="CO91" i="1"/>
  <c r="CL91" i="1"/>
  <c r="CE91" i="1"/>
  <c r="CC91" i="1"/>
  <c r="BV91" i="1"/>
  <c r="BQ91" i="1"/>
  <c r="BM91" i="1"/>
  <c r="BJ91" i="1"/>
  <c r="BG91" i="1"/>
  <c r="AZ91" i="1"/>
  <c r="AQ91" i="1"/>
  <c r="AO91" i="1"/>
  <c r="AM91" i="1"/>
  <c r="AJ91" i="1"/>
  <c r="CZ91" i="1" s="1"/>
  <c r="AH91" i="1"/>
  <c r="DB91" i="1" s="1"/>
  <c r="I91" i="1"/>
  <c r="E91" i="1"/>
  <c r="F91" i="1" s="1"/>
  <c r="G91" i="1" s="1"/>
  <c r="D91" i="1"/>
  <c r="CW91" i="1" s="1"/>
  <c r="CZ90" i="1"/>
  <c r="CO90" i="1"/>
  <c r="CL90" i="1"/>
  <c r="CE90" i="1"/>
  <c r="CC90" i="1"/>
  <c r="BV90" i="1"/>
  <c r="BQ90" i="1"/>
  <c r="BJ90" i="1"/>
  <c r="BM90" i="1" s="1"/>
  <c r="BG90" i="1"/>
  <c r="AZ90" i="1"/>
  <c r="AQ90" i="1"/>
  <c r="AO90" i="1"/>
  <c r="AM90" i="1"/>
  <c r="CY90" i="1" s="1"/>
  <c r="AJ90" i="1"/>
  <c r="AH90" i="1"/>
  <c r="DB90" i="1" s="1"/>
  <c r="I90" i="1"/>
  <c r="G90" i="1"/>
  <c r="F90" i="1"/>
  <c r="E90" i="1"/>
  <c r="D90" i="1"/>
  <c r="CX90" i="1" s="1"/>
  <c r="CO89" i="1"/>
  <c r="CL89" i="1"/>
  <c r="CE89" i="1"/>
  <c r="CC89" i="1"/>
  <c r="BV89" i="1"/>
  <c r="BQ89" i="1"/>
  <c r="BM89" i="1"/>
  <c r="BJ89" i="1"/>
  <c r="BG89" i="1"/>
  <c r="AZ89" i="1"/>
  <c r="AQ89" i="1"/>
  <c r="AO89" i="1"/>
  <c r="AM89" i="1"/>
  <c r="AJ89" i="1"/>
  <c r="CZ89" i="1" s="1"/>
  <c r="AH89" i="1"/>
  <c r="CY89" i="1" s="1"/>
  <c r="I89" i="1"/>
  <c r="E89" i="1"/>
  <c r="F89" i="1" s="1"/>
  <c r="G89" i="1" s="1"/>
  <c r="D89" i="1"/>
  <c r="CZ88" i="1"/>
  <c r="CO88" i="1"/>
  <c r="CL88" i="1"/>
  <c r="CE88" i="1"/>
  <c r="CC88" i="1"/>
  <c r="BV88" i="1"/>
  <c r="BQ88" i="1"/>
  <c r="BM88" i="1"/>
  <c r="BJ88" i="1"/>
  <c r="BG88" i="1"/>
  <c r="AZ88" i="1"/>
  <c r="AQ88" i="1"/>
  <c r="AO88" i="1"/>
  <c r="AM88" i="1"/>
  <c r="CY88" i="1" s="1"/>
  <c r="AJ88" i="1"/>
  <c r="AH88" i="1"/>
  <c r="DB88" i="1" s="1"/>
  <c r="I88" i="1"/>
  <c r="G88" i="1"/>
  <c r="F88" i="1"/>
  <c r="E88" i="1"/>
  <c r="D88" i="1"/>
  <c r="CX88" i="1" s="1"/>
  <c r="CO87" i="1"/>
  <c r="CL87" i="1"/>
  <c r="CE87" i="1"/>
  <c r="CC87" i="1"/>
  <c r="BV87" i="1"/>
  <c r="BQ87" i="1"/>
  <c r="BM87" i="1"/>
  <c r="BJ87" i="1"/>
  <c r="BG87" i="1"/>
  <c r="AZ87" i="1"/>
  <c r="AQ87" i="1"/>
  <c r="AO87" i="1"/>
  <c r="AM87" i="1"/>
  <c r="AJ87" i="1"/>
  <c r="CZ87" i="1" s="1"/>
  <c r="AH87" i="1"/>
  <c r="CY87" i="1" s="1"/>
  <c r="I87" i="1"/>
  <c r="E87" i="1"/>
  <c r="D87" i="1"/>
  <c r="CZ86" i="1"/>
  <c r="CO86" i="1"/>
  <c r="CL86" i="1"/>
  <c r="CE86" i="1"/>
  <c r="CC86" i="1"/>
  <c r="BV86" i="1"/>
  <c r="BQ86" i="1"/>
  <c r="BJ86" i="1"/>
  <c r="BM86" i="1" s="1"/>
  <c r="BG86" i="1"/>
  <c r="AZ86" i="1"/>
  <c r="AQ86" i="1"/>
  <c r="AO86" i="1"/>
  <c r="AM86" i="1"/>
  <c r="CY86" i="1" s="1"/>
  <c r="AJ86" i="1"/>
  <c r="AH86" i="1"/>
  <c r="DB86" i="1" s="1"/>
  <c r="I86" i="1"/>
  <c r="G86" i="1"/>
  <c r="F86" i="1"/>
  <c r="E86" i="1"/>
  <c r="D86" i="1"/>
  <c r="CX86" i="1" s="1"/>
  <c r="CO85" i="1"/>
  <c r="CL85" i="1"/>
  <c r="CE85" i="1"/>
  <c r="CC85" i="1"/>
  <c r="BV85" i="1"/>
  <c r="BQ85" i="1"/>
  <c r="BM85" i="1"/>
  <c r="BJ85" i="1"/>
  <c r="BG85" i="1"/>
  <c r="AZ85" i="1"/>
  <c r="AQ85" i="1"/>
  <c r="AO85" i="1"/>
  <c r="AM85" i="1"/>
  <c r="AJ85" i="1"/>
  <c r="CZ85" i="1" s="1"/>
  <c r="AH85" i="1"/>
  <c r="CY85" i="1" s="1"/>
  <c r="I85" i="1"/>
  <c r="E85" i="1"/>
  <c r="D85" i="1"/>
  <c r="CZ84" i="1"/>
  <c r="CO84" i="1"/>
  <c r="CL84" i="1"/>
  <c r="CE84" i="1"/>
  <c r="CC84" i="1"/>
  <c r="BV84" i="1"/>
  <c r="BQ84" i="1"/>
  <c r="BM84" i="1"/>
  <c r="BJ84" i="1"/>
  <c r="BG84" i="1"/>
  <c r="AZ84" i="1"/>
  <c r="AQ84" i="1"/>
  <c r="AO84" i="1"/>
  <c r="AM84" i="1"/>
  <c r="CY84" i="1" s="1"/>
  <c r="AJ84" i="1"/>
  <c r="AH84" i="1"/>
  <c r="DB84" i="1" s="1"/>
  <c r="I84" i="1"/>
  <c r="G84" i="1"/>
  <c r="F84" i="1"/>
  <c r="E84" i="1"/>
  <c r="D84" i="1"/>
  <c r="CX84" i="1" s="1"/>
  <c r="CO83" i="1"/>
  <c r="CL83" i="1"/>
  <c r="CE83" i="1"/>
  <c r="CC83" i="1"/>
  <c r="BV83" i="1"/>
  <c r="BQ83" i="1"/>
  <c r="BM83" i="1"/>
  <c r="BJ83" i="1"/>
  <c r="BG83" i="1"/>
  <c r="AZ83" i="1"/>
  <c r="AQ83" i="1"/>
  <c r="AO83" i="1"/>
  <c r="AM83" i="1"/>
  <c r="AJ83" i="1"/>
  <c r="CZ83" i="1" s="1"/>
  <c r="AH83" i="1"/>
  <c r="CY83" i="1" s="1"/>
  <c r="I83" i="1"/>
  <c r="E83" i="1"/>
  <c r="D83" i="1"/>
  <c r="CZ82" i="1"/>
  <c r="CO82" i="1"/>
  <c r="CL82" i="1"/>
  <c r="CE82" i="1"/>
  <c r="CC82" i="1"/>
  <c r="BV82" i="1"/>
  <c r="BQ82" i="1"/>
  <c r="BJ82" i="1"/>
  <c r="BM82" i="1" s="1"/>
  <c r="BG82" i="1"/>
  <c r="AZ82" i="1"/>
  <c r="AQ82" i="1"/>
  <c r="AO82" i="1"/>
  <c r="AM82" i="1"/>
  <c r="CY82" i="1" s="1"/>
  <c r="AJ82" i="1"/>
  <c r="AH82" i="1"/>
  <c r="DB82" i="1" s="1"/>
  <c r="I82" i="1"/>
  <c r="D82" i="1"/>
  <c r="CO81" i="1"/>
  <c r="CL81" i="1"/>
  <c r="CE81" i="1"/>
  <c r="CC81" i="1"/>
  <c r="BV81" i="1"/>
  <c r="BQ81" i="1"/>
  <c r="BM81" i="1"/>
  <c r="BJ81" i="1"/>
  <c r="BG81" i="1"/>
  <c r="AZ81" i="1"/>
  <c r="AQ81" i="1"/>
  <c r="AO81" i="1"/>
  <c r="AM81" i="1"/>
  <c r="AJ81" i="1"/>
  <c r="CZ81" i="1" s="1"/>
  <c r="AH81" i="1"/>
  <c r="CY81" i="1" s="1"/>
  <c r="I81" i="1"/>
  <c r="E81" i="1"/>
  <c r="F81" i="1" s="1"/>
  <c r="G81" i="1" s="1"/>
  <c r="D81" i="1"/>
  <c r="CZ80" i="1"/>
  <c r="CO80" i="1"/>
  <c r="CL80" i="1"/>
  <c r="CE80" i="1"/>
  <c r="CC80" i="1"/>
  <c r="BV80" i="1"/>
  <c r="BQ80" i="1"/>
  <c r="BJ80" i="1"/>
  <c r="BM80" i="1" s="1"/>
  <c r="BG80" i="1"/>
  <c r="AZ80" i="1"/>
  <c r="AQ80" i="1"/>
  <c r="AO80" i="1"/>
  <c r="AM80" i="1"/>
  <c r="CY80" i="1" s="1"/>
  <c r="AJ80" i="1"/>
  <c r="AH80" i="1"/>
  <c r="DB80" i="1" s="1"/>
  <c r="I80" i="1"/>
  <c r="G80" i="1"/>
  <c r="F80" i="1"/>
  <c r="E80" i="1"/>
  <c r="D80" i="1"/>
  <c r="CX80" i="1" s="1"/>
  <c r="CO79" i="1"/>
  <c r="CL79" i="1"/>
  <c r="CE79" i="1"/>
  <c r="CC79" i="1"/>
  <c r="BV79" i="1"/>
  <c r="BQ79" i="1"/>
  <c r="BJ79" i="1"/>
  <c r="BM79" i="1" s="1"/>
  <c r="BG79" i="1"/>
  <c r="AZ79" i="1"/>
  <c r="AQ79" i="1"/>
  <c r="AO79" i="1"/>
  <c r="AM79" i="1"/>
  <c r="AJ79" i="1"/>
  <c r="CZ79" i="1" s="1"/>
  <c r="AH79" i="1"/>
  <c r="CY79" i="1" s="1"/>
  <c r="I79" i="1"/>
  <c r="D79" i="1"/>
  <c r="CO78" i="1"/>
  <c r="CL78" i="1"/>
  <c r="CE78" i="1"/>
  <c r="CC78" i="1"/>
  <c r="BV78" i="1"/>
  <c r="BQ78" i="1"/>
  <c r="BJ78" i="1"/>
  <c r="BM78" i="1" s="1"/>
  <c r="BG78" i="1"/>
  <c r="AZ78" i="1"/>
  <c r="CY78" i="1" s="1"/>
  <c r="AQ78" i="1"/>
  <c r="AO78" i="1"/>
  <c r="AM78" i="1"/>
  <c r="AJ78" i="1"/>
  <c r="CZ78" i="1" s="1"/>
  <c r="AH78" i="1"/>
  <c r="DB78" i="1" s="1"/>
  <c r="I78" i="1"/>
  <c r="F78" i="1"/>
  <c r="G78" i="1" s="1"/>
  <c r="E78" i="1"/>
  <c r="D78" i="1"/>
  <c r="CO77" i="1"/>
  <c r="CL77" i="1"/>
  <c r="CE77" i="1"/>
  <c r="CC77" i="1"/>
  <c r="BV77" i="1"/>
  <c r="BQ77" i="1"/>
  <c r="BJ77" i="1"/>
  <c r="BM77" i="1" s="1"/>
  <c r="BG77" i="1"/>
  <c r="AZ77" i="1"/>
  <c r="AQ77" i="1"/>
  <c r="AO77" i="1"/>
  <c r="DA77" i="1" s="1"/>
  <c r="AM77" i="1"/>
  <c r="AJ77" i="1"/>
  <c r="CZ77" i="1" s="1"/>
  <c r="AH77" i="1"/>
  <c r="DB77" i="1" s="1"/>
  <c r="I77" i="1"/>
  <c r="D77" i="1"/>
  <c r="CO76" i="1"/>
  <c r="CL76" i="1"/>
  <c r="CE76" i="1"/>
  <c r="CC76" i="1"/>
  <c r="BV76" i="1"/>
  <c r="BQ76" i="1"/>
  <c r="BJ76" i="1"/>
  <c r="BM76" i="1" s="1"/>
  <c r="BG76" i="1"/>
  <c r="AZ76" i="1"/>
  <c r="CY76" i="1" s="1"/>
  <c r="AQ76" i="1"/>
  <c r="AO76" i="1"/>
  <c r="AM76" i="1"/>
  <c r="AJ76" i="1"/>
  <c r="CZ76" i="1" s="1"/>
  <c r="AH76" i="1"/>
  <c r="DB76" i="1" s="1"/>
  <c r="I76" i="1"/>
  <c r="D76" i="1"/>
  <c r="CO75" i="1"/>
  <c r="CL75" i="1"/>
  <c r="CE75" i="1"/>
  <c r="CC75" i="1"/>
  <c r="BV75" i="1"/>
  <c r="BQ75" i="1"/>
  <c r="BJ75" i="1"/>
  <c r="BM75" i="1" s="1"/>
  <c r="BG75" i="1"/>
  <c r="AZ75" i="1"/>
  <c r="AQ75" i="1"/>
  <c r="AO75" i="1"/>
  <c r="DA75" i="1" s="1"/>
  <c r="AM75" i="1"/>
  <c r="AJ75" i="1"/>
  <c r="CZ75" i="1" s="1"/>
  <c r="AH75" i="1"/>
  <c r="CY75" i="1" s="1"/>
  <c r="I75" i="1"/>
  <c r="D75" i="1"/>
  <c r="CO74" i="1"/>
  <c r="CL74" i="1"/>
  <c r="CE74" i="1"/>
  <c r="CC74" i="1"/>
  <c r="BV74" i="1"/>
  <c r="BQ74" i="1"/>
  <c r="BJ74" i="1"/>
  <c r="BM74" i="1" s="1"/>
  <c r="BG74" i="1"/>
  <c r="AZ74" i="1"/>
  <c r="CY74" i="1" s="1"/>
  <c r="AQ74" i="1"/>
  <c r="AO74" i="1"/>
  <c r="AM74" i="1"/>
  <c r="AJ74" i="1"/>
  <c r="CZ74" i="1" s="1"/>
  <c r="AH74" i="1"/>
  <c r="DB74" i="1" s="1"/>
  <c r="I74" i="1"/>
  <c r="F74" i="1"/>
  <c r="G74" i="1" s="1"/>
  <c r="E74" i="1"/>
  <c r="D74" i="1"/>
  <c r="CX74" i="1" s="1"/>
  <c r="CO73" i="1"/>
  <c r="CL73" i="1"/>
  <c r="CE73" i="1"/>
  <c r="CC73" i="1"/>
  <c r="BV73" i="1"/>
  <c r="BQ73" i="1"/>
  <c r="BJ73" i="1"/>
  <c r="BM73" i="1" s="1"/>
  <c r="BG73" i="1"/>
  <c r="AZ73" i="1"/>
  <c r="AQ73" i="1"/>
  <c r="AO73" i="1"/>
  <c r="DA73" i="1" s="1"/>
  <c r="AM73" i="1"/>
  <c r="AJ73" i="1"/>
  <c r="CZ73" i="1" s="1"/>
  <c r="AH73" i="1"/>
  <c r="CY73" i="1" s="1"/>
  <c r="I73" i="1"/>
  <c r="D73" i="1"/>
  <c r="CO72" i="1"/>
  <c r="CL72" i="1"/>
  <c r="CE72" i="1"/>
  <c r="CC72" i="1"/>
  <c r="BV72" i="1"/>
  <c r="BQ72" i="1"/>
  <c r="BJ72" i="1"/>
  <c r="BM72" i="1" s="1"/>
  <c r="BG72" i="1"/>
  <c r="AZ72" i="1"/>
  <c r="CY72" i="1" s="1"/>
  <c r="AQ72" i="1"/>
  <c r="AO72" i="1"/>
  <c r="AM72" i="1"/>
  <c r="AJ72" i="1"/>
  <c r="CZ72" i="1" s="1"/>
  <c r="AH72" i="1"/>
  <c r="DB72" i="1" s="1"/>
  <c r="I72" i="1"/>
  <c r="D72" i="1"/>
  <c r="CO71" i="1"/>
  <c r="CL71" i="1"/>
  <c r="CE71" i="1"/>
  <c r="CC71" i="1"/>
  <c r="BV71" i="1"/>
  <c r="BQ71" i="1"/>
  <c r="BJ71" i="1"/>
  <c r="BM71" i="1" s="1"/>
  <c r="BG71" i="1"/>
  <c r="AZ71" i="1"/>
  <c r="AQ71" i="1"/>
  <c r="AO71" i="1"/>
  <c r="DA71" i="1" s="1"/>
  <c r="AM71" i="1"/>
  <c r="AJ71" i="1"/>
  <c r="CZ71" i="1" s="1"/>
  <c r="AH71" i="1"/>
  <c r="CY71" i="1" s="1"/>
  <c r="I71" i="1"/>
  <c r="D71" i="1"/>
  <c r="CO70" i="1"/>
  <c r="CL70" i="1"/>
  <c r="CE70" i="1"/>
  <c r="CC70" i="1"/>
  <c r="BV70" i="1"/>
  <c r="BQ70" i="1"/>
  <c r="BM70" i="1"/>
  <c r="BJ70" i="1"/>
  <c r="BG70" i="1"/>
  <c r="AZ70" i="1"/>
  <c r="CY70" i="1" s="1"/>
  <c r="AQ70" i="1"/>
  <c r="AO70" i="1"/>
  <c r="AM70" i="1"/>
  <c r="AJ70" i="1"/>
  <c r="CZ70" i="1" s="1"/>
  <c r="AH70" i="1"/>
  <c r="DB70" i="1" s="1"/>
  <c r="I70" i="1"/>
  <c r="F70" i="1"/>
  <c r="G70" i="1" s="1"/>
  <c r="E70" i="1"/>
  <c r="D70" i="1"/>
  <c r="CX70" i="1" s="1"/>
  <c r="CO69" i="1"/>
  <c r="CL69" i="1"/>
  <c r="CE69" i="1"/>
  <c r="CC69" i="1"/>
  <c r="BV69" i="1"/>
  <c r="BQ69" i="1"/>
  <c r="BJ69" i="1"/>
  <c r="BM69" i="1" s="1"/>
  <c r="BG69" i="1"/>
  <c r="AZ69" i="1"/>
  <c r="AQ69" i="1"/>
  <c r="AO69" i="1"/>
  <c r="DA69" i="1" s="1"/>
  <c r="AM69" i="1"/>
  <c r="AJ69" i="1"/>
  <c r="CZ69" i="1" s="1"/>
  <c r="AH69" i="1"/>
  <c r="DB69" i="1" s="1"/>
  <c r="I69" i="1"/>
  <c r="D69" i="1"/>
  <c r="E69" i="1" s="1"/>
  <c r="F69" i="1" s="1"/>
  <c r="G69" i="1" s="1"/>
  <c r="CO68" i="1"/>
  <c r="CL68" i="1"/>
  <c r="CE68" i="1"/>
  <c r="CC68" i="1"/>
  <c r="BV68" i="1"/>
  <c r="BQ68" i="1"/>
  <c r="BJ68" i="1"/>
  <c r="BM68" i="1" s="1"/>
  <c r="BG68" i="1"/>
  <c r="AZ68" i="1"/>
  <c r="CY68" i="1" s="1"/>
  <c r="AQ68" i="1"/>
  <c r="AO68" i="1"/>
  <c r="AM68" i="1"/>
  <c r="AJ68" i="1"/>
  <c r="CZ68" i="1" s="1"/>
  <c r="AH68" i="1"/>
  <c r="DB68" i="1" s="1"/>
  <c r="I68" i="1"/>
  <c r="D68" i="1"/>
  <c r="CO67" i="1"/>
  <c r="CL67" i="1"/>
  <c r="CE67" i="1"/>
  <c r="CC67" i="1"/>
  <c r="BV67" i="1"/>
  <c r="BQ67" i="1"/>
  <c r="BJ67" i="1"/>
  <c r="BM67" i="1" s="1"/>
  <c r="BG67" i="1"/>
  <c r="AZ67" i="1"/>
  <c r="AQ67" i="1"/>
  <c r="AO67" i="1"/>
  <c r="DA67" i="1" s="1"/>
  <c r="AM67" i="1"/>
  <c r="AJ67" i="1"/>
  <c r="CZ67" i="1" s="1"/>
  <c r="AH67" i="1"/>
  <c r="CY67" i="1" s="1"/>
  <c r="I67" i="1"/>
  <c r="D67" i="1"/>
  <c r="CO66" i="1"/>
  <c r="CL66" i="1"/>
  <c r="CE66" i="1"/>
  <c r="CC66" i="1"/>
  <c r="BV66" i="1"/>
  <c r="BQ66" i="1"/>
  <c r="BJ66" i="1"/>
  <c r="BM66" i="1" s="1"/>
  <c r="BG66" i="1"/>
  <c r="AZ66" i="1"/>
  <c r="CY66" i="1" s="1"/>
  <c r="AQ66" i="1"/>
  <c r="AO66" i="1"/>
  <c r="AM66" i="1"/>
  <c r="AJ66" i="1"/>
  <c r="CZ66" i="1" s="1"/>
  <c r="AH66" i="1"/>
  <c r="DB66" i="1" s="1"/>
  <c r="I66" i="1"/>
  <c r="F66" i="1"/>
  <c r="G66" i="1" s="1"/>
  <c r="E66" i="1"/>
  <c r="D66" i="1"/>
  <c r="CO65" i="1"/>
  <c r="CL65" i="1"/>
  <c r="CE65" i="1"/>
  <c r="CC65" i="1"/>
  <c r="BV65" i="1"/>
  <c r="BQ65" i="1"/>
  <c r="BJ65" i="1"/>
  <c r="BM65" i="1" s="1"/>
  <c r="BG65" i="1"/>
  <c r="AZ65" i="1"/>
  <c r="AQ65" i="1"/>
  <c r="AO65" i="1"/>
  <c r="DA65" i="1" s="1"/>
  <c r="AM65" i="1"/>
  <c r="AJ65" i="1"/>
  <c r="CZ65" i="1" s="1"/>
  <c r="AH65" i="1"/>
  <c r="DB65" i="1" s="1"/>
  <c r="I65" i="1"/>
  <c r="D65" i="1"/>
  <c r="E65" i="1" s="1"/>
  <c r="F65" i="1" s="1"/>
  <c r="G65" i="1" s="1"/>
  <c r="CO64" i="1"/>
  <c r="CL64" i="1"/>
  <c r="CE64" i="1"/>
  <c r="CC64" i="1"/>
  <c r="BV64" i="1"/>
  <c r="BQ64" i="1"/>
  <c r="BJ64" i="1"/>
  <c r="BM64" i="1" s="1"/>
  <c r="BG64" i="1"/>
  <c r="AZ64" i="1"/>
  <c r="CY64" i="1" s="1"/>
  <c r="AQ64" i="1"/>
  <c r="AO64" i="1"/>
  <c r="AM64" i="1"/>
  <c r="AJ64" i="1"/>
  <c r="CZ64" i="1" s="1"/>
  <c r="AH64" i="1"/>
  <c r="DB64" i="1" s="1"/>
  <c r="I64" i="1"/>
  <c r="F64" i="1"/>
  <c r="G64" i="1" s="1"/>
  <c r="E64" i="1"/>
  <c r="D64" i="1"/>
  <c r="CX64" i="1" s="1"/>
  <c r="CO63" i="1"/>
  <c r="CL63" i="1"/>
  <c r="CE63" i="1"/>
  <c r="CC63" i="1"/>
  <c r="BV63" i="1"/>
  <c r="BQ63" i="1"/>
  <c r="BJ63" i="1"/>
  <c r="BM63" i="1" s="1"/>
  <c r="BG63" i="1"/>
  <c r="AZ63" i="1"/>
  <c r="AQ63" i="1"/>
  <c r="AO63" i="1"/>
  <c r="DA63" i="1" s="1"/>
  <c r="AM63" i="1"/>
  <c r="AJ63" i="1"/>
  <c r="CZ63" i="1" s="1"/>
  <c r="AH63" i="1"/>
  <c r="DB63" i="1" s="1"/>
  <c r="I63" i="1"/>
  <c r="D63" i="1"/>
  <c r="E63" i="1" s="1"/>
  <c r="F63" i="1" s="1"/>
  <c r="G63" i="1" s="1"/>
  <c r="CO62" i="1"/>
  <c r="CL62" i="1"/>
  <c r="CE62" i="1"/>
  <c r="CC62" i="1"/>
  <c r="BV62" i="1"/>
  <c r="BQ62" i="1"/>
  <c r="BJ62" i="1"/>
  <c r="BM62" i="1" s="1"/>
  <c r="BG62" i="1"/>
  <c r="AZ62" i="1"/>
  <c r="CY62" i="1" s="1"/>
  <c r="AQ62" i="1"/>
  <c r="AO62" i="1"/>
  <c r="AM62" i="1"/>
  <c r="AJ62" i="1"/>
  <c r="CZ62" i="1" s="1"/>
  <c r="AH62" i="1"/>
  <c r="DB62" i="1" s="1"/>
  <c r="I62" i="1"/>
  <c r="F62" i="1"/>
  <c r="G62" i="1" s="1"/>
  <c r="E62" i="1"/>
  <c r="D62" i="1"/>
  <c r="CO61" i="1"/>
  <c r="CL61" i="1"/>
  <c r="CE61" i="1"/>
  <c r="CC61" i="1"/>
  <c r="BV61" i="1"/>
  <c r="BQ61" i="1"/>
  <c r="BJ61" i="1"/>
  <c r="BM61" i="1" s="1"/>
  <c r="BG61" i="1"/>
  <c r="AZ61" i="1"/>
  <c r="AQ61" i="1"/>
  <c r="AO61" i="1"/>
  <c r="DA61" i="1" s="1"/>
  <c r="AM61" i="1"/>
  <c r="AJ61" i="1"/>
  <c r="CZ61" i="1" s="1"/>
  <c r="AH61" i="1"/>
  <c r="CY61" i="1" s="1"/>
  <c r="I61" i="1"/>
  <c r="D61" i="1"/>
  <c r="CO60" i="1"/>
  <c r="CL60" i="1"/>
  <c r="CE60" i="1"/>
  <c r="CC60" i="1"/>
  <c r="BV60" i="1"/>
  <c r="BQ60" i="1"/>
  <c r="BJ60" i="1"/>
  <c r="BM60" i="1" s="1"/>
  <c r="BG60" i="1"/>
  <c r="AZ60" i="1"/>
  <c r="CY60" i="1" s="1"/>
  <c r="AQ60" i="1"/>
  <c r="AO60" i="1"/>
  <c r="AM60" i="1"/>
  <c r="AJ60" i="1"/>
  <c r="CZ60" i="1" s="1"/>
  <c r="AH60" i="1"/>
  <c r="DB60" i="1" s="1"/>
  <c r="I60" i="1"/>
  <c r="D60" i="1"/>
  <c r="CO59" i="1"/>
  <c r="CL59" i="1"/>
  <c r="CE59" i="1"/>
  <c r="CC59" i="1"/>
  <c r="BV59" i="1"/>
  <c r="BQ59" i="1"/>
  <c r="BJ59" i="1"/>
  <c r="BM59" i="1" s="1"/>
  <c r="BG59" i="1"/>
  <c r="AZ59" i="1"/>
  <c r="AQ59" i="1"/>
  <c r="AO59" i="1"/>
  <c r="DA59" i="1" s="1"/>
  <c r="AM59" i="1"/>
  <c r="AJ59" i="1"/>
  <c r="CZ59" i="1" s="1"/>
  <c r="AH59" i="1"/>
  <c r="CY59" i="1" s="1"/>
  <c r="I59" i="1"/>
  <c r="D59" i="1"/>
  <c r="CO58" i="1"/>
  <c r="CL58" i="1"/>
  <c r="CE58" i="1"/>
  <c r="CC58" i="1"/>
  <c r="BV58" i="1"/>
  <c r="BQ58" i="1"/>
  <c r="BM58" i="1"/>
  <c r="BJ58" i="1"/>
  <c r="BG58" i="1"/>
  <c r="AZ58" i="1"/>
  <c r="CY58" i="1" s="1"/>
  <c r="AQ58" i="1"/>
  <c r="AO58" i="1"/>
  <c r="AM58" i="1"/>
  <c r="AJ58" i="1"/>
  <c r="CZ58" i="1" s="1"/>
  <c r="AH58" i="1"/>
  <c r="DB58" i="1" s="1"/>
  <c r="I58" i="1"/>
  <c r="D58" i="1"/>
  <c r="CO57" i="1"/>
  <c r="CL57" i="1"/>
  <c r="CE57" i="1"/>
  <c r="CC57" i="1"/>
  <c r="BV57" i="1"/>
  <c r="BQ57" i="1"/>
  <c r="BJ57" i="1"/>
  <c r="BM57" i="1" s="1"/>
  <c r="BG57" i="1"/>
  <c r="AZ57" i="1"/>
  <c r="AQ57" i="1"/>
  <c r="AO57" i="1"/>
  <c r="DA57" i="1" s="1"/>
  <c r="AM57" i="1"/>
  <c r="AJ57" i="1"/>
  <c r="CZ57" i="1" s="1"/>
  <c r="AH57" i="1"/>
  <c r="CY57" i="1" s="1"/>
  <c r="I57" i="1"/>
  <c r="D57" i="1"/>
  <c r="CO56" i="1"/>
  <c r="CL56" i="1"/>
  <c r="CE56" i="1"/>
  <c r="CC56" i="1"/>
  <c r="BV56" i="1"/>
  <c r="BQ56" i="1"/>
  <c r="BJ56" i="1"/>
  <c r="BM56" i="1" s="1"/>
  <c r="BG56" i="1"/>
  <c r="AZ56" i="1"/>
  <c r="CY56" i="1" s="1"/>
  <c r="AQ56" i="1"/>
  <c r="AO56" i="1"/>
  <c r="AM56" i="1"/>
  <c r="AJ56" i="1"/>
  <c r="CZ56" i="1" s="1"/>
  <c r="AH56" i="1"/>
  <c r="DB56" i="1" s="1"/>
  <c r="I56" i="1"/>
  <c r="F56" i="1"/>
  <c r="G56" i="1" s="1"/>
  <c r="E56" i="1"/>
  <c r="D56" i="1"/>
  <c r="CX56" i="1" s="1"/>
  <c r="CO55" i="1"/>
  <c r="CL55" i="1"/>
  <c r="CE55" i="1"/>
  <c r="CC55" i="1"/>
  <c r="BV55" i="1"/>
  <c r="BQ55" i="1"/>
  <c r="BJ55" i="1"/>
  <c r="BM55" i="1" s="1"/>
  <c r="BG55" i="1"/>
  <c r="AZ55" i="1"/>
  <c r="AQ55" i="1"/>
  <c r="AO55" i="1"/>
  <c r="DA55" i="1" s="1"/>
  <c r="AM55" i="1"/>
  <c r="AJ55" i="1"/>
  <c r="CZ55" i="1" s="1"/>
  <c r="AH55" i="1"/>
  <c r="DB55" i="1" s="1"/>
  <c r="I55" i="1"/>
  <c r="D55" i="1"/>
  <c r="E55" i="1" s="1"/>
  <c r="F55" i="1" s="1"/>
  <c r="G55" i="1" s="1"/>
  <c r="CO54" i="1"/>
  <c r="CL54" i="1"/>
  <c r="CE54" i="1"/>
  <c r="CC54" i="1"/>
  <c r="BV54" i="1"/>
  <c r="BQ54" i="1"/>
  <c r="BJ54" i="1"/>
  <c r="BM54" i="1" s="1"/>
  <c r="BG54" i="1"/>
  <c r="AZ54" i="1"/>
  <c r="CY54" i="1" s="1"/>
  <c r="AQ54" i="1"/>
  <c r="AO54" i="1"/>
  <c r="AM54" i="1"/>
  <c r="AJ54" i="1"/>
  <c r="CZ54" i="1" s="1"/>
  <c r="AH54" i="1"/>
  <c r="DB54" i="1" s="1"/>
  <c r="I54" i="1"/>
  <c r="D54" i="1"/>
  <c r="CO53" i="1"/>
  <c r="CL53" i="1"/>
  <c r="CE53" i="1"/>
  <c r="CC53" i="1"/>
  <c r="BV53" i="1"/>
  <c r="BQ53" i="1"/>
  <c r="BJ53" i="1"/>
  <c r="BM53" i="1" s="1"/>
  <c r="BG53" i="1"/>
  <c r="AZ53" i="1"/>
  <c r="AQ53" i="1"/>
  <c r="AO53" i="1"/>
  <c r="DA53" i="1" s="1"/>
  <c r="AM53" i="1"/>
  <c r="AJ53" i="1"/>
  <c r="CZ53" i="1" s="1"/>
  <c r="AH53" i="1"/>
  <c r="DB53" i="1" s="1"/>
  <c r="I53" i="1"/>
  <c r="D53" i="1"/>
  <c r="E53" i="1" s="1"/>
  <c r="F53" i="1" s="1"/>
  <c r="G53" i="1" s="1"/>
  <c r="CO52" i="1"/>
  <c r="CL52" i="1"/>
  <c r="CE52" i="1"/>
  <c r="CC52" i="1"/>
  <c r="BV52" i="1"/>
  <c r="BQ52" i="1"/>
  <c r="BJ52" i="1"/>
  <c r="BM52" i="1" s="1"/>
  <c r="BG52" i="1"/>
  <c r="AZ52" i="1"/>
  <c r="CY52" i="1" s="1"/>
  <c r="AQ52" i="1"/>
  <c r="AO52" i="1"/>
  <c r="AM52" i="1"/>
  <c r="AJ52" i="1"/>
  <c r="CZ52" i="1" s="1"/>
  <c r="AH52" i="1"/>
  <c r="DB52" i="1" s="1"/>
  <c r="I52" i="1"/>
  <c r="D52" i="1"/>
  <c r="CO51" i="1"/>
  <c r="CL51" i="1"/>
  <c r="CE51" i="1"/>
  <c r="CC51" i="1"/>
  <c r="BV51" i="1"/>
  <c r="BQ51" i="1"/>
  <c r="BJ51" i="1"/>
  <c r="BM51" i="1" s="1"/>
  <c r="BG51" i="1"/>
  <c r="AZ51" i="1"/>
  <c r="AQ51" i="1"/>
  <c r="AO51" i="1"/>
  <c r="DA51" i="1" s="1"/>
  <c r="AM51" i="1"/>
  <c r="AJ51" i="1"/>
  <c r="CZ51" i="1" s="1"/>
  <c r="AH51" i="1"/>
  <c r="DB51" i="1" s="1"/>
  <c r="I51" i="1"/>
  <c r="D51" i="1"/>
  <c r="CO50" i="1"/>
  <c r="CL50" i="1"/>
  <c r="CE50" i="1"/>
  <c r="CC50" i="1"/>
  <c r="BV50" i="1"/>
  <c r="BQ50" i="1"/>
  <c r="BM50" i="1"/>
  <c r="BJ50" i="1"/>
  <c r="BG50" i="1"/>
  <c r="AZ50" i="1"/>
  <c r="CY50" i="1" s="1"/>
  <c r="AQ50" i="1"/>
  <c r="AO50" i="1"/>
  <c r="AM50" i="1"/>
  <c r="AJ50" i="1"/>
  <c r="CZ50" i="1" s="1"/>
  <c r="AH50" i="1"/>
  <c r="DB50" i="1" s="1"/>
  <c r="I50" i="1"/>
  <c r="F50" i="1"/>
  <c r="G50" i="1" s="1"/>
  <c r="E50" i="1"/>
  <c r="D50" i="1"/>
  <c r="CX50" i="1" s="1"/>
  <c r="CO49" i="1"/>
  <c r="CL49" i="1"/>
  <c r="CE49" i="1"/>
  <c r="CC49" i="1"/>
  <c r="BV49" i="1"/>
  <c r="BQ49" i="1"/>
  <c r="BJ49" i="1"/>
  <c r="BM49" i="1" s="1"/>
  <c r="BG49" i="1"/>
  <c r="AZ49" i="1"/>
  <c r="AQ49" i="1"/>
  <c r="AO49" i="1"/>
  <c r="DA49" i="1" s="1"/>
  <c r="AM49" i="1"/>
  <c r="AJ49" i="1"/>
  <c r="CZ49" i="1" s="1"/>
  <c r="AH49" i="1"/>
  <c r="DB49" i="1" s="1"/>
  <c r="I49" i="1"/>
  <c r="D49" i="1"/>
  <c r="E49" i="1" s="1"/>
  <c r="F49" i="1" s="1"/>
  <c r="G49" i="1" s="1"/>
  <c r="CO48" i="1"/>
  <c r="CL48" i="1"/>
  <c r="CE48" i="1"/>
  <c r="CC48" i="1"/>
  <c r="BV48" i="1"/>
  <c r="BQ48" i="1"/>
  <c r="BM48" i="1"/>
  <c r="BJ48" i="1"/>
  <c r="BG48" i="1"/>
  <c r="AZ48" i="1"/>
  <c r="CY48" i="1" s="1"/>
  <c r="AQ48" i="1"/>
  <c r="AO48" i="1"/>
  <c r="AM48" i="1"/>
  <c r="AJ48" i="1"/>
  <c r="CZ48" i="1" s="1"/>
  <c r="AH48" i="1"/>
  <c r="DB48" i="1" s="1"/>
  <c r="I48" i="1"/>
  <c r="D48" i="1"/>
  <c r="CO47" i="1"/>
  <c r="CL47" i="1"/>
  <c r="CE47" i="1"/>
  <c r="CC47" i="1"/>
  <c r="BV47" i="1"/>
  <c r="BQ47" i="1"/>
  <c r="BJ47" i="1"/>
  <c r="BM47" i="1" s="1"/>
  <c r="BG47" i="1"/>
  <c r="AZ47" i="1"/>
  <c r="AQ47" i="1"/>
  <c r="AO47" i="1"/>
  <c r="DA47" i="1" s="1"/>
  <c r="AM47" i="1"/>
  <c r="AJ47" i="1"/>
  <c r="CZ47" i="1" s="1"/>
  <c r="AH47" i="1"/>
  <c r="DB47" i="1" s="1"/>
  <c r="I47" i="1"/>
  <c r="D47" i="1"/>
  <c r="CO46" i="1"/>
  <c r="CL46" i="1"/>
  <c r="CE46" i="1"/>
  <c r="CC46" i="1"/>
  <c r="BV46" i="1"/>
  <c r="BQ46" i="1"/>
  <c r="BJ46" i="1"/>
  <c r="BM46" i="1" s="1"/>
  <c r="BG46" i="1"/>
  <c r="AZ46" i="1"/>
  <c r="CY46" i="1" s="1"/>
  <c r="AQ46" i="1"/>
  <c r="AO46" i="1"/>
  <c r="AM46" i="1"/>
  <c r="AJ46" i="1"/>
  <c r="CZ46" i="1" s="1"/>
  <c r="AH46" i="1"/>
  <c r="DB46" i="1" s="1"/>
  <c r="I46" i="1"/>
  <c r="F46" i="1"/>
  <c r="G46" i="1" s="1"/>
  <c r="E46" i="1"/>
  <c r="D46" i="1"/>
  <c r="CO45" i="1"/>
  <c r="CL45" i="1"/>
  <c r="CE45" i="1"/>
  <c r="CC45" i="1"/>
  <c r="BV45" i="1"/>
  <c r="BQ45" i="1"/>
  <c r="BJ45" i="1"/>
  <c r="BM45" i="1" s="1"/>
  <c r="BG45" i="1"/>
  <c r="AZ45" i="1"/>
  <c r="AQ45" i="1"/>
  <c r="AO45" i="1"/>
  <c r="DA45" i="1" s="1"/>
  <c r="AM45" i="1"/>
  <c r="AJ45" i="1"/>
  <c r="CZ45" i="1" s="1"/>
  <c r="AH45" i="1"/>
  <c r="DB45" i="1" s="1"/>
  <c r="I45" i="1"/>
  <c r="D45" i="1"/>
  <c r="E45" i="1" s="1"/>
  <c r="F45" i="1" s="1"/>
  <c r="G45" i="1" s="1"/>
  <c r="CO44" i="1"/>
  <c r="CL44" i="1"/>
  <c r="CE44" i="1"/>
  <c r="CC44" i="1"/>
  <c r="BV44" i="1"/>
  <c r="BQ44" i="1"/>
  <c r="BJ44" i="1"/>
  <c r="BM44" i="1" s="1"/>
  <c r="BG44" i="1"/>
  <c r="AZ44" i="1"/>
  <c r="CY44" i="1" s="1"/>
  <c r="AQ44" i="1"/>
  <c r="AO44" i="1"/>
  <c r="AM44" i="1"/>
  <c r="AJ44" i="1"/>
  <c r="CZ44" i="1" s="1"/>
  <c r="AH44" i="1"/>
  <c r="DB44" i="1" s="1"/>
  <c r="I44" i="1"/>
  <c r="F44" i="1"/>
  <c r="G44" i="1" s="1"/>
  <c r="E44" i="1"/>
  <c r="D44" i="1"/>
  <c r="CX44" i="1" s="1"/>
  <c r="CO43" i="1"/>
  <c r="CL43" i="1"/>
  <c r="CE43" i="1"/>
  <c r="CC43" i="1"/>
  <c r="BV43" i="1"/>
  <c r="BQ43" i="1"/>
  <c r="BJ43" i="1"/>
  <c r="BM43" i="1" s="1"/>
  <c r="BG43" i="1"/>
  <c r="AZ43" i="1"/>
  <c r="AQ43" i="1"/>
  <c r="AO43" i="1"/>
  <c r="DA43" i="1" s="1"/>
  <c r="AM43" i="1"/>
  <c r="AJ43" i="1"/>
  <c r="CZ43" i="1" s="1"/>
  <c r="AH43" i="1"/>
  <c r="DB43" i="1" s="1"/>
  <c r="I43" i="1"/>
  <c r="D43" i="1"/>
  <c r="E43" i="1" s="1"/>
  <c r="F43" i="1" s="1"/>
  <c r="G43" i="1" s="1"/>
  <c r="CO42" i="1"/>
  <c r="CL42" i="1"/>
  <c r="CE42" i="1"/>
  <c r="CC42" i="1"/>
  <c r="BV42" i="1"/>
  <c r="BQ42" i="1"/>
  <c r="CY42" i="1" s="1"/>
  <c r="BJ42" i="1"/>
  <c r="BM42" i="1" s="1"/>
  <c r="BG42" i="1"/>
  <c r="AZ42" i="1"/>
  <c r="AQ42" i="1"/>
  <c r="AO42" i="1"/>
  <c r="AM42" i="1"/>
  <c r="AJ42" i="1"/>
  <c r="CZ42" i="1" s="1"/>
  <c r="AH42" i="1"/>
  <c r="DB42" i="1" s="1"/>
  <c r="I42" i="1"/>
  <c r="F42" i="1"/>
  <c r="G42" i="1" s="1"/>
  <c r="E42" i="1"/>
  <c r="D42" i="1"/>
  <c r="CO41" i="1"/>
  <c r="CL41" i="1"/>
  <c r="CE41" i="1"/>
  <c r="CC41" i="1"/>
  <c r="BV41" i="1"/>
  <c r="BQ41" i="1"/>
  <c r="BJ41" i="1"/>
  <c r="BM41" i="1" s="1"/>
  <c r="BG41" i="1"/>
  <c r="AZ41" i="1"/>
  <c r="AQ41" i="1"/>
  <c r="AO41" i="1"/>
  <c r="DA41" i="1" s="1"/>
  <c r="AM41" i="1"/>
  <c r="AJ41" i="1"/>
  <c r="CZ41" i="1" s="1"/>
  <c r="AH41" i="1"/>
  <c r="DB41" i="1" s="1"/>
  <c r="I41" i="1"/>
  <c r="D41" i="1"/>
  <c r="CO40" i="1"/>
  <c r="CL40" i="1"/>
  <c r="CE40" i="1"/>
  <c r="CC40" i="1"/>
  <c r="BV40" i="1"/>
  <c r="BQ40" i="1"/>
  <c r="BJ40" i="1"/>
  <c r="BM40" i="1" s="1"/>
  <c r="BG40" i="1"/>
  <c r="AZ40" i="1"/>
  <c r="CY40" i="1" s="1"/>
  <c r="AQ40" i="1"/>
  <c r="AO40" i="1"/>
  <c r="AM40" i="1"/>
  <c r="AJ40" i="1"/>
  <c r="CZ40" i="1" s="1"/>
  <c r="AH40" i="1"/>
  <c r="DB40" i="1" s="1"/>
  <c r="I40" i="1"/>
  <c r="F40" i="1"/>
  <c r="G40" i="1" s="1"/>
  <c r="E40" i="1"/>
  <c r="D40" i="1"/>
  <c r="CX40" i="1" s="1"/>
  <c r="CO39" i="1"/>
  <c r="CL39" i="1"/>
  <c r="CE39" i="1"/>
  <c r="CC39" i="1"/>
  <c r="BV39" i="1"/>
  <c r="BQ39" i="1"/>
  <c r="BJ39" i="1"/>
  <c r="BM39" i="1" s="1"/>
  <c r="BG39" i="1"/>
  <c r="AZ39" i="1"/>
  <c r="AQ39" i="1"/>
  <c r="AO39" i="1"/>
  <c r="DA39" i="1" s="1"/>
  <c r="AM39" i="1"/>
  <c r="AJ39" i="1"/>
  <c r="CZ39" i="1" s="1"/>
  <c r="AH39" i="1"/>
  <c r="DB39" i="1" s="1"/>
  <c r="I39" i="1"/>
  <c r="D39" i="1"/>
  <c r="E39" i="1" s="1"/>
  <c r="F39" i="1" s="1"/>
  <c r="G39" i="1" s="1"/>
  <c r="CO38" i="1"/>
  <c r="CL38" i="1"/>
  <c r="CE38" i="1"/>
  <c r="CC38" i="1"/>
  <c r="BV38" i="1"/>
  <c r="BQ38" i="1"/>
  <c r="CY38" i="1" s="1"/>
  <c r="BJ38" i="1"/>
  <c r="BM38" i="1" s="1"/>
  <c r="BG38" i="1"/>
  <c r="AZ38" i="1"/>
  <c r="AQ38" i="1"/>
  <c r="AO38" i="1"/>
  <c r="AM38" i="1"/>
  <c r="AJ38" i="1"/>
  <c r="CZ38" i="1" s="1"/>
  <c r="AH38" i="1"/>
  <c r="DB38" i="1" s="1"/>
  <c r="I38" i="1"/>
  <c r="F38" i="1"/>
  <c r="G38" i="1" s="1"/>
  <c r="E38" i="1"/>
  <c r="D38" i="1"/>
  <c r="CO37" i="1"/>
  <c r="CL37" i="1"/>
  <c r="CE37" i="1"/>
  <c r="CC37" i="1"/>
  <c r="BV37" i="1"/>
  <c r="BQ37" i="1"/>
  <c r="BJ37" i="1"/>
  <c r="BM37" i="1" s="1"/>
  <c r="BG37" i="1"/>
  <c r="AZ37" i="1"/>
  <c r="AQ37" i="1"/>
  <c r="AO37" i="1"/>
  <c r="DA37" i="1" s="1"/>
  <c r="AM37" i="1"/>
  <c r="AJ37" i="1"/>
  <c r="CZ37" i="1" s="1"/>
  <c r="AH37" i="1"/>
  <c r="DB37" i="1" s="1"/>
  <c r="I37" i="1"/>
  <c r="D37" i="1"/>
  <c r="E37" i="1" s="1"/>
  <c r="F37" i="1" s="1"/>
  <c r="G37" i="1" s="1"/>
  <c r="CO36" i="1"/>
  <c r="CL36" i="1"/>
  <c r="CE36" i="1"/>
  <c r="CC36" i="1"/>
  <c r="BV36" i="1"/>
  <c r="BQ36" i="1"/>
  <c r="BJ36" i="1"/>
  <c r="BM36" i="1" s="1"/>
  <c r="BG36" i="1"/>
  <c r="AZ36" i="1"/>
  <c r="CY36" i="1" s="1"/>
  <c r="AQ36" i="1"/>
  <c r="AO36" i="1"/>
  <c r="AM36" i="1"/>
  <c r="AJ36" i="1"/>
  <c r="CZ36" i="1" s="1"/>
  <c r="AH36" i="1"/>
  <c r="DB36" i="1" s="1"/>
  <c r="I36" i="1"/>
  <c r="D36" i="1"/>
  <c r="CO35" i="1"/>
  <c r="CL35" i="1"/>
  <c r="CE35" i="1"/>
  <c r="CC35" i="1"/>
  <c r="BV35" i="1"/>
  <c r="BQ35" i="1"/>
  <c r="BJ35" i="1"/>
  <c r="BM35" i="1" s="1"/>
  <c r="BG35" i="1"/>
  <c r="AZ35" i="1"/>
  <c r="AQ35" i="1"/>
  <c r="AO35" i="1"/>
  <c r="DA35" i="1" s="1"/>
  <c r="AM35" i="1"/>
  <c r="AJ35" i="1"/>
  <c r="CZ35" i="1" s="1"/>
  <c r="AH35" i="1"/>
  <c r="CY35" i="1" s="1"/>
  <c r="I35" i="1"/>
  <c r="D35" i="1"/>
  <c r="CO34" i="1"/>
  <c r="CL34" i="1"/>
  <c r="CE34" i="1"/>
  <c r="CC34" i="1"/>
  <c r="BV34" i="1"/>
  <c r="BQ34" i="1"/>
  <c r="BJ34" i="1"/>
  <c r="BM34" i="1" s="1"/>
  <c r="BG34" i="1"/>
  <c r="AZ34" i="1"/>
  <c r="CY34" i="1" s="1"/>
  <c r="AQ34" i="1"/>
  <c r="AO34" i="1"/>
  <c r="AM34" i="1"/>
  <c r="AJ34" i="1"/>
  <c r="CZ34" i="1" s="1"/>
  <c r="AH34" i="1"/>
  <c r="DB34" i="1" s="1"/>
  <c r="I34" i="1"/>
  <c r="D34" i="1"/>
  <c r="CO33" i="1"/>
  <c r="CL33" i="1"/>
  <c r="CE33" i="1"/>
  <c r="CC33" i="1"/>
  <c r="BV33" i="1"/>
  <c r="BQ33" i="1"/>
  <c r="BJ33" i="1"/>
  <c r="BM33" i="1" s="1"/>
  <c r="BG33" i="1"/>
  <c r="AZ33" i="1"/>
  <c r="AQ33" i="1"/>
  <c r="AO33" i="1"/>
  <c r="DA33" i="1" s="1"/>
  <c r="AM33" i="1"/>
  <c r="AJ33" i="1"/>
  <c r="CZ33" i="1" s="1"/>
  <c r="AH33" i="1"/>
  <c r="CY33" i="1" s="1"/>
  <c r="I33" i="1"/>
  <c r="D33" i="1"/>
  <c r="CO32" i="1"/>
  <c r="CL32" i="1"/>
  <c r="CE32" i="1"/>
  <c r="CC32" i="1"/>
  <c r="BV32" i="1"/>
  <c r="BQ32" i="1"/>
  <c r="BM32" i="1"/>
  <c r="BJ32" i="1"/>
  <c r="BG32" i="1"/>
  <c r="AZ32" i="1"/>
  <c r="CY32" i="1" s="1"/>
  <c r="AQ32" i="1"/>
  <c r="AO32" i="1"/>
  <c r="AM32" i="1"/>
  <c r="AJ32" i="1"/>
  <c r="CZ32" i="1" s="1"/>
  <c r="AH32" i="1"/>
  <c r="DB32" i="1" s="1"/>
  <c r="I32" i="1"/>
  <c r="F32" i="1"/>
  <c r="G32" i="1" s="1"/>
  <c r="E32" i="1"/>
  <c r="D32" i="1"/>
  <c r="CO31" i="1"/>
  <c r="CL31" i="1"/>
  <c r="CE31" i="1"/>
  <c r="CC31" i="1"/>
  <c r="BV31" i="1"/>
  <c r="BQ31" i="1"/>
  <c r="BJ31" i="1"/>
  <c r="BM31" i="1" s="1"/>
  <c r="BG31" i="1"/>
  <c r="AZ31" i="1"/>
  <c r="AQ31" i="1"/>
  <c r="AO31" i="1"/>
  <c r="DA31" i="1" s="1"/>
  <c r="AM31" i="1"/>
  <c r="AJ31" i="1"/>
  <c r="CZ31" i="1" s="1"/>
  <c r="AH31" i="1"/>
  <c r="CY31" i="1" s="1"/>
  <c r="I31" i="1"/>
  <c r="G31" i="1"/>
  <c r="F31" i="1"/>
  <c r="E31" i="1"/>
  <c r="D31" i="1"/>
  <c r="CX31" i="1" s="1"/>
  <c r="CO30" i="1"/>
  <c r="CL30" i="1"/>
  <c r="CE30" i="1"/>
  <c r="CC30" i="1"/>
  <c r="BV30" i="1"/>
  <c r="BQ30" i="1"/>
  <c r="BJ30" i="1"/>
  <c r="BM30" i="1" s="1"/>
  <c r="BG30" i="1"/>
  <c r="AZ30" i="1"/>
  <c r="CY30" i="1" s="1"/>
  <c r="AQ30" i="1"/>
  <c r="AO30" i="1"/>
  <c r="AM30" i="1"/>
  <c r="AJ30" i="1"/>
  <c r="CZ30" i="1" s="1"/>
  <c r="AH30" i="1"/>
  <c r="DB30" i="1" s="1"/>
  <c r="I30" i="1"/>
  <c r="G30" i="1"/>
  <c r="F30" i="1"/>
  <c r="E30" i="1"/>
  <c r="D30" i="1"/>
  <c r="CX30" i="1" s="1"/>
  <c r="CO29" i="1"/>
  <c r="CL29" i="1"/>
  <c r="CE29" i="1"/>
  <c r="CC29" i="1"/>
  <c r="BV29" i="1"/>
  <c r="BQ29" i="1"/>
  <c r="BJ29" i="1"/>
  <c r="BM29" i="1" s="1"/>
  <c r="BG29" i="1"/>
  <c r="AZ29" i="1"/>
  <c r="AQ29" i="1"/>
  <c r="AO29" i="1"/>
  <c r="DA29" i="1" s="1"/>
  <c r="AM29" i="1"/>
  <c r="AJ29" i="1"/>
  <c r="CZ29" i="1" s="1"/>
  <c r="AH29" i="1"/>
  <c r="DB29" i="1" s="1"/>
  <c r="I29" i="1"/>
  <c r="G29" i="1"/>
  <c r="F29" i="1"/>
  <c r="E29" i="1"/>
  <c r="D29" i="1"/>
  <c r="CX29" i="1" s="1"/>
  <c r="CO28" i="1"/>
  <c r="CL28" i="1"/>
  <c r="CE28" i="1"/>
  <c r="CC28" i="1"/>
  <c r="BV28" i="1"/>
  <c r="BQ28" i="1"/>
  <c r="BJ28" i="1"/>
  <c r="BM28" i="1" s="1"/>
  <c r="BG28" i="1"/>
  <c r="AZ28" i="1"/>
  <c r="CY28" i="1" s="1"/>
  <c r="AQ28" i="1"/>
  <c r="AO28" i="1"/>
  <c r="AM28" i="1"/>
  <c r="AJ28" i="1"/>
  <c r="CZ28" i="1" s="1"/>
  <c r="AH28" i="1"/>
  <c r="DB28" i="1" s="1"/>
  <c r="I28" i="1"/>
  <c r="G28" i="1"/>
  <c r="F28" i="1"/>
  <c r="E28" i="1"/>
  <c r="D28" i="1"/>
  <c r="CX28" i="1" s="1"/>
  <c r="CO27" i="1"/>
  <c r="CL27" i="1"/>
  <c r="CE27" i="1"/>
  <c r="CC27" i="1"/>
  <c r="BV27" i="1"/>
  <c r="BQ27" i="1"/>
  <c r="BJ27" i="1"/>
  <c r="BM27" i="1" s="1"/>
  <c r="BG27" i="1"/>
  <c r="AZ27" i="1"/>
  <c r="AQ27" i="1"/>
  <c r="AO27" i="1"/>
  <c r="DA27" i="1" s="1"/>
  <c r="AM27" i="1"/>
  <c r="AJ27" i="1"/>
  <c r="CZ27" i="1" s="1"/>
  <c r="AH27" i="1"/>
  <c r="CY27" i="1" s="1"/>
  <c r="I27" i="1"/>
  <c r="G27" i="1"/>
  <c r="F27" i="1"/>
  <c r="E27" i="1"/>
  <c r="D27" i="1"/>
  <c r="CX27" i="1" s="1"/>
  <c r="CO26" i="1"/>
  <c r="CL26" i="1"/>
  <c r="CE26" i="1"/>
  <c r="CC26" i="1"/>
  <c r="BV26" i="1"/>
  <c r="BQ26" i="1"/>
  <c r="BJ26" i="1"/>
  <c r="BM26" i="1" s="1"/>
  <c r="BG26" i="1"/>
  <c r="AZ26" i="1"/>
  <c r="CY26" i="1" s="1"/>
  <c r="AQ26" i="1"/>
  <c r="AO26" i="1"/>
  <c r="AM26" i="1"/>
  <c r="AJ26" i="1"/>
  <c r="CZ26" i="1" s="1"/>
  <c r="AH26" i="1"/>
  <c r="DB26" i="1" s="1"/>
  <c r="I26" i="1"/>
  <c r="G26" i="1"/>
  <c r="F26" i="1"/>
  <c r="E26" i="1"/>
  <c r="D26" i="1"/>
  <c r="CX26" i="1" s="1"/>
  <c r="CO25" i="1"/>
  <c r="CL25" i="1"/>
  <c r="CE25" i="1"/>
  <c r="CC25" i="1"/>
  <c r="BV25" i="1"/>
  <c r="BQ25" i="1"/>
  <c r="BJ25" i="1"/>
  <c r="BM25" i="1" s="1"/>
  <c r="BG25" i="1"/>
  <c r="AZ25" i="1"/>
  <c r="AQ25" i="1"/>
  <c r="AO25" i="1"/>
  <c r="DA25" i="1" s="1"/>
  <c r="AM25" i="1"/>
  <c r="AJ25" i="1"/>
  <c r="CZ25" i="1" s="1"/>
  <c r="AH25" i="1"/>
  <c r="CY25" i="1" s="1"/>
  <c r="I25" i="1"/>
  <c r="G25" i="1"/>
  <c r="F25" i="1"/>
  <c r="E25" i="1"/>
  <c r="D25" i="1"/>
  <c r="CX25" i="1" s="1"/>
  <c r="CO24" i="1"/>
  <c r="CL24" i="1"/>
  <c r="CE24" i="1"/>
  <c r="CC24" i="1"/>
  <c r="BV24" i="1"/>
  <c r="BQ24" i="1"/>
  <c r="BJ24" i="1"/>
  <c r="BM24" i="1" s="1"/>
  <c r="BG24" i="1"/>
  <c r="AZ24" i="1"/>
  <c r="CY24" i="1" s="1"/>
  <c r="AQ24" i="1"/>
  <c r="AO24" i="1"/>
  <c r="AM24" i="1"/>
  <c r="AJ24" i="1"/>
  <c r="CZ24" i="1" s="1"/>
  <c r="AH24" i="1"/>
  <c r="DB24" i="1" s="1"/>
  <c r="I24" i="1"/>
  <c r="G24" i="1"/>
  <c r="F24" i="1"/>
  <c r="E24" i="1"/>
  <c r="D24" i="1"/>
  <c r="CX24" i="1" s="1"/>
  <c r="CO23" i="1"/>
  <c r="CL23" i="1"/>
  <c r="CE23" i="1"/>
  <c r="CC23" i="1"/>
  <c r="BV23" i="1"/>
  <c r="BQ23" i="1"/>
  <c r="BJ23" i="1"/>
  <c r="BM23" i="1" s="1"/>
  <c r="BG23" i="1"/>
  <c r="AZ23" i="1"/>
  <c r="AQ23" i="1"/>
  <c r="AO23" i="1"/>
  <c r="DA23" i="1" s="1"/>
  <c r="AM23" i="1"/>
  <c r="AJ23" i="1"/>
  <c r="CZ23" i="1" s="1"/>
  <c r="AH23" i="1"/>
  <c r="CY23" i="1" s="1"/>
  <c r="I23" i="1"/>
  <c r="G23" i="1"/>
  <c r="F23" i="1"/>
  <c r="E23" i="1"/>
  <c r="D23" i="1"/>
  <c r="CX23" i="1" s="1"/>
  <c r="CO22" i="1"/>
  <c r="CL22" i="1"/>
  <c r="CE22" i="1"/>
  <c r="CC22" i="1"/>
  <c r="BV22" i="1"/>
  <c r="BQ22" i="1"/>
  <c r="BJ22" i="1"/>
  <c r="BM22" i="1" s="1"/>
  <c r="BG22" i="1"/>
  <c r="AZ22" i="1"/>
  <c r="CY22" i="1" s="1"/>
  <c r="AQ22" i="1"/>
  <c r="AO22" i="1"/>
  <c r="AM22" i="1"/>
  <c r="AJ22" i="1"/>
  <c r="CZ22" i="1" s="1"/>
  <c r="AH22" i="1"/>
  <c r="DB22" i="1" s="1"/>
  <c r="I22" i="1"/>
  <c r="G22" i="1"/>
  <c r="F22" i="1"/>
  <c r="E22" i="1"/>
  <c r="D22" i="1"/>
  <c r="CX22" i="1" s="1"/>
  <c r="CO21" i="1"/>
  <c r="CL21" i="1"/>
  <c r="CE21" i="1"/>
  <c r="CC21" i="1"/>
  <c r="BV21" i="1"/>
  <c r="BQ21" i="1"/>
  <c r="BJ21" i="1"/>
  <c r="BM21" i="1" s="1"/>
  <c r="BG21" i="1"/>
  <c r="AZ21" i="1"/>
  <c r="AQ21" i="1"/>
  <c r="AO21" i="1"/>
  <c r="DA21" i="1" s="1"/>
  <c r="AM21" i="1"/>
  <c r="AJ21" i="1"/>
  <c r="CZ21" i="1" s="1"/>
  <c r="AH21" i="1"/>
  <c r="CY21" i="1" s="1"/>
  <c r="I21" i="1"/>
  <c r="G21" i="1"/>
  <c r="F21" i="1"/>
  <c r="E21" i="1"/>
  <c r="D21" i="1"/>
  <c r="CX21" i="1" s="1"/>
  <c r="CO20" i="1"/>
  <c r="CL20" i="1"/>
  <c r="CE20" i="1"/>
  <c r="CC20" i="1"/>
  <c r="BV20" i="1"/>
  <c r="BQ20" i="1"/>
  <c r="BM20" i="1"/>
  <c r="BJ20" i="1"/>
  <c r="BG20" i="1"/>
  <c r="AZ20" i="1"/>
  <c r="CY20" i="1" s="1"/>
  <c r="AQ20" i="1"/>
  <c r="AO20" i="1"/>
  <c r="AM20" i="1"/>
  <c r="AJ20" i="1"/>
  <c r="CZ20" i="1" s="1"/>
  <c r="AH20" i="1"/>
  <c r="DB20" i="1" s="1"/>
  <c r="I20" i="1"/>
  <c r="G20" i="1"/>
  <c r="F20" i="1"/>
  <c r="E20" i="1"/>
  <c r="D20" i="1"/>
  <c r="CX20" i="1" s="1"/>
  <c r="CO19" i="1"/>
  <c r="CL19" i="1"/>
  <c r="CE19" i="1"/>
  <c r="CC19" i="1"/>
  <c r="BV19" i="1"/>
  <c r="BQ19" i="1"/>
  <c r="BJ19" i="1"/>
  <c r="BM19" i="1" s="1"/>
  <c r="BG19" i="1"/>
  <c r="AZ19" i="1"/>
  <c r="AQ19" i="1"/>
  <c r="AO19" i="1"/>
  <c r="DA19" i="1" s="1"/>
  <c r="AM19" i="1"/>
  <c r="AJ19" i="1"/>
  <c r="CZ19" i="1" s="1"/>
  <c r="AH19" i="1"/>
  <c r="DB19" i="1" s="1"/>
  <c r="I19" i="1"/>
  <c r="G19" i="1"/>
  <c r="F19" i="1"/>
  <c r="E19" i="1"/>
  <c r="D19" i="1"/>
  <c r="CW19" i="1" s="1"/>
  <c r="CO18" i="1"/>
  <c r="CL18" i="1"/>
  <c r="CE18" i="1"/>
  <c r="CC18" i="1"/>
  <c r="BV18" i="1"/>
  <c r="BQ18" i="1"/>
  <c r="BM18" i="1"/>
  <c r="BJ18" i="1"/>
  <c r="BG18" i="1"/>
  <c r="AZ18" i="1"/>
  <c r="CY18" i="1" s="1"/>
  <c r="AQ18" i="1"/>
  <c r="AO18" i="1"/>
  <c r="AM18" i="1"/>
  <c r="AJ18" i="1"/>
  <c r="CZ18" i="1" s="1"/>
  <c r="AH18" i="1"/>
  <c r="DB18" i="1" s="1"/>
  <c r="I18" i="1"/>
  <c r="G18" i="1"/>
  <c r="F18" i="1"/>
  <c r="E18" i="1"/>
  <c r="D18" i="1"/>
  <c r="CX18" i="1" s="1"/>
  <c r="CO17" i="1"/>
  <c r="CL17" i="1"/>
  <c r="CE17" i="1"/>
  <c r="CC17" i="1"/>
  <c r="BV17" i="1"/>
  <c r="BQ17" i="1"/>
  <c r="BJ17" i="1"/>
  <c r="BM17" i="1" s="1"/>
  <c r="BG17" i="1"/>
  <c r="AZ17" i="1"/>
  <c r="AQ17" i="1"/>
  <c r="AO17" i="1"/>
  <c r="DA17" i="1" s="1"/>
  <c r="AM17" i="1"/>
  <c r="AJ17" i="1"/>
  <c r="CZ17" i="1" s="1"/>
  <c r="AH17" i="1"/>
  <c r="CY17" i="1" s="1"/>
  <c r="I17" i="1"/>
  <c r="G17" i="1"/>
  <c r="F17" i="1"/>
  <c r="E17" i="1"/>
  <c r="D17" i="1"/>
  <c r="CX17" i="1" s="1"/>
  <c r="CO16" i="1"/>
  <c r="CL16" i="1"/>
  <c r="CE16" i="1"/>
  <c r="CC16" i="1"/>
  <c r="BV16" i="1"/>
  <c r="BQ16" i="1"/>
  <c r="BM16" i="1"/>
  <c r="BJ16" i="1"/>
  <c r="BG16" i="1"/>
  <c r="AZ16" i="1"/>
  <c r="CY16" i="1" s="1"/>
  <c r="AQ16" i="1"/>
  <c r="AO16" i="1"/>
  <c r="AM16" i="1"/>
  <c r="AJ16" i="1"/>
  <c r="CZ16" i="1" s="1"/>
  <c r="AH16" i="1"/>
  <c r="DB16" i="1" s="1"/>
  <c r="I16" i="1"/>
  <c r="G16" i="1"/>
  <c r="F16" i="1"/>
  <c r="E16" i="1"/>
  <c r="D16" i="1"/>
  <c r="CX16" i="1" s="1"/>
  <c r="CO15" i="1"/>
  <c r="CL15" i="1"/>
  <c r="CE15" i="1"/>
  <c r="CC15" i="1"/>
  <c r="BV15" i="1"/>
  <c r="BQ15" i="1"/>
  <c r="BJ15" i="1"/>
  <c r="BM15" i="1" s="1"/>
  <c r="BG15" i="1"/>
  <c r="AZ15" i="1"/>
  <c r="AQ15" i="1"/>
  <c r="AO15" i="1"/>
  <c r="DA15" i="1" s="1"/>
  <c r="AM15" i="1"/>
  <c r="AJ15" i="1"/>
  <c r="CZ15" i="1" s="1"/>
  <c r="AH15" i="1"/>
  <c r="DB15" i="1" s="1"/>
  <c r="I15" i="1"/>
  <c r="G15" i="1"/>
  <c r="F15" i="1"/>
  <c r="E15" i="1"/>
  <c r="D15" i="1"/>
  <c r="CX15" i="1" s="1"/>
  <c r="CO14" i="1"/>
  <c r="CL14" i="1"/>
  <c r="CE14" i="1"/>
  <c r="CC14" i="1"/>
  <c r="BV14" i="1"/>
  <c r="BQ14" i="1"/>
  <c r="BJ14" i="1"/>
  <c r="BM14" i="1" s="1"/>
  <c r="BG14" i="1"/>
  <c r="AZ14" i="1"/>
  <c r="CY14" i="1" s="1"/>
  <c r="AQ14" i="1"/>
  <c r="AO14" i="1"/>
  <c r="AM14" i="1"/>
  <c r="AJ14" i="1"/>
  <c r="CZ14" i="1" s="1"/>
  <c r="AH14" i="1"/>
  <c r="DB14" i="1" s="1"/>
  <c r="I14" i="1"/>
  <c r="G14" i="1"/>
  <c r="F14" i="1"/>
  <c r="E14" i="1"/>
  <c r="D14" i="1"/>
  <c r="CX14" i="1" s="1"/>
  <c r="CO13" i="1"/>
  <c r="CL13" i="1"/>
  <c r="CE13" i="1"/>
  <c r="CC13" i="1"/>
  <c r="BV13" i="1"/>
  <c r="BQ13" i="1"/>
  <c r="BJ13" i="1"/>
  <c r="BM13" i="1" s="1"/>
  <c r="BG13" i="1"/>
  <c r="AZ13" i="1"/>
  <c r="AQ13" i="1"/>
  <c r="AO13" i="1"/>
  <c r="DA13" i="1" s="1"/>
  <c r="AM13" i="1"/>
  <c r="AJ13" i="1"/>
  <c r="CZ13" i="1" s="1"/>
  <c r="AH13" i="1"/>
  <c r="DB13" i="1" s="1"/>
  <c r="I13" i="1"/>
  <c r="G13" i="1"/>
  <c r="F13" i="1"/>
  <c r="E13" i="1"/>
  <c r="D13" i="1"/>
  <c r="CX13" i="1" s="1"/>
  <c r="CO12" i="1"/>
  <c r="CL12" i="1"/>
  <c r="CE12" i="1"/>
  <c r="CC12" i="1"/>
  <c r="BV12" i="1"/>
  <c r="BQ12" i="1"/>
  <c r="BJ12" i="1"/>
  <c r="BM12" i="1" s="1"/>
  <c r="BG12" i="1"/>
  <c r="AZ12" i="1"/>
  <c r="CY12" i="1" s="1"/>
  <c r="AQ12" i="1"/>
  <c r="AO12" i="1"/>
  <c r="AM12" i="1"/>
  <c r="AJ12" i="1"/>
  <c r="CZ12" i="1" s="1"/>
  <c r="AH12" i="1"/>
  <c r="DB12" i="1" s="1"/>
  <c r="I12" i="1"/>
  <c r="G12" i="1"/>
  <c r="F12" i="1"/>
  <c r="E12" i="1"/>
  <c r="D12" i="1"/>
  <c r="CX12" i="1" s="1"/>
  <c r="CO11" i="1"/>
  <c r="CL11" i="1"/>
  <c r="CE11" i="1"/>
  <c r="CC11" i="1"/>
  <c r="BV11" i="1"/>
  <c r="BQ11" i="1"/>
  <c r="BJ11" i="1"/>
  <c r="BM11" i="1" s="1"/>
  <c r="BG11" i="1"/>
  <c r="AZ11" i="1"/>
  <c r="AQ11" i="1"/>
  <c r="AO11" i="1"/>
  <c r="DA11" i="1" s="1"/>
  <c r="AM11" i="1"/>
  <c r="AJ11" i="1"/>
  <c r="CZ11" i="1" s="1"/>
  <c r="AH11" i="1"/>
  <c r="DB11" i="1" s="1"/>
  <c r="I11" i="1"/>
  <c r="G11" i="1"/>
  <c r="F11" i="1"/>
  <c r="E11" i="1"/>
  <c r="D11" i="1"/>
  <c r="CW11" i="1" s="1"/>
  <c r="CO10" i="1"/>
  <c r="CL10" i="1"/>
  <c r="CE10" i="1"/>
  <c r="CC10" i="1"/>
  <c r="BV10" i="1"/>
  <c r="BQ10" i="1"/>
  <c r="BJ10" i="1"/>
  <c r="BM10" i="1" s="1"/>
  <c r="BG10" i="1"/>
  <c r="AZ10" i="1"/>
  <c r="CY10" i="1" s="1"/>
  <c r="AQ10" i="1"/>
  <c r="AO10" i="1"/>
  <c r="AM10" i="1"/>
  <c r="AJ10" i="1"/>
  <c r="CZ10" i="1" s="1"/>
  <c r="AH10" i="1"/>
  <c r="DB10" i="1" s="1"/>
  <c r="I10" i="1"/>
  <c r="G10" i="1"/>
  <c r="F10" i="1"/>
  <c r="E10" i="1"/>
  <c r="D10" i="1"/>
  <c r="CX10" i="1" s="1"/>
  <c r="DA9" i="1"/>
  <c r="CO9" i="1"/>
  <c r="CL9" i="1"/>
  <c r="CE9" i="1"/>
  <c r="CC9" i="1"/>
  <c r="BV9" i="1"/>
  <c r="BQ9" i="1"/>
  <c r="BJ9" i="1"/>
  <c r="BM9" i="1" s="1"/>
  <c r="BG9" i="1"/>
  <c r="AZ9" i="1"/>
  <c r="AQ9" i="1"/>
  <c r="AO9" i="1"/>
  <c r="AM9" i="1"/>
  <c r="AJ9" i="1"/>
  <c r="CZ9" i="1" s="1"/>
  <c r="AH9" i="1"/>
  <c r="DB9" i="1" s="1"/>
  <c r="I9" i="1"/>
  <c r="G9" i="1"/>
  <c r="F9" i="1"/>
  <c r="E9" i="1"/>
  <c r="D9" i="1"/>
  <c r="CX9" i="1" s="1"/>
  <c r="CO8" i="1"/>
  <c r="CL8" i="1"/>
  <c r="CE8" i="1"/>
  <c r="CC8" i="1"/>
  <c r="BV8" i="1"/>
  <c r="BQ8" i="1"/>
  <c r="BJ8" i="1"/>
  <c r="BM8" i="1" s="1"/>
  <c r="BG8" i="1"/>
  <c r="AZ8" i="1"/>
  <c r="CY8" i="1" s="1"/>
  <c r="AQ8" i="1"/>
  <c r="AO8" i="1"/>
  <c r="AM8" i="1"/>
  <c r="AJ8" i="1"/>
  <c r="CZ8" i="1" s="1"/>
  <c r="AH8" i="1"/>
  <c r="DB8" i="1" s="1"/>
  <c r="I8" i="1"/>
  <c r="G8" i="1"/>
  <c r="F8" i="1"/>
  <c r="E8" i="1"/>
  <c r="D8" i="1"/>
  <c r="CX8" i="1" s="1"/>
  <c r="CO7" i="1"/>
  <c r="CL7" i="1"/>
  <c r="CE7" i="1"/>
  <c r="CC7" i="1"/>
  <c r="BV7" i="1"/>
  <c r="BQ7" i="1"/>
  <c r="BJ7" i="1"/>
  <c r="BM7" i="1" s="1"/>
  <c r="BG7" i="1"/>
  <c r="AZ7" i="1"/>
  <c r="AQ7" i="1"/>
  <c r="AO7" i="1"/>
  <c r="DA7" i="1" s="1"/>
  <c r="AM7" i="1"/>
  <c r="AJ7" i="1"/>
  <c r="CZ7" i="1" s="1"/>
  <c r="AH7" i="1"/>
  <c r="CY7" i="1" s="1"/>
  <c r="I7" i="1"/>
  <c r="G7" i="1"/>
  <c r="F7" i="1"/>
  <c r="E7" i="1"/>
  <c r="D7" i="1"/>
  <c r="CX7" i="1" s="1"/>
  <c r="CO6" i="1"/>
  <c r="CL6" i="1"/>
  <c r="CE6" i="1"/>
  <c r="CC6" i="1"/>
  <c r="BV6" i="1"/>
  <c r="BQ6" i="1"/>
  <c r="BJ6" i="1"/>
  <c r="BM6" i="1" s="1"/>
  <c r="BG6" i="1"/>
  <c r="AZ6" i="1"/>
  <c r="CY6" i="1" s="1"/>
  <c r="AQ6" i="1"/>
  <c r="AO6" i="1"/>
  <c r="AM6" i="1"/>
  <c r="AJ6" i="1"/>
  <c r="CZ6" i="1" s="1"/>
  <c r="AH6" i="1"/>
  <c r="DB6" i="1" s="1"/>
  <c r="I6" i="1"/>
  <c r="G6" i="1"/>
  <c r="F6" i="1"/>
  <c r="E6" i="1"/>
  <c r="D6" i="1"/>
  <c r="CX6" i="1" s="1"/>
  <c r="CO5" i="1"/>
  <c r="CL5" i="1"/>
  <c r="CE5" i="1"/>
  <c r="CC5" i="1"/>
  <c r="BV5" i="1"/>
  <c r="BQ5" i="1"/>
  <c r="BJ5" i="1"/>
  <c r="BM5" i="1" s="1"/>
  <c r="BG5" i="1"/>
  <c r="AZ5" i="1"/>
  <c r="AQ5" i="1"/>
  <c r="AO5" i="1"/>
  <c r="DA5" i="1" s="1"/>
  <c r="AM5" i="1"/>
  <c r="AJ5" i="1"/>
  <c r="CZ5" i="1" s="1"/>
  <c r="AH5" i="1"/>
  <c r="DB5" i="1" s="1"/>
  <c r="I5" i="1"/>
  <c r="G5" i="1"/>
  <c r="F5" i="1"/>
  <c r="E5" i="1"/>
  <c r="D5" i="1"/>
  <c r="CX5" i="1" s="1"/>
  <c r="CO4" i="1"/>
  <c r="CL4" i="1"/>
  <c r="CE4" i="1"/>
  <c r="CC4" i="1"/>
  <c r="BV4" i="1"/>
  <c r="BQ4" i="1"/>
  <c r="BJ4" i="1"/>
  <c r="BM4" i="1" s="1"/>
  <c r="BG4" i="1"/>
  <c r="AZ4" i="1"/>
  <c r="CY4" i="1" s="1"/>
  <c r="AQ4" i="1"/>
  <c r="AO4" i="1"/>
  <c r="AM4" i="1"/>
  <c r="AJ4" i="1"/>
  <c r="CZ4" i="1" s="1"/>
  <c r="AH4" i="1"/>
  <c r="DB4" i="1" s="1"/>
  <c r="I4" i="1"/>
  <c r="G4" i="1"/>
  <c r="F4" i="1"/>
  <c r="E4" i="1"/>
  <c r="D4" i="1"/>
  <c r="CX4" i="1" s="1"/>
  <c r="CO3" i="1"/>
  <c r="CL3" i="1"/>
  <c r="CE3" i="1"/>
  <c r="CC3" i="1"/>
  <c r="BV3" i="1"/>
  <c r="BQ3" i="1"/>
  <c r="BJ3" i="1"/>
  <c r="BM3" i="1" s="1"/>
  <c r="BG3" i="1"/>
  <c r="AZ3" i="1"/>
  <c r="AQ3" i="1"/>
  <c r="AO3" i="1"/>
  <c r="DA3" i="1" s="1"/>
  <c r="AM3" i="1"/>
  <c r="AJ3" i="1"/>
  <c r="CZ3" i="1" s="1"/>
  <c r="AH3" i="1"/>
  <c r="DB3" i="1" s="1"/>
  <c r="I3" i="1"/>
  <c r="G3" i="1"/>
  <c r="F3" i="1"/>
  <c r="E3" i="1"/>
  <c r="D3" i="1"/>
  <c r="CW3" i="1" s="1"/>
  <c r="CO2" i="1"/>
  <c r="CL2" i="1"/>
  <c r="CE2" i="1"/>
  <c r="CC2" i="1"/>
  <c r="BV2" i="1"/>
  <c r="BQ2" i="1"/>
  <c r="BJ2" i="1"/>
  <c r="BM2" i="1" s="1"/>
  <c r="BG2" i="1"/>
  <c r="AZ2" i="1"/>
  <c r="CY2" i="1" s="1"/>
  <c r="AQ2" i="1"/>
  <c r="AO2" i="1"/>
  <c r="AM2" i="1"/>
  <c r="AJ2" i="1"/>
  <c r="CZ2" i="1" s="1"/>
  <c r="AH2" i="1"/>
  <c r="DB2" i="1" s="1"/>
  <c r="I2" i="1"/>
  <c r="G2" i="1"/>
  <c r="F2" i="1"/>
  <c r="E2" i="1"/>
  <c r="D2" i="1"/>
  <c r="CX2" i="1" s="1"/>
  <c r="CX38" i="1" l="1"/>
  <c r="CX42" i="1"/>
  <c r="CX46" i="1"/>
  <c r="CX78" i="1"/>
  <c r="CW111" i="1"/>
  <c r="CW119" i="1"/>
  <c r="CW127" i="1"/>
  <c r="CW135" i="1"/>
  <c r="CW143" i="1"/>
  <c r="CW151" i="1"/>
  <c r="CW159" i="1"/>
  <c r="CW167" i="1"/>
  <c r="CX173" i="1"/>
  <c r="CW179" i="1"/>
  <c r="CX189" i="1"/>
  <c r="CW195" i="1"/>
  <c r="CX205" i="1"/>
  <c r="CW211" i="1"/>
  <c r="CX221" i="1"/>
  <c r="CW227" i="1"/>
  <c r="CX32" i="1"/>
  <c r="CX62" i="1"/>
  <c r="CX66" i="1"/>
  <c r="CW89" i="1"/>
  <c r="CW101" i="1"/>
  <c r="CW125" i="1"/>
  <c r="CW133" i="1"/>
  <c r="CW141" i="1"/>
  <c r="CW149" i="1"/>
  <c r="CW157" i="1"/>
  <c r="CW165" i="1"/>
  <c r="CW183" i="1"/>
  <c r="CW199" i="1"/>
  <c r="CW215" i="1"/>
  <c r="CW81" i="1"/>
  <c r="CW93" i="1"/>
  <c r="CW99" i="1"/>
  <c r="CW123" i="1"/>
  <c r="CW131" i="1"/>
  <c r="CW163" i="1"/>
  <c r="CW171" i="1"/>
  <c r="CW187" i="1"/>
  <c r="CW203" i="1"/>
  <c r="CW219" i="1"/>
  <c r="CW7" i="1"/>
  <c r="CW15" i="1"/>
  <c r="CW21" i="1"/>
  <c r="CW37" i="1"/>
  <c r="CW53" i="1"/>
  <c r="CW55" i="1"/>
  <c r="CW63" i="1"/>
  <c r="CW65" i="1"/>
  <c r="CW69" i="1"/>
  <c r="DA79" i="1"/>
  <c r="DA81" i="1"/>
  <c r="DA83" i="1"/>
  <c r="DA85" i="1"/>
  <c r="DA87" i="1"/>
  <c r="DA89" i="1"/>
  <c r="DA91" i="1"/>
  <c r="DA93" i="1"/>
  <c r="DA95" i="1"/>
  <c r="DA97" i="1"/>
  <c r="DA99" i="1"/>
  <c r="DA101" i="1"/>
  <c r="DA103" i="1"/>
  <c r="DA105" i="1"/>
  <c r="DA107" i="1"/>
  <c r="DA109" i="1"/>
  <c r="DA111" i="1"/>
  <c r="DA113" i="1"/>
  <c r="DA115" i="1"/>
  <c r="DA117" i="1"/>
  <c r="DA119" i="1"/>
  <c r="DA121" i="1"/>
  <c r="DA123" i="1"/>
  <c r="DA125" i="1"/>
  <c r="DA127" i="1"/>
  <c r="DA129" i="1"/>
  <c r="DA131" i="1"/>
  <c r="DA133" i="1"/>
  <c r="DA135" i="1"/>
  <c r="DA137" i="1"/>
  <c r="DA139" i="1"/>
  <c r="DA141" i="1"/>
  <c r="DA143" i="1"/>
  <c r="DA145" i="1"/>
  <c r="DA147" i="1"/>
  <c r="DA149" i="1"/>
  <c r="DA151" i="1"/>
  <c r="DA153" i="1"/>
  <c r="DA155" i="1"/>
  <c r="DA157" i="1"/>
  <c r="DA159" i="1"/>
  <c r="DA161" i="1"/>
  <c r="DA163" i="1"/>
  <c r="DA165" i="1"/>
  <c r="DA167" i="1"/>
  <c r="DA169" i="1"/>
  <c r="CX171" i="1"/>
  <c r="CX172" i="1"/>
  <c r="E172" i="1"/>
  <c r="F172" i="1" s="1"/>
  <c r="G172" i="1" s="1"/>
  <c r="DB172" i="1"/>
  <c r="CZ172" i="1"/>
  <c r="DA173" i="1"/>
  <c r="CX175" i="1"/>
  <c r="E176" i="1"/>
  <c r="F176" i="1" s="1"/>
  <c r="G176" i="1" s="1"/>
  <c r="DB176" i="1"/>
  <c r="CZ176" i="1"/>
  <c r="DA177" i="1"/>
  <c r="CX179" i="1"/>
  <c r="CX180" i="1"/>
  <c r="E180" i="1"/>
  <c r="F180" i="1" s="1"/>
  <c r="G180" i="1" s="1"/>
  <c r="DB180" i="1"/>
  <c r="CZ180" i="1"/>
  <c r="DA181" i="1"/>
  <c r="CX183" i="1"/>
  <c r="E184" i="1"/>
  <c r="F184" i="1" s="1"/>
  <c r="G184" i="1" s="1"/>
  <c r="DB184" i="1"/>
  <c r="CZ184" i="1"/>
  <c r="DA185" i="1"/>
  <c r="CX187" i="1"/>
  <c r="CX188" i="1"/>
  <c r="E188" i="1"/>
  <c r="F188" i="1" s="1"/>
  <c r="G188" i="1" s="1"/>
  <c r="DB188" i="1"/>
  <c r="CZ188" i="1"/>
  <c r="DA189" i="1"/>
  <c r="CX191" i="1"/>
  <c r="E192" i="1"/>
  <c r="F192" i="1" s="1"/>
  <c r="G192" i="1" s="1"/>
  <c r="DB192" i="1"/>
  <c r="CZ192" i="1"/>
  <c r="DA193" i="1"/>
  <c r="CX195" i="1"/>
  <c r="CX196" i="1"/>
  <c r="E196" i="1"/>
  <c r="F196" i="1" s="1"/>
  <c r="G196" i="1" s="1"/>
  <c r="DB196" i="1"/>
  <c r="CZ196" i="1"/>
  <c r="DA197" i="1"/>
  <c r="CX199" i="1"/>
  <c r="E200" i="1"/>
  <c r="F200" i="1" s="1"/>
  <c r="G200" i="1" s="1"/>
  <c r="DB200" i="1"/>
  <c r="CZ200" i="1"/>
  <c r="DA201" i="1"/>
  <c r="CX203" i="1"/>
  <c r="CX204" i="1"/>
  <c r="E204" i="1"/>
  <c r="F204" i="1" s="1"/>
  <c r="G204" i="1" s="1"/>
  <c r="DB204" i="1"/>
  <c r="CZ204" i="1"/>
  <c r="DA205" i="1"/>
  <c r="CX207" i="1"/>
  <c r="E208" i="1"/>
  <c r="F208" i="1" s="1"/>
  <c r="G208" i="1" s="1"/>
  <c r="DB208" i="1"/>
  <c r="CZ208" i="1"/>
  <c r="DA209" i="1"/>
  <c r="CX211" i="1"/>
  <c r="CX212" i="1"/>
  <c r="E212" i="1"/>
  <c r="F212" i="1" s="1"/>
  <c r="G212" i="1" s="1"/>
  <c r="DB212" i="1"/>
  <c r="CZ212" i="1"/>
  <c r="DA213" i="1"/>
  <c r="CX215" i="1"/>
  <c r="E216" i="1"/>
  <c r="F216" i="1" s="1"/>
  <c r="G216" i="1" s="1"/>
  <c r="DB216" i="1"/>
  <c r="CZ216" i="1"/>
  <c r="DA217" i="1"/>
  <c r="CX219" i="1"/>
  <c r="CX220" i="1"/>
  <c r="E220" i="1"/>
  <c r="F220" i="1" s="1"/>
  <c r="G220" i="1" s="1"/>
  <c r="DB220" i="1"/>
  <c r="CZ220" i="1"/>
  <c r="DA221" i="1"/>
  <c r="CX223" i="1"/>
  <c r="E224" i="1"/>
  <c r="F224" i="1" s="1"/>
  <c r="G224" i="1" s="1"/>
  <c r="DB224" i="1"/>
  <c r="CZ224" i="1"/>
  <c r="DA225" i="1"/>
  <c r="CX227" i="1"/>
  <c r="CX228" i="1"/>
  <c r="E228" i="1"/>
  <c r="F228" i="1" s="1"/>
  <c r="G228" i="1" s="1"/>
  <c r="DB228" i="1"/>
  <c r="CZ228" i="1"/>
  <c r="DA229" i="1"/>
  <c r="DB232" i="1"/>
  <c r="DB236" i="1"/>
  <c r="DB240" i="1"/>
  <c r="DB244" i="1"/>
  <c r="DB248" i="1"/>
  <c r="DB252" i="1"/>
  <c r="DB256" i="1"/>
  <c r="DB260" i="1"/>
  <c r="DB264" i="1"/>
  <c r="DB268" i="1"/>
  <c r="DB270" i="1"/>
  <c r="DB272" i="1"/>
  <c r="DB274" i="1"/>
  <c r="DB276" i="1"/>
  <c r="DB278" i="1"/>
  <c r="DB280" i="1"/>
  <c r="DB282" i="1"/>
  <c r="DB284" i="1"/>
  <c r="DB286" i="1"/>
  <c r="DB288" i="1"/>
  <c r="DB290" i="1"/>
  <c r="DB292" i="1"/>
  <c r="DB294" i="1"/>
  <c r="DB296" i="1"/>
  <c r="DB298" i="1"/>
  <c r="DB300" i="1"/>
  <c r="DB302" i="1"/>
  <c r="DB304" i="1"/>
  <c r="DB306" i="1"/>
  <c r="DB308" i="1"/>
  <c r="DB310" i="1"/>
  <c r="DB312" i="1"/>
  <c r="DB314" i="1"/>
  <c r="CX318" i="1"/>
  <c r="DB319" i="1"/>
  <c r="CX322" i="1"/>
  <c r="DB323" i="1"/>
  <c r="CX326" i="1"/>
  <c r="DB327" i="1"/>
  <c r="CX330" i="1"/>
  <c r="DB331" i="1"/>
  <c r="CX334" i="1"/>
  <c r="DB335" i="1"/>
  <c r="CX338" i="1"/>
  <c r="DB339" i="1"/>
  <c r="CX342" i="1"/>
  <c r="DB343" i="1"/>
  <c r="CX346" i="1"/>
  <c r="DB347" i="1"/>
  <c r="CX350" i="1"/>
  <c r="DB351" i="1"/>
  <c r="CX354" i="1"/>
  <c r="DB355" i="1"/>
  <c r="CX358" i="1"/>
  <c r="DB359" i="1"/>
  <c r="CX362" i="1"/>
  <c r="DB363" i="1"/>
  <c r="CX366" i="1"/>
  <c r="DB367" i="1"/>
  <c r="CX370" i="1"/>
  <c r="DB371" i="1"/>
  <c r="CX374" i="1"/>
  <c r="DB375" i="1"/>
  <c r="CX378" i="1"/>
  <c r="DB379" i="1"/>
  <c r="CX382" i="1"/>
  <c r="DB383" i="1"/>
  <c r="CX386" i="1"/>
  <c r="DB387" i="1"/>
  <c r="CX390" i="1"/>
  <c r="DB391" i="1"/>
  <c r="CX394" i="1"/>
  <c r="CX399" i="1"/>
  <c r="CW399" i="1"/>
  <c r="CX407" i="1"/>
  <c r="CW407" i="1"/>
  <c r="CX415" i="1"/>
  <c r="CW415" i="1"/>
  <c r="CX423" i="1"/>
  <c r="CW423" i="1"/>
  <c r="CX431" i="1"/>
  <c r="CW431" i="1"/>
  <c r="CZ453" i="1"/>
  <c r="DB453" i="1"/>
  <c r="DA453" i="1"/>
  <c r="CW463" i="1"/>
  <c r="CZ485" i="1"/>
  <c r="DB485" i="1"/>
  <c r="DA485" i="1"/>
  <c r="CW495" i="1"/>
  <c r="CW13" i="1"/>
  <c r="CW17" i="1"/>
  <c r="CW23" i="1"/>
  <c r="CW27" i="1"/>
  <c r="CW29" i="1"/>
  <c r="CW31" i="1"/>
  <c r="CW49" i="1"/>
  <c r="CX3" i="1"/>
  <c r="DB17" i="1"/>
  <c r="DB23" i="1"/>
  <c r="DB25" i="1"/>
  <c r="DB27" i="1"/>
  <c r="DB81" i="1"/>
  <c r="DB85" i="1"/>
  <c r="CX89" i="1"/>
  <c r="DB93" i="1"/>
  <c r="DB99" i="1"/>
  <c r="CX101" i="1"/>
  <c r="DB107" i="1"/>
  <c r="DB109" i="1"/>
  <c r="CX111" i="1"/>
  <c r="DB113" i="1"/>
  <c r="DB115" i="1"/>
  <c r="DB117" i="1"/>
  <c r="DB119" i="1"/>
  <c r="DB121" i="1"/>
  <c r="DB125" i="1"/>
  <c r="CX129" i="1"/>
  <c r="CX131" i="1"/>
  <c r="DB133" i="1"/>
  <c r="DB137" i="1"/>
  <c r="DB139" i="1"/>
  <c r="CX141" i="1"/>
  <c r="CX143" i="1"/>
  <c r="DB145" i="1"/>
  <c r="DB147" i="1"/>
  <c r="DB149" i="1"/>
  <c r="DB153" i="1"/>
  <c r="DB155" i="1"/>
  <c r="CX157" i="1"/>
  <c r="DB157" i="1"/>
  <c r="CX159" i="1"/>
  <c r="DB159" i="1"/>
  <c r="CX161" i="1"/>
  <c r="DB161" i="1"/>
  <c r="CX163" i="1"/>
  <c r="DB163" i="1"/>
  <c r="CX165" i="1"/>
  <c r="DB165" i="1"/>
  <c r="CX167" i="1"/>
  <c r="DB167" i="1"/>
  <c r="CX169" i="1"/>
  <c r="DB169" i="1"/>
  <c r="CX231" i="1"/>
  <c r="CX235" i="1"/>
  <c r="CX239" i="1"/>
  <c r="CX243" i="1"/>
  <c r="CX247" i="1"/>
  <c r="CX251" i="1"/>
  <c r="CX255" i="1"/>
  <c r="CX259" i="1"/>
  <c r="CX263" i="1"/>
  <c r="CX267" i="1"/>
  <c r="DA268" i="1"/>
  <c r="CZ268" i="1"/>
  <c r="DA270" i="1"/>
  <c r="CZ270" i="1"/>
  <c r="DA272" i="1"/>
  <c r="CZ272" i="1"/>
  <c r="DA274" i="1"/>
  <c r="CZ274" i="1"/>
  <c r="DA276" i="1"/>
  <c r="CZ276" i="1"/>
  <c r="DA278" i="1"/>
  <c r="CZ278" i="1"/>
  <c r="DA280" i="1"/>
  <c r="CZ280" i="1"/>
  <c r="DA282" i="1"/>
  <c r="CZ282" i="1"/>
  <c r="DA284" i="1"/>
  <c r="CZ284" i="1"/>
  <c r="DA286" i="1"/>
  <c r="CZ286" i="1"/>
  <c r="DA288" i="1"/>
  <c r="CZ288" i="1"/>
  <c r="DA290" i="1"/>
  <c r="CZ290" i="1"/>
  <c r="DA292" i="1"/>
  <c r="CZ292" i="1"/>
  <c r="DA294" i="1"/>
  <c r="CZ294" i="1"/>
  <c r="DA296" i="1"/>
  <c r="CZ296" i="1"/>
  <c r="DA298" i="1"/>
  <c r="CZ298" i="1"/>
  <c r="DA300" i="1"/>
  <c r="CZ300" i="1"/>
  <c r="DA302" i="1"/>
  <c r="CZ302" i="1"/>
  <c r="DA304" i="1"/>
  <c r="CZ304" i="1"/>
  <c r="DA306" i="1"/>
  <c r="CZ306" i="1"/>
  <c r="DA308" i="1"/>
  <c r="CZ308" i="1"/>
  <c r="DA310" i="1"/>
  <c r="CZ310" i="1"/>
  <c r="DA312" i="1"/>
  <c r="CZ312" i="1"/>
  <c r="DA314" i="1"/>
  <c r="CZ314" i="1"/>
  <c r="CW317" i="1"/>
  <c r="CW321" i="1"/>
  <c r="CW325" i="1"/>
  <c r="CW329" i="1"/>
  <c r="CW333" i="1"/>
  <c r="CW337" i="1"/>
  <c r="CW341" i="1"/>
  <c r="CW345" i="1"/>
  <c r="CW349" i="1"/>
  <c r="CW353" i="1"/>
  <c r="CW357" i="1"/>
  <c r="CW361" i="1"/>
  <c r="CW365" i="1"/>
  <c r="CW369" i="1"/>
  <c r="CW373" i="1"/>
  <c r="CW377" i="1"/>
  <c r="CW381" i="1"/>
  <c r="CW385" i="1"/>
  <c r="CW389" i="1"/>
  <c r="CW393" i="1"/>
  <c r="CY395" i="1"/>
  <c r="DB395" i="1"/>
  <c r="DA395" i="1"/>
  <c r="CW397" i="1"/>
  <c r="CX402" i="1"/>
  <c r="G402" i="1"/>
  <c r="CY403" i="1"/>
  <c r="DB403" i="1"/>
  <c r="DA403" i="1"/>
  <c r="CW405" i="1"/>
  <c r="G410" i="1"/>
  <c r="CX410" i="1" s="1"/>
  <c r="CY411" i="1"/>
  <c r="DB411" i="1"/>
  <c r="DA411" i="1"/>
  <c r="CW413" i="1"/>
  <c r="CX418" i="1"/>
  <c r="G418" i="1"/>
  <c r="CY419" i="1"/>
  <c r="DB419" i="1"/>
  <c r="DA419" i="1"/>
  <c r="CW421" i="1"/>
  <c r="G426" i="1"/>
  <c r="CX426" i="1" s="1"/>
  <c r="CY427" i="1"/>
  <c r="DB427" i="1"/>
  <c r="DA427" i="1"/>
  <c r="CW429" i="1"/>
  <c r="DB434" i="1"/>
  <c r="CZ434" i="1"/>
  <c r="CZ461" i="1"/>
  <c r="DB461" i="1"/>
  <c r="DA461" i="1"/>
  <c r="CW471" i="1"/>
  <c r="CZ493" i="1"/>
  <c r="DB493" i="1"/>
  <c r="DA493" i="1"/>
  <c r="CW503" i="1"/>
  <c r="F515" i="1"/>
  <c r="G515" i="1" s="1"/>
  <c r="CX515" i="1"/>
  <c r="CW5" i="1"/>
  <c r="CW9" i="1"/>
  <c r="CW45" i="1"/>
  <c r="DB7" i="1"/>
  <c r="CX11" i="1"/>
  <c r="CX19" i="1"/>
  <c r="DB21" i="1"/>
  <c r="DB31" i="1"/>
  <c r="E33" i="1"/>
  <c r="F33" i="1" s="1"/>
  <c r="G33" i="1" s="1"/>
  <c r="DB33" i="1"/>
  <c r="E35" i="1"/>
  <c r="F35" i="1" s="1"/>
  <c r="G35" i="1" s="1"/>
  <c r="DB35" i="1"/>
  <c r="CX37" i="1"/>
  <c r="CX39" i="1"/>
  <c r="E41" i="1"/>
  <c r="F41" i="1" s="1"/>
  <c r="G41" i="1" s="1"/>
  <c r="CX43" i="1"/>
  <c r="CX45" i="1"/>
  <c r="E47" i="1"/>
  <c r="CX49" i="1"/>
  <c r="E51" i="1"/>
  <c r="F51" i="1" s="1"/>
  <c r="G51" i="1" s="1"/>
  <c r="CX53" i="1"/>
  <c r="CX55" i="1"/>
  <c r="E57" i="1"/>
  <c r="F57" i="1" s="1"/>
  <c r="G57" i="1" s="1"/>
  <c r="DB57" i="1"/>
  <c r="DB59" i="1"/>
  <c r="DB61" i="1"/>
  <c r="CX63" i="1"/>
  <c r="CX65" i="1"/>
  <c r="E67" i="1"/>
  <c r="F67" i="1" s="1"/>
  <c r="G67" i="1" s="1"/>
  <c r="DB67" i="1"/>
  <c r="CX69" i="1"/>
  <c r="DB71" i="1"/>
  <c r="E73" i="1"/>
  <c r="F73" i="1" s="1"/>
  <c r="G73" i="1" s="1"/>
  <c r="DB73" i="1"/>
  <c r="E75" i="1"/>
  <c r="F75" i="1" s="1"/>
  <c r="G75" i="1" s="1"/>
  <c r="DB75" i="1"/>
  <c r="E77" i="1"/>
  <c r="F77" i="1" s="1"/>
  <c r="G77" i="1" s="1"/>
  <c r="E79" i="1"/>
  <c r="F79" i="1" s="1"/>
  <c r="G79" i="1" s="1"/>
  <c r="DB79" i="1"/>
  <c r="CX81" i="1"/>
  <c r="DB83" i="1"/>
  <c r="DB87" i="1"/>
  <c r="DB89" i="1"/>
  <c r="CX91" i="1"/>
  <c r="CX93" i="1"/>
  <c r="DB95" i="1"/>
  <c r="CX97" i="1"/>
  <c r="CX99" i="1"/>
  <c r="DB101" i="1"/>
  <c r="DB103" i="1"/>
  <c r="DB105" i="1"/>
  <c r="CX113" i="1"/>
  <c r="CX119" i="1"/>
  <c r="CX123" i="1"/>
  <c r="CX125" i="1"/>
  <c r="CX127" i="1"/>
  <c r="DB129" i="1"/>
  <c r="CX133" i="1"/>
  <c r="CX135" i="1"/>
  <c r="CX149" i="1"/>
  <c r="CX151" i="1"/>
  <c r="CW2" i="1"/>
  <c r="DA2" i="1"/>
  <c r="CY3" i="1"/>
  <c r="CW4" i="1"/>
  <c r="DA4" i="1"/>
  <c r="CY5" i="1"/>
  <c r="CW6" i="1"/>
  <c r="DA6" i="1"/>
  <c r="CW8" i="1"/>
  <c r="DA8" i="1"/>
  <c r="CY9" i="1"/>
  <c r="CW10" i="1"/>
  <c r="DA10" i="1"/>
  <c r="CY11" i="1"/>
  <c r="CW12" i="1"/>
  <c r="DA12" i="1"/>
  <c r="CY13" i="1"/>
  <c r="CW14" i="1"/>
  <c r="DA14" i="1"/>
  <c r="CY15" i="1"/>
  <c r="CW16" i="1"/>
  <c r="DA16" i="1"/>
  <c r="CW18" i="1"/>
  <c r="DA18" i="1"/>
  <c r="CY19" i="1"/>
  <c r="CW20" i="1"/>
  <c r="DA20" i="1"/>
  <c r="CW22" i="1"/>
  <c r="DA22" i="1"/>
  <c r="CW24" i="1"/>
  <c r="DA24" i="1"/>
  <c r="CW26" i="1"/>
  <c r="DA26" i="1"/>
  <c r="CW28" i="1"/>
  <c r="DA28" i="1"/>
  <c r="CY29" i="1"/>
  <c r="CW30" i="1"/>
  <c r="DA30" i="1"/>
  <c r="CW32" i="1"/>
  <c r="DA32" i="1"/>
  <c r="DA34" i="1"/>
  <c r="DA36" i="1"/>
  <c r="CY37" i="1"/>
  <c r="CW38" i="1"/>
  <c r="DA38" i="1"/>
  <c r="CY39" i="1"/>
  <c r="CW40" i="1"/>
  <c r="DA40" i="1"/>
  <c r="CY41" i="1"/>
  <c r="CW42" i="1"/>
  <c r="DA42" i="1"/>
  <c r="CY43" i="1"/>
  <c r="CW44" i="1"/>
  <c r="DA44" i="1"/>
  <c r="CY45" i="1"/>
  <c r="CW46" i="1"/>
  <c r="DA46" i="1"/>
  <c r="CY47" i="1"/>
  <c r="DA48" i="1"/>
  <c r="CY49" i="1"/>
  <c r="CW50" i="1"/>
  <c r="DA50" i="1"/>
  <c r="CY51" i="1"/>
  <c r="DA52" i="1"/>
  <c r="CY53" i="1"/>
  <c r="DA54" i="1"/>
  <c r="CY55" i="1"/>
  <c r="CW56" i="1"/>
  <c r="DA56" i="1"/>
  <c r="DA58" i="1"/>
  <c r="DA60" i="1"/>
  <c r="CW62" i="1"/>
  <c r="DA62" i="1"/>
  <c r="CY63" i="1"/>
  <c r="CW64" i="1"/>
  <c r="DA64" i="1"/>
  <c r="CY65" i="1"/>
  <c r="CW66" i="1"/>
  <c r="DA66" i="1"/>
  <c r="DA68" i="1"/>
  <c r="CY69" i="1"/>
  <c r="CW70" i="1"/>
  <c r="DA70" i="1"/>
  <c r="DA72" i="1"/>
  <c r="CW74" i="1"/>
  <c r="DA74" i="1"/>
  <c r="DA76" i="1"/>
  <c r="CY77" i="1"/>
  <c r="CW78" i="1"/>
  <c r="DA78" i="1"/>
  <c r="CW80" i="1"/>
  <c r="DA80" i="1"/>
  <c r="CW82" i="1"/>
  <c r="DA82" i="1"/>
  <c r="F83" i="1"/>
  <c r="G83" i="1" s="1"/>
  <c r="CW84" i="1"/>
  <c r="DA84" i="1"/>
  <c r="F85" i="1"/>
  <c r="G85" i="1" s="1"/>
  <c r="CW86" i="1"/>
  <c r="DA86" i="1"/>
  <c r="F87" i="1"/>
  <c r="G87" i="1" s="1"/>
  <c r="CW88" i="1"/>
  <c r="DA88" i="1"/>
  <c r="CW90" i="1"/>
  <c r="DA90" i="1"/>
  <c r="CY91" i="1"/>
  <c r="DA92" i="1"/>
  <c r="CW94" i="1"/>
  <c r="DA94" i="1"/>
  <c r="F95" i="1"/>
  <c r="G95" i="1" s="1"/>
  <c r="DA96" i="1"/>
  <c r="CY97" i="1"/>
  <c r="CW98" i="1"/>
  <c r="DA98" i="1"/>
  <c r="CW100" i="1"/>
  <c r="DA100" i="1"/>
  <c r="DA102" i="1"/>
  <c r="F103" i="1"/>
  <c r="G103" i="1" s="1"/>
  <c r="DA104" i="1"/>
  <c r="F105" i="1"/>
  <c r="G105" i="1" s="1"/>
  <c r="DA106" i="1"/>
  <c r="F107" i="1"/>
  <c r="G107" i="1" s="1"/>
  <c r="DA108" i="1"/>
  <c r="F109" i="1"/>
  <c r="G109" i="1" s="1"/>
  <c r="DA110" i="1"/>
  <c r="CY111" i="1"/>
  <c r="DA112" i="1"/>
  <c r="DA114" i="1"/>
  <c r="F115" i="1"/>
  <c r="G115" i="1" s="1"/>
  <c r="DA116" i="1"/>
  <c r="F117" i="1"/>
  <c r="G117" i="1" s="1"/>
  <c r="DA118" i="1"/>
  <c r="DA120" i="1"/>
  <c r="F121" i="1"/>
  <c r="G121" i="1" s="1"/>
  <c r="DA122" i="1"/>
  <c r="CY123" i="1"/>
  <c r="DA124" i="1"/>
  <c r="DA126" i="1"/>
  <c r="CY127" i="1"/>
  <c r="DA128" i="1"/>
  <c r="DA130" i="1"/>
  <c r="CY131" i="1"/>
  <c r="DA132" i="1"/>
  <c r="DA134" i="1"/>
  <c r="CY135" i="1"/>
  <c r="DA136" i="1"/>
  <c r="F137" i="1"/>
  <c r="G137" i="1" s="1"/>
  <c r="DA138" i="1"/>
  <c r="F139" i="1"/>
  <c r="G139" i="1" s="1"/>
  <c r="DA140" i="1"/>
  <c r="CY141" i="1"/>
  <c r="DA142" i="1"/>
  <c r="CY143" i="1"/>
  <c r="DA144" i="1"/>
  <c r="F145" i="1"/>
  <c r="G145" i="1" s="1"/>
  <c r="DA146" i="1"/>
  <c r="F147" i="1"/>
  <c r="G147" i="1" s="1"/>
  <c r="DA148" i="1"/>
  <c r="DA150" i="1"/>
  <c r="CY151" i="1"/>
  <c r="DA152" i="1"/>
  <c r="F153" i="1"/>
  <c r="G153" i="1" s="1"/>
  <c r="DA154" i="1"/>
  <c r="F155" i="1"/>
  <c r="G155" i="1" s="1"/>
  <c r="DA156" i="1"/>
  <c r="DA158" i="1"/>
  <c r="DA160" i="1"/>
  <c r="DA162" i="1"/>
  <c r="DA164" i="1"/>
  <c r="DA166" i="1"/>
  <c r="DA168" i="1"/>
  <c r="DA170" i="1"/>
  <c r="DA171" i="1"/>
  <c r="CW172" i="1"/>
  <c r="E174" i="1"/>
  <c r="DB174" i="1"/>
  <c r="CZ174" i="1"/>
  <c r="DA175" i="1"/>
  <c r="CW176" i="1"/>
  <c r="E178" i="1"/>
  <c r="DB178" i="1"/>
  <c r="CZ178" i="1"/>
  <c r="DA179" i="1"/>
  <c r="CW180" i="1"/>
  <c r="E182" i="1"/>
  <c r="DB182" i="1"/>
  <c r="CZ182" i="1"/>
  <c r="DA183" i="1"/>
  <c r="CW184" i="1"/>
  <c r="E186" i="1"/>
  <c r="DB186" i="1"/>
  <c r="CZ186" i="1"/>
  <c r="DA187" i="1"/>
  <c r="CW188" i="1"/>
  <c r="E190" i="1"/>
  <c r="DB190" i="1"/>
  <c r="CZ190" i="1"/>
  <c r="DA191" i="1"/>
  <c r="CW192" i="1"/>
  <c r="E194" i="1"/>
  <c r="DB194" i="1"/>
  <c r="CZ194" i="1"/>
  <c r="DA195" i="1"/>
  <c r="CW196" i="1"/>
  <c r="E198" i="1"/>
  <c r="DB198" i="1"/>
  <c r="CZ198" i="1"/>
  <c r="DA199" i="1"/>
  <c r="CW200" i="1"/>
  <c r="E202" i="1"/>
  <c r="DB202" i="1"/>
  <c r="CZ202" i="1"/>
  <c r="DA203" i="1"/>
  <c r="CW204" i="1"/>
  <c r="E206" i="1"/>
  <c r="DB206" i="1"/>
  <c r="CZ206" i="1"/>
  <c r="DA207" i="1"/>
  <c r="CW208" i="1"/>
  <c r="E210" i="1"/>
  <c r="DB210" i="1"/>
  <c r="CZ210" i="1"/>
  <c r="DA211" i="1"/>
  <c r="CW212" i="1"/>
  <c r="E214" i="1"/>
  <c r="DB214" i="1"/>
  <c r="CZ214" i="1"/>
  <c r="DA215" i="1"/>
  <c r="CW216" i="1"/>
  <c r="E218" i="1"/>
  <c r="DB218" i="1"/>
  <c r="CZ218" i="1"/>
  <c r="DA219" i="1"/>
  <c r="CW220" i="1"/>
  <c r="E222" i="1"/>
  <c r="DB222" i="1"/>
  <c r="CZ222" i="1"/>
  <c r="DA223" i="1"/>
  <c r="CW224" i="1"/>
  <c r="E226" i="1"/>
  <c r="DB226" i="1"/>
  <c r="CZ226" i="1"/>
  <c r="DA227" i="1"/>
  <c r="CW228" i="1"/>
  <c r="CW230" i="1"/>
  <c r="CX230" i="1"/>
  <c r="E230" i="1"/>
  <c r="F230" i="1" s="1"/>
  <c r="G230" i="1" s="1"/>
  <c r="DB230" i="1"/>
  <c r="CZ231" i="1"/>
  <c r="DA231" i="1"/>
  <c r="CW233" i="1"/>
  <c r="DB234" i="1"/>
  <c r="CZ235" i="1"/>
  <c r="DA235" i="1"/>
  <c r="CW237" i="1"/>
  <c r="DB238" i="1"/>
  <c r="CZ239" i="1"/>
  <c r="DA239" i="1"/>
  <c r="CW241" i="1"/>
  <c r="DB242" i="1"/>
  <c r="CZ243" i="1"/>
  <c r="DA243" i="1"/>
  <c r="CW245" i="1"/>
  <c r="DB246" i="1"/>
  <c r="CZ247" i="1"/>
  <c r="DA247" i="1"/>
  <c r="CW249" i="1"/>
  <c r="DB250" i="1"/>
  <c r="CZ251" i="1"/>
  <c r="DA251" i="1"/>
  <c r="CW253" i="1"/>
  <c r="DB254" i="1"/>
  <c r="CZ255" i="1"/>
  <c r="DA255" i="1"/>
  <c r="CW257" i="1"/>
  <c r="DB258" i="1"/>
  <c r="CZ259" i="1"/>
  <c r="DA259" i="1"/>
  <c r="CW261" i="1"/>
  <c r="DB262" i="1"/>
  <c r="CZ263" i="1"/>
  <c r="DA263" i="1"/>
  <c r="CW265" i="1"/>
  <c r="DB266" i="1"/>
  <c r="CZ267" i="1"/>
  <c r="DA267" i="1"/>
  <c r="CZ269" i="1"/>
  <c r="CZ271" i="1"/>
  <c r="CZ273" i="1"/>
  <c r="CZ275" i="1"/>
  <c r="CZ277" i="1"/>
  <c r="CZ279" i="1"/>
  <c r="CZ281" i="1"/>
  <c r="CZ283" i="1"/>
  <c r="CZ285" i="1"/>
  <c r="CZ287" i="1"/>
  <c r="CZ289" i="1"/>
  <c r="CZ291" i="1"/>
  <c r="CZ293" i="1"/>
  <c r="CZ295" i="1"/>
  <c r="CZ297" i="1"/>
  <c r="CZ299" i="1"/>
  <c r="CZ301" i="1"/>
  <c r="CZ303" i="1"/>
  <c r="CZ305" i="1"/>
  <c r="CZ307" i="1"/>
  <c r="CZ309" i="1"/>
  <c r="CZ311" i="1"/>
  <c r="CZ313" i="1"/>
  <c r="CZ315" i="1"/>
  <c r="DB317" i="1"/>
  <c r="DB321" i="1"/>
  <c r="DB325" i="1"/>
  <c r="DB329" i="1"/>
  <c r="DB333" i="1"/>
  <c r="DB337" i="1"/>
  <c r="DB341" i="1"/>
  <c r="DB345" i="1"/>
  <c r="DB349" i="1"/>
  <c r="DB353" i="1"/>
  <c r="DB357" i="1"/>
  <c r="DB361" i="1"/>
  <c r="DB365" i="1"/>
  <c r="DB369" i="1"/>
  <c r="DB373" i="1"/>
  <c r="DB377" i="1"/>
  <c r="DB381" i="1"/>
  <c r="DB385" i="1"/>
  <c r="DB389" i="1"/>
  <c r="DB393" i="1"/>
  <c r="CW398" i="1"/>
  <c r="DA399" i="1"/>
  <c r="E401" i="1"/>
  <c r="F401" i="1" s="1"/>
  <c r="G401" i="1" s="1"/>
  <c r="CW401" i="1"/>
  <c r="DB402" i="1"/>
  <c r="CW406" i="1"/>
  <c r="DA407" i="1"/>
  <c r="E409" i="1"/>
  <c r="F409" i="1" s="1"/>
  <c r="G409" i="1" s="1"/>
  <c r="CW409" i="1"/>
  <c r="CX409" i="1"/>
  <c r="DB410" i="1"/>
  <c r="CW414" i="1"/>
  <c r="DA415" i="1"/>
  <c r="E417" i="1"/>
  <c r="F417" i="1" s="1"/>
  <c r="G417" i="1" s="1"/>
  <c r="DB418" i="1"/>
  <c r="CW422" i="1"/>
  <c r="DA423" i="1"/>
  <c r="E425" i="1"/>
  <c r="F425" i="1" s="1"/>
  <c r="G425" i="1" s="1"/>
  <c r="CW425" i="1"/>
  <c r="CX425" i="1"/>
  <c r="DB426" i="1"/>
  <c r="CW430" i="1"/>
  <c r="DA431" i="1"/>
  <c r="CY437" i="1"/>
  <c r="DB437" i="1"/>
  <c r="CZ441" i="1"/>
  <c r="DB441" i="1"/>
  <c r="CW447" i="1"/>
  <c r="CZ469" i="1"/>
  <c r="DB469" i="1"/>
  <c r="DA469" i="1"/>
  <c r="CW479" i="1"/>
  <c r="CZ501" i="1"/>
  <c r="DB501" i="1"/>
  <c r="DA501" i="1"/>
  <c r="CW511" i="1"/>
  <c r="CW25" i="1"/>
  <c r="CW33" i="1"/>
  <c r="CW39" i="1"/>
  <c r="CW43" i="1"/>
  <c r="E59" i="1"/>
  <c r="F59" i="1" s="1"/>
  <c r="G59" i="1" s="1"/>
  <c r="E61" i="1"/>
  <c r="F61" i="1" s="1"/>
  <c r="G61" i="1" s="1"/>
  <c r="E71" i="1"/>
  <c r="F71" i="1" s="1"/>
  <c r="G71" i="1" s="1"/>
  <c r="E34" i="1"/>
  <c r="F34" i="1" s="1"/>
  <c r="G34" i="1" s="1"/>
  <c r="E36" i="1"/>
  <c r="F36" i="1" s="1"/>
  <c r="G36" i="1" s="1"/>
  <c r="E48" i="1"/>
  <c r="F48" i="1" s="1"/>
  <c r="G48" i="1" s="1"/>
  <c r="E52" i="1"/>
  <c r="F52" i="1" s="1"/>
  <c r="G52" i="1" s="1"/>
  <c r="E54" i="1"/>
  <c r="F54" i="1" s="1"/>
  <c r="G54" i="1" s="1"/>
  <c r="E58" i="1"/>
  <c r="F58" i="1" s="1"/>
  <c r="G58" i="1" s="1"/>
  <c r="E60" i="1"/>
  <c r="F60" i="1" s="1"/>
  <c r="G60" i="1" s="1"/>
  <c r="E68" i="1"/>
  <c r="F68" i="1" s="1"/>
  <c r="G68" i="1" s="1"/>
  <c r="E72" i="1"/>
  <c r="F72" i="1" s="1"/>
  <c r="G72" i="1" s="1"/>
  <c r="E76" i="1"/>
  <c r="F76" i="1" s="1"/>
  <c r="G76" i="1" s="1"/>
  <c r="E82" i="1"/>
  <c r="F82" i="1" s="1"/>
  <c r="G82" i="1" s="1"/>
  <c r="E92" i="1"/>
  <c r="F92" i="1" s="1"/>
  <c r="G92" i="1" s="1"/>
  <c r="E96" i="1"/>
  <c r="F96" i="1" s="1"/>
  <c r="G96" i="1" s="1"/>
  <c r="CZ173" i="1"/>
  <c r="CZ177" i="1"/>
  <c r="CZ181" i="1"/>
  <c r="CZ185" i="1"/>
  <c r="CZ189" i="1"/>
  <c r="CZ193" i="1"/>
  <c r="CZ197" i="1"/>
  <c r="CZ201" i="1"/>
  <c r="CZ205" i="1"/>
  <c r="CZ209" i="1"/>
  <c r="CZ213" i="1"/>
  <c r="CZ217" i="1"/>
  <c r="CZ221" i="1"/>
  <c r="CZ225" i="1"/>
  <c r="CZ229" i="1"/>
  <c r="DA230" i="1"/>
  <c r="DB231" i="1"/>
  <c r="CZ232" i="1"/>
  <c r="DA234" i="1"/>
  <c r="DB235" i="1"/>
  <c r="CZ236" i="1"/>
  <c r="DA238" i="1"/>
  <c r="DB239" i="1"/>
  <c r="CZ240" i="1"/>
  <c r="DA242" i="1"/>
  <c r="DB243" i="1"/>
  <c r="CZ244" i="1"/>
  <c r="DA246" i="1"/>
  <c r="DB247" i="1"/>
  <c r="CZ248" i="1"/>
  <c r="DA250" i="1"/>
  <c r="DB251" i="1"/>
  <c r="CZ252" i="1"/>
  <c r="DA254" i="1"/>
  <c r="DB255" i="1"/>
  <c r="CZ256" i="1"/>
  <c r="DA258" i="1"/>
  <c r="DB259" i="1"/>
  <c r="CZ260" i="1"/>
  <c r="DA262" i="1"/>
  <c r="DB263" i="1"/>
  <c r="CZ264" i="1"/>
  <c r="DA266" i="1"/>
  <c r="DB267" i="1"/>
  <c r="CX269" i="1"/>
  <c r="E269" i="1"/>
  <c r="F269" i="1" s="1"/>
  <c r="G269" i="1" s="1"/>
  <c r="CW269" i="1"/>
  <c r="CX271" i="1"/>
  <c r="E271" i="1"/>
  <c r="F271" i="1" s="1"/>
  <c r="G271" i="1" s="1"/>
  <c r="E273" i="1"/>
  <c r="F273" i="1" s="1"/>
  <c r="G273" i="1" s="1"/>
  <c r="E275" i="1"/>
  <c r="F275" i="1" s="1"/>
  <c r="G275" i="1" s="1"/>
  <c r="CW275" i="1"/>
  <c r="CX277" i="1"/>
  <c r="E277" i="1"/>
  <c r="F277" i="1" s="1"/>
  <c r="G277" i="1" s="1"/>
  <c r="CW277" i="1"/>
  <c r="CX279" i="1"/>
  <c r="E279" i="1"/>
  <c r="F279" i="1" s="1"/>
  <c r="G279" i="1" s="1"/>
  <c r="E281" i="1"/>
  <c r="F281" i="1" s="1"/>
  <c r="G281" i="1" s="1"/>
  <c r="E283" i="1"/>
  <c r="F283" i="1" s="1"/>
  <c r="G283" i="1" s="1"/>
  <c r="CW283" i="1"/>
  <c r="CX285" i="1"/>
  <c r="E285" i="1"/>
  <c r="F285" i="1" s="1"/>
  <c r="G285" i="1" s="1"/>
  <c r="CW285" i="1"/>
  <c r="CX287" i="1"/>
  <c r="E287" i="1"/>
  <c r="F287" i="1" s="1"/>
  <c r="G287" i="1" s="1"/>
  <c r="E289" i="1"/>
  <c r="F289" i="1" s="1"/>
  <c r="G289" i="1" s="1"/>
  <c r="E291" i="1"/>
  <c r="F291" i="1" s="1"/>
  <c r="G291" i="1" s="1"/>
  <c r="CW291" i="1"/>
  <c r="CX293" i="1"/>
  <c r="E293" i="1"/>
  <c r="F293" i="1" s="1"/>
  <c r="G293" i="1" s="1"/>
  <c r="CW293" i="1"/>
  <c r="CX295" i="1"/>
  <c r="E295" i="1"/>
  <c r="F295" i="1" s="1"/>
  <c r="G295" i="1" s="1"/>
  <c r="E297" i="1"/>
  <c r="F297" i="1" s="1"/>
  <c r="G297" i="1" s="1"/>
  <c r="E299" i="1"/>
  <c r="F299" i="1" s="1"/>
  <c r="G299" i="1" s="1"/>
  <c r="CW299" i="1"/>
  <c r="CX301" i="1"/>
  <c r="E301" i="1"/>
  <c r="F301" i="1" s="1"/>
  <c r="G301" i="1" s="1"/>
  <c r="CW301" i="1"/>
  <c r="CX303" i="1"/>
  <c r="E303" i="1"/>
  <c r="F303" i="1" s="1"/>
  <c r="G303" i="1" s="1"/>
  <c r="E305" i="1"/>
  <c r="F305" i="1" s="1"/>
  <c r="G305" i="1" s="1"/>
  <c r="E307" i="1"/>
  <c r="F307" i="1" s="1"/>
  <c r="G307" i="1" s="1"/>
  <c r="CW307" i="1"/>
  <c r="CX309" i="1"/>
  <c r="E309" i="1"/>
  <c r="F309" i="1" s="1"/>
  <c r="G309" i="1" s="1"/>
  <c r="CW309" i="1"/>
  <c r="CX311" i="1"/>
  <c r="E311" i="1"/>
  <c r="F311" i="1" s="1"/>
  <c r="G311" i="1" s="1"/>
  <c r="E313" i="1"/>
  <c r="F313" i="1" s="1"/>
  <c r="G313" i="1" s="1"/>
  <c r="E315" i="1"/>
  <c r="F315" i="1" s="1"/>
  <c r="G315" i="1" s="1"/>
  <c r="CW315" i="1"/>
  <c r="G316" i="1"/>
  <c r="CW316" i="1" s="1"/>
  <c r="DA317" i="1"/>
  <c r="CW319" i="1"/>
  <c r="DA321" i="1"/>
  <c r="CW323" i="1"/>
  <c r="G324" i="1"/>
  <c r="CX324" i="1" s="1"/>
  <c r="DA325" i="1"/>
  <c r="CW327" i="1"/>
  <c r="G328" i="1"/>
  <c r="CX328" i="1" s="1"/>
  <c r="DA329" i="1"/>
  <c r="CW331" i="1"/>
  <c r="G332" i="1"/>
  <c r="CX332" i="1" s="1"/>
  <c r="DA333" i="1"/>
  <c r="CW335" i="1"/>
  <c r="G336" i="1"/>
  <c r="CX336" i="1" s="1"/>
  <c r="DA337" i="1"/>
  <c r="CW339" i="1"/>
  <c r="G340" i="1"/>
  <c r="CX340" i="1" s="1"/>
  <c r="DA341" i="1"/>
  <c r="CW343" i="1"/>
  <c r="G344" i="1"/>
  <c r="CX344" i="1" s="1"/>
  <c r="DA345" i="1"/>
  <c r="CW347" i="1"/>
  <c r="G348" i="1"/>
  <c r="CX348" i="1" s="1"/>
  <c r="DA349" i="1"/>
  <c r="CW351" i="1"/>
  <c r="G352" i="1"/>
  <c r="CX352" i="1" s="1"/>
  <c r="DA353" i="1"/>
  <c r="CW355" i="1"/>
  <c r="G356" i="1"/>
  <c r="CX356" i="1" s="1"/>
  <c r="DA357" i="1"/>
  <c r="CW359" i="1"/>
  <c r="G360" i="1"/>
  <c r="CX360" i="1" s="1"/>
  <c r="DA361" i="1"/>
  <c r="CW363" i="1"/>
  <c r="G364" i="1"/>
  <c r="CX364" i="1" s="1"/>
  <c r="DA365" i="1"/>
  <c r="CW367" i="1"/>
  <c r="G368" i="1"/>
  <c r="CX368" i="1" s="1"/>
  <c r="DA369" i="1"/>
  <c r="CW371" i="1"/>
  <c r="G372" i="1"/>
  <c r="CX372" i="1" s="1"/>
  <c r="DA373" i="1"/>
  <c r="CW375" i="1"/>
  <c r="G376" i="1"/>
  <c r="CX376" i="1" s="1"/>
  <c r="DA377" i="1"/>
  <c r="CW379" i="1"/>
  <c r="G380" i="1"/>
  <c r="CX380" i="1" s="1"/>
  <c r="DA381" i="1"/>
  <c r="CW383" i="1"/>
  <c r="G384" i="1"/>
  <c r="CX384" i="1" s="1"/>
  <c r="DA385" i="1"/>
  <c r="CW387" i="1"/>
  <c r="G388" i="1"/>
  <c r="CX388" i="1" s="1"/>
  <c r="DA389" i="1"/>
  <c r="CW391" i="1"/>
  <c r="G392" i="1"/>
  <c r="CX392" i="1" s="1"/>
  <c r="DA393" i="1"/>
  <c r="DB397" i="1"/>
  <c r="DB400" i="1"/>
  <c r="DB405" i="1"/>
  <c r="DB408" i="1"/>
  <c r="DB413" i="1"/>
  <c r="DB416" i="1"/>
  <c r="DB421" i="1"/>
  <c r="DB424" i="1"/>
  <c r="DB429" i="1"/>
  <c r="CW435" i="1"/>
  <c r="E435" i="1"/>
  <c r="F435" i="1" s="1"/>
  <c r="G435" i="1" s="1"/>
  <c r="CZ445" i="1"/>
  <c r="DB445" i="1"/>
  <c r="DA445" i="1"/>
  <c r="CW455" i="1"/>
  <c r="CZ477" i="1"/>
  <c r="DB477" i="1"/>
  <c r="DA477" i="1"/>
  <c r="CW487" i="1"/>
  <c r="CZ509" i="1"/>
  <c r="DB509" i="1"/>
  <c r="DA509" i="1"/>
  <c r="E232" i="1"/>
  <c r="F232" i="1" s="1"/>
  <c r="G232" i="1" s="1"/>
  <c r="CX232" i="1"/>
  <c r="E234" i="1"/>
  <c r="F234" i="1" s="1"/>
  <c r="G234" i="1" s="1"/>
  <c r="E236" i="1"/>
  <c r="F236" i="1" s="1"/>
  <c r="G236" i="1" s="1"/>
  <c r="CX236" i="1"/>
  <c r="E238" i="1"/>
  <c r="F238" i="1" s="1"/>
  <c r="G238" i="1" s="1"/>
  <c r="E240" i="1"/>
  <c r="F240" i="1" s="1"/>
  <c r="G240" i="1" s="1"/>
  <c r="CX240" i="1"/>
  <c r="E242" i="1"/>
  <c r="F242" i="1" s="1"/>
  <c r="G242" i="1" s="1"/>
  <c r="E244" i="1"/>
  <c r="F244" i="1" s="1"/>
  <c r="G244" i="1" s="1"/>
  <c r="CX244" i="1"/>
  <c r="E246" i="1"/>
  <c r="F246" i="1" s="1"/>
  <c r="G246" i="1" s="1"/>
  <c r="E248" i="1"/>
  <c r="F248" i="1" s="1"/>
  <c r="G248" i="1" s="1"/>
  <c r="CX248" i="1"/>
  <c r="E250" i="1"/>
  <c r="F250" i="1" s="1"/>
  <c r="G250" i="1" s="1"/>
  <c r="E252" i="1"/>
  <c r="F252" i="1" s="1"/>
  <c r="G252" i="1" s="1"/>
  <c r="CX252" i="1"/>
  <c r="E254" i="1"/>
  <c r="F254" i="1" s="1"/>
  <c r="G254" i="1" s="1"/>
  <c r="E256" i="1"/>
  <c r="F256" i="1" s="1"/>
  <c r="G256" i="1" s="1"/>
  <c r="CX256" i="1"/>
  <c r="E258" i="1"/>
  <c r="F258" i="1" s="1"/>
  <c r="G258" i="1" s="1"/>
  <c r="E260" i="1"/>
  <c r="F260" i="1" s="1"/>
  <c r="G260" i="1" s="1"/>
  <c r="CX260" i="1"/>
  <c r="E262" i="1"/>
  <c r="F262" i="1" s="1"/>
  <c r="G262" i="1" s="1"/>
  <c r="E264" i="1"/>
  <c r="F264" i="1" s="1"/>
  <c r="G264" i="1" s="1"/>
  <c r="CX264" i="1"/>
  <c r="E266" i="1"/>
  <c r="F266" i="1" s="1"/>
  <c r="G266" i="1" s="1"/>
  <c r="E268" i="1"/>
  <c r="F268" i="1" s="1"/>
  <c r="G268" i="1" s="1"/>
  <c r="CX268" i="1"/>
  <c r="E270" i="1"/>
  <c r="F270" i="1" s="1"/>
  <c r="G270" i="1" s="1"/>
  <c r="E272" i="1"/>
  <c r="F272" i="1" s="1"/>
  <c r="G272" i="1" s="1"/>
  <c r="CX272" i="1"/>
  <c r="E274" i="1"/>
  <c r="F274" i="1" s="1"/>
  <c r="G274" i="1" s="1"/>
  <c r="E276" i="1"/>
  <c r="F276" i="1" s="1"/>
  <c r="G276" i="1" s="1"/>
  <c r="CX276" i="1"/>
  <c r="E278" i="1"/>
  <c r="F278" i="1" s="1"/>
  <c r="G278" i="1" s="1"/>
  <c r="E280" i="1"/>
  <c r="F280" i="1" s="1"/>
  <c r="G280" i="1" s="1"/>
  <c r="CX280" i="1"/>
  <c r="E282" i="1"/>
  <c r="F282" i="1" s="1"/>
  <c r="G282" i="1" s="1"/>
  <c r="E284" i="1"/>
  <c r="F284" i="1" s="1"/>
  <c r="G284" i="1" s="1"/>
  <c r="CX284" i="1"/>
  <c r="E286" i="1"/>
  <c r="F286" i="1" s="1"/>
  <c r="G286" i="1" s="1"/>
  <c r="E288" i="1"/>
  <c r="F288" i="1" s="1"/>
  <c r="G288" i="1" s="1"/>
  <c r="CX288" i="1"/>
  <c r="E290" i="1"/>
  <c r="F290" i="1" s="1"/>
  <c r="G290" i="1" s="1"/>
  <c r="E292" i="1"/>
  <c r="F292" i="1" s="1"/>
  <c r="G292" i="1" s="1"/>
  <c r="CX292" i="1"/>
  <c r="E294" i="1"/>
  <c r="F294" i="1" s="1"/>
  <c r="G294" i="1" s="1"/>
  <c r="E296" i="1"/>
  <c r="F296" i="1" s="1"/>
  <c r="G296" i="1" s="1"/>
  <c r="CX296" i="1"/>
  <c r="E298" i="1"/>
  <c r="F298" i="1" s="1"/>
  <c r="G298" i="1" s="1"/>
  <c r="E300" i="1"/>
  <c r="F300" i="1" s="1"/>
  <c r="G300" i="1" s="1"/>
  <c r="CX300" i="1"/>
  <c r="E302" i="1"/>
  <c r="F302" i="1" s="1"/>
  <c r="G302" i="1" s="1"/>
  <c r="E304" i="1"/>
  <c r="F304" i="1" s="1"/>
  <c r="G304" i="1" s="1"/>
  <c r="CX304" i="1"/>
  <c r="E306" i="1"/>
  <c r="F306" i="1" s="1"/>
  <c r="G306" i="1" s="1"/>
  <c r="E308" i="1"/>
  <c r="F308" i="1" s="1"/>
  <c r="G308" i="1" s="1"/>
  <c r="CX308" i="1"/>
  <c r="E310" i="1"/>
  <c r="F310" i="1" s="1"/>
  <c r="G310" i="1" s="1"/>
  <c r="E312" i="1"/>
  <c r="F312" i="1" s="1"/>
  <c r="G312" i="1" s="1"/>
  <c r="CX312" i="1"/>
  <c r="E314" i="1"/>
  <c r="F314" i="1" s="1"/>
  <c r="G314" i="1" s="1"/>
  <c r="CZ395" i="1"/>
  <c r="CW395" i="1"/>
  <c r="CW396" i="1"/>
  <c r="CX396" i="1"/>
  <c r="CY401" i="1"/>
  <c r="CZ403" i="1"/>
  <c r="CW403" i="1"/>
  <c r="CW404" i="1"/>
  <c r="CX404" i="1"/>
  <c r="CY409" i="1"/>
  <c r="CZ411" i="1"/>
  <c r="CW411" i="1"/>
  <c r="CW412" i="1"/>
  <c r="CX412" i="1"/>
  <c r="CY417" i="1"/>
  <c r="CZ419" i="1"/>
  <c r="CW419" i="1"/>
  <c r="CW420" i="1"/>
  <c r="CX420" i="1"/>
  <c r="CY425" i="1"/>
  <c r="CZ427" i="1"/>
  <c r="CW427" i="1"/>
  <c r="CW428" i="1"/>
  <c r="CX428" i="1"/>
  <c r="E433" i="1"/>
  <c r="CW434" i="1"/>
  <c r="CY435" i="1"/>
  <c r="DB435" i="1"/>
  <c r="DA435" i="1"/>
  <c r="CX436" i="1"/>
  <c r="CZ437" i="1"/>
  <c r="CW440" i="1"/>
  <c r="E441" i="1"/>
  <c r="F441" i="1" s="1"/>
  <c r="G441" i="1" s="1"/>
  <c r="CX441" i="1"/>
  <c r="CW441" i="1"/>
  <c r="CW444" i="1"/>
  <c r="CW445" i="1"/>
  <c r="CZ451" i="1"/>
  <c r="DB451" i="1"/>
  <c r="DA451" i="1"/>
  <c r="CW452" i="1"/>
  <c r="CW453" i="1"/>
  <c r="CZ459" i="1"/>
  <c r="DB459" i="1"/>
  <c r="DA459" i="1"/>
  <c r="CW460" i="1"/>
  <c r="CW461" i="1"/>
  <c r="CZ467" i="1"/>
  <c r="DB467" i="1"/>
  <c r="DA467" i="1"/>
  <c r="CW468" i="1"/>
  <c r="CW469" i="1"/>
  <c r="CZ475" i="1"/>
  <c r="DB475" i="1"/>
  <c r="DA475" i="1"/>
  <c r="CW476" i="1"/>
  <c r="CW477" i="1"/>
  <c r="CZ483" i="1"/>
  <c r="DB483" i="1"/>
  <c r="DA483" i="1"/>
  <c r="CW484" i="1"/>
  <c r="CW485" i="1"/>
  <c r="CZ491" i="1"/>
  <c r="DB491" i="1"/>
  <c r="DA491" i="1"/>
  <c r="CW492" i="1"/>
  <c r="CW493" i="1"/>
  <c r="CZ499" i="1"/>
  <c r="DB499" i="1"/>
  <c r="DA499" i="1"/>
  <c r="CW500" i="1"/>
  <c r="CW501" i="1"/>
  <c r="CZ507" i="1"/>
  <c r="DB507" i="1"/>
  <c r="DA507" i="1"/>
  <c r="CW508" i="1"/>
  <c r="CW509" i="1"/>
  <c r="F523" i="1"/>
  <c r="G523" i="1" s="1"/>
  <c r="DB269" i="1"/>
  <c r="DB271" i="1"/>
  <c r="DB273" i="1"/>
  <c r="DB275" i="1"/>
  <c r="DB277" i="1"/>
  <c r="DB279" i="1"/>
  <c r="DB281" i="1"/>
  <c r="DB283" i="1"/>
  <c r="DB285" i="1"/>
  <c r="DB287" i="1"/>
  <c r="DB289" i="1"/>
  <c r="DB291" i="1"/>
  <c r="DB293" i="1"/>
  <c r="DB295" i="1"/>
  <c r="DB297" i="1"/>
  <c r="DB299" i="1"/>
  <c r="DB301" i="1"/>
  <c r="DB303" i="1"/>
  <c r="DB305" i="1"/>
  <c r="DB307" i="1"/>
  <c r="DB309" i="1"/>
  <c r="DB311" i="1"/>
  <c r="DB313" i="1"/>
  <c r="CY315" i="1"/>
  <c r="CY317" i="1"/>
  <c r="CX317" i="1"/>
  <c r="CW318" i="1"/>
  <c r="CY319" i="1"/>
  <c r="CX319" i="1"/>
  <c r="CW320" i="1"/>
  <c r="CY321" i="1"/>
  <c r="CX321" i="1"/>
  <c r="CW322" i="1"/>
  <c r="CY323" i="1"/>
  <c r="CX323" i="1"/>
  <c r="CW324" i="1"/>
  <c r="CY325" i="1"/>
  <c r="CX325" i="1"/>
  <c r="CW326" i="1"/>
  <c r="CY327" i="1"/>
  <c r="CX327" i="1"/>
  <c r="CW328" i="1"/>
  <c r="CY329" i="1"/>
  <c r="CX329" i="1"/>
  <c r="CW330" i="1"/>
  <c r="CY331" i="1"/>
  <c r="CX331" i="1"/>
  <c r="CY333" i="1"/>
  <c r="CX333" i="1"/>
  <c r="CW334" i="1"/>
  <c r="CY335" i="1"/>
  <c r="CX335" i="1"/>
  <c r="CW336" i="1"/>
  <c r="CY337" i="1"/>
  <c r="CX337" i="1"/>
  <c r="CW338" i="1"/>
  <c r="CY339" i="1"/>
  <c r="CX339" i="1"/>
  <c r="CW340" i="1"/>
  <c r="CY341" i="1"/>
  <c r="CX341" i="1"/>
  <c r="CW342" i="1"/>
  <c r="CY343" i="1"/>
  <c r="CX343" i="1"/>
  <c r="CW344" i="1"/>
  <c r="CY345" i="1"/>
  <c r="CX345" i="1"/>
  <c r="CW346" i="1"/>
  <c r="CY347" i="1"/>
  <c r="CX347" i="1"/>
  <c r="CY349" i="1"/>
  <c r="CX349" i="1"/>
  <c r="CW350" i="1"/>
  <c r="CY351" i="1"/>
  <c r="CX351" i="1"/>
  <c r="CW352" i="1"/>
  <c r="CY353" i="1"/>
  <c r="CX353" i="1"/>
  <c r="CW354" i="1"/>
  <c r="CY355" i="1"/>
  <c r="CX355" i="1"/>
  <c r="CW356" i="1"/>
  <c r="CY357" i="1"/>
  <c r="CX357" i="1"/>
  <c r="CW358" i="1"/>
  <c r="CY359" i="1"/>
  <c r="CX359" i="1"/>
  <c r="CW360" i="1"/>
  <c r="CY361" i="1"/>
  <c r="CX361" i="1"/>
  <c r="CW362" i="1"/>
  <c r="CY363" i="1"/>
  <c r="CX363" i="1"/>
  <c r="CY365" i="1"/>
  <c r="CX365" i="1"/>
  <c r="CW366" i="1"/>
  <c r="CY367" i="1"/>
  <c r="CX367" i="1"/>
  <c r="CW368" i="1"/>
  <c r="CY369" i="1"/>
  <c r="CX369" i="1"/>
  <c r="CW370" i="1"/>
  <c r="CY371" i="1"/>
  <c r="CX371" i="1"/>
  <c r="CW372" i="1"/>
  <c r="CY373" i="1"/>
  <c r="CX373" i="1"/>
  <c r="CW374" i="1"/>
  <c r="CY375" i="1"/>
  <c r="CX375" i="1"/>
  <c r="CW376" i="1"/>
  <c r="CY377" i="1"/>
  <c r="CX377" i="1"/>
  <c r="CW378" i="1"/>
  <c r="CY379" i="1"/>
  <c r="CX379" i="1"/>
  <c r="CY381" i="1"/>
  <c r="CX381" i="1"/>
  <c r="CW382" i="1"/>
  <c r="CY383" i="1"/>
  <c r="CX383" i="1"/>
  <c r="CW384" i="1"/>
  <c r="CY385" i="1"/>
  <c r="CX385" i="1"/>
  <c r="CW386" i="1"/>
  <c r="CY387" i="1"/>
  <c r="CX387" i="1"/>
  <c r="CW388" i="1"/>
  <c r="CY389" i="1"/>
  <c r="CX389" i="1"/>
  <c r="CW390" i="1"/>
  <c r="CY391" i="1"/>
  <c r="CX391" i="1"/>
  <c r="CW392" i="1"/>
  <c r="CY393" i="1"/>
  <c r="CX393" i="1"/>
  <c r="CW394" i="1"/>
  <c r="CY397" i="1"/>
  <c r="CW400" i="1"/>
  <c r="CY405" i="1"/>
  <c r="CW408" i="1"/>
  <c r="CY413" i="1"/>
  <c r="CW416" i="1"/>
  <c r="CY421" i="1"/>
  <c r="CW424" i="1"/>
  <c r="CY429" i="1"/>
  <c r="CW432" i="1"/>
  <c r="E437" i="1"/>
  <c r="F437" i="1" s="1"/>
  <c r="G437" i="1" s="1"/>
  <c r="E439" i="1"/>
  <c r="F439" i="1" s="1"/>
  <c r="G439" i="1" s="1"/>
  <c r="E443" i="1"/>
  <c r="F443" i="1" s="1"/>
  <c r="G443" i="1" s="1"/>
  <c r="CX443" i="1"/>
  <c r="CW443" i="1"/>
  <c r="CZ447" i="1"/>
  <c r="DB447" i="1"/>
  <c r="DA447" i="1"/>
  <c r="CW449" i="1"/>
  <c r="CZ455" i="1"/>
  <c r="DB455" i="1"/>
  <c r="DA455" i="1"/>
  <c r="CW457" i="1"/>
  <c r="CZ463" i="1"/>
  <c r="DB463" i="1"/>
  <c r="DA463" i="1"/>
  <c r="CW465" i="1"/>
  <c r="CZ471" i="1"/>
  <c r="DB471" i="1"/>
  <c r="DA471" i="1"/>
  <c r="CW473" i="1"/>
  <c r="CZ479" i="1"/>
  <c r="DB479" i="1"/>
  <c r="DA479" i="1"/>
  <c r="CW481" i="1"/>
  <c r="CZ487" i="1"/>
  <c r="DB487" i="1"/>
  <c r="DA487" i="1"/>
  <c r="CW489" i="1"/>
  <c r="CZ495" i="1"/>
  <c r="DB495" i="1"/>
  <c r="DA495" i="1"/>
  <c r="CW497" i="1"/>
  <c r="CZ503" i="1"/>
  <c r="DB503" i="1"/>
  <c r="DA503" i="1"/>
  <c r="CW505" i="1"/>
  <c r="CZ511" i="1"/>
  <c r="DB511" i="1"/>
  <c r="DA511" i="1"/>
  <c r="CY519" i="1"/>
  <c r="DA519" i="1"/>
  <c r="DA316" i="1"/>
  <c r="CY316" i="1"/>
  <c r="DA318" i="1"/>
  <c r="CY318" i="1"/>
  <c r="DA320" i="1"/>
  <c r="CY320" i="1"/>
  <c r="DA322" i="1"/>
  <c r="CY322" i="1"/>
  <c r="DA324" i="1"/>
  <c r="CY324" i="1"/>
  <c r="DA326" i="1"/>
  <c r="CY326" i="1"/>
  <c r="DA328" i="1"/>
  <c r="CY328" i="1"/>
  <c r="DA330" i="1"/>
  <c r="CY330" i="1"/>
  <c r="DA332" i="1"/>
  <c r="CY332" i="1"/>
  <c r="DA334" i="1"/>
  <c r="CY334" i="1"/>
  <c r="DA336" i="1"/>
  <c r="CY336" i="1"/>
  <c r="DA338" i="1"/>
  <c r="CY338" i="1"/>
  <c r="DA340" i="1"/>
  <c r="CY340" i="1"/>
  <c r="DA342" i="1"/>
  <c r="CY342" i="1"/>
  <c r="DA344" i="1"/>
  <c r="CY344" i="1"/>
  <c r="DA346" i="1"/>
  <c r="CY346" i="1"/>
  <c r="DA348" i="1"/>
  <c r="CY348" i="1"/>
  <c r="DA350" i="1"/>
  <c r="CY350" i="1"/>
  <c r="DA352" i="1"/>
  <c r="CY352" i="1"/>
  <c r="DA354" i="1"/>
  <c r="CY354" i="1"/>
  <c r="DA356" i="1"/>
  <c r="CY356" i="1"/>
  <c r="DA358" i="1"/>
  <c r="CY358" i="1"/>
  <c r="DA360" i="1"/>
  <c r="CY360" i="1"/>
  <c r="DA362" i="1"/>
  <c r="CY362" i="1"/>
  <c r="DA364" i="1"/>
  <c r="CY364" i="1"/>
  <c r="DA366" i="1"/>
  <c r="CY366" i="1"/>
  <c r="DA368" i="1"/>
  <c r="CY368" i="1"/>
  <c r="DA370" i="1"/>
  <c r="CY370" i="1"/>
  <c r="DA372" i="1"/>
  <c r="CY372" i="1"/>
  <c r="DA374" i="1"/>
  <c r="CY374" i="1"/>
  <c r="DA376" i="1"/>
  <c r="CY376" i="1"/>
  <c r="DA378" i="1"/>
  <c r="CY378" i="1"/>
  <c r="DA380" i="1"/>
  <c r="CY380" i="1"/>
  <c r="DA382" i="1"/>
  <c r="CY382" i="1"/>
  <c r="DA384" i="1"/>
  <c r="CY384" i="1"/>
  <c r="DA386" i="1"/>
  <c r="CY386" i="1"/>
  <c r="DA388" i="1"/>
  <c r="CY388" i="1"/>
  <c r="DA390" i="1"/>
  <c r="CY390" i="1"/>
  <c r="DA392" i="1"/>
  <c r="CY392" i="1"/>
  <c r="DA394" i="1"/>
  <c r="CY394" i="1"/>
  <c r="DA397" i="1"/>
  <c r="CY399" i="1"/>
  <c r="CW402" i="1"/>
  <c r="DA405" i="1"/>
  <c r="CY407" i="1"/>
  <c r="CW410" i="1"/>
  <c r="DA413" i="1"/>
  <c r="CY415" i="1"/>
  <c r="CW418" i="1"/>
  <c r="DA421" i="1"/>
  <c r="CY423" i="1"/>
  <c r="CW426" i="1"/>
  <c r="DA429" i="1"/>
  <c r="CY431" i="1"/>
  <c r="CY433" i="1"/>
  <c r="DB433" i="1"/>
  <c r="DA433" i="1"/>
  <c r="CX434" i="1"/>
  <c r="CZ439" i="1"/>
  <c r="DB439" i="1"/>
  <c r="DA439" i="1"/>
  <c r="CZ443" i="1"/>
  <c r="DB443" i="1"/>
  <c r="DA443" i="1"/>
  <c r="CZ449" i="1"/>
  <c r="DB449" i="1"/>
  <c r="DA449" i="1"/>
  <c r="CW450" i="1"/>
  <c r="CW451" i="1"/>
  <c r="CZ457" i="1"/>
  <c r="DB457" i="1"/>
  <c r="DA457" i="1"/>
  <c r="CW458" i="1"/>
  <c r="CW459" i="1"/>
  <c r="CZ465" i="1"/>
  <c r="DB465" i="1"/>
  <c r="DA465" i="1"/>
  <c r="CW466" i="1"/>
  <c r="CW467" i="1"/>
  <c r="CZ473" i="1"/>
  <c r="DB473" i="1"/>
  <c r="DA473" i="1"/>
  <c r="CW474" i="1"/>
  <c r="CW475" i="1"/>
  <c r="CZ481" i="1"/>
  <c r="DB481" i="1"/>
  <c r="DA481" i="1"/>
  <c r="CW482" i="1"/>
  <c r="CW483" i="1"/>
  <c r="CZ489" i="1"/>
  <c r="DB489" i="1"/>
  <c r="DA489" i="1"/>
  <c r="CW490" i="1"/>
  <c r="CW491" i="1"/>
  <c r="CZ497" i="1"/>
  <c r="DB497" i="1"/>
  <c r="DA497" i="1"/>
  <c r="CW498" i="1"/>
  <c r="CW499" i="1"/>
  <c r="CZ505" i="1"/>
  <c r="DB505" i="1"/>
  <c r="DA505" i="1"/>
  <c r="CW506" i="1"/>
  <c r="CW507" i="1"/>
  <c r="DA396" i="1"/>
  <c r="CY396" i="1"/>
  <c r="DA398" i="1"/>
  <c r="CY398" i="1"/>
  <c r="DA400" i="1"/>
  <c r="CY400" i="1"/>
  <c r="DA402" i="1"/>
  <c r="CY402" i="1"/>
  <c r="DA404" i="1"/>
  <c r="CY404" i="1"/>
  <c r="DA406" i="1"/>
  <c r="CY406" i="1"/>
  <c r="DA408" i="1"/>
  <c r="CY408" i="1"/>
  <c r="DA410" i="1"/>
  <c r="CY410" i="1"/>
  <c r="DA412" i="1"/>
  <c r="CY412" i="1"/>
  <c r="DA414" i="1"/>
  <c r="CY414" i="1"/>
  <c r="DA416" i="1"/>
  <c r="CY416" i="1"/>
  <c r="DA418" i="1"/>
  <c r="CY418" i="1"/>
  <c r="DA420" i="1"/>
  <c r="CY420" i="1"/>
  <c r="DA422" i="1"/>
  <c r="CY422" i="1"/>
  <c r="DA424" i="1"/>
  <c r="CY424" i="1"/>
  <c r="DA426" i="1"/>
  <c r="CY426" i="1"/>
  <c r="DA428" i="1"/>
  <c r="CY428" i="1"/>
  <c r="DA430" i="1"/>
  <c r="CY430" i="1"/>
  <c r="DA432" i="1"/>
  <c r="CY432" i="1"/>
  <c r="DA434" i="1"/>
  <c r="CY434" i="1"/>
  <c r="DA436" i="1"/>
  <c r="CY436" i="1"/>
  <c r="CX438" i="1"/>
  <c r="DB438" i="1"/>
  <c r="DA438" i="1"/>
  <c r="CY439" i="1"/>
  <c r="CX440" i="1"/>
  <c r="DB440" i="1"/>
  <c r="CY441" i="1"/>
  <c r="CX442" i="1"/>
  <c r="DB442" i="1"/>
  <c r="CY443" i="1"/>
  <c r="CX444" i="1"/>
  <c r="DB444" i="1"/>
  <c r="CY445" i="1"/>
  <c r="CX445" i="1"/>
  <c r="CX446" i="1"/>
  <c r="DB446" i="1"/>
  <c r="CY447" i="1"/>
  <c r="CX447" i="1"/>
  <c r="CX448" i="1"/>
  <c r="DB448" i="1"/>
  <c r="CY449" i="1"/>
  <c r="CX449" i="1"/>
  <c r="CX450" i="1"/>
  <c r="DB450" i="1"/>
  <c r="CY451" i="1"/>
  <c r="CX451" i="1"/>
  <c r="CX452" i="1"/>
  <c r="DB452" i="1"/>
  <c r="CY453" i="1"/>
  <c r="CX453" i="1"/>
  <c r="CX454" i="1"/>
  <c r="DB454" i="1"/>
  <c r="CY455" i="1"/>
  <c r="CX455" i="1"/>
  <c r="CX456" i="1"/>
  <c r="DB456" i="1"/>
  <c r="CY457" i="1"/>
  <c r="CX457" i="1"/>
  <c r="CX458" i="1"/>
  <c r="DB458" i="1"/>
  <c r="CY459" i="1"/>
  <c r="CX459" i="1"/>
  <c r="CX460" i="1"/>
  <c r="DB460" i="1"/>
  <c r="CY461" i="1"/>
  <c r="CX461" i="1"/>
  <c r="CX462" i="1"/>
  <c r="DB462" i="1"/>
  <c r="CY463" i="1"/>
  <c r="CX463" i="1"/>
  <c r="CX464" i="1"/>
  <c r="DB464" i="1"/>
  <c r="CY465" i="1"/>
  <c r="CX465" i="1"/>
  <c r="CX466" i="1"/>
  <c r="DB466" i="1"/>
  <c r="CY467" i="1"/>
  <c r="CX467" i="1"/>
  <c r="CX468" i="1"/>
  <c r="DB468" i="1"/>
  <c r="CY469" i="1"/>
  <c r="CX469" i="1"/>
  <c r="CX470" i="1"/>
  <c r="DB470" i="1"/>
  <c r="CY471" i="1"/>
  <c r="CX471" i="1"/>
  <c r="CX472" i="1"/>
  <c r="DB472" i="1"/>
  <c r="CY473" i="1"/>
  <c r="CX473" i="1"/>
  <c r="CX474" i="1"/>
  <c r="DB474" i="1"/>
  <c r="CY475" i="1"/>
  <c r="CX475" i="1"/>
  <c r="CX476" i="1"/>
  <c r="DB476" i="1"/>
  <c r="CY477" i="1"/>
  <c r="CX477" i="1"/>
  <c r="CX478" i="1"/>
  <c r="DB478" i="1"/>
  <c r="CY479" i="1"/>
  <c r="CX479" i="1"/>
  <c r="CX480" i="1"/>
  <c r="DB480" i="1"/>
  <c r="CY481" i="1"/>
  <c r="CX481" i="1"/>
  <c r="CX482" i="1"/>
  <c r="DB482" i="1"/>
  <c r="CY483" i="1"/>
  <c r="CX483" i="1"/>
  <c r="CX484" i="1"/>
  <c r="DB484" i="1"/>
  <c r="CY485" i="1"/>
  <c r="CX485" i="1"/>
  <c r="CX486" i="1"/>
  <c r="DB486" i="1"/>
  <c r="CY487" i="1"/>
  <c r="CX487" i="1"/>
  <c r="CX488" i="1"/>
  <c r="DB488" i="1"/>
  <c r="CY489" i="1"/>
  <c r="CX489" i="1"/>
  <c r="CX490" i="1"/>
  <c r="DB490" i="1"/>
  <c r="CY491" i="1"/>
  <c r="CX491" i="1"/>
  <c r="CX492" i="1"/>
  <c r="DB492" i="1"/>
  <c r="CY493" i="1"/>
  <c r="CX493" i="1"/>
  <c r="CX494" i="1"/>
  <c r="DB494" i="1"/>
  <c r="CY495" i="1"/>
  <c r="CX495" i="1"/>
  <c r="CX496" i="1"/>
  <c r="DB496" i="1"/>
  <c r="CY497" i="1"/>
  <c r="CX497" i="1"/>
  <c r="CX498" i="1"/>
  <c r="DB498" i="1"/>
  <c r="CY499" i="1"/>
  <c r="CX499" i="1"/>
  <c r="CX500" i="1"/>
  <c r="DB500" i="1"/>
  <c r="CY501" i="1"/>
  <c r="CX501" i="1"/>
  <c r="CX502" i="1"/>
  <c r="DB502" i="1"/>
  <c r="CY503" i="1"/>
  <c r="CX503" i="1"/>
  <c r="CX504" i="1"/>
  <c r="DB504" i="1"/>
  <c r="CY505" i="1"/>
  <c r="CX505" i="1"/>
  <c r="CX506" i="1"/>
  <c r="DB506" i="1"/>
  <c r="CY507" i="1"/>
  <c r="CX507" i="1"/>
  <c r="CX508" i="1"/>
  <c r="DB508" i="1"/>
  <c r="CY509" i="1"/>
  <c r="CX509" i="1"/>
  <c r="CX510" i="1"/>
  <c r="DB510" i="1"/>
  <c r="CY511" i="1"/>
  <c r="CX511" i="1"/>
  <c r="CX512" i="1"/>
  <c r="DB512" i="1"/>
  <c r="CY513" i="1"/>
  <c r="DA513" i="1"/>
  <c r="DB513" i="1"/>
  <c r="CZ515" i="1"/>
  <c r="CX518" i="1"/>
  <c r="DB518" i="1"/>
  <c r="CW519" i="1"/>
  <c r="CW520" i="1"/>
  <c r="CY521" i="1"/>
  <c r="DA521" i="1"/>
  <c r="DB521" i="1"/>
  <c r="CZ523" i="1"/>
  <c r="CX526" i="1"/>
  <c r="DB526" i="1"/>
  <c r="CW527" i="1"/>
  <c r="CW528" i="1"/>
  <c r="CY529" i="1"/>
  <c r="DA529" i="1"/>
  <c r="DB529" i="1"/>
  <c r="CZ531" i="1"/>
  <c r="CX531" i="1"/>
  <c r="CX534" i="1"/>
  <c r="DB534" i="1"/>
  <c r="CW543" i="1"/>
  <c r="CW551" i="1"/>
  <c r="CW559" i="1"/>
  <c r="CW567" i="1"/>
  <c r="CW575" i="1"/>
  <c r="CW583" i="1"/>
  <c r="CW591" i="1"/>
  <c r="CW599" i="1"/>
  <c r="CW607" i="1"/>
  <c r="CY515" i="1"/>
  <c r="DA515" i="1"/>
  <c r="DB515" i="1"/>
  <c r="CX520" i="1"/>
  <c r="DB520" i="1"/>
  <c r="CY523" i="1"/>
  <c r="DA523" i="1"/>
  <c r="DB523" i="1"/>
  <c r="CX528" i="1"/>
  <c r="DB528" i="1"/>
  <c r="CY531" i="1"/>
  <c r="DA531" i="1"/>
  <c r="DB531" i="1"/>
  <c r="F535" i="1"/>
  <c r="G535" i="1" s="1"/>
  <c r="E513" i="1"/>
  <c r="CW515" i="1"/>
  <c r="CW516" i="1"/>
  <c r="CY517" i="1"/>
  <c r="DA517" i="1"/>
  <c r="DB517" i="1"/>
  <c r="CZ519" i="1"/>
  <c r="CX519" i="1"/>
  <c r="CW524" i="1"/>
  <c r="CY525" i="1"/>
  <c r="DA525" i="1"/>
  <c r="DB525" i="1"/>
  <c r="CZ527" i="1"/>
  <c r="CX527" i="1"/>
  <c r="CW531" i="1"/>
  <c r="CW532" i="1"/>
  <c r="CY533" i="1"/>
  <c r="DA533" i="1"/>
  <c r="DB533" i="1"/>
  <c r="CZ535" i="1"/>
  <c r="CW539" i="1"/>
  <c r="CW547" i="1"/>
  <c r="CW555" i="1"/>
  <c r="CW563" i="1"/>
  <c r="CW571" i="1"/>
  <c r="CW579" i="1"/>
  <c r="CW587" i="1"/>
  <c r="CW595" i="1"/>
  <c r="CW603" i="1"/>
  <c r="CY527" i="1"/>
  <c r="DA527" i="1"/>
  <c r="DB527" i="1"/>
  <c r="CY535" i="1"/>
  <c r="DB535" i="1"/>
  <c r="DA535" i="1"/>
  <c r="DA537" i="1"/>
  <c r="DA539" i="1"/>
  <c r="DA541" i="1"/>
  <c r="DA543" i="1"/>
  <c r="DA545" i="1"/>
  <c r="DA547" i="1"/>
  <c r="DA549" i="1"/>
  <c r="DA551" i="1"/>
  <c r="DA553" i="1"/>
  <c r="DA555" i="1"/>
  <c r="DA557" i="1"/>
  <c r="DA559" i="1"/>
  <c r="DA561" i="1"/>
  <c r="DA563" i="1"/>
  <c r="DA565" i="1"/>
  <c r="DA567" i="1"/>
  <c r="DA569" i="1"/>
  <c r="DA571" i="1"/>
  <c r="DA573" i="1"/>
  <c r="DA575" i="1"/>
  <c r="DA577" i="1"/>
  <c r="DA579" i="1"/>
  <c r="DA581" i="1"/>
  <c r="DA583" i="1"/>
  <c r="DA585" i="1"/>
  <c r="DA587" i="1"/>
  <c r="DA589" i="1"/>
  <c r="DA591" i="1"/>
  <c r="DA593" i="1"/>
  <c r="DA595" i="1"/>
  <c r="DA597" i="1"/>
  <c r="DA599" i="1"/>
  <c r="DA601" i="1"/>
  <c r="DA603" i="1"/>
  <c r="DA605" i="1"/>
  <c r="DA607" i="1"/>
  <c r="DA609" i="1"/>
  <c r="DB610" i="1"/>
  <c r="CX537" i="1"/>
  <c r="DB537" i="1"/>
  <c r="CX539" i="1"/>
  <c r="DB539" i="1"/>
  <c r="CX541" i="1"/>
  <c r="DB541" i="1"/>
  <c r="CX543" i="1"/>
  <c r="DB543" i="1"/>
  <c r="CX545" i="1"/>
  <c r="DB545" i="1"/>
  <c r="CX547" i="1"/>
  <c r="DB547" i="1"/>
  <c r="CX549" i="1"/>
  <c r="DB549" i="1"/>
  <c r="CX551" i="1"/>
  <c r="DB551" i="1"/>
  <c r="CX553" i="1"/>
  <c r="DB553" i="1"/>
  <c r="CX555" i="1"/>
  <c r="DB555" i="1"/>
  <c r="CX557" i="1"/>
  <c r="DB557" i="1"/>
  <c r="CX559" i="1"/>
  <c r="DB559" i="1"/>
  <c r="CX561" i="1"/>
  <c r="DB561" i="1"/>
  <c r="CX563" i="1"/>
  <c r="DB563" i="1"/>
  <c r="CX565" i="1"/>
  <c r="DB565" i="1"/>
  <c r="CX567" i="1"/>
  <c r="DB567" i="1"/>
  <c r="CX569" i="1"/>
  <c r="DB569" i="1"/>
  <c r="CX571" i="1"/>
  <c r="DB571" i="1"/>
  <c r="CX573" i="1"/>
  <c r="DB573" i="1"/>
  <c r="CX575" i="1"/>
  <c r="DB575" i="1"/>
  <c r="CX577" i="1"/>
  <c r="DB577" i="1"/>
  <c r="CX579" i="1"/>
  <c r="DB579" i="1"/>
  <c r="CX581" i="1"/>
  <c r="DB581" i="1"/>
  <c r="CX583" i="1"/>
  <c r="DB583" i="1"/>
  <c r="CX585" i="1"/>
  <c r="DB585" i="1"/>
  <c r="CX587" i="1"/>
  <c r="DB587" i="1"/>
  <c r="CX589" i="1"/>
  <c r="DB589" i="1"/>
  <c r="CX591" i="1"/>
  <c r="DB591" i="1"/>
  <c r="CX593" i="1"/>
  <c r="DB593" i="1"/>
  <c r="CX595" i="1"/>
  <c r="DB595" i="1"/>
  <c r="CX597" i="1"/>
  <c r="DB597" i="1"/>
  <c r="CX599" i="1"/>
  <c r="DB599" i="1"/>
  <c r="CX601" i="1"/>
  <c r="DB601" i="1"/>
  <c r="CX603" i="1"/>
  <c r="DB603" i="1"/>
  <c r="CX605" i="1"/>
  <c r="DB605" i="1"/>
  <c r="CX607" i="1"/>
  <c r="DB607" i="1"/>
  <c r="CX609" i="1"/>
  <c r="DB609" i="1"/>
  <c r="DA611" i="1"/>
  <c r="CY611" i="1"/>
  <c r="DA613" i="1"/>
  <c r="CY613" i="1"/>
  <c r="DA615" i="1"/>
  <c r="CY615" i="1"/>
  <c r="DA617" i="1"/>
  <c r="CY617" i="1"/>
  <c r="DA619" i="1"/>
  <c r="CY619" i="1"/>
  <c r="DA621" i="1"/>
  <c r="CY621" i="1"/>
  <c r="DA623" i="1"/>
  <c r="CY623" i="1"/>
  <c r="DA625" i="1"/>
  <c r="CY625" i="1"/>
  <c r="DA627" i="1"/>
  <c r="CY627" i="1"/>
  <c r="DA629" i="1"/>
  <c r="CY629" i="1"/>
  <c r="DA631" i="1"/>
  <c r="CY631" i="1"/>
  <c r="DA633" i="1"/>
  <c r="CY633" i="1"/>
  <c r="DA635" i="1"/>
  <c r="CY635" i="1"/>
  <c r="DA637" i="1"/>
  <c r="CY637" i="1"/>
  <c r="DA639" i="1"/>
  <c r="CY639" i="1"/>
  <c r="DA641" i="1"/>
  <c r="CY641" i="1"/>
  <c r="DA643" i="1"/>
  <c r="CY643" i="1"/>
  <c r="DA645" i="1"/>
  <c r="CY645" i="1"/>
  <c r="DA647" i="1"/>
  <c r="CY647" i="1"/>
  <c r="DA649" i="1"/>
  <c r="CY649" i="1"/>
  <c r="DA651" i="1"/>
  <c r="CY651" i="1"/>
  <c r="DA653" i="1"/>
  <c r="CY653" i="1"/>
  <c r="DA655" i="1"/>
  <c r="CY655" i="1"/>
  <c r="DA657" i="1"/>
  <c r="CY657" i="1"/>
  <c r="DA659" i="1"/>
  <c r="CY659" i="1"/>
  <c r="DA661" i="1"/>
  <c r="CY661" i="1"/>
  <c r="DA663" i="1"/>
  <c r="CY663" i="1"/>
  <c r="DA665" i="1"/>
  <c r="CY665" i="1"/>
  <c r="DA667" i="1"/>
  <c r="CY667" i="1"/>
  <c r="DA669" i="1"/>
  <c r="CY669" i="1"/>
  <c r="DA671" i="1"/>
  <c r="CY671" i="1"/>
  <c r="DA673" i="1"/>
  <c r="CY673" i="1"/>
  <c r="DA675" i="1"/>
  <c r="CY675" i="1"/>
  <c r="DA677" i="1"/>
  <c r="CY677" i="1"/>
  <c r="DA679" i="1"/>
  <c r="CY679" i="1"/>
  <c r="DB679" i="1"/>
  <c r="DA440" i="1"/>
  <c r="DA442" i="1"/>
  <c r="DA444" i="1"/>
  <c r="DA446" i="1"/>
  <c r="DA448" i="1"/>
  <c r="DA450" i="1"/>
  <c r="DA452" i="1"/>
  <c r="DA454" i="1"/>
  <c r="DA456" i="1"/>
  <c r="DA458" i="1"/>
  <c r="DA460" i="1"/>
  <c r="DA462" i="1"/>
  <c r="DA464" i="1"/>
  <c r="DA466" i="1"/>
  <c r="DA468" i="1"/>
  <c r="DA470" i="1"/>
  <c r="DA472" i="1"/>
  <c r="DA474" i="1"/>
  <c r="DA476" i="1"/>
  <c r="DA478" i="1"/>
  <c r="DA480" i="1"/>
  <c r="DA482" i="1"/>
  <c r="DA484" i="1"/>
  <c r="DA486" i="1"/>
  <c r="DA488" i="1"/>
  <c r="DA490" i="1"/>
  <c r="DA492" i="1"/>
  <c r="DA494" i="1"/>
  <c r="DA496" i="1"/>
  <c r="DA498" i="1"/>
  <c r="DA500" i="1"/>
  <c r="DA502" i="1"/>
  <c r="DA504" i="1"/>
  <c r="DA506" i="1"/>
  <c r="DA508" i="1"/>
  <c r="DA510" i="1"/>
  <c r="DA512" i="1"/>
  <c r="DA514" i="1"/>
  <c r="DA516" i="1"/>
  <c r="DA518" i="1"/>
  <c r="DA520" i="1"/>
  <c r="DA522" i="1"/>
  <c r="DA524" i="1"/>
  <c r="DA526" i="1"/>
  <c r="DA528" i="1"/>
  <c r="DA530" i="1"/>
  <c r="DA532" i="1"/>
  <c r="DA534" i="1"/>
  <c r="DA536" i="1"/>
  <c r="DA538" i="1"/>
  <c r="DA540" i="1"/>
  <c r="DA542" i="1"/>
  <c r="DA544" i="1"/>
  <c r="DA546" i="1"/>
  <c r="DA548" i="1"/>
  <c r="DA550" i="1"/>
  <c r="DA552" i="1"/>
  <c r="DA554" i="1"/>
  <c r="DA556" i="1"/>
  <c r="DA558" i="1"/>
  <c r="DA560" i="1"/>
  <c r="DA562" i="1"/>
  <c r="DA564" i="1"/>
  <c r="DA566" i="1"/>
  <c r="DA568" i="1"/>
  <c r="DA570" i="1"/>
  <c r="DA572" i="1"/>
  <c r="DA574" i="1"/>
  <c r="DA576" i="1"/>
  <c r="DA578" i="1"/>
  <c r="DA580" i="1"/>
  <c r="DA582" i="1"/>
  <c r="DA584" i="1"/>
  <c r="DA586" i="1"/>
  <c r="DA588" i="1"/>
  <c r="DA590" i="1"/>
  <c r="DA592" i="1"/>
  <c r="DA594" i="1"/>
  <c r="DA596" i="1"/>
  <c r="DA598" i="1"/>
  <c r="DA600" i="1"/>
  <c r="DA602" i="1"/>
  <c r="DA604" i="1"/>
  <c r="DA606" i="1"/>
  <c r="DA608" i="1"/>
  <c r="CW610" i="1"/>
  <c r="CX610" i="1"/>
  <c r="DB611" i="1"/>
  <c r="CX612" i="1"/>
  <c r="DB613" i="1"/>
  <c r="CX614" i="1"/>
  <c r="DB615" i="1"/>
  <c r="CX616" i="1"/>
  <c r="DB617" i="1"/>
  <c r="CX618" i="1"/>
  <c r="DB619" i="1"/>
  <c r="CX620" i="1"/>
  <c r="DB621" i="1"/>
  <c r="CX622" i="1"/>
  <c r="DB623" i="1"/>
  <c r="CX624" i="1"/>
  <c r="DB625" i="1"/>
  <c r="CX626" i="1"/>
  <c r="DB627" i="1"/>
  <c r="CX628" i="1"/>
  <c r="DB629" i="1"/>
  <c r="CX630" i="1"/>
  <c r="DB631" i="1"/>
  <c r="CX632" i="1"/>
  <c r="DB633" i="1"/>
  <c r="CX634" i="1"/>
  <c r="DB635" i="1"/>
  <c r="CX636" i="1"/>
  <c r="DB637" i="1"/>
  <c r="CX638" i="1"/>
  <c r="DB639" i="1"/>
  <c r="CX640" i="1"/>
  <c r="DB641" i="1"/>
  <c r="CX642" i="1"/>
  <c r="DB643" i="1"/>
  <c r="CX644" i="1"/>
  <c r="DB645" i="1"/>
  <c r="CX646" i="1"/>
  <c r="DB647" i="1"/>
  <c r="CX648" i="1"/>
  <c r="DB649" i="1"/>
  <c r="CX650" i="1"/>
  <c r="DB651" i="1"/>
  <c r="CX652" i="1"/>
  <c r="DB653" i="1"/>
  <c r="CX654" i="1"/>
  <c r="DB655" i="1"/>
  <c r="CX656" i="1"/>
  <c r="DB657" i="1"/>
  <c r="CX658" i="1"/>
  <c r="DB659" i="1"/>
  <c r="CX660" i="1"/>
  <c r="DB661" i="1"/>
  <c r="CX662" i="1"/>
  <c r="DB663" i="1"/>
  <c r="CX664" i="1"/>
  <c r="DB665" i="1"/>
  <c r="CX666" i="1"/>
  <c r="DB667" i="1"/>
  <c r="CX668" i="1"/>
  <c r="DB669" i="1"/>
  <c r="CX670" i="1"/>
  <c r="DB671" i="1"/>
  <c r="CX672" i="1"/>
  <c r="DB673" i="1"/>
  <c r="CX674" i="1"/>
  <c r="DB675" i="1"/>
  <c r="CX676" i="1"/>
  <c r="DB677" i="1"/>
  <c r="CX678" i="1"/>
  <c r="F679" i="1"/>
  <c r="G679" i="1" s="1"/>
  <c r="CW681" i="1"/>
  <c r="CW683" i="1"/>
  <c r="CW685" i="1"/>
  <c r="CW687" i="1"/>
  <c r="CW692" i="1"/>
  <c r="CW695" i="1"/>
  <c r="CW700" i="1"/>
  <c r="CW703" i="1"/>
  <c r="CW708" i="1"/>
  <c r="CW711" i="1"/>
  <c r="CW716" i="1"/>
  <c r="CW719" i="1"/>
  <c r="CW722" i="1"/>
  <c r="CW727" i="1"/>
  <c r="CW730" i="1"/>
  <c r="CW735" i="1"/>
  <c r="CW738" i="1"/>
  <c r="CW743" i="1"/>
  <c r="CW746" i="1"/>
  <c r="CW751" i="1"/>
  <c r="CW754" i="1"/>
  <c r="CW759" i="1"/>
  <c r="CW762" i="1"/>
  <c r="CY610" i="1"/>
  <c r="DA610" i="1"/>
  <c r="CW612" i="1"/>
  <c r="CY612" i="1"/>
  <c r="DA612" i="1"/>
  <c r="CW614" i="1"/>
  <c r="CY614" i="1"/>
  <c r="DA614" i="1"/>
  <c r="CW616" i="1"/>
  <c r="CY616" i="1"/>
  <c r="DA616" i="1"/>
  <c r="CW618" i="1"/>
  <c r="CY618" i="1"/>
  <c r="DA618" i="1"/>
  <c r="CW620" i="1"/>
  <c r="CY620" i="1"/>
  <c r="DA620" i="1"/>
  <c r="CW622" i="1"/>
  <c r="CY622" i="1"/>
  <c r="DA622" i="1"/>
  <c r="CW624" i="1"/>
  <c r="CY624" i="1"/>
  <c r="DA624" i="1"/>
  <c r="CW626" i="1"/>
  <c r="CY626" i="1"/>
  <c r="DA626" i="1"/>
  <c r="CW628" i="1"/>
  <c r="CY628" i="1"/>
  <c r="DA628" i="1"/>
  <c r="CW630" i="1"/>
  <c r="CY630" i="1"/>
  <c r="DA630" i="1"/>
  <c r="CW632" i="1"/>
  <c r="CY632" i="1"/>
  <c r="DA632" i="1"/>
  <c r="CW634" i="1"/>
  <c r="CY634" i="1"/>
  <c r="DA634" i="1"/>
  <c r="CW636" i="1"/>
  <c r="CY636" i="1"/>
  <c r="DA636" i="1"/>
  <c r="CW638" i="1"/>
  <c r="CY638" i="1"/>
  <c r="DA638" i="1"/>
  <c r="CW640" i="1"/>
  <c r="CY640" i="1"/>
  <c r="DA640" i="1"/>
  <c r="CW642" i="1"/>
  <c r="CY642" i="1"/>
  <c r="DA642" i="1"/>
  <c r="CW644" i="1"/>
  <c r="CY644" i="1"/>
  <c r="DA644" i="1"/>
  <c r="CW646" i="1"/>
  <c r="CY646" i="1"/>
  <c r="DA646" i="1"/>
  <c r="CW648" i="1"/>
  <c r="CY648" i="1"/>
  <c r="DA648" i="1"/>
  <c r="CW650" i="1"/>
  <c r="CY650" i="1"/>
  <c r="DA650" i="1"/>
  <c r="CW652" i="1"/>
  <c r="CY652" i="1"/>
  <c r="DA652" i="1"/>
  <c r="CW654" i="1"/>
  <c r="CY654" i="1"/>
  <c r="DA654" i="1"/>
  <c r="CW656" i="1"/>
  <c r="CY656" i="1"/>
  <c r="DA656" i="1"/>
  <c r="CW658" i="1"/>
  <c r="CY658" i="1"/>
  <c r="DA658" i="1"/>
  <c r="CW660" i="1"/>
  <c r="CY660" i="1"/>
  <c r="DA660" i="1"/>
  <c r="CW662" i="1"/>
  <c r="CY662" i="1"/>
  <c r="DA662" i="1"/>
  <c r="CW664" i="1"/>
  <c r="CY664" i="1"/>
  <c r="DA664" i="1"/>
  <c r="CW666" i="1"/>
  <c r="CY666" i="1"/>
  <c r="DA666" i="1"/>
  <c r="CW668" i="1"/>
  <c r="CY668" i="1"/>
  <c r="DA668" i="1"/>
  <c r="CW670" i="1"/>
  <c r="CY670" i="1"/>
  <c r="DA670" i="1"/>
  <c r="CW672" i="1"/>
  <c r="CY672" i="1"/>
  <c r="DA672" i="1"/>
  <c r="CW674" i="1"/>
  <c r="CY674" i="1"/>
  <c r="DA674" i="1"/>
  <c r="CW676" i="1"/>
  <c r="CY676" i="1"/>
  <c r="DA676" i="1"/>
  <c r="CW678" i="1"/>
  <c r="CY678" i="1"/>
  <c r="DA678" i="1"/>
  <c r="CW689" i="1"/>
  <c r="CW694" i="1"/>
  <c r="CW697" i="1"/>
  <c r="CW702" i="1"/>
  <c r="CW705" i="1"/>
  <c r="CW710" i="1"/>
  <c r="CW713" i="1"/>
  <c r="CW721" i="1"/>
  <c r="CW724" i="1"/>
  <c r="CW729" i="1"/>
  <c r="CW732" i="1"/>
  <c r="CW737" i="1"/>
  <c r="CW740" i="1"/>
  <c r="CW745" i="1"/>
  <c r="CW748" i="1"/>
  <c r="CW753" i="1"/>
  <c r="CW756" i="1"/>
  <c r="CW761" i="1"/>
  <c r="CW764" i="1"/>
  <c r="CX681" i="1"/>
  <c r="DB681" i="1"/>
  <c r="CX683" i="1"/>
  <c r="DB683" i="1"/>
  <c r="CX685" i="1"/>
  <c r="DB685" i="1"/>
  <c r="CX687" i="1"/>
  <c r="DB687" i="1"/>
  <c r="CX689" i="1"/>
  <c r="DB689" i="1"/>
  <c r="CX691" i="1"/>
  <c r="DB691" i="1"/>
  <c r="CX693" i="1"/>
  <c r="DB693" i="1"/>
  <c r="CX695" i="1"/>
  <c r="DB695" i="1"/>
  <c r="CX697" i="1"/>
  <c r="DB697" i="1"/>
  <c r="CX699" i="1"/>
  <c r="DB699" i="1"/>
  <c r="CX701" i="1"/>
  <c r="DB701" i="1"/>
  <c r="CX703" i="1"/>
  <c r="DB703" i="1"/>
  <c r="CX705" i="1"/>
  <c r="DB705" i="1"/>
  <c r="CX707" i="1"/>
  <c r="DB707" i="1"/>
  <c r="CX709" i="1"/>
  <c r="DB709" i="1"/>
  <c r="CX711" i="1"/>
  <c r="DB711" i="1"/>
  <c r="CX713" i="1"/>
  <c r="DB713" i="1"/>
  <c r="CX715" i="1"/>
  <c r="DB715" i="1"/>
  <c r="CX717" i="1"/>
  <c r="DB717" i="1"/>
  <c r="CX719" i="1"/>
  <c r="DB719" i="1"/>
  <c r="CX721" i="1"/>
  <c r="DB721" i="1"/>
  <c r="CX723" i="1"/>
  <c r="DB723" i="1"/>
  <c r="CX725" i="1"/>
  <c r="DB725" i="1"/>
  <c r="CX727" i="1"/>
  <c r="DB727" i="1"/>
  <c r="CX729" i="1"/>
  <c r="DB729" i="1"/>
  <c r="CX731" i="1"/>
  <c r="DB731" i="1"/>
  <c r="CX733" i="1"/>
  <c r="DB733" i="1"/>
  <c r="CX735" i="1"/>
  <c r="DB735" i="1"/>
  <c r="CX737" i="1"/>
  <c r="DB737" i="1"/>
  <c r="CX739" i="1"/>
  <c r="DB739" i="1"/>
  <c r="CX741" i="1"/>
  <c r="DB741" i="1"/>
  <c r="CX743" i="1"/>
  <c r="DB743" i="1"/>
  <c r="CX745" i="1"/>
  <c r="DB745" i="1"/>
  <c r="CX747" i="1"/>
  <c r="DB747" i="1"/>
  <c r="CX749" i="1"/>
  <c r="DB749" i="1"/>
  <c r="CX751" i="1"/>
  <c r="DB751" i="1"/>
  <c r="CX753" i="1"/>
  <c r="DB753" i="1"/>
  <c r="CX755" i="1"/>
  <c r="DB755" i="1"/>
  <c r="CX757" i="1"/>
  <c r="DB757" i="1"/>
  <c r="CX759" i="1"/>
  <c r="DB759" i="1"/>
  <c r="CX761" i="1"/>
  <c r="DB761" i="1"/>
  <c r="CX763" i="1"/>
  <c r="DB763" i="1"/>
  <c r="DB765" i="1"/>
  <c r="CX765" i="1"/>
  <c r="E766" i="1"/>
  <c r="F766" i="1" s="1"/>
  <c r="G766" i="1" s="1"/>
  <c r="CZ766" i="1"/>
  <c r="E767" i="1"/>
  <c r="F767" i="1" s="1"/>
  <c r="G767" i="1" s="1"/>
  <c r="CZ767" i="1"/>
  <c r="CX768" i="1"/>
  <c r="E768" i="1"/>
  <c r="F768" i="1" s="1"/>
  <c r="G768" i="1" s="1"/>
  <c r="CZ768" i="1"/>
  <c r="CX769" i="1"/>
  <c r="E769" i="1"/>
  <c r="F769" i="1" s="1"/>
  <c r="G769" i="1" s="1"/>
  <c r="CZ769" i="1"/>
  <c r="DA680" i="1"/>
  <c r="CY681" i="1"/>
  <c r="DA682" i="1"/>
  <c r="CY683" i="1"/>
  <c r="DA684" i="1"/>
  <c r="CY685" i="1"/>
  <c r="DA686" i="1"/>
  <c r="CY687" i="1"/>
  <c r="DA688" i="1"/>
  <c r="CY689" i="1"/>
  <c r="DA690" i="1"/>
  <c r="CY691" i="1"/>
  <c r="DA692" i="1"/>
  <c r="CY693" i="1"/>
  <c r="DA694" i="1"/>
  <c r="CY695" i="1"/>
  <c r="DA696" i="1"/>
  <c r="CY697" i="1"/>
  <c r="DA698" i="1"/>
  <c r="CY699" i="1"/>
  <c r="DA700" i="1"/>
  <c r="CY701" i="1"/>
  <c r="DA702" i="1"/>
  <c r="CY703" i="1"/>
  <c r="DA704" i="1"/>
  <c r="CY705" i="1"/>
  <c r="DA706" i="1"/>
  <c r="CY707" i="1"/>
  <c r="DA708" i="1"/>
  <c r="CY709" i="1"/>
  <c r="DA710" i="1"/>
  <c r="CY711" i="1"/>
  <c r="DA712" i="1"/>
  <c r="CY713" i="1"/>
  <c r="DA714" i="1"/>
  <c r="CY715" i="1"/>
  <c r="DA716" i="1"/>
  <c r="CY717" i="1"/>
  <c r="DA718" i="1"/>
  <c r="CY719" i="1"/>
  <c r="DA720" i="1"/>
  <c r="CY721" i="1"/>
  <c r="DA722" i="1"/>
  <c r="CY723" i="1"/>
  <c r="DA724" i="1"/>
  <c r="CY725" i="1"/>
  <c r="DA726" i="1"/>
  <c r="CY727" i="1"/>
  <c r="DA728" i="1"/>
  <c r="CY729" i="1"/>
  <c r="DA730" i="1"/>
  <c r="CY731" i="1"/>
  <c r="DA732" i="1"/>
  <c r="CY733" i="1"/>
  <c r="DA734" i="1"/>
  <c r="CY735" i="1"/>
  <c r="DA736" i="1"/>
  <c r="CY737" i="1"/>
  <c r="DA738" i="1"/>
  <c r="CY739" i="1"/>
  <c r="DA740" i="1"/>
  <c r="CY741" i="1"/>
  <c r="DA742" i="1"/>
  <c r="CY743" i="1"/>
  <c r="DA744" i="1"/>
  <c r="CY745" i="1"/>
  <c r="DA746" i="1"/>
  <c r="CY747" i="1"/>
  <c r="DA748" i="1"/>
  <c r="CY749" i="1"/>
  <c r="DA750" i="1"/>
  <c r="CY751" i="1"/>
  <c r="DA752" i="1"/>
  <c r="CY753" i="1"/>
  <c r="DA754" i="1"/>
  <c r="CY755" i="1"/>
  <c r="DA756" i="1"/>
  <c r="CY757" i="1"/>
  <c r="DA758" i="1"/>
  <c r="CY759" i="1"/>
  <c r="DA760" i="1"/>
  <c r="CY761" i="1"/>
  <c r="DA762" i="1"/>
  <c r="CY763" i="1"/>
  <c r="DA764" i="1"/>
  <c r="CY765" i="1"/>
  <c r="CW768" i="1"/>
  <c r="CW769" i="1"/>
  <c r="DB833" i="1"/>
  <c r="CY833" i="1"/>
  <c r="DB837" i="1"/>
  <c r="CY837" i="1"/>
  <c r="DA845" i="1"/>
  <c r="CZ845" i="1"/>
  <c r="DA847" i="1"/>
  <c r="CZ847" i="1"/>
  <c r="DA849" i="1"/>
  <c r="CZ849" i="1"/>
  <c r="DA851" i="1"/>
  <c r="CZ851" i="1"/>
  <c r="DA853" i="1"/>
  <c r="CZ853" i="1"/>
  <c r="DA855" i="1"/>
  <c r="CZ855" i="1"/>
  <c r="DA857" i="1"/>
  <c r="CZ857" i="1"/>
  <c r="DA859" i="1"/>
  <c r="CZ859" i="1"/>
  <c r="DA861" i="1"/>
  <c r="CZ861" i="1"/>
  <c r="DA863" i="1"/>
  <c r="CZ863" i="1"/>
  <c r="DA865" i="1"/>
  <c r="CZ865" i="1"/>
  <c r="DA867" i="1"/>
  <c r="CZ867" i="1"/>
  <c r="DA869" i="1"/>
  <c r="CZ869" i="1"/>
  <c r="DA871" i="1"/>
  <c r="CZ871" i="1"/>
  <c r="DA873" i="1"/>
  <c r="CZ873" i="1"/>
  <c r="DA875" i="1"/>
  <c r="CZ875" i="1"/>
  <c r="DA877" i="1"/>
  <c r="CZ877" i="1"/>
  <c r="DA879" i="1"/>
  <c r="CZ879" i="1"/>
  <c r="DA881" i="1"/>
  <c r="CZ881" i="1"/>
  <c r="DA883" i="1"/>
  <c r="CZ883" i="1"/>
  <c r="DA885" i="1"/>
  <c r="CZ885" i="1"/>
  <c r="DA887" i="1"/>
  <c r="CZ887" i="1"/>
  <c r="DA889" i="1"/>
  <c r="CZ889" i="1"/>
  <c r="DA891" i="1"/>
  <c r="CZ891" i="1"/>
  <c r="DA893" i="1"/>
  <c r="CZ893" i="1"/>
  <c r="DA895" i="1"/>
  <c r="CZ895" i="1"/>
  <c r="DA897" i="1"/>
  <c r="CZ897" i="1"/>
  <c r="DA899" i="1"/>
  <c r="CZ899" i="1"/>
  <c r="DA901" i="1"/>
  <c r="CZ901" i="1"/>
  <c r="CY905" i="1"/>
  <c r="DB905" i="1"/>
  <c r="DA905" i="1"/>
  <c r="CY909" i="1"/>
  <c r="DB909" i="1"/>
  <c r="DA909" i="1"/>
  <c r="CY913" i="1"/>
  <c r="DB913" i="1"/>
  <c r="DA913" i="1"/>
  <c r="CY917" i="1"/>
  <c r="DB917" i="1"/>
  <c r="DA917" i="1"/>
  <c r="CY921" i="1"/>
  <c r="DB921" i="1"/>
  <c r="DA921" i="1"/>
  <c r="CY925" i="1"/>
  <c r="DB925" i="1"/>
  <c r="DA925" i="1"/>
  <c r="CY929" i="1"/>
  <c r="DB929" i="1"/>
  <c r="DA929" i="1"/>
  <c r="CX680" i="1"/>
  <c r="DB680" i="1"/>
  <c r="CX682" i="1"/>
  <c r="DB682" i="1"/>
  <c r="CX684" i="1"/>
  <c r="DB684" i="1"/>
  <c r="CX686" i="1"/>
  <c r="DB686" i="1"/>
  <c r="CX688" i="1"/>
  <c r="DB688" i="1"/>
  <c r="CX690" i="1"/>
  <c r="DB690" i="1"/>
  <c r="CX692" i="1"/>
  <c r="DB692" i="1"/>
  <c r="CX694" i="1"/>
  <c r="DB694" i="1"/>
  <c r="CX696" i="1"/>
  <c r="DB696" i="1"/>
  <c r="CX698" i="1"/>
  <c r="DB698" i="1"/>
  <c r="CX700" i="1"/>
  <c r="DB700" i="1"/>
  <c r="CX702" i="1"/>
  <c r="DB702" i="1"/>
  <c r="CX704" i="1"/>
  <c r="DB704" i="1"/>
  <c r="CX706" i="1"/>
  <c r="DB706" i="1"/>
  <c r="CX708" i="1"/>
  <c r="DB708" i="1"/>
  <c r="CX710" i="1"/>
  <c r="DB710" i="1"/>
  <c r="CX712" i="1"/>
  <c r="DB712" i="1"/>
  <c r="CX714" i="1"/>
  <c r="DB714" i="1"/>
  <c r="CX716" i="1"/>
  <c r="DB716" i="1"/>
  <c r="CX718" i="1"/>
  <c r="DB718" i="1"/>
  <c r="CX720" i="1"/>
  <c r="DB720" i="1"/>
  <c r="CX722" i="1"/>
  <c r="DB722" i="1"/>
  <c r="CX724" i="1"/>
  <c r="DB724" i="1"/>
  <c r="CX726" i="1"/>
  <c r="DB726" i="1"/>
  <c r="CX728" i="1"/>
  <c r="DB728" i="1"/>
  <c r="CX730" i="1"/>
  <c r="DB730" i="1"/>
  <c r="CX732" i="1"/>
  <c r="DB732" i="1"/>
  <c r="CX734" i="1"/>
  <c r="DB734" i="1"/>
  <c r="CX736" i="1"/>
  <c r="DB736" i="1"/>
  <c r="CX738" i="1"/>
  <c r="DB738" i="1"/>
  <c r="CX740" i="1"/>
  <c r="DB740" i="1"/>
  <c r="CX742" i="1"/>
  <c r="DB742" i="1"/>
  <c r="CX744" i="1"/>
  <c r="DB744" i="1"/>
  <c r="CX746" i="1"/>
  <c r="DB746" i="1"/>
  <c r="CX748" i="1"/>
  <c r="DB748" i="1"/>
  <c r="CX750" i="1"/>
  <c r="DB750" i="1"/>
  <c r="CX752" i="1"/>
  <c r="DB752" i="1"/>
  <c r="CX754" i="1"/>
  <c r="DB754" i="1"/>
  <c r="CX756" i="1"/>
  <c r="DB756" i="1"/>
  <c r="CX758" i="1"/>
  <c r="DB758" i="1"/>
  <c r="CX760" i="1"/>
  <c r="DB760" i="1"/>
  <c r="CX762" i="1"/>
  <c r="DB762" i="1"/>
  <c r="CX764" i="1"/>
  <c r="DB764" i="1"/>
  <c r="DB832" i="1"/>
  <c r="CY832" i="1"/>
  <c r="DB836" i="1"/>
  <c r="CY836" i="1"/>
  <c r="DB840" i="1"/>
  <c r="CY840" i="1"/>
  <c r="CX845" i="1"/>
  <c r="CX853" i="1"/>
  <c r="CX861" i="1"/>
  <c r="CX869" i="1"/>
  <c r="CX877" i="1"/>
  <c r="CX885" i="1"/>
  <c r="CX893" i="1"/>
  <c r="CX901" i="1"/>
  <c r="DA765" i="1"/>
  <c r="DB766" i="1"/>
  <c r="DA766" i="1"/>
  <c r="DB767" i="1"/>
  <c r="DA767" i="1"/>
  <c r="DB768" i="1"/>
  <c r="DA768" i="1"/>
  <c r="DB769" i="1"/>
  <c r="DA769" i="1"/>
  <c r="DB770" i="1"/>
  <c r="DB771" i="1"/>
  <c r="DB772" i="1"/>
  <c r="DB773" i="1"/>
  <c r="DB774" i="1"/>
  <c r="DB775" i="1"/>
  <c r="DB776" i="1"/>
  <c r="DB777" i="1"/>
  <c r="DB778" i="1"/>
  <c r="DB779" i="1"/>
  <c r="DB780" i="1"/>
  <c r="DB781" i="1"/>
  <c r="DB782" i="1"/>
  <c r="DB783" i="1"/>
  <c r="DB784" i="1"/>
  <c r="DB785" i="1"/>
  <c r="DB786" i="1"/>
  <c r="DB787" i="1"/>
  <c r="DB788" i="1"/>
  <c r="DB789" i="1"/>
  <c r="DB790" i="1"/>
  <c r="DB791" i="1"/>
  <c r="DB792" i="1"/>
  <c r="DB793" i="1"/>
  <c r="DB794" i="1"/>
  <c r="DB795" i="1"/>
  <c r="DB796" i="1"/>
  <c r="DB797" i="1"/>
  <c r="DB798" i="1"/>
  <c r="DB799" i="1"/>
  <c r="DB800" i="1"/>
  <c r="DB801" i="1"/>
  <c r="DB802" i="1"/>
  <c r="DB803" i="1"/>
  <c r="DB804" i="1"/>
  <c r="DB805" i="1"/>
  <c r="DB806" i="1"/>
  <c r="DB807" i="1"/>
  <c r="DB808" i="1"/>
  <c r="DB809" i="1"/>
  <c r="DB810" i="1"/>
  <c r="DB811" i="1"/>
  <c r="DB812" i="1"/>
  <c r="DB813" i="1"/>
  <c r="DB814" i="1"/>
  <c r="DB815" i="1"/>
  <c r="DB816" i="1"/>
  <c r="DB817" i="1"/>
  <c r="DB818" i="1"/>
  <c r="DB819" i="1"/>
  <c r="DB820" i="1"/>
  <c r="DB821" i="1"/>
  <c r="DB822" i="1"/>
  <c r="DB823" i="1"/>
  <c r="DB824" i="1"/>
  <c r="DB825" i="1"/>
  <c r="DB826" i="1"/>
  <c r="DB827" i="1"/>
  <c r="DB828" i="1"/>
  <c r="DB829" i="1"/>
  <c r="DB830" i="1"/>
  <c r="DB831" i="1"/>
  <c r="DA834" i="1"/>
  <c r="DA838" i="1"/>
  <c r="DB839" i="1"/>
  <c r="CY839" i="1"/>
  <c r="DA842" i="1"/>
  <c r="DB843" i="1"/>
  <c r="CY843" i="1"/>
  <c r="DA844" i="1"/>
  <c r="CW903" i="1"/>
  <c r="E903" i="1"/>
  <c r="F903" i="1" s="1"/>
  <c r="G903" i="1" s="1"/>
  <c r="E907" i="1"/>
  <c r="F907" i="1" s="1"/>
  <c r="G907" i="1" s="1"/>
  <c r="E911" i="1"/>
  <c r="F911" i="1" s="1"/>
  <c r="G911" i="1" s="1"/>
  <c r="CX911" i="1"/>
  <c r="CW915" i="1"/>
  <c r="E915" i="1"/>
  <c r="F915" i="1" s="1"/>
  <c r="G915" i="1" s="1"/>
  <c r="CX915" i="1"/>
  <c r="CW919" i="1"/>
  <c r="E919" i="1"/>
  <c r="F919" i="1" s="1"/>
  <c r="G919" i="1" s="1"/>
  <c r="E923" i="1"/>
  <c r="F923" i="1" s="1"/>
  <c r="G923" i="1" s="1"/>
  <c r="E927" i="1"/>
  <c r="F927" i="1" s="1"/>
  <c r="G927" i="1" s="1"/>
  <c r="CX927" i="1"/>
  <c r="CW931" i="1"/>
  <c r="E931" i="1"/>
  <c r="F931" i="1" s="1"/>
  <c r="G931" i="1" s="1"/>
  <c r="CX931" i="1"/>
  <c r="CX846" i="1"/>
  <c r="E846" i="1"/>
  <c r="F846" i="1" s="1"/>
  <c r="G846" i="1" s="1"/>
  <c r="E848" i="1"/>
  <c r="F848" i="1" s="1"/>
  <c r="G848" i="1" s="1"/>
  <c r="E850" i="1"/>
  <c r="F850" i="1" s="1"/>
  <c r="G850" i="1" s="1"/>
  <c r="CW850" i="1"/>
  <c r="CX852" i="1"/>
  <c r="E852" i="1"/>
  <c r="F852" i="1" s="1"/>
  <c r="G852" i="1" s="1"/>
  <c r="CW852" i="1"/>
  <c r="CX854" i="1"/>
  <c r="E854" i="1"/>
  <c r="F854" i="1" s="1"/>
  <c r="G854" i="1" s="1"/>
  <c r="E856" i="1"/>
  <c r="F856" i="1" s="1"/>
  <c r="G856" i="1" s="1"/>
  <c r="E858" i="1"/>
  <c r="F858" i="1" s="1"/>
  <c r="G858" i="1" s="1"/>
  <c r="CW858" i="1"/>
  <c r="CX860" i="1"/>
  <c r="E860" i="1"/>
  <c r="F860" i="1" s="1"/>
  <c r="G860" i="1" s="1"/>
  <c r="CW860" i="1"/>
  <c r="CX862" i="1"/>
  <c r="E862" i="1"/>
  <c r="F862" i="1" s="1"/>
  <c r="G862" i="1" s="1"/>
  <c r="E864" i="1"/>
  <c r="F864" i="1" s="1"/>
  <c r="G864" i="1" s="1"/>
  <c r="E866" i="1"/>
  <c r="F866" i="1" s="1"/>
  <c r="G866" i="1" s="1"/>
  <c r="CW866" i="1"/>
  <c r="CX868" i="1"/>
  <c r="E868" i="1"/>
  <c r="F868" i="1" s="1"/>
  <c r="G868" i="1" s="1"/>
  <c r="CW868" i="1"/>
  <c r="CX870" i="1"/>
  <c r="E870" i="1"/>
  <c r="F870" i="1" s="1"/>
  <c r="G870" i="1" s="1"/>
  <c r="E872" i="1"/>
  <c r="F872" i="1" s="1"/>
  <c r="G872" i="1" s="1"/>
  <c r="E874" i="1"/>
  <c r="F874" i="1" s="1"/>
  <c r="G874" i="1" s="1"/>
  <c r="CW874" i="1"/>
  <c r="CX876" i="1"/>
  <c r="E876" i="1"/>
  <c r="F876" i="1" s="1"/>
  <c r="G876" i="1" s="1"/>
  <c r="CW876" i="1"/>
  <c r="CX878" i="1"/>
  <c r="E878" i="1"/>
  <c r="F878" i="1" s="1"/>
  <c r="G878" i="1" s="1"/>
  <c r="E880" i="1"/>
  <c r="F880" i="1" s="1"/>
  <c r="G880" i="1" s="1"/>
  <c r="E882" i="1"/>
  <c r="F882" i="1" s="1"/>
  <c r="G882" i="1" s="1"/>
  <c r="CW882" i="1"/>
  <c r="CX884" i="1"/>
  <c r="E884" i="1"/>
  <c r="F884" i="1" s="1"/>
  <c r="G884" i="1" s="1"/>
  <c r="CW884" i="1"/>
  <c r="CX886" i="1"/>
  <c r="E886" i="1"/>
  <c r="F886" i="1" s="1"/>
  <c r="G886" i="1" s="1"/>
  <c r="E888" i="1"/>
  <c r="F888" i="1" s="1"/>
  <c r="G888" i="1" s="1"/>
  <c r="E890" i="1"/>
  <c r="F890" i="1" s="1"/>
  <c r="G890" i="1" s="1"/>
  <c r="CW890" i="1"/>
  <c r="CX892" i="1"/>
  <c r="E892" i="1"/>
  <c r="F892" i="1" s="1"/>
  <c r="G892" i="1" s="1"/>
  <c r="CW892" i="1"/>
  <c r="CX894" i="1"/>
  <c r="E894" i="1"/>
  <c r="F894" i="1" s="1"/>
  <c r="G894" i="1" s="1"/>
  <c r="E896" i="1"/>
  <c r="F896" i="1" s="1"/>
  <c r="G896" i="1" s="1"/>
  <c r="E898" i="1"/>
  <c r="F898" i="1" s="1"/>
  <c r="G898" i="1" s="1"/>
  <c r="CW898" i="1"/>
  <c r="CX900" i="1"/>
  <c r="E900" i="1"/>
  <c r="F900" i="1" s="1"/>
  <c r="G900" i="1" s="1"/>
  <c r="CW900" i="1"/>
  <c r="CW902" i="1"/>
  <c r="E902" i="1"/>
  <c r="F902" i="1" s="1"/>
  <c r="G902" i="1" s="1"/>
  <c r="CY903" i="1"/>
  <c r="DB903" i="1"/>
  <c r="DA903" i="1"/>
  <c r="CW904" i="1"/>
  <c r="E905" i="1"/>
  <c r="F905" i="1" s="1"/>
  <c r="G905" i="1" s="1"/>
  <c r="CY907" i="1"/>
  <c r="DB907" i="1"/>
  <c r="DA907" i="1"/>
  <c r="CW908" i="1"/>
  <c r="CW909" i="1"/>
  <c r="E909" i="1"/>
  <c r="F909" i="1" s="1"/>
  <c r="G909" i="1" s="1"/>
  <c r="CY911" i="1"/>
  <c r="DB911" i="1"/>
  <c r="DA911" i="1"/>
  <c r="CW912" i="1"/>
  <c r="E913" i="1"/>
  <c r="F913" i="1" s="1"/>
  <c r="G913" i="1" s="1"/>
  <c r="CY915" i="1"/>
  <c r="DB915" i="1"/>
  <c r="DA915" i="1"/>
  <c r="CW916" i="1"/>
  <c r="CW917" i="1"/>
  <c r="E917" i="1"/>
  <c r="F917" i="1" s="1"/>
  <c r="G917" i="1" s="1"/>
  <c r="CY919" i="1"/>
  <c r="DB919" i="1"/>
  <c r="DA919" i="1"/>
  <c r="CW920" i="1"/>
  <c r="E921" i="1"/>
  <c r="F921" i="1" s="1"/>
  <c r="G921" i="1" s="1"/>
  <c r="CY923" i="1"/>
  <c r="DB923" i="1"/>
  <c r="DA923" i="1"/>
  <c r="CW924" i="1"/>
  <c r="CW925" i="1"/>
  <c r="E925" i="1"/>
  <c r="F925" i="1" s="1"/>
  <c r="G925" i="1" s="1"/>
  <c r="CY927" i="1"/>
  <c r="DB927" i="1"/>
  <c r="DA927" i="1"/>
  <c r="CW928" i="1"/>
  <c r="E929" i="1"/>
  <c r="F929" i="1" s="1"/>
  <c r="G929" i="1" s="1"/>
  <c r="CY931" i="1"/>
  <c r="DB931" i="1"/>
  <c r="DA931" i="1"/>
  <c r="CW932" i="1"/>
  <c r="CW933" i="1"/>
  <c r="E933" i="1"/>
  <c r="F933" i="1" s="1"/>
  <c r="G933" i="1" s="1"/>
  <c r="CY935" i="1"/>
  <c r="DB935" i="1"/>
  <c r="DA935" i="1"/>
  <c r="CW936" i="1"/>
  <c r="E937" i="1"/>
  <c r="F937" i="1" s="1"/>
  <c r="G937" i="1" s="1"/>
  <c r="CY939" i="1"/>
  <c r="DB939" i="1"/>
  <c r="DA939" i="1"/>
  <c r="CW940" i="1"/>
  <c r="CW941" i="1"/>
  <c r="E941" i="1"/>
  <c r="F941" i="1" s="1"/>
  <c r="G941" i="1" s="1"/>
  <c r="CY943" i="1"/>
  <c r="DB943" i="1"/>
  <c r="DA943" i="1"/>
  <c r="CW944" i="1"/>
  <c r="E945" i="1"/>
  <c r="F945" i="1" s="1"/>
  <c r="G945" i="1" s="1"/>
  <c r="CY947" i="1"/>
  <c r="DB947" i="1"/>
  <c r="DA947" i="1"/>
  <c r="CW948" i="1"/>
  <c r="CW949" i="1"/>
  <c r="E949" i="1"/>
  <c r="F949" i="1" s="1"/>
  <c r="G949" i="1" s="1"/>
  <c r="CY951" i="1"/>
  <c r="DB951" i="1"/>
  <c r="DA951" i="1"/>
  <c r="CW953" i="1"/>
  <c r="E953" i="1"/>
  <c r="F953" i="1" s="1"/>
  <c r="G953" i="1" s="1"/>
  <c r="CY955" i="1"/>
  <c r="DB955" i="1"/>
  <c r="DA955" i="1"/>
  <c r="E957" i="1"/>
  <c r="F957" i="1" s="1"/>
  <c r="G957" i="1" s="1"/>
  <c r="CY959" i="1"/>
  <c r="DB959" i="1"/>
  <c r="DA959" i="1"/>
  <c r="E961" i="1"/>
  <c r="F961" i="1" s="1"/>
  <c r="G961" i="1" s="1"/>
  <c r="CY963" i="1"/>
  <c r="DB963" i="1"/>
  <c r="DA963" i="1"/>
  <c r="CX976" i="1"/>
  <c r="F976" i="1"/>
  <c r="G976" i="1" s="1"/>
  <c r="F992" i="1"/>
  <c r="G992" i="1" s="1"/>
  <c r="CX1008" i="1"/>
  <c r="F1008" i="1"/>
  <c r="G1008" i="1" s="1"/>
  <c r="DB1016" i="1"/>
  <c r="DA1016" i="1"/>
  <c r="CX1020" i="1"/>
  <c r="DA1029" i="1"/>
  <c r="DB1029" i="1"/>
  <c r="CY1029" i="1"/>
  <c r="DB1032" i="1"/>
  <c r="DA1032" i="1"/>
  <c r="DA1045" i="1"/>
  <c r="DB1045" i="1"/>
  <c r="CY1045" i="1"/>
  <c r="DB1048" i="1"/>
  <c r="DA1048" i="1"/>
  <c r="CX1052" i="1"/>
  <c r="DA1061" i="1"/>
  <c r="DB1061" i="1"/>
  <c r="CY1061" i="1"/>
  <c r="DB1064" i="1"/>
  <c r="DA1064" i="1"/>
  <c r="G1077" i="1"/>
  <c r="CX1077" i="1"/>
  <c r="G1093" i="1"/>
  <c r="CX1093" i="1" s="1"/>
  <c r="CY1135" i="1"/>
  <c r="DA1135" i="1"/>
  <c r="DB1135" i="1"/>
  <c r="CY1141" i="1"/>
  <c r="DA1141" i="1"/>
  <c r="DB1141" i="1"/>
  <c r="DB845" i="1"/>
  <c r="DB847" i="1"/>
  <c r="DB849" i="1"/>
  <c r="DB851" i="1"/>
  <c r="DB853" i="1"/>
  <c r="DB855" i="1"/>
  <c r="DB857" i="1"/>
  <c r="DB859" i="1"/>
  <c r="DB861" i="1"/>
  <c r="DB863" i="1"/>
  <c r="DB865" i="1"/>
  <c r="DB867" i="1"/>
  <c r="DB869" i="1"/>
  <c r="DB871" i="1"/>
  <c r="DB873" i="1"/>
  <c r="DB875" i="1"/>
  <c r="DB877" i="1"/>
  <c r="DB879" i="1"/>
  <c r="DB881" i="1"/>
  <c r="DB883" i="1"/>
  <c r="DB885" i="1"/>
  <c r="DB887" i="1"/>
  <c r="DB889" i="1"/>
  <c r="DB891" i="1"/>
  <c r="DB893" i="1"/>
  <c r="DB895" i="1"/>
  <c r="DB897" i="1"/>
  <c r="DB899" i="1"/>
  <c r="DB901" i="1"/>
  <c r="CX902" i="1"/>
  <c r="CZ905" i="1"/>
  <c r="CX905" i="1"/>
  <c r="CX909" i="1"/>
  <c r="CX913" i="1"/>
  <c r="CX921" i="1"/>
  <c r="CX925" i="1"/>
  <c r="CX929" i="1"/>
  <c r="CX937" i="1"/>
  <c r="CX941" i="1"/>
  <c r="CX945" i="1"/>
  <c r="CX953" i="1"/>
  <c r="CX957" i="1"/>
  <c r="F964" i="1"/>
  <c r="G964" i="1" s="1"/>
  <c r="CX978" i="1"/>
  <c r="CX980" i="1"/>
  <c r="F980" i="1"/>
  <c r="G980" i="1" s="1"/>
  <c r="DB992" i="1"/>
  <c r="CX994" i="1"/>
  <c r="CX996" i="1"/>
  <c r="F996" i="1"/>
  <c r="G996" i="1" s="1"/>
  <c r="DB1008" i="1"/>
  <c r="CX1010" i="1"/>
  <c r="CX1012" i="1"/>
  <c r="F1012" i="1"/>
  <c r="G1012" i="1" s="1"/>
  <c r="F1018" i="1"/>
  <c r="G1018" i="1" s="1"/>
  <c r="CW1018" i="1"/>
  <c r="CX1027" i="1"/>
  <c r="F1027" i="1"/>
  <c r="G1027" i="1" s="1"/>
  <c r="F1034" i="1"/>
  <c r="G1034" i="1" s="1"/>
  <c r="CW1034" i="1"/>
  <c r="CX1043" i="1"/>
  <c r="F1043" i="1"/>
  <c r="G1043" i="1" s="1"/>
  <c r="F1050" i="1"/>
  <c r="G1050" i="1" s="1"/>
  <c r="CW1050" i="1"/>
  <c r="CX1059" i="1"/>
  <c r="F1059" i="1"/>
  <c r="G1059" i="1" s="1"/>
  <c r="F1066" i="1"/>
  <c r="G1066" i="1" s="1"/>
  <c r="CW1066" i="1"/>
  <c r="G1081" i="1"/>
  <c r="CX1081" i="1" s="1"/>
  <c r="G1097" i="1"/>
  <c r="CX1097" i="1"/>
  <c r="CY1109" i="1"/>
  <c r="DA1109" i="1"/>
  <c r="DB1109" i="1"/>
  <c r="CY933" i="1"/>
  <c r="DB933" i="1"/>
  <c r="DA933" i="1"/>
  <c r="E935" i="1"/>
  <c r="F935" i="1" s="1"/>
  <c r="G935" i="1" s="1"/>
  <c r="CY937" i="1"/>
  <c r="DB937" i="1"/>
  <c r="DA937" i="1"/>
  <c r="CW939" i="1"/>
  <c r="E939" i="1"/>
  <c r="F939" i="1" s="1"/>
  <c r="G939" i="1" s="1"/>
  <c r="CY941" i="1"/>
  <c r="DB941" i="1"/>
  <c r="DA941" i="1"/>
  <c r="CW943" i="1"/>
  <c r="E943" i="1"/>
  <c r="F943" i="1" s="1"/>
  <c r="G943" i="1" s="1"/>
  <c r="CY945" i="1"/>
  <c r="DB945" i="1"/>
  <c r="DA945" i="1"/>
  <c r="E947" i="1"/>
  <c r="F947" i="1" s="1"/>
  <c r="G947" i="1" s="1"/>
  <c r="CY949" i="1"/>
  <c r="DB949" i="1"/>
  <c r="DA949" i="1"/>
  <c r="CW950" i="1"/>
  <c r="CW951" i="1"/>
  <c r="E951" i="1"/>
  <c r="F951" i="1" s="1"/>
  <c r="G951" i="1" s="1"/>
  <c r="CY953" i="1"/>
  <c r="DB953" i="1"/>
  <c r="DA953" i="1"/>
  <c r="CW954" i="1"/>
  <c r="E955" i="1"/>
  <c r="F955" i="1" s="1"/>
  <c r="G955" i="1" s="1"/>
  <c r="CY957" i="1"/>
  <c r="DB957" i="1"/>
  <c r="DA957" i="1"/>
  <c r="CW958" i="1"/>
  <c r="CW959" i="1"/>
  <c r="E959" i="1"/>
  <c r="F959" i="1" s="1"/>
  <c r="G959" i="1" s="1"/>
  <c r="CY961" i="1"/>
  <c r="DB961" i="1"/>
  <c r="DA961" i="1"/>
  <c r="CW962" i="1"/>
  <c r="E963" i="1"/>
  <c r="F963" i="1" s="1"/>
  <c r="G963" i="1" s="1"/>
  <c r="DB964" i="1"/>
  <c r="CX968" i="1"/>
  <c r="F968" i="1"/>
  <c r="G968" i="1" s="1"/>
  <c r="DB980" i="1"/>
  <c r="CX984" i="1"/>
  <c r="F984" i="1"/>
  <c r="G984" i="1" s="1"/>
  <c r="DB996" i="1"/>
  <c r="F1000" i="1"/>
  <c r="G1000" i="1" s="1"/>
  <c r="DB1012" i="1"/>
  <c r="DA1021" i="1"/>
  <c r="DB1021" i="1"/>
  <c r="CY1021" i="1"/>
  <c r="DB1024" i="1"/>
  <c r="DA1024" i="1"/>
  <c r="CX1028" i="1"/>
  <c r="DA1037" i="1"/>
  <c r="DB1037" i="1"/>
  <c r="CY1037" i="1"/>
  <c r="DB1040" i="1"/>
  <c r="DA1040" i="1"/>
  <c r="DA1053" i="1"/>
  <c r="DB1053" i="1"/>
  <c r="CY1053" i="1"/>
  <c r="DB1056" i="1"/>
  <c r="DA1056" i="1"/>
  <c r="CX1060" i="1"/>
  <c r="G1069" i="1"/>
  <c r="CX1069" i="1" s="1"/>
  <c r="G1085" i="1"/>
  <c r="CX1085" i="1"/>
  <c r="F1103" i="1"/>
  <c r="G1103" i="1" s="1"/>
  <c r="E770" i="1"/>
  <c r="CZ770" i="1"/>
  <c r="E771" i="1"/>
  <c r="CZ771" i="1"/>
  <c r="E772" i="1"/>
  <c r="CZ772" i="1"/>
  <c r="E773" i="1"/>
  <c r="CZ773" i="1"/>
  <c r="E774" i="1"/>
  <c r="CZ774" i="1"/>
  <c r="E775" i="1"/>
  <c r="CZ775" i="1"/>
  <c r="E776" i="1"/>
  <c r="CZ776" i="1"/>
  <c r="E777" i="1"/>
  <c r="CZ777" i="1"/>
  <c r="E778" i="1"/>
  <c r="CZ778" i="1"/>
  <c r="E779" i="1"/>
  <c r="CZ779" i="1"/>
  <c r="E780" i="1"/>
  <c r="CZ780" i="1"/>
  <c r="E781" i="1"/>
  <c r="CZ781" i="1"/>
  <c r="E782" i="1"/>
  <c r="CZ782" i="1"/>
  <c r="E783" i="1"/>
  <c r="CZ783" i="1"/>
  <c r="E784" i="1"/>
  <c r="CZ784" i="1"/>
  <c r="E785" i="1"/>
  <c r="CZ785" i="1"/>
  <c r="E786" i="1"/>
  <c r="CZ786" i="1"/>
  <c r="E787" i="1"/>
  <c r="CZ787" i="1"/>
  <c r="E788" i="1"/>
  <c r="CZ788" i="1"/>
  <c r="E789" i="1"/>
  <c r="CZ789" i="1"/>
  <c r="E790" i="1"/>
  <c r="CZ790" i="1"/>
  <c r="E791" i="1"/>
  <c r="CZ791" i="1"/>
  <c r="E792" i="1"/>
  <c r="CZ792" i="1"/>
  <c r="E793" i="1"/>
  <c r="CZ793" i="1"/>
  <c r="E794" i="1"/>
  <c r="CZ794" i="1"/>
  <c r="E795" i="1"/>
  <c r="CZ795" i="1"/>
  <c r="E796" i="1"/>
  <c r="CZ796" i="1"/>
  <c r="E797" i="1"/>
  <c r="CZ797" i="1"/>
  <c r="E798" i="1"/>
  <c r="CZ798" i="1"/>
  <c r="E799" i="1"/>
  <c r="CZ799" i="1"/>
  <c r="E800" i="1"/>
  <c r="CZ800" i="1"/>
  <c r="E801" i="1"/>
  <c r="CZ801" i="1"/>
  <c r="E802" i="1"/>
  <c r="CZ802" i="1"/>
  <c r="E803" i="1"/>
  <c r="CZ803" i="1"/>
  <c r="E804" i="1"/>
  <c r="CZ804" i="1"/>
  <c r="E805" i="1"/>
  <c r="CZ805" i="1"/>
  <c r="E806" i="1"/>
  <c r="CZ806" i="1"/>
  <c r="E807" i="1"/>
  <c r="CZ807" i="1"/>
  <c r="E808" i="1"/>
  <c r="CZ808" i="1"/>
  <c r="E809" i="1"/>
  <c r="CZ809" i="1"/>
  <c r="E810" i="1"/>
  <c r="CZ810" i="1"/>
  <c r="E811" i="1"/>
  <c r="CZ811" i="1"/>
  <c r="E812" i="1"/>
  <c r="CZ812" i="1"/>
  <c r="E813" i="1"/>
  <c r="CZ813" i="1"/>
  <c r="E814" i="1"/>
  <c r="CZ814" i="1"/>
  <c r="E815" i="1"/>
  <c r="CZ815" i="1"/>
  <c r="E816" i="1"/>
  <c r="CZ816" i="1"/>
  <c r="E817" i="1"/>
  <c r="CZ817" i="1"/>
  <c r="E818" i="1"/>
  <c r="CZ818" i="1"/>
  <c r="E819" i="1"/>
  <c r="CZ819" i="1"/>
  <c r="E820" i="1"/>
  <c r="CZ820" i="1"/>
  <c r="E821" i="1"/>
  <c r="CZ821" i="1"/>
  <c r="E822" i="1"/>
  <c r="CZ822" i="1"/>
  <c r="E823" i="1"/>
  <c r="CZ823" i="1"/>
  <c r="E824" i="1"/>
  <c r="CZ824" i="1"/>
  <c r="E825" i="1"/>
  <c r="CZ825" i="1"/>
  <c r="E826" i="1"/>
  <c r="CZ826" i="1"/>
  <c r="E827" i="1"/>
  <c r="CZ827" i="1"/>
  <c r="E828" i="1"/>
  <c r="CZ828" i="1"/>
  <c r="E829" i="1"/>
  <c r="CZ829" i="1"/>
  <c r="E830" i="1"/>
  <c r="CZ830" i="1"/>
  <c r="E831" i="1"/>
  <c r="CZ831" i="1"/>
  <c r="E832" i="1"/>
  <c r="CZ832" i="1"/>
  <c r="E833" i="1"/>
  <c r="CZ833" i="1"/>
  <c r="E834" i="1"/>
  <c r="CZ834" i="1"/>
  <c r="E835" i="1"/>
  <c r="CZ835" i="1"/>
  <c r="E836" i="1"/>
  <c r="CZ836" i="1"/>
  <c r="E837" i="1"/>
  <c r="CZ837" i="1"/>
  <c r="E838" i="1"/>
  <c r="CZ838" i="1"/>
  <c r="E839" i="1"/>
  <c r="CZ839" i="1"/>
  <c r="E840" i="1"/>
  <c r="CZ840" i="1"/>
  <c r="E841" i="1"/>
  <c r="CZ841" i="1"/>
  <c r="E842" i="1"/>
  <c r="CZ842" i="1"/>
  <c r="E843" i="1"/>
  <c r="CZ843" i="1"/>
  <c r="E844" i="1"/>
  <c r="CZ844" i="1"/>
  <c r="CY844" i="1"/>
  <c r="CZ846" i="1"/>
  <c r="CY846" i="1"/>
  <c r="CZ848" i="1"/>
  <c r="CY848" i="1"/>
  <c r="CZ850" i="1"/>
  <c r="CY850" i="1"/>
  <c r="CZ852" i="1"/>
  <c r="CY852" i="1"/>
  <c r="CZ854" i="1"/>
  <c r="CY854" i="1"/>
  <c r="CZ856" i="1"/>
  <c r="CY856" i="1"/>
  <c r="CZ858" i="1"/>
  <c r="CY858" i="1"/>
  <c r="CZ860" i="1"/>
  <c r="CY860" i="1"/>
  <c r="CZ862" i="1"/>
  <c r="CY862" i="1"/>
  <c r="CZ864" i="1"/>
  <c r="CY864" i="1"/>
  <c r="CZ866" i="1"/>
  <c r="CY866" i="1"/>
  <c r="CZ868" i="1"/>
  <c r="CY868" i="1"/>
  <c r="CZ870" i="1"/>
  <c r="CY870" i="1"/>
  <c r="CZ872" i="1"/>
  <c r="CY872" i="1"/>
  <c r="CZ874" i="1"/>
  <c r="CY874" i="1"/>
  <c r="CZ876" i="1"/>
  <c r="CY876" i="1"/>
  <c r="CZ878" i="1"/>
  <c r="CY878" i="1"/>
  <c r="CZ880" i="1"/>
  <c r="CY880" i="1"/>
  <c r="CZ882" i="1"/>
  <c r="CY882" i="1"/>
  <c r="CZ884" i="1"/>
  <c r="CY884" i="1"/>
  <c r="CZ886" i="1"/>
  <c r="CY886" i="1"/>
  <c r="CZ888" i="1"/>
  <c r="CY888" i="1"/>
  <c r="CZ890" i="1"/>
  <c r="CY890" i="1"/>
  <c r="CZ892" i="1"/>
  <c r="CY892" i="1"/>
  <c r="CZ894" i="1"/>
  <c r="CY894" i="1"/>
  <c r="CZ896" i="1"/>
  <c r="CY896" i="1"/>
  <c r="CZ898" i="1"/>
  <c r="CY898" i="1"/>
  <c r="CZ900" i="1"/>
  <c r="CY900" i="1"/>
  <c r="CZ903" i="1"/>
  <c r="CZ907" i="1"/>
  <c r="CX943" i="1"/>
  <c r="CX947" i="1"/>
  <c r="CX955" i="1"/>
  <c r="CX959" i="1"/>
  <c r="CX963" i="1"/>
  <c r="DB968" i="1"/>
  <c r="CX970" i="1"/>
  <c r="CX972" i="1"/>
  <c r="F972" i="1"/>
  <c r="G972" i="1" s="1"/>
  <c r="DB984" i="1"/>
  <c r="CX986" i="1"/>
  <c r="CX988" i="1"/>
  <c r="F988" i="1"/>
  <c r="G988" i="1" s="1"/>
  <c r="DB1000" i="1"/>
  <c r="CX1002" i="1"/>
  <c r="CX1004" i="1"/>
  <c r="F1004" i="1"/>
  <c r="G1004" i="1" s="1"/>
  <c r="F1019" i="1"/>
  <c r="G1019" i="1" s="1"/>
  <c r="F1026" i="1"/>
  <c r="G1026" i="1" s="1"/>
  <c r="F1035" i="1"/>
  <c r="G1035" i="1" s="1"/>
  <c r="F1042" i="1"/>
  <c r="G1042" i="1" s="1"/>
  <c r="F1051" i="1"/>
  <c r="G1051" i="1" s="1"/>
  <c r="F1058" i="1"/>
  <c r="G1058" i="1" s="1"/>
  <c r="F1067" i="1"/>
  <c r="G1067" i="1" s="1"/>
  <c r="G1073" i="1"/>
  <c r="CX1073" i="1" s="1"/>
  <c r="G1089" i="1"/>
  <c r="CX1089" i="1"/>
  <c r="CY1167" i="1"/>
  <c r="DA1167" i="1"/>
  <c r="DB1167" i="1"/>
  <c r="CY1173" i="1"/>
  <c r="DA1173" i="1"/>
  <c r="DB1173" i="1"/>
  <c r="CY1199" i="1"/>
  <c r="DA1199" i="1"/>
  <c r="DB1199" i="1"/>
  <c r="CY1205" i="1"/>
  <c r="DA1205" i="1"/>
  <c r="DB1205" i="1"/>
  <c r="F1232" i="1"/>
  <c r="G1232" i="1" s="1"/>
  <c r="F1240" i="1"/>
  <c r="G1240" i="1" s="1"/>
  <c r="CX1240" i="1"/>
  <c r="F1248" i="1"/>
  <c r="G1248" i="1" s="1"/>
  <c r="G1365" i="1"/>
  <c r="CX1365" i="1"/>
  <c r="DA1367" i="1"/>
  <c r="DB1367" i="1"/>
  <c r="CY1367" i="1"/>
  <c r="CZ1399" i="1"/>
  <c r="DA1399" i="1"/>
  <c r="CZ1400" i="1"/>
  <c r="DA1400" i="1"/>
  <c r="CZ1401" i="1"/>
  <c r="DA1401" i="1"/>
  <c r="CZ1402" i="1"/>
  <c r="DA1402" i="1"/>
  <c r="CZ1403" i="1"/>
  <c r="DA1403" i="1"/>
  <c r="CZ1404" i="1"/>
  <c r="DA1404" i="1"/>
  <c r="CZ1405" i="1"/>
  <c r="DA1405" i="1"/>
  <c r="CZ1406" i="1"/>
  <c r="DA1406" i="1"/>
  <c r="CZ1407" i="1"/>
  <c r="DA1407" i="1"/>
  <c r="CZ1408" i="1"/>
  <c r="DA1408" i="1"/>
  <c r="CZ1409" i="1"/>
  <c r="DA1409" i="1"/>
  <c r="CZ1410" i="1"/>
  <c r="DA1410" i="1"/>
  <c r="CZ1411" i="1"/>
  <c r="DA1411" i="1"/>
  <c r="CZ1412" i="1"/>
  <c r="DA1412" i="1"/>
  <c r="DB1413" i="1"/>
  <c r="CZ1413" i="1"/>
  <c r="DA1418" i="1"/>
  <c r="CZ1418" i="1"/>
  <c r="DA902" i="1"/>
  <c r="CY902" i="1"/>
  <c r="DA904" i="1"/>
  <c r="CY904" i="1"/>
  <c r="DA906" i="1"/>
  <c r="CY906" i="1"/>
  <c r="DA908" i="1"/>
  <c r="CY908" i="1"/>
  <c r="DA910" i="1"/>
  <c r="CY910" i="1"/>
  <c r="DA912" i="1"/>
  <c r="CY912" i="1"/>
  <c r="DA914" i="1"/>
  <c r="CY914" i="1"/>
  <c r="DA916" i="1"/>
  <c r="CY916" i="1"/>
  <c r="DA918" i="1"/>
  <c r="CY918" i="1"/>
  <c r="DA920" i="1"/>
  <c r="CY920" i="1"/>
  <c r="DA922" i="1"/>
  <c r="CY922" i="1"/>
  <c r="DA924" i="1"/>
  <c r="CY924" i="1"/>
  <c r="DA926" i="1"/>
  <c r="CY926" i="1"/>
  <c r="DA928" i="1"/>
  <c r="CY928" i="1"/>
  <c r="DA930" i="1"/>
  <c r="CY930" i="1"/>
  <c r="DA932" i="1"/>
  <c r="CY932" i="1"/>
  <c r="DA934" i="1"/>
  <c r="CY934" i="1"/>
  <c r="DA936" i="1"/>
  <c r="CY936" i="1"/>
  <c r="DA938" i="1"/>
  <c r="CY938" i="1"/>
  <c r="DA940" i="1"/>
  <c r="CY940" i="1"/>
  <c r="DA942" i="1"/>
  <c r="CY942" i="1"/>
  <c r="DA944" i="1"/>
  <c r="CY944" i="1"/>
  <c r="DA946" i="1"/>
  <c r="CY946" i="1"/>
  <c r="DA948" i="1"/>
  <c r="CY948" i="1"/>
  <c r="DA950" i="1"/>
  <c r="CY950" i="1"/>
  <c r="DA952" i="1"/>
  <c r="CY952" i="1"/>
  <c r="DA954" i="1"/>
  <c r="CY954" i="1"/>
  <c r="DA956" i="1"/>
  <c r="CY956" i="1"/>
  <c r="DA958" i="1"/>
  <c r="CY958" i="1"/>
  <c r="DA960" i="1"/>
  <c r="CY960" i="1"/>
  <c r="DA962" i="1"/>
  <c r="CY962" i="1"/>
  <c r="E965" i="1"/>
  <c r="CW966" i="1"/>
  <c r="DA966" i="1"/>
  <c r="CY966" i="1"/>
  <c r="E969" i="1"/>
  <c r="CW970" i="1"/>
  <c r="DA970" i="1"/>
  <c r="CY970" i="1"/>
  <c r="E973" i="1"/>
  <c r="CW974" i="1"/>
  <c r="DA974" i="1"/>
  <c r="CY974" i="1"/>
  <c r="E977" i="1"/>
  <c r="CW978" i="1"/>
  <c r="DA978" i="1"/>
  <c r="CY978" i="1"/>
  <c r="E981" i="1"/>
  <c r="CW982" i="1"/>
  <c r="DA982" i="1"/>
  <c r="CY982" i="1"/>
  <c r="E985" i="1"/>
  <c r="CW986" i="1"/>
  <c r="DA986" i="1"/>
  <c r="CY986" i="1"/>
  <c r="E989" i="1"/>
  <c r="CW990" i="1"/>
  <c r="DA990" i="1"/>
  <c r="CY990" i="1"/>
  <c r="E993" i="1"/>
  <c r="CW994" i="1"/>
  <c r="DA994" i="1"/>
  <c r="CY994" i="1"/>
  <c r="E997" i="1"/>
  <c r="CW998" i="1"/>
  <c r="DA998" i="1"/>
  <c r="CY998" i="1"/>
  <c r="E1001" i="1"/>
  <c r="CW1002" i="1"/>
  <c r="DA1002" i="1"/>
  <c r="CY1002" i="1"/>
  <c r="E1005" i="1"/>
  <c r="CW1006" i="1"/>
  <c r="DA1006" i="1"/>
  <c r="CY1006" i="1"/>
  <c r="E1009" i="1"/>
  <c r="CW1010" i="1"/>
  <c r="DA1010" i="1"/>
  <c r="CY1010" i="1"/>
  <c r="E1013" i="1"/>
  <c r="DA1015" i="1"/>
  <c r="DB1015" i="1"/>
  <c r="DB1018" i="1"/>
  <c r="F1020" i="1"/>
  <c r="G1020" i="1" s="1"/>
  <c r="CW1020" i="1"/>
  <c r="CX1021" i="1"/>
  <c r="DA1023" i="1"/>
  <c r="DB1023" i="1"/>
  <c r="DB1026" i="1"/>
  <c r="F1028" i="1"/>
  <c r="G1028" i="1" s="1"/>
  <c r="CW1028" i="1"/>
  <c r="CX1029" i="1"/>
  <c r="DA1031" i="1"/>
  <c r="DB1031" i="1"/>
  <c r="DB1034" i="1"/>
  <c r="F1036" i="1"/>
  <c r="G1036" i="1" s="1"/>
  <c r="CX1037" i="1"/>
  <c r="CX1038" i="1"/>
  <c r="DA1039" i="1"/>
  <c r="DB1039" i="1"/>
  <c r="DB1042" i="1"/>
  <c r="F1044" i="1"/>
  <c r="G1044" i="1" s="1"/>
  <c r="CX1045" i="1"/>
  <c r="DA1047" i="1"/>
  <c r="DB1047" i="1"/>
  <c r="DB1050" i="1"/>
  <c r="F1052" i="1"/>
  <c r="G1052" i="1" s="1"/>
  <c r="CW1052" i="1"/>
  <c r="CX1053" i="1"/>
  <c r="DA1055" i="1"/>
  <c r="DB1055" i="1"/>
  <c r="DB1058" i="1"/>
  <c r="F1060" i="1"/>
  <c r="G1060" i="1" s="1"/>
  <c r="CW1060" i="1"/>
  <c r="CX1061" i="1"/>
  <c r="DA1063" i="1"/>
  <c r="DB1063" i="1"/>
  <c r="DB1066" i="1"/>
  <c r="F1068" i="1"/>
  <c r="G1068" i="1" s="1"/>
  <c r="CZ1105" i="1"/>
  <c r="CY1127" i="1"/>
  <c r="DA1127" i="1"/>
  <c r="DB1127" i="1"/>
  <c r="CY1133" i="1"/>
  <c r="DA1133" i="1"/>
  <c r="DB1133" i="1"/>
  <c r="CY1159" i="1"/>
  <c r="DA1159" i="1"/>
  <c r="DB1159" i="1"/>
  <c r="CY1165" i="1"/>
  <c r="DA1165" i="1"/>
  <c r="DB1165" i="1"/>
  <c r="CY1191" i="1"/>
  <c r="DA1191" i="1"/>
  <c r="DB1191" i="1"/>
  <c r="CY1197" i="1"/>
  <c r="DA1197" i="1"/>
  <c r="DB1197" i="1"/>
  <c r="CY1223" i="1"/>
  <c r="DA1223" i="1"/>
  <c r="DB1223" i="1"/>
  <c r="CW845" i="1"/>
  <c r="CW851" i="1"/>
  <c r="CW853" i="1"/>
  <c r="CW859" i="1"/>
  <c r="CW861" i="1"/>
  <c r="CW867" i="1"/>
  <c r="CW869" i="1"/>
  <c r="CW875" i="1"/>
  <c r="CW877" i="1"/>
  <c r="CW883" i="1"/>
  <c r="CW885" i="1"/>
  <c r="CW891" i="1"/>
  <c r="CW893" i="1"/>
  <c r="CW899" i="1"/>
  <c r="CW901" i="1"/>
  <c r="CZ902" i="1"/>
  <c r="CZ904" i="1"/>
  <c r="DB966" i="1"/>
  <c r="CY967" i="1"/>
  <c r="DB970" i="1"/>
  <c r="CY971" i="1"/>
  <c r="DB974" i="1"/>
  <c r="CY975" i="1"/>
  <c r="DB978" i="1"/>
  <c r="CY979" i="1"/>
  <c r="DB982" i="1"/>
  <c r="CY983" i="1"/>
  <c r="DB986" i="1"/>
  <c r="CY987" i="1"/>
  <c r="DB990" i="1"/>
  <c r="CY991" i="1"/>
  <c r="DB994" i="1"/>
  <c r="CY995" i="1"/>
  <c r="DB998" i="1"/>
  <c r="CY999" i="1"/>
  <c r="DB1002" i="1"/>
  <c r="CY1003" i="1"/>
  <c r="DB1006" i="1"/>
  <c r="CY1007" i="1"/>
  <c r="DB1010" i="1"/>
  <c r="CY1011" i="1"/>
  <c r="F1014" i="1"/>
  <c r="G1014" i="1" s="1"/>
  <c r="DA1017" i="1"/>
  <c r="DB1017" i="1"/>
  <c r="F1022" i="1"/>
  <c r="G1022" i="1" s="1"/>
  <c r="CW1022" i="1"/>
  <c r="CX1023" i="1"/>
  <c r="CX1024" i="1"/>
  <c r="DA1025" i="1"/>
  <c r="DB1025" i="1"/>
  <c r="F1030" i="1"/>
  <c r="G1030" i="1" s="1"/>
  <c r="DA1033" i="1"/>
  <c r="DB1033" i="1"/>
  <c r="F1038" i="1"/>
  <c r="G1038" i="1" s="1"/>
  <c r="CW1038" i="1"/>
  <c r="CX1039" i="1"/>
  <c r="DA1041" i="1"/>
  <c r="DB1041" i="1"/>
  <c r="F1046" i="1"/>
  <c r="G1046" i="1" s="1"/>
  <c r="DA1049" i="1"/>
  <c r="DB1049" i="1"/>
  <c r="F1054" i="1"/>
  <c r="G1054" i="1" s="1"/>
  <c r="CW1054" i="1"/>
  <c r="CX1055" i="1"/>
  <c r="CX1056" i="1"/>
  <c r="DA1057" i="1"/>
  <c r="DB1057" i="1"/>
  <c r="F1062" i="1"/>
  <c r="G1062" i="1" s="1"/>
  <c r="DA1065" i="1"/>
  <c r="DB1065" i="1"/>
  <c r="DA1069" i="1"/>
  <c r="DB1069" i="1"/>
  <c r="CY1069" i="1"/>
  <c r="CX1072" i="1"/>
  <c r="E1072" i="1"/>
  <c r="F1072" i="1" s="1"/>
  <c r="G1072" i="1" s="1"/>
  <c r="CW1072" i="1"/>
  <c r="DA1073" i="1"/>
  <c r="DB1073" i="1"/>
  <c r="CY1073" i="1"/>
  <c r="E1076" i="1"/>
  <c r="F1076" i="1" s="1"/>
  <c r="G1076" i="1" s="1"/>
  <c r="DA1077" i="1"/>
  <c r="DB1077" i="1"/>
  <c r="CY1077" i="1"/>
  <c r="CX1080" i="1"/>
  <c r="E1080" i="1"/>
  <c r="F1080" i="1" s="1"/>
  <c r="G1080" i="1" s="1"/>
  <c r="CW1080" i="1"/>
  <c r="DA1081" i="1"/>
  <c r="DB1081" i="1"/>
  <c r="CY1081" i="1"/>
  <c r="E1084" i="1"/>
  <c r="F1084" i="1" s="1"/>
  <c r="G1084" i="1" s="1"/>
  <c r="DA1085" i="1"/>
  <c r="DB1085" i="1"/>
  <c r="CY1085" i="1"/>
  <c r="CX1088" i="1"/>
  <c r="E1088" i="1"/>
  <c r="F1088" i="1" s="1"/>
  <c r="G1088" i="1" s="1"/>
  <c r="CW1088" i="1"/>
  <c r="DA1089" i="1"/>
  <c r="DB1089" i="1"/>
  <c r="CY1089" i="1"/>
  <c r="E1092" i="1"/>
  <c r="F1092" i="1" s="1"/>
  <c r="G1092" i="1" s="1"/>
  <c r="DA1093" i="1"/>
  <c r="DB1093" i="1"/>
  <c r="CY1093" i="1"/>
  <c r="CX1096" i="1"/>
  <c r="E1096" i="1"/>
  <c r="F1096" i="1" s="1"/>
  <c r="G1096" i="1" s="1"/>
  <c r="CW1096" i="1"/>
  <c r="DA1097" i="1"/>
  <c r="DB1097" i="1"/>
  <c r="CY1097" i="1"/>
  <c r="E1100" i="1"/>
  <c r="F1100" i="1" s="1"/>
  <c r="G1100" i="1" s="1"/>
  <c r="CY1105" i="1"/>
  <c r="DB1105" i="1"/>
  <c r="DA1105" i="1"/>
  <c r="E1107" i="1"/>
  <c r="F1107" i="1" s="1"/>
  <c r="G1107" i="1" s="1"/>
  <c r="CX1107" i="1"/>
  <c r="CY1119" i="1"/>
  <c r="DA1119" i="1"/>
  <c r="DB1119" i="1"/>
  <c r="CY1125" i="1"/>
  <c r="DA1125" i="1"/>
  <c r="DB1125" i="1"/>
  <c r="CY1151" i="1"/>
  <c r="DA1151" i="1"/>
  <c r="DB1151" i="1"/>
  <c r="CY1157" i="1"/>
  <c r="DA1157" i="1"/>
  <c r="DB1157" i="1"/>
  <c r="CY1183" i="1"/>
  <c r="DA1183" i="1"/>
  <c r="DB1183" i="1"/>
  <c r="CY1189" i="1"/>
  <c r="DA1189" i="1"/>
  <c r="DB1189" i="1"/>
  <c r="CY1215" i="1"/>
  <c r="DA1215" i="1"/>
  <c r="DB1215" i="1"/>
  <c r="E845" i="1"/>
  <c r="F845" i="1" s="1"/>
  <c r="G845" i="1" s="1"/>
  <c r="E847" i="1"/>
  <c r="F847" i="1" s="1"/>
  <c r="G847" i="1" s="1"/>
  <c r="E849" i="1"/>
  <c r="F849" i="1" s="1"/>
  <c r="G849" i="1" s="1"/>
  <c r="E851" i="1"/>
  <c r="F851" i="1" s="1"/>
  <c r="G851" i="1" s="1"/>
  <c r="E853" i="1"/>
  <c r="F853" i="1" s="1"/>
  <c r="G853" i="1" s="1"/>
  <c r="E855" i="1"/>
  <c r="F855" i="1" s="1"/>
  <c r="G855" i="1" s="1"/>
  <c r="E857" i="1"/>
  <c r="F857" i="1" s="1"/>
  <c r="G857" i="1" s="1"/>
  <c r="E859" i="1"/>
  <c r="F859" i="1" s="1"/>
  <c r="G859" i="1" s="1"/>
  <c r="E861" i="1"/>
  <c r="F861" i="1" s="1"/>
  <c r="G861" i="1" s="1"/>
  <c r="E863" i="1"/>
  <c r="F863" i="1" s="1"/>
  <c r="G863" i="1" s="1"/>
  <c r="E865" i="1"/>
  <c r="F865" i="1" s="1"/>
  <c r="G865" i="1" s="1"/>
  <c r="E867" i="1"/>
  <c r="F867" i="1" s="1"/>
  <c r="G867" i="1" s="1"/>
  <c r="E869" i="1"/>
  <c r="F869" i="1" s="1"/>
  <c r="G869" i="1" s="1"/>
  <c r="E871" i="1"/>
  <c r="F871" i="1" s="1"/>
  <c r="G871" i="1" s="1"/>
  <c r="E873" i="1"/>
  <c r="F873" i="1" s="1"/>
  <c r="G873" i="1" s="1"/>
  <c r="E875" i="1"/>
  <c r="F875" i="1" s="1"/>
  <c r="G875" i="1" s="1"/>
  <c r="E877" i="1"/>
  <c r="F877" i="1" s="1"/>
  <c r="G877" i="1" s="1"/>
  <c r="E879" i="1"/>
  <c r="F879" i="1" s="1"/>
  <c r="G879" i="1" s="1"/>
  <c r="E881" i="1"/>
  <c r="F881" i="1" s="1"/>
  <c r="G881" i="1" s="1"/>
  <c r="E883" i="1"/>
  <c r="F883" i="1" s="1"/>
  <c r="G883" i="1" s="1"/>
  <c r="E885" i="1"/>
  <c r="F885" i="1" s="1"/>
  <c r="G885" i="1" s="1"/>
  <c r="E887" i="1"/>
  <c r="F887" i="1" s="1"/>
  <c r="G887" i="1" s="1"/>
  <c r="E889" i="1"/>
  <c r="F889" i="1" s="1"/>
  <c r="G889" i="1" s="1"/>
  <c r="E891" i="1"/>
  <c r="F891" i="1" s="1"/>
  <c r="G891" i="1" s="1"/>
  <c r="E893" i="1"/>
  <c r="F893" i="1" s="1"/>
  <c r="G893" i="1" s="1"/>
  <c r="E895" i="1"/>
  <c r="F895" i="1" s="1"/>
  <c r="G895" i="1" s="1"/>
  <c r="E897" i="1"/>
  <c r="F897" i="1" s="1"/>
  <c r="G897" i="1" s="1"/>
  <c r="E899" i="1"/>
  <c r="F899" i="1" s="1"/>
  <c r="G899" i="1" s="1"/>
  <c r="E901" i="1"/>
  <c r="F901" i="1" s="1"/>
  <c r="G901" i="1" s="1"/>
  <c r="DB906" i="1"/>
  <c r="DB908" i="1"/>
  <c r="DB910" i="1"/>
  <c r="DB912" i="1"/>
  <c r="DB914" i="1"/>
  <c r="DB916" i="1"/>
  <c r="DB918" i="1"/>
  <c r="DB920" i="1"/>
  <c r="DB922" i="1"/>
  <c r="DB924" i="1"/>
  <c r="DB926" i="1"/>
  <c r="DB928" i="1"/>
  <c r="DB930" i="1"/>
  <c r="DB932" i="1"/>
  <c r="DB934" i="1"/>
  <c r="DB936" i="1"/>
  <c r="DB938" i="1"/>
  <c r="DB940" i="1"/>
  <c r="DB942" i="1"/>
  <c r="DB944" i="1"/>
  <c r="DB946" i="1"/>
  <c r="DB948" i="1"/>
  <c r="DB950" i="1"/>
  <c r="DB952" i="1"/>
  <c r="DB954" i="1"/>
  <c r="DB956" i="1"/>
  <c r="DB958" i="1"/>
  <c r="DB960" i="1"/>
  <c r="DB962" i="1"/>
  <c r="CW964" i="1"/>
  <c r="DA964" i="1"/>
  <c r="CY964" i="1"/>
  <c r="E967" i="1"/>
  <c r="CW968" i="1"/>
  <c r="DA968" i="1"/>
  <c r="CY968" i="1"/>
  <c r="E971" i="1"/>
  <c r="DA972" i="1"/>
  <c r="CY972" i="1"/>
  <c r="E975" i="1"/>
  <c r="DA976" i="1"/>
  <c r="CY976" i="1"/>
  <c r="E979" i="1"/>
  <c r="CW980" i="1"/>
  <c r="DA980" i="1"/>
  <c r="CY980" i="1"/>
  <c r="E983" i="1"/>
  <c r="CW984" i="1"/>
  <c r="DA984" i="1"/>
  <c r="CY984" i="1"/>
  <c r="E987" i="1"/>
  <c r="DA988" i="1"/>
  <c r="CY988" i="1"/>
  <c r="E991" i="1"/>
  <c r="CW992" i="1"/>
  <c r="DA992" i="1"/>
  <c r="CY992" i="1"/>
  <c r="E995" i="1"/>
  <c r="CW996" i="1"/>
  <c r="DA996" i="1"/>
  <c r="CY996" i="1"/>
  <c r="E999" i="1"/>
  <c r="CW1000" i="1"/>
  <c r="DA1000" i="1"/>
  <c r="CY1000" i="1"/>
  <c r="E1003" i="1"/>
  <c r="DA1004" i="1"/>
  <c r="CY1004" i="1"/>
  <c r="E1007" i="1"/>
  <c r="DA1008" i="1"/>
  <c r="CY1008" i="1"/>
  <c r="E1011" i="1"/>
  <c r="CW1012" i="1"/>
  <c r="DA1012" i="1"/>
  <c r="CY1012" i="1"/>
  <c r="DB1014" i="1"/>
  <c r="F1015" i="1"/>
  <c r="G1015" i="1" s="1"/>
  <c r="F1016" i="1"/>
  <c r="G1016" i="1" s="1"/>
  <c r="CX1017" i="1"/>
  <c r="CX1018" i="1"/>
  <c r="DA1019" i="1"/>
  <c r="DB1019" i="1"/>
  <c r="DA1020" i="1"/>
  <c r="DB1022" i="1"/>
  <c r="F1023" i="1"/>
  <c r="G1023" i="1" s="1"/>
  <c r="F1024" i="1"/>
  <c r="G1024" i="1" s="1"/>
  <c r="CW1024" i="1"/>
  <c r="CX1025" i="1"/>
  <c r="CX1026" i="1"/>
  <c r="DA1027" i="1"/>
  <c r="DB1027" i="1"/>
  <c r="DA1028" i="1"/>
  <c r="DB1030" i="1"/>
  <c r="F1031" i="1"/>
  <c r="G1031" i="1" s="1"/>
  <c r="F1032" i="1"/>
  <c r="G1032" i="1" s="1"/>
  <c r="CW1032" i="1"/>
  <c r="CX1033" i="1"/>
  <c r="DA1035" i="1"/>
  <c r="DB1035" i="1"/>
  <c r="DA1036" i="1"/>
  <c r="DB1038" i="1"/>
  <c r="F1039" i="1"/>
  <c r="G1039" i="1" s="1"/>
  <c r="F1040" i="1"/>
  <c r="G1040" i="1" s="1"/>
  <c r="CX1041" i="1"/>
  <c r="DA1043" i="1"/>
  <c r="DB1043" i="1"/>
  <c r="DA1044" i="1"/>
  <c r="DB1046" i="1"/>
  <c r="F1047" i="1"/>
  <c r="G1047" i="1" s="1"/>
  <c r="F1048" i="1"/>
  <c r="G1048" i="1" s="1"/>
  <c r="CX1049" i="1"/>
  <c r="CX1050" i="1"/>
  <c r="DA1051" i="1"/>
  <c r="DB1051" i="1"/>
  <c r="DA1052" i="1"/>
  <c r="DB1054" i="1"/>
  <c r="F1055" i="1"/>
  <c r="G1055" i="1" s="1"/>
  <c r="F1056" i="1"/>
  <c r="G1056" i="1" s="1"/>
  <c r="CW1056" i="1"/>
  <c r="CX1057" i="1"/>
  <c r="CX1058" i="1"/>
  <c r="DA1059" i="1"/>
  <c r="DB1059" i="1"/>
  <c r="DA1060" i="1"/>
  <c r="DB1062" i="1"/>
  <c r="F1063" i="1"/>
  <c r="G1063" i="1" s="1"/>
  <c r="F1064" i="1"/>
  <c r="G1064" i="1" s="1"/>
  <c r="CW1064" i="1"/>
  <c r="CX1065" i="1"/>
  <c r="DA1067" i="1"/>
  <c r="DB1067" i="1"/>
  <c r="CW1069" i="1"/>
  <c r="CX1071" i="1"/>
  <c r="CX1075" i="1"/>
  <c r="CW1077" i="1"/>
  <c r="CX1079" i="1"/>
  <c r="CX1083" i="1"/>
  <c r="CW1085" i="1"/>
  <c r="CX1087" i="1"/>
  <c r="CW1089" i="1"/>
  <c r="CX1091" i="1"/>
  <c r="CW1093" i="1"/>
  <c r="CX1095" i="1"/>
  <c r="CW1097" i="1"/>
  <c r="CX1099" i="1"/>
  <c r="F1101" i="1"/>
  <c r="G1101" i="1" s="1"/>
  <c r="CY1111" i="1"/>
  <c r="DA1111" i="1"/>
  <c r="DB1111" i="1"/>
  <c r="CY1117" i="1"/>
  <c r="DA1117" i="1"/>
  <c r="DB1117" i="1"/>
  <c r="CY1143" i="1"/>
  <c r="DA1143" i="1"/>
  <c r="DB1143" i="1"/>
  <c r="CY1149" i="1"/>
  <c r="DA1149" i="1"/>
  <c r="DB1149" i="1"/>
  <c r="CY1175" i="1"/>
  <c r="DA1175" i="1"/>
  <c r="DB1175" i="1"/>
  <c r="CY1181" i="1"/>
  <c r="DA1181" i="1"/>
  <c r="DB1181" i="1"/>
  <c r="CY1207" i="1"/>
  <c r="DA1207" i="1"/>
  <c r="DB1207" i="1"/>
  <c r="CY1213" i="1"/>
  <c r="DA1213" i="1"/>
  <c r="DB1213" i="1"/>
  <c r="CY1221" i="1"/>
  <c r="DA1221" i="1"/>
  <c r="DB1221" i="1"/>
  <c r="CY1229" i="1"/>
  <c r="DA1229" i="1"/>
  <c r="DB1229" i="1"/>
  <c r="F1234" i="1"/>
  <c r="G1234" i="1" s="1"/>
  <c r="CX1234" i="1"/>
  <c r="F1242" i="1"/>
  <c r="G1242" i="1" s="1"/>
  <c r="F1250" i="1"/>
  <c r="G1250" i="1" s="1"/>
  <c r="CX1250" i="1"/>
  <c r="DB965" i="1"/>
  <c r="DB967" i="1"/>
  <c r="DB969" i="1"/>
  <c r="DB971" i="1"/>
  <c r="DB973" i="1"/>
  <c r="DB975" i="1"/>
  <c r="DB977" i="1"/>
  <c r="DB979" i="1"/>
  <c r="DB981" i="1"/>
  <c r="DB983" i="1"/>
  <c r="DB985" i="1"/>
  <c r="DB987" i="1"/>
  <c r="DB989" i="1"/>
  <c r="DB991" i="1"/>
  <c r="DB993" i="1"/>
  <c r="DB995" i="1"/>
  <c r="DB997" i="1"/>
  <c r="DB999" i="1"/>
  <c r="DB1001" i="1"/>
  <c r="DB1003" i="1"/>
  <c r="DB1005" i="1"/>
  <c r="DB1007" i="1"/>
  <c r="DB1009" i="1"/>
  <c r="DB1011" i="1"/>
  <c r="DB1013" i="1"/>
  <c r="CZ1069" i="1"/>
  <c r="CY1070" i="1"/>
  <c r="CZ1073" i="1"/>
  <c r="CY1074" i="1"/>
  <c r="CZ1077" i="1"/>
  <c r="CY1078" i="1"/>
  <c r="CZ1081" i="1"/>
  <c r="CY1082" i="1"/>
  <c r="CZ1085" i="1"/>
  <c r="CY1086" i="1"/>
  <c r="CZ1089" i="1"/>
  <c r="CY1090" i="1"/>
  <c r="CZ1093" i="1"/>
  <c r="CY1094" i="1"/>
  <c r="CZ1097" i="1"/>
  <c r="CY1098" i="1"/>
  <c r="CX1111" i="1"/>
  <c r="CY1115" i="1"/>
  <c r="DA1115" i="1"/>
  <c r="DB1115" i="1"/>
  <c r="CX1119" i="1"/>
  <c r="CY1123" i="1"/>
  <c r="DA1123" i="1"/>
  <c r="DB1123" i="1"/>
  <c r="CX1127" i="1"/>
  <c r="CY1131" i="1"/>
  <c r="DA1131" i="1"/>
  <c r="DB1131" i="1"/>
  <c r="CX1135" i="1"/>
  <c r="CY1139" i="1"/>
  <c r="DA1139" i="1"/>
  <c r="DB1139" i="1"/>
  <c r="CX1143" i="1"/>
  <c r="CY1147" i="1"/>
  <c r="DA1147" i="1"/>
  <c r="DB1147" i="1"/>
  <c r="CY1155" i="1"/>
  <c r="DA1155" i="1"/>
  <c r="DB1155" i="1"/>
  <c r="CX1159" i="1"/>
  <c r="CY1163" i="1"/>
  <c r="DA1163" i="1"/>
  <c r="DB1163" i="1"/>
  <c r="CX1167" i="1"/>
  <c r="CY1171" i="1"/>
  <c r="DA1171" i="1"/>
  <c r="DB1171" i="1"/>
  <c r="CX1175" i="1"/>
  <c r="CY1179" i="1"/>
  <c r="DA1179" i="1"/>
  <c r="DB1179" i="1"/>
  <c r="CX1183" i="1"/>
  <c r="CY1187" i="1"/>
  <c r="DA1187" i="1"/>
  <c r="DB1187" i="1"/>
  <c r="CX1191" i="1"/>
  <c r="CY1195" i="1"/>
  <c r="DA1195" i="1"/>
  <c r="DB1195" i="1"/>
  <c r="CX1199" i="1"/>
  <c r="CY1203" i="1"/>
  <c r="DA1203" i="1"/>
  <c r="DB1203" i="1"/>
  <c r="CX1207" i="1"/>
  <c r="CY1211" i="1"/>
  <c r="DA1211" i="1"/>
  <c r="DB1211" i="1"/>
  <c r="CX1214" i="1"/>
  <c r="CY1219" i="1"/>
  <c r="DA1219" i="1"/>
  <c r="DB1219" i="1"/>
  <c r="CY1227" i="1"/>
  <c r="DA1227" i="1"/>
  <c r="DB1227" i="1"/>
  <c r="F1236" i="1"/>
  <c r="G1236" i="1" s="1"/>
  <c r="CX1236" i="1"/>
  <c r="F1244" i="1"/>
  <c r="G1244" i="1" s="1"/>
  <c r="F1252" i="1"/>
  <c r="G1252" i="1" s="1"/>
  <c r="CX1252" i="1"/>
  <c r="CY1014" i="1"/>
  <c r="CY1016" i="1"/>
  <c r="CW1017" i="1"/>
  <c r="CY1018" i="1"/>
  <c r="CY1020" i="1"/>
  <c r="CW1021" i="1"/>
  <c r="CY1022" i="1"/>
  <c r="CY1024" i="1"/>
  <c r="CW1025" i="1"/>
  <c r="CY1026" i="1"/>
  <c r="CW1027" i="1"/>
  <c r="CY1028" i="1"/>
  <c r="CW1029" i="1"/>
  <c r="CY1030" i="1"/>
  <c r="CW1031" i="1"/>
  <c r="CY1032" i="1"/>
  <c r="CW1033" i="1"/>
  <c r="CY1034" i="1"/>
  <c r="CY1036" i="1"/>
  <c r="CW1037" i="1"/>
  <c r="CY1038" i="1"/>
  <c r="CY1040" i="1"/>
  <c r="CW1041" i="1"/>
  <c r="CY1042" i="1"/>
  <c r="CW1043" i="1"/>
  <c r="CY1044" i="1"/>
  <c r="CW1045" i="1"/>
  <c r="CY1046" i="1"/>
  <c r="CY1048" i="1"/>
  <c r="CW1049" i="1"/>
  <c r="CY1050" i="1"/>
  <c r="CY1052" i="1"/>
  <c r="CW1053" i="1"/>
  <c r="CY1054" i="1"/>
  <c r="CY1056" i="1"/>
  <c r="CW1057" i="1"/>
  <c r="CY1058" i="1"/>
  <c r="CW1059" i="1"/>
  <c r="CY1060" i="1"/>
  <c r="CW1061" i="1"/>
  <c r="CY1062" i="1"/>
  <c r="CW1063" i="1"/>
  <c r="CY1064" i="1"/>
  <c r="CW1065" i="1"/>
  <c r="CY1066" i="1"/>
  <c r="CY1068" i="1"/>
  <c r="DB1068" i="1"/>
  <c r="E1070" i="1"/>
  <c r="CW1071" i="1"/>
  <c r="DA1071" i="1"/>
  <c r="CY1071" i="1"/>
  <c r="E1074" i="1"/>
  <c r="CW1075" i="1"/>
  <c r="DA1075" i="1"/>
  <c r="CY1075" i="1"/>
  <c r="E1078" i="1"/>
  <c r="CW1079" i="1"/>
  <c r="DA1079" i="1"/>
  <c r="CY1079" i="1"/>
  <c r="E1082" i="1"/>
  <c r="CW1083" i="1"/>
  <c r="DA1083" i="1"/>
  <c r="CY1083" i="1"/>
  <c r="E1086" i="1"/>
  <c r="CW1087" i="1"/>
  <c r="DA1087" i="1"/>
  <c r="CY1087" i="1"/>
  <c r="E1090" i="1"/>
  <c r="CW1091" i="1"/>
  <c r="DA1091" i="1"/>
  <c r="CY1091" i="1"/>
  <c r="E1094" i="1"/>
  <c r="CW1095" i="1"/>
  <c r="DA1095" i="1"/>
  <c r="CY1095" i="1"/>
  <c r="E1098" i="1"/>
  <c r="CW1099" i="1"/>
  <c r="DA1099" i="1"/>
  <c r="CY1099" i="1"/>
  <c r="DA1101" i="1"/>
  <c r="CY1101" i="1"/>
  <c r="DB1101" i="1"/>
  <c r="CY1103" i="1"/>
  <c r="DB1103" i="1"/>
  <c r="DA1103" i="1"/>
  <c r="CW1104" i="1"/>
  <c r="E1105" i="1"/>
  <c r="CY1107" i="1"/>
  <c r="DB1107" i="1"/>
  <c r="DA1107" i="1"/>
  <c r="CW1108" i="1"/>
  <c r="CX1109" i="1"/>
  <c r="E1109" i="1"/>
  <c r="F1109" i="1" s="1"/>
  <c r="G1109" i="1" s="1"/>
  <c r="CY1113" i="1"/>
  <c r="DA1113" i="1"/>
  <c r="DB1113" i="1"/>
  <c r="CX1117" i="1"/>
  <c r="CY1121" i="1"/>
  <c r="DA1121" i="1"/>
  <c r="DB1121" i="1"/>
  <c r="CX1125" i="1"/>
  <c r="CY1129" i="1"/>
  <c r="DA1129" i="1"/>
  <c r="DB1129" i="1"/>
  <c r="CX1133" i="1"/>
  <c r="CY1137" i="1"/>
  <c r="DA1137" i="1"/>
  <c r="DB1137" i="1"/>
  <c r="CX1141" i="1"/>
  <c r="CY1145" i="1"/>
  <c r="DA1145" i="1"/>
  <c r="DB1145" i="1"/>
  <c r="CX1149" i="1"/>
  <c r="CY1153" i="1"/>
  <c r="DA1153" i="1"/>
  <c r="DB1153" i="1"/>
  <c r="CX1157" i="1"/>
  <c r="CY1161" i="1"/>
  <c r="DA1161" i="1"/>
  <c r="DB1161" i="1"/>
  <c r="CX1165" i="1"/>
  <c r="CY1169" i="1"/>
  <c r="DA1169" i="1"/>
  <c r="DB1169" i="1"/>
  <c r="CX1173" i="1"/>
  <c r="CY1177" i="1"/>
  <c r="DA1177" i="1"/>
  <c r="DB1177" i="1"/>
  <c r="CX1181" i="1"/>
  <c r="CY1185" i="1"/>
  <c r="DA1185" i="1"/>
  <c r="DB1185" i="1"/>
  <c r="CX1189" i="1"/>
  <c r="CY1193" i="1"/>
  <c r="DA1193" i="1"/>
  <c r="DB1193" i="1"/>
  <c r="CX1197" i="1"/>
  <c r="CY1201" i="1"/>
  <c r="DA1201" i="1"/>
  <c r="DB1201" i="1"/>
  <c r="CX1205" i="1"/>
  <c r="CY1209" i="1"/>
  <c r="DA1209" i="1"/>
  <c r="DB1209" i="1"/>
  <c r="CY1217" i="1"/>
  <c r="DA1217" i="1"/>
  <c r="DB1217" i="1"/>
  <c r="CY1225" i="1"/>
  <c r="DA1225" i="1"/>
  <c r="DB1225" i="1"/>
  <c r="F1238" i="1"/>
  <c r="G1238" i="1" s="1"/>
  <c r="CX1238" i="1"/>
  <c r="F1246" i="1"/>
  <c r="G1246" i="1" s="1"/>
  <c r="F1254" i="1"/>
  <c r="G1254" i="1" s="1"/>
  <c r="CX1254" i="1"/>
  <c r="DA1100" i="1"/>
  <c r="DA1102" i="1"/>
  <c r="DA1104" i="1"/>
  <c r="CY1104" i="1"/>
  <c r="DA1106" i="1"/>
  <c r="CY1106" i="1"/>
  <c r="DA1108" i="1"/>
  <c r="CY1108" i="1"/>
  <c r="CX1110" i="1"/>
  <c r="CX1112" i="1"/>
  <c r="CX1114" i="1"/>
  <c r="CX1116" i="1"/>
  <c r="CX1118" i="1"/>
  <c r="CX1120" i="1"/>
  <c r="CX1122" i="1"/>
  <c r="CX1124" i="1"/>
  <c r="CX1126" i="1"/>
  <c r="CX1128" i="1"/>
  <c r="CX1130" i="1"/>
  <c r="CX1132" i="1"/>
  <c r="CX1134" i="1"/>
  <c r="CX1136" i="1"/>
  <c r="CX1138" i="1"/>
  <c r="CX1140" i="1"/>
  <c r="CX1142" i="1"/>
  <c r="CX1144" i="1"/>
  <c r="CX1146" i="1"/>
  <c r="CX1148" i="1"/>
  <c r="CX1150" i="1"/>
  <c r="CX1152" i="1"/>
  <c r="CX1154" i="1"/>
  <c r="CX1156" i="1"/>
  <c r="CX1158" i="1"/>
  <c r="CX1160" i="1"/>
  <c r="CX1162" i="1"/>
  <c r="CX1164" i="1"/>
  <c r="CX1166" i="1"/>
  <c r="CX1168" i="1"/>
  <c r="CX1170" i="1"/>
  <c r="CX1172" i="1"/>
  <c r="CX1174" i="1"/>
  <c r="CX1176" i="1"/>
  <c r="CX1178" i="1"/>
  <c r="CX1180" i="1"/>
  <c r="CX1182" i="1"/>
  <c r="CX1184" i="1"/>
  <c r="CX1186" i="1"/>
  <c r="CX1188" i="1"/>
  <c r="CX1190" i="1"/>
  <c r="CX1192" i="1"/>
  <c r="CX1194" i="1"/>
  <c r="CX1196" i="1"/>
  <c r="CX1198" i="1"/>
  <c r="CX1200" i="1"/>
  <c r="CX1202" i="1"/>
  <c r="CX1204" i="1"/>
  <c r="CX1206" i="1"/>
  <c r="CX1208" i="1"/>
  <c r="CX1210" i="1"/>
  <c r="CX1212" i="1"/>
  <c r="CX1309" i="1"/>
  <c r="G1309" i="1"/>
  <c r="F1327" i="1"/>
  <c r="G1327" i="1" s="1"/>
  <c r="CX1327" i="1"/>
  <c r="F1335" i="1"/>
  <c r="G1335" i="1" s="1"/>
  <c r="F1343" i="1"/>
  <c r="G1343" i="1" s="1"/>
  <c r="CX1343" i="1"/>
  <c r="F1351" i="1"/>
  <c r="G1351" i="1" s="1"/>
  <c r="DB1070" i="1"/>
  <c r="DB1072" i="1"/>
  <c r="DB1074" i="1"/>
  <c r="DB1076" i="1"/>
  <c r="DB1078" i="1"/>
  <c r="DB1080" i="1"/>
  <c r="DB1082" i="1"/>
  <c r="DB1084" i="1"/>
  <c r="DB1086" i="1"/>
  <c r="DB1088" i="1"/>
  <c r="DB1090" i="1"/>
  <c r="DB1092" i="1"/>
  <c r="DB1094" i="1"/>
  <c r="DB1096" i="1"/>
  <c r="DB1098" i="1"/>
  <c r="DB1100" i="1"/>
  <c r="CX1102" i="1"/>
  <c r="DB1102" i="1"/>
  <c r="CZ1104" i="1"/>
  <c r="CZ1106" i="1"/>
  <c r="CZ1108" i="1"/>
  <c r="CW1110" i="1"/>
  <c r="DA1110" i="1"/>
  <c r="CY1110" i="1"/>
  <c r="CW1112" i="1"/>
  <c r="DA1112" i="1"/>
  <c r="CY1112" i="1"/>
  <c r="CW1114" i="1"/>
  <c r="DA1114" i="1"/>
  <c r="CY1114" i="1"/>
  <c r="CW1116" i="1"/>
  <c r="DA1116" i="1"/>
  <c r="CY1116" i="1"/>
  <c r="CW1118" i="1"/>
  <c r="DA1118" i="1"/>
  <c r="CY1118" i="1"/>
  <c r="CW1120" i="1"/>
  <c r="DA1120" i="1"/>
  <c r="CY1120" i="1"/>
  <c r="CW1122" i="1"/>
  <c r="DA1122" i="1"/>
  <c r="CY1122" i="1"/>
  <c r="CW1124" i="1"/>
  <c r="DA1124" i="1"/>
  <c r="CY1124" i="1"/>
  <c r="CW1126" i="1"/>
  <c r="DA1126" i="1"/>
  <c r="CY1126" i="1"/>
  <c r="CW1128" i="1"/>
  <c r="DA1128" i="1"/>
  <c r="CY1128" i="1"/>
  <c r="CW1130" i="1"/>
  <c r="DA1130" i="1"/>
  <c r="CY1130" i="1"/>
  <c r="CW1132" i="1"/>
  <c r="DA1132" i="1"/>
  <c r="CY1132" i="1"/>
  <c r="CW1134" i="1"/>
  <c r="DA1134" i="1"/>
  <c r="CY1134" i="1"/>
  <c r="CW1136" i="1"/>
  <c r="DA1136" i="1"/>
  <c r="CY1136" i="1"/>
  <c r="CW1138" i="1"/>
  <c r="DA1138" i="1"/>
  <c r="CY1138" i="1"/>
  <c r="CW1140" i="1"/>
  <c r="DA1140" i="1"/>
  <c r="CY1140" i="1"/>
  <c r="CW1142" i="1"/>
  <c r="DA1142" i="1"/>
  <c r="CY1142" i="1"/>
  <c r="CW1144" i="1"/>
  <c r="DA1144" i="1"/>
  <c r="CY1144" i="1"/>
  <c r="CW1146" i="1"/>
  <c r="DA1146" i="1"/>
  <c r="CY1146" i="1"/>
  <c r="CW1148" i="1"/>
  <c r="DA1148" i="1"/>
  <c r="CY1148" i="1"/>
  <c r="CW1150" i="1"/>
  <c r="DA1150" i="1"/>
  <c r="CY1150" i="1"/>
  <c r="CW1152" i="1"/>
  <c r="DA1152" i="1"/>
  <c r="CY1152" i="1"/>
  <c r="CW1154" i="1"/>
  <c r="DA1154" i="1"/>
  <c r="CY1154" i="1"/>
  <c r="CW1156" i="1"/>
  <c r="DA1156" i="1"/>
  <c r="CY1156" i="1"/>
  <c r="CW1158" i="1"/>
  <c r="DA1158" i="1"/>
  <c r="CY1158" i="1"/>
  <c r="CW1160" i="1"/>
  <c r="DA1160" i="1"/>
  <c r="CY1160" i="1"/>
  <c r="CW1162" i="1"/>
  <c r="DA1162" i="1"/>
  <c r="CY1162" i="1"/>
  <c r="CW1164" i="1"/>
  <c r="DA1164" i="1"/>
  <c r="CY1164" i="1"/>
  <c r="CW1166" i="1"/>
  <c r="DA1166" i="1"/>
  <c r="CY1166" i="1"/>
  <c r="CW1168" i="1"/>
  <c r="DA1168" i="1"/>
  <c r="CY1168" i="1"/>
  <c r="CW1170" i="1"/>
  <c r="DA1170" i="1"/>
  <c r="CY1170" i="1"/>
  <c r="CW1172" i="1"/>
  <c r="DA1172" i="1"/>
  <c r="CY1172" i="1"/>
  <c r="CW1174" i="1"/>
  <c r="DA1174" i="1"/>
  <c r="CY1174" i="1"/>
  <c r="CW1176" i="1"/>
  <c r="DA1176" i="1"/>
  <c r="CY1176" i="1"/>
  <c r="CW1178" i="1"/>
  <c r="DA1178" i="1"/>
  <c r="CY1178" i="1"/>
  <c r="CW1180" i="1"/>
  <c r="DA1180" i="1"/>
  <c r="CY1180" i="1"/>
  <c r="CW1182" i="1"/>
  <c r="DA1182" i="1"/>
  <c r="CY1182" i="1"/>
  <c r="CW1184" i="1"/>
  <c r="DA1184" i="1"/>
  <c r="CY1184" i="1"/>
  <c r="CW1186" i="1"/>
  <c r="DA1186" i="1"/>
  <c r="CY1186" i="1"/>
  <c r="CW1188" i="1"/>
  <c r="DA1188" i="1"/>
  <c r="CY1188" i="1"/>
  <c r="CW1190" i="1"/>
  <c r="DA1190" i="1"/>
  <c r="CY1190" i="1"/>
  <c r="CW1192" i="1"/>
  <c r="DA1192" i="1"/>
  <c r="CY1192" i="1"/>
  <c r="CW1194" i="1"/>
  <c r="DA1194" i="1"/>
  <c r="CY1194" i="1"/>
  <c r="CW1196" i="1"/>
  <c r="DA1196" i="1"/>
  <c r="CY1196" i="1"/>
  <c r="CW1198" i="1"/>
  <c r="DA1198" i="1"/>
  <c r="CY1198" i="1"/>
  <c r="CW1200" i="1"/>
  <c r="DA1200" i="1"/>
  <c r="CY1200" i="1"/>
  <c r="CW1202" i="1"/>
  <c r="DA1202" i="1"/>
  <c r="CY1202" i="1"/>
  <c r="CW1204" i="1"/>
  <c r="DA1204" i="1"/>
  <c r="CY1204" i="1"/>
  <c r="CW1206" i="1"/>
  <c r="DA1206" i="1"/>
  <c r="CY1206" i="1"/>
  <c r="CW1208" i="1"/>
  <c r="DA1208" i="1"/>
  <c r="CY1208" i="1"/>
  <c r="CW1210" i="1"/>
  <c r="DA1210" i="1"/>
  <c r="CY1210" i="1"/>
  <c r="CW1212" i="1"/>
  <c r="DA1212" i="1"/>
  <c r="CY1212" i="1"/>
  <c r="CW1214" i="1"/>
  <c r="DA1214" i="1"/>
  <c r="CY1214" i="1"/>
  <c r="CW1216" i="1"/>
  <c r="DA1216" i="1"/>
  <c r="CY1216" i="1"/>
  <c r="CW1218" i="1"/>
  <c r="DA1218" i="1"/>
  <c r="CY1218" i="1"/>
  <c r="CW1220" i="1"/>
  <c r="DA1220" i="1"/>
  <c r="CY1220" i="1"/>
  <c r="CW1222" i="1"/>
  <c r="DA1222" i="1"/>
  <c r="CY1222" i="1"/>
  <c r="CW1224" i="1"/>
  <c r="DA1224" i="1"/>
  <c r="CY1224" i="1"/>
  <c r="CW1226" i="1"/>
  <c r="DA1226" i="1"/>
  <c r="CY1226" i="1"/>
  <c r="CW1228" i="1"/>
  <c r="DA1228" i="1"/>
  <c r="CY1228" i="1"/>
  <c r="CW1230" i="1"/>
  <c r="DA1230" i="1"/>
  <c r="CY1230" i="1"/>
  <c r="DB1230" i="1"/>
  <c r="DA1232" i="1"/>
  <c r="CY1232" i="1"/>
  <c r="DB1232" i="1"/>
  <c r="DA1234" i="1"/>
  <c r="CY1234" i="1"/>
  <c r="DB1234" i="1"/>
  <c r="DA1236" i="1"/>
  <c r="CY1236" i="1"/>
  <c r="DB1236" i="1"/>
  <c r="DA1238" i="1"/>
  <c r="CY1238" i="1"/>
  <c r="DB1238" i="1"/>
  <c r="DA1240" i="1"/>
  <c r="CY1240" i="1"/>
  <c r="DB1240" i="1"/>
  <c r="DA1242" i="1"/>
  <c r="CY1242" i="1"/>
  <c r="DB1242" i="1"/>
  <c r="DA1244" i="1"/>
  <c r="CY1244" i="1"/>
  <c r="DB1244" i="1"/>
  <c r="DA1246" i="1"/>
  <c r="CY1246" i="1"/>
  <c r="DB1246" i="1"/>
  <c r="DA1248" i="1"/>
  <c r="CY1248" i="1"/>
  <c r="DB1248" i="1"/>
  <c r="DA1250" i="1"/>
  <c r="CY1250" i="1"/>
  <c r="DB1250" i="1"/>
  <c r="DA1252" i="1"/>
  <c r="CY1252" i="1"/>
  <c r="DB1252" i="1"/>
  <c r="DA1254" i="1"/>
  <c r="CY1254" i="1"/>
  <c r="DB1254" i="1"/>
  <c r="DB1110" i="1"/>
  <c r="DB1112" i="1"/>
  <c r="DB1114" i="1"/>
  <c r="DB1116" i="1"/>
  <c r="DB1118" i="1"/>
  <c r="DB1120" i="1"/>
  <c r="DB1122" i="1"/>
  <c r="DB1124" i="1"/>
  <c r="DB1126" i="1"/>
  <c r="DB1128" i="1"/>
  <c r="DB1130" i="1"/>
  <c r="DB1132" i="1"/>
  <c r="DB1134" i="1"/>
  <c r="DB1136" i="1"/>
  <c r="DB1138" i="1"/>
  <c r="CX1139" i="1"/>
  <c r="DB1140" i="1"/>
  <c r="DB1142" i="1"/>
  <c r="DB1144" i="1"/>
  <c r="DB1146" i="1"/>
  <c r="DB1148" i="1"/>
  <c r="DB1150" i="1"/>
  <c r="CX1151" i="1"/>
  <c r="DB1152" i="1"/>
  <c r="CX1153" i="1"/>
  <c r="DB1154" i="1"/>
  <c r="CX1155" i="1"/>
  <c r="DB1156" i="1"/>
  <c r="DB1158" i="1"/>
  <c r="DB1160" i="1"/>
  <c r="DB1162" i="1"/>
  <c r="DB1164" i="1"/>
  <c r="DB1166" i="1"/>
  <c r="DB1168" i="1"/>
  <c r="DB1170" i="1"/>
  <c r="DB1172" i="1"/>
  <c r="DB1174" i="1"/>
  <c r="DB1176" i="1"/>
  <c r="DB1178" i="1"/>
  <c r="DB1180" i="1"/>
  <c r="DB1182" i="1"/>
  <c r="DB1184" i="1"/>
  <c r="DB1186" i="1"/>
  <c r="DB1188" i="1"/>
  <c r="DB1190" i="1"/>
  <c r="DB1192" i="1"/>
  <c r="DB1194" i="1"/>
  <c r="DB1196" i="1"/>
  <c r="DB1198" i="1"/>
  <c r="DB1200" i="1"/>
  <c r="DB1202" i="1"/>
  <c r="DB1204" i="1"/>
  <c r="DB1206" i="1"/>
  <c r="DB1208" i="1"/>
  <c r="CX1209" i="1"/>
  <c r="DB1210" i="1"/>
  <c r="DB1212" i="1"/>
  <c r="CX1213" i="1"/>
  <c r="DB1214" i="1"/>
  <c r="CX1215" i="1"/>
  <c r="DB1216" i="1"/>
  <c r="CX1217" i="1"/>
  <c r="DB1218" i="1"/>
  <c r="CX1219" i="1"/>
  <c r="DB1220" i="1"/>
  <c r="CX1221" i="1"/>
  <c r="DB1222" i="1"/>
  <c r="CX1223" i="1"/>
  <c r="DB1224" i="1"/>
  <c r="CX1225" i="1"/>
  <c r="DB1226" i="1"/>
  <c r="CX1227" i="1"/>
  <c r="DB1228" i="1"/>
  <c r="CX1229" i="1"/>
  <c r="CW1231" i="1"/>
  <c r="CY1231" i="1"/>
  <c r="CW1232" i="1"/>
  <c r="CW1233" i="1"/>
  <c r="CY1233" i="1"/>
  <c r="CW1234" i="1"/>
  <c r="CW1235" i="1"/>
  <c r="CY1235" i="1"/>
  <c r="CW1237" i="1"/>
  <c r="CY1237" i="1"/>
  <c r="CW1238" i="1"/>
  <c r="CW1239" i="1"/>
  <c r="CW1240" i="1"/>
  <c r="CW1241" i="1"/>
  <c r="CW1242" i="1"/>
  <c r="CW1243" i="1"/>
  <c r="CW1245" i="1"/>
  <c r="CW1246" i="1"/>
  <c r="CW1247" i="1"/>
  <c r="CW1249" i="1"/>
  <c r="CW1250" i="1"/>
  <c r="CW1251" i="1"/>
  <c r="CW1252" i="1"/>
  <c r="CW1253" i="1"/>
  <c r="CW1254" i="1"/>
  <c r="CW1255" i="1"/>
  <c r="F1331" i="1"/>
  <c r="G1331" i="1" s="1"/>
  <c r="CX1331" i="1"/>
  <c r="F1339" i="1"/>
  <c r="G1339" i="1" s="1"/>
  <c r="F1347" i="1"/>
  <c r="G1347" i="1" s="1"/>
  <c r="CX1347" i="1"/>
  <c r="DA1231" i="1"/>
  <c r="DA1233" i="1"/>
  <c r="DA1235" i="1"/>
  <c r="DA1237" i="1"/>
  <c r="DA1239" i="1"/>
  <c r="DA1241" i="1"/>
  <c r="DA1243" i="1"/>
  <c r="DA1245" i="1"/>
  <c r="DA1247" i="1"/>
  <c r="DA1249" i="1"/>
  <c r="DA1251" i="1"/>
  <c r="DA1253" i="1"/>
  <c r="DA1257" i="1"/>
  <c r="CY1257" i="1"/>
  <c r="DB1257" i="1"/>
  <c r="DA1259" i="1"/>
  <c r="CY1259" i="1"/>
  <c r="DB1259" i="1"/>
  <c r="DA1261" i="1"/>
  <c r="CY1261" i="1"/>
  <c r="DB1261" i="1"/>
  <c r="DA1263" i="1"/>
  <c r="CY1263" i="1"/>
  <c r="DB1263" i="1"/>
  <c r="DA1265" i="1"/>
  <c r="CY1265" i="1"/>
  <c r="DB1265" i="1"/>
  <c r="DA1267" i="1"/>
  <c r="CY1267" i="1"/>
  <c r="DB1267" i="1"/>
  <c r="DA1269" i="1"/>
  <c r="CY1269" i="1"/>
  <c r="DB1269" i="1"/>
  <c r="DA1271" i="1"/>
  <c r="CY1271" i="1"/>
  <c r="DB1271" i="1"/>
  <c r="DA1273" i="1"/>
  <c r="CY1273" i="1"/>
  <c r="DB1273" i="1"/>
  <c r="DA1275" i="1"/>
  <c r="CY1275" i="1"/>
  <c r="DB1275" i="1"/>
  <c r="DA1277" i="1"/>
  <c r="CY1277" i="1"/>
  <c r="DB1277" i="1"/>
  <c r="DA1279" i="1"/>
  <c r="CY1279" i="1"/>
  <c r="DB1279" i="1"/>
  <c r="DA1281" i="1"/>
  <c r="CY1281" i="1"/>
  <c r="DB1281" i="1"/>
  <c r="DA1283" i="1"/>
  <c r="CY1283" i="1"/>
  <c r="DB1283" i="1"/>
  <c r="DA1285" i="1"/>
  <c r="CY1285" i="1"/>
  <c r="DB1285" i="1"/>
  <c r="DA1287" i="1"/>
  <c r="CY1287" i="1"/>
  <c r="DB1287" i="1"/>
  <c r="DA1289" i="1"/>
  <c r="CY1289" i="1"/>
  <c r="DB1289" i="1"/>
  <c r="DA1291" i="1"/>
  <c r="CY1291" i="1"/>
  <c r="DB1291" i="1"/>
  <c r="DA1293" i="1"/>
  <c r="CY1293" i="1"/>
  <c r="DB1293" i="1"/>
  <c r="DA1295" i="1"/>
  <c r="CY1295" i="1"/>
  <c r="DB1295" i="1"/>
  <c r="DA1297" i="1"/>
  <c r="CY1297" i="1"/>
  <c r="DB1297" i="1"/>
  <c r="DA1299" i="1"/>
  <c r="CY1299" i="1"/>
  <c r="DB1299" i="1"/>
  <c r="DA1301" i="1"/>
  <c r="CY1301" i="1"/>
  <c r="DB1301" i="1"/>
  <c r="DA1303" i="1"/>
  <c r="CY1303" i="1"/>
  <c r="DB1303" i="1"/>
  <c r="DA1305" i="1"/>
  <c r="CY1305" i="1"/>
  <c r="DB1305" i="1"/>
  <c r="DA1307" i="1"/>
  <c r="CY1307" i="1"/>
  <c r="DB1307" i="1"/>
  <c r="CX1231" i="1"/>
  <c r="DB1231" i="1"/>
  <c r="CX1233" i="1"/>
  <c r="DB1233" i="1"/>
  <c r="CX1235" i="1"/>
  <c r="DB1235" i="1"/>
  <c r="CX1237" i="1"/>
  <c r="DB1237" i="1"/>
  <c r="CX1239" i="1"/>
  <c r="DB1239" i="1"/>
  <c r="CX1241" i="1"/>
  <c r="DB1241" i="1"/>
  <c r="CX1243" i="1"/>
  <c r="DB1243" i="1"/>
  <c r="CX1245" i="1"/>
  <c r="DB1245" i="1"/>
  <c r="CX1247" i="1"/>
  <c r="DB1247" i="1"/>
  <c r="CX1249" i="1"/>
  <c r="DB1249" i="1"/>
  <c r="CX1251" i="1"/>
  <c r="DB1251" i="1"/>
  <c r="CX1253" i="1"/>
  <c r="DB1253" i="1"/>
  <c r="DA1255" i="1"/>
  <c r="CX1255" i="1"/>
  <c r="CY1256" i="1"/>
  <c r="DB1256" i="1"/>
  <c r="DA1256" i="1"/>
  <c r="CX1258" i="1"/>
  <c r="CY1258" i="1"/>
  <c r="CX1260" i="1"/>
  <c r="CY1260" i="1"/>
  <c r="CW1262" i="1"/>
  <c r="CY1262" i="1"/>
  <c r="CW1264" i="1"/>
  <c r="CY1264" i="1"/>
  <c r="CW1266" i="1"/>
  <c r="CY1266" i="1"/>
  <c r="CW1268" i="1"/>
  <c r="CY1268" i="1"/>
  <c r="CW1270" i="1"/>
  <c r="CY1270" i="1"/>
  <c r="CW1272" i="1"/>
  <c r="CY1272" i="1"/>
  <c r="CW1274" i="1"/>
  <c r="CY1274" i="1"/>
  <c r="CW1276" i="1"/>
  <c r="CY1276" i="1"/>
  <c r="CW1278" i="1"/>
  <c r="CY1278" i="1"/>
  <c r="CW1280" i="1"/>
  <c r="CY1280" i="1"/>
  <c r="CW1282" i="1"/>
  <c r="CY1282" i="1"/>
  <c r="CW1284" i="1"/>
  <c r="CY1284" i="1"/>
  <c r="CW1286" i="1"/>
  <c r="CY1286" i="1"/>
  <c r="CW1288" i="1"/>
  <c r="CY1288" i="1"/>
  <c r="CW1290" i="1"/>
  <c r="CY1290" i="1"/>
  <c r="CW1292" i="1"/>
  <c r="CY1292" i="1"/>
  <c r="CW1294" i="1"/>
  <c r="CY1294" i="1"/>
  <c r="CW1296" i="1"/>
  <c r="CY1296" i="1"/>
  <c r="CW1298" i="1"/>
  <c r="CY1298" i="1"/>
  <c r="CW1300" i="1"/>
  <c r="CY1300" i="1"/>
  <c r="CW1302" i="1"/>
  <c r="CY1302" i="1"/>
  <c r="CW1304" i="1"/>
  <c r="CY1304" i="1"/>
  <c r="CW1306" i="1"/>
  <c r="CY1306" i="1"/>
  <c r="CW1308" i="1"/>
  <c r="DB1308" i="1"/>
  <c r="E1312" i="1"/>
  <c r="F1312" i="1" s="1"/>
  <c r="G1312" i="1" s="1"/>
  <c r="CW1312" i="1"/>
  <c r="DA1313" i="1"/>
  <c r="DB1313" i="1"/>
  <c r="E1316" i="1"/>
  <c r="F1316" i="1" s="1"/>
  <c r="G1316" i="1" s="1"/>
  <c r="DA1317" i="1"/>
  <c r="DB1317" i="1"/>
  <c r="CX1320" i="1"/>
  <c r="E1320" i="1"/>
  <c r="F1320" i="1" s="1"/>
  <c r="G1320" i="1" s="1"/>
  <c r="DA1321" i="1"/>
  <c r="DB1321" i="1"/>
  <c r="CX1324" i="1"/>
  <c r="E1324" i="1"/>
  <c r="F1324" i="1" s="1"/>
  <c r="G1324" i="1" s="1"/>
  <c r="CW1324" i="1"/>
  <c r="DA1325" i="1"/>
  <c r="CY1325" i="1"/>
  <c r="DA1329" i="1"/>
  <c r="CY1329" i="1"/>
  <c r="CY1332" i="1"/>
  <c r="DA1332" i="1"/>
  <c r="DA1333" i="1"/>
  <c r="CY1333" i="1"/>
  <c r="CY1336" i="1"/>
  <c r="DA1336" i="1"/>
  <c r="DA1337" i="1"/>
  <c r="CY1337" i="1"/>
  <c r="CY1340" i="1"/>
  <c r="DA1340" i="1"/>
  <c r="DA1341" i="1"/>
  <c r="CY1341" i="1"/>
  <c r="CY1344" i="1"/>
  <c r="DA1344" i="1"/>
  <c r="DA1345" i="1"/>
  <c r="CY1345" i="1"/>
  <c r="CY1348" i="1"/>
  <c r="DA1348" i="1"/>
  <c r="DA1349" i="1"/>
  <c r="CY1349" i="1"/>
  <c r="CZ1353" i="1"/>
  <c r="DA1353" i="1"/>
  <c r="CY1255" i="1"/>
  <c r="E1256" i="1"/>
  <c r="F1256" i="1" s="1"/>
  <c r="G1256" i="1" s="1"/>
  <c r="DA1312" i="1"/>
  <c r="DA1316" i="1"/>
  <c r="DA1320" i="1"/>
  <c r="DA1324" i="1"/>
  <c r="DA1356" i="1"/>
  <c r="CZ1356" i="1"/>
  <c r="E1370" i="1"/>
  <c r="F1370" i="1" s="1"/>
  <c r="G1370" i="1" s="1"/>
  <c r="CW1258" i="1"/>
  <c r="DA1258" i="1"/>
  <c r="CW1260" i="1"/>
  <c r="DA1260" i="1"/>
  <c r="DA1262" i="1"/>
  <c r="DA1264" i="1"/>
  <c r="DA1266" i="1"/>
  <c r="DA1268" i="1"/>
  <c r="DA1270" i="1"/>
  <c r="DA1272" i="1"/>
  <c r="DA1274" i="1"/>
  <c r="DA1276" i="1"/>
  <c r="DA1278" i="1"/>
  <c r="DA1280" i="1"/>
  <c r="DA1282" i="1"/>
  <c r="DA1284" i="1"/>
  <c r="DA1286" i="1"/>
  <c r="DA1288" i="1"/>
  <c r="DA1290" i="1"/>
  <c r="DA1292" i="1"/>
  <c r="DA1294" i="1"/>
  <c r="DA1296" i="1"/>
  <c r="DA1298" i="1"/>
  <c r="DA1300" i="1"/>
  <c r="DA1302" i="1"/>
  <c r="DA1304" i="1"/>
  <c r="DA1306" i="1"/>
  <c r="CY1310" i="1"/>
  <c r="CZ1313" i="1"/>
  <c r="CY1314" i="1"/>
  <c r="CZ1317" i="1"/>
  <c r="CY1318" i="1"/>
  <c r="CZ1321" i="1"/>
  <c r="CY1322" i="1"/>
  <c r="CZ1325" i="1"/>
  <c r="CW1329" i="1"/>
  <c r="CZ1329" i="1"/>
  <c r="CX1330" i="1"/>
  <c r="CW1333" i="1"/>
  <c r="CZ1333" i="1"/>
  <c r="CX1334" i="1"/>
  <c r="CW1337" i="1"/>
  <c r="CZ1337" i="1"/>
  <c r="CW1341" i="1"/>
  <c r="CZ1341" i="1"/>
  <c r="CW1345" i="1"/>
  <c r="CZ1345" i="1"/>
  <c r="CW1349" i="1"/>
  <c r="CZ1349" i="1"/>
  <c r="CX1350" i="1"/>
  <c r="CW1355" i="1"/>
  <c r="G1361" i="1"/>
  <c r="CX1361" i="1"/>
  <c r="DA1363" i="1"/>
  <c r="DB1363" i="1"/>
  <c r="CZ1364" i="1"/>
  <c r="E1366" i="1"/>
  <c r="F1366" i="1" s="1"/>
  <c r="G1366" i="1" s="1"/>
  <c r="DB1258" i="1"/>
  <c r="DB1260" i="1"/>
  <c r="CX1262" i="1"/>
  <c r="DB1262" i="1"/>
  <c r="CX1264" i="1"/>
  <c r="DB1264" i="1"/>
  <c r="CX1266" i="1"/>
  <c r="DB1266" i="1"/>
  <c r="CX1268" i="1"/>
  <c r="DB1268" i="1"/>
  <c r="CX1270" i="1"/>
  <c r="DB1270" i="1"/>
  <c r="CX1272" i="1"/>
  <c r="DB1272" i="1"/>
  <c r="CX1274" i="1"/>
  <c r="DB1274" i="1"/>
  <c r="CX1276" i="1"/>
  <c r="DB1276" i="1"/>
  <c r="CX1278" i="1"/>
  <c r="DB1278" i="1"/>
  <c r="CX1280" i="1"/>
  <c r="DB1280" i="1"/>
  <c r="CX1282" i="1"/>
  <c r="DB1282" i="1"/>
  <c r="CX1284" i="1"/>
  <c r="DB1284" i="1"/>
  <c r="CX1286" i="1"/>
  <c r="DB1286" i="1"/>
  <c r="CX1288" i="1"/>
  <c r="DB1288" i="1"/>
  <c r="CX1290" i="1"/>
  <c r="DB1290" i="1"/>
  <c r="CX1292" i="1"/>
  <c r="DB1292" i="1"/>
  <c r="CX1294" i="1"/>
  <c r="DB1294" i="1"/>
  <c r="CX1296" i="1"/>
  <c r="DB1296" i="1"/>
  <c r="CX1298" i="1"/>
  <c r="DB1298" i="1"/>
  <c r="CX1300" i="1"/>
  <c r="DB1300" i="1"/>
  <c r="CX1302" i="1"/>
  <c r="DB1302" i="1"/>
  <c r="CX1304" i="1"/>
  <c r="DB1304" i="1"/>
  <c r="CX1306" i="1"/>
  <c r="DB1306" i="1"/>
  <c r="CY1308" i="1"/>
  <c r="CX1308" i="1"/>
  <c r="CW1309" i="1"/>
  <c r="E1310" i="1"/>
  <c r="F1310" i="1" s="1"/>
  <c r="G1310" i="1" s="1"/>
  <c r="CW1311" i="1"/>
  <c r="CY1311" i="1"/>
  <c r="CZ1312" i="1"/>
  <c r="CX1314" i="1"/>
  <c r="E1314" i="1"/>
  <c r="F1314" i="1" s="1"/>
  <c r="G1314" i="1" s="1"/>
  <c r="CW1315" i="1"/>
  <c r="CY1315" i="1"/>
  <c r="CZ1316" i="1"/>
  <c r="CX1318" i="1"/>
  <c r="E1318" i="1"/>
  <c r="F1318" i="1" s="1"/>
  <c r="G1318" i="1" s="1"/>
  <c r="CW1319" i="1"/>
  <c r="CY1319" i="1"/>
  <c r="CZ1320" i="1"/>
  <c r="E1322" i="1"/>
  <c r="F1322" i="1" s="1"/>
  <c r="G1322" i="1" s="1"/>
  <c r="CW1323" i="1"/>
  <c r="CY1323" i="1"/>
  <c r="CZ1324" i="1"/>
  <c r="DA1327" i="1"/>
  <c r="CY1327" i="1"/>
  <c r="DB1327" i="1"/>
  <c r="CY1328" i="1"/>
  <c r="DA1331" i="1"/>
  <c r="CY1331" i="1"/>
  <c r="DB1331" i="1"/>
  <c r="DB1332" i="1"/>
  <c r="CY1334" i="1"/>
  <c r="DA1334" i="1"/>
  <c r="DA1335" i="1"/>
  <c r="CY1335" i="1"/>
  <c r="DB1335" i="1"/>
  <c r="DB1336" i="1"/>
  <c r="CY1338" i="1"/>
  <c r="DA1338" i="1"/>
  <c r="DA1339" i="1"/>
  <c r="CY1339" i="1"/>
  <c r="DB1339" i="1"/>
  <c r="DB1340" i="1"/>
  <c r="CY1342" i="1"/>
  <c r="DA1342" i="1"/>
  <c r="DA1343" i="1"/>
  <c r="CY1343" i="1"/>
  <c r="DB1343" i="1"/>
  <c r="DB1344" i="1"/>
  <c r="CY1346" i="1"/>
  <c r="DA1346" i="1"/>
  <c r="DA1347" i="1"/>
  <c r="CY1347" i="1"/>
  <c r="DB1347" i="1"/>
  <c r="DB1348" i="1"/>
  <c r="CY1350" i="1"/>
  <c r="DA1350" i="1"/>
  <c r="DA1351" i="1"/>
  <c r="CY1351" i="1"/>
  <c r="DB1351" i="1"/>
  <c r="DA1352" i="1"/>
  <c r="G1357" i="1"/>
  <c r="CX1357" i="1" s="1"/>
  <c r="DA1359" i="1"/>
  <c r="DB1359" i="1"/>
  <c r="CX1362" i="1"/>
  <c r="E1362" i="1"/>
  <c r="F1362" i="1" s="1"/>
  <c r="G1362" i="1" s="1"/>
  <c r="CW1362" i="1"/>
  <c r="CW1363" i="1"/>
  <c r="DA1374" i="1"/>
  <c r="DA1378" i="1"/>
  <c r="DA1382" i="1"/>
  <c r="DA1386" i="1"/>
  <c r="DA1390" i="1"/>
  <c r="DA1394" i="1"/>
  <c r="DA1309" i="1"/>
  <c r="CY1309" i="1"/>
  <c r="CZ1311" i="1"/>
  <c r="DB1311" i="1"/>
  <c r="CY1312" i="1"/>
  <c r="CX1313" i="1"/>
  <c r="CZ1315" i="1"/>
  <c r="DB1315" i="1"/>
  <c r="CY1316" i="1"/>
  <c r="CX1317" i="1"/>
  <c r="CW1318" i="1"/>
  <c r="CZ1319" i="1"/>
  <c r="DB1319" i="1"/>
  <c r="CY1320" i="1"/>
  <c r="CX1321" i="1"/>
  <c r="CW1322" i="1"/>
  <c r="CZ1323" i="1"/>
  <c r="DB1323" i="1"/>
  <c r="CY1324" i="1"/>
  <c r="CX1325" i="1"/>
  <c r="CW1327" i="1"/>
  <c r="CZ1327" i="1"/>
  <c r="CX1328" i="1"/>
  <c r="CX1329" i="1"/>
  <c r="CZ1331" i="1"/>
  <c r="CX1332" i="1"/>
  <c r="CX1333" i="1"/>
  <c r="CZ1335" i="1"/>
  <c r="CX1336" i="1"/>
  <c r="CX1337" i="1"/>
  <c r="CZ1339" i="1"/>
  <c r="CX1340" i="1"/>
  <c r="CX1341" i="1"/>
  <c r="CW1343" i="1"/>
  <c r="CZ1343" i="1"/>
  <c r="CX1344" i="1"/>
  <c r="CX1345" i="1"/>
  <c r="CZ1347" i="1"/>
  <c r="CX1348" i="1"/>
  <c r="CX1349" i="1"/>
  <c r="CZ1351" i="1"/>
  <c r="DB1353" i="1"/>
  <c r="DA1355" i="1"/>
  <c r="E1358" i="1"/>
  <c r="F1358" i="1" s="1"/>
  <c r="G1358" i="1" s="1"/>
  <c r="CW1358" i="1"/>
  <c r="G1369" i="1"/>
  <c r="CX1369" i="1"/>
  <c r="DB1371" i="1"/>
  <c r="DA1371" i="1"/>
  <c r="CW1328" i="1"/>
  <c r="CW1330" i="1"/>
  <c r="CW1334" i="1"/>
  <c r="CW1336" i="1"/>
  <c r="CW1342" i="1"/>
  <c r="CW1344" i="1"/>
  <c r="CW1350" i="1"/>
  <c r="CX1352" i="1"/>
  <c r="E1352" i="1"/>
  <c r="F1352" i="1" s="1"/>
  <c r="G1352" i="1" s="1"/>
  <c r="DB1352" i="1"/>
  <c r="CX1355" i="1"/>
  <c r="CX1356" i="1"/>
  <c r="E1356" i="1"/>
  <c r="F1356" i="1" s="1"/>
  <c r="G1356" i="1" s="1"/>
  <c r="DB1356" i="1"/>
  <c r="CY1358" i="1"/>
  <c r="CZ1359" i="1"/>
  <c r="DB1360" i="1"/>
  <c r="CY1362" i="1"/>
  <c r="CZ1363" i="1"/>
  <c r="DB1364" i="1"/>
  <c r="CY1366" i="1"/>
  <c r="CZ1367" i="1"/>
  <c r="DB1368" i="1"/>
  <c r="CY1370" i="1"/>
  <c r="CZ1371" i="1"/>
  <c r="E1372" i="1"/>
  <c r="F1372" i="1" s="1"/>
  <c r="G1372" i="1" s="1"/>
  <c r="CW1372" i="1"/>
  <c r="DB1374" i="1"/>
  <c r="E1376" i="1"/>
  <c r="F1376" i="1" s="1"/>
  <c r="G1376" i="1" s="1"/>
  <c r="CW1376" i="1"/>
  <c r="DB1378" i="1"/>
  <c r="E1380" i="1"/>
  <c r="F1380" i="1" s="1"/>
  <c r="G1380" i="1" s="1"/>
  <c r="CW1380" i="1"/>
  <c r="DB1382" i="1"/>
  <c r="E1384" i="1"/>
  <c r="F1384" i="1" s="1"/>
  <c r="G1384" i="1" s="1"/>
  <c r="CW1384" i="1"/>
  <c r="DB1386" i="1"/>
  <c r="E1388" i="1"/>
  <c r="F1388" i="1" s="1"/>
  <c r="G1388" i="1" s="1"/>
  <c r="CW1388" i="1"/>
  <c r="DB1390" i="1"/>
  <c r="E1392" i="1"/>
  <c r="F1392" i="1" s="1"/>
  <c r="G1392" i="1" s="1"/>
  <c r="CW1392" i="1"/>
  <c r="DB1394" i="1"/>
  <c r="E1396" i="1"/>
  <c r="F1396" i="1" s="1"/>
  <c r="G1396" i="1" s="1"/>
  <c r="CW1396" i="1"/>
  <c r="CX1399" i="1"/>
  <c r="E1399" i="1"/>
  <c r="F1399" i="1" s="1"/>
  <c r="G1399" i="1" s="1"/>
  <c r="CW1399" i="1"/>
  <c r="CX1400" i="1"/>
  <c r="E1400" i="1"/>
  <c r="F1400" i="1" s="1"/>
  <c r="G1400" i="1" s="1"/>
  <c r="E1401" i="1"/>
  <c r="F1401" i="1" s="1"/>
  <c r="G1401" i="1" s="1"/>
  <c r="E1402" i="1"/>
  <c r="F1402" i="1" s="1"/>
  <c r="G1402" i="1" s="1"/>
  <c r="CW1402" i="1"/>
  <c r="CX1403" i="1"/>
  <c r="E1403" i="1"/>
  <c r="F1403" i="1" s="1"/>
  <c r="G1403" i="1" s="1"/>
  <c r="CW1403" i="1"/>
  <c r="CX1404" i="1"/>
  <c r="E1404" i="1"/>
  <c r="F1404" i="1" s="1"/>
  <c r="G1404" i="1" s="1"/>
  <c r="E1405" i="1"/>
  <c r="F1405" i="1" s="1"/>
  <c r="G1405" i="1" s="1"/>
  <c r="E1406" i="1"/>
  <c r="F1406" i="1" s="1"/>
  <c r="G1406" i="1" s="1"/>
  <c r="CW1406" i="1"/>
  <c r="CX1407" i="1"/>
  <c r="E1407" i="1"/>
  <c r="F1407" i="1" s="1"/>
  <c r="G1407" i="1" s="1"/>
  <c r="CW1407" i="1"/>
  <c r="CX1408" i="1"/>
  <c r="E1408" i="1"/>
  <c r="F1408" i="1" s="1"/>
  <c r="G1408" i="1" s="1"/>
  <c r="E1409" i="1"/>
  <c r="F1409" i="1" s="1"/>
  <c r="G1409" i="1" s="1"/>
  <c r="E1410" i="1"/>
  <c r="F1410" i="1" s="1"/>
  <c r="G1410" i="1" s="1"/>
  <c r="CW1410" i="1"/>
  <c r="CX1411" i="1"/>
  <c r="E1411" i="1"/>
  <c r="F1411" i="1" s="1"/>
  <c r="G1411" i="1" s="1"/>
  <c r="CW1411" i="1"/>
  <c r="CX1412" i="1"/>
  <c r="E1412" i="1"/>
  <c r="F1412" i="1" s="1"/>
  <c r="G1412" i="1" s="1"/>
  <c r="E1413" i="1"/>
  <c r="F1413" i="1" s="1"/>
  <c r="G1413" i="1" s="1"/>
  <c r="DB1310" i="1"/>
  <c r="DB1312" i="1"/>
  <c r="DB1314" i="1"/>
  <c r="DB1316" i="1"/>
  <c r="DB1318" i="1"/>
  <c r="DB1320" i="1"/>
  <c r="DB1322" i="1"/>
  <c r="DB1324" i="1"/>
  <c r="E1326" i="1"/>
  <c r="F1326" i="1" s="1"/>
  <c r="G1326" i="1" s="1"/>
  <c r="DB1326" i="1"/>
  <c r="E1328" i="1"/>
  <c r="F1328" i="1" s="1"/>
  <c r="G1328" i="1" s="1"/>
  <c r="DB1328" i="1"/>
  <c r="E1330" i="1"/>
  <c r="F1330" i="1" s="1"/>
  <c r="G1330" i="1" s="1"/>
  <c r="DB1330" i="1"/>
  <c r="E1332" i="1"/>
  <c r="F1332" i="1" s="1"/>
  <c r="G1332" i="1" s="1"/>
  <c r="E1334" i="1"/>
  <c r="F1334" i="1" s="1"/>
  <c r="G1334" i="1" s="1"/>
  <c r="E1336" i="1"/>
  <c r="F1336" i="1" s="1"/>
  <c r="G1336" i="1" s="1"/>
  <c r="E1338" i="1"/>
  <c r="F1338" i="1" s="1"/>
  <c r="G1338" i="1" s="1"/>
  <c r="E1340" i="1"/>
  <c r="F1340" i="1" s="1"/>
  <c r="G1340" i="1" s="1"/>
  <c r="E1342" i="1"/>
  <c r="F1342" i="1" s="1"/>
  <c r="G1342" i="1" s="1"/>
  <c r="E1344" i="1"/>
  <c r="F1344" i="1" s="1"/>
  <c r="G1344" i="1" s="1"/>
  <c r="E1346" i="1"/>
  <c r="F1346" i="1" s="1"/>
  <c r="G1346" i="1" s="1"/>
  <c r="E1348" i="1"/>
  <c r="F1348" i="1" s="1"/>
  <c r="G1348" i="1" s="1"/>
  <c r="E1350" i="1"/>
  <c r="F1350" i="1" s="1"/>
  <c r="G1350" i="1" s="1"/>
  <c r="CW1353" i="1"/>
  <c r="CZ1355" i="1"/>
  <c r="CY1355" i="1"/>
  <c r="DA1357" i="1"/>
  <c r="CY1357" i="1"/>
  <c r="F1359" i="1"/>
  <c r="G1359" i="1" s="1"/>
  <c r="E1360" i="1"/>
  <c r="CW1361" i="1"/>
  <c r="DA1361" i="1"/>
  <c r="CY1361" i="1"/>
  <c r="F1363" i="1"/>
  <c r="G1363" i="1" s="1"/>
  <c r="E1364" i="1"/>
  <c r="CW1365" i="1"/>
  <c r="DA1365" i="1"/>
  <c r="CY1365" i="1"/>
  <c r="F1367" i="1"/>
  <c r="G1367" i="1" s="1"/>
  <c r="E1368" i="1"/>
  <c r="CW1369" i="1"/>
  <c r="DA1369" i="1"/>
  <c r="CY1369" i="1"/>
  <c r="F1371" i="1"/>
  <c r="G1371" i="1" s="1"/>
  <c r="DA1372" i="1"/>
  <c r="DA1376" i="1"/>
  <c r="DA1380" i="1"/>
  <c r="DA1384" i="1"/>
  <c r="DA1388" i="1"/>
  <c r="DA1392" i="1"/>
  <c r="DA1397" i="1"/>
  <c r="DA1414" i="1"/>
  <c r="CZ1414" i="1"/>
  <c r="DA1422" i="1"/>
  <c r="CZ1422" i="1"/>
  <c r="E1354" i="1"/>
  <c r="DB1354" i="1"/>
  <c r="DB1357" i="1"/>
  <c r="DB1358" i="1"/>
  <c r="DA1358" i="1"/>
  <c r="DB1361" i="1"/>
  <c r="DB1362" i="1"/>
  <c r="DA1362" i="1"/>
  <c r="DB1365" i="1"/>
  <c r="DB1366" i="1"/>
  <c r="DA1366" i="1"/>
  <c r="DB1369" i="1"/>
  <c r="DB1370" i="1"/>
  <c r="DA1370" i="1"/>
  <c r="DB1372" i="1"/>
  <c r="CW1373" i="1"/>
  <c r="DB1373" i="1"/>
  <c r="E1374" i="1"/>
  <c r="F1374" i="1" s="1"/>
  <c r="G1374" i="1" s="1"/>
  <c r="DB1376" i="1"/>
  <c r="CW1377" i="1"/>
  <c r="DB1377" i="1"/>
  <c r="CX1378" i="1"/>
  <c r="E1378" i="1"/>
  <c r="F1378" i="1" s="1"/>
  <c r="G1378" i="1" s="1"/>
  <c r="CW1378" i="1"/>
  <c r="DB1380" i="1"/>
  <c r="CW1381" i="1"/>
  <c r="DB1381" i="1"/>
  <c r="E1382" i="1"/>
  <c r="F1382" i="1" s="1"/>
  <c r="G1382" i="1" s="1"/>
  <c r="DB1384" i="1"/>
  <c r="CW1385" i="1"/>
  <c r="DB1385" i="1"/>
  <c r="CX1386" i="1"/>
  <c r="E1386" i="1"/>
  <c r="F1386" i="1" s="1"/>
  <c r="G1386" i="1" s="1"/>
  <c r="CW1386" i="1"/>
  <c r="DB1388" i="1"/>
  <c r="CW1389" i="1"/>
  <c r="DB1389" i="1"/>
  <c r="E1390" i="1"/>
  <c r="F1390" i="1" s="1"/>
  <c r="G1390" i="1" s="1"/>
  <c r="DB1392" i="1"/>
  <c r="CW1393" i="1"/>
  <c r="DB1393" i="1"/>
  <c r="CX1394" i="1"/>
  <c r="E1394" i="1"/>
  <c r="F1394" i="1" s="1"/>
  <c r="G1394" i="1" s="1"/>
  <c r="CW1394" i="1"/>
  <c r="CY1398" i="1"/>
  <c r="E1397" i="1"/>
  <c r="DB1397" i="1"/>
  <c r="CZ1397" i="1"/>
  <c r="F1429" i="1"/>
  <c r="G1429" i="1" s="1"/>
  <c r="F1433" i="1"/>
  <c r="G1433" i="1" s="1"/>
  <c r="CX1433" i="1"/>
  <c r="DA1373" i="1"/>
  <c r="DA1375" i="1"/>
  <c r="DA1377" i="1"/>
  <c r="DA1379" i="1"/>
  <c r="DA1381" i="1"/>
  <c r="DA1383" i="1"/>
  <c r="DA1385" i="1"/>
  <c r="DA1387" i="1"/>
  <c r="DA1389" i="1"/>
  <c r="DA1391" i="1"/>
  <c r="DA1393" i="1"/>
  <c r="DA1395" i="1"/>
  <c r="CZ1396" i="1"/>
  <c r="CY1396" i="1"/>
  <c r="G1415" i="1"/>
  <c r="CW1415" i="1" s="1"/>
  <c r="CX1415" i="1"/>
  <c r="G1419" i="1"/>
  <c r="CX1419" i="1" s="1"/>
  <c r="G1423" i="1"/>
  <c r="CW1423" i="1" s="1"/>
  <c r="CX1423" i="1"/>
  <c r="CX1398" i="1"/>
  <c r="DB1398" i="1"/>
  <c r="DA1398" i="1"/>
  <c r="DB1399" i="1"/>
  <c r="DB1400" i="1"/>
  <c r="DB1401" i="1"/>
  <c r="DB1402" i="1"/>
  <c r="DB1403" i="1"/>
  <c r="DB1404" i="1"/>
  <c r="DB1405" i="1"/>
  <c r="DB1406" i="1"/>
  <c r="DB1407" i="1"/>
  <c r="DB1408" i="1"/>
  <c r="DB1409" i="1"/>
  <c r="DB1410" i="1"/>
  <c r="DB1411" i="1"/>
  <c r="DB1412" i="1"/>
  <c r="E1414" i="1"/>
  <c r="F1414" i="1" s="1"/>
  <c r="G1414" i="1" s="1"/>
  <c r="CW1414" i="1"/>
  <c r="CX1416" i="1"/>
  <c r="E1416" i="1"/>
  <c r="F1416" i="1" s="1"/>
  <c r="G1416" i="1" s="1"/>
  <c r="CW1416" i="1"/>
  <c r="DA1417" i="1"/>
  <c r="DB1417" i="1"/>
  <c r="E1420" i="1"/>
  <c r="F1420" i="1" s="1"/>
  <c r="G1420" i="1" s="1"/>
  <c r="CW1420" i="1"/>
  <c r="DA1421" i="1"/>
  <c r="DB1421" i="1"/>
  <c r="E1424" i="1"/>
  <c r="F1424" i="1" s="1"/>
  <c r="G1424" i="1" s="1"/>
  <c r="DA1425" i="1"/>
  <c r="DB1425" i="1"/>
  <c r="DA1427" i="1"/>
  <c r="CY1427" i="1"/>
  <c r="DA1431" i="1"/>
  <c r="CY1431" i="1"/>
  <c r="CY1414" i="1"/>
  <c r="CZ1417" i="1"/>
  <c r="CY1418" i="1"/>
  <c r="CZ1421" i="1"/>
  <c r="CY1422" i="1"/>
  <c r="CZ1425" i="1"/>
  <c r="CY1426" i="1"/>
  <c r="CW1427" i="1"/>
  <c r="CZ1427" i="1"/>
  <c r="CW1431" i="1"/>
  <c r="CZ1431" i="1"/>
  <c r="CX1436" i="1"/>
  <c r="E1436" i="1"/>
  <c r="F1436" i="1" s="1"/>
  <c r="G1436" i="1" s="1"/>
  <c r="CW1436" i="1"/>
  <c r="CX1440" i="1"/>
  <c r="E1440" i="1"/>
  <c r="F1440" i="1" s="1"/>
  <c r="G1440" i="1" s="1"/>
  <c r="E1444" i="1"/>
  <c r="F1444" i="1" s="1"/>
  <c r="G1444" i="1" s="1"/>
  <c r="E1448" i="1"/>
  <c r="F1448" i="1" s="1"/>
  <c r="G1448" i="1" s="1"/>
  <c r="CW1448" i="1"/>
  <c r="CX1452" i="1"/>
  <c r="E1452" i="1"/>
  <c r="F1452" i="1" s="1"/>
  <c r="G1452" i="1" s="1"/>
  <c r="CW1452" i="1"/>
  <c r="CX1456" i="1"/>
  <c r="E1456" i="1"/>
  <c r="F1456" i="1" s="1"/>
  <c r="G1456" i="1" s="1"/>
  <c r="CY1415" i="1"/>
  <c r="CX1418" i="1"/>
  <c r="E1418" i="1"/>
  <c r="F1418" i="1" s="1"/>
  <c r="G1418" i="1" s="1"/>
  <c r="CY1419" i="1"/>
  <c r="CX1422" i="1"/>
  <c r="E1422" i="1"/>
  <c r="F1422" i="1" s="1"/>
  <c r="G1422" i="1" s="1"/>
  <c r="CY1423" i="1"/>
  <c r="CX1426" i="1"/>
  <c r="E1426" i="1"/>
  <c r="F1426" i="1" s="1"/>
  <c r="G1426" i="1" s="1"/>
  <c r="DA1429" i="1"/>
  <c r="CY1429" i="1"/>
  <c r="DB1429" i="1"/>
  <c r="CY1430" i="1"/>
  <c r="DB1433" i="1"/>
  <c r="DA1433" i="1"/>
  <c r="CY1433" i="1"/>
  <c r="CX1434" i="1"/>
  <c r="E1434" i="1"/>
  <c r="F1434" i="1" s="1"/>
  <c r="G1434" i="1" s="1"/>
  <c r="CW1434" i="1"/>
  <c r="CX1458" i="1"/>
  <c r="E1458" i="1"/>
  <c r="F1458" i="1" s="1"/>
  <c r="G1458" i="1" s="1"/>
  <c r="DA1413" i="1"/>
  <c r="CY1413" i="1"/>
  <c r="CZ1415" i="1"/>
  <c r="DB1415" i="1"/>
  <c r="CY1416" i="1"/>
  <c r="CW1418" i="1"/>
  <c r="CZ1419" i="1"/>
  <c r="DB1419" i="1"/>
  <c r="CY1420" i="1"/>
  <c r="CW1422" i="1"/>
  <c r="CZ1423" i="1"/>
  <c r="DB1423" i="1"/>
  <c r="CY1424" i="1"/>
  <c r="DA1426" i="1"/>
  <c r="CW1426" i="1"/>
  <c r="CX1427" i="1"/>
  <c r="CZ1429" i="1"/>
  <c r="CX1430" i="1"/>
  <c r="CX1431" i="1"/>
  <c r="CW1433" i="1"/>
  <c r="DA1458" i="1"/>
  <c r="CX1460" i="1"/>
  <c r="E1460" i="1"/>
  <c r="F1460" i="1" s="1"/>
  <c r="G1460" i="1" s="1"/>
  <c r="CW1460" i="1"/>
  <c r="CW1430" i="1"/>
  <c r="CZ1433" i="1"/>
  <c r="DA1444" i="1"/>
  <c r="DB1414" i="1"/>
  <c r="DB1416" i="1"/>
  <c r="DB1418" i="1"/>
  <c r="DB1420" i="1"/>
  <c r="DB1422" i="1"/>
  <c r="DB1424" i="1"/>
  <c r="DB1426" i="1"/>
  <c r="E1428" i="1"/>
  <c r="F1428" i="1" s="1"/>
  <c r="G1428" i="1" s="1"/>
  <c r="DB1428" i="1"/>
  <c r="E1430" i="1"/>
  <c r="F1430" i="1" s="1"/>
  <c r="G1430" i="1" s="1"/>
  <c r="DB1430" i="1"/>
  <c r="E1432" i="1"/>
  <c r="F1432" i="1" s="1"/>
  <c r="G1432" i="1" s="1"/>
  <c r="DB1432" i="1"/>
  <c r="CY1436" i="1"/>
  <c r="CW1437" i="1"/>
  <c r="CX1438" i="1"/>
  <c r="E1438" i="1"/>
  <c r="F1438" i="1" s="1"/>
  <c r="G1438" i="1" s="1"/>
  <c r="CY1440" i="1"/>
  <c r="CX1441" i="1"/>
  <c r="CX1442" i="1"/>
  <c r="E1442" i="1"/>
  <c r="F1442" i="1" s="1"/>
  <c r="G1442" i="1" s="1"/>
  <c r="CW1442" i="1"/>
  <c r="CY1444" i="1"/>
  <c r="CX1445" i="1"/>
  <c r="E1446" i="1"/>
  <c r="F1446" i="1" s="1"/>
  <c r="G1446" i="1" s="1"/>
  <c r="CW1446" i="1"/>
  <c r="CY1448" i="1"/>
  <c r="CX1449" i="1"/>
  <c r="E1450" i="1"/>
  <c r="F1450" i="1" s="1"/>
  <c r="G1450" i="1" s="1"/>
  <c r="DB1452" i="1"/>
  <c r="CX1453" i="1"/>
  <c r="CX1454" i="1"/>
  <c r="E1454" i="1"/>
  <c r="F1454" i="1" s="1"/>
  <c r="G1454" i="1" s="1"/>
  <c r="DB1456" i="1"/>
  <c r="CX1457" i="1"/>
  <c r="DB1458" i="1"/>
  <c r="DB1460" i="1"/>
  <c r="CX1461" i="1"/>
  <c r="CZ1436" i="1"/>
  <c r="CX1437" i="1"/>
  <c r="CZ1440" i="1"/>
  <c r="DA1442" i="1"/>
  <c r="CZ1448" i="1"/>
  <c r="CZ1452" i="1"/>
  <c r="CZ1456" i="1"/>
  <c r="CZ1458" i="1"/>
  <c r="CZ1460" i="1"/>
  <c r="DB1434" i="1"/>
  <c r="DB1436" i="1"/>
  <c r="DB1438" i="1"/>
  <c r="DB1440" i="1"/>
  <c r="DB1442" i="1"/>
  <c r="DB1444" i="1"/>
  <c r="DB1446" i="1"/>
  <c r="DB1448" i="1"/>
  <c r="CW1435" i="1"/>
  <c r="DA1435" i="1"/>
  <c r="DA1437" i="1"/>
  <c r="DA1439" i="1"/>
  <c r="CW1441" i="1"/>
  <c r="DA1441" i="1"/>
  <c r="DA1443" i="1"/>
  <c r="CW1445" i="1"/>
  <c r="DA1445" i="1"/>
  <c r="CW1447" i="1"/>
  <c r="DA1447" i="1"/>
  <c r="CW1449" i="1"/>
  <c r="DA1449" i="1"/>
  <c r="CW1451" i="1"/>
  <c r="DA1451" i="1"/>
  <c r="CW1453" i="1"/>
  <c r="DA1453" i="1"/>
  <c r="CW1455" i="1"/>
  <c r="DA1455" i="1"/>
  <c r="CW1457" i="1"/>
  <c r="DA1457" i="1"/>
  <c r="DA1459" i="1"/>
  <c r="DA1461" i="1"/>
  <c r="E1457" i="1"/>
  <c r="F1457" i="1" s="1"/>
  <c r="G1457" i="1" s="1"/>
  <c r="E1459" i="1"/>
  <c r="F1459" i="1" s="1"/>
  <c r="G1459" i="1" s="1"/>
  <c r="E1461" i="1"/>
  <c r="F1461" i="1" s="1"/>
  <c r="G1461" i="1" s="1"/>
  <c r="CX1090" i="1" l="1"/>
  <c r="CX837" i="1"/>
  <c r="CX821" i="1"/>
  <c r="CX805" i="1"/>
  <c r="CX789" i="1"/>
  <c r="CX773" i="1"/>
  <c r="CX989" i="1"/>
  <c r="CW1459" i="1"/>
  <c r="CX1450" i="1"/>
  <c r="CW1429" i="1"/>
  <c r="CX1444" i="1"/>
  <c r="CX1424" i="1"/>
  <c r="CX1390" i="1"/>
  <c r="CX1382" i="1"/>
  <c r="CX1374" i="1"/>
  <c r="CW1356" i="1"/>
  <c r="CW1352" i="1"/>
  <c r="F1368" i="1"/>
  <c r="G1368" i="1" s="1"/>
  <c r="F1360" i="1"/>
  <c r="G1360" i="1" s="1"/>
  <c r="CW1413" i="1"/>
  <c r="CX1409" i="1"/>
  <c r="CX1405" i="1"/>
  <c r="CX1401" i="1"/>
  <c r="CW1326" i="1"/>
  <c r="CW1314" i="1"/>
  <c r="CX1310" i="1"/>
  <c r="CX1371" i="1"/>
  <c r="CX1366" i="1"/>
  <c r="CX1338" i="1"/>
  <c r="CX1370" i="1"/>
  <c r="CX1316" i="1"/>
  <c r="CW1248" i="1"/>
  <c r="CW1244" i="1"/>
  <c r="CW1109" i="1"/>
  <c r="F1086" i="1"/>
  <c r="G1086" i="1" s="1"/>
  <c r="CW1086" i="1"/>
  <c r="F1070" i="1"/>
  <c r="G1070" i="1" s="1"/>
  <c r="CW1070" i="1"/>
  <c r="CX1068" i="1"/>
  <c r="CW1103" i="1"/>
  <c r="CW1081" i="1"/>
  <c r="CW1073" i="1"/>
  <c r="CX1042" i="1"/>
  <c r="F1011" i="1"/>
  <c r="G1011" i="1" s="1"/>
  <c r="CW1008" i="1"/>
  <c r="F995" i="1"/>
  <c r="G995" i="1" s="1"/>
  <c r="CW995" i="1"/>
  <c r="F979" i="1"/>
  <c r="G979" i="1" s="1"/>
  <c r="CW979" i="1"/>
  <c r="CW976" i="1"/>
  <c r="CX1100" i="1"/>
  <c r="CX1092" i="1"/>
  <c r="CX1084" i="1"/>
  <c r="CX1076" i="1"/>
  <c r="CX1064" i="1"/>
  <c r="CX1048" i="1"/>
  <c r="CX1032" i="1"/>
  <c r="CX1016" i="1"/>
  <c r="CW897" i="1"/>
  <c r="CW889" i="1"/>
  <c r="CW881" i="1"/>
  <c r="CW873" i="1"/>
  <c r="CW865" i="1"/>
  <c r="CW857" i="1"/>
  <c r="CW849" i="1"/>
  <c r="CX1046" i="1"/>
  <c r="CX1014" i="1"/>
  <c r="F1001" i="1"/>
  <c r="G1001" i="1" s="1"/>
  <c r="CW1001" i="1"/>
  <c r="F985" i="1"/>
  <c r="G985" i="1" s="1"/>
  <c r="CW985" i="1"/>
  <c r="F969" i="1"/>
  <c r="G969" i="1" s="1"/>
  <c r="CW969" i="1"/>
  <c r="CX939" i="1"/>
  <c r="CW842" i="1"/>
  <c r="F842" i="1"/>
  <c r="G842" i="1" s="1"/>
  <c r="CW838" i="1"/>
  <c r="F838" i="1"/>
  <c r="G838" i="1" s="1"/>
  <c r="CW834" i="1"/>
  <c r="F834" i="1"/>
  <c r="G834" i="1" s="1"/>
  <c r="CW830" i="1"/>
  <c r="F830" i="1"/>
  <c r="G830" i="1" s="1"/>
  <c r="CW826" i="1"/>
  <c r="F826" i="1"/>
  <c r="G826" i="1" s="1"/>
  <c r="CW822" i="1"/>
  <c r="F822" i="1"/>
  <c r="G822" i="1" s="1"/>
  <c r="CW818" i="1"/>
  <c r="F818" i="1"/>
  <c r="G818" i="1" s="1"/>
  <c r="CW814" i="1"/>
  <c r="F814" i="1"/>
  <c r="G814" i="1" s="1"/>
  <c r="CW810" i="1"/>
  <c r="F810" i="1"/>
  <c r="G810" i="1" s="1"/>
  <c r="CW806" i="1"/>
  <c r="F806" i="1"/>
  <c r="G806" i="1" s="1"/>
  <c r="CW802" i="1"/>
  <c r="F802" i="1"/>
  <c r="G802" i="1" s="1"/>
  <c r="CW798" i="1"/>
  <c r="F798" i="1"/>
  <c r="G798" i="1" s="1"/>
  <c r="CW794" i="1"/>
  <c r="F794" i="1"/>
  <c r="G794" i="1" s="1"/>
  <c r="CW790" i="1"/>
  <c r="F790" i="1"/>
  <c r="G790" i="1" s="1"/>
  <c r="CW786" i="1"/>
  <c r="F786" i="1"/>
  <c r="G786" i="1" s="1"/>
  <c r="CW782" i="1"/>
  <c r="F782" i="1"/>
  <c r="G782" i="1" s="1"/>
  <c r="CW778" i="1"/>
  <c r="F778" i="1"/>
  <c r="G778" i="1" s="1"/>
  <c r="CW774" i="1"/>
  <c r="F774" i="1"/>
  <c r="G774" i="1" s="1"/>
  <c r="CW770" i="1"/>
  <c r="F770" i="1"/>
  <c r="G770" i="1" s="1"/>
  <c r="CX1000" i="1"/>
  <c r="CW935" i="1"/>
  <c r="CW961" i="1"/>
  <c r="CX896" i="1"/>
  <c r="CX888" i="1"/>
  <c r="CX880" i="1"/>
  <c r="CX872" i="1"/>
  <c r="CX864" i="1"/>
  <c r="CX856" i="1"/>
  <c r="CX848" i="1"/>
  <c r="CW923" i="1"/>
  <c r="CW907" i="1"/>
  <c r="CX899" i="1"/>
  <c r="CX891" i="1"/>
  <c r="CX883" i="1"/>
  <c r="CX875" i="1"/>
  <c r="CX867" i="1"/>
  <c r="CX859" i="1"/>
  <c r="CX851" i="1"/>
  <c r="CX766" i="1"/>
  <c r="F433" i="1"/>
  <c r="G433" i="1" s="1"/>
  <c r="CX313" i="1"/>
  <c r="CX305" i="1"/>
  <c r="CX297" i="1"/>
  <c r="CX289" i="1"/>
  <c r="CX281" i="1"/>
  <c r="CX273" i="1"/>
  <c r="CX316" i="1"/>
  <c r="CW266" i="1"/>
  <c r="CW250" i="1"/>
  <c r="CW234" i="1"/>
  <c r="F226" i="1"/>
  <c r="G226" i="1" s="1"/>
  <c r="F218" i="1"/>
  <c r="G218" i="1" s="1"/>
  <c r="F210" i="1"/>
  <c r="G210" i="1" s="1"/>
  <c r="F202" i="1"/>
  <c r="G202" i="1" s="1"/>
  <c r="F194" i="1"/>
  <c r="G194" i="1" s="1"/>
  <c r="F186" i="1"/>
  <c r="G186" i="1" s="1"/>
  <c r="F178" i="1"/>
  <c r="G178" i="1" s="1"/>
  <c r="CW96" i="1"/>
  <c r="CW54" i="1"/>
  <c r="CW310" i="1"/>
  <c r="CW302" i="1"/>
  <c r="CW294" i="1"/>
  <c r="CW286" i="1"/>
  <c r="CW278" i="1"/>
  <c r="CW270" i="1"/>
  <c r="CW268" i="1"/>
  <c r="CW260" i="1"/>
  <c r="CW252" i="1"/>
  <c r="CW244" i="1"/>
  <c r="CW236" i="1"/>
  <c r="CW77" i="1"/>
  <c r="CW61" i="1"/>
  <c r="CW155" i="1"/>
  <c r="CW107" i="1"/>
  <c r="CW87" i="1"/>
  <c r="CX73" i="1"/>
  <c r="CX52" i="1"/>
  <c r="CX85" i="1"/>
  <c r="CX61" i="1"/>
  <c r="CX155" i="1"/>
  <c r="CX87" i="1"/>
  <c r="CX153" i="1"/>
  <c r="CX137" i="1"/>
  <c r="CW95" i="1"/>
  <c r="CX77" i="1"/>
  <c r="CX57" i="1"/>
  <c r="CX33" i="1"/>
  <c r="CX139" i="1"/>
  <c r="CX1459" i="1"/>
  <c r="CW1454" i="1"/>
  <c r="CX1446" i="1"/>
  <c r="CW1438" i="1"/>
  <c r="CW1432" i="1"/>
  <c r="CW1458" i="1"/>
  <c r="CW1419" i="1"/>
  <c r="CW1456" i="1"/>
  <c r="CX1448" i="1"/>
  <c r="CW1440" i="1"/>
  <c r="CX1420" i="1"/>
  <c r="CX1414" i="1"/>
  <c r="CX1429" i="1"/>
  <c r="F1397" i="1"/>
  <c r="CX1360" i="1"/>
  <c r="CW1357" i="1"/>
  <c r="CW1412" i="1"/>
  <c r="CX1410" i="1"/>
  <c r="CW1408" i="1"/>
  <c r="CX1406" i="1"/>
  <c r="CW1404" i="1"/>
  <c r="CX1402" i="1"/>
  <c r="CW1400" i="1"/>
  <c r="CX1396" i="1"/>
  <c r="CX1392" i="1"/>
  <c r="CX1388" i="1"/>
  <c r="CX1384" i="1"/>
  <c r="CX1380" i="1"/>
  <c r="CX1376" i="1"/>
  <c r="CX1372" i="1"/>
  <c r="CW1348" i="1"/>
  <c r="CW1340" i="1"/>
  <c r="CW1332" i="1"/>
  <c r="CX1363" i="1"/>
  <c r="CX1358" i="1"/>
  <c r="CW1351" i="1"/>
  <c r="CW1347" i="1"/>
  <c r="CW1339" i="1"/>
  <c r="CW1335" i="1"/>
  <c r="CW1331" i="1"/>
  <c r="CW1310" i="1"/>
  <c r="CX1322" i="1"/>
  <c r="CW1367" i="1"/>
  <c r="CX1342" i="1"/>
  <c r="CX1326" i="1"/>
  <c r="CW1371" i="1"/>
  <c r="CX1359" i="1"/>
  <c r="CW1320" i="1"/>
  <c r="CX1312" i="1"/>
  <c r="CW1256" i="1"/>
  <c r="CX1339" i="1"/>
  <c r="CW1236" i="1"/>
  <c r="CX1351" i="1"/>
  <c r="CX1335" i="1"/>
  <c r="CX1246" i="1"/>
  <c r="F1105" i="1"/>
  <c r="F1098" i="1"/>
  <c r="CX1086" i="1"/>
  <c r="F1082" i="1"/>
  <c r="CX1070" i="1"/>
  <c r="CW1067" i="1"/>
  <c r="CW1055" i="1"/>
  <c r="CW1051" i="1"/>
  <c r="CW1047" i="1"/>
  <c r="CW1039" i="1"/>
  <c r="CW1035" i="1"/>
  <c r="CW1023" i="1"/>
  <c r="CW1019" i="1"/>
  <c r="CW1015" i="1"/>
  <c r="CX1244" i="1"/>
  <c r="CX1101" i="1"/>
  <c r="CX1066" i="1"/>
  <c r="CW1048" i="1"/>
  <c r="CX1034" i="1"/>
  <c r="CW1016" i="1"/>
  <c r="F1007" i="1"/>
  <c r="CW1004" i="1"/>
  <c r="CX995" i="1"/>
  <c r="F991" i="1"/>
  <c r="CW988" i="1"/>
  <c r="CX979" i="1"/>
  <c r="F975" i="1"/>
  <c r="CW972" i="1"/>
  <c r="CW1107" i="1"/>
  <c r="CW1101" i="1"/>
  <c r="CX1063" i="1"/>
  <c r="CX1047" i="1"/>
  <c r="CX1031" i="1"/>
  <c r="CX1015" i="1"/>
  <c r="CW895" i="1"/>
  <c r="CW887" i="1"/>
  <c r="CW879" i="1"/>
  <c r="CW871" i="1"/>
  <c r="CW863" i="1"/>
  <c r="CW855" i="1"/>
  <c r="CW847" i="1"/>
  <c r="CW1068" i="1"/>
  <c r="CX1054" i="1"/>
  <c r="CW1036" i="1"/>
  <c r="CX1022" i="1"/>
  <c r="F1013" i="1"/>
  <c r="CX1001" i="1"/>
  <c r="F997" i="1"/>
  <c r="CX985" i="1"/>
  <c r="F981" i="1"/>
  <c r="CX969" i="1"/>
  <c r="F965" i="1"/>
  <c r="CX1067" i="1"/>
  <c r="CX1051" i="1"/>
  <c r="CX1035" i="1"/>
  <c r="CX1019" i="1"/>
  <c r="CX951" i="1"/>
  <c r="CX935" i="1"/>
  <c r="F843" i="1"/>
  <c r="CX842" i="1"/>
  <c r="F839" i="1"/>
  <c r="CX838" i="1"/>
  <c r="F835" i="1"/>
  <c r="CX834" i="1"/>
  <c r="F831" i="1"/>
  <c r="CX830" i="1"/>
  <c r="F827" i="1"/>
  <c r="CX826" i="1"/>
  <c r="F823" i="1"/>
  <c r="CX822" i="1"/>
  <c r="F819" i="1"/>
  <c r="CX818" i="1"/>
  <c r="F815" i="1"/>
  <c r="CX814" i="1"/>
  <c r="F811" i="1"/>
  <c r="CX810" i="1"/>
  <c r="F807" i="1"/>
  <c r="CX806" i="1"/>
  <c r="F803" i="1"/>
  <c r="CX802" i="1"/>
  <c r="F799" i="1"/>
  <c r="CX798" i="1"/>
  <c r="F795" i="1"/>
  <c r="CX794" i="1"/>
  <c r="F791" i="1"/>
  <c r="CX790" i="1"/>
  <c r="F787" i="1"/>
  <c r="CX786" i="1"/>
  <c r="F783" i="1"/>
  <c r="CX782" i="1"/>
  <c r="F779" i="1"/>
  <c r="CX778" i="1"/>
  <c r="F775" i="1"/>
  <c r="CX774" i="1"/>
  <c r="F771" i="1"/>
  <c r="CX770" i="1"/>
  <c r="CW963" i="1"/>
  <c r="CW955" i="1"/>
  <c r="CW947" i="1"/>
  <c r="CX964" i="1"/>
  <c r="CX949" i="1"/>
  <c r="CX933" i="1"/>
  <c r="CX917" i="1"/>
  <c r="CX1036" i="1"/>
  <c r="CX992" i="1"/>
  <c r="CW957" i="1"/>
  <c r="CW945" i="1"/>
  <c r="CW937" i="1"/>
  <c r="CW929" i="1"/>
  <c r="CW921" i="1"/>
  <c r="CW913" i="1"/>
  <c r="CW905" i="1"/>
  <c r="CX898" i="1"/>
  <c r="CW894" i="1"/>
  <c r="CX890" i="1"/>
  <c r="CW886" i="1"/>
  <c r="CX882" i="1"/>
  <c r="CW878" i="1"/>
  <c r="CX874" i="1"/>
  <c r="CW870" i="1"/>
  <c r="CX866" i="1"/>
  <c r="CW862" i="1"/>
  <c r="CX858" i="1"/>
  <c r="CW854" i="1"/>
  <c r="CX850" i="1"/>
  <c r="CW846" i="1"/>
  <c r="CW927" i="1"/>
  <c r="CX919" i="1"/>
  <c r="CW911" i="1"/>
  <c r="CX903" i="1"/>
  <c r="CX897" i="1"/>
  <c r="CX889" i="1"/>
  <c r="CX881" i="1"/>
  <c r="CX873" i="1"/>
  <c r="CX865" i="1"/>
  <c r="CX857" i="1"/>
  <c r="CX849" i="1"/>
  <c r="CW767" i="1"/>
  <c r="CX767" i="1"/>
  <c r="CX679" i="1"/>
  <c r="CW679" i="1"/>
  <c r="CW523" i="1"/>
  <c r="F513" i="1"/>
  <c r="G513" i="1" s="1"/>
  <c r="CW439" i="1"/>
  <c r="CW437" i="1"/>
  <c r="CW380" i="1"/>
  <c r="CW364" i="1"/>
  <c r="CW348" i="1"/>
  <c r="CW332" i="1"/>
  <c r="CW433" i="1"/>
  <c r="CX435" i="1"/>
  <c r="CX315" i="1"/>
  <c r="CW311" i="1"/>
  <c r="CX307" i="1"/>
  <c r="CW303" i="1"/>
  <c r="CX299" i="1"/>
  <c r="CW295" i="1"/>
  <c r="CX291" i="1"/>
  <c r="CW287" i="1"/>
  <c r="CX283" i="1"/>
  <c r="CW279" i="1"/>
  <c r="CX275" i="1"/>
  <c r="CW271" i="1"/>
  <c r="CX417" i="1"/>
  <c r="CX401" i="1"/>
  <c r="CW262" i="1"/>
  <c r="CW246" i="1"/>
  <c r="CX226" i="1"/>
  <c r="CX218" i="1"/>
  <c r="CX210" i="1"/>
  <c r="CX194" i="1"/>
  <c r="CX186" i="1"/>
  <c r="CX178" i="1"/>
  <c r="CW92" i="1"/>
  <c r="CW60" i="1"/>
  <c r="CW48" i="1"/>
  <c r="CW34" i="1"/>
  <c r="CW47" i="1"/>
  <c r="F47" i="1"/>
  <c r="G47" i="1" s="1"/>
  <c r="CW35" i="1"/>
  <c r="CW312" i="1"/>
  <c r="CW304" i="1"/>
  <c r="CW296" i="1"/>
  <c r="CW288" i="1"/>
  <c r="CW280" i="1"/>
  <c r="CW272" i="1"/>
  <c r="CX224" i="1"/>
  <c r="CX216" i="1"/>
  <c r="CX208" i="1"/>
  <c r="CX200" i="1"/>
  <c r="CX192" i="1"/>
  <c r="CX184" i="1"/>
  <c r="CX176" i="1"/>
  <c r="CW75" i="1"/>
  <c r="CW67" i="1"/>
  <c r="CW59" i="1"/>
  <c r="CW51" i="1"/>
  <c r="CW147" i="1"/>
  <c r="CX117" i="1"/>
  <c r="CX83" i="1"/>
  <c r="CX72" i="1"/>
  <c r="CX51" i="1"/>
  <c r="CW117" i="1"/>
  <c r="CX95" i="1"/>
  <c r="CW83" i="1"/>
  <c r="CX60" i="1"/>
  <c r="CW121" i="1"/>
  <c r="CX68" i="1"/>
  <c r="CW85" i="1"/>
  <c r="CX76" i="1"/>
  <c r="CX36" i="1"/>
  <c r="CW153" i="1"/>
  <c r="CW137" i="1"/>
  <c r="CW1461" i="1"/>
  <c r="CW1450" i="1"/>
  <c r="CW1444" i="1"/>
  <c r="CX1428" i="1"/>
  <c r="CW1424" i="1"/>
  <c r="CW1390" i="1"/>
  <c r="CW1382" i="1"/>
  <c r="CW1374" i="1"/>
  <c r="F1354" i="1"/>
  <c r="F1364" i="1"/>
  <c r="CX1413" i="1"/>
  <c r="CW1409" i="1"/>
  <c r="CW1405" i="1"/>
  <c r="CW1401" i="1"/>
  <c r="CW1346" i="1"/>
  <c r="CW1338" i="1"/>
  <c r="CW1359" i="1"/>
  <c r="CX1367" i="1"/>
  <c r="CW1366" i="1"/>
  <c r="CX1346" i="1"/>
  <c r="CW1370" i="1"/>
  <c r="CW1316" i="1"/>
  <c r="CX1256" i="1"/>
  <c r="F1094" i="1"/>
  <c r="F1078" i="1"/>
  <c r="CX1242" i="1"/>
  <c r="CW1040" i="1"/>
  <c r="F1003" i="1"/>
  <c r="F987" i="1"/>
  <c r="F971" i="1"/>
  <c r="CW1100" i="1"/>
  <c r="CW1092" i="1"/>
  <c r="CW1084" i="1"/>
  <c r="CW1076" i="1"/>
  <c r="CW1062" i="1"/>
  <c r="CW1046" i="1"/>
  <c r="CX1040" i="1"/>
  <c r="CW1030" i="1"/>
  <c r="CW1014" i="1"/>
  <c r="CX1062" i="1"/>
  <c r="CW1044" i="1"/>
  <c r="CX1030" i="1"/>
  <c r="F1009" i="1"/>
  <c r="F993" i="1"/>
  <c r="F977" i="1"/>
  <c r="CX1248" i="1"/>
  <c r="CX1232" i="1"/>
  <c r="CW1058" i="1"/>
  <c r="CW1042" i="1"/>
  <c r="CW1026" i="1"/>
  <c r="F844" i="1"/>
  <c r="F840" i="1"/>
  <c r="F836" i="1"/>
  <c r="F832" i="1"/>
  <c r="F828" i="1"/>
  <c r="F824" i="1"/>
  <c r="F820" i="1"/>
  <c r="F816" i="1"/>
  <c r="F812" i="1"/>
  <c r="F808" i="1"/>
  <c r="F804" i="1"/>
  <c r="F800" i="1"/>
  <c r="F796" i="1"/>
  <c r="F792" i="1"/>
  <c r="F788" i="1"/>
  <c r="F784" i="1"/>
  <c r="F780" i="1"/>
  <c r="F776" i="1"/>
  <c r="F772" i="1"/>
  <c r="CX1103" i="1"/>
  <c r="CX1044" i="1"/>
  <c r="CX961" i="1"/>
  <c r="CW896" i="1"/>
  <c r="CW888" i="1"/>
  <c r="CW880" i="1"/>
  <c r="CW872" i="1"/>
  <c r="CW864" i="1"/>
  <c r="CW856" i="1"/>
  <c r="CW848" i="1"/>
  <c r="CX923" i="1"/>
  <c r="CX907" i="1"/>
  <c r="CX895" i="1"/>
  <c r="CX887" i="1"/>
  <c r="CX879" i="1"/>
  <c r="CX871" i="1"/>
  <c r="CX863" i="1"/>
  <c r="CX855" i="1"/>
  <c r="CX847" i="1"/>
  <c r="CW766" i="1"/>
  <c r="CX535" i="1"/>
  <c r="CX439" i="1"/>
  <c r="CX523" i="1"/>
  <c r="CX314" i="1"/>
  <c r="CX310" i="1"/>
  <c r="CX306" i="1"/>
  <c r="CX302" i="1"/>
  <c r="CX298" i="1"/>
  <c r="CX294" i="1"/>
  <c r="CX290" i="1"/>
  <c r="CX286" i="1"/>
  <c r="CX282" i="1"/>
  <c r="CX278" i="1"/>
  <c r="CX274" i="1"/>
  <c r="CX270" i="1"/>
  <c r="CX266" i="1"/>
  <c r="CX262" i="1"/>
  <c r="CX258" i="1"/>
  <c r="CX254" i="1"/>
  <c r="CX250" i="1"/>
  <c r="CX246" i="1"/>
  <c r="CX242" i="1"/>
  <c r="CX238" i="1"/>
  <c r="CX234" i="1"/>
  <c r="CW313" i="1"/>
  <c r="CW305" i="1"/>
  <c r="CW297" i="1"/>
  <c r="CW289" i="1"/>
  <c r="CW281" i="1"/>
  <c r="CW273" i="1"/>
  <c r="CW417" i="1"/>
  <c r="CW258" i="1"/>
  <c r="CW242" i="1"/>
  <c r="F222" i="1"/>
  <c r="G222" i="1" s="1"/>
  <c r="CW222" i="1"/>
  <c r="F214" i="1"/>
  <c r="G214" i="1" s="1"/>
  <c r="CW214" i="1"/>
  <c r="F206" i="1"/>
  <c r="G206" i="1" s="1"/>
  <c r="CW206" i="1"/>
  <c r="F198" i="1"/>
  <c r="F190" i="1"/>
  <c r="F182" i="1"/>
  <c r="F174" i="1"/>
  <c r="CW76" i="1"/>
  <c r="CW72" i="1"/>
  <c r="CW314" i="1"/>
  <c r="CW306" i="1"/>
  <c r="CW298" i="1"/>
  <c r="CW290" i="1"/>
  <c r="CW282" i="1"/>
  <c r="CW274" i="1"/>
  <c r="CX437" i="1"/>
  <c r="CW264" i="1"/>
  <c r="CW256" i="1"/>
  <c r="CW248" i="1"/>
  <c r="CW240" i="1"/>
  <c r="CW232" i="1"/>
  <c r="CW73" i="1"/>
  <c r="CW57" i="1"/>
  <c r="CW41" i="1"/>
  <c r="CW139" i="1"/>
  <c r="CW115" i="1"/>
  <c r="CX96" i="1"/>
  <c r="CX71" i="1"/>
  <c r="CX48" i="1"/>
  <c r="CW109" i="1"/>
  <c r="CX92" i="1"/>
  <c r="CX59" i="1"/>
  <c r="CX107" i="1"/>
  <c r="CX145" i="1"/>
  <c r="CX105" i="1"/>
  <c r="CX82" i="1"/>
  <c r="CX75" i="1"/>
  <c r="CX35" i="1"/>
  <c r="CX147" i="1"/>
  <c r="CX115" i="1"/>
  <c r="CW1428" i="1"/>
  <c r="CX1432" i="1"/>
  <c r="F1090" i="1"/>
  <c r="G1090" i="1" s="1"/>
  <c r="CW1090" i="1"/>
  <c r="F1074" i="1"/>
  <c r="G1074" i="1" s="1"/>
  <c r="F999" i="1"/>
  <c r="G999" i="1" s="1"/>
  <c r="CW999" i="1"/>
  <c r="F983" i="1"/>
  <c r="G983" i="1" s="1"/>
  <c r="F967" i="1"/>
  <c r="G967" i="1" s="1"/>
  <c r="CW967" i="1"/>
  <c r="F1005" i="1"/>
  <c r="G1005" i="1" s="1"/>
  <c r="F989" i="1"/>
  <c r="G989" i="1" s="1"/>
  <c r="CW989" i="1"/>
  <c r="F973" i="1"/>
  <c r="G973" i="1" s="1"/>
  <c r="F841" i="1"/>
  <c r="G841" i="1" s="1"/>
  <c r="CW837" i="1"/>
  <c r="F837" i="1"/>
  <c r="G837" i="1" s="1"/>
  <c r="F833" i="1"/>
  <c r="G833" i="1" s="1"/>
  <c r="CW829" i="1"/>
  <c r="F829" i="1"/>
  <c r="G829" i="1" s="1"/>
  <c r="F825" i="1"/>
  <c r="G825" i="1" s="1"/>
  <c r="CW821" i="1"/>
  <c r="F821" i="1"/>
  <c r="G821" i="1" s="1"/>
  <c r="F817" i="1"/>
  <c r="G817" i="1" s="1"/>
  <c r="CW813" i="1"/>
  <c r="F813" i="1"/>
  <c r="G813" i="1" s="1"/>
  <c r="F809" i="1"/>
  <c r="G809" i="1" s="1"/>
  <c r="CW805" i="1"/>
  <c r="F805" i="1"/>
  <c r="G805" i="1" s="1"/>
  <c r="F801" i="1"/>
  <c r="G801" i="1" s="1"/>
  <c r="CW797" i="1"/>
  <c r="F797" i="1"/>
  <c r="G797" i="1" s="1"/>
  <c r="F793" i="1"/>
  <c r="G793" i="1" s="1"/>
  <c r="CW789" i="1"/>
  <c r="F789" i="1"/>
  <c r="G789" i="1" s="1"/>
  <c r="F785" i="1"/>
  <c r="G785" i="1" s="1"/>
  <c r="CW781" i="1"/>
  <c r="F781" i="1"/>
  <c r="G781" i="1" s="1"/>
  <c r="F777" i="1"/>
  <c r="G777" i="1" s="1"/>
  <c r="CW773" i="1"/>
  <c r="F773" i="1"/>
  <c r="G773" i="1" s="1"/>
  <c r="CW535" i="1"/>
  <c r="CW254" i="1"/>
  <c r="CW238" i="1"/>
  <c r="CX222" i="1"/>
  <c r="CX214" i="1"/>
  <c r="CX206" i="1"/>
  <c r="CW68" i="1"/>
  <c r="CW58" i="1"/>
  <c r="CW52" i="1"/>
  <c r="CW36" i="1"/>
  <c r="CW308" i="1"/>
  <c r="CW300" i="1"/>
  <c r="CW292" i="1"/>
  <c r="CW284" i="1"/>
  <c r="CW276" i="1"/>
  <c r="CW79" i="1"/>
  <c r="CW71" i="1"/>
  <c r="CX109" i="1"/>
  <c r="CX79" i="1"/>
  <c r="CX54" i="1"/>
  <c r="CX47" i="1"/>
  <c r="CX103" i="1"/>
  <c r="CW105" i="1"/>
  <c r="CX121" i="1"/>
  <c r="CW103" i="1"/>
  <c r="CX58" i="1"/>
  <c r="CX41" i="1"/>
  <c r="CX34" i="1"/>
  <c r="CW145" i="1"/>
  <c r="CX67" i="1"/>
  <c r="G1105" i="1" l="1"/>
  <c r="CW1105" i="1"/>
  <c r="G182" i="1"/>
  <c r="CW182" i="1" s="1"/>
  <c r="CX182" i="1"/>
  <c r="G198" i="1"/>
  <c r="CW198" i="1" s="1"/>
  <c r="CX198" i="1"/>
  <c r="G772" i="1"/>
  <c r="CX772" i="1" s="1"/>
  <c r="G780" i="1"/>
  <c r="CX780" i="1"/>
  <c r="G788" i="1"/>
  <c r="CX788" i="1" s="1"/>
  <c r="G796" i="1"/>
  <c r="CX796" i="1"/>
  <c r="G804" i="1"/>
  <c r="CX804" i="1" s="1"/>
  <c r="G812" i="1"/>
  <c r="CX812" i="1"/>
  <c r="G820" i="1"/>
  <c r="CX820" i="1" s="1"/>
  <c r="G828" i="1"/>
  <c r="CX828" i="1"/>
  <c r="G836" i="1"/>
  <c r="CX836" i="1"/>
  <c r="G844" i="1"/>
  <c r="CX844" i="1"/>
  <c r="G977" i="1"/>
  <c r="CW977" i="1" s="1"/>
  <c r="CX977" i="1"/>
  <c r="G1009" i="1"/>
  <c r="CW1009" i="1" s="1"/>
  <c r="CX1009" i="1"/>
  <c r="G987" i="1"/>
  <c r="CW987" i="1" s="1"/>
  <c r="G1094" i="1"/>
  <c r="CW1094" i="1" s="1"/>
  <c r="CX1094" i="1"/>
  <c r="G1354" i="1"/>
  <c r="CW1354" i="1" s="1"/>
  <c r="G783" i="1"/>
  <c r="CW783" i="1" s="1"/>
  <c r="G799" i="1"/>
  <c r="CW799" i="1" s="1"/>
  <c r="G815" i="1"/>
  <c r="CW815" i="1" s="1"/>
  <c r="G831" i="1"/>
  <c r="CW831" i="1" s="1"/>
  <c r="G997" i="1"/>
  <c r="CW997" i="1" s="1"/>
  <c r="CX1011" i="1"/>
  <c r="CW178" i="1"/>
  <c r="CW194" i="1"/>
  <c r="CW210" i="1"/>
  <c r="CW226" i="1"/>
  <c r="CX433" i="1"/>
  <c r="CW1360" i="1"/>
  <c r="CX1005" i="1"/>
  <c r="CX777" i="1"/>
  <c r="CX793" i="1"/>
  <c r="CX809" i="1"/>
  <c r="CX825" i="1"/>
  <c r="CX841" i="1"/>
  <c r="G771" i="1"/>
  <c r="CW771" i="1" s="1"/>
  <c r="CX771" i="1"/>
  <c r="G803" i="1"/>
  <c r="CW803" i="1" s="1"/>
  <c r="CX803" i="1"/>
  <c r="G835" i="1"/>
  <c r="CW835" i="1" s="1"/>
  <c r="CX835" i="1"/>
  <c r="G1013" i="1"/>
  <c r="CX1013" i="1"/>
  <c r="G975" i="1"/>
  <c r="CX975" i="1"/>
  <c r="G991" i="1"/>
  <c r="CX991" i="1"/>
  <c r="G1007" i="1"/>
  <c r="CX1007" i="1"/>
  <c r="CW777" i="1"/>
  <c r="CW785" i="1"/>
  <c r="CW793" i="1"/>
  <c r="CW801" i="1"/>
  <c r="CW809" i="1"/>
  <c r="CW817" i="1"/>
  <c r="CW825" i="1"/>
  <c r="CW833" i="1"/>
  <c r="CW841" i="1"/>
  <c r="CW772" i="1"/>
  <c r="CW780" i="1"/>
  <c r="CW788" i="1"/>
  <c r="CW796" i="1"/>
  <c r="CW804" i="1"/>
  <c r="CW812" i="1"/>
  <c r="CW820" i="1"/>
  <c r="CW828" i="1"/>
  <c r="CW836" i="1"/>
  <c r="CW844" i="1"/>
  <c r="CX202" i="1"/>
  <c r="CW513" i="1"/>
  <c r="G779" i="1"/>
  <c r="CX779" i="1" s="1"/>
  <c r="G795" i="1"/>
  <c r="CX795" i="1" s="1"/>
  <c r="G811" i="1"/>
  <c r="CX811" i="1" s="1"/>
  <c r="G827" i="1"/>
  <c r="CX827" i="1" s="1"/>
  <c r="G843" i="1"/>
  <c r="CX843" i="1" s="1"/>
  <c r="G981" i="1"/>
  <c r="CX981" i="1" s="1"/>
  <c r="G1098" i="1"/>
  <c r="CW1098" i="1" s="1"/>
  <c r="CX1368" i="1"/>
  <c r="CX999" i="1"/>
  <c r="CX781" i="1"/>
  <c r="CX797" i="1"/>
  <c r="CX813" i="1"/>
  <c r="CX829" i="1"/>
  <c r="CX967" i="1"/>
  <c r="G1364" i="1"/>
  <c r="CX1364" i="1"/>
  <c r="G787" i="1"/>
  <c r="CW787" i="1" s="1"/>
  <c r="CX787" i="1"/>
  <c r="G819" i="1"/>
  <c r="CW819" i="1" s="1"/>
  <c r="CX819" i="1"/>
  <c r="CW973" i="1"/>
  <c r="CW1005" i="1"/>
  <c r="CW983" i="1"/>
  <c r="CW1074" i="1"/>
  <c r="G174" i="1"/>
  <c r="CW174" i="1" s="1"/>
  <c r="CX174" i="1"/>
  <c r="G190" i="1"/>
  <c r="CW190" i="1" s="1"/>
  <c r="CX190" i="1"/>
  <c r="G776" i="1"/>
  <c r="CW776" i="1" s="1"/>
  <c r="G784" i="1"/>
  <c r="CW784" i="1" s="1"/>
  <c r="CX784" i="1"/>
  <c r="G792" i="1"/>
  <c r="CW792" i="1" s="1"/>
  <c r="G800" i="1"/>
  <c r="CW800" i="1" s="1"/>
  <c r="CX800" i="1"/>
  <c r="G808" i="1"/>
  <c r="CW808" i="1" s="1"/>
  <c r="G816" i="1"/>
  <c r="CW816" i="1" s="1"/>
  <c r="CX816" i="1"/>
  <c r="G824" i="1"/>
  <c r="CW824" i="1" s="1"/>
  <c r="G832" i="1"/>
  <c r="CW832" i="1" s="1"/>
  <c r="CX832" i="1"/>
  <c r="G840" i="1"/>
  <c r="CW840" i="1" s="1"/>
  <c r="G993" i="1"/>
  <c r="CW993" i="1" s="1"/>
  <c r="CX993" i="1"/>
  <c r="G971" i="1"/>
  <c r="CW971" i="1" s="1"/>
  <c r="G1003" i="1"/>
  <c r="CW1003" i="1" s="1"/>
  <c r="CX1003" i="1"/>
  <c r="G1078" i="1"/>
  <c r="CW1078" i="1" s="1"/>
  <c r="CW1364" i="1"/>
  <c r="CX513" i="1"/>
  <c r="G775" i="1"/>
  <c r="CW775" i="1" s="1"/>
  <c r="CW779" i="1"/>
  <c r="G791" i="1"/>
  <c r="CW791" i="1" s="1"/>
  <c r="CX791" i="1"/>
  <c r="CW795" i="1"/>
  <c r="G807" i="1"/>
  <c r="CW807" i="1" s="1"/>
  <c r="CX807" i="1"/>
  <c r="CW811" i="1"/>
  <c r="G823" i="1"/>
  <c r="CW823" i="1" s="1"/>
  <c r="CX823" i="1"/>
  <c r="CW827" i="1"/>
  <c r="G839" i="1"/>
  <c r="CW839" i="1" s="1"/>
  <c r="CW843" i="1"/>
  <c r="G965" i="1"/>
  <c r="CW965" i="1" s="1"/>
  <c r="CX965" i="1"/>
  <c r="CW1013" i="1"/>
  <c r="CW975" i="1"/>
  <c r="CW991" i="1"/>
  <c r="CW1007" i="1"/>
  <c r="G1082" i="1"/>
  <c r="CW1082" i="1" s="1"/>
  <c r="CX1082" i="1"/>
  <c r="CX1105" i="1"/>
  <c r="G1397" i="1"/>
  <c r="CW1397" i="1" s="1"/>
  <c r="CW186" i="1"/>
  <c r="CW202" i="1"/>
  <c r="CW218" i="1"/>
  <c r="CW1011" i="1"/>
  <c r="CW1368" i="1"/>
  <c r="CX973" i="1"/>
  <c r="CX983" i="1"/>
  <c r="CX785" i="1"/>
  <c r="CX801" i="1"/>
  <c r="CX817" i="1"/>
  <c r="CX833" i="1"/>
  <c r="CX1074" i="1"/>
  <c r="CX1098" i="1" l="1"/>
  <c r="CX831" i="1"/>
  <c r="CX799" i="1"/>
  <c r="CX1354" i="1"/>
  <c r="CX987" i="1"/>
  <c r="CX1397" i="1"/>
  <c r="CX839" i="1"/>
  <c r="CX775" i="1"/>
  <c r="CX1078" i="1"/>
  <c r="CX971" i="1"/>
  <c r="CX840" i="1"/>
  <c r="CX824" i="1"/>
  <c r="CX808" i="1"/>
  <c r="CX792" i="1"/>
  <c r="CX776" i="1"/>
  <c r="CW981" i="1"/>
  <c r="CX997" i="1"/>
  <c r="CX815" i="1"/>
  <c r="CX783" i="1"/>
</calcChain>
</file>

<file path=xl/sharedStrings.xml><?xml version="1.0" encoding="utf-8"?>
<sst xmlns="http://schemas.openxmlformats.org/spreadsheetml/2006/main" count="63235" uniqueCount="282">
  <si>
    <t>Id</t>
  </si>
  <si>
    <t>MSSubClass</t>
  </si>
  <si>
    <t>MSZoning</t>
  </si>
  <si>
    <t>rl</t>
  </si>
  <si>
    <t>rm</t>
  </si>
  <si>
    <t>rh</t>
  </si>
  <si>
    <t>c all</t>
  </si>
  <si>
    <t>LotFrontage</t>
  </si>
  <si>
    <t>Fix_LotFrontage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</si>
  <si>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</si>
  <si>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</si>
  <si>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</si>
  <si>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</si>
  <si>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</si>
  <si>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</si>
  <si>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</si>
  <si>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</si>
  <si>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</si>
  <si>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</si>
  <si>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</si>
  <si>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</si>
  <si>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</si>
  <si>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</si>
  <si>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</si>
  <si>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</si>
  <si>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</si>
  <si>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</si>
  <si>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</si>
  <si>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</si>
  <si>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</si>
  <si>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</si>
  <si>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</si>
  <si>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</si>
  <si>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NUM_ExQual</t>
  </si>
  <si>
    <t>ExterCond</t>
  </si>
  <si>
    <t>NUM_ExCond</t>
  </si>
  <si>
    <t>Foundation</t>
  </si>
  <si>
    <t>BsmtQual</t>
  </si>
  <si>
    <t>NUM_BsmtQual</t>
  </si>
  <si>
    <t>BsmtCond</t>
  </si>
  <si>
    <t>NUM_BsmtCond</t>
  </si>
  <si>
    <t>BsmtExposure</t>
  </si>
  <si>
    <t>NUM_BsmtExpos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</si>
  <si>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</si>
  <si>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</si>
  <si>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</si>
  <si>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</si>
  <si>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</si>
  <si>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</si>
  <si>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</si>
  <si>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</si>
  <si>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NUM_Heat</t>
  </si>
  <si>
    <t>CentralAir</t>
  </si>
  <si>
    <t>Electrical</t>
  </si>
  <si>
    <t>1stFlrSF</t>
  </si>
  <si>
    <t>2ndFlrSF</t>
  </si>
  <si>
    <t>LowQualFinSF</t>
  </si>
  <si>
    <t>GrLivArea</t>
  </si>
  <si>
    <t>LOG(GrLivArea)</t>
  </si>
  <si>
    <t>BsmtFullBath</t>
  </si>
  <si>
    <t>BsmtHalfBath</t>
  </si>
  <si>
    <t>TOTBaseBath</t>
  </si>
  <si>
    <t>FullBath</t>
  </si>
  <si>
    <t>HalfBath</t>
  </si>
  <si>
    <t>TOTbath</t>
  </si>
  <si>
    <t>BedroomAbvGr</t>
  </si>
  <si>
    <t>KitchenAbvGr</t>
  </si>
  <si>
    <t>KitchenQual</t>
  </si>
  <si>
    <t>NUM_KitchQual</t>
  </si>
  <si>
    <t>TotRmsAbvGrd</t>
  </si>
  <si>
    <t>Functional</t>
  </si>
  <si>
    <t>Fireplaces</t>
  </si>
  <si>
    <t>FireplaceQu</t>
  </si>
  <si>
    <t>NUM_Fire</t>
  </si>
  <si>
    <t>GarageType</t>
  </si>
  <si>
    <t>GarageYrBlt</t>
  </si>
  <si>
    <t>GarageFinish</t>
  </si>
  <si>
    <t>GarageCars</t>
  </si>
  <si>
    <t>GarageArea</t>
  </si>
  <si>
    <t>GarageQual</t>
  </si>
  <si>
    <t>NUM_GarQual</t>
  </si>
  <si>
    <t>GarageCond</t>
  </si>
  <si>
    <t>NUM_GarCond</t>
  </si>
  <si>
    <t>PavedDrive</t>
  </si>
  <si>
    <t>WoodDeckSF</t>
  </si>
  <si>
    <t>OpenPorchSF</t>
  </si>
  <si>
    <t>EnclosedPorch</t>
  </si>
  <si>
    <t>3SsnPorch</t>
  </si>
  <si>
    <t>ScreenPorch</t>
  </si>
  <si>
    <t>TOT_Porch</t>
  </si>
  <si>
    <t>PoolArea</t>
  </si>
  <si>
    <t>PoolQC</t>
  </si>
  <si>
    <t>NUM_Pool</t>
  </si>
  <si>
    <t>Fence</t>
  </si>
  <si>
    <t>MiscFeature</t>
  </si>
  <si>
    <t>MiscVal</t>
  </si>
  <si>
    <t>MoSold</t>
  </si>
  <si>
    <t>YrSold</t>
  </si>
  <si>
    <t>SaleType</t>
  </si>
  <si>
    <t>SaleCondition</t>
  </si>
  <si>
    <t>ZEROS2</t>
  </si>
  <si>
    <t>NA3</t>
  </si>
  <si>
    <t>TOT_QUAL</t>
  </si>
  <si>
    <t>TOT_COND</t>
  </si>
  <si>
    <t>TOT_Qual_mult</t>
  </si>
  <si>
    <t>TOT_Qual_Sub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</si>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</sst>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416AA9-0F99-4517-B240-204294C1032F}" name="fun" displayName="fun" ref="A1:DC1461" totalsRowShown="0">
  <autoFilter ref="A1:DC1461" xr:uid="{1206B9F6-2A64-4D7B-927A-252CC4EB9EC0}"/>
  <sortState xmlns:xlrd2="http://schemas.microsoft.com/office/spreadsheetml/2017/richdata2" ref="A2:DB1461">
    <sortCondition ref="A1:A1461"/>
  </sortState>
  <tableColumns count="107">
    <tableColumn id="1" xr3:uid="{7B2CE524-1F39-426E-A490-D86AEF849E97}" name="Id"/>
    <tableColumn id="2" xr3:uid="{62BBBA1F-E888-4BC0-AFC2-B4B491023C53}" name="MSSubClass"/>
    <tableColumn id="3" xr3:uid="{29D30D1B-820F-4639-AC35-AEAFA33C87D1}" name="MSZoning"/>
    <tableColumn id="87" xr3:uid="{4B067CE1-152B-4471-9060-99BE3653B9F7}" name="rl">
      <calculatedColumnFormula>IF(fun[[#This Row],[MSZoning]]="RL",1,0)</calculatedColumnFormula>
    </tableColumn>
    <tableColumn id="86" xr3:uid="{25F35049-09F6-4010-A07E-4903B372E491}" name="rm"/>
    <tableColumn id="85" xr3:uid="{A7F0265C-3EFB-4A50-9585-7FFFE6B25954}" name="rh"/>
    <tableColumn id="89" xr3:uid="{7F9C9E77-0FF6-4926-8C15-C9ECF7FDF0D0}" name="c all"/>
    <tableColumn id="4" xr3:uid="{2B020BB5-1EB4-4A46-BA82-B59C3B0A312E}" name="LotFrontage"/>
    <tableColumn id="95" xr3:uid="{07BA2708-E94C-4EEE-B89C-0D62F89B8463}" name="Fix_LotFrontage">
      <calculatedColumnFormula>IF(fun[[#This Row],[LotFrontage]]="NA",0,fun[[#This Row],[LotFrontage]])</calculatedColumnFormula>
    </tableColumn>
    <tableColumn id="5" xr3:uid="{F4BD9620-1577-4CC6-972A-F544C37F0DE6}" name="LotArea"/>
    <tableColumn id="6" xr3:uid="{A7F28543-62D5-4C47-AF7A-7C3024D3816A}" name="Street"/>
    <tableColumn id="7" xr3:uid="{F1EFDDBD-79F6-42B5-9491-2D846B572562}" name="Alley"/>
    <tableColumn id="8" xr3:uid="{1343774B-DDB1-46CB-BBA1-D4436CE43774}" name="LotShape"/>
    <tableColumn id="9" xr3:uid="{E0D030EB-8FB3-4AE1-92DC-72A5A6CCFE2D}" name="LandContour"/>
    <tableColumn id="10" xr3:uid="{8100C9E0-F312-4672-AEE3-A2581C38AE47}" name="Utilities"/>
    <tableColumn id="11" xr3:uid="{E8B706EB-C2F8-4890-93ED-34937D2F030B}" name="LotConfig"/>
    <tableColumn id="12" xr3:uid="{E01F894D-3B64-4F34-9A4D-260980194754}" name="LandSlope"/>
    <tableColumn id="13" xr3:uid="{A65DA824-8AD7-41E8-A740-2DA5A736C32E}" name="Neighborhood"/>
    <tableColumn id="14" xr3:uid="{55E70D27-16D9-4087-967B-F897230FD082}" name="Condition1"/>
    <tableColumn id="15" xr3:uid="{D6A343FF-F0EB-4AF6-9542-89CB8E95D575}" name="Condition2"/>
    <tableColumn id="16" xr3:uid="{21B537B2-C3AB-41CA-8DF5-2DB7208BB3E6}" name="BldgType"/>
    <tableColumn id="17" xr3:uid="{6D3FE5C9-6C6A-4374-A08D-ED0183DF7550}" name="HouseStyle"/>
    <tableColumn id="18" xr3:uid="{32C68E8E-C093-44BA-8531-8448B50DDE5D}" name="OverallQual"/>
    <tableColumn id="19" xr3:uid="{65A1EB09-AB62-47DF-AE10-AA3EBCB094BF}" name="OverallCond"/>
    <tableColumn id="20" xr3:uid="{13E27D08-987A-4F1C-80A6-ADF9A28C139A}" name="YearBuilt"/>
    <tableColumn id="21" xr3:uid="{BFC6AD54-EDD9-4CC5-A447-A262DE9D1316}" name="YearRemodAdd"/>
    <tableColumn id="22" xr3:uid="{A7B7E599-5887-4343-8487-3EE26EABB6C8}" name="RoofStyle"/>
    <tableColumn id="23" xr3:uid="{B7A97F92-54D5-4B5B-A1AE-68CACFB1684D}" name="RoofMatl"/>
    <tableColumn id="24" xr3:uid="{5149F7C8-5964-4AE0-8249-892BBA21BBEA}" name="Exterior1st"/>
    <tableColumn id="25" xr3:uid="{8414A1CC-D3BC-412D-A01E-7387B4DAE3B2}" name="Exterior2nd"/>
    <tableColumn id="26" xr3:uid="{8392DE0D-23AD-42BC-9283-B6D28A16539B}" name="MasVnrType"/>
    <tableColumn id="27" xr3:uid="{1C1A965C-C80F-4BC0-A005-919EC232818C}" name="MasVnrArea"/>
    <tableColumn id="28" xr3:uid="{2187BEDB-751D-4291-93E9-49C1A56A5C12}" name="ExterQual"/>
    <tableColumn id="96" xr3:uid="{0634303C-9CAE-459D-A19B-F7018F6DA4BA}" name="NUM_ExQual">
      <calculatedColumnFormula>IF(fun[[#This Row],[ExterQual]]="Ex",5,IF(fun[[#This Row],[ExterQual]]="Gd",4,IF(fun[[#This Row],[ExterQual]]="TA",3,IF(fun[[#This Row],[ExterQual]]="Fa",2,1))))</calculatedColumnFormula>
    </tableColumn>
    <tableColumn id="29" xr3:uid="{3C64EBAF-E98A-4C06-AEC0-584C7932598B}" name="ExterCond"/>
    <tableColumn id="97" xr3:uid="{41DD1A77-824C-4780-8736-D55D86CDBB0F}" name="NUM_ExCond">
      <calculatedColumnFormula>IF(fun[[#This Row],[ExterCond]]="Ex",5,IF(fun[[#This Row],[ExterCond]]="Gd",4,IF(fun[[#This Row],[ExterCond]]="TA",3,IF(fun[[#This Row],[ExterCond]]="Fa",2,1))))</calculatedColumnFormula>
    </tableColumn>
    <tableColumn id="30" xr3:uid="{67293C99-52AE-4FAB-9830-9D23ACE9B66E}" name="Foundation"/>
    <tableColumn id="31" xr3:uid="{23541727-A35F-4F66-8F7F-191FE6A99C00}" name="BsmtQual"/>
    <tableColumn id="99" xr3:uid="{38ABCB9A-235F-4F99-B9D2-5E7A05BAB996}" name="NUM_BsmtQual">
      <calculatedColumnFormula>IF(fun[[#This Row],[BsmtQual]]="Ex",5,IF(fun[[#This Row],[BsmtQual]]="Gd",4,IF(fun[[#This Row],[BsmtQual]]="TA",3,IF(fun[[#This Row],[BsmtQual]]="Fa",2,IF(fun[[#This Row],[BsmtQual]]="Po",1,0)))))</calculatedColumnFormula>
    </tableColumn>
    <tableColumn id="32" xr3:uid="{40A24B45-20F8-4ED3-ADAF-13B26A3618D1}" name="BsmtCond"/>
    <tableColumn id="100" xr3:uid="{C3568A74-AA3C-4245-9274-6692A340B340}" name="NUM_BsmtCond">
      <calculatedColumnFormula>IF(fun[[#This Row],[BsmtCond]]="Ex",5,IF(fun[[#This Row],[BsmtCond]]="Gd",4,IF(fun[[#This Row],[BsmtCond]]="TA",3,IF(fun[[#This Row],[BsmtCond]]="Fa",2,IF(fun[[#This Row],[BsmtCond]]="Po",1,0)))))</calculatedColumnFormula>
    </tableColumn>
    <tableColumn id="33" xr3:uid="{A36B8640-46F1-4309-868C-5540B4D4FB4F}" name="BsmtExposure"/>
    <tableColumn id="104" xr3:uid="{9787AF88-7FE9-49C6-A8F1-B33826B22ADC}" name="NUM_BsmtExpos">
      <calculatedColumnFormula>IF(fun[[#This Row],[BsmtExposure]]="Gd",3,IF(fun[[#This Row],[BsmtExposure]]="Av",2,IF(fun[[#This Row],[BsmtExposure]]="Mn",1,0)))</calculatedColumnFormula>
    </tableColumn>
    <tableColumn id="34" xr3:uid="{E90C2002-915A-4BE9-A91A-8C9CF1020F13}" name="BsmtFinType1"/>
    <tableColumn id="35" xr3:uid="{F2866F53-4277-44D5-A59F-1EA1339BC9BA}" name="BsmtFinSF1"/>
    <tableColumn id="36" xr3:uid="{2C9C5204-0205-4D84-9E9B-B7F3C8A7BF1A}" name="BsmtFinType2"/>
    <tableColumn id="37" xr3:uid="{92080611-9D19-430A-92E3-7A4D3D0A745C}" name="BsmtFinSF2"/>
    <tableColumn id="38" xr3:uid="{6D64DFEC-6FEA-4735-8BEE-0F1A2443F70F}" name="BsmtUnfSF"/>
    <tableColumn id="39" xr3:uid="{42DC4ACF-724D-4F82-A3A0-8738E6FE1337}" name="TotalBsmtSF"/>
    <tableColumn id="40" xr3:uid="{D8F7187B-5E53-4399-BF62-0E87472ED532}" name="Heating"/>
    <tableColumn id="41" xr3:uid="{B91B650B-5B22-4117-A5A2-41C4F74E0F97}" name="HeatingQC"/>
    <tableColumn id="101" xr3:uid="{95373FF9-6989-471C-A50D-C1B995CD4F04}" name="NUM_Heat">
      <calculatedColumnFormula>IF(fun[[#This Row],[HeatingQC]]="Ex",5,IF(fun[[#This Row],[HeatingQC]]="Gd",4,IF(fun[[#This Row],[HeatingQC]]="TA",3,IF(fun[[#This Row],[HeatingQC]]="Fa",2,IF(fun[[#This Row],[HeatingQC]]="Po",1,0)))))</calculatedColumnFormula>
    </tableColumn>
    <tableColumn id="42" xr3:uid="{1B99E00A-6481-4D71-8E61-226ACF29C86B}" name="CentralAir"/>
    <tableColumn id="43" xr3:uid="{5C808023-D155-4BB8-8D9C-7B218AF2AC5A}" name="Electrical"/>
    <tableColumn id="44" xr3:uid="{D916CA8C-458C-4A79-A7A7-C7F46200C638}" name="1stFlrSF"/>
    <tableColumn id="45" xr3:uid="{29476642-F5F3-442F-8F22-E8E79FBD2718}" name="2ndFlrSF"/>
    <tableColumn id="46" xr3:uid="{47B66436-9B13-48D2-8294-88F902B7A967}" name="LowQualFinSF"/>
    <tableColumn id="47" xr3:uid="{EC56DE54-DDCA-4364-9EA0-86E22225B267}" name="GrLivArea"/>
    <tableColumn id="105" xr3:uid="{C6DBDD3C-341A-457B-B678-2AED65792139}" name="LOG(GrLivArea)">
      <calculatedColumnFormula>LOG(fun[[#This Row],[GrLivArea]])</calculatedColumnFormula>
    </tableColumn>
    <tableColumn id="48" xr3:uid="{267BE61F-C241-4829-8991-1EEB3D3013AF}" name="BsmtFullBath"/>
    <tableColumn id="49" xr3:uid="{391D2DEE-BF6B-409D-BFE8-2E9E66E99B1E}" name="BsmtHalfBath"/>
    <tableColumn id="106" xr3:uid="{0ABD4512-A8FA-4794-859D-2C1B6404A4F0}" name="TOTBaseBath">
      <calculatedColumnFormula>fun[[#This Row],[BsmtFullBath]]+(0.5*fun[[#This Row],[BsmtHalfBath]])</calculatedColumnFormula>
    </tableColumn>
    <tableColumn id="50" xr3:uid="{CBFDE6F1-B4EC-4642-B88F-74ADC06ADEA1}" name="FullBath"/>
    <tableColumn id="51" xr3:uid="{E98A6C53-C27A-4667-AD71-B3B830F4EF08}" name="HalfBath"/>
    <tableColumn id="107" xr3:uid="{4C12FDFB-D62C-4255-8387-6BFBD1DE5213}" name="TOTbath">
      <calculatedColumnFormula>fun[[#This Row],[HalfBath]]+fun[[#This Row],[TOTBaseBath]]+fun[[#This Row],[FullBath]]</calculatedColumnFormula>
    </tableColumn>
    <tableColumn id="52" xr3:uid="{1BB0A241-46CE-43C3-8ADB-F9F2A5F8D0FB}" name="BedroomAbvGr"/>
    <tableColumn id="53" xr3:uid="{676E336E-FB2C-453B-8526-8817FC82D420}" name="KitchenAbvGr"/>
    <tableColumn id="54" xr3:uid="{D7239B84-D6C3-45A3-9A29-4C271948124C}" name="KitchenQual"/>
    <tableColumn id="102" xr3:uid="{C4590566-C853-4461-AF1A-A9B7ED66BBFE}" name="NUM_KitchQual">
      <calculatedColumnFormula>IF(fun[[#This Row],[KitchenQual]]="Ex",5,IF(fun[[#This Row],[KitchenQual]]="Gd",4,IF(fun[[#This Row],[KitchenQual]]="TA",3,IF(fun[[#This Row],[KitchenQual]]="Fa",2,0))))</calculatedColumnFormula>
    </tableColumn>
    <tableColumn id="55" xr3:uid="{871B1309-C807-47D2-89AF-DB9C6D8F9893}" name="TotRmsAbvGrd"/>
    <tableColumn id="56" xr3:uid="{2C5C6384-844E-400A-9B25-D9FF1A64FB38}" name="Functional"/>
    <tableColumn id="57" xr3:uid="{4E78D73B-8E14-4FAB-A9B5-DA7BFA60E363}" name="Fireplaces"/>
    <tableColumn id="58" xr3:uid="{CE430AF2-EF28-44F2-9D07-B0CFF5BE9A37}" name="FireplaceQu"/>
    <tableColumn id="112" xr3:uid="{AE8AFFCE-58E5-493F-B9FF-EBA18D9D812D}" name="NUM_Fire">
      <calculatedColumnFormula>IF(fun[[#This Row],[FireplaceQu]]="Ex",5,IF(fun[[#This Row],[FireplaceQu]]="Gd",4,IF(fun[[#This Row],[FireplaceQu]]="TA",3,IF(fun[[#This Row],[FireplaceQu]]="Fa",2,0))))</calculatedColumnFormula>
    </tableColumn>
    <tableColumn id="59" xr3:uid="{9B6F586E-EB49-4F12-B63A-C865ECDFA8A7}" name="GarageType"/>
    <tableColumn id="60" xr3:uid="{57E99D27-EBA0-4B16-8531-F3F28DCA12AB}" name="GarageYrBlt"/>
    <tableColumn id="61" xr3:uid="{7125AA83-7859-4841-8358-F53D226D7A9E}" name="GarageFinish"/>
    <tableColumn id="62" xr3:uid="{F44E4C5C-BB52-4F1C-89DF-1A286971B5D7}" name="GarageCars"/>
    <tableColumn id="63" xr3:uid="{6660BAEC-6DE0-44D5-95A0-A688AD252755}" name="GarageArea"/>
    <tableColumn id="64" xr3:uid="{E86F65A2-1193-4B80-9704-F373BA22BB39}" name="GarageQual"/>
    <tableColumn id="108" xr3:uid="{404CB3AA-BF35-42B8-8574-669DE2410D25}" name="NUM_GarQual">
      <calculatedColumnFormula>IF(fun[[#This Row],[GarageQual]]="Ex",5,IF(fun[[#This Row],[GarageQual]]="Gd",4,IF(fun[[#This Row],[GarageQual]]="TA",3,IF(fun[[#This Row],[GarageQual]]="Fa",2,IF(fun[[#This Row],[GarageQual]]="Po",1,0)))))</calculatedColumnFormula>
    </tableColumn>
    <tableColumn id="65" xr3:uid="{C03C3C4D-AABA-4C76-91E7-B342BE3FCC3F}" name="GarageCond"/>
    <tableColumn id="109" xr3:uid="{955C29FF-8196-4E65-8037-51953E1ADCCE}" name="NUM_GarCond">
      <calculatedColumnFormula>IF(fun[[#This Row],[GarageCond]]="Ex",5,IF(fun[[#This Row],[GarageCond]]="Gd",4,IF(fun[[#This Row],[GarageCond]]="TA",3,IF(fun[[#This Row],[GarageCond]]="Fa",2,IF(fun[[#This Row],[GarageCond]]="Po",1,0)))))</calculatedColumnFormula>
    </tableColumn>
    <tableColumn id="66" xr3:uid="{204142CF-A45B-40F0-AC35-D7FC62B451E6}" name="PavedDrive"/>
    <tableColumn id="67" xr3:uid="{A7FBD695-14D8-47E7-9978-0B83ACBA69E5}" name="WoodDeckSF"/>
    <tableColumn id="68" xr3:uid="{D8EAAB9B-95F4-49E5-9278-EE4AD78D61A8}" name="OpenPorchSF"/>
    <tableColumn id="69" xr3:uid="{4B0BF577-DF9F-4DB0-8FC7-9D2B819DAAAE}" name="EnclosedPorch"/>
    <tableColumn id="70" xr3:uid="{100D36F6-BE11-4B98-9FF5-F69AFCB04782}" name="3SsnPorch"/>
    <tableColumn id="71" xr3:uid="{6CDD610E-16C0-4BF3-AB79-4C033806570B}" name="ScreenPorch"/>
    <tableColumn id="111" xr3:uid="{49FA7078-BF50-4C4F-9022-44CC22EF4F01}" name="TOT_Porch">
      <calculatedColumnFormula>(0.5*fun[[#This Row],[WoodDeckSF]])+fun[[#This Row],[OpenPorchSF]]+(2*fun[[#This Row],[EnclosedPorch]])+(1.5*fun[[#This Row],[3SsnPorch]])+fun[[#This Row],[ScreenPorch]]</calculatedColumnFormula>
    </tableColumn>
    <tableColumn id="72" xr3:uid="{670CC32B-F6E5-40B7-A454-4D45D6338BC9}" name="PoolArea"/>
    <tableColumn id="73" xr3:uid="{687EC458-608B-48D8-8C14-4B1988194F0A}" name="PoolQC"/>
    <tableColumn id="110" xr3:uid="{A062DA00-10F8-4DA3-8DC8-12ED6A14D2B9}" name="NUM_Pool">
      <calculatedColumnFormula>IF(fun[[#This Row],[PoolQC]]="Ex",5,IF(fun[[#This Row],[PoolQC]]="Gd",4,IF(fun[[#This Row],[PoolQC]]="TA",3,IF(fun[[#This Row],[PoolQC]]="Fa",2,IF(fun[[#This Row],[PoolQC]]="Po",1,0)))))</calculatedColumnFormula>
    </tableColumn>
    <tableColumn id="74" xr3:uid="{0D53FED7-42FA-4CAA-8647-D66B6E924F49}" name="Fence"/>
    <tableColumn id="75" xr3:uid="{B9E2009D-150E-4871-9A66-112669FC779F}" name="MiscFeature"/>
    <tableColumn id="76" xr3:uid="{2BD54276-34FF-436D-863F-E23392069A43}" name="MiscVal"/>
    <tableColumn id="77" xr3:uid="{F0E7BFB8-4973-4D18-A58C-57291EAA6877}" name="MoSold"/>
    <tableColumn id="78" xr3:uid="{95892371-0703-4423-9440-80FF4E886186}" name="YrSold"/>
    <tableColumn id="79" xr3:uid="{4994A073-C3F4-4333-9360-3748568393AA}" name="SaleType"/>
    <tableColumn id="80" xr3:uid="{45CCDF45-605F-4881-A9A7-B33BEDE0E938}" name="SaleCondition"/>
    <tableColumn id="91" xr3:uid="{7AAC537E-EEF4-4FCA-AB8A-DB129693C0C6}" name="ZEROS2">
      <calculatedColumnFormula>COUNTIF(fun[[#This Row],[Id]:[SaleCondition]],0)</calculatedColumnFormula>
    </tableColumn>
    <tableColumn id="92" xr3:uid="{DE747E29-2647-4D9B-BB94-052B461A2111}" name="NA3">
      <calculatedColumnFormula>COUNTIF(fun[[#This Row],[Id]:[SaleCondition]],"NA")</calculatedColumnFormula>
    </tableColumn>
    <tableColumn id="94" xr3:uid="{9F0F0175-E1D9-4B4A-9D3B-0D20F9C1D37D}" name="TOT_QUAL">
      <calculatedColumnFormula>fun[[#This Row],[OverallQual]]+fun[[#This Row],[NUM_ExQual]]+fun[[#This Row],[NUM_BsmtQual]]+fun[[#This Row],[NUM_Heat]]+fun[[#This Row],[NUM_KitchQual]]+fun[[#This Row],[NUM_GarQual]]+fun[[#This Row],[NUM_Pool]]+fun[NUM_Fire]</calculatedColumnFormula>
    </tableColumn>
    <tableColumn id="113" xr3:uid="{59FABB57-7ABC-412D-949C-209B042914F3}" name="TOT_COND">
      <calculatedColumnFormula>fun[NUM_ExCond]+fun[NUM_BsmtCond]+fun[NUM_GarCond]</calculatedColumnFormula>
    </tableColumn>
    <tableColumn id="114" xr3:uid="{DE3C62E8-94A5-4834-85EF-609CB4ABDEF4}" name="TOT_Qual_mult">
      <calculatedColumnFormula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calculatedColumnFormula>
    </tableColumn>
    <tableColumn id="115" xr3:uid="{1390A22E-A8AB-4683-9FB7-7B3D126F8DDB}" name="TOT_Qual_Sub">
      <calculatedColumnFormula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calculatedColumnFormula>
    </tableColumn>
    <tableColumn id="116" xr3:uid="{2FDD2CFF-22EA-4BBA-8597-8E1654156A6D}" name="Sale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0359C-7C37-4C91-970D-A2FF8CE8FD53}">
  <dimension ref="A1:DC1461"/>
  <sheetViews>
    <sheetView tabSelected="1" zoomScale="85" zoomScaleNormal="85" workbookViewId="0">
      <selection activeCell="H28" sqref="H28"/>
    </sheetView>
  </sheetViews>
  <sheetFormatPr defaultRowHeight="15" x14ac:dyDescent="0.25"/>
  <cols>
    <col min="2" max="2" width="13.7109375" customWidth="1"/>
    <col min="3" max="7" width="12" customWidth="1"/>
    <col min="8" max="8" width="13.7109375" customWidth="1"/>
    <col min="9" max="9" width="17.5703125" bestFit="1" customWidth="1"/>
    <col min="10" max="10" width="10" customWidth="1"/>
    <col min="13" max="13" width="11.28515625" customWidth="1"/>
    <col min="14" max="14" width="14.42578125" customWidth="1"/>
    <col min="15" max="15" width="10.28515625" customWidth="1"/>
    <col min="16" max="16" width="11.5703125" customWidth="1"/>
    <col min="17" max="17" width="12.28515625" customWidth="1"/>
    <col min="18" max="18" width="16" customWidth="1"/>
    <col min="19" max="20" width="12.85546875" customWidth="1"/>
    <col min="21" max="21" width="11.28515625" customWidth="1"/>
    <col min="22" max="22" width="13.140625" customWidth="1"/>
    <col min="23" max="23" width="13.7109375" customWidth="1"/>
    <col min="24" max="24" width="14.140625" customWidth="1"/>
    <col min="25" max="25" width="11.28515625" customWidth="1"/>
    <col min="26" max="26" width="17" customWidth="1"/>
    <col min="27" max="27" width="11.7109375" customWidth="1"/>
    <col min="28" max="28" width="11.42578125" customWidth="1"/>
    <col min="29" max="29" width="12.7109375" customWidth="1"/>
    <col min="30" max="30" width="13.42578125" customWidth="1"/>
    <col min="31" max="31" width="14.28515625" customWidth="1"/>
    <col min="32" max="32" width="14.140625" customWidth="1"/>
    <col min="33" max="34" width="11.85546875" customWidth="1"/>
    <col min="35" max="36" width="12.28515625" customWidth="1"/>
    <col min="37" max="37" width="13.28515625" customWidth="1"/>
    <col min="38" max="38" width="11.7109375" customWidth="1"/>
    <col min="39" max="39" width="18.42578125" bestFit="1" customWidth="1"/>
    <col min="40" max="40" width="12.140625" customWidth="1"/>
    <col min="41" max="41" width="18.85546875" bestFit="1" customWidth="1"/>
    <col min="42" max="43" width="15.7109375" customWidth="1"/>
    <col min="44" max="44" width="15.5703125" customWidth="1"/>
    <col min="45" max="45" width="13.28515625" customWidth="1"/>
    <col min="46" max="46" width="15.5703125" customWidth="1"/>
    <col min="47" max="47" width="13.28515625" customWidth="1"/>
    <col min="48" max="48" width="12.85546875" customWidth="1"/>
    <col min="49" max="49" width="14" customWidth="1"/>
    <col min="50" max="50" width="10" customWidth="1"/>
    <col min="51" max="52" width="12.5703125" customWidth="1"/>
    <col min="53" max="53" width="12.140625" customWidth="1"/>
    <col min="54" max="54" width="11.140625" customWidth="1"/>
    <col min="55" max="55" width="10" customWidth="1"/>
    <col min="56" max="56" width="10.7109375" customWidth="1"/>
    <col min="57" max="57" width="15.5703125" customWidth="1"/>
    <col min="58" max="59" width="11.85546875" customWidth="1"/>
    <col min="60" max="60" width="14.85546875" customWidth="1"/>
    <col min="61" max="62" width="15.140625" customWidth="1"/>
    <col min="63" max="63" width="10.42578125" customWidth="1"/>
    <col min="64" max="65" width="10.7109375" customWidth="1"/>
    <col min="66" max="66" width="16.85546875" customWidth="1"/>
    <col min="67" max="67" width="15.42578125" customWidth="1"/>
    <col min="68" max="69" width="14" customWidth="1"/>
    <col min="70" max="70" width="16.42578125" customWidth="1"/>
    <col min="71" max="71" width="12.42578125" customWidth="1"/>
    <col min="72" max="72" width="12.140625" customWidth="1"/>
    <col min="73" max="74" width="13.85546875" customWidth="1"/>
    <col min="75" max="76" width="13.7109375" customWidth="1"/>
    <col min="77" max="77" width="14.7109375" customWidth="1"/>
    <col min="78" max="78" width="13.140625" customWidth="1"/>
    <col min="79" max="81" width="13.5703125" customWidth="1"/>
    <col min="82" max="83" width="14" customWidth="1"/>
    <col min="84" max="84" width="13.28515625" customWidth="1"/>
    <col min="85" max="85" width="14.85546875" customWidth="1"/>
    <col min="86" max="86" width="15" customWidth="1"/>
    <col min="87" max="87" width="16" customWidth="1"/>
    <col min="88" max="88" width="12.140625" customWidth="1"/>
    <col min="89" max="90" width="14.140625" customWidth="1"/>
    <col min="91" max="91" width="11.28515625" customWidth="1"/>
    <col min="92" max="93" width="9.7109375" customWidth="1"/>
    <col min="95" max="95" width="14.140625" customWidth="1"/>
    <col min="96" max="96" width="10.140625" customWidth="1"/>
    <col min="97" max="97" width="10" customWidth="1"/>
    <col min="99" max="99" width="11.140625" customWidth="1"/>
    <col min="100" max="100" width="15.5703125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5">
      <c r="A2">
        <v>1</v>
      </c>
      <c r="B2">
        <v>60</v>
      </c>
      <c r="C2" t="s">
        <v>107</v>
      </c>
      <c r="D2">
        <f>IF(fun[[#This Row],[MSZoning]]="RL",1,0)</f>
        <v>1</v>
      </c>
      <c r="E2">
        <f>IF(fun[[#This Row],[MSZoning]]="RM",1,0)</f>
        <v>0</v>
      </c>
      <c r="F2">
        <f>IF(fun[[#This Row],[MSZoning]]="RH",1,0)</f>
        <v>0</v>
      </c>
      <c r="G2">
        <f>IF(fun[[#This Row],[MSZoning]]="C (all)",1,0)</f>
        <v>0</v>
      </c>
      <c r="H2">
        <v>65</v>
      </c>
      <c r="I2">
        <f>IF(fun[[#This Row],[LotFrontage]]="NA",0,fun[[#This Row],[LotFrontage]])</f>
        <v>65</v>
      </c>
      <c r="J2">
        <v>8450</v>
      </c>
      <c r="K2" t="s">
        <v>108</v>
      </c>
      <c r="L2" t="s">
        <v>109</v>
      </c>
      <c r="M2" t="s">
        <v>110</v>
      </c>
      <c r="N2" t="s">
        <v>111</v>
      </c>
      <c r="O2" t="s">
        <v>112</v>
      </c>
      <c r="P2" t="s">
        <v>113</v>
      </c>
      <c r="Q2" t="s">
        <v>114</v>
      </c>
      <c r="R2" t="s">
        <v>115</v>
      </c>
      <c r="S2" t="s">
        <v>116</v>
      </c>
      <c r="T2" t="s">
        <v>116</v>
      </c>
      <c r="U2" t="s">
        <v>117</v>
      </c>
      <c r="V2" t="s">
        <v>118</v>
      </c>
      <c r="W2">
        <v>7</v>
      </c>
      <c r="X2">
        <v>5</v>
      </c>
      <c r="Y2">
        <v>2003</v>
      </c>
      <c r="Z2">
        <v>2003</v>
      </c>
      <c r="AA2" t="s">
        <v>119</v>
      </c>
      <c r="AB2" t="s">
        <v>120</v>
      </c>
      <c r="AC2" t="s">
        <v>121</v>
      </c>
      <c r="AD2" t="s">
        <v>121</v>
      </c>
      <c r="AE2" t="s">
        <v>122</v>
      </c>
      <c r="AF2">
        <v>196</v>
      </c>
      <c r="AG2" t="s">
        <v>123</v>
      </c>
      <c r="AH2">
        <f>IF(fun[[#This Row],[ExterQual]]="Ex",5,IF(fun[[#This Row],[ExterQual]]="Gd",4,IF(fun[[#This Row],[ExterQual]]="TA",3,IF(fun[[#This Row],[ExterQual]]="Fa",2,1))))</f>
        <v>4</v>
      </c>
      <c r="AI2" t="s">
        <v>124</v>
      </c>
      <c r="AJ2">
        <f>IF(fun[[#This Row],[ExterCond]]="Ex",5,IF(fun[[#This Row],[ExterCond]]="Gd",4,IF(fun[[#This Row],[ExterCond]]="TA",3,IF(fun[[#This Row],[ExterCond]]="Fa",2,1))))</f>
        <v>3</v>
      </c>
      <c r="AK2" t="s">
        <v>125</v>
      </c>
      <c r="AL2" t="s">
        <v>123</v>
      </c>
      <c r="AM2">
        <f>IF(fun[[#This Row],[BsmtQual]]="Ex",5,IF(fun[[#This Row],[BsmtQual]]="Gd",4,IF(fun[[#This Row],[BsmtQual]]="TA",3,IF(fun[[#This Row],[BsmtQual]]="Fa",2,IF(fun[[#This Row],[BsmtQual]]="Po",1,0)))))</f>
        <v>4</v>
      </c>
      <c r="AN2" t="s">
        <v>124</v>
      </c>
      <c r="AO2">
        <f>IF(fun[[#This Row],[BsmtCond]]="Ex",5,IF(fun[[#This Row],[BsmtCond]]="Gd",4,IF(fun[[#This Row],[BsmtCond]]="TA",3,IF(fun[[#This Row],[BsmtCond]]="Fa",2,IF(fun[[#This Row],[BsmtCond]]="Po",1,0)))))</f>
        <v>3</v>
      </c>
      <c r="AP2" t="s">
        <v>126</v>
      </c>
      <c r="AQ2">
        <f>IF(fun[[#This Row],[BsmtExposure]]="Gd",3,IF(fun[[#This Row],[BsmtExposure]]="Av",2,IF(fun[[#This Row],[BsmtExposure]]="Mn",1,0)))</f>
        <v>0</v>
      </c>
      <c r="AR2" t="s">
        <v>127</v>
      </c>
      <c r="AS2">
        <v>706</v>
      </c>
      <c r="AT2" t="s">
        <v>128</v>
      </c>
      <c r="AU2">
        <v>0</v>
      </c>
      <c r="AV2">
        <v>150</v>
      </c>
      <c r="AW2">
        <v>856</v>
      </c>
      <c r="AX2" t="s">
        <v>129</v>
      </c>
      <c r="AY2" t="s">
        <v>130</v>
      </c>
      <c r="AZ2">
        <f>IF(fun[[#This Row],[HeatingQC]]="Ex",5,IF(fun[[#This Row],[HeatingQC]]="Gd",4,IF(fun[[#This Row],[HeatingQC]]="TA",3,IF(fun[[#This Row],[HeatingQC]]="Fa",2,IF(fun[[#This Row],[HeatingQC]]="Po",1,0)))))</f>
        <v>5</v>
      </c>
      <c r="BA2" t="s">
        <v>131</v>
      </c>
      <c r="BB2" t="s">
        <v>132</v>
      </c>
      <c r="BC2">
        <v>856</v>
      </c>
      <c r="BD2">
        <v>854</v>
      </c>
      <c r="BE2">
        <v>0</v>
      </c>
      <c r="BF2">
        <v>1710</v>
      </c>
      <c r="BG2">
        <f>LOG(fun[[#This Row],[GrLivArea]])</f>
        <v>3.2329961103921536</v>
      </c>
      <c r="BH2">
        <v>1</v>
      </c>
      <c r="BI2">
        <v>0</v>
      </c>
      <c r="BJ2">
        <f>fun[[#This Row],[BsmtFullBath]]+(0.5*fun[[#This Row],[BsmtHalfBath]])</f>
        <v>1</v>
      </c>
      <c r="BK2">
        <v>2</v>
      </c>
      <c r="BL2">
        <v>1</v>
      </c>
      <c r="BM2">
        <f>fun[[#This Row],[HalfBath]]+fun[[#This Row],[TOTBaseBath]]+fun[[#This Row],[FullBath]]</f>
        <v>4</v>
      </c>
      <c r="BN2">
        <v>3</v>
      </c>
      <c r="BO2">
        <v>1</v>
      </c>
      <c r="BP2" t="s">
        <v>123</v>
      </c>
      <c r="BQ2">
        <f>IF(fun[[#This Row],[KitchenQual]]="Ex",5,IF(fun[[#This Row],[KitchenQual]]="Gd",4,IF(fun[[#This Row],[KitchenQual]]="TA",3,IF(fun[[#This Row],[KitchenQual]]="Fa",2,0))))</f>
        <v>4</v>
      </c>
      <c r="BR2">
        <v>8</v>
      </c>
      <c r="BS2" t="s">
        <v>133</v>
      </c>
      <c r="BT2">
        <v>0</v>
      </c>
      <c r="BU2" t="s">
        <v>109</v>
      </c>
      <c r="BV2">
        <f>IF(fun[[#This Row],[FireplaceQu]]="Ex",5,IF(fun[[#This Row],[FireplaceQu]]="Gd",4,IF(fun[[#This Row],[FireplaceQu]]="TA",3,IF(fun[[#This Row],[FireplaceQu]]="Fa",2,0))))</f>
        <v>0</v>
      </c>
      <c r="BW2" t="s">
        <v>134</v>
      </c>
      <c r="BX2">
        <v>2003</v>
      </c>
      <c r="BY2" t="s">
        <v>135</v>
      </c>
      <c r="BZ2">
        <v>2</v>
      </c>
      <c r="CA2">
        <v>548</v>
      </c>
      <c r="CB2" t="s">
        <v>124</v>
      </c>
      <c r="CC2">
        <f>IF(fun[[#This Row],[GarageQual]]="Ex",5,IF(fun[[#This Row],[GarageQual]]="Gd",4,IF(fun[[#This Row],[GarageQual]]="TA",3,IF(fun[[#This Row],[GarageQual]]="Fa",2,IF(fun[[#This Row],[GarageQual]]="Po",1,0)))))</f>
        <v>3</v>
      </c>
      <c r="CD2" t="s">
        <v>124</v>
      </c>
      <c r="CE2">
        <f>IF(fun[[#This Row],[GarageCond]]="Ex",5,IF(fun[[#This Row],[GarageCond]]="Gd",4,IF(fun[[#This Row],[GarageCond]]="TA",3,IF(fun[[#This Row],[GarageCond]]="Fa",2,IF(fun[[#This Row],[GarageCond]]="Po",1,0)))))</f>
        <v>3</v>
      </c>
      <c r="CF2" t="s">
        <v>131</v>
      </c>
      <c r="CG2">
        <v>0</v>
      </c>
      <c r="CH2">
        <v>61</v>
      </c>
      <c r="CI2">
        <v>0</v>
      </c>
      <c r="CJ2">
        <v>0</v>
      </c>
      <c r="CK2">
        <v>0</v>
      </c>
      <c r="CL2">
        <f>(0.5*fun[[#This Row],[WoodDeckSF]])+fun[[#This Row],[OpenPorchSF]]+(2*fun[[#This Row],[EnclosedPorch]])+(1.5*fun[[#This Row],[3SsnPorch]])+fun[[#This Row],[ScreenPorch]]</f>
        <v>61</v>
      </c>
      <c r="CM2">
        <v>0</v>
      </c>
      <c r="CN2" t="s">
        <v>109</v>
      </c>
      <c r="CO2">
        <f>IF(fun[[#This Row],[PoolQC]]="Ex",5,IF(fun[[#This Row],[PoolQC]]="Gd",4,IF(fun[[#This Row],[PoolQC]]="TA",3,IF(fun[[#This Row],[PoolQC]]="Fa",2,IF(fun[[#This Row],[PoolQC]]="Po",1,0)))))</f>
        <v>0</v>
      </c>
      <c r="CP2" t="s">
        <v>109</v>
      </c>
      <c r="CQ2" t="s">
        <v>109</v>
      </c>
      <c r="CR2">
        <v>0</v>
      </c>
      <c r="CS2">
        <v>2</v>
      </c>
      <c r="CT2">
        <v>2008</v>
      </c>
      <c r="CU2" t="s">
        <v>136</v>
      </c>
      <c r="CV2" t="s">
        <v>137</v>
      </c>
      <c r="CW2">
        <f>COUNTIF(fun[[#This Row],[Id]:[SaleCondition]],0)</f>
        <v>16</v>
      </c>
      <c r="CX2">
        <f>COUNTIF(fun[[#This Row],[Id]:[SaleCondition]],"NA")</f>
        <v>5</v>
      </c>
      <c r="CY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2">
        <f>fun[NUM_ExCond]+fun[NUM_BsmtCond]+fun[NUM_GarCond]</f>
        <v>9</v>
      </c>
      <c r="DA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2">
        <v>208500</v>
      </c>
    </row>
    <row r="3" spans="1:107" x14ac:dyDescent="0.25">
      <c r="A3">
        <v>2</v>
      </c>
      <c r="B3">
        <v>20</v>
      </c>
      <c r="C3" t="s">
        <v>107</v>
      </c>
      <c r="D3">
        <f>IF(fun[[#This Row],[MSZoning]]="RL",1,0)</f>
        <v>1</v>
      </c>
      <c r="E3">
        <f>IF(fun[[#This Row],[MSZoning]]="RM",1,0)</f>
        <v>0</v>
      </c>
      <c r="F3">
        <f>IF(fun[[#This Row],[MSZoning]]="RH",1,0)</f>
        <v>0</v>
      </c>
      <c r="G3">
        <f>IF(fun[[#This Row],[MSZoning]]="C (all)",1,0)</f>
        <v>0</v>
      </c>
      <c r="H3">
        <v>80</v>
      </c>
      <c r="I3">
        <f>IF(fun[[#This Row],[LotFrontage]]="NA",0,fun[[#This Row],[LotFrontage]])</f>
        <v>80</v>
      </c>
      <c r="J3">
        <v>9600</v>
      </c>
      <c r="K3" t="s">
        <v>108</v>
      </c>
      <c r="L3" t="s">
        <v>109</v>
      </c>
      <c r="M3" t="s">
        <v>110</v>
      </c>
      <c r="N3" t="s">
        <v>111</v>
      </c>
      <c r="O3" t="s">
        <v>112</v>
      </c>
      <c r="P3" t="s">
        <v>138</v>
      </c>
      <c r="Q3" t="s">
        <v>114</v>
      </c>
      <c r="R3" t="s">
        <v>139</v>
      </c>
      <c r="S3" t="s">
        <v>140</v>
      </c>
      <c r="T3" t="s">
        <v>116</v>
      </c>
      <c r="U3" t="s">
        <v>117</v>
      </c>
      <c r="V3" t="s">
        <v>141</v>
      </c>
      <c r="W3">
        <v>6</v>
      </c>
      <c r="X3">
        <v>8</v>
      </c>
      <c r="Y3">
        <v>1976</v>
      </c>
      <c r="Z3">
        <v>1976</v>
      </c>
      <c r="AA3" t="s">
        <v>119</v>
      </c>
      <c r="AB3" t="s">
        <v>120</v>
      </c>
      <c r="AC3" t="s">
        <v>142</v>
      </c>
      <c r="AD3" t="s">
        <v>142</v>
      </c>
      <c r="AE3" t="s">
        <v>143</v>
      </c>
      <c r="AF3">
        <v>0</v>
      </c>
      <c r="AG3" t="s">
        <v>124</v>
      </c>
      <c r="AH3">
        <f>IF(fun[[#This Row],[ExterQual]]="Ex",5,IF(fun[[#This Row],[ExterQual]]="Gd",4,IF(fun[[#This Row],[ExterQual]]="TA",3,IF(fun[[#This Row],[ExterQual]]="Fa",2,1))))</f>
        <v>3</v>
      </c>
      <c r="AI3" t="s">
        <v>124</v>
      </c>
      <c r="AJ3">
        <f>IF(fun[[#This Row],[ExterCond]]="Ex",5,IF(fun[[#This Row],[ExterCond]]="Gd",4,IF(fun[[#This Row],[ExterCond]]="TA",3,IF(fun[[#This Row],[ExterCond]]="Fa",2,1))))</f>
        <v>3</v>
      </c>
      <c r="AK3" t="s">
        <v>144</v>
      </c>
      <c r="AL3" t="s">
        <v>123</v>
      </c>
      <c r="AM3">
        <f>IF(fun[[#This Row],[BsmtQual]]="Ex",5,IF(fun[[#This Row],[BsmtQual]]="Gd",4,IF(fun[[#This Row],[BsmtQual]]="TA",3,IF(fun[[#This Row],[BsmtQual]]="Fa",2,IF(fun[[#This Row],[BsmtQual]]="Po",1,0)))))</f>
        <v>4</v>
      </c>
      <c r="AN3" t="s">
        <v>124</v>
      </c>
      <c r="AO3">
        <f>IF(fun[[#This Row],[BsmtCond]]="Ex",5,IF(fun[[#This Row],[BsmtCond]]="Gd",4,IF(fun[[#This Row],[BsmtCond]]="TA",3,IF(fun[[#This Row],[BsmtCond]]="Fa",2,IF(fun[[#This Row],[BsmtCond]]="Po",1,0)))))</f>
        <v>3</v>
      </c>
      <c r="AP3" t="s">
        <v>123</v>
      </c>
      <c r="AQ3">
        <f>IF(fun[[#This Row],[BsmtExposure]]="Gd",3,IF(fun[[#This Row],[BsmtExposure]]="Av",2,IF(fun[[#This Row],[BsmtExposure]]="Mn",1,0)))</f>
        <v>3</v>
      </c>
      <c r="AR3" t="s">
        <v>145</v>
      </c>
      <c r="AS3">
        <v>978</v>
      </c>
      <c r="AT3" t="s">
        <v>128</v>
      </c>
      <c r="AU3">
        <v>0</v>
      </c>
      <c r="AV3">
        <v>284</v>
      </c>
      <c r="AW3">
        <v>1262</v>
      </c>
      <c r="AX3" t="s">
        <v>129</v>
      </c>
      <c r="AY3" t="s">
        <v>130</v>
      </c>
      <c r="AZ3">
        <f>IF(fun[[#This Row],[HeatingQC]]="Ex",5,IF(fun[[#This Row],[HeatingQC]]="Gd",4,IF(fun[[#This Row],[HeatingQC]]="TA",3,IF(fun[[#This Row],[HeatingQC]]="Fa",2,IF(fun[[#This Row],[HeatingQC]]="Po",1,0)))))</f>
        <v>5</v>
      </c>
      <c r="BA3" t="s">
        <v>131</v>
      </c>
      <c r="BB3" t="s">
        <v>132</v>
      </c>
      <c r="BC3">
        <v>1262</v>
      </c>
      <c r="BD3">
        <v>0</v>
      </c>
      <c r="BE3">
        <v>0</v>
      </c>
      <c r="BF3">
        <v>1262</v>
      </c>
      <c r="BG3">
        <f>LOG(fun[[#This Row],[GrLivArea]])</f>
        <v>3.1010593549081156</v>
      </c>
      <c r="BH3">
        <v>0</v>
      </c>
      <c r="BI3">
        <v>1</v>
      </c>
      <c r="BJ3">
        <f>fun[[#This Row],[BsmtFullBath]]+(0.5*fun[[#This Row],[BsmtHalfBath]])</f>
        <v>0.5</v>
      </c>
      <c r="BK3">
        <v>2</v>
      </c>
      <c r="BL3">
        <v>0</v>
      </c>
      <c r="BM3">
        <f>fun[[#This Row],[HalfBath]]+fun[[#This Row],[TOTBaseBath]]+fun[[#This Row],[FullBath]]</f>
        <v>2.5</v>
      </c>
      <c r="BN3">
        <v>3</v>
      </c>
      <c r="BO3">
        <v>1</v>
      </c>
      <c r="BP3" t="s">
        <v>124</v>
      </c>
      <c r="BQ3">
        <f>IF(fun[[#This Row],[KitchenQual]]="Ex",5,IF(fun[[#This Row],[KitchenQual]]="Gd",4,IF(fun[[#This Row],[KitchenQual]]="TA",3,IF(fun[[#This Row],[KitchenQual]]="Fa",2,0))))</f>
        <v>3</v>
      </c>
      <c r="BR3">
        <v>6</v>
      </c>
      <c r="BS3" t="s">
        <v>133</v>
      </c>
      <c r="BT3">
        <v>1</v>
      </c>
      <c r="BU3" t="s">
        <v>124</v>
      </c>
      <c r="BV3">
        <f>IF(fun[[#This Row],[FireplaceQu]]="Ex",5,IF(fun[[#This Row],[FireplaceQu]]="Gd",4,IF(fun[[#This Row],[FireplaceQu]]="TA",3,IF(fun[[#This Row],[FireplaceQu]]="Fa",2,0))))</f>
        <v>3</v>
      </c>
      <c r="BW3" t="s">
        <v>134</v>
      </c>
      <c r="BX3">
        <v>1976</v>
      </c>
      <c r="BY3" t="s">
        <v>135</v>
      </c>
      <c r="BZ3">
        <v>2</v>
      </c>
      <c r="CA3">
        <v>460</v>
      </c>
      <c r="CB3" t="s">
        <v>124</v>
      </c>
      <c r="CC3">
        <f>IF(fun[[#This Row],[GarageQual]]="Ex",5,IF(fun[[#This Row],[GarageQual]]="Gd",4,IF(fun[[#This Row],[GarageQual]]="TA",3,IF(fun[[#This Row],[GarageQual]]="Fa",2,IF(fun[[#This Row],[GarageQual]]="Po",1,0)))))</f>
        <v>3</v>
      </c>
      <c r="CD3" t="s">
        <v>124</v>
      </c>
      <c r="CE3">
        <f>IF(fun[[#This Row],[GarageCond]]="Ex",5,IF(fun[[#This Row],[GarageCond]]="Gd",4,IF(fun[[#This Row],[GarageCond]]="TA",3,IF(fun[[#This Row],[GarageCond]]="Fa",2,IF(fun[[#This Row],[GarageCond]]="Po",1,0)))))</f>
        <v>3</v>
      </c>
      <c r="CF3" t="s">
        <v>131</v>
      </c>
      <c r="CG3">
        <v>298</v>
      </c>
      <c r="CH3">
        <v>0</v>
      </c>
      <c r="CI3">
        <v>0</v>
      </c>
      <c r="CJ3">
        <v>0</v>
      </c>
      <c r="CK3">
        <v>0</v>
      </c>
      <c r="CL3">
        <f>(0.5*fun[[#This Row],[WoodDeckSF]])+fun[[#This Row],[OpenPorchSF]]+(2*fun[[#This Row],[EnclosedPorch]])+(1.5*fun[[#This Row],[3SsnPorch]])+fun[[#This Row],[ScreenPorch]]</f>
        <v>149</v>
      </c>
      <c r="CM3">
        <v>0</v>
      </c>
      <c r="CN3" t="s">
        <v>109</v>
      </c>
      <c r="CO3">
        <f>IF(fun[[#This Row],[PoolQC]]="Ex",5,IF(fun[[#This Row],[PoolQC]]="Gd",4,IF(fun[[#This Row],[PoolQC]]="TA",3,IF(fun[[#This Row],[PoolQC]]="Fa",2,IF(fun[[#This Row],[PoolQC]]="Po",1,0)))))</f>
        <v>0</v>
      </c>
      <c r="CP3" t="s">
        <v>109</v>
      </c>
      <c r="CQ3" t="s">
        <v>109</v>
      </c>
      <c r="CR3">
        <v>0</v>
      </c>
      <c r="CS3">
        <v>5</v>
      </c>
      <c r="CT3">
        <v>2007</v>
      </c>
      <c r="CU3" t="s">
        <v>136</v>
      </c>
      <c r="CV3" t="s">
        <v>137</v>
      </c>
      <c r="CW3">
        <f>COUNTIF(fun[[#This Row],[Id]:[SaleCondition]],0)</f>
        <v>16</v>
      </c>
      <c r="CX3">
        <f>COUNTIF(fun[[#This Row],[Id]:[SaleCondition]],"NA")</f>
        <v>4</v>
      </c>
      <c r="CY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">
        <f>fun[NUM_ExCond]+fun[NUM_BsmtCond]+fun[NUM_GarCond]</f>
        <v>9</v>
      </c>
      <c r="DA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109</v>
      </c>
      <c r="DB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</v>
      </c>
      <c r="DC3">
        <v>181500</v>
      </c>
    </row>
    <row r="4" spans="1:107" x14ac:dyDescent="0.25">
      <c r="A4">
        <v>3</v>
      </c>
      <c r="B4">
        <v>60</v>
      </c>
      <c r="C4" t="s">
        <v>107</v>
      </c>
      <c r="D4">
        <f>IF(fun[[#This Row],[MSZoning]]="RL",1,0)</f>
        <v>1</v>
      </c>
      <c r="E4">
        <f>IF(fun[[#This Row],[MSZoning]]="RM",1,0)</f>
        <v>0</v>
      </c>
      <c r="F4">
        <f>IF(fun[[#This Row],[MSZoning]]="RH",1,0)</f>
        <v>0</v>
      </c>
      <c r="G4">
        <f>IF(fun[[#This Row],[MSZoning]]="C (all)",1,0)</f>
        <v>0</v>
      </c>
      <c r="H4">
        <v>68</v>
      </c>
      <c r="I4">
        <f>IF(fun[[#This Row],[LotFrontage]]="NA",0,fun[[#This Row],[LotFrontage]])</f>
        <v>68</v>
      </c>
      <c r="J4">
        <v>11250</v>
      </c>
      <c r="K4" t="s">
        <v>108</v>
      </c>
      <c r="L4" t="s">
        <v>109</v>
      </c>
      <c r="M4" t="s">
        <v>146</v>
      </c>
      <c r="N4" t="s">
        <v>111</v>
      </c>
      <c r="O4" t="s">
        <v>112</v>
      </c>
      <c r="P4" t="s">
        <v>113</v>
      </c>
      <c r="Q4" t="s">
        <v>114</v>
      </c>
      <c r="R4" t="s">
        <v>115</v>
      </c>
      <c r="S4" t="s">
        <v>116</v>
      </c>
      <c r="T4" t="s">
        <v>116</v>
      </c>
      <c r="U4" t="s">
        <v>117</v>
      </c>
      <c r="V4" t="s">
        <v>118</v>
      </c>
      <c r="W4">
        <v>7</v>
      </c>
      <c r="X4">
        <v>5</v>
      </c>
      <c r="Y4">
        <v>2001</v>
      </c>
      <c r="Z4">
        <v>2002</v>
      </c>
      <c r="AA4" t="s">
        <v>119</v>
      </c>
      <c r="AB4" t="s">
        <v>120</v>
      </c>
      <c r="AC4" t="s">
        <v>121</v>
      </c>
      <c r="AD4" t="s">
        <v>121</v>
      </c>
      <c r="AE4" t="s">
        <v>122</v>
      </c>
      <c r="AF4">
        <v>162</v>
      </c>
      <c r="AG4" t="s">
        <v>123</v>
      </c>
      <c r="AH4">
        <f>IF(fun[[#This Row],[ExterQual]]="Ex",5,IF(fun[[#This Row],[ExterQual]]="Gd",4,IF(fun[[#This Row],[ExterQual]]="TA",3,IF(fun[[#This Row],[ExterQual]]="Fa",2,1))))</f>
        <v>4</v>
      </c>
      <c r="AI4" t="s">
        <v>124</v>
      </c>
      <c r="AJ4">
        <f>IF(fun[[#This Row],[ExterCond]]="Ex",5,IF(fun[[#This Row],[ExterCond]]="Gd",4,IF(fun[[#This Row],[ExterCond]]="TA",3,IF(fun[[#This Row],[ExterCond]]="Fa",2,1))))</f>
        <v>3</v>
      </c>
      <c r="AK4" t="s">
        <v>125</v>
      </c>
      <c r="AL4" t="s">
        <v>123</v>
      </c>
      <c r="AM4">
        <f>IF(fun[[#This Row],[BsmtQual]]="Ex",5,IF(fun[[#This Row],[BsmtQual]]="Gd",4,IF(fun[[#This Row],[BsmtQual]]="TA",3,IF(fun[[#This Row],[BsmtQual]]="Fa",2,IF(fun[[#This Row],[BsmtQual]]="Po",1,0)))))</f>
        <v>4</v>
      </c>
      <c r="AN4" t="s">
        <v>124</v>
      </c>
      <c r="AO4">
        <f>IF(fun[[#This Row],[BsmtCond]]="Ex",5,IF(fun[[#This Row],[BsmtCond]]="Gd",4,IF(fun[[#This Row],[BsmtCond]]="TA",3,IF(fun[[#This Row],[BsmtCond]]="Fa",2,IF(fun[[#This Row],[BsmtCond]]="Po",1,0)))))</f>
        <v>3</v>
      </c>
      <c r="AP4" t="s">
        <v>147</v>
      </c>
      <c r="AQ4">
        <f>IF(fun[[#This Row],[BsmtExposure]]="Gd",3,IF(fun[[#This Row],[BsmtExposure]]="Av",2,IF(fun[[#This Row],[BsmtExposure]]="Mn",1,0)))</f>
        <v>1</v>
      </c>
      <c r="AR4" t="s">
        <v>127</v>
      </c>
      <c r="AS4">
        <v>486</v>
      </c>
      <c r="AT4" t="s">
        <v>128</v>
      </c>
      <c r="AU4">
        <v>0</v>
      </c>
      <c r="AV4">
        <v>434</v>
      </c>
      <c r="AW4">
        <v>920</v>
      </c>
      <c r="AX4" t="s">
        <v>129</v>
      </c>
      <c r="AY4" t="s">
        <v>130</v>
      </c>
      <c r="AZ4">
        <f>IF(fun[[#This Row],[HeatingQC]]="Ex",5,IF(fun[[#This Row],[HeatingQC]]="Gd",4,IF(fun[[#This Row],[HeatingQC]]="TA",3,IF(fun[[#This Row],[HeatingQC]]="Fa",2,IF(fun[[#This Row],[HeatingQC]]="Po",1,0)))))</f>
        <v>5</v>
      </c>
      <c r="BA4" t="s">
        <v>131</v>
      </c>
      <c r="BB4" t="s">
        <v>132</v>
      </c>
      <c r="BC4">
        <v>920</v>
      </c>
      <c r="BD4">
        <v>866</v>
      </c>
      <c r="BE4">
        <v>0</v>
      </c>
      <c r="BF4">
        <v>1786</v>
      </c>
      <c r="BG4">
        <f>LOG(fun[[#This Row],[GrLivArea]])</f>
        <v>3.2518814545525276</v>
      </c>
      <c r="BH4">
        <v>1</v>
      </c>
      <c r="BI4">
        <v>0</v>
      </c>
      <c r="BJ4">
        <f>fun[[#This Row],[BsmtFullBath]]+(0.5*fun[[#This Row],[BsmtHalfBath]])</f>
        <v>1</v>
      </c>
      <c r="BK4">
        <v>2</v>
      </c>
      <c r="BL4">
        <v>1</v>
      </c>
      <c r="BM4">
        <f>fun[[#This Row],[HalfBath]]+fun[[#This Row],[TOTBaseBath]]+fun[[#This Row],[FullBath]]</f>
        <v>4</v>
      </c>
      <c r="BN4">
        <v>3</v>
      </c>
      <c r="BO4">
        <v>1</v>
      </c>
      <c r="BP4" t="s">
        <v>123</v>
      </c>
      <c r="BQ4">
        <f>IF(fun[[#This Row],[KitchenQual]]="Ex",5,IF(fun[[#This Row],[KitchenQual]]="Gd",4,IF(fun[[#This Row],[KitchenQual]]="TA",3,IF(fun[[#This Row],[KitchenQual]]="Fa",2,0))))</f>
        <v>4</v>
      </c>
      <c r="BR4">
        <v>6</v>
      </c>
      <c r="BS4" t="s">
        <v>133</v>
      </c>
      <c r="BT4">
        <v>1</v>
      </c>
      <c r="BU4" t="s">
        <v>124</v>
      </c>
      <c r="BV4">
        <f>IF(fun[[#This Row],[FireplaceQu]]="Ex",5,IF(fun[[#This Row],[FireplaceQu]]="Gd",4,IF(fun[[#This Row],[FireplaceQu]]="TA",3,IF(fun[[#This Row],[FireplaceQu]]="Fa",2,0))))</f>
        <v>3</v>
      </c>
      <c r="BW4" t="s">
        <v>134</v>
      </c>
      <c r="BX4">
        <v>2001</v>
      </c>
      <c r="BY4" t="s">
        <v>135</v>
      </c>
      <c r="BZ4">
        <v>2</v>
      </c>
      <c r="CA4">
        <v>608</v>
      </c>
      <c r="CB4" t="s">
        <v>124</v>
      </c>
      <c r="CC4">
        <f>IF(fun[[#This Row],[GarageQual]]="Ex",5,IF(fun[[#This Row],[GarageQual]]="Gd",4,IF(fun[[#This Row],[GarageQual]]="TA",3,IF(fun[[#This Row],[GarageQual]]="Fa",2,IF(fun[[#This Row],[GarageQual]]="Po",1,0)))))</f>
        <v>3</v>
      </c>
      <c r="CD4" t="s">
        <v>124</v>
      </c>
      <c r="CE4">
        <f>IF(fun[[#This Row],[GarageCond]]="Ex",5,IF(fun[[#This Row],[GarageCond]]="Gd",4,IF(fun[[#This Row],[GarageCond]]="TA",3,IF(fun[[#This Row],[GarageCond]]="Fa",2,IF(fun[[#This Row],[GarageCond]]="Po",1,0)))))</f>
        <v>3</v>
      </c>
      <c r="CF4" t="s">
        <v>131</v>
      </c>
      <c r="CG4">
        <v>0</v>
      </c>
      <c r="CH4">
        <v>42</v>
      </c>
      <c r="CI4">
        <v>0</v>
      </c>
      <c r="CJ4">
        <v>0</v>
      </c>
      <c r="CK4">
        <v>0</v>
      </c>
      <c r="CL4">
        <f>(0.5*fun[[#This Row],[WoodDeckSF]])+fun[[#This Row],[OpenPorchSF]]+(2*fun[[#This Row],[EnclosedPorch]])+(1.5*fun[[#This Row],[3SsnPorch]])+fun[[#This Row],[ScreenPorch]]</f>
        <v>42</v>
      </c>
      <c r="CM4">
        <v>0</v>
      </c>
      <c r="CN4" t="s">
        <v>109</v>
      </c>
      <c r="CO4">
        <f>IF(fun[[#This Row],[PoolQC]]="Ex",5,IF(fun[[#This Row],[PoolQC]]="Gd",4,IF(fun[[#This Row],[PoolQC]]="TA",3,IF(fun[[#This Row],[PoolQC]]="Fa",2,IF(fun[[#This Row],[PoolQC]]="Po",1,0)))))</f>
        <v>0</v>
      </c>
      <c r="CP4" t="s">
        <v>109</v>
      </c>
      <c r="CQ4" t="s">
        <v>109</v>
      </c>
      <c r="CR4">
        <v>0</v>
      </c>
      <c r="CS4">
        <v>9</v>
      </c>
      <c r="CT4">
        <v>2008</v>
      </c>
      <c r="CU4" t="s">
        <v>136</v>
      </c>
      <c r="CV4" t="s">
        <v>137</v>
      </c>
      <c r="CW4">
        <f>COUNTIF(fun[[#This Row],[Id]:[SaleCondition]],0)</f>
        <v>13</v>
      </c>
      <c r="CX4">
        <f>COUNTIF(fun[[#This Row],[Id]:[SaleCondition]],"NA")</f>
        <v>4</v>
      </c>
      <c r="CY4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4">
        <f>fun[NUM_ExCond]+fun[NUM_BsmtCond]+fun[NUM_GarCond]</f>
        <v>9</v>
      </c>
      <c r="DA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4">
        <v>223500</v>
      </c>
    </row>
    <row r="5" spans="1:107" x14ac:dyDescent="0.25">
      <c r="A5">
        <v>4</v>
      </c>
      <c r="B5">
        <v>70</v>
      </c>
      <c r="C5" t="s">
        <v>107</v>
      </c>
      <c r="D5">
        <f>IF(fun[[#This Row],[MSZoning]]="RL",1,0)</f>
        <v>1</v>
      </c>
      <c r="E5">
        <f>IF(fun[[#This Row],[MSZoning]]="RM",1,0)</f>
        <v>0</v>
      </c>
      <c r="F5">
        <f>IF(fun[[#This Row],[MSZoning]]="RH",1,0)</f>
        <v>0</v>
      </c>
      <c r="G5">
        <f>IF(fun[[#This Row],[MSZoning]]="C (all)",1,0)</f>
        <v>0</v>
      </c>
      <c r="H5">
        <v>60</v>
      </c>
      <c r="I5">
        <f>IF(fun[[#This Row],[LotFrontage]]="NA",0,fun[[#This Row],[LotFrontage]])</f>
        <v>60</v>
      </c>
      <c r="J5">
        <v>9550</v>
      </c>
      <c r="K5" t="s">
        <v>108</v>
      </c>
      <c r="L5" t="s">
        <v>109</v>
      </c>
      <c r="M5" t="s">
        <v>146</v>
      </c>
      <c r="N5" t="s">
        <v>111</v>
      </c>
      <c r="O5" t="s">
        <v>112</v>
      </c>
      <c r="P5" t="s">
        <v>148</v>
      </c>
      <c r="Q5" t="s">
        <v>114</v>
      </c>
      <c r="R5" t="s">
        <v>149</v>
      </c>
      <c r="S5" t="s">
        <v>116</v>
      </c>
      <c r="T5" t="s">
        <v>116</v>
      </c>
      <c r="U5" t="s">
        <v>117</v>
      </c>
      <c r="V5" t="s">
        <v>118</v>
      </c>
      <c r="W5">
        <v>7</v>
      </c>
      <c r="X5">
        <v>5</v>
      </c>
      <c r="Y5">
        <v>1915</v>
      </c>
      <c r="Z5">
        <v>1970</v>
      </c>
      <c r="AA5" t="s">
        <v>119</v>
      </c>
      <c r="AB5" t="s">
        <v>120</v>
      </c>
      <c r="AC5" t="s">
        <v>150</v>
      </c>
      <c r="AD5" t="s">
        <v>151</v>
      </c>
      <c r="AE5" t="s">
        <v>143</v>
      </c>
      <c r="AF5">
        <v>0</v>
      </c>
      <c r="AG5" t="s">
        <v>124</v>
      </c>
      <c r="AH5">
        <f>IF(fun[[#This Row],[ExterQual]]="Ex",5,IF(fun[[#This Row],[ExterQual]]="Gd",4,IF(fun[[#This Row],[ExterQual]]="TA",3,IF(fun[[#This Row],[ExterQual]]="Fa",2,1))))</f>
        <v>3</v>
      </c>
      <c r="AI5" t="s">
        <v>124</v>
      </c>
      <c r="AJ5">
        <f>IF(fun[[#This Row],[ExterCond]]="Ex",5,IF(fun[[#This Row],[ExterCond]]="Gd",4,IF(fun[[#This Row],[ExterCond]]="TA",3,IF(fun[[#This Row],[ExterCond]]="Fa",2,1))))</f>
        <v>3</v>
      </c>
      <c r="AK5" t="s">
        <v>152</v>
      </c>
      <c r="AL5" t="s">
        <v>124</v>
      </c>
      <c r="AM5">
        <f>IF(fun[[#This Row],[BsmtQual]]="Ex",5,IF(fun[[#This Row],[BsmtQual]]="Gd",4,IF(fun[[#This Row],[BsmtQual]]="TA",3,IF(fun[[#This Row],[BsmtQual]]="Fa",2,IF(fun[[#This Row],[BsmtQual]]="Po",1,0)))))</f>
        <v>3</v>
      </c>
      <c r="AN5" t="s">
        <v>123</v>
      </c>
      <c r="AO5">
        <f>IF(fun[[#This Row],[BsmtCond]]="Ex",5,IF(fun[[#This Row],[BsmtCond]]="Gd",4,IF(fun[[#This Row],[BsmtCond]]="TA",3,IF(fun[[#This Row],[BsmtCond]]="Fa",2,IF(fun[[#This Row],[BsmtCond]]="Po",1,0)))))</f>
        <v>4</v>
      </c>
      <c r="AP5" t="s">
        <v>126</v>
      </c>
      <c r="AQ5">
        <f>IF(fun[[#This Row],[BsmtExposure]]="Gd",3,IF(fun[[#This Row],[BsmtExposure]]="Av",2,IF(fun[[#This Row],[BsmtExposure]]="Mn",1,0)))</f>
        <v>0</v>
      </c>
      <c r="AR5" t="s">
        <v>145</v>
      </c>
      <c r="AS5">
        <v>216</v>
      </c>
      <c r="AT5" t="s">
        <v>128</v>
      </c>
      <c r="AU5">
        <v>0</v>
      </c>
      <c r="AV5">
        <v>540</v>
      </c>
      <c r="AW5">
        <v>756</v>
      </c>
      <c r="AX5" t="s">
        <v>129</v>
      </c>
      <c r="AY5" t="s">
        <v>123</v>
      </c>
      <c r="AZ5">
        <f>IF(fun[[#This Row],[HeatingQC]]="Ex",5,IF(fun[[#This Row],[HeatingQC]]="Gd",4,IF(fun[[#This Row],[HeatingQC]]="TA",3,IF(fun[[#This Row],[HeatingQC]]="Fa",2,IF(fun[[#This Row],[HeatingQC]]="Po",1,0)))))</f>
        <v>4</v>
      </c>
      <c r="BA5" t="s">
        <v>131</v>
      </c>
      <c r="BB5" t="s">
        <v>132</v>
      </c>
      <c r="BC5">
        <v>961</v>
      </c>
      <c r="BD5">
        <v>756</v>
      </c>
      <c r="BE5">
        <v>0</v>
      </c>
      <c r="BF5">
        <v>1717</v>
      </c>
      <c r="BG5">
        <f>LOG(fun[[#This Row],[GrLivArea]])</f>
        <v>3.2347702951609163</v>
      </c>
      <c r="BH5">
        <v>1</v>
      </c>
      <c r="BI5">
        <v>0</v>
      </c>
      <c r="BJ5">
        <f>fun[[#This Row],[BsmtFullBath]]+(0.5*fun[[#This Row],[BsmtHalfBath]])</f>
        <v>1</v>
      </c>
      <c r="BK5">
        <v>1</v>
      </c>
      <c r="BL5">
        <v>0</v>
      </c>
      <c r="BM5">
        <f>fun[[#This Row],[HalfBath]]+fun[[#This Row],[TOTBaseBath]]+fun[[#This Row],[FullBath]]</f>
        <v>2</v>
      </c>
      <c r="BN5">
        <v>3</v>
      </c>
      <c r="BO5">
        <v>1</v>
      </c>
      <c r="BP5" t="s">
        <v>123</v>
      </c>
      <c r="BQ5">
        <f>IF(fun[[#This Row],[KitchenQual]]="Ex",5,IF(fun[[#This Row],[KitchenQual]]="Gd",4,IF(fun[[#This Row],[KitchenQual]]="TA",3,IF(fun[[#This Row],[KitchenQual]]="Fa",2,0))))</f>
        <v>4</v>
      </c>
      <c r="BR5">
        <v>7</v>
      </c>
      <c r="BS5" t="s">
        <v>133</v>
      </c>
      <c r="BT5">
        <v>1</v>
      </c>
      <c r="BU5" t="s">
        <v>123</v>
      </c>
      <c r="BV5">
        <f>IF(fun[[#This Row],[FireplaceQu]]="Ex",5,IF(fun[[#This Row],[FireplaceQu]]="Gd",4,IF(fun[[#This Row],[FireplaceQu]]="TA",3,IF(fun[[#This Row],[FireplaceQu]]="Fa",2,0))))</f>
        <v>4</v>
      </c>
      <c r="BW5" t="s">
        <v>153</v>
      </c>
      <c r="BX5">
        <v>1998</v>
      </c>
      <c r="BY5" t="s">
        <v>128</v>
      </c>
      <c r="BZ5">
        <v>3</v>
      </c>
      <c r="CA5">
        <v>642</v>
      </c>
      <c r="CB5" t="s">
        <v>124</v>
      </c>
      <c r="CC5">
        <f>IF(fun[[#This Row],[GarageQual]]="Ex",5,IF(fun[[#This Row],[GarageQual]]="Gd",4,IF(fun[[#This Row],[GarageQual]]="TA",3,IF(fun[[#This Row],[GarageQual]]="Fa",2,IF(fun[[#This Row],[GarageQual]]="Po",1,0)))))</f>
        <v>3</v>
      </c>
      <c r="CD5" t="s">
        <v>124</v>
      </c>
      <c r="CE5">
        <f>IF(fun[[#This Row],[GarageCond]]="Ex",5,IF(fun[[#This Row],[GarageCond]]="Gd",4,IF(fun[[#This Row],[GarageCond]]="TA",3,IF(fun[[#This Row],[GarageCond]]="Fa",2,IF(fun[[#This Row],[GarageCond]]="Po",1,0)))))</f>
        <v>3</v>
      </c>
      <c r="CF5" t="s">
        <v>131</v>
      </c>
      <c r="CG5">
        <v>0</v>
      </c>
      <c r="CH5">
        <v>35</v>
      </c>
      <c r="CI5">
        <v>272</v>
      </c>
      <c r="CJ5">
        <v>0</v>
      </c>
      <c r="CK5">
        <v>0</v>
      </c>
      <c r="CL5">
        <f>(0.5*fun[[#This Row],[WoodDeckSF]])+fun[[#This Row],[OpenPorchSF]]+(2*fun[[#This Row],[EnclosedPorch]])+(1.5*fun[[#This Row],[3SsnPorch]])+fun[[#This Row],[ScreenPorch]]</f>
        <v>579</v>
      </c>
      <c r="CM5">
        <v>0</v>
      </c>
      <c r="CN5" t="s">
        <v>109</v>
      </c>
      <c r="CO5">
        <f>IF(fun[[#This Row],[PoolQC]]="Ex",5,IF(fun[[#This Row],[PoolQC]]="Gd",4,IF(fun[[#This Row],[PoolQC]]="TA",3,IF(fun[[#This Row],[PoolQC]]="Fa",2,IF(fun[[#This Row],[PoolQC]]="Po",1,0)))))</f>
        <v>0</v>
      </c>
      <c r="CP5" t="s">
        <v>109</v>
      </c>
      <c r="CQ5" t="s">
        <v>109</v>
      </c>
      <c r="CR5">
        <v>0</v>
      </c>
      <c r="CS5">
        <v>2</v>
      </c>
      <c r="CT5">
        <v>2006</v>
      </c>
      <c r="CU5" t="s">
        <v>136</v>
      </c>
      <c r="CV5" t="s">
        <v>154</v>
      </c>
      <c r="CW5">
        <f>COUNTIF(fun[[#This Row],[Id]:[SaleCondition]],0)</f>
        <v>15</v>
      </c>
      <c r="CX5">
        <f>COUNTIF(fun[[#This Row],[Id]:[SaleCondition]],"NA")</f>
        <v>4</v>
      </c>
      <c r="CY5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5">
        <f>fun[NUM_ExCond]+fun[NUM_BsmtCond]+fun[NUM_GarCond]</f>
        <v>10</v>
      </c>
      <c r="DA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70.25</v>
      </c>
      <c r="DC5">
        <v>140000</v>
      </c>
    </row>
    <row r="6" spans="1:107" x14ac:dyDescent="0.25">
      <c r="A6">
        <v>5</v>
      </c>
      <c r="B6">
        <v>60</v>
      </c>
      <c r="C6" t="s">
        <v>107</v>
      </c>
      <c r="D6">
        <f>IF(fun[[#This Row],[MSZoning]]="RL",1,0)</f>
        <v>1</v>
      </c>
      <c r="E6">
        <f>IF(fun[[#This Row],[MSZoning]]="RM",1,0)</f>
        <v>0</v>
      </c>
      <c r="F6">
        <f>IF(fun[[#This Row],[MSZoning]]="RH",1,0)</f>
        <v>0</v>
      </c>
      <c r="G6">
        <f>IF(fun[[#This Row],[MSZoning]]="C (all)",1,0)</f>
        <v>0</v>
      </c>
      <c r="H6">
        <v>84</v>
      </c>
      <c r="I6">
        <f>IF(fun[[#This Row],[LotFrontage]]="NA",0,fun[[#This Row],[LotFrontage]])</f>
        <v>84</v>
      </c>
      <c r="J6">
        <v>14260</v>
      </c>
      <c r="K6" t="s">
        <v>108</v>
      </c>
      <c r="L6" t="s">
        <v>109</v>
      </c>
      <c r="M6" t="s">
        <v>146</v>
      </c>
      <c r="N6" t="s">
        <v>111</v>
      </c>
      <c r="O6" t="s">
        <v>112</v>
      </c>
      <c r="P6" t="s">
        <v>138</v>
      </c>
      <c r="Q6" t="s">
        <v>114</v>
      </c>
      <c r="R6" t="s">
        <v>155</v>
      </c>
      <c r="S6" t="s">
        <v>116</v>
      </c>
      <c r="T6" t="s">
        <v>116</v>
      </c>
      <c r="U6" t="s">
        <v>117</v>
      </c>
      <c r="V6" t="s">
        <v>118</v>
      </c>
      <c r="W6">
        <v>8</v>
      </c>
      <c r="X6">
        <v>5</v>
      </c>
      <c r="Y6">
        <v>2000</v>
      </c>
      <c r="Z6">
        <v>2000</v>
      </c>
      <c r="AA6" t="s">
        <v>119</v>
      </c>
      <c r="AB6" t="s">
        <v>120</v>
      </c>
      <c r="AC6" t="s">
        <v>121</v>
      </c>
      <c r="AD6" t="s">
        <v>121</v>
      </c>
      <c r="AE6" t="s">
        <v>122</v>
      </c>
      <c r="AF6">
        <v>350</v>
      </c>
      <c r="AG6" t="s">
        <v>123</v>
      </c>
      <c r="AH6">
        <f>IF(fun[[#This Row],[ExterQual]]="Ex",5,IF(fun[[#This Row],[ExterQual]]="Gd",4,IF(fun[[#This Row],[ExterQual]]="TA",3,IF(fun[[#This Row],[ExterQual]]="Fa",2,1))))</f>
        <v>4</v>
      </c>
      <c r="AI6" t="s">
        <v>124</v>
      </c>
      <c r="AJ6">
        <f>IF(fun[[#This Row],[ExterCond]]="Ex",5,IF(fun[[#This Row],[ExterCond]]="Gd",4,IF(fun[[#This Row],[ExterCond]]="TA",3,IF(fun[[#This Row],[ExterCond]]="Fa",2,1))))</f>
        <v>3</v>
      </c>
      <c r="AK6" t="s">
        <v>125</v>
      </c>
      <c r="AL6" t="s">
        <v>123</v>
      </c>
      <c r="AM6">
        <f>IF(fun[[#This Row],[BsmtQual]]="Ex",5,IF(fun[[#This Row],[BsmtQual]]="Gd",4,IF(fun[[#This Row],[BsmtQual]]="TA",3,IF(fun[[#This Row],[BsmtQual]]="Fa",2,IF(fun[[#This Row],[BsmtQual]]="Po",1,0)))))</f>
        <v>4</v>
      </c>
      <c r="AN6" t="s">
        <v>124</v>
      </c>
      <c r="AO6">
        <f>IF(fun[[#This Row],[BsmtCond]]="Ex",5,IF(fun[[#This Row],[BsmtCond]]="Gd",4,IF(fun[[#This Row],[BsmtCond]]="TA",3,IF(fun[[#This Row],[BsmtCond]]="Fa",2,IF(fun[[#This Row],[BsmtCond]]="Po",1,0)))))</f>
        <v>3</v>
      </c>
      <c r="AP6" t="s">
        <v>156</v>
      </c>
      <c r="AQ6">
        <f>IF(fun[[#This Row],[BsmtExposure]]="Gd",3,IF(fun[[#This Row],[BsmtExposure]]="Av",2,IF(fun[[#This Row],[BsmtExposure]]="Mn",1,0)))</f>
        <v>2</v>
      </c>
      <c r="AR6" t="s">
        <v>127</v>
      </c>
      <c r="AS6">
        <v>655</v>
      </c>
      <c r="AT6" t="s">
        <v>128</v>
      </c>
      <c r="AU6">
        <v>0</v>
      </c>
      <c r="AV6">
        <v>490</v>
      </c>
      <c r="AW6">
        <v>1145</v>
      </c>
      <c r="AX6" t="s">
        <v>129</v>
      </c>
      <c r="AY6" t="s">
        <v>130</v>
      </c>
      <c r="AZ6">
        <f>IF(fun[[#This Row],[HeatingQC]]="Ex",5,IF(fun[[#This Row],[HeatingQC]]="Gd",4,IF(fun[[#This Row],[HeatingQC]]="TA",3,IF(fun[[#This Row],[HeatingQC]]="Fa",2,IF(fun[[#This Row],[HeatingQC]]="Po",1,0)))))</f>
        <v>5</v>
      </c>
      <c r="BA6" t="s">
        <v>131</v>
      </c>
      <c r="BB6" t="s">
        <v>132</v>
      </c>
      <c r="BC6">
        <v>1145</v>
      </c>
      <c r="BD6">
        <v>1053</v>
      </c>
      <c r="BE6">
        <v>0</v>
      </c>
      <c r="BF6">
        <v>2198</v>
      </c>
      <c r="BG6">
        <f>LOG(fun[[#This Row],[GrLivArea]])</f>
        <v>3.3420276880874717</v>
      </c>
      <c r="BH6">
        <v>1</v>
      </c>
      <c r="BI6">
        <v>0</v>
      </c>
      <c r="BJ6">
        <f>fun[[#This Row],[BsmtFullBath]]+(0.5*fun[[#This Row],[BsmtHalfBath]])</f>
        <v>1</v>
      </c>
      <c r="BK6">
        <v>2</v>
      </c>
      <c r="BL6">
        <v>1</v>
      </c>
      <c r="BM6">
        <f>fun[[#This Row],[HalfBath]]+fun[[#This Row],[TOTBaseBath]]+fun[[#This Row],[FullBath]]</f>
        <v>4</v>
      </c>
      <c r="BN6">
        <v>4</v>
      </c>
      <c r="BO6">
        <v>1</v>
      </c>
      <c r="BP6" t="s">
        <v>123</v>
      </c>
      <c r="BQ6">
        <f>IF(fun[[#This Row],[KitchenQual]]="Ex",5,IF(fun[[#This Row],[KitchenQual]]="Gd",4,IF(fun[[#This Row],[KitchenQual]]="TA",3,IF(fun[[#This Row],[KitchenQual]]="Fa",2,0))))</f>
        <v>4</v>
      </c>
      <c r="BR6">
        <v>9</v>
      </c>
      <c r="BS6" t="s">
        <v>133</v>
      </c>
      <c r="BT6">
        <v>1</v>
      </c>
      <c r="BU6" t="s">
        <v>124</v>
      </c>
      <c r="BV6">
        <f>IF(fun[[#This Row],[FireplaceQu]]="Ex",5,IF(fun[[#This Row],[FireplaceQu]]="Gd",4,IF(fun[[#This Row],[FireplaceQu]]="TA",3,IF(fun[[#This Row],[FireplaceQu]]="Fa",2,0))))</f>
        <v>3</v>
      </c>
      <c r="BW6" t="s">
        <v>134</v>
      </c>
      <c r="BX6">
        <v>2000</v>
      </c>
      <c r="BY6" t="s">
        <v>135</v>
      </c>
      <c r="BZ6">
        <v>3</v>
      </c>
      <c r="CA6">
        <v>836</v>
      </c>
      <c r="CB6" t="s">
        <v>124</v>
      </c>
      <c r="CC6">
        <f>IF(fun[[#This Row],[GarageQual]]="Ex",5,IF(fun[[#This Row],[GarageQual]]="Gd",4,IF(fun[[#This Row],[GarageQual]]="TA",3,IF(fun[[#This Row],[GarageQual]]="Fa",2,IF(fun[[#This Row],[GarageQual]]="Po",1,0)))))</f>
        <v>3</v>
      </c>
      <c r="CD6" t="s">
        <v>124</v>
      </c>
      <c r="CE6">
        <f>IF(fun[[#This Row],[GarageCond]]="Ex",5,IF(fun[[#This Row],[GarageCond]]="Gd",4,IF(fun[[#This Row],[GarageCond]]="TA",3,IF(fun[[#This Row],[GarageCond]]="Fa",2,IF(fun[[#This Row],[GarageCond]]="Po",1,0)))))</f>
        <v>3</v>
      </c>
      <c r="CF6" t="s">
        <v>131</v>
      </c>
      <c r="CG6">
        <v>192</v>
      </c>
      <c r="CH6">
        <v>84</v>
      </c>
      <c r="CI6">
        <v>0</v>
      </c>
      <c r="CJ6">
        <v>0</v>
      </c>
      <c r="CK6">
        <v>0</v>
      </c>
      <c r="CL6">
        <f>(0.5*fun[[#This Row],[WoodDeckSF]])+fun[[#This Row],[OpenPorchSF]]+(2*fun[[#This Row],[EnclosedPorch]])+(1.5*fun[[#This Row],[3SsnPorch]])+fun[[#This Row],[ScreenPorch]]</f>
        <v>180</v>
      </c>
      <c r="CM6">
        <v>0</v>
      </c>
      <c r="CN6" t="s">
        <v>109</v>
      </c>
      <c r="CO6">
        <f>IF(fun[[#This Row],[PoolQC]]="Ex",5,IF(fun[[#This Row],[PoolQC]]="Gd",4,IF(fun[[#This Row],[PoolQC]]="TA",3,IF(fun[[#This Row],[PoolQC]]="Fa",2,IF(fun[[#This Row],[PoolQC]]="Po",1,0)))))</f>
        <v>0</v>
      </c>
      <c r="CP6" t="s">
        <v>109</v>
      </c>
      <c r="CQ6" t="s">
        <v>109</v>
      </c>
      <c r="CR6">
        <v>0</v>
      </c>
      <c r="CS6">
        <v>12</v>
      </c>
      <c r="CT6">
        <v>2008</v>
      </c>
      <c r="CU6" t="s">
        <v>136</v>
      </c>
      <c r="CV6" t="s">
        <v>137</v>
      </c>
      <c r="CW6">
        <f>COUNTIF(fun[[#This Row],[Id]:[SaleCondition]],0)</f>
        <v>12</v>
      </c>
      <c r="CX6">
        <f>COUNTIF(fun[[#This Row],[Id]:[SaleCondition]],"NA")</f>
        <v>4</v>
      </c>
      <c r="CY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6">
        <f>fun[NUM_ExCond]+fun[NUM_BsmtCond]+fun[NUM_GarCond]</f>
        <v>9</v>
      </c>
      <c r="DA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6">
        <v>250000</v>
      </c>
    </row>
    <row r="7" spans="1:107" x14ac:dyDescent="0.25">
      <c r="A7">
        <v>6</v>
      </c>
      <c r="B7">
        <v>50</v>
      </c>
      <c r="C7" t="s">
        <v>107</v>
      </c>
      <c r="D7">
        <f>IF(fun[[#This Row],[MSZoning]]="RL",1,0)</f>
        <v>1</v>
      </c>
      <c r="E7">
        <f>IF(fun[[#This Row],[MSZoning]]="RM",1,0)</f>
        <v>0</v>
      </c>
      <c r="F7">
        <f>IF(fun[[#This Row],[MSZoning]]="RH",1,0)</f>
        <v>0</v>
      </c>
      <c r="G7">
        <f>IF(fun[[#This Row],[MSZoning]]="C (all)",1,0)</f>
        <v>0</v>
      </c>
      <c r="H7">
        <v>85</v>
      </c>
      <c r="I7">
        <f>IF(fun[[#This Row],[LotFrontage]]="NA",0,fun[[#This Row],[LotFrontage]])</f>
        <v>85</v>
      </c>
      <c r="J7">
        <v>14115</v>
      </c>
      <c r="K7" t="s">
        <v>108</v>
      </c>
      <c r="L7" t="s">
        <v>109</v>
      </c>
      <c r="M7" t="s">
        <v>146</v>
      </c>
      <c r="N7" t="s">
        <v>111</v>
      </c>
      <c r="O7" t="s">
        <v>112</v>
      </c>
      <c r="P7" t="s">
        <v>113</v>
      </c>
      <c r="Q7" t="s">
        <v>114</v>
      </c>
      <c r="R7" t="s">
        <v>157</v>
      </c>
      <c r="S7" t="s">
        <v>116</v>
      </c>
      <c r="T7" t="s">
        <v>116</v>
      </c>
      <c r="U7" t="s">
        <v>117</v>
      </c>
      <c r="V7" t="s">
        <v>158</v>
      </c>
      <c r="W7">
        <v>5</v>
      </c>
      <c r="X7">
        <v>5</v>
      </c>
      <c r="Y7">
        <v>1993</v>
      </c>
      <c r="Z7">
        <v>1995</v>
      </c>
      <c r="AA7" t="s">
        <v>119</v>
      </c>
      <c r="AB7" t="s">
        <v>120</v>
      </c>
      <c r="AC7" t="s">
        <v>121</v>
      </c>
      <c r="AD7" t="s">
        <v>121</v>
      </c>
      <c r="AE7" t="s">
        <v>143</v>
      </c>
      <c r="AF7">
        <v>0</v>
      </c>
      <c r="AG7" t="s">
        <v>124</v>
      </c>
      <c r="AH7">
        <f>IF(fun[[#This Row],[ExterQual]]="Ex",5,IF(fun[[#This Row],[ExterQual]]="Gd",4,IF(fun[[#This Row],[ExterQual]]="TA",3,IF(fun[[#This Row],[ExterQual]]="Fa",2,1))))</f>
        <v>3</v>
      </c>
      <c r="AI7" t="s">
        <v>124</v>
      </c>
      <c r="AJ7">
        <f>IF(fun[[#This Row],[ExterCond]]="Ex",5,IF(fun[[#This Row],[ExterCond]]="Gd",4,IF(fun[[#This Row],[ExterCond]]="TA",3,IF(fun[[#This Row],[ExterCond]]="Fa",2,1))))</f>
        <v>3</v>
      </c>
      <c r="AK7" t="s">
        <v>159</v>
      </c>
      <c r="AL7" t="s">
        <v>123</v>
      </c>
      <c r="AM7">
        <f>IF(fun[[#This Row],[BsmtQual]]="Ex",5,IF(fun[[#This Row],[BsmtQual]]="Gd",4,IF(fun[[#This Row],[BsmtQual]]="TA",3,IF(fun[[#This Row],[BsmtQual]]="Fa",2,IF(fun[[#This Row],[BsmtQual]]="Po",1,0)))))</f>
        <v>4</v>
      </c>
      <c r="AN7" t="s">
        <v>124</v>
      </c>
      <c r="AO7">
        <f>IF(fun[[#This Row],[BsmtCond]]="Ex",5,IF(fun[[#This Row],[BsmtCond]]="Gd",4,IF(fun[[#This Row],[BsmtCond]]="TA",3,IF(fun[[#This Row],[BsmtCond]]="Fa",2,IF(fun[[#This Row],[BsmtCond]]="Po",1,0)))))</f>
        <v>3</v>
      </c>
      <c r="AP7" t="s">
        <v>126</v>
      </c>
      <c r="AQ7">
        <f>IF(fun[[#This Row],[BsmtExposure]]="Gd",3,IF(fun[[#This Row],[BsmtExposure]]="Av",2,IF(fun[[#This Row],[BsmtExposure]]="Mn",1,0)))</f>
        <v>0</v>
      </c>
      <c r="AR7" t="s">
        <v>127</v>
      </c>
      <c r="AS7">
        <v>732</v>
      </c>
      <c r="AT7" t="s">
        <v>128</v>
      </c>
      <c r="AU7">
        <v>0</v>
      </c>
      <c r="AV7">
        <v>64</v>
      </c>
      <c r="AW7">
        <v>796</v>
      </c>
      <c r="AX7" t="s">
        <v>129</v>
      </c>
      <c r="AY7" t="s">
        <v>130</v>
      </c>
      <c r="AZ7">
        <f>IF(fun[[#This Row],[HeatingQC]]="Ex",5,IF(fun[[#This Row],[HeatingQC]]="Gd",4,IF(fun[[#This Row],[HeatingQC]]="TA",3,IF(fun[[#This Row],[HeatingQC]]="Fa",2,IF(fun[[#This Row],[HeatingQC]]="Po",1,0)))))</f>
        <v>5</v>
      </c>
      <c r="BA7" t="s">
        <v>131</v>
      </c>
      <c r="BB7" t="s">
        <v>132</v>
      </c>
      <c r="BC7">
        <v>796</v>
      </c>
      <c r="BD7">
        <v>566</v>
      </c>
      <c r="BE7">
        <v>0</v>
      </c>
      <c r="BF7">
        <v>1362</v>
      </c>
      <c r="BG7">
        <f>LOG(fun[[#This Row],[GrLivArea]])</f>
        <v>3.1341771075767664</v>
      </c>
      <c r="BH7">
        <v>1</v>
      </c>
      <c r="BI7">
        <v>0</v>
      </c>
      <c r="BJ7">
        <f>fun[[#This Row],[BsmtFullBath]]+(0.5*fun[[#This Row],[BsmtHalfBath]])</f>
        <v>1</v>
      </c>
      <c r="BK7">
        <v>1</v>
      </c>
      <c r="BL7">
        <v>1</v>
      </c>
      <c r="BM7">
        <f>fun[[#This Row],[HalfBath]]+fun[[#This Row],[TOTBaseBath]]+fun[[#This Row],[FullBath]]</f>
        <v>3</v>
      </c>
      <c r="BN7">
        <v>1</v>
      </c>
      <c r="BO7">
        <v>1</v>
      </c>
      <c r="BP7" t="s">
        <v>124</v>
      </c>
      <c r="BQ7">
        <f>IF(fun[[#This Row],[KitchenQual]]="Ex",5,IF(fun[[#This Row],[KitchenQual]]="Gd",4,IF(fun[[#This Row],[KitchenQual]]="TA",3,IF(fun[[#This Row],[KitchenQual]]="Fa",2,0))))</f>
        <v>3</v>
      </c>
      <c r="BR7">
        <v>5</v>
      </c>
      <c r="BS7" t="s">
        <v>133</v>
      </c>
      <c r="BT7">
        <v>0</v>
      </c>
      <c r="BU7" t="s">
        <v>109</v>
      </c>
      <c r="BV7">
        <f>IF(fun[[#This Row],[FireplaceQu]]="Ex",5,IF(fun[[#This Row],[FireplaceQu]]="Gd",4,IF(fun[[#This Row],[FireplaceQu]]="TA",3,IF(fun[[#This Row],[FireplaceQu]]="Fa",2,0))))</f>
        <v>0</v>
      </c>
      <c r="BW7" t="s">
        <v>134</v>
      </c>
      <c r="BX7">
        <v>1993</v>
      </c>
      <c r="BY7" t="s">
        <v>128</v>
      </c>
      <c r="BZ7">
        <v>2</v>
      </c>
      <c r="CA7">
        <v>480</v>
      </c>
      <c r="CB7" t="s">
        <v>124</v>
      </c>
      <c r="CC7">
        <f>IF(fun[[#This Row],[GarageQual]]="Ex",5,IF(fun[[#This Row],[GarageQual]]="Gd",4,IF(fun[[#This Row],[GarageQual]]="TA",3,IF(fun[[#This Row],[GarageQual]]="Fa",2,IF(fun[[#This Row],[GarageQual]]="Po",1,0)))))</f>
        <v>3</v>
      </c>
      <c r="CD7" t="s">
        <v>124</v>
      </c>
      <c r="CE7">
        <f>IF(fun[[#This Row],[GarageCond]]="Ex",5,IF(fun[[#This Row],[GarageCond]]="Gd",4,IF(fun[[#This Row],[GarageCond]]="TA",3,IF(fun[[#This Row],[GarageCond]]="Fa",2,IF(fun[[#This Row],[GarageCond]]="Po",1,0)))))</f>
        <v>3</v>
      </c>
      <c r="CF7" t="s">
        <v>131</v>
      </c>
      <c r="CG7">
        <v>40</v>
      </c>
      <c r="CH7">
        <v>30</v>
      </c>
      <c r="CI7">
        <v>0</v>
      </c>
      <c r="CJ7">
        <v>320</v>
      </c>
      <c r="CK7">
        <v>0</v>
      </c>
      <c r="CL7">
        <f>(0.5*fun[[#This Row],[WoodDeckSF]])+fun[[#This Row],[OpenPorchSF]]+(2*fun[[#This Row],[EnclosedPorch]])+(1.5*fun[[#This Row],[3SsnPorch]])+fun[[#This Row],[ScreenPorch]]</f>
        <v>530</v>
      </c>
      <c r="CM7">
        <v>0</v>
      </c>
      <c r="CN7" t="s">
        <v>109</v>
      </c>
      <c r="CO7">
        <f>IF(fun[[#This Row],[PoolQC]]="Ex",5,IF(fun[[#This Row],[PoolQC]]="Gd",4,IF(fun[[#This Row],[PoolQC]]="TA",3,IF(fun[[#This Row],[PoolQC]]="Fa",2,IF(fun[[#This Row],[PoolQC]]="Po",1,0)))))</f>
        <v>0</v>
      </c>
      <c r="CP7" t="s">
        <v>160</v>
      </c>
      <c r="CQ7" t="s">
        <v>161</v>
      </c>
      <c r="CR7">
        <v>700</v>
      </c>
      <c r="CS7">
        <v>10</v>
      </c>
      <c r="CT7">
        <v>2009</v>
      </c>
      <c r="CU7" t="s">
        <v>136</v>
      </c>
      <c r="CV7" t="s">
        <v>137</v>
      </c>
      <c r="CW7">
        <f>COUNTIF(fun[[#This Row],[Id]:[SaleCondition]],0)</f>
        <v>14</v>
      </c>
      <c r="CX7">
        <f>COUNTIF(fun[[#This Row],[Id]:[SaleCondition]],"NA")</f>
        <v>3</v>
      </c>
      <c r="CY7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7">
        <f>fun[NUM_ExCond]+fun[NUM_BsmtCond]+fun[NUM_GarCond]</f>
        <v>9</v>
      </c>
      <c r="DA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</v>
      </c>
      <c r="DC7">
        <v>143000</v>
      </c>
    </row>
    <row r="8" spans="1:107" x14ac:dyDescent="0.25">
      <c r="A8">
        <v>7</v>
      </c>
      <c r="B8">
        <v>20</v>
      </c>
      <c r="C8" t="s">
        <v>107</v>
      </c>
      <c r="D8">
        <f>IF(fun[[#This Row],[MSZoning]]="RL",1,0)</f>
        <v>1</v>
      </c>
      <c r="E8">
        <f>IF(fun[[#This Row],[MSZoning]]="RM",1,0)</f>
        <v>0</v>
      </c>
      <c r="F8">
        <f>IF(fun[[#This Row],[MSZoning]]="RH",1,0)</f>
        <v>0</v>
      </c>
      <c r="G8">
        <f>IF(fun[[#This Row],[MSZoning]]="C (all)",1,0)</f>
        <v>0</v>
      </c>
      <c r="H8">
        <v>75</v>
      </c>
      <c r="I8">
        <f>IF(fun[[#This Row],[LotFrontage]]="NA",0,fun[[#This Row],[LotFrontage]])</f>
        <v>75</v>
      </c>
      <c r="J8">
        <v>10084</v>
      </c>
      <c r="K8" t="s">
        <v>108</v>
      </c>
      <c r="L8" t="s">
        <v>109</v>
      </c>
      <c r="M8" t="s">
        <v>110</v>
      </c>
      <c r="N8" t="s">
        <v>111</v>
      </c>
      <c r="O8" t="s">
        <v>112</v>
      </c>
      <c r="P8" t="s">
        <v>113</v>
      </c>
      <c r="Q8" t="s">
        <v>114</v>
      </c>
      <c r="R8" t="s">
        <v>162</v>
      </c>
      <c r="S8" t="s">
        <v>116</v>
      </c>
      <c r="T8" t="s">
        <v>116</v>
      </c>
      <c r="U8" t="s">
        <v>117</v>
      </c>
      <c r="V8" t="s">
        <v>141</v>
      </c>
      <c r="W8">
        <v>8</v>
      </c>
      <c r="X8">
        <v>5</v>
      </c>
      <c r="Y8">
        <v>2004</v>
      </c>
      <c r="Z8">
        <v>2005</v>
      </c>
      <c r="AA8" t="s">
        <v>119</v>
      </c>
      <c r="AB8" t="s">
        <v>120</v>
      </c>
      <c r="AC8" t="s">
        <v>121</v>
      </c>
      <c r="AD8" t="s">
        <v>121</v>
      </c>
      <c r="AE8" t="s">
        <v>163</v>
      </c>
      <c r="AF8">
        <v>186</v>
      </c>
      <c r="AG8" t="s">
        <v>123</v>
      </c>
      <c r="AH8">
        <f>IF(fun[[#This Row],[ExterQual]]="Ex",5,IF(fun[[#This Row],[ExterQual]]="Gd",4,IF(fun[[#This Row],[ExterQual]]="TA",3,IF(fun[[#This Row],[ExterQual]]="Fa",2,1))))</f>
        <v>4</v>
      </c>
      <c r="AI8" t="s">
        <v>124</v>
      </c>
      <c r="AJ8">
        <f>IF(fun[[#This Row],[ExterCond]]="Ex",5,IF(fun[[#This Row],[ExterCond]]="Gd",4,IF(fun[[#This Row],[ExterCond]]="TA",3,IF(fun[[#This Row],[ExterCond]]="Fa",2,1))))</f>
        <v>3</v>
      </c>
      <c r="AK8" t="s">
        <v>125</v>
      </c>
      <c r="AL8" t="s">
        <v>130</v>
      </c>
      <c r="AM8">
        <f>IF(fun[[#This Row],[BsmtQual]]="Ex",5,IF(fun[[#This Row],[BsmtQual]]="Gd",4,IF(fun[[#This Row],[BsmtQual]]="TA",3,IF(fun[[#This Row],[BsmtQual]]="Fa",2,IF(fun[[#This Row],[BsmtQual]]="Po",1,0)))))</f>
        <v>5</v>
      </c>
      <c r="AN8" t="s">
        <v>124</v>
      </c>
      <c r="AO8">
        <f>IF(fun[[#This Row],[BsmtCond]]="Ex",5,IF(fun[[#This Row],[BsmtCond]]="Gd",4,IF(fun[[#This Row],[BsmtCond]]="TA",3,IF(fun[[#This Row],[BsmtCond]]="Fa",2,IF(fun[[#This Row],[BsmtCond]]="Po",1,0)))))</f>
        <v>3</v>
      </c>
      <c r="AP8" t="s">
        <v>156</v>
      </c>
      <c r="AQ8">
        <f>IF(fun[[#This Row],[BsmtExposure]]="Gd",3,IF(fun[[#This Row],[BsmtExposure]]="Av",2,IF(fun[[#This Row],[BsmtExposure]]="Mn",1,0)))</f>
        <v>2</v>
      </c>
      <c r="AR8" t="s">
        <v>127</v>
      </c>
      <c r="AS8">
        <v>1369</v>
      </c>
      <c r="AT8" t="s">
        <v>128</v>
      </c>
      <c r="AU8">
        <v>0</v>
      </c>
      <c r="AV8">
        <v>317</v>
      </c>
      <c r="AW8">
        <v>1686</v>
      </c>
      <c r="AX8" t="s">
        <v>129</v>
      </c>
      <c r="AY8" t="s">
        <v>130</v>
      </c>
      <c r="AZ8">
        <f>IF(fun[[#This Row],[HeatingQC]]="Ex",5,IF(fun[[#This Row],[HeatingQC]]="Gd",4,IF(fun[[#This Row],[HeatingQC]]="TA",3,IF(fun[[#This Row],[HeatingQC]]="Fa",2,IF(fun[[#This Row],[HeatingQC]]="Po",1,0)))))</f>
        <v>5</v>
      </c>
      <c r="BA8" t="s">
        <v>131</v>
      </c>
      <c r="BB8" t="s">
        <v>132</v>
      </c>
      <c r="BC8">
        <v>1694</v>
      </c>
      <c r="BD8">
        <v>0</v>
      </c>
      <c r="BE8">
        <v>0</v>
      </c>
      <c r="BF8">
        <v>1694</v>
      </c>
      <c r="BG8">
        <f>LOG(fun[[#This Row],[GrLivArea]])</f>
        <v>3.228913405994688</v>
      </c>
      <c r="BH8">
        <v>1</v>
      </c>
      <c r="BI8">
        <v>0</v>
      </c>
      <c r="BJ8">
        <f>fun[[#This Row],[BsmtFullBath]]+(0.5*fun[[#This Row],[BsmtHalfBath]])</f>
        <v>1</v>
      </c>
      <c r="BK8">
        <v>2</v>
      </c>
      <c r="BL8">
        <v>0</v>
      </c>
      <c r="BM8">
        <f>fun[[#This Row],[HalfBath]]+fun[[#This Row],[TOTBaseBath]]+fun[[#This Row],[FullBath]]</f>
        <v>3</v>
      </c>
      <c r="BN8">
        <v>3</v>
      </c>
      <c r="BO8">
        <v>1</v>
      </c>
      <c r="BP8" t="s">
        <v>123</v>
      </c>
      <c r="BQ8">
        <f>IF(fun[[#This Row],[KitchenQual]]="Ex",5,IF(fun[[#This Row],[KitchenQual]]="Gd",4,IF(fun[[#This Row],[KitchenQual]]="TA",3,IF(fun[[#This Row],[KitchenQual]]="Fa",2,0))))</f>
        <v>4</v>
      </c>
      <c r="BR8">
        <v>7</v>
      </c>
      <c r="BS8" t="s">
        <v>133</v>
      </c>
      <c r="BT8">
        <v>1</v>
      </c>
      <c r="BU8" t="s">
        <v>123</v>
      </c>
      <c r="BV8">
        <f>IF(fun[[#This Row],[FireplaceQu]]="Ex",5,IF(fun[[#This Row],[FireplaceQu]]="Gd",4,IF(fun[[#This Row],[FireplaceQu]]="TA",3,IF(fun[[#This Row],[FireplaceQu]]="Fa",2,0))))</f>
        <v>4</v>
      </c>
      <c r="BW8" t="s">
        <v>134</v>
      </c>
      <c r="BX8">
        <v>2004</v>
      </c>
      <c r="BY8" t="s">
        <v>135</v>
      </c>
      <c r="BZ8">
        <v>2</v>
      </c>
      <c r="CA8">
        <v>636</v>
      </c>
      <c r="CB8" t="s">
        <v>124</v>
      </c>
      <c r="CC8">
        <f>IF(fun[[#This Row],[GarageQual]]="Ex",5,IF(fun[[#This Row],[GarageQual]]="Gd",4,IF(fun[[#This Row],[GarageQual]]="TA",3,IF(fun[[#This Row],[GarageQual]]="Fa",2,IF(fun[[#This Row],[GarageQual]]="Po",1,0)))))</f>
        <v>3</v>
      </c>
      <c r="CD8" t="s">
        <v>124</v>
      </c>
      <c r="CE8">
        <f>IF(fun[[#This Row],[GarageCond]]="Ex",5,IF(fun[[#This Row],[GarageCond]]="Gd",4,IF(fun[[#This Row],[GarageCond]]="TA",3,IF(fun[[#This Row],[GarageCond]]="Fa",2,IF(fun[[#This Row],[GarageCond]]="Po",1,0)))))</f>
        <v>3</v>
      </c>
      <c r="CF8" t="s">
        <v>131</v>
      </c>
      <c r="CG8">
        <v>255</v>
      </c>
      <c r="CH8">
        <v>57</v>
      </c>
      <c r="CI8">
        <v>0</v>
      </c>
      <c r="CJ8">
        <v>0</v>
      </c>
      <c r="CK8">
        <v>0</v>
      </c>
      <c r="CL8">
        <f>(0.5*fun[[#This Row],[WoodDeckSF]])+fun[[#This Row],[OpenPorchSF]]+(2*fun[[#This Row],[EnclosedPorch]])+(1.5*fun[[#This Row],[3SsnPorch]])+fun[[#This Row],[ScreenPorch]]</f>
        <v>184.5</v>
      </c>
      <c r="CM8">
        <v>0</v>
      </c>
      <c r="CN8" t="s">
        <v>109</v>
      </c>
      <c r="CO8">
        <f>IF(fun[[#This Row],[PoolQC]]="Ex",5,IF(fun[[#This Row],[PoolQC]]="Gd",4,IF(fun[[#This Row],[PoolQC]]="TA",3,IF(fun[[#This Row],[PoolQC]]="Fa",2,IF(fun[[#This Row],[PoolQC]]="Po",1,0)))))</f>
        <v>0</v>
      </c>
      <c r="CP8" t="s">
        <v>109</v>
      </c>
      <c r="CQ8" t="s">
        <v>109</v>
      </c>
      <c r="CR8">
        <v>0</v>
      </c>
      <c r="CS8">
        <v>8</v>
      </c>
      <c r="CT8">
        <v>2007</v>
      </c>
      <c r="CU8" t="s">
        <v>136</v>
      </c>
      <c r="CV8" t="s">
        <v>137</v>
      </c>
      <c r="CW8">
        <f>COUNTIF(fun[[#This Row],[Id]:[SaleCondition]],0)</f>
        <v>14</v>
      </c>
      <c r="CX8">
        <f>COUNTIF(fun[[#This Row],[Id]:[SaleCondition]],"NA")</f>
        <v>4</v>
      </c>
      <c r="CY8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8">
        <f>fun[NUM_ExCond]+fun[NUM_BsmtCond]+fun[NUM_GarCond]</f>
        <v>9</v>
      </c>
      <c r="DA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76.5</v>
      </c>
      <c r="DC8">
        <v>307000</v>
      </c>
    </row>
    <row r="9" spans="1:107" x14ac:dyDescent="0.25">
      <c r="A9">
        <v>8</v>
      </c>
      <c r="B9">
        <v>60</v>
      </c>
      <c r="C9" t="s">
        <v>107</v>
      </c>
      <c r="D9">
        <f>IF(fun[[#This Row],[MSZoning]]="RL",1,0)</f>
        <v>1</v>
      </c>
      <c r="E9">
        <f>IF(fun[[#This Row],[MSZoning]]="RM",1,0)</f>
        <v>0</v>
      </c>
      <c r="F9">
        <f>IF(fun[[#This Row],[MSZoning]]="RH",1,0)</f>
        <v>0</v>
      </c>
      <c r="G9">
        <f>IF(fun[[#This Row],[MSZoning]]="C (all)",1,0)</f>
        <v>0</v>
      </c>
      <c r="H9" t="s">
        <v>109</v>
      </c>
      <c r="I9">
        <f>IF(fun[[#This Row],[LotFrontage]]="NA",0,fun[[#This Row],[LotFrontage]])</f>
        <v>0</v>
      </c>
      <c r="J9">
        <v>10382</v>
      </c>
      <c r="K9" t="s">
        <v>108</v>
      </c>
      <c r="L9" t="s">
        <v>109</v>
      </c>
      <c r="M9" t="s">
        <v>146</v>
      </c>
      <c r="N9" t="s">
        <v>111</v>
      </c>
      <c r="O9" t="s">
        <v>112</v>
      </c>
      <c r="P9" t="s">
        <v>148</v>
      </c>
      <c r="Q9" t="s">
        <v>114</v>
      </c>
      <c r="R9" t="s">
        <v>164</v>
      </c>
      <c r="S9" t="s">
        <v>165</v>
      </c>
      <c r="T9" t="s">
        <v>116</v>
      </c>
      <c r="U9" t="s">
        <v>117</v>
      </c>
      <c r="V9" t="s">
        <v>118</v>
      </c>
      <c r="W9">
        <v>7</v>
      </c>
      <c r="X9">
        <v>6</v>
      </c>
      <c r="Y9">
        <v>1973</v>
      </c>
      <c r="Z9">
        <v>1973</v>
      </c>
      <c r="AA9" t="s">
        <v>119</v>
      </c>
      <c r="AB9" t="s">
        <v>120</v>
      </c>
      <c r="AC9" t="s">
        <v>166</v>
      </c>
      <c r="AD9" t="s">
        <v>166</v>
      </c>
      <c r="AE9" t="s">
        <v>163</v>
      </c>
      <c r="AF9">
        <v>240</v>
      </c>
      <c r="AG9" t="s">
        <v>124</v>
      </c>
      <c r="AH9">
        <f>IF(fun[[#This Row],[ExterQual]]="Ex",5,IF(fun[[#This Row],[ExterQual]]="Gd",4,IF(fun[[#This Row],[ExterQual]]="TA",3,IF(fun[[#This Row],[ExterQual]]="Fa",2,1))))</f>
        <v>3</v>
      </c>
      <c r="AI9" t="s">
        <v>124</v>
      </c>
      <c r="AJ9">
        <f>IF(fun[[#This Row],[ExterCond]]="Ex",5,IF(fun[[#This Row],[ExterCond]]="Gd",4,IF(fun[[#This Row],[ExterCond]]="TA",3,IF(fun[[#This Row],[ExterCond]]="Fa",2,1))))</f>
        <v>3</v>
      </c>
      <c r="AK9" t="s">
        <v>144</v>
      </c>
      <c r="AL9" t="s">
        <v>123</v>
      </c>
      <c r="AM9">
        <f>IF(fun[[#This Row],[BsmtQual]]="Ex",5,IF(fun[[#This Row],[BsmtQual]]="Gd",4,IF(fun[[#This Row],[BsmtQual]]="TA",3,IF(fun[[#This Row],[BsmtQual]]="Fa",2,IF(fun[[#This Row],[BsmtQual]]="Po",1,0)))))</f>
        <v>4</v>
      </c>
      <c r="AN9" t="s">
        <v>124</v>
      </c>
      <c r="AO9">
        <f>IF(fun[[#This Row],[BsmtCond]]="Ex",5,IF(fun[[#This Row],[BsmtCond]]="Gd",4,IF(fun[[#This Row],[BsmtCond]]="TA",3,IF(fun[[#This Row],[BsmtCond]]="Fa",2,IF(fun[[#This Row],[BsmtCond]]="Po",1,0)))))</f>
        <v>3</v>
      </c>
      <c r="AP9" t="s">
        <v>147</v>
      </c>
      <c r="AQ9">
        <f>IF(fun[[#This Row],[BsmtExposure]]="Gd",3,IF(fun[[#This Row],[BsmtExposure]]="Av",2,IF(fun[[#This Row],[BsmtExposure]]="Mn",1,0)))</f>
        <v>1</v>
      </c>
      <c r="AR9" t="s">
        <v>145</v>
      </c>
      <c r="AS9">
        <v>859</v>
      </c>
      <c r="AT9" t="s">
        <v>167</v>
      </c>
      <c r="AU9">
        <v>32</v>
      </c>
      <c r="AV9">
        <v>216</v>
      </c>
      <c r="AW9">
        <v>1107</v>
      </c>
      <c r="AX9" t="s">
        <v>129</v>
      </c>
      <c r="AY9" t="s">
        <v>130</v>
      </c>
      <c r="AZ9">
        <f>IF(fun[[#This Row],[HeatingQC]]="Ex",5,IF(fun[[#This Row],[HeatingQC]]="Gd",4,IF(fun[[#This Row],[HeatingQC]]="TA",3,IF(fun[[#This Row],[HeatingQC]]="Fa",2,IF(fun[[#This Row],[HeatingQC]]="Po",1,0)))))</f>
        <v>5</v>
      </c>
      <c r="BA9" t="s">
        <v>131</v>
      </c>
      <c r="BB9" t="s">
        <v>132</v>
      </c>
      <c r="BC9">
        <v>1107</v>
      </c>
      <c r="BD9">
        <v>983</v>
      </c>
      <c r="BE9">
        <v>0</v>
      </c>
      <c r="BF9">
        <v>2090</v>
      </c>
      <c r="BG9">
        <f>LOG(fun[[#This Row],[GrLivArea]])</f>
        <v>3.3201462861110542</v>
      </c>
      <c r="BH9">
        <v>1</v>
      </c>
      <c r="BI9">
        <v>0</v>
      </c>
      <c r="BJ9">
        <f>fun[[#This Row],[BsmtFullBath]]+(0.5*fun[[#This Row],[BsmtHalfBath]])</f>
        <v>1</v>
      </c>
      <c r="BK9">
        <v>2</v>
      </c>
      <c r="BL9">
        <v>1</v>
      </c>
      <c r="BM9">
        <f>fun[[#This Row],[HalfBath]]+fun[[#This Row],[TOTBaseBath]]+fun[[#This Row],[FullBath]]</f>
        <v>4</v>
      </c>
      <c r="BN9">
        <v>3</v>
      </c>
      <c r="BO9">
        <v>1</v>
      </c>
      <c r="BP9" t="s">
        <v>124</v>
      </c>
      <c r="BQ9">
        <f>IF(fun[[#This Row],[KitchenQual]]="Ex",5,IF(fun[[#This Row],[KitchenQual]]="Gd",4,IF(fun[[#This Row],[KitchenQual]]="TA",3,IF(fun[[#This Row],[KitchenQual]]="Fa",2,0))))</f>
        <v>3</v>
      </c>
      <c r="BR9">
        <v>7</v>
      </c>
      <c r="BS9" t="s">
        <v>133</v>
      </c>
      <c r="BT9">
        <v>2</v>
      </c>
      <c r="BU9" t="s">
        <v>124</v>
      </c>
      <c r="BV9">
        <f>IF(fun[[#This Row],[FireplaceQu]]="Ex",5,IF(fun[[#This Row],[FireplaceQu]]="Gd",4,IF(fun[[#This Row],[FireplaceQu]]="TA",3,IF(fun[[#This Row],[FireplaceQu]]="Fa",2,0))))</f>
        <v>3</v>
      </c>
      <c r="BW9" t="s">
        <v>134</v>
      </c>
      <c r="BX9">
        <v>1973</v>
      </c>
      <c r="BY9" t="s">
        <v>135</v>
      </c>
      <c r="BZ9">
        <v>2</v>
      </c>
      <c r="CA9">
        <v>484</v>
      </c>
      <c r="CB9" t="s">
        <v>124</v>
      </c>
      <c r="CC9">
        <f>IF(fun[[#This Row],[GarageQual]]="Ex",5,IF(fun[[#This Row],[GarageQual]]="Gd",4,IF(fun[[#This Row],[GarageQual]]="TA",3,IF(fun[[#This Row],[GarageQual]]="Fa",2,IF(fun[[#This Row],[GarageQual]]="Po",1,0)))))</f>
        <v>3</v>
      </c>
      <c r="CD9" t="s">
        <v>124</v>
      </c>
      <c r="CE9">
        <f>IF(fun[[#This Row],[GarageCond]]="Ex",5,IF(fun[[#This Row],[GarageCond]]="Gd",4,IF(fun[[#This Row],[GarageCond]]="TA",3,IF(fun[[#This Row],[GarageCond]]="Fa",2,IF(fun[[#This Row],[GarageCond]]="Po",1,0)))))</f>
        <v>3</v>
      </c>
      <c r="CF9" t="s">
        <v>131</v>
      </c>
      <c r="CG9">
        <v>235</v>
      </c>
      <c r="CH9">
        <v>204</v>
      </c>
      <c r="CI9">
        <v>228</v>
      </c>
      <c r="CJ9">
        <v>0</v>
      </c>
      <c r="CK9">
        <v>0</v>
      </c>
      <c r="CL9">
        <f>(0.5*fun[[#This Row],[WoodDeckSF]])+fun[[#This Row],[OpenPorchSF]]+(2*fun[[#This Row],[EnclosedPorch]])+(1.5*fun[[#This Row],[3SsnPorch]])+fun[[#This Row],[ScreenPorch]]</f>
        <v>777.5</v>
      </c>
      <c r="CM9">
        <v>0</v>
      </c>
      <c r="CN9" t="s">
        <v>109</v>
      </c>
      <c r="CO9">
        <f>IF(fun[[#This Row],[PoolQC]]="Ex",5,IF(fun[[#This Row],[PoolQC]]="Gd",4,IF(fun[[#This Row],[PoolQC]]="TA",3,IF(fun[[#This Row],[PoolQC]]="Fa",2,IF(fun[[#This Row],[PoolQC]]="Po",1,0)))))</f>
        <v>0</v>
      </c>
      <c r="CP9" t="s">
        <v>109</v>
      </c>
      <c r="CQ9" t="s">
        <v>161</v>
      </c>
      <c r="CR9">
        <v>350</v>
      </c>
      <c r="CS9">
        <v>11</v>
      </c>
      <c r="CT9">
        <v>2009</v>
      </c>
      <c r="CU9" t="s">
        <v>136</v>
      </c>
      <c r="CV9" t="s">
        <v>137</v>
      </c>
      <c r="CW9">
        <f>COUNTIF(fun[[#This Row],[Id]:[SaleCondition]],0)</f>
        <v>10</v>
      </c>
      <c r="CX9">
        <f>COUNTIF(fun[[#This Row],[Id]:[SaleCondition]],"NA")</f>
        <v>4</v>
      </c>
      <c r="CY9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9">
        <f>fun[NUM_ExCond]+fun[NUM_BsmtCond]+fun[NUM_GarCond]</f>
        <v>9</v>
      </c>
      <c r="DA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</v>
      </c>
      <c r="DC9">
        <v>200000</v>
      </c>
    </row>
    <row r="10" spans="1:107" x14ac:dyDescent="0.25">
      <c r="A10">
        <v>9</v>
      </c>
      <c r="B10">
        <v>50</v>
      </c>
      <c r="C10" t="s">
        <v>168</v>
      </c>
      <c r="D10">
        <f>IF(fun[[#This Row],[MSZoning]]="RL",1,0)</f>
        <v>0</v>
      </c>
      <c r="E10">
        <f>IF(fun[[#This Row],[MSZoning]]="RM",1,0)</f>
        <v>1</v>
      </c>
      <c r="F10">
        <f>IF(fun[[#This Row],[MSZoning]]="RH",1,0)</f>
        <v>0</v>
      </c>
      <c r="G10">
        <f>IF(fun[[#This Row],[MSZoning]]="C (all)",1,0)</f>
        <v>0</v>
      </c>
      <c r="H10">
        <v>51</v>
      </c>
      <c r="I10">
        <f>IF(fun[[#This Row],[LotFrontage]]="NA",0,fun[[#This Row],[LotFrontage]])</f>
        <v>51</v>
      </c>
      <c r="J10">
        <v>6120</v>
      </c>
      <c r="K10" t="s">
        <v>108</v>
      </c>
      <c r="L10" t="s">
        <v>109</v>
      </c>
      <c r="M10" t="s">
        <v>110</v>
      </c>
      <c r="N10" t="s">
        <v>111</v>
      </c>
      <c r="O10" t="s">
        <v>112</v>
      </c>
      <c r="P10" t="s">
        <v>113</v>
      </c>
      <c r="Q10" t="s">
        <v>114</v>
      </c>
      <c r="R10" t="s">
        <v>169</v>
      </c>
      <c r="S10" t="s">
        <v>170</v>
      </c>
      <c r="T10" t="s">
        <v>116</v>
      </c>
      <c r="U10" t="s">
        <v>117</v>
      </c>
      <c r="V10" t="s">
        <v>158</v>
      </c>
      <c r="W10">
        <v>7</v>
      </c>
      <c r="X10">
        <v>5</v>
      </c>
      <c r="Y10">
        <v>1931</v>
      </c>
      <c r="Z10">
        <v>1950</v>
      </c>
      <c r="AA10" t="s">
        <v>119</v>
      </c>
      <c r="AB10" t="s">
        <v>120</v>
      </c>
      <c r="AC10" t="s">
        <v>122</v>
      </c>
      <c r="AD10" t="s">
        <v>151</v>
      </c>
      <c r="AE10" t="s">
        <v>143</v>
      </c>
      <c r="AF10">
        <v>0</v>
      </c>
      <c r="AG10" t="s">
        <v>124</v>
      </c>
      <c r="AH10">
        <f>IF(fun[[#This Row],[ExterQual]]="Ex",5,IF(fun[[#This Row],[ExterQual]]="Gd",4,IF(fun[[#This Row],[ExterQual]]="TA",3,IF(fun[[#This Row],[ExterQual]]="Fa",2,1))))</f>
        <v>3</v>
      </c>
      <c r="AI10" t="s">
        <v>124</v>
      </c>
      <c r="AJ10">
        <f>IF(fun[[#This Row],[ExterCond]]="Ex",5,IF(fun[[#This Row],[ExterCond]]="Gd",4,IF(fun[[#This Row],[ExterCond]]="TA",3,IF(fun[[#This Row],[ExterCond]]="Fa",2,1))))</f>
        <v>3</v>
      </c>
      <c r="AK10" t="s">
        <v>152</v>
      </c>
      <c r="AL10" t="s">
        <v>124</v>
      </c>
      <c r="AM10">
        <f>IF(fun[[#This Row],[BsmtQual]]="Ex",5,IF(fun[[#This Row],[BsmtQual]]="Gd",4,IF(fun[[#This Row],[BsmtQual]]="TA",3,IF(fun[[#This Row],[BsmtQual]]="Fa",2,IF(fun[[#This Row],[BsmtQual]]="Po",1,0)))))</f>
        <v>3</v>
      </c>
      <c r="AN10" t="s">
        <v>124</v>
      </c>
      <c r="AO10">
        <f>IF(fun[[#This Row],[BsmtCond]]="Ex",5,IF(fun[[#This Row],[BsmtCond]]="Gd",4,IF(fun[[#This Row],[BsmtCond]]="TA",3,IF(fun[[#This Row],[BsmtCond]]="Fa",2,IF(fun[[#This Row],[BsmtCond]]="Po",1,0)))))</f>
        <v>3</v>
      </c>
      <c r="AP10" t="s">
        <v>126</v>
      </c>
      <c r="AQ10">
        <f>IF(fun[[#This Row],[BsmtExposure]]="Gd",3,IF(fun[[#This Row],[BsmtExposure]]="Av",2,IF(fun[[#This Row],[BsmtExposure]]="Mn",1,0)))</f>
        <v>0</v>
      </c>
      <c r="AR10" t="s">
        <v>128</v>
      </c>
      <c r="AS10">
        <v>0</v>
      </c>
      <c r="AT10" t="s">
        <v>128</v>
      </c>
      <c r="AU10">
        <v>0</v>
      </c>
      <c r="AV10">
        <v>952</v>
      </c>
      <c r="AW10">
        <v>952</v>
      </c>
      <c r="AX10" t="s">
        <v>129</v>
      </c>
      <c r="AY10" t="s">
        <v>123</v>
      </c>
      <c r="AZ10">
        <f>IF(fun[[#This Row],[HeatingQC]]="Ex",5,IF(fun[[#This Row],[HeatingQC]]="Gd",4,IF(fun[[#This Row],[HeatingQC]]="TA",3,IF(fun[[#This Row],[HeatingQC]]="Fa",2,IF(fun[[#This Row],[HeatingQC]]="Po",1,0)))))</f>
        <v>4</v>
      </c>
      <c r="BA10" t="s">
        <v>131</v>
      </c>
      <c r="BB10" t="s">
        <v>171</v>
      </c>
      <c r="BC10">
        <v>1022</v>
      </c>
      <c r="BD10">
        <v>752</v>
      </c>
      <c r="BE10">
        <v>0</v>
      </c>
      <c r="BF10">
        <v>1774</v>
      </c>
      <c r="BG10">
        <f>LOG(fun[[#This Row],[GrLivArea]])</f>
        <v>3.2489536154957075</v>
      </c>
      <c r="BH10">
        <v>0</v>
      </c>
      <c r="BI10">
        <v>0</v>
      </c>
      <c r="BJ10">
        <f>fun[[#This Row],[BsmtFullBath]]+(0.5*fun[[#This Row],[BsmtHalfBath]])</f>
        <v>0</v>
      </c>
      <c r="BK10">
        <v>2</v>
      </c>
      <c r="BL10">
        <v>0</v>
      </c>
      <c r="BM10">
        <f>fun[[#This Row],[HalfBath]]+fun[[#This Row],[TOTBaseBath]]+fun[[#This Row],[FullBath]]</f>
        <v>2</v>
      </c>
      <c r="BN10">
        <v>2</v>
      </c>
      <c r="BO10">
        <v>2</v>
      </c>
      <c r="BP10" t="s">
        <v>124</v>
      </c>
      <c r="BQ10">
        <f>IF(fun[[#This Row],[KitchenQual]]="Ex",5,IF(fun[[#This Row],[KitchenQual]]="Gd",4,IF(fun[[#This Row],[KitchenQual]]="TA",3,IF(fun[[#This Row],[KitchenQual]]="Fa",2,0))))</f>
        <v>3</v>
      </c>
      <c r="BR10">
        <v>8</v>
      </c>
      <c r="BS10" t="s">
        <v>172</v>
      </c>
      <c r="BT10">
        <v>2</v>
      </c>
      <c r="BU10" t="s">
        <v>124</v>
      </c>
      <c r="BV10">
        <f>IF(fun[[#This Row],[FireplaceQu]]="Ex",5,IF(fun[[#This Row],[FireplaceQu]]="Gd",4,IF(fun[[#This Row],[FireplaceQu]]="TA",3,IF(fun[[#This Row],[FireplaceQu]]="Fa",2,0))))</f>
        <v>3</v>
      </c>
      <c r="BW10" t="s">
        <v>153</v>
      </c>
      <c r="BX10">
        <v>1931</v>
      </c>
      <c r="BY10" t="s">
        <v>128</v>
      </c>
      <c r="BZ10">
        <v>2</v>
      </c>
      <c r="CA10">
        <v>468</v>
      </c>
      <c r="CB10" t="s">
        <v>173</v>
      </c>
      <c r="CC10">
        <f>IF(fun[[#This Row],[GarageQual]]="Ex",5,IF(fun[[#This Row],[GarageQual]]="Gd",4,IF(fun[[#This Row],[GarageQual]]="TA",3,IF(fun[[#This Row],[GarageQual]]="Fa",2,IF(fun[[#This Row],[GarageQual]]="Po",1,0)))))</f>
        <v>2</v>
      </c>
      <c r="CD10" t="s">
        <v>124</v>
      </c>
      <c r="CE10">
        <f>IF(fun[[#This Row],[GarageCond]]="Ex",5,IF(fun[[#This Row],[GarageCond]]="Gd",4,IF(fun[[#This Row],[GarageCond]]="TA",3,IF(fun[[#This Row],[GarageCond]]="Fa",2,IF(fun[[#This Row],[GarageCond]]="Po",1,0)))))</f>
        <v>3</v>
      </c>
      <c r="CF10" t="s">
        <v>131</v>
      </c>
      <c r="CG10">
        <v>90</v>
      </c>
      <c r="CH10">
        <v>0</v>
      </c>
      <c r="CI10">
        <v>205</v>
      </c>
      <c r="CJ10">
        <v>0</v>
      </c>
      <c r="CK10">
        <v>0</v>
      </c>
      <c r="CL10">
        <f>(0.5*fun[[#This Row],[WoodDeckSF]])+fun[[#This Row],[OpenPorchSF]]+(2*fun[[#This Row],[EnclosedPorch]])+(1.5*fun[[#This Row],[3SsnPorch]])+fun[[#This Row],[ScreenPorch]]</f>
        <v>455</v>
      </c>
      <c r="CM10">
        <v>0</v>
      </c>
      <c r="CN10" t="s">
        <v>109</v>
      </c>
      <c r="CO10">
        <f>IF(fun[[#This Row],[PoolQC]]="Ex",5,IF(fun[[#This Row],[PoolQC]]="Gd",4,IF(fun[[#This Row],[PoolQC]]="TA",3,IF(fun[[#This Row],[PoolQC]]="Fa",2,IF(fun[[#This Row],[PoolQC]]="Po",1,0)))))</f>
        <v>0</v>
      </c>
      <c r="CP10" t="s">
        <v>109</v>
      </c>
      <c r="CQ10" t="s">
        <v>109</v>
      </c>
      <c r="CR10">
        <v>0</v>
      </c>
      <c r="CS10">
        <v>4</v>
      </c>
      <c r="CT10">
        <v>2008</v>
      </c>
      <c r="CU10" t="s">
        <v>136</v>
      </c>
      <c r="CV10" t="s">
        <v>154</v>
      </c>
      <c r="CW10">
        <f>COUNTIF(fun[[#This Row],[Id]:[SaleCondition]],0)</f>
        <v>18</v>
      </c>
      <c r="CX10">
        <f>COUNTIF(fun[[#This Row],[Id]:[SaleCondition]],"NA")</f>
        <v>4</v>
      </c>
      <c r="CY10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0">
        <f>fun[NUM_ExCond]+fun[NUM_BsmtCond]+fun[NUM_GarCond]</f>
        <v>9</v>
      </c>
      <c r="DA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10">
        <v>129900</v>
      </c>
    </row>
    <row r="11" spans="1:107" x14ac:dyDescent="0.25">
      <c r="A11">
        <v>10</v>
      </c>
      <c r="B11">
        <v>190</v>
      </c>
      <c r="C11" t="s">
        <v>107</v>
      </c>
      <c r="D11">
        <f>IF(fun[[#This Row],[MSZoning]]="RL",1,0)</f>
        <v>1</v>
      </c>
      <c r="E11">
        <f>IF(fun[[#This Row],[MSZoning]]="RM",1,0)</f>
        <v>0</v>
      </c>
      <c r="F11">
        <f>IF(fun[[#This Row],[MSZoning]]="RH",1,0)</f>
        <v>0</v>
      </c>
      <c r="G11">
        <f>IF(fun[[#This Row],[MSZoning]]="C (all)",1,0)</f>
        <v>0</v>
      </c>
      <c r="H11">
        <v>50</v>
      </c>
      <c r="I11">
        <f>IF(fun[[#This Row],[LotFrontage]]="NA",0,fun[[#This Row],[LotFrontage]])</f>
        <v>50</v>
      </c>
      <c r="J11">
        <v>7420</v>
      </c>
      <c r="K11" t="s">
        <v>108</v>
      </c>
      <c r="L11" t="s">
        <v>109</v>
      </c>
      <c r="M11" t="s">
        <v>110</v>
      </c>
      <c r="N11" t="s">
        <v>111</v>
      </c>
      <c r="O11" t="s">
        <v>112</v>
      </c>
      <c r="P11" t="s">
        <v>148</v>
      </c>
      <c r="Q11" t="s">
        <v>114</v>
      </c>
      <c r="R11" t="s">
        <v>174</v>
      </c>
      <c r="S11" t="s">
        <v>170</v>
      </c>
      <c r="T11" t="s">
        <v>170</v>
      </c>
      <c r="U11" t="s">
        <v>175</v>
      </c>
      <c r="V11" t="s">
        <v>176</v>
      </c>
      <c r="W11">
        <v>5</v>
      </c>
      <c r="X11">
        <v>6</v>
      </c>
      <c r="Y11">
        <v>1939</v>
      </c>
      <c r="Z11">
        <v>1950</v>
      </c>
      <c r="AA11" t="s">
        <v>119</v>
      </c>
      <c r="AB11" t="s">
        <v>120</v>
      </c>
      <c r="AC11" t="s">
        <v>142</v>
      </c>
      <c r="AD11" t="s">
        <v>142</v>
      </c>
      <c r="AE11" t="s">
        <v>143</v>
      </c>
      <c r="AF11">
        <v>0</v>
      </c>
      <c r="AG11" t="s">
        <v>124</v>
      </c>
      <c r="AH11">
        <f>IF(fun[[#This Row],[ExterQual]]="Ex",5,IF(fun[[#This Row],[ExterQual]]="Gd",4,IF(fun[[#This Row],[ExterQual]]="TA",3,IF(fun[[#This Row],[ExterQual]]="Fa",2,1))))</f>
        <v>3</v>
      </c>
      <c r="AI11" t="s">
        <v>124</v>
      </c>
      <c r="AJ11">
        <f>IF(fun[[#This Row],[ExterCond]]="Ex",5,IF(fun[[#This Row],[ExterCond]]="Gd",4,IF(fun[[#This Row],[ExterCond]]="TA",3,IF(fun[[#This Row],[ExterCond]]="Fa",2,1))))</f>
        <v>3</v>
      </c>
      <c r="AK11" t="s">
        <v>152</v>
      </c>
      <c r="AL11" t="s">
        <v>124</v>
      </c>
      <c r="AM11">
        <f>IF(fun[[#This Row],[BsmtQual]]="Ex",5,IF(fun[[#This Row],[BsmtQual]]="Gd",4,IF(fun[[#This Row],[BsmtQual]]="TA",3,IF(fun[[#This Row],[BsmtQual]]="Fa",2,IF(fun[[#This Row],[BsmtQual]]="Po",1,0)))))</f>
        <v>3</v>
      </c>
      <c r="AN11" t="s">
        <v>124</v>
      </c>
      <c r="AO11">
        <f>IF(fun[[#This Row],[BsmtCond]]="Ex",5,IF(fun[[#This Row],[BsmtCond]]="Gd",4,IF(fun[[#This Row],[BsmtCond]]="TA",3,IF(fun[[#This Row],[BsmtCond]]="Fa",2,IF(fun[[#This Row],[BsmtCond]]="Po",1,0)))))</f>
        <v>3</v>
      </c>
      <c r="AP11" t="s">
        <v>126</v>
      </c>
      <c r="AQ11">
        <f>IF(fun[[#This Row],[BsmtExposure]]="Gd",3,IF(fun[[#This Row],[BsmtExposure]]="Av",2,IF(fun[[#This Row],[BsmtExposure]]="Mn",1,0)))</f>
        <v>0</v>
      </c>
      <c r="AR11" t="s">
        <v>127</v>
      </c>
      <c r="AS11">
        <v>851</v>
      </c>
      <c r="AT11" t="s">
        <v>128</v>
      </c>
      <c r="AU11">
        <v>0</v>
      </c>
      <c r="AV11">
        <v>140</v>
      </c>
      <c r="AW11">
        <v>991</v>
      </c>
      <c r="AX11" t="s">
        <v>129</v>
      </c>
      <c r="AY11" t="s">
        <v>130</v>
      </c>
      <c r="AZ11">
        <f>IF(fun[[#This Row],[HeatingQC]]="Ex",5,IF(fun[[#This Row],[HeatingQC]]="Gd",4,IF(fun[[#This Row],[HeatingQC]]="TA",3,IF(fun[[#This Row],[HeatingQC]]="Fa",2,IF(fun[[#This Row],[HeatingQC]]="Po",1,0)))))</f>
        <v>5</v>
      </c>
      <c r="BA11" t="s">
        <v>131</v>
      </c>
      <c r="BB11" t="s">
        <v>132</v>
      </c>
      <c r="BC11">
        <v>1077</v>
      </c>
      <c r="BD11">
        <v>0</v>
      </c>
      <c r="BE11">
        <v>0</v>
      </c>
      <c r="BF11">
        <v>1077</v>
      </c>
      <c r="BG11">
        <f>LOG(fun[[#This Row],[GrLivArea]])</f>
        <v>3.0322157032979815</v>
      </c>
      <c r="BH11">
        <v>1</v>
      </c>
      <c r="BI11">
        <v>0</v>
      </c>
      <c r="BJ11">
        <f>fun[[#This Row],[BsmtFullBath]]+(0.5*fun[[#This Row],[BsmtHalfBath]])</f>
        <v>1</v>
      </c>
      <c r="BK11">
        <v>1</v>
      </c>
      <c r="BL11">
        <v>0</v>
      </c>
      <c r="BM11">
        <f>fun[[#This Row],[HalfBath]]+fun[[#This Row],[TOTBaseBath]]+fun[[#This Row],[FullBath]]</f>
        <v>2</v>
      </c>
      <c r="BN11">
        <v>2</v>
      </c>
      <c r="BO11">
        <v>2</v>
      </c>
      <c r="BP11" t="s">
        <v>124</v>
      </c>
      <c r="BQ11">
        <f>IF(fun[[#This Row],[KitchenQual]]="Ex",5,IF(fun[[#This Row],[KitchenQual]]="Gd",4,IF(fun[[#This Row],[KitchenQual]]="TA",3,IF(fun[[#This Row],[KitchenQual]]="Fa",2,0))))</f>
        <v>3</v>
      </c>
      <c r="BR11">
        <v>5</v>
      </c>
      <c r="BS11" t="s">
        <v>133</v>
      </c>
      <c r="BT11">
        <v>2</v>
      </c>
      <c r="BU11" t="s">
        <v>124</v>
      </c>
      <c r="BV11">
        <f>IF(fun[[#This Row],[FireplaceQu]]="Ex",5,IF(fun[[#This Row],[FireplaceQu]]="Gd",4,IF(fun[[#This Row],[FireplaceQu]]="TA",3,IF(fun[[#This Row],[FireplaceQu]]="Fa",2,0))))</f>
        <v>3</v>
      </c>
      <c r="BW11" t="s">
        <v>134</v>
      </c>
      <c r="BX11">
        <v>1939</v>
      </c>
      <c r="BY11" t="s">
        <v>135</v>
      </c>
      <c r="BZ11">
        <v>1</v>
      </c>
      <c r="CA11">
        <v>205</v>
      </c>
      <c r="CB11" t="s">
        <v>123</v>
      </c>
      <c r="CC11">
        <f>IF(fun[[#This Row],[GarageQual]]="Ex",5,IF(fun[[#This Row],[GarageQual]]="Gd",4,IF(fun[[#This Row],[GarageQual]]="TA",3,IF(fun[[#This Row],[GarageQual]]="Fa",2,IF(fun[[#This Row],[GarageQual]]="Po",1,0)))))</f>
        <v>4</v>
      </c>
      <c r="CD11" t="s">
        <v>124</v>
      </c>
      <c r="CE11">
        <f>IF(fun[[#This Row],[GarageCond]]="Ex",5,IF(fun[[#This Row],[GarageCond]]="Gd",4,IF(fun[[#This Row],[GarageCond]]="TA",3,IF(fun[[#This Row],[GarageCond]]="Fa",2,IF(fun[[#This Row],[GarageCond]]="Po",1,0)))))</f>
        <v>3</v>
      </c>
      <c r="CF11" t="s">
        <v>131</v>
      </c>
      <c r="CG11">
        <v>0</v>
      </c>
      <c r="CH11">
        <v>4</v>
      </c>
      <c r="CI11">
        <v>0</v>
      </c>
      <c r="CJ11">
        <v>0</v>
      </c>
      <c r="CK11">
        <v>0</v>
      </c>
      <c r="CL11">
        <f>(0.5*fun[[#This Row],[WoodDeckSF]])+fun[[#This Row],[OpenPorchSF]]+(2*fun[[#This Row],[EnclosedPorch]])+(1.5*fun[[#This Row],[3SsnPorch]])+fun[[#This Row],[ScreenPorch]]</f>
        <v>4</v>
      </c>
      <c r="CM11">
        <v>0</v>
      </c>
      <c r="CN11" t="s">
        <v>109</v>
      </c>
      <c r="CO11">
        <f>IF(fun[[#This Row],[PoolQC]]="Ex",5,IF(fun[[#This Row],[PoolQC]]="Gd",4,IF(fun[[#This Row],[PoolQC]]="TA",3,IF(fun[[#This Row],[PoolQC]]="Fa",2,IF(fun[[#This Row],[PoolQC]]="Po",1,0)))))</f>
        <v>0</v>
      </c>
      <c r="CP11" t="s">
        <v>109</v>
      </c>
      <c r="CQ11" t="s">
        <v>109</v>
      </c>
      <c r="CR11">
        <v>0</v>
      </c>
      <c r="CS11">
        <v>1</v>
      </c>
      <c r="CT11">
        <v>2008</v>
      </c>
      <c r="CU11" t="s">
        <v>136</v>
      </c>
      <c r="CV11" t="s">
        <v>137</v>
      </c>
      <c r="CW11">
        <f>COUNTIF(fun[[#This Row],[Id]:[SaleCondition]],0)</f>
        <v>17</v>
      </c>
      <c r="CX11">
        <f>COUNTIF(fun[[#This Row],[Id]:[SaleCondition]],"NA")</f>
        <v>4</v>
      </c>
      <c r="CY11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">
        <f>fun[NUM_ExCond]+fun[NUM_BsmtCond]+fun[NUM_GarCond]</f>
        <v>9</v>
      </c>
      <c r="DA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57.5</v>
      </c>
      <c r="DC11">
        <v>118000</v>
      </c>
    </row>
    <row r="12" spans="1:107" x14ac:dyDescent="0.25">
      <c r="A12">
        <v>11</v>
      </c>
      <c r="B12">
        <v>20</v>
      </c>
      <c r="C12" t="s">
        <v>107</v>
      </c>
      <c r="D12">
        <f>IF(fun[[#This Row],[MSZoning]]="RL",1,0)</f>
        <v>1</v>
      </c>
      <c r="E12">
        <f>IF(fun[[#This Row],[MSZoning]]="RM",1,0)</f>
        <v>0</v>
      </c>
      <c r="F12">
        <f>IF(fun[[#This Row],[MSZoning]]="RH",1,0)</f>
        <v>0</v>
      </c>
      <c r="G12">
        <f>IF(fun[[#This Row],[MSZoning]]="C (all)",1,0)</f>
        <v>0</v>
      </c>
      <c r="H12">
        <v>70</v>
      </c>
      <c r="I12">
        <f>IF(fun[[#This Row],[LotFrontage]]="NA",0,fun[[#This Row],[LotFrontage]])</f>
        <v>70</v>
      </c>
      <c r="J12">
        <v>11200</v>
      </c>
      <c r="K12" t="s">
        <v>108</v>
      </c>
      <c r="L12" t="s">
        <v>109</v>
      </c>
      <c r="M12" t="s">
        <v>110</v>
      </c>
      <c r="N12" t="s">
        <v>111</v>
      </c>
      <c r="O12" t="s">
        <v>112</v>
      </c>
      <c r="P12" t="s">
        <v>113</v>
      </c>
      <c r="Q12" t="s">
        <v>114</v>
      </c>
      <c r="R12" t="s">
        <v>177</v>
      </c>
      <c r="S12" t="s">
        <v>116</v>
      </c>
      <c r="T12" t="s">
        <v>116</v>
      </c>
      <c r="U12" t="s">
        <v>117</v>
      </c>
      <c r="V12" t="s">
        <v>141</v>
      </c>
      <c r="W12">
        <v>5</v>
      </c>
      <c r="X12">
        <v>5</v>
      </c>
      <c r="Y12">
        <v>1965</v>
      </c>
      <c r="Z12">
        <v>1965</v>
      </c>
      <c r="AA12" t="s">
        <v>178</v>
      </c>
      <c r="AB12" t="s">
        <v>120</v>
      </c>
      <c r="AC12" t="s">
        <v>166</v>
      </c>
      <c r="AD12" t="s">
        <v>166</v>
      </c>
      <c r="AE12" t="s">
        <v>143</v>
      </c>
      <c r="AF12">
        <v>0</v>
      </c>
      <c r="AG12" t="s">
        <v>124</v>
      </c>
      <c r="AH12">
        <f>IF(fun[[#This Row],[ExterQual]]="Ex",5,IF(fun[[#This Row],[ExterQual]]="Gd",4,IF(fun[[#This Row],[ExterQual]]="TA",3,IF(fun[[#This Row],[ExterQual]]="Fa",2,1))))</f>
        <v>3</v>
      </c>
      <c r="AI12" t="s">
        <v>124</v>
      </c>
      <c r="AJ12">
        <f>IF(fun[[#This Row],[ExterCond]]="Ex",5,IF(fun[[#This Row],[ExterCond]]="Gd",4,IF(fun[[#This Row],[ExterCond]]="TA",3,IF(fun[[#This Row],[ExterCond]]="Fa",2,1))))</f>
        <v>3</v>
      </c>
      <c r="AK12" t="s">
        <v>144</v>
      </c>
      <c r="AL12" t="s">
        <v>124</v>
      </c>
      <c r="AM12">
        <f>IF(fun[[#This Row],[BsmtQual]]="Ex",5,IF(fun[[#This Row],[BsmtQual]]="Gd",4,IF(fun[[#This Row],[BsmtQual]]="TA",3,IF(fun[[#This Row],[BsmtQual]]="Fa",2,IF(fun[[#This Row],[BsmtQual]]="Po",1,0)))))</f>
        <v>3</v>
      </c>
      <c r="AN12" t="s">
        <v>124</v>
      </c>
      <c r="AO12">
        <f>IF(fun[[#This Row],[BsmtCond]]="Ex",5,IF(fun[[#This Row],[BsmtCond]]="Gd",4,IF(fun[[#This Row],[BsmtCond]]="TA",3,IF(fun[[#This Row],[BsmtCond]]="Fa",2,IF(fun[[#This Row],[BsmtCond]]="Po",1,0)))))</f>
        <v>3</v>
      </c>
      <c r="AP12" t="s">
        <v>126</v>
      </c>
      <c r="AQ12">
        <f>IF(fun[[#This Row],[BsmtExposure]]="Gd",3,IF(fun[[#This Row],[BsmtExposure]]="Av",2,IF(fun[[#This Row],[BsmtExposure]]="Mn",1,0)))</f>
        <v>0</v>
      </c>
      <c r="AR12" t="s">
        <v>179</v>
      </c>
      <c r="AS12">
        <v>906</v>
      </c>
      <c r="AT12" t="s">
        <v>128</v>
      </c>
      <c r="AU12">
        <v>0</v>
      </c>
      <c r="AV12">
        <v>134</v>
      </c>
      <c r="AW12">
        <v>1040</v>
      </c>
      <c r="AX12" t="s">
        <v>129</v>
      </c>
      <c r="AY12" t="s">
        <v>130</v>
      </c>
      <c r="AZ12">
        <f>IF(fun[[#This Row],[HeatingQC]]="Ex",5,IF(fun[[#This Row],[HeatingQC]]="Gd",4,IF(fun[[#This Row],[HeatingQC]]="TA",3,IF(fun[[#This Row],[HeatingQC]]="Fa",2,IF(fun[[#This Row],[HeatingQC]]="Po",1,0)))))</f>
        <v>5</v>
      </c>
      <c r="BA12" t="s">
        <v>131</v>
      </c>
      <c r="BB12" t="s">
        <v>132</v>
      </c>
      <c r="BC12">
        <v>1040</v>
      </c>
      <c r="BD12">
        <v>0</v>
      </c>
      <c r="BE12">
        <v>0</v>
      </c>
      <c r="BF12">
        <v>1040</v>
      </c>
      <c r="BG12">
        <f>LOG(fun[[#This Row],[GrLivArea]])</f>
        <v>3.0170333392987803</v>
      </c>
      <c r="BH12">
        <v>1</v>
      </c>
      <c r="BI12">
        <v>0</v>
      </c>
      <c r="BJ12">
        <f>fun[[#This Row],[BsmtFullBath]]+(0.5*fun[[#This Row],[BsmtHalfBath]])</f>
        <v>1</v>
      </c>
      <c r="BK12">
        <v>1</v>
      </c>
      <c r="BL12">
        <v>0</v>
      </c>
      <c r="BM12">
        <f>fun[[#This Row],[HalfBath]]+fun[[#This Row],[TOTBaseBath]]+fun[[#This Row],[FullBath]]</f>
        <v>2</v>
      </c>
      <c r="BN12">
        <v>3</v>
      </c>
      <c r="BO12">
        <v>1</v>
      </c>
      <c r="BP12" t="s">
        <v>124</v>
      </c>
      <c r="BQ12">
        <f>IF(fun[[#This Row],[KitchenQual]]="Ex",5,IF(fun[[#This Row],[KitchenQual]]="Gd",4,IF(fun[[#This Row],[KitchenQual]]="TA",3,IF(fun[[#This Row],[KitchenQual]]="Fa",2,0))))</f>
        <v>3</v>
      </c>
      <c r="BR12">
        <v>5</v>
      </c>
      <c r="BS12" t="s">
        <v>133</v>
      </c>
      <c r="BT12">
        <v>0</v>
      </c>
      <c r="BU12" t="s">
        <v>109</v>
      </c>
      <c r="BV12">
        <f>IF(fun[[#This Row],[FireplaceQu]]="Ex",5,IF(fun[[#This Row],[FireplaceQu]]="Gd",4,IF(fun[[#This Row],[FireplaceQu]]="TA",3,IF(fun[[#This Row],[FireplaceQu]]="Fa",2,0))))</f>
        <v>0</v>
      </c>
      <c r="BW12" t="s">
        <v>153</v>
      </c>
      <c r="BX12">
        <v>1965</v>
      </c>
      <c r="BY12" t="s">
        <v>128</v>
      </c>
      <c r="BZ12">
        <v>1</v>
      </c>
      <c r="CA12">
        <v>384</v>
      </c>
      <c r="CB12" t="s">
        <v>124</v>
      </c>
      <c r="CC12">
        <f>IF(fun[[#This Row],[GarageQual]]="Ex",5,IF(fun[[#This Row],[GarageQual]]="Gd",4,IF(fun[[#This Row],[GarageQual]]="TA",3,IF(fun[[#This Row],[GarageQual]]="Fa",2,IF(fun[[#This Row],[GarageQual]]="Po",1,0)))))</f>
        <v>3</v>
      </c>
      <c r="CD12" t="s">
        <v>124</v>
      </c>
      <c r="CE12">
        <f>IF(fun[[#This Row],[GarageCond]]="Ex",5,IF(fun[[#This Row],[GarageCond]]="Gd",4,IF(fun[[#This Row],[GarageCond]]="TA",3,IF(fun[[#This Row],[GarageCond]]="Fa",2,IF(fun[[#This Row],[GarageCond]]="Po",1,0)))))</f>
        <v>3</v>
      </c>
      <c r="CF12" t="s">
        <v>131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f>(0.5*fun[[#This Row],[WoodDeckSF]])+fun[[#This Row],[OpenPorchSF]]+(2*fun[[#This Row],[EnclosedPorch]])+(1.5*fun[[#This Row],[3SsnPorch]])+fun[[#This Row],[ScreenPorch]]</f>
        <v>0</v>
      </c>
      <c r="CM12">
        <v>0</v>
      </c>
      <c r="CN12" t="s">
        <v>109</v>
      </c>
      <c r="CO12">
        <f>IF(fun[[#This Row],[PoolQC]]="Ex",5,IF(fun[[#This Row],[PoolQC]]="Gd",4,IF(fun[[#This Row],[PoolQC]]="TA",3,IF(fun[[#This Row],[PoolQC]]="Fa",2,IF(fun[[#This Row],[PoolQC]]="Po",1,0)))))</f>
        <v>0</v>
      </c>
      <c r="CP12" t="s">
        <v>109</v>
      </c>
      <c r="CQ12" t="s">
        <v>109</v>
      </c>
      <c r="CR12">
        <v>0</v>
      </c>
      <c r="CS12">
        <v>2</v>
      </c>
      <c r="CT12">
        <v>2008</v>
      </c>
      <c r="CU12" t="s">
        <v>136</v>
      </c>
      <c r="CV12" t="s">
        <v>137</v>
      </c>
      <c r="CW12">
        <f>COUNTIF(fun[[#This Row],[Id]:[SaleCondition]],0)</f>
        <v>21</v>
      </c>
      <c r="CX12">
        <f>COUNTIF(fun[[#This Row],[Id]:[SaleCondition]],"NA")</f>
        <v>5</v>
      </c>
      <c r="CY12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2">
        <f>fun[NUM_ExCond]+fun[NUM_BsmtCond]+fun[NUM_GarCond]</f>
        <v>9</v>
      </c>
      <c r="DA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48.75</v>
      </c>
      <c r="DC12">
        <v>129500</v>
      </c>
    </row>
    <row r="13" spans="1:107" x14ac:dyDescent="0.25">
      <c r="A13">
        <v>12</v>
      </c>
      <c r="B13">
        <v>60</v>
      </c>
      <c r="C13" t="s">
        <v>107</v>
      </c>
      <c r="D13">
        <f>IF(fun[[#This Row],[MSZoning]]="RL",1,0)</f>
        <v>1</v>
      </c>
      <c r="E13">
        <f>IF(fun[[#This Row],[MSZoning]]="RM",1,0)</f>
        <v>0</v>
      </c>
      <c r="F13">
        <f>IF(fun[[#This Row],[MSZoning]]="RH",1,0)</f>
        <v>0</v>
      </c>
      <c r="G13">
        <f>IF(fun[[#This Row],[MSZoning]]="C (all)",1,0)</f>
        <v>0</v>
      </c>
      <c r="H13">
        <v>85</v>
      </c>
      <c r="I13">
        <f>IF(fun[[#This Row],[LotFrontage]]="NA",0,fun[[#This Row],[LotFrontage]])</f>
        <v>85</v>
      </c>
      <c r="J13">
        <v>11924</v>
      </c>
      <c r="K13" t="s">
        <v>108</v>
      </c>
      <c r="L13" t="s">
        <v>109</v>
      </c>
      <c r="M13" t="s">
        <v>146</v>
      </c>
      <c r="N13" t="s">
        <v>111</v>
      </c>
      <c r="O13" t="s">
        <v>112</v>
      </c>
      <c r="P13" t="s">
        <v>113</v>
      </c>
      <c r="Q13" t="s">
        <v>114</v>
      </c>
      <c r="R13" t="s">
        <v>180</v>
      </c>
      <c r="S13" t="s">
        <v>116</v>
      </c>
      <c r="T13" t="s">
        <v>116</v>
      </c>
      <c r="U13" t="s">
        <v>117</v>
      </c>
      <c r="V13" t="s">
        <v>118</v>
      </c>
      <c r="W13">
        <v>9</v>
      </c>
      <c r="X13">
        <v>5</v>
      </c>
      <c r="Y13">
        <v>2005</v>
      </c>
      <c r="Z13">
        <v>2006</v>
      </c>
      <c r="AA13" t="s">
        <v>178</v>
      </c>
      <c r="AB13" t="s">
        <v>120</v>
      </c>
      <c r="AC13" t="s">
        <v>181</v>
      </c>
      <c r="AD13" t="s">
        <v>151</v>
      </c>
      <c r="AE13" t="s">
        <v>163</v>
      </c>
      <c r="AF13">
        <v>286</v>
      </c>
      <c r="AG13" t="s">
        <v>130</v>
      </c>
      <c r="AH13">
        <f>IF(fun[[#This Row],[ExterQual]]="Ex",5,IF(fun[[#This Row],[ExterQual]]="Gd",4,IF(fun[[#This Row],[ExterQual]]="TA",3,IF(fun[[#This Row],[ExterQual]]="Fa",2,1))))</f>
        <v>5</v>
      </c>
      <c r="AI13" t="s">
        <v>124</v>
      </c>
      <c r="AJ13">
        <f>IF(fun[[#This Row],[ExterCond]]="Ex",5,IF(fun[[#This Row],[ExterCond]]="Gd",4,IF(fun[[#This Row],[ExterCond]]="TA",3,IF(fun[[#This Row],[ExterCond]]="Fa",2,1))))</f>
        <v>3</v>
      </c>
      <c r="AK13" t="s">
        <v>125</v>
      </c>
      <c r="AL13" t="s">
        <v>130</v>
      </c>
      <c r="AM13">
        <f>IF(fun[[#This Row],[BsmtQual]]="Ex",5,IF(fun[[#This Row],[BsmtQual]]="Gd",4,IF(fun[[#This Row],[BsmtQual]]="TA",3,IF(fun[[#This Row],[BsmtQual]]="Fa",2,IF(fun[[#This Row],[BsmtQual]]="Po",1,0)))))</f>
        <v>5</v>
      </c>
      <c r="AN13" t="s">
        <v>124</v>
      </c>
      <c r="AO13">
        <f>IF(fun[[#This Row],[BsmtCond]]="Ex",5,IF(fun[[#This Row],[BsmtCond]]="Gd",4,IF(fun[[#This Row],[BsmtCond]]="TA",3,IF(fun[[#This Row],[BsmtCond]]="Fa",2,IF(fun[[#This Row],[BsmtCond]]="Po",1,0)))))</f>
        <v>3</v>
      </c>
      <c r="AP13" t="s">
        <v>126</v>
      </c>
      <c r="AQ13">
        <f>IF(fun[[#This Row],[BsmtExposure]]="Gd",3,IF(fun[[#This Row],[BsmtExposure]]="Av",2,IF(fun[[#This Row],[BsmtExposure]]="Mn",1,0)))</f>
        <v>0</v>
      </c>
      <c r="AR13" t="s">
        <v>127</v>
      </c>
      <c r="AS13">
        <v>998</v>
      </c>
      <c r="AT13" t="s">
        <v>128</v>
      </c>
      <c r="AU13">
        <v>0</v>
      </c>
      <c r="AV13">
        <v>177</v>
      </c>
      <c r="AW13">
        <v>1175</v>
      </c>
      <c r="AX13" t="s">
        <v>129</v>
      </c>
      <c r="AY13" t="s">
        <v>130</v>
      </c>
      <c r="AZ13">
        <f>IF(fun[[#This Row],[HeatingQC]]="Ex",5,IF(fun[[#This Row],[HeatingQC]]="Gd",4,IF(fun[[#This Row],[HeatingQC]]="TA",3,IF(fun[[#This Row],[HeatingQC]]="Fa",2,IF(fun[[#This Row],[HeatingQC]]="Po",1,0)))))</f>
        <v>5</v>
      </c>
      <c r="BA13" t="s">
        <v>131</v>
      </c>
      <c r="BB13" t="s">
        <v>132</v>
      </c>
      <c r="BC13">
        <v>1182</v>
      </c>
      <c r="BD13">
        <v>1142</v>
      </c>
      <c r="BE13">
        <v>0</v>
      </c>
      <c r="BF13">
        <v>2324</v>
      </c>
      <c r="BG13">
        <f>LOG(fun[[#This Row],[GrLivArea]])</f>
        <v>3.3662361237182932</v>
      </c>
      <c r="BH13">
        <v>1</v>
      </c>
      <c r="BI13">
        <v>0</v>
      </c>
      <c r="BJ13">
        <f>fun[[#This Row],[BsmtFullBath]]+(0.5*fun[[#This Row],[BsmtHalfBath]])</f>
        <v>1</v>
      </c>
      <c r="BK13">
        <v>3</v>
      </c>
      <c r="BL13">
        <v>0</v>
      </c>
      <c r="BM13">
        <f>fun[[#This Row],[HalfBath]]+fun[[#This Row],[TOTBaseBath]]+fun[[#This Row],[FullBath]]</f>
        <v>4</v>
      </c>
      <c r="BN13">
        <v>4</v>
      </c>
      <c r="BO13">
        <v>1</v>
      </c>
      <c r="BP13" t="s">
        <v>130</v>
      </c>
      <c r="BQ13">
        <f>IF(fun[[#This Row],[KitchenQual]]="Ex",5,IF(fun[[#This Row],[KitchenQual]]="Gd",4,IF(fun[[#This Row],[KitchenQual]]="TA",3,IF(fun[[#This Row],[KitchenQual]]="Fa",2,0))))</f>
        <v>5</v>
      </c>
      <c r="BR13">
        <v>11</v>
      </c>
      <c r="BS13" t="s">
        <v>133</v>
      </c>
      <c r="BT13">
        <v>2</v>
      </c>
      <c r="BU13" t="s">
        <v>123</v>
      </c>
      <c r="BV13">
        <f>IF(fun[[#This Row],[FireplaceQu]]="Ex",5,IF(fun[[#This Row],[FireplaceQu]]="Gd",4,IF(fun[[#This Row],[FireplaceQu]]="TA",3,IF(fun[[#This Row],[FireplaceQu]]="Fa",2,0))))</f>
        <v>4</v>
      </c>
      <c r="BW13" t="s">
        <v>182</v>
      </c>
      <c r="BX13">
        <v>2005</v>
      </c>
      <c r="BY13" t="s">
        <v>183</v>
      </c>
      <c r="BZ13">
        <v>3</v>
      </c>
      <c r="CA13">
        <v>736</v>
      </c>
      <c r="CB13" t="s">
        <v>124</v>
      </c>
      <c r="CC13">
        <f>IF(fun[[#This Row],[GarageQual]]="Ex",5,IF(fun[[#This Row],[GarageQual]]="Gd",4,IF(fun[[#This Row],[GarageQual]]="TA",3,IF(fun[[#This Row],[GarageQual]]="Fa",2,IF(fun[[#This Row],[GarageQual]]="Po",1,0)))))</f>
        <v>3</v>
      </c>
      <c r="CD13" t="s">
        <v>124</v>
      </c>
      <c r="CE13">
        <f>IF(fun[[#This Row],[GarageCond]]="Ex",5,IF(fun[[#This Row],[GarageCond]]="Gd",4,IF(fun[[#This Row],[GarageCond]]="TA",3,IF(fun[[#This Row],[GarageCond]]="Fa",2,IF(fun[[#This Row],[GarageCond]]="Po",1,0)))))</f>
        <v>3</v>
      </c>
      <c r="CF13" t="s">
        <v>131</v>
      </c>
      <c r="CG13">
        <v>147</v>
      </c>
      <c r="CH13">
        <v>21</v>
      </c>
      <c r="CI13">
        <v>0</v>
      </c>
      <c r="CJ13">
        <v>0</v>
      </c>
      <c r="CK13">
        <v>0</v>
      </c>
      <c r="CL13">
        <f>(0.5*fun[[#This Row],[WoodDeckSF]])+fun[[#This Row],[OpenPorchSF]]+(2*fun[[#This Row],[EnclosedPorch]])+(1.5*fun[[#This Row],[3SsnPorch]])+fun[[#This Row],[ScreenPorch]]</f>
        <v>94.5</v>
      </c>
      <c r="CM13">
        <v>0</v>
      </c>
      <c r="CN13" t="s">
        <v>109</v>
      </c>
      <c r="CO13">
        <f>IF(fun[[#This Row],[PoolQC]]="Ex",5,IF(fun[[#This Row],[PoolQC]]="Gd",4,IF(fun[[#This Row],[PoolQC]]="TA",3,IF(fun[[#This Row],[PoolQC]]="Fa",2,IF(fun[[#This Row],[PoolQC]]="Po",1,0)))))</f>
        <v>0</v>
      </c>
      <c r="CP13" t="s">
        <v>109</v>
      </c>
      <c r="CQ13" t="s">
        <v>109</v>
      </c>
      <c r="CR13">
        <v>0</v>
      </c>
      <c r="CS13">
        <v>7</v>
      </c>
      <c r="CT13">
        <v>2006</v>
      </c>
      <c r="CU13" t="s">
        <v>184</v>
      </c>
      <c r="CV13" t="s">
        <v>185</v>
      </c>
      <c r="CW13">
        <f>COUNTIF(fun[[#This Row],[Id]:[SaleCondition]],0)</f>
        <v>14</v>
      </c>
      <c r="CX13">
        <f>COUNTIF(fun[[#This Row],[Id]:[SaleCondition]],"NA")</f>
        <v>4</v>
      </c>
      <c r="CY13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13">
        <f>fun[NUM_ExCond]+fun[NUM_BsmtCond]+fun[NUM_GarCond]</f>
        <v>9</v>
      </c>
      <c r="DA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13">
        <v>345000</v>
      </c>
    </row>
    <row r="14" spans="1:107" x14ac:dyDescent="0.25">
      <c r="A14">
        <v>13</v>
      </c>
      <c r="B14">
        <v>20</v>
      </c>
      <c r="C14" t="s">
        <v>107</v>
      </c>
      <c r="D14">
        <f>IF(fun[[#This Row],[MSZoning]]="RL",1,0)</f>
        <v>1</v>
      </c>
      <c r="E14">
        <f>IF(fun[[#This Row],[MSZoning]]="RM",1,0)</f>
        <v>0</v>
      </c>
      <c r="F14">
        <f>IF(fun[[#This Row],[MSZoning]]="RH",1,0)</f>
        <v>0</v>
      </c>
      <c r="G14">
        <f>IF(fun[[#This Row],[MSZoning]]="C (all)",1,0)</f>
        <v>0</v>
      </c>
      <c r="H14" t="s">
        <v>109</v>
      </c>
      <c r="I14">
        <f>IF(fun[[#This Row],[LotFrontage]]="NA",0,fun[[#This Row],[LotFrontage]])</f>
        <v>0</v>
      </c>
      <c r="J14">
        <v>12968</v>
      </c>
      <c r="K14" t="s">
        <v>108</v>
      </c>
      <c r="L14" t="s">
        <v>109</v>
      </c>
      <c r="M14" t="s">
        <v>186</v>
      </c>
      <c r="N14" t="s">
        <v>111</v>
      </c>
      <c r="O14" t="s">
        <v>112</v>
      </c>
      <c r="P14" t="s">
        <v>113</v>
      </c>
      <c r="Q14" t="s">
        <v>114</v>
      </c>
      <c r="R14" t="s">
        <v>177</v>
      </c>
      <c r="S14" t="s">
        <v>116</v>
      </c>
      <c r="T14" t="s">
        <v>116</v>
      </c>
      <c r="U14" t="s">
        <v>117</v>
      </c>
      <c r="V14" t="s">
        <v>141</v>
      </c>
      <c r="W14">
        <v>5</v>
      </c>
      <c r="X14">
        <v>6</v>
      </c>
      <c r="Y14">
        <v>1962</v>
      </c>
      <c r="Z14">
        <v>1962</v>
      </c>
      <c r="AA14" t="s">
        <v>178</v>
      </c>
      <c r="AB14" t="s">
        <v>120</v>
      </c>
      <c r="AC14" t="s">
        <v>166</v>
      </c>
      <c r="AD14" t="s">
        <v>187</v>
      </c>
      <c r="AE14" t="s">
        <v>143</v>
      </c>
      <c r="AF14">
        <v>0</v>
      </c>
      <c r="AG14" t="s">
        <v>124</v>
      </c>
      <c r="AH14">
        <f>IF(fun[[#This Row],[ExterQual]]="Ex",5,IF(fun[[#This Row],[ExterQual]]="Gd",4,IF(fun[[#This Row],[ExterQual]]="TA",3,IF(fun[[#This Row],[ExterQual]]="Fa",2,1))))</f>
        <v>3</v>
      </c>
      <c r="AI14" t="s">
        <v>124</v>
      </c>
      <c r="AJ14">
        <f>IF(fun[[#This Row],[ExterCond]]="Ex",5,IF(fun[[#This Row],[ExterCond]]="Gd",4,IF(fun[[#This Row],[ExterCond]]="TA",3,IF(fun[[#This Row],[ExterCond]]="Fa",2,1))))</f>
        <v>3</v>
      </c>
      <c r="AK14" t="s">
        <v>144</v>
      </c>
      <c r="AL14" t="s">
        <v>124</v>
      </c>
      <c r="AM14">
        <f>IF(fun[[#This Row],[BsmtQual]]="Ex",5,IF(fun[[#This Row],[BsmtQual]]="Gd",4,IF(fun[[#This Row],[BsmtQual]]="TA",3,IF(fun[[#This Row],[BsmtQual]]="Fa",2,IF(fun[[#This Row],[BsmtQual]]="Po",1,0)))))</f>
        <v>3</v>
      </c>
      <c r="AN14" t="s">
        <v>124</v>
      </c>
      <c r="AO14">
        <f>IF(fun[[#This Row],[BsmtCond]]="Ex",5,IF(fun[[#This Row],[BsmtCond]]="Gd",4,IF(fun[[#This Row],[BsmtCond]]="TA",3,IF(fun[[#This Row],[BsmtCond]]="Fa",2,IF(fun[[#This Row],[BsmtCond]]="Po",1,0)))))</f>
        <v>3</v>
      </c>
      <c r="AP14" t="s">
        <v>126</v>
      </c>
      <c r="AQ14">
        <f>IF(fun[[#This Row],[BsmtExposure]]="Gd",3,IF(fun[[#This Row],[BsmtExposure]]="Av",2,IF(fun[[#This Row],[BsmtExposure]]="Mn",1,0)))</f>
        <v>0</v>
      </c>
      <c r="AR14" t="s">
        <v>145</v>
      </c>
      <c r="AS14">
        <v>737</v>
      </c>
      <c r="AT14" t="s">
        <v>128</v>
      </c>
      <c r="AU14">
        <v>0</v>
      </c>
      <c r="AV14">
        <v>175</v>
      </c>
      <c r="AW14">
        <v>912</v>
      </c>
      <c r="AX14" t="s">
        <v>129</v>
      </c>
      <c r="AY14" t="s">
        <v>124</v>
      </c>
      <c r="AZ14">
        <f>IF(fun[[#This Row],[HeatingQC]]="Ex",5,IF(fun[[#This Row],[HeatingQC]]="Gd",4,IF(fun[[#This Row],[HeatingQC]]="TA",3,IF(fun[[#This Row],[HeatingQC]]="Fa",2,IF(fun[[#This Row],[HeatingQC]]="Po",1,0)))))</f>
        <v>3</v>
      </c>
      <c r="BA14" t="s">
        <v>131</v>
      </c>
      <c r="BB14" t="s">
        <v>132</v>
      </c>
      <c r="BC14">
        <v>912</v>
      </c>
      <c r="BD14">
        <v>0</v>
      </c>
      <c r="BE14">
        <v>0</v>
      </c>
      <c r="BF14">
        <v>912</v>
      </c>
      <c r="BG14">
        <f>LOG(fun[[#This Row],[GrLivArea]])</f>
        <v>2.959994838328416</v>
      </c>
      <c r="BH14">
        <v>1</v>
      </c>
      <c r="BI14">
        <v>0</v>
      </c>
      <c r="BJ14">
        <f>fun[[#This Row],[BsmtFullBath]]+(0.5*fun[[#This Row],[BsmtHalfBath]])</f>
        <v>1</v>
      </c>
      <c r="BK14">
        <v>1</v>
      </c>
      <c r="BL14">
        <v>0</v>
      </c>
      <c r="BM14">
        <f>fun[[#This Row],[HalfBath]]+fun[[#This Row],[TOTBaseBath]]+fun[[#This Row],[FullBath]]</f>
        <v>2</v>
      </c>
      <c r="BN14">
        <v>2</v>
      </c>
      <c r="BO14">
        <v>1</v>
      </c>
      <c r="BP14" t="s">
        <v>124</v>
      </c>
      <c r="BQ14">
        <f>IF(fun[[#This Row],[KitchenQual]]="Ex",5,IF(fun[[#This Row],[KitchenQual]]="Gd",4,IF(fun[[#This Row],[KitchenQual]]="TA",3,IF(fun[[#This Row],[KitchenQual]]="Fa",2,0))))</f>
        <v>3</v>
      </c>
      <c r="BR14">
        <v>4</v>
      </c>
      <c r="BS14" t="s">
        <v>133</v>
      </c>
      <c r="BT14">
        <v>0</v>
      </c>
      <c r="BU14" t="s">
        <v>109</v>
      </c>
      <c r="BV14">
        <f>IF(fun[[#This Row],[FireplaceQu]]="Ex",5,IF(fun[[#This Row],[FireplaceQu]]="Gd",4,IF(fun[[#This Row],[FireplaceQu]]="TA",3,IF(fun[[#This Row],[FireplaceQu]]="Fa",2,0))))</f>
        <v>0</v>
      </c>
      <c r="BW14" t="s">
        <v>153</v>
      </c>
      <c r="BX14">
        <v>1962</v>
      </c>
      <c r="BY14" t="s">
        <v>128</v>
      </c>
      <c r="BZ14">
        <v>1</v>
      </c>
      <c r="CA14">
        <v>352</v>
      </c>
      <c r="CB14" t="s">
        <v>124</v>
      </c>
      <c r="CC14">
        <f>IF(fun[[#This Row],[GarageQual]]="Ex",5,IF(fun[[#This Row],[GarageQual]]="Gd",4,IF(fun[[#This Row],[GarageQual]]="TA",3,IF(fun[[#This Row],[GarageQual]]="Fa",2,IF(fun[[#This Row],[GarageQual]]="Po",1,0)))))</f>
        <v>3</v>
      </c>
      <c r="CD14" t="s">
        <v>124</v>
      </c>
      <c r="CE14">
        <f>IF(fun[[#This Row],[GarageCond]]="Ex",5,IF(fun[[#This Row],[GarageCond]]="Gd",4,IF(fun[[#This Row],[GarageCond]]="TA",3,IF(fun[[#This Row],[GarageCond]]="Fa",2,IF(fun[[#This Row],[GarageCond]]="Po",1,0)))))</f>
        <v>3</v>
      </c>
      <c r="CF14" t="s">
        <v>131</v>
      </c>
      <c r="CG14">
        <v>140</v>
      </c>
      <c r="CH14">
        <v>0</v>
      </c>
      <c r="CI14">
        <v>0</v>
      </c>
      <c r="CJ14">
        <v>0</v>
      </c>
      <c r="CK14">
        <v>176</v>
      </c>
      <c r="CL14">
        <f>(0.5*fun[[#This Row],[WoodDeckSF]])+fun[[#This Row],[OpenPorchSF]]+(2*fun[[#This Row],[EnclosedPorch]])+(1.5*fun[[#This Row],[3SsnPorch]])+fun[[#This Row],[ScreenPorch]]</f>
        <v>246</v>
      </c>
      <c r="CM14">
        <v>0</v>
      </c>
      <c r="CN14" t="s">
        <v>109</v>
      </c>
      <c r="CO14">
        <f>IF(fun[[#This Row],[PoolQC]]="Ex",5,IF(fun[[#This Row],[PoolQC]]="Gd",4,IF(fun[[#This Row],[PoolQC]]="TA",3,IF(fun[[#This Row],[PoolQC]]="Fa",2,IF(fun[[#This Row],[PoolQC]]="Po",1,0)))))</f>
        <v>0</v>
      </c>
      <c r="CP14" t="s">
        <v>109</v>
      </c>
      <c r="CQ14" t="s">
        <v>109</v>
      </c>
      <c r="CR14">
        <v>0</v>
      </c>
      <c r="CS14">
        <v>9</v>
      </c>
      <c r="CT14">
        <v>2008</v>
      </c>
      <c r="CU14" t="s">
        <v>136</v>
      </c>
      <c r="CV14" t="s">
        <v>137</v>
      </c>
      <c r="CW14">
        <f>COUNTIF(fun[[#This Row],[Id]:[SaleCondition]],0)</f>
        <v>19</v>
      </c>
      <c r="CX14">
        <f>COUNTIF(fun[[#This Row],[Id]:[SaleCondition]],"NA")</f>
        <v>6</v>
      </c>
      <c r="CY1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4">
        <f>fun[NUM_ExCond]+fun[NUM_BsmtCond]+fun[NUM_GarCond]</f>
        <v>9</v>
      </c>
      <c r="DA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14">
        <v>144000</v>
      </c>
    </row>
    <row r="15" spans="1:107" x14ac:dyDescent="0.25">
      <c r="A15">
        <v>14</v>
      </c>
      <c r="B15">
        <v>20</v>
      </c>
      <c r="C15" t="s">
        <v>107</v>
      </c>
      <c r="D15">
        <f>IF(fun[[#This Row],[MSZoning]]="RL",1,0)</f>
        <v>1</v>
      </c>
      <c r="E15">
        <f>IF(fun[[#This Row],[MSZoning]]="RM",1,0)</f>
        <v>0</v>
      </c>
      <c r="F15">
        <f>IF(fun[[#This Row],[MSZoning]]="RH",1,0)</f>
        <v>0</v>
      </c>
      <c r="G15">
        <f>IF(fun[[#This Row],[MSZoning]]="C (all)",1,0)</f>
        <v>0</v>
      </c>
      <c r="H15">
        <v>91</v>
      </c>
      <c r="I15">
        <f>IF(fun[[#This Row],[LotFrontage]]="NA",0,fun[[#This Row],[LotFrontage]])</f>
        <v>91</v>
      </c>
      <c r="J15">
        <v>10652</v>
      </c>
      <c r="K15" t="s">
        <v>108</v>
      </c>
      <c r="L15" t="s">
        <v>109</v>
      </c>
      <c r="M15" t="s">
        <v>146</v>
      </c>
      <c r="N15" t="s">
        <v>111</v>
      </c>
      <c r="O15" t="s">
        <v>112</v>
      </c>
      <c r="P15" t="s">
        <v>113</v>
      </c>
      <c r="Q15" t="s">
        <v>114</v>
      </c>
      <c r="R15" t="s">
        <v>115</v>
      </c>
      <c r="S15" t="s">
        <v>116</v>
      </c>
      <c r="T15" t="s">
        <v>116</v>
      </c>
      <c r="U15" t="s">
        <v>117</v>
      </c>
      <c r="V15" t="s">
        <v>141</v>
      </c>
      <c r="W15">
        <v>7</v>
      </c>
      <c r="X15">
        <v>5</v>
      </c>
      <c r="Y15">
        <v>2006</v>
      </c>
      <c r="Z15">
        <v>2007</v>
      </c>
      <c r="AA15" t="s">
        <v>119</v>
      </c>
      <c r="AB15" t="s">
        <v>120</v>
      </c>
      <c r="AC15" t="s">
        <v>121</v>
      </c>
      <c r="AD15" t="s">
        <v>121</v>
      </c>
      <c r="AE15" t="s">
        <v>163</v>
      </c>
      <c r="AF15">
        <v>306</v>
      </c>
      <c r="AG15" t="s">
        <v>123</v>
      </c>
      <c r="AH15">
        <f>IF(fun[[#This Row],[ExterQual]]="Ex",5,IF(fun[[#This Row],[ExterQual]]="Gd",4,IF(fun[[#This Row],[ExterQual]]="TA",3,IF(fun[[#This Row],[ExterQual]]="Fa",2,1))))</f>
        <v>4</v>
      </c>
      <c r="AI15" t="s">
        <v>124</v>
      </c>
      <c r="AJ15">
        <f>IF(fun[[#This Row],[ExterCond]]="Ex",5,IF(fun[[#This Row],[ExterCond]]="Gd",4,IF(fun[[#This Row],[ExterCond]]="TA",3,IF(fun[[#This Row],[ExterCond]]="Fa",2,1))))</f>
        <v>3</v>
      </c>
      <c r="AK15" t="s">
        <v>125</v>
      </c>
      <c r="AL15" t="s">
        <v>123</v>
      </c>
      <c r="AM15">
        <f>IF(fun[[#This Row],[BsmtQual]]="Ex",5,IF(fun[[#This Row],[BsmtQual]]="Gd",4,IF(fun[[#This Row],[BsmtQual]]="TA",3,IF(fun[[#This Row],[BsmtQual]]="Fa",2,IF(fun[[#This Row],[BsmtQual]]="Po",1,0)))))</f>
        <v>4</v>
      </c>
      <c r="AN15" t="s">
        <v>124</v>
      </c>
      <c r="AO15">
        <f>IF(fun[[#This Row],[BsmtCond]]="Ex",5,IF(fun[[#This Row],[BsmtCond]]="Gd",4,IF(fun[[#This Row],[BsmtCond]]="TA",3,IF(fun[[#This Row],[BsmtCond]]="Fa",2,IF(fun[[#This Row],[BsmtCond]]="Po",1,0)))))</f>
        <v>3</v>
      </c>
      <c r="AP15" t="s">
        <v>156</v>
      </c>
      <c r="AQ15">
        <f>IF(fun[[#This Row],[BsmtExposure]]="Gd",3,IF(fun[[#This Row],[BsmtExposure]]="Av",2,IF(fun[[#This Row],[BsmtExposure]]="Mn",1,0)))</f>
        <v>2</v>
      </c>
      <c r="AR15" t="s">
        <v>128</v>
      </c>
      <c r="AS15">
        <v>0</v>
      </c>
      <c r="AT15" t="s">
        <v>128</v>
      </c>
      <c r="AU15">
        <v>0</v>
      </c>
      <c r="AV15">
        <v>1494</v>
      </c>
      <c r="AW15">
        <v>1494</v>
      </c>
      <c r="AX15" t="s">
        <v>129</v>
      </c>
      <c r="AY15" t="s">
        <v>130</v>
      </c>
      <c r="AZ15">
        <f>IF(fun[[#This Row],[HeatingQC]]="Ex",5,IF(fun[[#This Row],[HeatingQC]]="Gd",4,IF(fun[[#This Row],[HeatingQC]]="TA",3,IF(fun[[#This Row],[HeatingQC]]="Fa",2,IF(fun[[#This Row],[HeatingQC]]="Po",1,0)))))</f>
        <v>5</v>
      </c>
      <c r="BA15" t="s">
        <v>131</v>
      </c>
      <c r="BB15" t="s">
        <v>132</v>
      </c>
      <c r="BC15">
        <v>1494</v>
      </c>
      <c r="BD15">
        <v>0</v>
      </c>
      <c r="BE15">
        <v>0</v>
      </c>
      <c r="BF15">
        <v>1494</v>
      </c>
      <c r="BG15">
        <f>LOG(fun[[#This Row],[GrLivArea]])</f>
        <v>3.1743505974793798</v>
      </c>
      <c r="BH15">
        <v>0</v>
      </c>
      <c r="BI15">
        <v>0</v>
      </c>
      <c r="BJ15">
        <f>fun[[#This Row],[BsmtFullBath]]+(0.5*fun[[#This Row],[BsmtHalfBath]])</f>
        <v>0</v>
      </c>
      <c r="BK15">
        <v>2</v>
      </c>
      <c r="BL15">
        <v>0</v>
      </c>
      <c r="BM15">
        <f>fun[[#This Row],[HalfBath]]+fun[[#This Row],[TOTBaseBath]]+fun[[#This Row],[FullBath]]</f>
        <v>2</v>
      </c>
      <c r="BN15">
        <v>3</v>
      </c>
      <c r="BO15">
        <v>1</v>
      </c>
      <c r="BP15" t="s">
        <v>123</v>
      </c>
      <c r="BQ15">
        <f>IF(fun[[#This Row],[KitchenQual]]="Ex",5,IF(fun[[#This Row],[KitchenQual]]="Gd",4,IF(fun[[#This Row],[KitchenQual]]="TA",3,IF(fun[[#This Row],[KitchenQual]]="Fa",2,0))))</f>
        <v>4</v>
      </c>
      <c r="BR15">
        <v>7</v>
      </c>
      <c r="BS15" t="s">
        <v>133</v>
      </c>
      <c r="BT15">
        <v>1</v>
      </c>
      <c r="BU15" t="s">
        <v>123</v>
      </c>
      <c r="BV15">
        <f>IF(fun[[#This Row],[FireplaceQu]]="Ex",5,IF(fun[[#This Row],[FireplaceQu]]="Gd",4,IF(fun[[#This Row],[FireplaceQu]]="TA",3,IF(fun[[#This Row],[FireplaceQu]]="Fa",2,0))))</f>
        <v>4</v>
      </c>
      <c r="BW15" t="s">
        <v>134</v>
      </c>
      <c r="BX15">
        <v>2006</v>
      </c>
      <c r="BY15" t="s">
        <v>135</v>
      </c>
      <c r="BZ15">
        <v>3</v>
      </c>
      <c r="CA15">
        <v>840</v>
      </c>
      <c r="CB15" t="s">
        <v>124</v>
      </c>
      <c r="CC15">
        <f>IF(fun[[#This Row],[GarageQual]]="Ex",5,IF(fun[[#This Row],[GarageQual]]="Gd",4,IF(fun[[#This Row],[GarageQual]]="TA",3,IF(fun[[#This Row],[GarageQual]]="Fa",2,IF(fun[[#This Row],[GarageQual]]="Po",1,0)))))</f>
        <v>3</v>
      </c>
      <c r="CD15" t="s">
        <v>124</v>
      </c>
      <c r="CE15">
        <f>IF(fun[[#This Row],[GarageCond]]="Ex",5,IF(fun[[#This Row],[GarageCond]]="Gd",4,IF(fun[[#This Row],[GarageCond]]="TA",3,IF(fun[[#This Row],[GarageCond]]="Fa",2,IF(fun[[#This Row],[GarageCond]]="Po",1,0)))))</f>
        <v>3</v>
      </c>
      <c r="CF15" t="s">
        <v>131</v>
      </c>
      <c r="CG15">
        <v>160</v>
      </c>
      <c r="CH15">
        <v>33</v>
      </c>
      <c r="CI15">
        <v>0</v>
      </c>
      <c r="CJ15">
        <v>0</v>
      </c>
      <c r="CK15">
        <v>0</v>
      </c>
      <c r="CL15">
        <f>(0.5*fun[[#This Row],[WoodDeckSF]])+fun[[#This Row],[OpenPorchSF]]+(2*fun[[#This Row],[EnclosedPorch]])+(1.5*fun[[#This Row],[3SsnPorch]])+fun[[#This Row],[ScreenPorch]]</f>
        <v>113</v>
      </c>
      <c r="CM15">
        <v>0</v>
      </c>
      <c r="CN15" t="s">
        <v>109</v>
      </c>
      <c r="CO15">
        <f>IF(fun[[#This Row],[PoolQC]]="Ex",5,IF(fun[[#This Row],[PoolQC]]="Gd",4,IF(fun[[#This Row],[PoolQC]]="TA",3,IF(fun[[#This Row],[PoolQC]]="Fa",2,IF(fun[[#This Row],[PoolQC]]="Po",1,0)))))</f>
        <v>0</v>
      </c>
      <c r="CP15" t="s">
        <v>109</v>
      </c>
      <c r="CQ15" t="s">
        <v>109</v>
      </c>
      <c r="CR15">
        <v>0</v>
      </c>
      <c r="CS15">
        <v>8</v>
      </c>
      <c r="CT15">
        <v>2007</v>
      </c>
      <c r="CU15" t="s">
        <v>184</v>
      </c>
      <c r="CV15" t="s">
        <v>185</v>
      </c>
      <c r="CW15">
        <f>COUNTIF(fun[[#This Row],[Id]:[SaleCondition]],0)</f>
        <v>17</v>
      </c>
      <c r="CX15">
        <f>COUNTIF(fun[[#This Row],[Id]:[SaleCondition]],"NA")</f>
        <v>4</v>
      </c>
      <c r="CY15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5">
        <f>fun[NUM_ExCond]+fun[NUM_BsmtCond]+fun[NUM_GarCond]</f>
        <v>9</v>
      </c>
      <c r="DA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72.75</v>
      </c>
      <c r="DC15">
        <v>279500</v>
      </c>
    </row>
    <row r="16" spans="1:107" x14ac:dyDescent="0.25">
      <c r="A16">
        <v>15</v>
      </c>
      <c r="B16">
        <v>20</v>
      </c>
      <c r="C16" t="s">
        <v>107</v>
      </c>
      <c r="D16">
        <f>IF(fun[[#This Row],[MSZoning]]="RL",1,0)</f>
        <v>1</v>
      </c>
      <c r="E16">
        <f>IF(fun[[#This Row],[MSZoning]]="RM",1,0)</f>
        <v>0</v>
      </c>
      <c r="F16">
        <f>IF(fun[[#This Row],[MSZoning]]="RH",1,0)</f>
        <v>0</v>
      </c>
      <c r="G16">
        <f>IF(fun[[#This Row],[MSZoning]]="C (all)",1,0)</f>
        <v>0</v>
      </c>
      <c r="H16" t="s">
        <v>109</v>
      </c>
      <c r="I16">
        <f>IF(fun[[#This Row],[LotFrontage]]="NA",0,fun[[#This Row],[LotFrontage]])</f>
        <v>0</v>
      </c>
      <c r="J16">
        <v>10920</v>
      </c>
      <c r="K16" t="s">
        <v>108</v>
      </c>
      <c r="L16" t="s">
        <v>109</v>
      </c>
      <c r="M16" t="s">
        <v>146</v>
      </c>
      <c r="N16" t="s">
        <v>111</v>
      </c>
      <c r="O16" t="s">
        <v>112</v>
      </c>
      <c r="P16" t="s">
        <v>148</v>
      </c>
      <c r="Q16" t="s">
        <v>114</v>
      </c>
      <c r="R16" t="s">
        <v>188</v>
      </c>
      <c r="S16" t="s">
        <v>116</v>
      </c>
      <c r="T16" t="s">
        <v>116</v>
      </c>
      <c r="U16" t="s">
        <v>117</v>
      </c>
      <c r="V16" t="s">
        <v>141</v>
      </c>
      <c r="W16">
        <v>6</v>
      </c>
      <c r="X16">
        <v>5</v>
      </c>
      <c r="Y16">
        <v>1960</v>
      </c>
      <c r="Z16">
        <v>1960</v>
      </c>
      <c r="AA16" t="s">
        <v>178</v>
      </c>
      <c r="AB16" t="s">
        <v>120</v>
      </c>
      <c r="AC16" t="s">
        <v>142</v>
      </c>
      <c r="AD16" t="s">
        <v>142</v>
      </c>
      <c r="AE16" t="s">
        <v>122</v>
      </c>
      <c r="AF16">
        <v>212</v>
      </c>
      <c r="AG16" t="s">
        <v>124</v>
      </c>
      <c r="AH16">
        <f>IF(fun[[#This Row],[ExterQual]]="Ex",5,IF(fun[[#This Row],[ExterQual]]="Gd",4,IF(fun[[#This Row],[ExterQual]]="TA",3,IF(fun[[#This Row],[ExterQual]]="Fa",2,1))))</f>
        <v>3</v>
      </c>
      <c r="AI16" t="s">
        <v>124</v>
      </c>
      <c r="AJ16">
        <f>IF(fun[[#This Row],[ExterCond]]="Ex",5,IF(fun[[#This Row],[ExterCond]]="Gd",4,IF(fun[[#This Row],[ExterCond]]="TA",3,IF(fun[[#This Row],[ExterCond]]="Fa",2,1))))</f>
        <v>3</v>
      </c>
      <c r="AK16" t="s">
        <v>144</v>
      </c>
      <c r="AL16" t="s">
        <v>124</v>
      </c>
      <c r="AM16">
        <f>IF(fun[[#This Row],[BsmtQual]]="Ex",5,IF(fun[[#This Row],[BsmtQual]]="Gd",4,IF(fun[[#This Row],[BsmtQual]]="TA",3,IF(fun[[#This Row],[BsmtQual]]="Fa",2,IF(fun[[#This Row],[BsmtQual]]="Po",1,0)))))</f>
        <v>3</v>
      </c>
      <c r="AN16" t="s">
        <v>124</v>
      </c>
      <c r="AO16">
        <f>IF(fun[[#This Row],[BsmtCond]]="Ex",5,IF(fun[[#This Row],[BsmtCond]]="Gd",4,IF(fun[[#This Row],[BsmtCond]]="TA",3,IF(fun[[#This Row],[BsmtCond]]="Fa",2,IF(fun[[#This Row],[BsmtCond]]="Po",1,0)))))</f>
        <v>3</v>
      </c>
      <c r="AP16" t="s">
        <v>126</v>
      </c>
      <c r="AQ16">
        <f>IF(fun[[#This Row],[BsmtExposure]]="Gd",3,IF(fun[[#This Row],[BsmtExposure]]="Av",2,IF(fun[[#This Row],[BsmtExposure]]="Mn",1,0)))</f>
        <v>0</v>
      </c>
      <c r="AR16" t="s">
        <v>167</v>
      </c>
      <c r="AS16">
        <v>733</v>
      </c>
      <c r="AT16" t="s">
        <v>128</v>
      </c>
      <c r="AU16">
        <v>0</v>
      </c>
      <c r="AV16">
        <v>520</v>
      </c>
      <c r="AW16">
        <v>1253</v>
      </c>
      <c r="AX16" t="s">
        <v>129</v>
      </c>
      <c r="AY16" t="s">
        <v>124</v>
      </c>
      <c r="AZ16">
        <f>IF(fun[[#This Row],[HeatingQC]]="Ex",5,IF(fun[[#This Row],[HeatingQC]]="Gd",4,IF(fun[[#This Row],[HeatingQC]]="TA",3,IF(fun[[#This Row],[HeatingQC]]="Fa",2,IF(fun[[#This Row],[HeatingQC]]="Po",1,0)))))</f>
        <v>3</v>
      </c>
      <c r="BA16" t="s">
        <v>131</v>
      </c>
      <c r="BB16" t="s">
        <v>132</v>
      </c>
      <c r="BC16">
        <v>1253</v>
      </c>
      <c r="BD16">
        <v>0</v>
      </c>
      <c r="BE16">
        <v>0</v>
      </c>
      <c r="BF16">
        <v>1253</v>
      </c>
      <c r="BG16">
        <f>LOG(fun[[#This Row],[GrLivArea]])</f>
        <v>3.0979510709941498</v>
      </c>
      <c r="BH16">
        <v>1</v>
      </c>
      <c r="BI16">
        <v>0</v>
      </c>
      <c r="BJ16">
        <f>fun[[#This Row],[BsmtFullBath]]+(0.5*fun[[#This Row],[BsmtHalfBath]])</f>
        <v>1</v>
      </c>
      <c r="BK16">
        <v>1</v>
      </c>
      <c r="BL16">
        <v>1</v>
      </c>
      <c r="BM16">
        <f>fun[[#This Row],[HalfBath]]+fun[[#This Row],[TOTBaseBath]]+fun[[#This Row],[FullBath]]</f>
        <v>3</v>
      </c>
      <c r="BN16">
        <v>2</v>
      </c>
      <c r="BO16">
        <v>1</v>
      </c>
      <c r="BP16" t="s">
        <v>124</v>
      </c>
      <c r="BQ16">
        <f>IF(fun[[#This Row],[KitchenQual]]="Ex",5,IF(fun[[#This Row],[KitchenQual]]="Gd",4,IF(fun[[#This Row],[KitchenQual]]="TA",3,IF(fun[[#This Row],[KitchenQual]]="Fa",2,0))))</f>
        <v>3</v>
      </c>
      <c r="BR16">
        <v>5</v>
      </c>
      <c r="BS16" t="s">
        <v>133</v>
      </c>
      <c r="BT16">
        <v>1</v>
      </c>
      <c r="BU16" t="s">
        <v>173</v>
      </c>
      <c r="BV16">
        <f>IF(fun[[#This Row],[FireplaceQu]]="Ex",5,IF(fun[[#This Row],[FireplaceQu]]="Gd",4,IF(fun[[#This Row],[FireplaceQu]]="TA",3,IF(fun[[#This Row],[FireplaceQu]]="Fa",2,0))))</f>
        <v>2</v>
      </c>
      <c r="BW16" t="s">
        <v>134</v>
      </c>
      <c r="BX16">
        <v>1960</v>
      </c>
      <c r="BY16" t="s">
        <v>135</v>
      </c>
      <c r="BZ16">
        <v>1</v>
      </c>
      <c r="CA16">
        <v>352</v>
      </c>
      <c r="CB16" t="s">
        <v>124</v>
      </c>
      <c r="CC16">
        <f>IF(fun[[#This Row],[GarageQual]]="Ex",5,IF(fun[[#This Row],[GarageQual]]="Gd",4,IF(fun[[#This Row],[GarageQual]]="TA",3,IF(fun[[#This Row],[GarageQual]]="Fa",2,IF(fun[[#This Row],[GarageQual]]="Po",1,0)))))</f>
        <v>3</v>
      </c>
      <c r="CD16" t="s">
        <v>124</v>
      </c>
      <c r="CE16">
        <f>IF(fun[[#This Row],[GarageCond]]="Ex",5,IF(fun[[#This Row],[GarageCond]]="Gd",4,IF(fun[[#This Row],[GarageCond]]="TA",3,IF(fun[[#This Row],[GarageCond]]="Fa",2,IF(fun[[#This Row],[GarageCond]]="Po",1,0)))))</f>
        <v>3</v>
      </c>
      <c r="CF16" t="s">
        <v>131</v>
      </c>
      <c r="CG16">
        <v>0</v>
      </c>
      <c r="CH16">
        <v>213</v>
      </c>
      <c r="CI16">
        <v>176</v>
      </c>
      <c r="CJ16">
        <v>0</v>
      </c>
      <c r="CK16">
        <v>0</v>
      </c>
      <c r="CL16">
        <f>(0.5*fun[[#This Row],[WoodDeckSF]])+fun[[#This Row],[OpenPorchSF]]+(2*fun[[#This Row],[EnclosedPorch]])+(1.5*fun[[#This Row],[3SsnPorch]])+fun[[#This Row],[ScreenPorch]]</f>
        <v>565</v>
      </c>
      <c r="CM16">
        <v>0</v>
      </c>
      <c r="CN16" t="s">
        <v>109</v>
      </c>
      <c r="CO16">
        <f>IF(fun[[#This Row],[PoolQC]]="Ex",5,IF(fun[[#This Row],[PoolQC]]="Gd",4,IF(fun[[#This Row],[PoolQC]]="TA",3,IF(fun[[#This Row],[PoolQC]]="Fa",2,IF(fun[[#This Row],[PoolQC]]="Po",1,0)))))</f>
        <v>0</v>
      </c>
      <c r="CP16" t="s">
        <v>189</v>
      </c>
      <c r="CQ16" t="s">
        <v>109</v>
      </c>
      <c r="CR16">
        <v>0</v>
      </c>
      <c r="CS16">
        <v>5</v>
      </c>
      <c r="CT16">
        <v>2008</v>
      </c>
      <c r="CU16" t="s">
        <v>136</v>
      </c>
      <c r="CV16" t="s">
        <v>137</v>
      </c>
      <c r="CW16">
        <f>COUNTIF(fun[[#This Row],[Id]:[SaleCondition]],0)</f>
        <v>15</v>
      </c>
      <c r="CX16">
        <f>COUNTIF(fun[[#This Row],[Id]:[SaleCondition]],"NA")</f>
        <v>4</v>
      </c>
      <c r="CY16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6">
        <f>fun[NUM_ExCond]+fun[NUM_BsmtCond]+fun[NUM_GarCond]</f>
        <v>9</v>
      </c>
      <c r="DA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53.75</v>
      </c>
      <c r="DC16">
        <v>157000</v>
      </c>
    </row>
    <row r="17" spans="1:107" x14ac:dyDescent="0.25">
      <c r="A17">
        <v>16</v>
      </c>
      <c r="B17">
        <v>45</v>
      </c>
      <c r="C17" t="s">
        <v>168</v>
      </c>
      <c r="D17">
        <f>IF(fun[[#This Row],[MSZoning]]="RL",1,0)</f>
        <v>0</v>
      </c>
      <c r="E17">
        <f>IF(fun[[#This Row],[MSZoning]]="RM",1,0)</f>
        <v>1</v>
      </c>
      <c r="F17">
        <f>IF(fun[[#This Row],[MSZoning]]="RH",1,0)</f>
        <v>0</v>
      </c>
      <c r="G17">
        <f>IF(fun[[#This Row],[MSZoning]]="C (all)",1,0)</f>
        <v>0</v>
      </c>
      <c r="H17">
        <v>51</v>
      </c>
      <c r="I17">
        <f>IF(fun[[#This Row],[LotFrontage]]="NA",0,fun[[#This Row],[LotFrontage]])</f>
        <v>51</v>
      </c>
      <c r="J17">
        <v>6120</v>
      </c>
      <c r="K17" t="s">
        <v>108</v>
      </c>
      <c r="L17" t="s">
        <v>109</v>
      </c>
      <c r="M17" t="s">
        <v>110</v>
      </c>
      <c r="N17" t="s">
        <v>111</v>
      </c>
      <c r="O17" t="s">
        <v>112</v>
      </c>
      <c r="P17" t="s">
        <v>148</v>
      </c>
      <c r="Q17" t="s">
        <v>114</v>
      </c>
      <c r="R17" t="s">
        <v>174</v>
      </c>
      <c r="S17" t="s">
        <v>116</v>
      </c>
      <c r="T17" t="s">
        <v>116</v>
      </c>
      <c r="U17" t="s">
        <v>117</v>
      </c>
      <c r="V17" t="s">
        <v>176</v>
      </c>
      <c r="W17">
        <v>7</v>
      </c>
      <c r="X17">
        <v>8</v>
      </c>
      <c r="Y17">
        <v>1929</v>
      </c>
      <c r="Z17">
        <v>2001</v>
      </c>
      <c r="AA17" t="s">
        <v>119</v>
      </c>
      <c r="AB17" t="s">
        <v>120</v>
      </c>
      <c r="AC17" t="s">
        <v>150</v>
      </c>
      <c r="AD17" t="s">
        <v>150</v>
      </c>
      <c r="AE17" t="s">
        <v>143</v>
      </c>
      <c r="AF17">
        <v>0</v>
      </c>
      <c r="AG17" t="s">
        <v>124</v>
      </c>
      <c r="AH17">
        <f>IF(fun[[#This Row],[ExterQual]]="Ex",5,IF(fun[[#This Row],[ExterQual]]="Gd",4,IF(fun[[#This Row],[ExterQual]]="TA",3,IF(fun[[#This Row],[ExterQual]]="Fa",2,1))))</f>
        <v>3</v>
      </c>
      <c r="AI17" t="s">
        <v>124</v>
      </c>
      <c r="AJ17">
        <f>IF(fun[[#This Row],[ExterCond]]="Ex",5,IF(fun[[#This Row],[ExterCond]]="Gd",4,IF(fun[[#This Row],[ExterCond]]="TA",3,IF(fun[[#This Row],[ExterCond]]="Fa",2,1))))</f>
        <v>3</v>
      </c>
      <c r="AK17" t="s">
        <v>152</v>
      </c>
      <c r="AL17" t="s">
        <v>124</v>
      </c>
      <c r="AM17">
        <f>IF(fun[[#This Row],[BsmtQual]]="Ex",5,IF(fun[[#This Row],[BsmtQual]]="Gd",4,IF(fun[[#This Row],[BsmtQual]]="TA",3,IF(fun[[#This Row],[BsmtQual]]="Fa",2,IF(fun[[#This Row],[BsmtQual]]="Po",1,0)))))</f>
        <v>3</v>
      </c>
      <c r="AN17" t="s">
        <v>124</v>
      </c>
      <c r="AO17">
        <f>IF(fun[[#This Row],[BsmtCond]]="Ex",5,IF(fun[[#This Row],[BsmtCond]]="Gd",4,IF(fun[[#This Row],[BsmtCond]]="TA",3,IF(fun[[#This Row],[BsmtCond]]="Fa",2,IF(fun[[#This Row],[BsmtCond]]="Po",1,0)))))</f>
        <v>3</v>
      </c>
      <c r="AP17" t="s">
        <v>126</v>
      </c>
      <c r="AQ17">
        <f>IF(fun[[#This Row],[BsmtExposure]]="Gd",3,IF(fun[[#This Row],[BsmtExposure]]="Av",2,IF(fun[[#This Row],[BsmtExposure]]="Mn",1,0)))</f>
        <v>0</v>
      </c>
      <c r="AR17" t="s">
        <v>128</v>
      </c>
      <c r="AS17">
        <v>0</v>
      </c>
      <c r="AT17" t="s">
        <v>128</v>
      </c>
      <c r="AU17">
        <v>0</v>
      </c>
      <c r="AV17">
        <v>832</v>
      </c>
      <c r="AW17">
        <v>832</v>
      </c>
      <c r="AX17" t="s">
        <v>129</v>
      </c>
      <c r="AY17" t="s">
        <v>130</v>
      </c>
      <c r="AZ17">
        <f>IF(fun[[#This Row],[HeatingQC]]="Ex",5,IF(fun[[#This Row],[HeatingQC]]="Gd",4,IF(fun[[#This Row],[HeatingQC]]="TA",3,IF(fun[[#This Row],[HeatingQC]]="Fa",2,IF(fun[[#This Row],[HeatingQC]]="Po",1,0)))))</f>
        <v>5</v>
      </c>
      <c r="BA17" t="s">
        <v>131</v>
      </c>
      <c r="BB17" t="s">
        <v>190</v>
      </c>
      <c r="BC17">
        <v>854</v>
      </c>
      <c r="BD17">
        <v>0</v>
      </c>
      <c r="BE17">
        <v>0</v>
      </c>
      <c r="BF17">
        <v>854</v>
      </c>
      <c r="BG17">
        <f>LOG(fun[[#This Row],[GrLivArea]])</f>
        <v>2.9314578706890049</v>
      </c>
      <c r="BH17">
        <v>0</v>
      </c>
      <c r="BI17">
        <v>0</v>
      </c>
      <c r="BJ17">
        <f>fun[[#This Row],[BsmtFullBath]]+(0.5*fun[[#This Row],[BsmtHalfBath]])</f>
        <v>0</v>
      </c>
      <c r="BK17">
        <v>1</v>
      </c>
      <c r="BL17">
        <v>0</v>
      </c>
      <c r="BM17">
        <f>fun[[#This Row],[HalfBath]]+fun[[#This Row],[TOTBaseBath]]+fun[[#This Row],[FullBath]]</f>
        <v>1</v>
      </c>
      <c r="BN17">
        <v>2</v>
      </c>
      <c r="BO17">
        <v>1</v>
      </c>
      <c r="BP17" t="s">
        <v>124</v>
      </c>
      <c r="BQ17">
        <f>IF(fun[[#This Row],[KitchenQual]]="Ex",5,IF(fun[[#This Row],[KitchenQual]]="Gd",4,IF(fun[[#This Row],[KitchenQual]]="TA",3,IF(fun[[#This Row],[KitchenQual]]="Fa",2,0))))</f>
        <v>3</v>
      </c>
      <c r="BR17">
        <v>5</v>
      </c>
      <c r="BS17" t="s">
        <v>133</v>
      </c>
      <c r="BT17">
        <v>0</v>
      </c>
      <c r="BU17" t="s">
        <v>109</v>
      </c>
      <c r="BV17">
        <f>IF(fun[[#This Row],[FireplaceQu]]="Ex",5,IF(fun[[#This Row],[FireplaceQu]]="Gd",4,IF(fun[[#This Row],[FireplaceQu]]="TA",3,IF(fun[[#This Row],[FireplaceQu]]="Fa",2,0))))</f>
        <v>0</v>
      </c>
      <c r="BW17" t="s">
        <v>153</v>
      </c>
      <c r="BX17">
        <v>1991</v>
      </c>
      <c r="BY17" t="s">
        <v>128</v>
      </c>
      <c r="BZ17">
        <v>2</v>
      </c>
      <c r="CA17">
        <v>576</v>
      </c>
      <c r="CB17" t="s">
        <v>124</v>
      </c>
      <c r="CC17">
        <f>IF(fun[[#This Row],[GarageQual]]="Ex",5,IF(fun[[#This Row],[GarageQual]]="Gd",4,IF(fun[[#This Row],[GarageQual]]="TA",3,IF(fun[[#This Row],[GarageQual]]="Fa",2,IF(fun[[#This Row],[GarageQual]]="Po",1,0)))))</f>
        <v>3</v>
      </c>
      <c r="CD17" t="s">
        <v>124</v>
      </c>
      <c r="CE17">
        <f>IF(fun[[#This Row],[GarageCond]]="Ex",5,IF(fun[[#This Row],[GarageCond]]="Gd",4,IF(fun[[#This Row],[GarageCond]]="TA",3,IF(fun[[#This Row],[GarageCond]]="Fa",2,IF(fun[[#This Row],[GarageCond]]="Po",1,0)))))</f>
        <v>3</v>
      </c>
      <c r="CF17" t="s">
        <v>131</v>
      </c>
      <c r="CG17">
        <v>48</v>
      </c>
      <c r="CH17">
        <v>112</v>
      </c>
      <c r="CI17">
        <v>0</v>
      </c>
      <c r="CJ17">
        <v>0</v>
      </c>
      <c r="CK17">
        <v>0</v>
      </c>
      <c r="CL17">
        <f>(0.5*fun[[#This Row],[WoodDeckSF]])+fun[[#This Row],[OpenPorchSF]]+(2*fun[[#This Row],[EnclosedPorch]])+(1.5*fun[[#This Row],[3SsnPorch]])+fun[[#This Row],[ScreenPorch]]</f>
        <v>136</v>
      </c>
      <c r="CM17">
        <v>0</v>
      </c>
      <c r="CN17" t="s">
        <v>109</v>
      </c>
      <c r="CO17">
        <f>IF(fun[[#This Row],[PoolQC]]="Ex",5,IF(fun[[#This Row],[PoolQC]]="Gd",4,IF(fun[[#This Row],[PoolQC]]="TA",3,IF(fun[[#This Row],[PoolQC]]="Fa",2,IF(fun[[#This Row],[PoolQC]]="Po",1,0)))))</f>
        <v>0</v>
      </c>
      <c r="CP17" t="s">
        <v>191</v>
      </c>
      <c r="CQ17" t="s">
        <v>109</v>
      </c>
      <c r="CR17">
        <v>0</v>
      </c>
      <c r="CS17">
        <v>7</v>
      </c>
      <c r="CT17">
        <v>2007</v>
      </c>
      <c r="CU17" t="s">
        <v>136</v>
      </c>
      <c r="CV17" t="s">
        <v>137</v>
      </c>
      <c r="CW17">
        <f>COUNTIF(fun[[#This Row],[Id]:[SaleCondition]],0)</f>
        <v>21</v>
      </c>
      <c r="CX17">
        <f>COUNTIF(fun[[#This Row],[Id]:[SaleCondition]],"NA")</f>
        <v>4</v>
      </c>
      <c r="CY17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7">
        <f>fun[NUM_ExCond]+fun[NUM_BsmtCond]+fun[NUM_GarCond]</f>
        <v>9</v>
      </c>
      <c r="DA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82</v>
      </c>
      <c r="DC17">
        <v>132000</v>
      </c>
    </row>
    <row r="18" spans="1:107" x14ac:dyDescent="0.25">
      <c r="A18">
        <v>17</v>
      </c>
      <c r="B18">
        <v>20</v>
      </c>
      <c r="C18" t="s">
        <v>107</v>
      </c>
      <c r="D18">
        <f>IF(fun[[#This Row],[MSZoning]]="RL",1,0)</f>
        <v>1</v>
      </c>
      <c r="E18">
        <f>IF(fun[[#This Row],[MSZoning]]="RM",1,0)</f>
        <v>0</v>
      </c>
      <c r="F18">
        <f>IF(fun[[#This Row],[MSZoning]]="RH",1,0)</f>
        <v>0</v>
      </c>
      <c r="G18">
        <f>IF(fun[[#This Row],[MSZoning]]="C (all)",1,0)</f>
        <v>0</v>
      </c>
      <c r="H18" t="s">
        <v>109</v>
      </c>
      <c r="I18">
        <f>IF(fun[[#This Row],[LotFrontage]]="NA",0,fun[[#This Row],[LotFrontage]])</f>
        <v>0</v>
      </c>
      <c r="J18">
        <v>11241</v>
      </c>
      <c r="K18" t="s">
        <v>108</v>
      </c>
      <c r="L18" t="s">
        <v>109</v>
      </c>
      <c r="M18" t="s">
        <v>146</v>
      </c>
      <c r="N18" t="s">
        <v>111</v>
      </c>
      <c r="O18" t="s">
        <v>112</v>
      </c>
      <c r="P18" t="s">
        <v>192</v>
      </c>
      <c r="Q18" t="s">
        <v>114</v>
      </c>
      <c r="R18" t="s">
        <v>188</v>
      </c>
      <c r="S18" t="s">
        <v>116</v>
      </c>
      <c r="T18" t="s">
        <v>116</v>
      </c>
      <c r="U18" t="s">
        <v>117</v>
      </c>
      <c r="V18" t="s">
        <v>141</v>
      </c>
      <c r="W18">
        <v>6</v>
      </c>
      <c r="X18">
        <v>7</v>
      </c>
      <c r="Y18">
        <v>1970</v>
      </c>
      <c r="Z18">
        <v>1970</v>
      </c>
      <c r="AA18" t="s">
        <v>119</v>
      </c>
      <c r="AB18" t="s">
        <v>120</v>
      </c>
      <c r="AC18" t="s">
        <v>150</v>
      </c>
      <c r="AD18" t="s">
        <v>150</v>
      </c>
      <c r="AE18" t="s">
        <v>122</v>
      </c>
      <c r="AF18">
        <v>180</v>
      </c>
      <c r="AG18" t="s">
        <v>124</v>
      </c>
      <c r="AH18">
        <f>IF(fun[[#This Row],[ExterQual]]="Ex",5,IF(fun[[#This Row],[ExterQual]]="Gd",4,IF(fun[[#This Row],[ExterQual]]="TA",3,IF(fun[[#This Row],[ExterQual]]="Fa",2,1))))</f>
        <v>3</v>
      </c>
      <c r="AI18" t="s">
        <v>124</v>
      </c>
      <c r="AJ18">
        <f>IF(fun[[#This Row],[ExterCond]]="Ex",5,IF(fun[[#This Row],[ExterCond]]="Gd",4,IF(fun[[#This Row],[ExterCond]]="TA",3,IF(fun[[#This Row],[ExterCond]]="Fa",2,1))))</f>
        <v>3</v>
      </c>
      <c r="AK18" t="s">
        <v>144</v>
      </c>
      <c r="AL18" t="s">
        <v>124</v>
      </c>
      <c r="AM18">
        <f>IF(fun[[#This Row],[BsmtQual]]="Ex",5,IF(fun[[#This Row],[BsmtQual]]="Gd",4,IF(fun[[#This Row],[BsmtQual]]="TA",3,IF(fun[[#This Row],[BsmtQual]]="Fa",2,IF(fun[[#This Row],[BsmtQual]]="Po",1,0)))))</f>
        <v>3</v>
      </c>
      <c r="AN18" t="s">
        <v>124</v>
      </c>
      <c r="AO18">
        <f>IF(fun[[#This Row],[BsmtCond]]="Ex",5,IF(fun[[#This Row],[BsmtCond]]="Gd",4,IF(fun[[#This Row],[BsmtCond]]="TA",3,IF(fun[[#This Row],[BsmtCond]]="Fa",2,IF(fun[[#This Row],[BsmtCond]]="Po",1,0)))))</f>
        <v>3</v>
      </c>
      <c r="AP18" t="s">
        <v>126</v>
      </c>
      <c r="AQ18">
        <f>IF(fun[[#This Row],[BsmtExposure]]="Gd",3,IF(fun[[#This Row],[BsmtExposure]]="Av",2,IF(fun[[#This Row],[BsmtExposure]]="Mn",1,0)))</f>
        <v>0</v>
      </c>
      <c r="AR18" t="s">
        <v>145</v>
      </c>
      <c r="AS18">
        <v>578</v>
      </c>
      <c r="AT18" t="s">
        <v>128</v>
      </c>
      <c r="AU18">
        <v>0</v>
      </c>
      <c r="AV18">
        <v>426</v>
      </c>
      <c r="AW18">
        <v>1004</v>
      </c>
      <c r="AX18" t="s">
        <v>129</v>
      </c>
      <c r="AY18" t="s">
        <v>130</v>
      </c>
      <c r="AZ18">
        <f>IF(fun[[#This Row],[HeatingQC]]="Ex",5,IF(fun[[#This Row],[HeatingQC]]="Gd",4,IF(fun[[#This Row],[HeatingQC]]="TA",3,IF(fun[[#This Row],[HeatingQC]]="Fa",2,IF(fun[[#This Row],[HeatingQC]]="Po",1,0)))))</f>
        <v>5</v>
      </c>
      <c r="BA18" t="s">
        <v>131</v>
      </c>
      <c r="BB18" t="s">
        <v>132</v>
      </c>
      <c r="BC18">
        <v>1004</v>
      </c>
      <c r="BD18">
        <v>0</v>
      </c>
      <c r="BE18">
        <v>0</v>
      </c>
      <c r="BF18">
        <v>1004</v>
      </c>
      <c r="BG18">
        <f>LOG(fun[[#This Row],[GrLivArea]])</f>
        <v>3.0017337128090005</v>
      </c>
      <c r="BH18">
        <v>1</v>
      </c>
      <c r="BI18">
        <v>0</v>
      </c>
      <c r="BJ18">
        <f>fun[[#This Row],[BsmtFullBath]]+(0.5*fun[[#This Row],[BsmtHalfBath]])</f>
        <v>1</v>
      </c>
      <c r="BK18">
        <v>1</v>
      </c>
      <c r="BL18">
        <v>0</v>
      </c>
      <c r="BM18">
        <f>fun[[#This Row],[HalfBath]]+fun[[#This Row],[TOTBaseBath]]+fun[[#This Row],[FullBath]]</f>
        <v>2</v>
      </c>
      <c r="BN18">
        <v>2</v>
      </c>
      <c r="BO18">
        <v>1</v>
      </c>
      <c r="BP18" t="s">
        <v>124</v>
      </c>
      <c r="BQ18">
        <f>IF(fun[[#This Row],[KitchenQual]]="Ex",5,IF(fun[[#This Row],[KitchenQual]]="Gd",4,IF(fun[[#This Row],[KitchenQual]]="TA",3,IF(fun[[#This Row],[KitchenQual]]="Fa",2,0))))</f>
        <v>3</v>
      </c>
      <c r="BR18">
        <v>5</v>
      </c>
      <c r="BS18" t="s">
        <v>133</v>
      </c>
      <c r="BT18">
        <v>1</v>
      </c>
      <c r="BU18" t="s">
        <v>124</v>
      </c>
      <c r="BV18">
        <f>IF(fun[[#This Row],[FireplaceQu]]="Ex",5,IF(fun[[#This Row],[FireplaceQu]]="Gd",4,IF(fun[[#This Row],[FireplaceQu]]="TA",3,IF(fun[[#This Row],[FireplaceQu]]="Fa",2,0))))</f>
        <v>3</v>
      </c>
      <c r="BW18" t="s">
        <v>134</v>
      </c>
      <c r="BX18">
        <v>1970</v>
      </c>
      <c r="BY18" t="s">
        <v>183</v>
      </c>
      <c r="BZ18">
        <v>2</v>
      </c>
      <c r="CA18">
        <v>480</v>
      </c>
      <c r="CB18" t="s">
        <v>124</v>
      </c>
      <c r="CC18">
        <f>IF(fun[[#This Row],[GarageQual]]="Ex",5,IF(fun[[#This Row],[GarageQual]]="Gd",4,IF(fun[[#This Row],[GarageQual]]="TA",3,IF(fun[[#This Row],[GarageQual]]="Fa",2,IF(fun[[#This Row],[GarageQual]]="Po",1,0)))))</f>
        <v>3</v>
      </c>
      <c r="CD18" t="s">
        <v>124</v>
      </c>
      <c r="CE18">
        <f>IF(fun[[#This Row],[GarageCond]]="Ex",5,IF(fun[[#This Row],[GarageCond]]="Gd",4,IF(fun[[#This Row],[GarageCond]]="TA",3,IF(fun[[#This Row],[GarageCond]]="Fa",2,IF(fun[[#This Row],[GarageCond]]="Po",1,0)))))</f>
        <v>3</v>
      </c>
      <c r="CF18" t="s">
        <v>131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f>(0.5*fun[[#This Row],[WoodDeckSF]])+fun[[#This Row],[OpenPorchSF]]+(2*fun[[#This Row],[EnclosedPorch]])+(1.5*fun[[#This Row],[3SsnPorch]])+fun[[#This Row],[ScreenPorch]]</f>
        <v>0</v>
      </c>
      <c r="CM18">
        <v>0</v>
      </c>
      <c r="CN18" t="s">
        <v>109</v>
      </c>
      <c r="CO18">
        <f>IF(fun[[#This Row],[PoolQC]]="Ex",5,IF(fun[[#This Row],[PoolQC]]="Gd",4,IF(fun[[#This Row],[PoolQC]]="TA",3,IF(fun[[#This Row],[PoolQC]]="Fa",2,IF(fun[[#This Row],[PoolQC]]="Po",1,0)))))</f>
        <v>0</v>
      </c>
      <c r="CP18" t="s">
        <v>109</v>
      </c>
      <c r="CQ18" t="s">
        <v>161</v>
      </c>
      <c r="CR18">
        <v>700</v>
      </c>
      <c r="CS18">
        <v>3</v>
      </c>
      <c r="CT18">
        <v>2010</v>
      </c>
      <c r="CU18" t="s">
        <v>136</v>
      </c>
      <c r="CV18" t="s">
        <v>137</v>
      </c>
      <c r="CW18">
        <f>COUNTIF(fun[[#This Row],[Id]:[SaleCondition]],0)</f>
        <v>18</v>
      </c>
      <c r="CX18">
        <f>COUNTIF(fun[[#This Row],[Id]:[SaleCondition]],"NA")</f>
        <v>4</v>
      </c>
      <c r="CY1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8">
        <f>fun[NUM_ExCond]+fun[NUM_BsmtCond]+fun[NUM_GarCond]</f>
        <v>9</v>
      </c>
      <c r="DA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</v>
      </c>
      <c r="DC18">
        <v>149000</v>
      </c>
    </row>
    <row r="19" spans="1:107" x14ac:dyDescent="0.25">
      <c r="A19">
        <v>18</v>
      </c>
      <c r="B19">
        <v>90</v>
      </c>
      <c r="C19" t="s">
        <v>107</v>
      </c>
      <c r="D19">
        <f>IF(fun[[#This Row],[MSZoning]]="RL",1,0)</f>
        <v>1</v>
      </c>
      <c r="E19">
        <f>IF(fun[[#This Row],[MSZoning]]="RM",1,0)</f>
        <v>0</v>
      </c>
      <c r="F19">
        <f>IF(fun[[#This Row],[MSZoning]]="RH",1,0)</f>
        <v>0</v>
      </c>
      <c r="G19">
        <f>IF(fun[[#This Row],[MSZoning]]="C (all)",1,0)</f>
        <v>0</v>
      </c>
      <c r="H19">
        <v>72</v>
      </c>
      <c r="I19">
        <f>IF(fun[[#This Row],[LotFrontage]]="NA",0,fun[[#This Row],[LotFrontage]])</f>
        <v>72</v>
      </c>
      <c r="J19">
        <v>10791</v>
      </c>
      <c r="K19" t="s">
        <v>108</v>
      </c>
      <c r="L19" t="s">
        <v>109</v>
      </c>
      <c r="M19" t="s">
        <v>110</v>
      </c>
      <c r="N19" t="s">
        <v>111</v>
      </c>
      <c r="O19" t="s">
        <v>112</v>
      </c>
      <c r="P19" t="s">
        <v>113</v>
      </c>
      <c r="Q19" t="s">
        <v>114</v>
      </c>
      <c r="R19" t="s">
        <v>177</v>
      </c>
      <c r="S19" t="s">
        <v>116</v>
      </c>
      <c r="T19" t="s">
        <v>116</v>
      </c>
      <c r="U19" t="s">
        <v>193</v>
      </c>
      <c r="V19" t="s">
        <v>141</v>
      </c>
      <c r="W19">
        <v>4</v>
      </c>
      <c r="X19">
        <v>5</v>
      </c>
      <c r="Y19">
        <v>1967</v>
      </c>
      <c r="Z19">
        <v>1967</v>
      </c>
      <c r="AA19" t="s">
        <v>119</v>
      </c>
      <c r="AB19" t="s">
        <v>120</v>
      </c>
      <c r="AC19" t="s">
        <v>142</v>
      </c>
      <c r="AD19" t="s">
        <v>142</v>
      </c>
      <c r="AE19" t="s">
        <v>143</v>
      </c>
      <c r="AF19">
        <v>0</v>
      </c>
      <c r="AG19" t="s">
        <v>124</v>
      </c>
      <c r="AH19">
        <f>IF(fun[[#This Row],[ExterQual]]="Ex",5,IF(fun[[#This Row],[ExterQual]]="Gd",4,IF(fun[[#This Row],[ExterQual]]="TA",3,IF(fun[[#This Row],[ExterQual]]="Fa",2,1))))</f>
        <v>3</v>
      </c>
      <c r="AI19" t="s">
        <v>124</v>
      </c>
      <c r="AJ19">
        <f>IF(fun[[#This Row],[ExterCond]]="Ex",5,IF(fun[[#This Row],[ExterCond]]="Gd",4,IF(fun[[#This Row],[ExterCond]]="TA",3,IF(fun[[#This Row],[ExterCond]]="Fa",2,1))))</f>
        <v>3</v>
      </c>
      <c r="AK19" t="s">
        <v>194</v>
      </c>
      <c r="AL19" t="s">
        <v>109</v>
      </c>
      <c r="AM19">
        <f>IF(fun[[#This Row],[BsmtQual]]="Ex",5,IF(fun[[#This Row],[BsmtQual]]="Gd",4,IF(fun[[#This Row],[BsmtQual]]="TA",3,IF(fun[[#This Row],[BsmtQual]]="Fa",2,IF(fun[[#This Row],[BsmtQual]]="Po",1,0)))))</f>
        <v>0</v>
      </c>
      <c r="AN19" t="s">
        <v>109</v>
      </c>
      <c r="AO19">
        <f>IF(fun[[#This Row],[BsmtCond]]="Ex",5,IF(fun[[#This Row],[BsmtCond]]="Gd",4,IF(fun[[#This Row],[BsmtCond]]="TA",3,IF(fun[[#This Row],[BsmtCond]]="Fa",2,IF(fun[[#This Row],[BsmtCond]]="Po",1,0)))))</f>
        <v>0</v>
      </c>
      <c r="AP19" t="s">
        <v>109</v>
      </c>
      <c r="AQ19">
        <f>IF(fun[[#This Row],[BsmtExposure]]="Gd",3,IF(fun[[#This Row],[BsmtExposure]]="Av",2,IF(fun[[#This Row],[BsmtExposure]]="Mn",1,0)))</f>
        <v>0</v>
      </c>
      <c r="AR19" t="s">
        <v>109</v>
      </c>
      <c r="AS19">
        <v>0</v>
      </c>
      <c r="AT19" t="s">
        <v>109</v>
      </c>
      <c r="AU19">
        <v>0</v>
      </c>
      <c r="AV19">
        <v>0</v>
      </c>
      <c r="AW19">
        <v>0</v>
      </c>
      <c r="AX19" t="s">
        <v>129</v>
      </c>
      <c r="AY19" t="s">
        <v>124</v>
      </c>
      <c r="AZ19">
        <f>IF(fun[[#This Row],[HeatingQC]]="Ex",5,IF(fun[[#This Row],[HeatingQC]]="Gd",4,IF(fun[[#This Row],[HeatingQC]]="TA",3,IF(fun[[#This Row],[HeatingQC]]="Fa",2,IF(fun[[#This Row],[HeatingQC]]="Po",1,0)))))</f>
        <v>3</v>
      </c>
      <c r="BA19" t="s">
        <v>131</v>
      </c>
      <c r="BB19" t="s">
        <v>132</v>
      </c>
      <c r="BC19">
        <v>1296</v>
      </c>
      <c r="BD19">
        <v>0</v>
      </c>
      <c r="BE19">
        <v>0</v>
      </c>
      <c r="BF19">
        <v>1296</v>
      </c>
      <c r="BG19">
        <f>LOG(fun[[#This Row],[GrLivArea]])</f>
        <v>3.1126050015345745</v>
      </c>
      <c r="BH19">
        <v>0</v>
      </c>
      <c r="BI19">
        <v>0</v>
      </c>
      <c r="BJ19">
        <f>fun[[#This Row],[BsmtFullBath]]+(0.5*fun[[#This Row],[BsmtHalfBath]])</f>
        <v>0</v>
      </c>
      <c r="BK19">
        <v>2</v>
      </c>
      <c r="BL19">
        <v>0</v>
      </c>
      <c r="BM19">
        <f>fun[[#This Row],[HalfBath]]+fun[[#This Row],[TOTBaseBath]]+fun[[#This Row],[FullBath]]</f>
        <v>2</v>
      </c>
      <c r="BN19">
        <v>2</v>
      </c>
      <c r="BO19">
        <v>2</v>
      </c>
      <c r="BP19" t="s">
        <v>124</v>
      </c>
      <c r="BQ19">
        <f>IF(fun[[#This Row],[KitchenQual]]="Ex",5,IF(fun[[#This Row],[KitchenQual]]="Gd",4,IF(fun[[#This Row],[KitchenQual]]="TA",3,IF(fun[[#This Row],[KitchenQual]]="Fa",2,0))))</f>
        <v>3</v>
      </c>
      <c r="BR19">
        <v>6</v>
      </c>
      <c r="BS19" t="s">
        <v>133</v>
      </c>
      <c r="BT19">
        <v>0</v>
      </c>
      <c r="BU19" t="s">
        <v>109</v>
      </c>
      <c r="BV19">
        <f>IF(fun[[#This Row],[FireplaceQu]]="Ex",5,IF(fun[[#This Row],[FireplaceQu]]="Gd",4,IF(fun[[#This Row],[FireplaceQu]]="TA",3,IF(fun[[#This Row],[FireplaceQu]]="Fa",2,0))))</f>
        <v>0</v>
      </c>
      <c r="BW19" t="s">
        <v>195</v>
      </c>
      <c r="BX19">
        <v>1967</v>
      </c>
      <c r="BY19" t="s">
        <v>128</v>
      </c>
      <c r="BZ19">
        <v>2</v>
      </c>
      <c r="CA19">
        <v>516</v>
      </c>
      <c r="CB19" t="s">
        <v>124</v>
      </c>
      <c r="CC19">
        <f>IF(fun[[#This Row],[GarageQual]]="Ex",5,IF(fun[[#This Row],[GarageQual]]="Gd",4,IF(fun[[#This Row],[GarageQual]]="TA",3,IF(fun[[#This Row],[GarageQual]]="Fa",2,IF(fun[[#This Row],[GarageQual]]="Po",1,0)))))</f>
        <v>3</v>
      </c>
      <c r="CD19" t="s">
        <v>124</v>
      </c>
      <c r="CE19">
        <f>IF(fun[[#This Row],[GarageCond]]="Ex",5,IF(fun[[#This Row],[GarageCond]]="Gd",4,IF(fun[[#This Row],[GarageCond]]="TA",3,IF(fun[[#This Row],[GarageCond]]="Fa",2,IF(fun[[#This Row],[GarageCond]]="Po",1,0)))))</f>
        <v>3</v>
      </c>
      <c r="CF19" t="s">
        <v>131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f>(0.5*fun[[#This Row],[WoodDeckSF]])+fun[[#This Row],[OpenPorchSF]]+(2*fun[[#This Row],[EnclosedPorch]])+(1.5*fun[[#This Row],[3SsnPorch]])+fun[[#This Row],[ScreenPorch]]</f>
        <v>0</v>
      </c>
      <c r="CM19">
        <v>0</v>
      </c>
      <c r="CN19" t="s">
        <v>109</v>
      </c>
      <c r="CO19">
        <f>IF(fun[[#This Row],[PoolQC]]="Ex",5,IF(fun[[#This Row],[PoolQC]]="Gd",4,IF(fun[[#This Row],[PoolQC]]="TA",3,IF(fun[[#This Row],[PoolQC]]="Fa",2,IF(fun[[#This Row],[PoolQC]]="Po",1,0)))))</f>
        <v>0</v>
      </c>
      <c r="CP19" t="s">
        <v>109</v>
      </c>
      <c r="CQ19" t="s">
        <v>161</v>
      </c>
      <c r="CR19">
        <v>500</v>
      </c>
      <c r="CS19">
        <v>10</v>
      </c>
      <c r="CT19">
        <v>2006</v>
      </c>
      <c r="CU19" t="s">
        <v>136</v>
      </c>
      <c r="CV19" t="s">
        <v>137</v>
      </c>
      <c r="CW19">
        <f>COUNTIF(fun[[#This Row],[Id]:[SaleCondition]],0)</f>
        <v>27</v>
      </c>
      <c r="CX19">
        <f>COUNTIF(fun[[#This Row],[Id]:[SaleCondition]],"NA")</f>
        <v>9</v>
      </c>
      <c r="CY19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19">
        <f>fun[NUM_ExCond]+fun[NUM_BsmtCond]+fun[NUM_GarCond]</f>
        <v>6</v>
      </c>
      <c r="DA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</v>
      </c>
      <c r="DC19">
        <v>90000</v>
      </c>
    </row>
    <row r="20" spans="1:107" x14ac:dyDescent="0.25">
      <c r="A20">
        <v>19</v>
      </c>
      <c r="B20">
        <v>20</v>
      </c>
      <c r="C20" t="s">
        <v>107</v>
      </c>
      <c r="D20">
        <f>IF(fun[[#This Row],[MSZoning]]="RL",1,0)</f>
        <v>1</v>
      </c>
      <c r="E20">
        <f>IF(fun[[#This Row],[MSZoning]]="RM",1,0)</f>
        <v>0</v>
      </c>
      <c r="F20">
        <f>IF(fun[[#This Row],[MSZoning]]="RH",1,0)</f>
        <v>0</v>
      </c>
      <c r="G20">
        <f>IF(fun[[#This Row],[MSZoning]]="C (all)",1,0)</f>
        <v>0</v>
      </c>
      <c r="H20">
        <v>66</v>
      </c>
      <c r="I20">
        <f>IF(fun[[#This Row],[LotFrontage]]="NA",0,fun[[#This Row],[LotFrontage]])</f>
        <v>66</v>
      </c>
      <c r="J20">
        <v>13695</v>
      </c>
      <c r="K20" t="s">
        <v>108</v>
      </c>
      <c r="L20" t="s">
        <v>109</v>
      </c>
      <c r="M20" t="s">
        <v>110</v>
      </c>
      <c r="N20" t="s">
        <v>111</v>
      </c>
      <c r="O20" t="s">
        <v>112</v>
      </c>
      <c r="P20" t="s">
        <v>113</v>
      </c>
      <c r="Q20" t="s">
        <v>114</v>
      </c>
      <c r="R20" t="s">
        <v>196</v>
      </c>
      <c r="S20" t="s">
        <v>197</v>
      </c>
      <c r="T20" t="s">
        <v>116</v>
      </c>
      <c r="U20" t="s">
        <v>117</v>
      </c>
      <c r="V20" t="s">
        <v>141</v>
      </c>
      <c r="W20">
        <v>5</v>
      </c>
      <c r="X20">
        <v>5</v>
      </c>
      <c r="Y20">
        <v>2004</v>
      </c>
      <c r="Z20">
        <v>2004</v>
      </c>
      <c r="AA20" t="s">
        <v>119</v>
      </c>
      <c r="AB20" t="s">
        <v>120</v>
      </c>
      <c r="AC20" t="s">
        <v>121</v>
      </c>
      <c r="AD20" t="s">
        <v>121</v>
      </c>
      <c r="AE20" t="s">
        <v>143</v>
      </c>
      <c r="AF20">
        <v>0</v>
      </c>
      <c r="AG20" t="s">
        <v>124</v>
      </c>
      <c r="AH20">
        <f>IF(fun[[#This Row],[ExterQual]]="Ex",5,IF(fun[[#This Row],[ExterQual]]="Gd",4,IF(fun[[#This Row],[ExterQual]]="TA",3,IF(fun[[#This Row],[ExterQual]]="Fa",2,1))))</f>
        <v>3</v>
      </c>
      <c r="AI20" t="s">
        <v>124</v>
      </c>
      <c r="AJ20">
        <f>IF(fun[[#This Row],[ExterCond]]="Ex",5,IF(fun[[#This Row],[ExterCond]]="Gd",4,IF(fun[[#This Row],[ExterCond]]="TA",3,IF(fun[[#This Row],[ExterCond]]="Fa",2,1))))</f>
        <v>3</v>
      </c>
      <c r="AK20" t="s">
        <v>125</v>
      </c>
      <c r="AL20" t="s">
        <v>124</v>
      </c>
      <c r="AM20">
        <f>IF(fun[[#This Row],[BsmtQual]]="Ex",5,IF(fun[[#This Row],[BsmtQual]]="Gd",4,IF(fun[[#This Row],[BsmtQual]]="TA",3,IF(fun[[#This Row],[BsmtQual]]="Fa",2,IF(fun[[#This Row],[BsmtQual]]="Po",1,0)))))</f>
        <v>3</v>
      </c>
      <c r="AN20" t="s">
        <v>124</v>
      </c>
      <c r="AO20">
        <f>IF(fun[[#This Row],[BsmtCond]]="Ex",5,IF(fun[[#This Row],[BsmtCond]]="Gd",4,IF(fun[[#This Row],[BsmtCond]]="TA",3,IF(fun[[#This Row],[BsmtCond]]="Fa",2,IF(fun[[#This Row],[BsmtCond]]="Po",1,0)))))</f>
        <v>3</v>
      </c>
      <c r="AP20" t="s">
        <v>126</v>
      </c>
      <c r="AQ20">
        <f>IF(fun[[#This Row],[BsmtExposure]]="Gd",3,IF(fun[[#This Row],[BsmtExposure]]="Av",2,IF(fun[[#This Row],[BsmtExposure]]="Mn",1,0)))</f>
        <v>0</v>
      </c>
      <c r="AR20" t="s">
        <v>127</v>
      </c>
      <c r="AS20">
        <v>646</v>
      </c>
      <c r="AT20" t="s">
        <v>128</v>
      </c>
      <c r="AU20">
        <v>0</v>
      </c>
      <c r="AV20">
        <v>468</v>
      </c>
      <c r="AW20">
        <v>1114</v>
      </c>
      <c r="AX20" t="s">
        <v>129</v>
      </c>
      <c r="AY20" t="s">
        <v>130</v>
      </c>
      <c r="AZ20">
        <f>IF(fun[[#This Row],[HeatingQC]]="Ex",5,IF(fun[[#This Row],[HeatingQC]]="Gd",4,IF(fun[[#This Row],[HeatingQC]]="TA",3,IF(fun[[#This Row],[HeatingQC]]="Fa",2,IF(fun[[#This Row],[HeatingQC]]="Po",1,0)))))</f>
        <v>5</v>
      </c>
      <c r="BA20" t="s">
        <v>131</v>
      </c>
      <c r="BB20" t="s">
        <v>132</v>
      </c>
      <c r="BC20">
        <v>1114</v>
      </c>
      <c r="BD20">
        <v>0</v>
      </c>
      <c r="BE20">
        <v>0</v>
      </c>
      <c r="BF20">
        <v>1114</v>
      </c>
      <c r="BG20">
        <f>LOG(fun[[#This Row],[GrLivArea]])</f>
        <v>3.0468851908377101</v>
      </c>
      <c r="BH20">
        <v>1</v>
      </c>
      <c r="BI20">
        <v>0</v>
      </c>
      <c r="BJ20">
        <f>fun[[#This Row],[BsmtFullBath]]+(0.5*fun[[#This Row],[BsmtHalfBath]])</f>
        <v>1</v>
      </c>
      <c r="BK20">
        <v>1</v>
      </c>
      <c r="BL20">
        <v>1</v>
      </c>
      <c r="BM20">
        <f>fun[[#This Row],[HalfBath]]+fun[[#This Row],[TOTBaseBath]]+fun[[#This Row],[FullBath]]</f>
        <v>3</v>
      </c>
      <c r="BN20">
        <v>3</v>
      </c>
      <c r="BO20">
        <v>1</v>
      </c>
      <c r="BP20" t="s">
        <v>123</v>
      </c>
      <c r="BQ20">
        <f>IF(fun[[#This Row],[KitchenQual]]="Ex",5,IF(fun[[#This Row],[KitchenQual]]="Gd",4,IF(fun[[#This Row],[KitchenQual]]="TA",3,IF(fun[[#This Row],[KitchenQual]]="Fa",2,0))))</f>
        <v>4</v>
      </c>
      <c r="BR20">
        <v>6</v>
      </c>
      <c r="BS20" t="s">
        <v>133</v>
      </c>
      <c r="BT20">
        <v>0</v>
      </c>
      <c r="BU20" t="s">
        <v>109</v>
      </c>
      <c r="BV20">
        <f>IF(fun[[#This Row],[FireplaceQu]]="Ex",5,IF(fun[[#This Row],[FireplaceQu]]="Gd",4,IF(fun[[#This Row],[FireplaceQu]]="TA",3,IF(fun[[#This Row],[FireplaceQu]]="Fa",2,0))))</f>
        <v>0</v>
      </c>
      <c r="BW20" t="s">
        <v>153</v>
      </c>
      <c r="BX20">
        <v>2004</v>
      </c>
      <c r="BY20" t="s">
        <v>128</v>
      </c>
      <c r="BZ20">
        <v>2</v>
      </c>
      <c r="CA20">
        <v>576</v>
      </c>
      <c r="CB20" t="s">
        <v>124</v>
      </c>
      <c r="CC20">
        <f>IF(fun[[#This Row],[GarageQual]]="Ex",5,IF(fun[[#This Row],[GarageQual]]="Gd",4,IF(fun[[#This Row],[GarageQual]]="TA",3,IF(fun[[#This Row],[GarageQual]]="Fa",2,IF(fun[[#This Row],[GarageQual]]="Po",1,0)))))</f>
        <v>3</v>
      </c>
      <c r="CD20" t="s">
        <v>124</v>
      </c>
      <c r="CE20">
        <f>IF(fun[[#This Row],[GarageCond]]="Ex",5,IF(fun[[#This Row],[GarageCond]]="Gd",4,IF(fun[[#This Row],[GarageCond]]="TA",3,IF(fun[[#This Row],[GarageCond]]="Fa",2,IF(fun[[#This Row],[GarageCond]]="Po",1,0)))))</f>
        <v>3</v>
      </c>
      <c r="CF20" t="s">
        <v>131</v>
      </c>
      <c r="CG20">
        <v>0</v>
      </c>
      <c r="CH20">
        <v>102</v>
      </c>
      <c r="CI20">
        <v>0</v>
      </c>
      <c r="CJ20">
        <v>0</v>
      </c>
      <c r="CK20">
        <v>0</v>
      </c>
      <c r="CL20">
        <f>(0.5*fun[[#This Row],[WoodDeckSF]])+fun[[#This Row],[OpenPorchSF]]+(2*fun[[#This Row],[EnclosedPorch]])+(1.5*fun[[#This Row],[3SsnPorch]])+fun[[#This Row],[ScreenPorch]]</f>
        <v>102</v>
      </c>
      <c r="CM20">
        <v>0</v>
      </c>
      <c r="CN20" t="s">
        <v>109</v>
      </c>
      <c r="CO20">
        <f>IF(fun[[#This Row],[PoolQC]]="Ex",5,IF(fun[[#This Row],[PoolQC]]="Gd",4,IF(fun[[#This Row],[PoolQC]]="TA",3,IF(fun[[#This Row],[PoolQC]]="Fa",2,IF(fun[[#This Row],[PoolQC]]="Po",1,0)))))</f>
        <v>0</v>
      </c>
      <c r="CP20" t="s">
        <v>109</v>
      </c>
      <c r="CQ20" t="s">
        <v>109</v>
      </c>
      <c r="CR20">
        <v>0</v>
      </c>
      <c r="CS20">
        <v>6</v>
      </c>
      <c r="CT20">
        <v>2008</v>
      </c>
      <c r="CU20" t="s">
        <v>136</v>
      </c>
      <c r="CV20" t="s">
        <v>137</v>
      </c>
      <c r="CW20">
        <f>COUNTIF(fun[[#This Row],[Id]:[SaleCondition]],0)</f>
        <v>18</v>
      </c>
      <c r="CX20">
        <f>COUNTIF(fun[[#This Row],[Id]:[SaleCondition]],"NA")</f>
        <v>5</v>
      </c>
      <c r="CY20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20">
        <f>fun[NUM_ExCond]+fun[NUM_BsmtCond]+fun[NUM_GarCond]</f>
        <v>9</v>
      </c>
      <c r="DA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20">
        <v>159000</v>
      </c>
    </row>
    <row r="21" spans="1:107" x14ac:dyDescent="0.25">
      <c r="A21">
        <v>20</v>
      </c>
      <c r="B21">
        <v>20</v>
      </c>
      <c r="C21" t="s">
        <v>107</v>
      </c>
      <c r="D21">
        <f>IF(fun[[#This Row],[MSZoning]]="RL",1,0)</f>
        <v>1</v>
      </c>
      <c r="E21">
        <f>IF(fun[[#This Row],[MSZoning]]="RM",1,0)</f>
        <v>0</v>
      </c>
      <c r="F21">
        <f>IF(fun[[#This Row],[MSZoning]]="RH",1,0)</f>
        <v>0</v>
      </c>
      <c r="G21">
        <f>IF(fun[[#This Row],[MSZoning]]="C (all)",1,0)</f>
        <v>0</v>
      </c>
      <c r="H21">
        <v>70</v>
      </c>
      <c r="I21">
        <f>IF(fun[[#This Row],[LotFrontage]]="NA",0,fun[[#This Row],[LotFrontage]])</f>
        <v>70</v>
      </c>
      <c r="J21">
        <v>7560</v>
      </c>
      <c r="K21" t="s">
        <v>108</v>
      </c>
      <c r="L21" t="s">
        <v>109</v>
      </c>
      <c r="M21" t="s">
        <v>110</v>
      </c>
      <c r="N21" t="s">
        <v>111</v>
      </c>
      <c r="O21" t="s">
        <v>112</v>
      </c>
      <c r="P21" t="s">
        <v>113</v>
      </c>
      <c r="Q21" t="s">
        <v>114</v>
      </c>
      <c r="R21" t="s">
        <v>188</v>
      </c>
      <c r="S21" t="s">
        <v>116</v>
      </c>
      <c r="T21" t="s">
        <v>116</v>
      </c>
      <c r="U21" t="s">
        <v>117</v>
      </c>
      <c r="V21" t="s">
        <v>141</v>
      </c>
      <c r="W21">
        <v>5</v>
      </c>
      <c r="X21">
        <v>6</v>
      </c>
      <c r="Y21">
        <v>1958</v>
      </c>
      <c r="Z21">
        <v>1965</v>
      </c>
      <c r="AA21" t="s">
        <v>178</v>
      </c>
      <c r="AB21" t="s">
        <v>120</v>
      </c>
      <c r="AC21" t="s">
        <v>122</v>
      </c>
      <c r="AD21" t="s">
        <v>187</v>
      </c>
      <c r="AE21" t="s">
        <v>143</v>
      </c>
      <c r="AF21">
        <v>0</v>
      </c>
      <c r="AG21" t="s">
        <v>124</v>
      </c>
      <c r="AH21">
        <f>IF(fun[[#This Row],[ExterQual]]="Ex",5,IF(fun[[#This Row],[ExterQual]]="Gd",4,IF(fun[[#This Row],[ExterQual]]="TA",3,IF(fun[[#This Row],[ExterQual]]="Fa",2,1))))</f>
        <v>3</v>
      </c>
      <c r="AI21" t="s">
        <v>124</v>
      </c>
      <c r="AJ21">
        <f>IF(fun[[#This Row],[ExterCond]]="Ex",5,IF(fun[[#This Row],[ExterCond]]="Gd",4,IF(fun[[#This Row],[ExterCond]]="TA",3,IF(fun[[#This Row],[ExterCond]]="Fa",2,1))))</f>
        <v>3</v>
      </c>
      <c r="AK21" t="s">
        <v>144</v>
      </c>
      <c r="AL21" t="s">
        <v>124</v>
      </c>
      <c r="AM21">
        <f>IF(fun[[#This Row],[BsmtQual]]="Ex",5,IF(fun[[#This Row],[BsmtQual]]="Gd",4,IF(fun[[#This Row],[BsmtQual]]="TA",3,IF(fun[[#This Row],[BsmtQual]]="Fa",2,IF(fun[[#This Row],[BsmtQual]]="Po",1,0)))))</f>
        <v>3</v>
      </c>
      <c r="AN21" t="s">
        <v>124</v>
      </c>
      <c r="AO21">
        <f>IF(fun[[#This Row],[BsmtCond]]="Ex",5,IF(fun[[#This Row],[BsmtCond]]="Gd",4,IF(fun[[#This Row],[BsmtCond]]="TA",3,IF(fun[[#This Row],[BsmtCond]]="Fa",2,IF(fun[[#This Row],[BsmtCond]]="Po",1,0)))))</f>
        <v>3</v>
      </c>
      <c r="AP21" t="s">
        <v>126</v>
      </c>
      <c r="AQ21">
        <f>IF(fun[[#This Row],[BsmtExposure]]="Gd",3,IF(fun[[#This Row],[BsmtExposure]]="Av",2,IF(fun[[#This Row],[BsmtExposure]]="Mn",1,0)))</f>
        <v>0</v>
      </c>
      <c r="AR21" t="s">
        <v>198</v>
      </c>
      <c r="AS21">
        <v>504</v>
      </c>
      <c r="AT21" t="s">
        <v>128</v>
      </c>
      <c r="AU21">
        <v>0</v>
      </c>
      <c r="AV21">
        <v>525</v>
      </c>
      <c r="AW21">
        <v>1029</v>
      </c>
      <c r="AX21" t="s">
        <v>129</v>
      </c>
      <c r="AY21" t="s">
        <v>124</v>
      </c>
      <c r="AZ21">
        <f>IF(fun[[#This Row],[HeatingQC]]="Ex",5,IF(fun[[#This Row],[HeatingQC]]="Gd",4,IF(fun[[#This Row],[HeatingQC]]="TA",3,IF(fun[[#This Row],[HeatingQC]]="Fa",2,IF(fun[[#This Row],[HeatingQC]]="Po",1,0)))))</f>
        <v>3</v>
      </c>
      <c r="BA21" t="s">
        <v>131</v>
      </c>
      <c r="BB21" t="s">
        <v>132</v>
      </c>
      <c r="BC21">
        <v>1339</v>
      </c>
      <c r="BD21">
        <v>0</v>
      </c>
      <c r="BE21">
        <v>0</v>
      </c>
      <c r="BF21">
        <v>1339</v>
      </c>
      <c r="BG21">
        <f>LOG(fun[[#This Row],[GrLivArea]])</f>
        <v>3.126780577012009</v>
      </c>
      <c r="BH21">
        <v>0</v>
      </c>
      <c r="BI21">
        <v>0</v>
      </c>
      <c r="BJ21">
        <f>fun[[#This Row],[BsmtFullBath]]+(0.5*fun[[#This Row],[BsmtHalfBath]])</f>
        <v>0</v>
      </c>
      <c r="BK21">
        <v>1</v>
      </c>
      <c r="BL21">
        <v>0</v>
      </c>
      <c r="BM21">
        <f>fun[[#This Row],[HalfBath]]+fun[[#This Row],[TOTBaseBath]]+fun[[#This Row],[FullBath]]</f>
        <v>1</v>
      </c>
      <c r="BN21">
        <v>3</v>
      </c>
      <c r="BO21">
        <v>1</v>
      </c>
      <c r="BP21" t="s">
        <v>124</v>
      </c>
      <c r="BQ21">
        <f>IF(fun[[#This Row],[KitchenQual]]="Ex",5,IF(fun[[#This Row],[KitchenQual]]="Gd",4,IF(fun[[#This Row],[KitchenQual]]="TA",3,IF(fun[[#This Row],[KitchenQual]]="Fa",2,0))))</f>
        <v>3</v>
      </c>
      <c r="BR21">
        <v>6</v>
      </c>
      <c r="BS21" t="s">
        <v>172</v>
      </c>
      <c r="BT21">
        <v>0</v>
      </c>
      <c r="BU21" t="s">
        <v>109</v>
      </c>
      <c r="BV21">
        <f>IF(fun[[#This Row],[FireplaceQu]]="Ex",5,IF(fun[[#This Row],[FireplaceQu]]="Gd",4,IF(fun[[#This Row],[FireplaceQu]]="TA",3,IF(fun[[#This Row],[FireplaceQu]]="Fa",2,0))))</f>
        <v>0</v>
      </c>
      <c r="BW21" t="s">
        <v>134</v>
      </c>
      <c r="BX21">
        <v>1958</v>
      </c>
      <c r="BY21" t="s">
        <v>128</v>
      </c>
      <c r="BZ21">
        <v>1</v>
      </c>
      <c r="CA21">
        <v>294</v>
      </c>
      <c r="CB21" t="s">
        <v>124</v>
      </c>
      <c r="CC21">
        <f>IF(fun[[#This Row],[GarageQual]]="Ex",5,IF(fun[[#This Row],[GarageQual]]="Gd",4,IF(fun[[#This Row],[GarageQual]]="TA",3,IF(fun[[#This Row],[GarageQual]]="Fa",2,IF(fun[[#This Row],[GarageQual]]="Po",1,0)))))</f>
        <v>3</v>
      </c>
      <c r="CD21" t="s">
        <v>124</v>
      </c>
      <c r="CE21">
        <f>IF(fun[[#This Row],[GarageCond]]="Ex",5,IF(fun[[#This Row],[GarageCond]]="Gd",4,IF(fun[[#This Row],[GarageCond]]="TA",3,IF(fun[[#This Row],[GarageCond]]="Fa",2,IF(fun[[#This Row],[GarageCond]]="Po",1,0)))))</f>
        <v>3</v>
      </c>
      <c r="CF21" t="s">
        <v>131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f>(0.5*fun[[#This Row],[WoodDeckSF]])+fun[[#This Row],[OpenPorchSF]]+(2*fun[[#This Row],[EnclosedPorch]])+(1.5*fun[[#This Row],[3SsnPorch]])+fun[[#This Row],[ScreenPorch]]</f>
        <v>0</v>
      </c>
      <c r="CM21">
        <v>0</v>
      </c>
      <c r="CN21" t="s">
        <v>109</v>
      </c>
      <c r="CO21">
        <f>IF(fun[[#This Row],[PoolQC]]="Ex",5,IF(fun[[#This Row],[PoolQC]]="Gd",4,IF(fun[[#This Row],[PoolQC]]="TA",3,IF(fun[[#This Row],[PoolQC]]="Fa",2,IF(fun[[#This Row],[PoolQC]]="Po",1,0)))))</f>
        <v>0</v>
      </c>
      <c r="CP21" t="s">
        <v>160</v>
      </c>
      <c r="CQ21" t="s">
        <v>109</v>
      </c>
      <c r="CR21">
        <v>0</v>
      </c>
      <c r="CS21">
        <v>5</v>
      </c>
      <c r="CT21">
        <v>2009</v>
      </c>
      <c r="CU21" t="s">
        <v>199</v>
      </c>
      <c r="CV21" t="s">
        <v>154</v>
      </c>
      <c r="CW21">
        <f>COUNTIF(fun[[#This Row],[Id]:[SaleCondition]],0)</f>
        <v>23</v>
      </c>
      <c r="CX21">
        <f>COUNTIF(fun[[#This Row],[Id]:[SaleCondition]],"NA")</f>
        <v>4</v>
      </c>
      <c r="CY2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1">
        <f>fun[NUM_ExCond]+fun[NUM_BsmtCond]+fun[NUM_GarCond]</f>
        <v>9</v>
      </c>
      <c r="DA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21">
        <v>139000</v>
      </c>
    </row>
    <row r="22" spans="1:107" x14ac:dyDescent="0.25">
      <c r="A22">
        <v>21</v>
      </c>
      <c r="B22">
        <v>60</v>
      </c>
      <c r="C22" t="s">
        <v>107</v>
      </c>
      <c r="D22">
        <f>IF(fun[[#This Row],[MSZoning]]="RL",1,0)</f>
        <v>1</v>
      </c>
      <c r="E22">
        <f>IF(fun[[#This Row],[MSZoning]]="RM",1,0)</f>
        <v>0</v>
      </c>
      <c r="F22">
        <f>IF(fun[[#This Row],[MSZoning]]="RH",1,0)</f>
        <v>0</v>
      </c>
      <c r="G22">
        <f>IF(fun[[#This Row],[MSZoning]]="C (all)",1,0)</f>
        <v>0</v>
      </c>
      <c r="H22">
        <v>101</v>
      </c>
      <c r="I22">
        <f>IF(fun[[#This Row],[LotFrontage]]="NA",0,fun[[#This Row],[LotFrontage]])</f>
        <v>101</v>
      </c>
      <c r="J22">
        <v>14215</v>
      </c>
      <c r="K22" t="s">
        <v>108</v>
      </c>
      <c r="L22" t="s">
        <v>109</v>
      </c>
      <c r="M22" t="s">
        <v>146</v>
      </c>
      <c r="N22" t="s">
        <v>111</v>
      </c>
      <c r="O22" t="s">
        <v>112</v>
      </c>
      <c r="P22" t="s">
        <v>148</v>
      </c>
      <c r="Q22" t="s">
        <v>114</v>
      </c>
      <c r="R22" t="s">
        <v>180</v>
      </c>
      <c r="S22" t="s">
        <v>116</v>
      </c>
      <c r="T22" t="s">
        <v>116</v>
      </c>
      <c r="U22" t="s">
        <v>117</v>
      </c>
      <c r="V22" t="s">
        <v>118</v>
      </c>
      <c r="W22">
        <v>8</v>
      </c>
      <c r="X22">
        <v>5</v>
      </c>
      <c r="Y22">
        <v>2005</v>
      </c>
      <c r="Z22">
        <v>2006</v>
      </c>
      <c r="AA22" t="s">
        <v>119</v>
      </c>
      <c r="AB22" t="s">
        <v>120</v>
      </c>
      <c r="AC22" t="s">
        <v>121</v>
      </c>
      <c r="AD22" t="s">
        <v>121</v>
      </c>
      <c r="AE22" t="s">
        <v>122</v>
      </c>
      <c r="AF22">
        <v>380</v>
      </c>
      <c r="AG22" t="s">
        <v>123</v>
      </c>
      <c r="AH22">
        <f>IF(fun[[#This Row],[ExterQual]]="Ex",5,IF(fun[[#This Row],[ExterQual]]="Gd",4,IF(fun[[#This Row],[ExterQual]]="TA",3,IF(fun[[#This Row],[ExterQual]]="Fa",2,1))))</f>
        <v>4</v>
      </c>
      <c r="AI22" t="s">
        <v>124</v>
      </c>
      <c r="AJ22">
        <f>IF(fun[[#This Row],[ExterCond]]="Ex",5,IF(fun[[#This Row],[ExterCond]]="Gd",4,IF(fun[[#This Row],[ExterCond]]="TA",3,IF(fun[[#This Row],[ExterCond]]="Fa",2,1))))</f>
        <v>3</v>
      </c>
      <c r="AK22" t="s">
        <v>125</v>
      </c>
      <c r="AL22" t="s">
        <v>130</v>
      </c>
      <c r="AM22">
        <f>IF(fun[[#This Row],[BsmtQual]]="Ex",5,IF(fun[[#This Row],[BsmtQual]]="Gd",4,IF(fun[[#This Row],[BsmtQual]]="TA",3,IF(fun[[#This Row],[BsmtQual]]="Fa",2,IF(fun[[#This Row],[BsmtQual]]="Po",1,0)))))</f>
        <v>5</v>
      </c>
      <c r="AN22" t="s">
        <v>124</v>
      </c>
      <c r="AO22">
        <f>IF(fun[[#This Row],[BsmtCond]]="Ex",5,IF(fun[[#This Row],[BsmtCond]]="Gd",4,IF(fun[[#This Row],[BsmtCond]]="TA",3,IF(fun[[#This Row],[BsmtCond]]="Fa",2,IF(fun[[#This Row],[BsmtCond]]="Po",1,0)))))</f>
        <v>3</v>
      </c>
      <c r="AP22" t="s">
        <v>156</v>
      </c>
      <c r="AQ22">
        <f>IF(fun[[#This Row],[BsmtExposure]]="Gd",3,IF(fun[[#This Row],[BsmtExposure]]="Av",2,IF(fun[[#This Row],[BsmtExposure]]="Mn",1,0)))</f>
        <v>2</v>
      </c>
      <c r="AR22" t="s">
        <v>128</v>
      </c>
      <c r="AS22">
        <v>0</v>
      </c>
      <c r="AT22" t="s">
        <v>128</v>
      </c>
      <c r="AU22">
        <v>0</v>
      </c>
      <c r="AV22">
        <v>1158</v>
      </c>
      <c r="AW22">
        <v>1158</v>
      </c>
      <c r="AX22" t="s">
        <v>129</v>
      </c>
      <c r="AY22" t="s">
        <v>130</v>
      </c>
      <c r="AZ22">
        <f>IF(fun[[#This Row],[HeatingQC]]="Ex",5,IF(fun[[#This Row],[HeatingQC]]="Gd",4,IF(fun[[#This Row],[HeatingQC]]="TA",3,IF(fun[[#This Row],[HeatingQC]]="Fa",2,IF(fun[[#This Row],[HeatingQC]]="Po",1,0)))))</f>
        <v>5</v>
      </c>
      <c r="BA22" t="s">
        <v>131</v>
      </c>
      <c r="BB22" t="s">
        <v>132</v>
      </c>
      <c r="BC22">
        <v>1158</v>
      </c>
      <c r="BD22">
        <v>1218</v>
      </c>
      <c r="BE22">
        <v>0</v>
      </c>
      <c r="BF22">
        <v>2376</v>
      </c>
      <c r="BG22">
        <f>LOG(fun[[#This Row],[GrLivArea]])</f>
        <v>3.375846436309156</v>
      </c>
      <c r="BH22">
        <v>0</v>
      </c>
      <c r="BI22">
        <v>0</v>
      </c>
      <c r="BJ22">
        <f>fun[[#This Row],[BsmtFullBath]]+(0.5*fun[[#This Row],[BsmtHalfBath]])</f>
        <v>0</v>
      </c>
      <c r="BK22">
        <v>3</v>
      </c>
      <c r="BL22">
        <v>1</v>
      </c>
      <c r="BM22">
        <f>fun[[#This Row],[HalfBath]]+fun[[#This Row],[TOTBaseBath]]+fun[[#This Row],[FullBath]]</f>
        <v>4</v>
      </c>
      <c r="BN22">
        <v>4</v>
      </c>
      <c r="BO22">
        <v>1</v>
      </c>
      <c r="BP22" t="s">
        <v>123</v>
      </c>
      <c r="BQ22">
        <f>IF(fun[[#This Row],[KitchenQual]]="Ex",5,IF(fun[[#This Row],[KitchenQual]]="Gd",4,IF(fun[[#This Row],[KitchenQual]]="TA",3,IF(fun[[#This Row],[KitchenQual]]="Fa",2,0))))</f>
        <v>4</v>
      </c>
      <c r="BR22">
        <v>9</v>
      </c>
      <c r="BS22" t="s">
        <v>133</v>
      </c>
      <c r="BT22">
        <v>1</v>
      </c>
      <c r="BU22" t="s">
        <v>123</v>
      </c>
      <c r="BV22">
        <f>IF(fun[[#This Row],[FireplaceQu]]="Ex",5,IF(fun[[#This Row],[FireplaceQu]]="Gd",4,IF(fun[[#This Row],[FireplaceQu]]="TA",3,IF(fun[[#This Row],[FireplaceQu]]="Fa",2,0))))</f>
        <v>4</v>
      </c>
      <c r="BW22" t="s">
        <v>182</v>
      </c>
      <c r="BX22">
        <v>2005</v>
      </c>
      <c r="BY22" t="s">
        <v>135</v>
      </c>
      <c r="BZ22">
        <v>3</v>
      </c>
      <c r="CA22">
        <v>853</v>
      </c>
      <c r="CB22" t="s">
        <v>124</v>
      </c>
      <c r="CC22">
        <f>IF(fun[[#This Row],[GarageQual]]="Ex",5,IF(fun[[#This Row],[GarageQual]]="Gd",4,IF(fun[[#This Row],[GarageQual]]="TA",3,IF(fun[[#This Row],[GarageQual]]="Fa",2,IF(fun[[#This Row],[GarageQual]]="Po",1,0)))))</f>
        <v>3</v>
      </c>
      <c r="CD22" t="s">
        <v>124</v>
      </c>
      <c r="CE22">
        <f>IF(fun[[#This Row],[GarageCond]]="Ex",5,IF(fun[[#This Row],[GarageCond]]="Gd",4,IF(fun[[#This Row],[GarageCond]]="TA",3,IF(fun[[#This Row],[GarageCond]]="Fa",2,IF(fun[[#This Row],[GarageCond]]="Po",1,0)))))</f>
        <v>3</v>
      </c>
      <c r="CF22" t="s">
        <v>131</v>
      </c>
      <c r="CG22">
        <v>240</v>
      </c>
      <c r="CH22">
        <v>154</v>
      </c>
      <c r="CI22">
        <v>0</v>
      </c>
      <c r="CJ22">
        <v>0</v>
      </c>
      <c r="CK22">
        <v>0</v>
      </c>
      <c r="CL22">
        <f>(0.5*fun[[#This Row],[WoodDeckSF]])+fun[[#This Row],[OpenPorchSF]]+(2*fun[[#This Row],[EnclosedPorch]])+(1.5*fun[[#This Row],[3SsnPorch]])+fun[[#This Row],[ScreenPorch]]</f>
        <v>274</v>
      </c>
      <c r="CM22">
        <v>0</v>
      </c>
      <c r="CN22" t="s">
        <v>109</v>
      </c>
      <c r="CO22">
        <f>IF(fun[[#This Row],[PoolQC]]="Ex",5,IF(fun[[#This Row],[PoolQC]]="Gd",4,IF(fun[[#This Row],[PoolQC]]="TA",3,IF(fun[[#This Row],[PoolQC]]="Fa",2,IF(fun[[#This Row],[PoolQC]]="Po",1,0)))))</f>
        <v>0</v>
      </c>
      <c r="CP22" t="s">
        <v>109</v>
      </c>
      <c r="CQ22" t="s">
        <v>109</v>
      </c>
      <c r="CR22">
        <v>0</v>
      </c>
      <c r="CS22">
        <v>11</v>
      </c>
      <c r="CT22">
        <v>2006</v>
      </c>
      <c r="CU22" t="s">
        <v>184</v>
      </c>
      <c r="CV22" t="s">
        <v>185</v>
      </c>
      <c r="CW22">
        <f>COUNTIF(fun[[#This Row],[Id]:[SaleCondition]],0)</f>
        <v>15</v>
      </c>
      <c r="CX22">
        <f>COUNTIF(fun[[#This Row],[Id]:[SaleCondition]],"NA")</f>
        <v>4</v>
      </c>
      <c r="CY22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22">
        <f>fun[NUM_ExCond]+fun[NUM_BsmtCond]+fun[NUM_GarCond]</f>
        <v>9</v>
      </c>
      <c r="DA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22">
        <v>325300</v>
      </c>
    </row>
    <row r="23" spans="1:107" x14ac:dyDescent="0.25">
      <c r="A23">
        <v>22</v>
      </c>
      <c r="B23">
        <v>45</v>
      </c>
      <c r="C23" t="s">
        <v>168</v>
      </c>
      <c r="D23">
        <f>IF(fun[[#This Row],[MSZoning]]="RL",1,0)</f>
        <v>0</v>
      </c>
      <c r="E23">
        <f>IF(fun[[#This Row],[MSZoning]]="RM",1,0)</f>
        <v>1</v>
      </c>
      <c r="F23">
        <f>IF(fun[[#This Row],[MSZoning]]="RH",1,0)</f>
        <v>0</v>
      </c>
      <c r="G23">
        <f>IF(fun[[#This Row],[MSZoning]]="C (all)",1,0)</f>
        <v>0</v>
      </c>
      <c r="H23">
        <v>57</v>
      </c>
      <c r="I23">
        <f>IF(fun[[#This Row],[LotFrontage]]="NA",0,fun[[#This Row],[LotFrontage]])</f>
        <v>57</v>
      </c>
      <c r="J23">
        <v>7449</v>
      </c>
      <c r="K23" t="s">
        <v>108</v>
      </c>
      <c r="L23" t="s">
        <v>200</v>
      </c>
      <c r="M23" t="s">
        <v>110</v>
      </c>
      <c r="N23" t="s">
        <v>201</v>
      </c>
      <c r="O23" t="s">
        <v>112</v>
      </c>
      <c r="P23" t="s">
        <v>113</v>
      </c>
      <c r="Q23" t="s">
        <v>114</v>
      </c>
      <c r="R23" t="s">
        <v>202</v>
      </c>
      <c r="S23" t="s">
        <v>116</v>
      </c>
      <c r="T23" t="s">
        <v>116</v>
      </c>
      <c r="U23" t="s">
        <v>117</v>
      </c>
      <c r="V23" t="s">
        <v>176</v>
      </c>
      <c r="W23">
        <v>7</v>
      </c>
      <c r="X23">
        <v>7</v>
      </c>
      <c r="Y23">
        <v>1930</v>
      </c>
      <c r="Z23">
        <v>1950</v>
      </c>
      <c r="AA23" t="s">
        <v>119</v>
      </c>
      <c r="AB23" t="s">
        <v>120</v>
      </c>
      <c r="AC23" t="s">
        <v>150</v>
      </c>
      <c r="AD23" t="s">
        <v>150</v>
      </c>
      <c r="AE23" t="s">
        <v>143</v>
      </c>
      <c r="AF23">
        <v>0</v>
      </c>
      <c r="AG23" t="s">
        <v>124</v>
      </c>
      <c r="AH23">
        <f>IF(fun[[#This Row],[ExterQual]]="Ex",5,IF(fun[[#This Row],[ExterQual]]="Gd",4,IF(fun[[#This Row],[ExterQual]]="TA",3,IF(fun[[#This Row],[ExterQual]]="Fa",2,1))))</f>
        <v>3</v>
      </c>
      <c r="AI23" t="s">
        <v>124</v>
      </c>
      <c r="AJ23">
        <f>IF(fun[[#This Row],[ExterCond]]="Ex",5,IF(fun[[#This Row],[ExterCond]]="Gd",4,IF(fun[[#This Row],[ExterCond]]="TA",3,IF(fun[[#This Row],[ExterCond]]="Fa",2,1))))</f>
        <v>3</v>
      </c>
      <c r="AK23" t="s">
        <v>125</v>
      </c>
      <c r="AL23" t="s">
        <v>124</v>
      </c>
      <c r="AM23">
        <f>IF(fun[[#This Row],[BsmtQual]]="Ex",5,IF(fun[[#This Row],[BsmtQual]]="Gd",4,IF(fun[[#This Row],[BsmtQual]]="TA",3,IF(fun[[#This Row],[BsmtQual]]="Fa",2,IF(fun[[#This Row],[BsmtQual]]="Po",1,0)))))</f>
        <v>3</v>
      </c>
      <c r="AN23" t="s">
        <v>124</v>
      </c>
      <c r="AO23">
        <f>IF(fun[[#This Row],[BsmtCond]]="Ex",5,IF(fun[[#This Row],[BsmtCond]]="Gd",4,IF(fun[[#This Row],[BsmtCond]]="TA",3,IF(fun[[#This Row],[BsmtCond]]="Fa",2,IF(fun[[#This Row],[BsmtCond]]="Po",1,0)))))</f>
        <v>3</v>
      </c>
      <c r="AP23" t="s">
        <v>126</v>
      </c>
      <c r="AQ23">
        <f>IF(fun[[#This Row],[BsmtExposure]]="Gd",3,IF(fun[[#This Row],[BsmtExposure]]="Av",2,IF(fun[[#This Row],[BsmtExposure]]="Mn",1,0)))</f>
        <v>0</v>
      </c>
      <c r="AR23" t="s">
        <v>128</v>
      </c>
      <c r="AS23">
        <v>0</v>
      </c>
      <c r="AT23" t="s">
        <v>128</v>
      </c>
      <c r="AU23">
        <v>0</v>
      </c>
      <c r="AV23">
        <v>637</v>
      </c>
      <c r="AW23">
        <v>637</v>
      </c>
      <c r="AX23" t="s">
        <v>129</v>
      </c>
      <c r="AY23" t="s">
        <v>130</v>
      </c>
      <c r="AZ23">
        <f>IF(fun[[#This Row],[HeatingQC]]="Ex",5,IF(fun[[#This Row],[HeatingQC]]="Gd",4,IF(fun[[#This Row],[HeatingQC]]="TA",3,IF(fun[[#This Row],[HeatingQC]]="Fa",2,IF(fun[[#This Row],[HeatingQC]]="Po",1,0)))))</f>
        <v>5</v>
      </c>
      <c r="BA23" t="s">
        <v>131</v>
      </c>
      <c r="BB23" t="s">
        <v>171</v>
      </c>
      <c r="BC23">
        <v>1108</v>
      </c>
      <c r="BD23">
        <v>0</v>
      </c>
      <c r="BE23">
        <v>0</v>
      </c>
      <c r="BF23">
        <v>1108</v>
      </c>
      <c r="BG23">
        <f>LOG(fun[[#This Row],[GrLivArea]])</f>
        <v>3.0445397603924111</v>
      </c>
      <c r="BH23">
        <v>0</v>
      </c>
      <c r="BI23">
        <v>0</v>
      </c>
      <c r="BJ23">
        <f>fun[[#This Row],[BsmtFullBath]]+(0.5*fun[[#This Row],[BsmtHalfBath]])</f>
        <v>0</v>
      </c>
      <c r="BK23">
        <v>1</v>
      </c>
      <c r="BL23">
        <v>0</v>
      </c>
      <c r="BM23">
        <f>fun[[#This Row],[HalfBath]]+fun[[#This Row],[TOTBaseBath]]+fun[[#This Row],[FullBath]]</f>
        <v>1</v>
      </c>
      <c r="BN23">
        <v>3</v>
      </c>
      <c r="BO23">
        <v>1</v>
      </c>
      <c r="BP23" t="s">
        <v>123</v>
      </c>
      <c r="BQ23">
        <f>IF(fun[[#This Row],[KitchenQual]]="Ex",5,IF(fun[[#This Row],[KitchenQual]]="Gd",4,IF(fun[[#This Row],[KitchenQual]]="TA",3,IF(fun[[#This Row],[KitchenQual]]="Fa",2,0))))</f>
        <v>4</v>
      </c>
      <c r="BR23">
        <v>6</v>
      </c>
      <c r="BS23" t="s">
        <v>133</v>
      </c>
      <c r="BT23">
        <v>1</v>
      </c>
      <c r="BU23" t="s">
        <v>123</v>
      </c>
      <c r="BV23">
        <f>IF(fun[[#This Row],[FireplaceQu]]="Ex",5,IF(fun[[#This Row],[FireplaceQu]]="Gd",4,IF(fun[[#This Row],[FireplaceQu]]="TA",3,IF(fun[[#This Row],[FireplaceQu]]="Fa",2,0))))</f>
        <v>4</v>
      </c>
      <c r="BW23" t="s">
        <v>134</v>
      </c>
      <c r="BX23">
        <v>1930</v>
      </c>
      <c r="BY23" t="s">
        <v>128</v>
      </c>
      <c r="BZ23">
        <v>1</v>
      </c>
      <c r="CA23">
        <v>280</v>
      </c>
      <c r="CB23" t="s">
        <v>124</v>
      </c>
      <c r="CC23">
        <f>IF(fun[[#This Row],[GarageQual]]="Ex",5,IF(fun[[#This Row],[GarageQual]]="Gd",4,IF(fun[[#This Row],[GarageQual]]="TA",3,IF(fun[[#This Row],[GarageQual]]="Fa",2,IF(fun[[#This Row],[GarageQual]]="Po",1,0)))))</f>
        <v>3</v>
      </c>
      <c r="CD23" t="s">
        <v>124</v>
      </c>
      <c r="CE23">
        <f>IF(fun[[#This Row],[GarageCond]]="Ex",5,IF(fun[[#This Row],[GarageCond]]="Gd",4,IF(fun[[#This Row],[GarageCond]]="TA",3,IF(fun[[#This Row],[GarageCond]]="Fa",2,IF(fun[[#This Row],[GarageCond]]="Po",1,0)))))</f>
        <v>3</v>
      </c>
      <c r="CF23" t="s">
        <v>203</v>
      </c>
      <c r="CG23">
        <v>0</v>
      </c>
      <c r="CH23">
        <v>0</v>
      </c>
      <c r="CI23">
        <v>205</v>
      </c>
      <c r="CJ23">
        <v>0</v>
      </c>
      <c r="CK23">
        <v>0</v>
      </c>
      <c r="CL23">
        <f>(0.5*fun[[#This Row],[WoodDeckSF]])+fun[[#This Row],[OpenPorchSF]]+(2*fun[[#This Row],[EnclosedPorch]])+(1.5*fun[[#This Row],[3SsnPorch]])+fun[[#This Row],[ScreenPorch]]</f>
        <v>410</v>
      </c>
      <c r="CM23">
        <v>0</v>
      </c>
      <c r="CN23" t="s">
        <v>109</v>
      </c>
      <c r="CO23">
        <f>IF(fun[[#This Row],[PoolQC]]="Ex",5,IF(fun[[#This Row],[PoolQC]]="Gd",4,IF(fun[[#This Row],[PoolQC]]="TA",3,IF(fun[[#This Row],[PoolQC]]="Fa",2,IF(fun[[#This Row],[PoolQC]]="Po",1,0)))))</f>
        <v>0</v>
      </c>
      <c r="CP23" t="s">
        <v>191</v>
      </c>
      <c r="CQ23" t="s">
        <v>109</v>
      </c>
      <c r="CR23">
        <v>0</v>
      </c>
      <c r="CS23">
        <v>6</v>
      </c>
      <c r="CT23">
        <v>2007</v>
      </c>
      <c r="CU23" t="s">
        <v>136</v>
      </c>
      <c r="CV23" t="s">
        <v>137</v>
      </c>
      <c r="CW23">
        <f>COUNTIF(fun[[#This Row],[Id]:[SaleCondition]],0)</f>
        <v>20</v>
      </c>
      <c r="CX23">
        <f>COUNTIF(fun[[#This Row],[Id]:[SaleCondition]],"NA")</f>
        <v>2</v>
      </c>
      <c r="CY23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23">
        <f>fun[NUM_ExCond]+fun[NUM_BsmtCond]+fun[NUM_GarCond]</f>
        <v>9</v>
      </c>
      <c r="DA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79.75</v>
      </c>
      <c r="DC23">
        <v>139400</v>
      </c>
    </row>
    <row r="24" spans="1:107" x14ac:dyDescent="0.25">
      <c r="A24">
        <v>23</v>
      </c>
      <c r="B24">
        <v>20</v>
      </c>
      <c r="C24" t="s">
        <v>107</v>
      </c>
      <c r="D24">
        <f>IF(fun[[#This Row],[MSZoning]]="RL",1,0)</f>
        <v>1</v>
      </c>
      <c r="E24">
        <f>IF(fun[[#This Row],[MSZoning]]="RM",1,0)</f>
        <v>0</v>
      </c>
      <c r="F24">
        <f>IF(fun[[#This Row],[MSZoning]]="RH",1,0)</f>
        <v>0</v>
      </c>
      <c r="G24">
        <f>IF(fun[[#This Row],[MSZoning]]="C (all)",1,0)</f>
        <v>0</v>
      </c>
      <c r="H24">
        <v>75</v>
      </c>
      <c r="I24">
        <f>IF(fun[[#This Row],[LotFrontage]]="NA",0,fun[[#This Row],[LotFrontage]])</f>
        <v>75</v>
      </c>
      <c r="J24">
        <v>9742</v>
      </c>
      <c r="K24" t="s">
        <v>108</v>
      </c>
      <c r="L24" t="s">
        <v>109</v>
      </c>
      <c r="M24" t="s">
        <v>110</v>
      </c>
      <c r="N24" t="s">
        <v>111</v>
      </c>
      <c r="O24" t="s">
        <v>112</v>
      </c>
      <c r="P24" t="s">
        <v>113</v>
      </c>
      <c r="Q24" t="s">
        <v>114</v>
      </c>
      <c r="R24" t="s">
        <v>115</v>
      </c>
      <c r="S24" t="s">
        <v>116</v>
      </c>
      <c r="T24" t="s">
        <v>116</v>
      </c>
      <c r="U24" t="s">
        <v>117</v>
      </c>
      <c r="V24" t="s">
        <v>141</v>
      </c>
      <c r="W24">
        <v>8</v>
      </c>
      <c r="X24">
        <v>5</v>
      </c>
      <c r="Y24">
        <v>2002</v>
      </c>
      <c r="Z24">
        <v>2002</v>
      </c>
      <c r="AA24" t="s">
        <v>178</v>
      </c>
      <c r="AB24" t="s">
        <v>120</v>
      </c>
      <c r="AC24" t="s">
        <v>121</v>
      </c>
      <c r="AD24" t="s">
        <v>121</v>
      </c>
      <c r="AE24" t="s">
        <v>122</v>
      </c>
      <c r="AF24">
        <v>281</v>
      </c>
      <c r="AG24" t="s">
        <v>123</v>
      </c>
      <c r="AH24">
        <f>IF(fun[[#This Row],[ExterQual]]="Ex",5,IF(fun[[#This Row],[ExterQual]]="Gd",4,IF(fun[[#This Row],[ExterQual]]="TA",3,IF(fun[[#This Row],[ExterQual]]="Fa",2,1))))</f>
        <v>4</v>
      </c>
      <c r="AI24" t="s">
        <v>124</v>
      </c>
      <c r="AJ24">
        <f>IF(fun[[#This Row],[ExterCond]]="Ex",5,IF(fun[[#This Row],[ExterCond]]="Gd",4,IF(fun[[#This Row],[ExterCond]]="TA",3,IF(fun[[#This Row],[ExterCond]]="Fa",2,1))))</f>
        <v>3</v>
      </c>
      <c r="AK24" t="s">
        <v>125</v>
      </c>
      <c r="AL24" t="s">
        <v>123</v>
      </c>
      <c r="AM24">
        <f>IF(fun[[#This Row],[BsmtQual]]="Ex",5,IF(fun[[#This Row],[BsmtQual]]="Gd",4,IF(fun[[#This Row],[BsmtQual]]="TA",3,IF(fun[[#This Row],[BsmtQual]]="Fa",2,IF(fun[[#This Row],[BsmtQual]]="Po",1,0)))))</f>
        <v>4</v>
      </c>
      <c r="AN24" t="s">
        <v>124</v>
      </c>
      <c r="AO24">
        <f>IF(fun[[#This Row],[BsmtCond]]="Ex",5,IF(fun[[#This Row],[BsmtCond]]="Gd",4,IF(fun[[#This Row],[BsmtCond]]="TA",3,IF(fun[[#This Row],[BsmtCond]]="Fa",2,IF(fun[[#This Row],[BsmtCond]]="Po",1,0)))))</f>
        <v>3</v>
      </c>
      <c r="AP24" t="s">
        <v>126</v>
      </c>
      <c r="AQ24">
        <f>IF(fun[[#This Row],[BsmtExposure]]="Gd",3,IF(fun[[#This Row],[BsmtExposure]]="Av",2,IF(fun[[#This Row],[BsmtExposure]]="Mn",1,0)))</f>
        <v>0</v>
      </c>
      <c r="AR24" t="s">
        <v>128</v>
      </c>
      <c r="AS24">
        <v>0</v>
      </c>
      <c r="AT24" t="s">
        <v>128</v>
      </c>
      <c r="AU24">
        <v>0</v>
      </c>
      <c r="AV24">
        <v>1777</v>
      </c>
      <c r="AW24">
        <v>1777</v>
      </c>
      <c r="AX24" t="s">
        <v>129</v>
      </c>
      <c r="AY24" t="s">
        <v>130</v>
      </c>
      <c r="AZ24">
        <f>IF(fun[[#This Row],[HeatingQC]]="Ex",5,IF(fun[[#This Row],[HeatingQC]]="Gd",4,IF(fun[[#This Row],[HeatingQC]]="TA",3,IF(fun[[#This Row],[HeatingQC]]="Fa",2,IF(fun[[#This Row],[HeatingQC]]="Po",1,0)))))</f>
        <v>5</v>
      </c>
      <c r="BA24" t="s">
        <v>131</v>
      </c>
      <c r="BB24" t="s">
        <v>132</v>
      </c>
      <c r="BC24">
        <v>1795</v>
      </c>
      <c r="BD24">
        <v>0</v>
      </c>
      <c r="BE24">
        <v>0</v>
      </c>
      <c r="BF24">
        <v>1795</v>
      </c>
      <c r="BG24">
        <f>LOG(fun[[#This Row],[GrLivArea]])</f>
        <v>3.2540644529143381</v>
      </c>
      <c r="BH24">
        <v>0</v>
      </c>
      <c r="BI24">
        <v>0</v>
      </c>
      <c r="BJ24">
        <f>fun[[#This Row],[BsmtFullBath]]+(0.5*fun[[#This Row],[BsmtHalfBath]])</f>
        <v>0</v>
      </c>
      <c r="BK24">
        <v>2</v>
      </c>
      <c r="BL24">
        <v>0</v>
      </c>
      <c r="BM24">
        <f>fun[[#This Row],[HalfBath]]+fun[[#This Row],[TOTBaseBath]]+fun[[#This Row],[FullBath]]</f>
        <v>2</v>
      </c>
      <c r="BN24">
        <v>3</v>
      </c>
      <c r="BO24">
        <v>1</v>
      </c>
      <c r="BP24" t="s">
        <v>123</v>
      </c>
      <c r="BQ24">
        <f>IF(fun[[#This Row],[KitchenQual]]="Ex",5,IF(fun[[#This Row],[KitchenQual]]="Gd",4,IF(fun[[#This Row],[KitchenQual]]="TA",3,IF(fun[[#This Row],[KitchenQual]]="Fa",2,0))))</f>
        <v>4</v>
      </c>
      <c r="BR24">
        <v>7</v>
      </c>
      <c r="BS24" t="s">
        <v>133</v>
      </c>
      <c r="BT24">
        <v>1</v>
      </c>
      <c r="BU24" t="s">
        <v>123</v>
      </c>
      <c r="BV24">
        <f>IF(fun[[#This Row],[FireplaceQu]]="Ex",5,IF(fun[[#This Row],[FireplaceQu]]="Gd",4,IF(fun[[#This Row],[FireplaceQu]]="TA",3,IF(fun[[#This Row],[FireplaceQu]]="Fa",2,0))))</f>
        <v>4</v>
      </c>
      <c r="BW24" t="s">
        <v>134</v>
      </c>
      <c r="BX24">
        <v>2002</v>
      </c>
      <c r="BY24" t="s">
        <v>135</v>
      </c>
      <c r="BZ24">
        <v>2</v>
      </c>
      <c r="CA24">
        <v>534</v>
      </c>
      <c r="CB24" t="s">
        <v>124</v>
      </c>
      <c r="CC24">
        <f>IF(fun[[#This Row],[GarageQual]]="Ex",5,IF(fun[[#This Row],[GarageQual]]="Gd",4,IF(fun[[#This Row],[GarageQual]]="TA",3,IF(fun[[#This Row],[GarageQual]]="Fa",2,IF(fun[[#This Row],[GarageQual]]="Po",1,0)))))</f>
        <v>3</v>
      </c>
      <c r="CD24" t="s">
        <v>124</v>
      </c>
      <c r="CE24">
        <f>IF(fun[[#This Row],[GarageCond]]="Ex",5,IF(fun[[#This Row],[GarageCond]]="Gd",4,IF(fun[[#This Row],[GarageCond]]="TA",3,IF(fun[[#This Row],[GarageCond]]="Fa",2,IF(fun[[#This Row],[GarageCond]]="Po",1,0)))))</f>
        <v>3</v>
      </c>
      <c r="CF24" t="s">
        <v>131</v>
      </c>
      <c r="CG24">
        <v>171</v>
      </c>
      <c r="CH24">
        <v>159</v>
      </c>
      <c r="CI24">
        <v>0</v>
      </c>
      <c r="CJ24">
        <v>0</v>
      </c>
      <c r="CK24">
        <v>0</v>
      </c>
      <c r="CL24">
        <f>(0.5*fun[[#This Row],[WoodDeckSF]])+fun[[#This Row],[OpenPorchSF]]+(2*fun[[#This Row],[EnclosedPorch]])+(1.5*fun[[#This Row],[3SsnPorch]])+fun[[#This Row],[ScreenPorch]]</f>
        <v>244.5</v>
      </c>
      <c r="CM24">
        <v>0</v>
      </c>
      <c r="CN24" t="s">
        <v>109</v>
      </c>
      <c r="CO24">
        <f>IF(fun[[#This Row],[PoolQC]]="Ex",5,IF(fun[[#This Row],[PoolQC]]="Gd",4,IF(fun[[#This Row],[PoolQC]]="TA",3,IF(fun[[#This Row],[PoolQC]]="Fa",2,IF(fun[[#This Row],[PoolQC]]="Po",1,0)))))</f>
        <v>0</v>
      </c>
      <c r="CP24" t="s">
        <v>109</v>
      </c>
      <c r="CQ24" t="s">
        <v>109</v>
      </c>
      <c r="CR24">
        <v>0</v>
      </c>
      <c r="CS24">
        <v>9</v>
      </c>
      <c r="CT24">
        <v>2008</v>
      </c>
      <c r="CU24" t="s">
        <v>136</v>
      </c>
      <c r="CV24" t="s">
        <v>137</v>
      </c>
      <c r="CW24">
        <f>COUNTIF(fun[[#This Row],[Id]:[SaleCondition]],0)</f>
        <v>18</v>
      </c>
      <c r="CX24">
        <f>COUNTIF(fun[[#This Row],[Id]:[SaleCondition]],"NA")</f>
        <v>4</v>
      </c>
      <c r="CY24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24">
        <f>fun[NUM_ExCond]+fun[NUM_BsmtCond]+fun[NUM_GarCond]</f>
        <v>9</v>
      </c>
      <c r="DA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24">
        <v>230000</v>
      </c>
    </row>
    <row r="25" spans="1:107" x14ac:dyDescent="0.25">
      <c r="A25">
        <v>24</v>
      </c>
      <c r="B25">
        <v>120</v>
      </c>
      <c r="C25" t="s">
        <v>168</v>
      </c>
      <c r="D25">
        <f>IF(fun[[#This Row],[MSZoning]]="RL",1,0)</f>
        <v>0</v>
      </c>
      <c r="E25">
        <f>IF(fun[[#This Row],[MSZoning]]="RM",1,0)</f>
        <v>1</v>
      </c>
      <c r="F25">
        <f>IF(fun[[#This Row],[MSZoning]]="RH",1,0)</f>
        <v>0</v>
      </c>
      <c r="G25">
        <f>IF(fun[[#This Row],[MSZoning]]="C (all)",1,0)</f>
        <v>0</v>
      </c>
      <c r="H25">
        <v>44</v>
      </c>
      <c r="I25">
        <f>IF(fun[[#This Row],[LotFrontage]]="NA",0,fun[[#This Row],[LotFrontage]])</f>
        <v>44</v>
      </c>
      <c r="J25">
        <v>4224</v>
      </c>
      <c r="K25" t="s">
        <v>108</v>
      </c>
      <c r="L25" t="s">
        <v>109</v>
      </c>
      <c r="M25" t="s">
        <v>110</v>
      </c>
      <c r="N25" t="s">
        <v>111</v>
      </c>
      <c r="O25" t="s">
        <v>112</v>
      </c>
      <c r="P25" t="s">
        <v>113</v>
      </c>
      <c r="Q25" t="s">
        <v>114</v>
      </c>
      <c r="R25" t="s">
        <v>204</v>
      </c>
      <c r="S25" t="s">
        <v>116</v>
      </c>
      <c r="T25" t="s">
        <v>116</v>
      </c>
      <c r="U25" t="s">
        <v>205</v>
      </c>
      <c r="V25" t="s">
        <v>141</v>
      </c>
      <c r="W25">
        <v>5</v>
      </c>
      <c r="X25">
        <v>7</v>
      </c>
      <c r="Y25">
        <v>1976</v>
      </c>
      <c r="Z25">
        <v>1976</v>
      </c>
      <c r="AA25" t="s">
        <v>119</v>
      </c>
      <c r="AB25" t="s">
        <v>120</v>
      </c>
      <c r="AC25" t="s">
        <v>206</v>
      </c>
      <c r="AD25" t="s">
        <v>207</v>
      </c>
      <c r="AE25" t="s">
        <v>143</v>
      </c>
      <c r="AF25">
        <v>0</v>
      </c>
      <c r="AG25" t="s">
        <v>124</v>
      </c>
      <c r="AH25">
        <f>IF(fun[[#This Row],[ExterQual]]="Ex",5,IF(fun[[#This Row],[ExterQual]]="Gd",4,IF(fun[[#This Row],[ExterQual]]="TA",3,IF(fun[[#This Row],[ExterQual]]="Fa",2,1))))</f>
        <v>3</v>
      </c>
      <c r="AI25" t="s">
        <v>124</v>
      </c>
      <c r="AJ25">
        <f>IF(fun[[#This Row],[ExterCond]]="Ex",5,IF(fun[[#This Row],[ExterCond]]="Gd",4,IF(fun[[#This Row],[ExterCond]]="TA",3,IF(fun[[#This Row],[ExterCond]]="Fa",2,1))))</f>
        <v>3</v>
      </c>
      <c r="AK25" t="s">
        <v>125</v>
      </c>
      <c r="AL25" t="s">
        <v>123</v>
      </c>
      <c r="AM25">
        <f>IF(fun[[#This Row],[BsmtQual]]="Ex",5,IF(fun[[#This Row],[BsmtQual]]="Gd",4,IF(fun[[#This Row],[BsmtQual]]="TA",3,IF(fun[[#This Row],[BsmtQual]]="Fa",2,IF(fun[[#This Row],[BsmtQual]]="Po",1,0)))))</f>
        <v>4</v>
      </c>
      <c r="AN25" t="s">
        <v>124</v>
      </c>
      <c r="AO25">
        <f>IF(fun[[#This Row],[BsmtCond]]="Ex",5,IF(fun[[#This Row],[BsmtCond]]="Gd",4,IF(fun[[#This Row],[BsmtCond]]="TA",3,IF(fun[[#This Row],[BsmtCond]]="Fa",2,IF(fun[[#This Row],[BsmtCond]]="Po",1,0)))))</f>
        <v>3</v>
      </c>
      <c r="AP25" t="s">
        <v>126</v>
      </c>
      <c r="AQ25">
        <f>IF(fun[[#This Row],[BsmtExposure]]="Gd",3,IF(fun[[#This Row],[BsmtExposure]]="Av",2,IF(fun[[#This Row],[BsmtExposure]]="Mn",1,0)))</f>
        <v>0</v>
      </c>
      <c r="AR25" t="s">
        <v>127</v>
      </c>
      <c r="AS25">
        <v>840</v>
      </c>
      <c r="AT25" t="s">
        <v>128</v>
      </c>
      <c r="AU25">
        <v>0</v>
      </c>
      <c r="AV25">
        <v>200</v>
      </c>
      <c r="AW25">
        <v>1040</v>
      </c>
      <c r="AX25" t="s">
        <v>129</v>
      </c>
      <c r="AY25" t="s">
        <v>124</v>
      </c>
      <c r="AZ25">
        <f>IF(fun[[#This Row],[HeatingQC]]="Ex",5,IF(fun[[#This Row],[HeatingQC]]="Gd",4,IF(fun[[#This Row],[HeatingQC]]="TA",3,IF(fun[[#This Row],[HeatingQC]]="Fa",2,IF(fun[[#This Row],[HeatingQC]]="Po",1,0)))))</f>
        <v>3</v>
      </c>
      <c r="BA25" t="s">
        <v>131</v>
      </c>
      <c r="BB25" t="s">
        <v>132</v>
      </c>
      <c r="BC25">
        <v>1060</v>
      </c>
      <c r="BD25">
        <v>0</v>
      </c>
      <c r="BE25">
        <v>0</v>
      </c>
      <c r="BF25">
        <v>1060</v>
      </c>
      <c r="BG25">
        <f>LOG(fun[[#This Row],[GrLivArea]])</f>
        <v>3.0253058652647704</v>
      </c>
      <c r="BH25">
        <v>1</v>
      </c>
      <c r="BI25">
        <v>0</v>
      </c>
      <c r="BJ25">
        <f>fun[[#This Row],[BsmtFullBath]]+(0.5*fun[[#This Row],[BsmtHalfBath]])</f>
        <v>1</v>
      </c>
      <c r="BK25">
        <v>1</v>
      </c>
      <c r="BL25">
        <v>0</v>
      </c>
      <c r="BM25">
        <f>fun[[#This Row],[HalfBath]]+fun[[#This Row],[TOTBaseBath]]+fun[[#This Row],[FullBath]]</f>
        <v>2</v>
      </c>
      <c r="BN25">
        <v>3</v>
      </c>
      <c r="BO25">
        <v>1</v>
      </c>
      <c r="BP25" t="s">
        <v>124</v>
      </c>
      <c r="BQ25">
        <f>IF(fun[[#This Row],[KitchenQual]]="Ex",5,IF(fun[[#This Row],[KitchenQual]]="Gd",4,IF(fun[[#This Row],[KitchenQual]]="TA",3,IF(fun[[#This Row],[KitchenQual]]="Fa",2,0))))</f>
        <v>3</v>
      </c>
      <c r="BR25">
        <v>6</v>
      </c>
      <c r="BS25" t="s">
        <v>133</v>
      </c>
      <c r="BT25">
        <v>1</v>
      </c>
      <c r="BU25" t="s">
        <v>124</v>
      </c>
      <c r="BV25">
        <f>IF(fun[[#This Row],[FireplaceQu]]="Ex",5,IF(fun[[#This Row],[FireplaceQu]]="Gd",4,IF(fun[[#This Row],[FireplaceQu]]="TA",3,IF(fun[[#This Row],[FireplaceQu]]="Fa",2,0))))</f>
        <v>3</v>
      </c>
      <c r="BW25" t="s">
        <v>134</v>
      </c>
      <c r="BX25">
        <v>1976</v>
      </c>
      <c r="BY25" t="s">
        <v>128</v>
      </c>
      <c r="BZ25">
        <v>2</v>
      </c>
      <c r="CA25">
        <v>572</v>
      </c>
      <c r="CB25" t="s">
        <v>124</v>
      </c>
      <c r="CC25">
        <f>IF(fun[[#This Row],[GarageQual]]="Ex",5,IF(fun[[#This Row],[GarageQual]]="Gd",4,IF(fun[[#This Row],[GarageQual]]="TA",3,IF(fun[[#This Row],[GarageQual]]="Fa",2,IF(fun[[#This Row],[GarageQual]]="Po",1,0)))))</f>
        <v>3</v>
      </c>
      <c r="CD25" t="s">
        <v>124</v>
      </c>
      <c r="CE25">
        <f>IF(fun[[#This Row],[GarageCond]]="Ex",5,IF(fun[[#This Row],[GarageCond]]="Gd",4,IF(fun[[#This Row],[GarageCond]]="TA",3,IF(fun[[#This Row],[GarageCond]]="Fa",2,IF(fun[[#This Row],[GarageCond]]="Po",1,0)))))</f>
        <v>3</v>
      </c>
      <c r="CF25" t="s">
        <v>131</v>
      </c>
      <c r="CG25">
        <v>100</v>
      </c>
      <c r="CH25">
        <v>110</v>
      </c>
      <c r="CI25">
        <v>0</v>
      </c>
      <c r="CJ25">
        <v>0</v>
      </c>
      <c r="CK25">
        <v>0</v>
      </c>
      <c r="CL25">
        <f>(0.5*fun[[#This Row],[WoodDeckSF]])+fun[[#This Row],[OpenPorchSF]]+(2*fun[[#This Row],[EnclosedPorch]])+(1.5*fun[[#This Row],[3SsnPorch]])+fun[[#This Row],[ScreenPorch]]</f>
        <v>160</v>
      </c>
      <c r="CM25">
        <v>0</v>
      </c>
      <c r="CN25" t="s">
        <v>109</v>
      </c>
      <c r="CO25">
        <f>IF(fun[[#This Row],[PoolQC]]="Ex",5,IF(fun[[#This Row],[PoolQC]]="Gd",4,IF(fun[[#This Row],[PoolQC]]="TA",3,IF(fun[[#This Row],[PoolQC]]="Fa",2,IF(fun[[#This Row],[PoolQC]]="Po",1,0)))))</f>
        <v>0</v>
      </c>
      <c r="CP25" t="s">
        <v>109</v>
      </c>
      <c r="CQ25" t="s">
        <v>109</v>
      </c>
      <c r="CR25">
        <v>0</v>
      </c>
      <c r="CS25">
        <v>6</v>
      </c>
      <c r="CT25">
        <v>2007</v>
      </c>
      <c r="CU25" t="s">
        <v>136</v>
      </c>
      <c r="CV25" t="s">
        <v>137</v>
      </c>
      <c r="CW25">
        <f>COUNTIF(fun[[#This Row],[Id]:[SaleCondition]],0)</f>
        <v>16</v>
      </c>
      <c r="CX25">
        <f>COUNTIF(fun[[#This Row],[Id]:[SaleCondition]],"NA")</f>
        <v>4</v>
      </c>
      <c r="CY25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25">
        <f>fun[NUM_ExCond]+fun[NUM_BsmtCond]+fun[NUM_GarCond]</f>
        <v>9</v>
      </c>
      <c r="DA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25">
        <v>129900</v>
      </c>
    </row>
    <row r="26" spans="1:107" x14ac:dyDescent="0.25">
      <c r="A26">
        <v>25</v>
      </c>
      <c r="B26">
        <v>20</v>
      </c>
      <c r="C26" t="s">
        <v>107</v>
      </c>
      <c r="D26">
        <f>IF(fun[[#This Row],[MSZoning]]="RL",1,0)</f>
        <v>1</v>
      </c>
      <c r="E26">
        <f>IF(fun[[#This Row],[MSZoning]]="RM",1,0)</f>
        <v>0</v>
      </c>
      <c r="F26">
        <f>IF(fun[[#This Row],[MSZoning]]="RH",1,0)</f>
        <v>0</v>
      </c>
      <c r="G26">
        <f>IF(fun[[#This Row],[MSZoning]]="C (all)",1,0)</f>
        <v>0</v>
      </c>
      <c r="H26" t="s">
        <v>109</v>
      </c>
      <c r="I26">
        <f>IF(fun[[#This Row],[LotFrontage]]="NA",0,fun[[#This Row],[LotFrontage]])</f>
        <v>0</v>
      </c>
      <c r="J26">
        <v>8246</v>
      </c>
      <c r="K26" t="s">
        <v>108</v>
      </c>
      <c r="L26" t="s">
        <v>109</v>
      </c>
      <c r="M26" t="s">
        <v>146</v>
      </c>
      <c r="N26" t="s">
        <v>111</v>
      </c>
      <c r="O26" t="s">
        <v>112</v>
      </c>
      <c r="P26" t="s">
        <v>113</v>
      </c>
      <c r="Q26" t="s">
        <v>114</v>
      </c>
      <c r="R26" t="s">
        <v>177</v>
      </c>
      <c r="S26" t="s">
        <v>116</v>
      </c>
      <c r="T26" t="s">
        <v>116</v>
      </c>
      <c r="U26" t="s">
        <v>117</v>
      </c>
      <c r="V26" t="s">
        <v>141</v>
      </c>
      <c r="W26">
        <v>5</v>
      </c>
      <c r="X26">
        <v>8</v>
      </c>
      <c r="Y26">
        <v>1968</v>
      </c>
      <c r="Z26">
        <v>2001</v>
      </c>
      <c r="AA26" t="s">
        <v>119</v>
      </c>
      <c r="AB26" t="s">
        <v>120</v>
      </c>
      <c r="AC26" t="s">
        <v>187</v>
      </c>
      <c r="AD26" t="s">
        <v>187</v>
      </c>
      <c r="AE26" t="s">
        <v>143</v>
      </c>
      <c r="AF26">
        <v>0</v>
      </c>
      <c r="AG26" t="s">
        <v>124</v>
      </c>
      <c r="AH26">
        <f>IF(fun[[#This Row],[ExterQual]]="Ex",5,IF(fun[[#This Row],[ExterQual]]="Gd",4,IF(fun[[#This Row],[ExterQual]]="TA",3,IF(fun[[#This Row],[ExterQual]]="Fa",2,1))))</f>
        <v>3</v>
      </c>
      <c r="AI26" t="s">
        <v>123</v>
      </c>
      <c r="AJ26">
        <f>IF(fun[[#This Row],[ExterCond]]="Ex",5,IF(fun[[#This Row],[ExterCond]]="Gd",4,IF(fun[[#This Row],[ExterCond]]="TA",3,IF(fun[[#This Row],[ExterCond]]="Fa",2,1))))</f>
        <v>4</v>
      </c>
      <c r="AK26" t="s">
        <v>144</v>
      </c>
      <c r="AL26" t="s">
        <v>124</v>
      </c>
      <c r="AM26">
        <f>IF(fun[[#This Row],[BsmtQual]]="Ex",5,IF(fun[[#This Row],[BsmtQual]]="Gd",4,IF(fun[[#This Row],[BsmtQual]]="TA",3,IF(fun[[#This Row],[BsmtQual]]="Fa",2,IF(fun[[#This Row],[BsmtQual]]="Po",1,0)))))</f>
        <v>3</v>
      </c>
      <c r="AN26" t="s">
        <v>124</v>
      </c>
      <c r="AO26">
        <f>IF(fun[[#This Row],[BsmtCond]]="Ex",5,IF(fun[[#This Row],[BsmtCond]]="Gd",4,IF(fun[[#This Row],[BsmtCond]]="TA",3,IF(fun[[#This Row],[BsmtCond]]="Fa",2,IF(fun[[#This Row],[BsmtCond]]="Po",1,0)))))</f>
        <v>3</v>
      </c>
      <c r="AP26" t="s">
        <v>147</v>
      </c>
      <c r="AQ26">
        <f>IF(fun[[#This Row],[BsmtExposure]]="Gd",3,IF(fun[[#This Row],[BsmtExposure]]="Av",2,IF(fun[[#This Row],[BsmtExposure]]="Mn",1,0)))</f>
        <v>1</v>
      </c>
      <c r="AR26" t="s">
        <v>179</v>
      </c>
      <c r="AS26">
        <v>188</v>
      </c>
      <c r="AT26" t="s">
        <v>145</v>
      </c>
      <c r="AU26">
        <v>668</v>
      </c>
      <c r="AV26">
        <v>204</v>
      </c>
      <c r="AW26">
        <v>1060</v>
      </c>
      <c r="AX26" t="s">
        <v>129</v>
      </c>
      <c r="AY26" t="s">
        <v>130</v>
      </c>
      <c r="AZ26">
        <f>IF(fun[[#This Row],[HeatingQC]]="Ex",5,IF(fun[[#This Row],[HeatingQC]]="Gd",4,IF(fun[[#This Row],[HeatingQC]]="TA",3,IF(fun[[#This Row],[HeatingQC]]="Fa",2,IF(fun[[#This Row],[HeatingQC]]="Po",1,0)))))</f>
        <v>5</v>
      </c>
      <c r="BA26" t="s">
        <v>131</v>
      </c>
      <c r="BB26" t="s">
        <v>132</v>
      </c>
      <c r="BC26">
        <v>1060</v>
      </c>
      <c r="BD26">
        <v>0</v>
      </c>
      <c r="BE26">
        <v>0</v>
      </c>
      <c r="BF26">
        <v>1060</v>
      </c>
      <c r="BG26">
        <f>LOG(fun[[#This Row],[GrLivArea]])</f>
        <v>3.0253058652647704</v>
      </c>
      <c r="BH26">
        <v>1</v>
      </c>
      <c r="BI26">
        <v>0</v>
      </c>
      <c r="BJ26">
        <f>fun[[#This Row],[BsmtFullBath]]+(0.5*fun[[#This Row],[BsmtHalfBath]])</f>
        <v>1</v>
      </c>
      <c r="BK26">
        <v>1</v>
      </c>
      <c r="BL26">
        <v>0</v>
      </c>
      <c r="BM26">
        <f>fun[[#This Row],[HalfBath]]+fun[[#This Row],[TOTBaseBath]]+fun[[#This Row],[FullBath]]</f>
        <v>2</v>
      </c>
      <c r="BN26">
        <v>3</v>
      </c>
      <c r="BO26">
        <v>1</v>
      </c>
      <c r="BP26" t="s">
        <v>123</v>
      </c>
      <c r="BQ26">
        <f>IF(fun[[#This Row],[KitchenQual]]="Ex",5,IF(fun[[#This Row],[KitchenQual]]="Gd",4,IF(fun[[#This Row],[KitchenQual]]="TA",3,IF(fun[[#This Row],[KitchenQual]]="Fa",2,0))))</f>
        <v>4</v>
      </c>
      <c r="BR26">
        <v>6</v>
      </c>
      <c r="BS26" t="s">
        <v>133</v>
      </c>
      <c r="BT26">
        <v>1</v>
      </c>
      <c r="BU26" t="s">
        <v>124</v>
      </c>
      <c r="BV26">
        <f>IF(fun[[#This Row],[FireplaceQu]]="Ex",5,IF(fun[[#This Row],[FireplaceQu]]="Gd",4,IF(fun[[#This Row],[FireplaceQu]]="TA",3,IF(fun[[#This Row],[FireplaceQu]]="Fa",2,0))))</f>
        <v>3</v>
      </c>
      <c r="BW26" t="s">
        <v>134</v>
      </c>
      <c r="BX26">
        <v>1968</v>
      </c>
      <c r="BY26" t="s">
        <v>128</v>
      </c>
      <c r="BZ26">
        <v>1</v>
      </c>
      <c r="CA26">
        <v>270</v>
      </c>
      <c r="CB26" t="s">
        <v>124</v>
      </c>
      <c r="CC26">
        <f>IF(fun[[#This Row],[GarageQual]]="Ex",5,IF(fun[[#This Row],[GarageQual]]="Gd",4,IF(fun[[#This Row],[GarageQual]]="TA",3,IF(fun[[#This Row],[GarageQual]]="Fa",2,IF(fun[[#This Row],[GarageQual]]="Po",1,0)))))</f>
        <v>3</v>
      </c>
      <c r="CD26" t="s">
        <v>124</v>
      </c>
      <c r="CE26">
        <f>IF(fun[[#This Row],[GarageCond]]="Ex",5,IF(fun[[#This Row],[GarageCond]]="Gd",4,IF(fun[[#This Row],[GarageCond]]="TA",3,IF(fun[[#This Row],[GarageCond]]="Fa",2,IF(fun[[#This Row],[GarageCond]]="Po",1,0)))))</f>
        <v>3</v>
      </c>
      <c r="CF26" t="s">
        <v>131</v>
      </c>
      <c r="CG26">
        <v>406</v>
      </c>
      <c r="CH26">
        <v>90</v>
      </c>
      <c r="CI26">
        <v>0</v>
      </c>
      <c r="CJ26">
        <v>0</v>
      </c>
      <c r="CK26">
        <v>0</v>
      </c>
      <c r="CL26">
        <f>(0.5*fun[[#This Row],[WoodDeckSF]])+fun[[#This Row],[OpenPorchSF]]+(2*fun[[#This Row],[EnclosedPorch]])+(1.5*fun[[#This Row],[3SsnPorch]])+fun[[#This Row],[ScreenPorch]]</f>
        <v>293</v>
      </c>
      <c r="CM26">
        <v>0</v>
      </c>
      <c r="CN26" t="s">
        <v>109</v>
      </c>
      <c r="CO26">
        <f>IF(fun[[#This Row],[PoolQC]]="Ex",5,IF(fun[[#This Row],[PoolQC]]="Gd",4,IF(fun[[#This Row],[PoolQC]]="TA",3,IF(fun[[#This Row],[PoolQC]]="Fa",2,IF(fun[[#This Row],[PoolQC]]="Po",1,0)))))</f>
        <v>0</v>
      </c>
      <c r="CP26" t="s">
        <v>160</v>
      </c>
      <c r="CQ26" t="s">
        <v>109</v>
      </c>
      <c r="CR26">
        <v>0</v>
      </c>
      <c r="CS26">
        <v>5</v>
      </c>
      <c r="CT26">
        <v>2010</v>
      </c>
      <c r="CU26" t="s">
        <v>136</v>
      </c>
      <c r="CV26" t="s">
        <v>137</v>
      </c>
      <c r="CW26">
        <f>COUNTIF(fun[[#This Row],[Id]:[SaleCondition]],0)</f>
        <v>15</v>
      </c>
      <c r="CX26">
        <f>COUNTIF(fun[[#This Row],[Id]:[SaleCondition]],"NA")</f>
        <v>4</v>
      </c>
      <c r="CY26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26">
        <f>fun[NUM_ExCond]+fun[NUM_BsmtCond]+fun[NUM_GarCond]</f>
        <v>10</v>
      </c>
      <c r="DA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71.25</v>
      </c>
      <c r="DC26">
        <v>154000</v>
      </c>
    </row>
    <row r="27" spans="1:107" x14ac:dyDescent="0.25">
      <c r="A27">
        <v>26</v>
      </c>
      <c r="B27">
        <v>20</v>
      </c>
      <c r="C27" t="s">
        <v>107</v>
      </c>
      <c r="D27">
        <f>IF(fun[[#This Row],[MSZoning]]="RL",1,0)</f>
        <v>1</v>
      </c>
      <c r="E27">
        <f>IF(fun[[#This Row],[MSZoning]]="RM",1,0)</f>
        <v>0</v>
      </c>
      <c r="F27">
        <f>IF(fun[[#This Row],[MSZoning]]="RH",1,0)</f>
        <v>0</v>
      </c>
      <c r="G27">
        <f>IF(fun[[#This Row],[MSZoning]]="C (all)",1,0)</f>
        <v>0</v>
      </c>
      <c r="H27">
        <v>110</v>
      </c>
      <c r="I27">
        <f>IF(fun[[#This Row],[LotFrontage]]="NA",0,fun[[#This Row],[LotFrontage]])</f>
        <v>110</v>
      </c>
      <c r="J27">
        <v>14230</v>
      </c>
      <c r="K27" t="s">
        <v>108</v>
      </c>
      <c r="L27" t="s">
        <v>109</v>
      </c>
      <c r="M27" t="s">
        <v>110</v>
      </c>
      <c r="N27" t="s">
        <v>111</v>
      </c>
      <c r="O27" t="s">
        <v>112</v>
      </c>
      <c r="P27" t="s">
        <v>148</v>
      </c>
      <c r="Q27" t="s">
        <v>114</v>
      </c>
      <c r="R27" t="s">
        <v>180</v>
      </c>
      <c r="S27" t="s">
        <v>116</v>
      </c>
      <c r="T27" t="s">
        <v>116</v>
      </c>
      <c r="U27" t="s">
        <v>117</v>
      </c>
      <c r="V27" t="s">
        <v>141</v>
      </c>
      <c r="W27">
        <v>8</v>
      </c>
      <c r="X27">
        <v>5</v>
      </c>
      <c r="Y27">
        <v>2007</v>
      </c>
      <c r="Z27">
        <v>2007</v>
      </c>
      <c r="AA27" t="s">
        <v>119</v>
      </c>
      <c r="AB27" t="s">
        <v>120</v>
      </c>
      <c r="AC27" t="s">
        <v>121</v>
      </c>
      <c r="AD27" t="s">
        <v>121</v>
      </c>
      <c r="AE27" t="s">
        <v>163</v>
      </c>
      <c r="AF27">
        <v>640</v>
      </c>
      <c r="AG27" t="s">
        <v>123</v>
      </c>
      <c r="AH27">
        <f>IF(fun[[#This Row],[ExterQual]]="Ex",5,IF(fun[[#This Row],[ExterQual]]="Gd",4,IF(fun[[#This Row],[ExterQual]]="TA",3,IF(fun[[#This Row],[ExterQual]]="Fa",2,1))))</f>
        <v>4</v>
      </c>
      <c r="AI27" t="s">
        <v>124</v>
      </c>
      <c r="AJ27">
        <f>IF(fun[[#This Row],[ExterCond]]="Ex",5,IF(fun[[#This Row],[ExterCond]]="Gd",4,IF(fun[[#This Row],[ExterCond]]="TA",3,IF(fun[[#This Row],[ExterCond]]="Fa",2,1))))</f>
        <v>3</v>
      </c>
      <c r="AK27" t="s">
        <v>125</v>
      </c>
      <c r="AL27" t="s">
        <v>123</v>
      </c>
      <c r="AM27">
        <f>IF(fun[[#This Row],[BsmtQual]]="Ex",5,IF(fun[[#This Row],[BsmtQual]]="Gd",4,IF(fun[[#This Row],[BsmtQual]]="TA",3,IF(fun[[#This Row],[BsmtQual]]="Fa",2,IF(fun[[#This Row],[BsmtQual]]="Po",1,0)))))</f>
        <v>4</v>
      </c>
      <c r="AN27" t="s">
        <v>124</v>
      </c>
      <c r="AO27">
        <f>IF(fun[[#This Row],[BsmtCond]]="Ex",5,IF(fun[[#This Row],[BsmtCond]]="Gd",4,IF(fun[[#This Row],[BsmtCond]]="TA",3,IF(fun[[#This Row],[BsmtCond]]="Fa",2,IF(fun[[#This Row],[BsmtCond]]="Po",1,0)))))</f>
        <v>3</v>
      </c>
      <c r="AP27" t="s">
        <v>126</v>
      </c>
      <c r="AQ27">
        <f>IF(fun[[#This Row],[BsmtExposure]]="Gd",3,IF(fun[[#This Row],[BsmtExposure]]="Av",2,IF(fun[[#This Row],[BsmtExposure]]="Mn",1,0)))</f>
        <v>0</v>
      </c>
      <c r="AR27" t="s">
        <v>128</v>
      </c>
      <c r="AS27">
        <v>0</v>
      </c>
      <c r="AT27" t="s">
        <v>128</v>
      </c>
      <c r="AU27">
        <v>0</v>
      </c>
      <c r="AV27">
        <v>1566</v>
      </c>
      <c r="AW27">
        <v>1566</v>
      </c>
      <c r="AX27" t="s">
        <v>129</v>
      </c>
      <c r="AY27" t="s">
        <v>130</v>
      </c>
      <c r="AZ27">
        <f>IF(fun[[#This Row],[HeatingQC]]="Ex",5,IF(fun[[#This Row],[HeatingQC]]="Gd",4,IF(fun[[#This Row],[HeatingQC]]="TA",3,IF(fun[[#This Row],[HeatingQC]]="Fa",2,IF(fun[[#This Row],[HeatingQC]]="Po",1,0)))))</f>
        <v>5</v>
      </c>
      <c r="BA27" t="s">
        <v>131</v>
      </c>
      <c r="BB27" t="s">
        <v>132</v>
      </c>
      <c r="BC27">
        <v>1600</v>
      </c>
      <c r="BD27">
        <v>0</v>
      </c>
      <c r="BE27">
        <v>0</v>
      </c>
      <c r="BF27">
        <v>1600</v>
      </c>
      <c r="BG27">
        <f>LOG(fun[[#This Row],[GrLivArea]])</f>
        <v>3.2041199826559246</v>
      </c>
      <c r="BH27">
        <v>0</v>
      </c>
      <c r="BI27">
        <v>0</v>
      </c>
      <c r="BJ27">
        <f>fun[[#This Row],[BsmtFullBath]]+(0.5*fun[[#This Row],[BsmtHalfBath]])</f>
        <v>0</v>
      </c>
      <c r="BK27">
        <v>2</v>
      </c>
      <c r="BL27">
        <v>0</v>
      </c>
      <c r="BM27">
        <f>fun[[#This Row],[HalfBath]]+fun[[#This Row],[TOTBaseBath]]+fun[[#This Row],[FullBath]]</f>
        <v>2</v>
      </c>
      <c r="BN27">
        <v>3</v>
      </c>
      <c r="BO27">
        <v>1</v>
      </c>
      <c r="BP27" t="s">
        <v>123</v>
      </c>
      <c r="BQ27">
        <f>IF(fun[[#This Row],[KitchenQual]]="Ex",5,IF(fun[[#This Row],[KitchenQual]]="Gd",4,IF(fun[[#This Row],[KitchenQual]]="TA",3,IF(fun[[#This Row],[KitchenQual]]="Fa",2,0))))</f>
        <v>4</v>
      </c>
      <c r="BR27">
        <v>7</v>
      </c>
      <c r="BS27" t="s">
        <v>133</v>
      </c>
      <c r="BT27">
        <v>1</v>
      </c>
      <c r="BU27" t="s">
        <v>123</v>
      </c>
      <c r="BV27">
        <f>IF(fun[[#This Row],[FireplaceQu]]="Ex",5,IF(fun[[#This Row],[FireplaceQu]]="Gd",4,IF(fun[[#This Row],[FireplaceQu]]="TA",3,IF(fun[[#This Row],[FireplaceQu]]="Fa",2,0))))</f>
        <v>4</v>
      </c>
      <c r="BW27" t="s">
        <v>134</v>
      </c>
      <c r="BX27">
        <v>2007</v>
      </c>
      <c r="BY27" t="s">
        <v>135</v>
      </c>
      <c r="BZ27">
        <v>3</v>
      </c>
      <c r="CA27">
        <v>890</v>
      </c>
      <c r="CB27" t="s">
        <v>124</v>
      </c>
      <c r="CC27">
        <f>IF(fun[[#This Row],[GarageQual]]="Ex",5,IF(fun[[#This Row],[GarageQual]]="Gd",4,IF(fun[[#This Row],[GarageQual]]="TA",3,IF(fun[[#This Row],[GarageQual]]="Fa",2,IF(fun[[#This Row],[GarageQual]]="Po",1,0)))))</f>
        <v>3</v>
      </c>
      <c r="CD27" t="s">
        <v>124</v>
      </c>
      <c r="CE27">
        <f>IF(fun[[#This Row],[GarageCond]]="Ex",5,IF(fun[[#This Row],[GarageCond]]="Gd",4,IF(fun[[#This Row],[GarageCond]]="TA",3,IF(fun[[#This Row],[GarageCond]]="Fa",2,IF(fun[[#This Row],[GarageCond]]="Po",1,0)))))</f>
        <v>3</v>
      </c>
      <c r="CF27" t="s">
        <v>131</v>
      </c>
      <c r="CG27">
        <v>0</v>
      </c>
      <c r="CH27">
        <v>56</v>
      </c>
      <c r="CI27">
        <v>0</v>
      </c>
      <c r="CJ27">
        <v>0</v>
      </c>
      <c r="CK27">
        <v>0</v>
      </c>
      <c r="CL27">
        <f>(0.5*fun[[#This Row],[WoodDeckSF]])+fun[[#This Row],[OpenPorchSF]]+(2*fun[[#This Row],[EnclosedPorch]])+(1.5*fun[[#This Row],[3SsnPorch]])+fun[[#This Row],[ScreenPorch]]</f>
        <v>56</v>
      </c>
      <c r="CM27">
        <v>0</v>
      </c>
      <c r="CN27" t="s">
        <v>109</v>
      </c>
      <c r="CO27">
        <f>IF(fun[[#This Row],[PoolQC]]="Ex",5,IF(fun[[#This Row],[PoolQC]]="Gd",4,IF(fun[[#This Row],[PoolQC]]="TA",3,IF(fun[[#This Row],[PoolQC]]="Fa",2,IF(fun[[#This Row],[PoolQC]]="Po",1,0)))))</f>
        <v>0</v>
      </c>
      <c r="CP27" t="s">
        <v>109</v>
      </c>
      <c r="CQ27" t="s">
        <v>109</v>
      </c>
      <c r="CR27">
        <v>0</v>
      </c>
      <c r="CS27">
        <v>7</v>
      </c>
      <c r="CT27">
        <v>2009</v>
      </c>
      <c r="CU27" t="s">
        <v>136</v>
      </c>
      <c r="CV27" t="s">
        <v>137</v>
      </c>
      <c r="CW27">
        <f>COUNTIF(fun[[#This Row],[Id]:[SaleCondition]],0)</f>
        <v>19</v>
      </c>
      <c r="CX27">
        <f>COUNTIF(fun[[#This Row],[Id]:[SaleCondition]],"NA")</f>
        <v>4</v>
      </c>
      <c r="CY27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27">
        <f>fun[NUM_ExCond]+fun[NUM_BsmtCond]+fun[NUM_GarCond]</f>
        <v>9</v>
      </c>
      <c r="DA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27">
        <v>256300</v>
      </c>
    </row>
    <row r="28" spans="1:107" x14ac:dyDescent="0.25">
      <c r="A28">
        <v>27</v>
      </c>
      <c r="B28">
        <v>20</v>
      </c>
      <c r="C28" t="s">
        <v>107</v>
      </c>
      <c r="D28">
        <f>IF(fun[[#This Row],[MSZoning]]="RL",1,0)</f>
        <v>1</v>
      </c>
      <c r="E28">
        <f>IF(fun[[#This Row],[MSZoning]]="RM",1,0)</f>
        <v>0</v>
      </c>
      <c r="F28">
        <f>IF(fun[[#This Row],[MSZoning]]="RH",1,0)</f>
        <v>0</v>
      </c>
      <c r="G28">
        <f>IF(fun[[#This Row],[MSZoning]]="C (all)",1,0)</f>
        <v>0</v>
      </c>
      <c r="H28">
        <v>60</v>
      </c>
      <c r="I28">
        <f>IF(fun[[#This Row],[LotFrontage]]="NA",0,fun[[#This Row],[LotFrontage]])</f>
        <v>60</v>
      </c>
      <c r="J28">
        <v>7200</v>
      </c>
      <c r="K28" t="s">
        <v>108</v>
      </c>
      <c r="L28" t="s">
        <v>109</v>
      </c>
      <c r="M28" t="s">
        <v>110</v>
      </c>
      <c r="N28" t="s">
        <v>111</v>
      </c>
      <c r="O28" t="s">
        <v>112</v>
      </c>
      <c r="P28" t="s">
        <v>148</v>
      </c>
      <c r="Q28" t="s">
        <v>114</v>
      </c>
      <c r="R28" t="s">
        <v>188</v>
      </c>
      <c r="S28" t="s">
        <v>116</v>
      </c>
      <c r="T28" t="s">
        <v>116</v>
      </c>
      <c r="U28" t="s">
        <v>117</v>
      </c>
      <c r="V28" t="s">
        <v>141</v>
      </c>
      <c r="W28">
        <v>5</v>
      </c>
      <c r="X28">
        <v>7</v>
      </c>
      <c r="Y28">
        <v>1951</v>
      </c>
      <c r="Z28">
        <v>2000</v>
      </c>
      <c r="AA28" t="s">
        <v>119</v>
      </c>
      <c r="AB28" t="s">
        <v>120</v>
      </c>
      <c r="AC28" t="s">
        <v>150</v>
      </c>
      <c r="AD28" t="s">
        <v>150</v>
      </c>
      <c r="AE28" t="s">
        <v>143</v>
      </c>
      <c r="AF28">
        <v>0</v>
      </c>
      <c r="AG28" t="s">
        <v>124</v>
      </c>
      <c r="AH28">
        <f>IF(fun[[#This Row],[ExterQual]]="Ex",5,IF(fun[[#This Row],[ExterQual]]="Gd",4,IF(fun[[#This Row],[ExterQual]]="TA",3,IF(fun[[#This Row],[ExterQual]]="Fa",2,1))))</f>
        <v>3</v>
      </c>
      <c r="AI28" t="s">
        <v>124</v>
      </c>
      <c r="AJ28">
        <f>IF(fun[[#This Row],[ExterCond]]="Ex",5,IF(fun[[#This Row],[ExterCond]]="Gd",4,IF(fun[[#This Row],[ExterCond]]="TA",3,IF(fun[[#This Row],[ExterCond]]="Fa",2,1))))</f>
        <v>3</v>
      </c>
      <c r="AK28" t="s">
        <v>144</v>
      </c>
      <c r="AL28" t="s">
        <v>124</v>
      </c>
      <c r="AM28">
        <f>IF(fun[[#This Row],[BsmtQual]]="Ex",5,IF(fun[[#This Row],[BsmtQual]]="Gd",4,IF(fun[[#This Row],[BsmtQual]]="TA",3,IF(fun[[#This Row],[BsmtQual]]="Fa",2,IF(fun[[#This Row],[BsmtQual]]="Po",1,0)))))</f>
        <v>3</v>
      </c>
      <c r="AN28" t="s">
        <v>124</v>
      </c>
      <c r="AO28">
        <f>IF(fun[[#This Row],[BsmtCond]]="Ex",5,IF(fun[[#This Row],[BsmtCond]]="Gd",4,IF(fun[[#This Row],[BsmtCond]]="TA",3,IF(fun[[#This Row],[BsmtCond]]="Fa",2,IF(fun[[#This Row],[BsmtCond]]="Po",1,0)))))</f>
        <v>3</v>
      </c>
      <c r="AP28" t="s">
        <v>147</v>
      </c>
      <c r="AQ28">
        <f>IF(fun[[#This Row],[BsmtExposure]]="Gd",3,IF(fun[[#This Row],[BsmtExposure]]="Av",2,IF(fun[[#This Row],[BsmtExposure]]="Mn",1,0)))</f>
        <v>1</v>
      </c>
      <c r="AR28" t="s">
        <v>167</v>
      </c>
      <c r="AS28">
        <v>234</v>
      </c>
      <c r="AT28" t="s">
        <v>179</v>
      </c>
      <c r="AU28">
        <v>486</v>
      </c>
      <c r="AV28">
        <v>180</v>
      </c>
      <c r="AW28">
        <v>900</v>
      </c>
      <c r="AX28" t="s">
        <v>129</v>
      </c>
      <c r="AY28" t="s">
        <v>124</v>
      </c>
      <c r="AZ28">
        <f>IF(fun[[#This Row],[HeatingQC]]="Ex",5,IF(fun[[#This Row],[HeatingQC]]="Gd",4,IF(fun[[#This Row],[HeatingQC]]="TA",3,IF(fun[[#This Row],[HeatingQC]]="Fa",2,IF(fun[[#This Row],[HeatingQC]]="Po",1,0)))))</f>
        <v>3</v>
      </c>
      <c r="BA28" t="s">
        <v>131</v>
      </c>
      <c r="BB28" t="s">
        <v>132</v>
      </c>
      <c r="BC28">
        <v>900</v>
      </c>
      <c r="BD28">
        <v>0</v>
      </c>
      <c r="BE28">
        <v>0</v>
      </c>
      <c r="BF28">
        <v>900</v>
      </c>
      <c r="BG28">
        <f>LOG(fun[[#This Row],[GrLivArea]])</f>
        <v>2.9542425094393248</v>
      </c>
      <c r="BH28">
        <v>0</v>
      </c>
      <c r="BI28">
        <v>1</v>
      </c>
      <c r="BJ28">
        <f>fun[[#This Row],[BsmtFullBath]]+(0.5*fun[[#This Row],[BsmtHalfBath]])</f>
        <v>0.5</v>
      </c>
      <c r="BK28">
        <v>1</v>
      </c>
      <c r="BL28">
        <v>0</v>
      </c>
      <c r="BM28">
        <f>fun[[#This Row],[HalfBath]]+fun[[#This Row],[TOTBaseBath]]+fun[[#This Row],[FullBath]]</f>
        <v>1.5</v>
      </c>
      <c r="BN28">
        <v>3</v>
      </c>
      <c r="BO28">
        <v>1</v>
      </c>
      <c r="BP28" t="s">
        <v>123</v>
      </c>
      <c r="BQ28">
        <f>IF(fun[[#This Row],[KitchenQual]]="Ex",5,IF(fun[[#This Row],[KitchenQual]]="Gd",4,IF(fun[[#This Row],[KitchenQual]]="TA",3,IF(fun[[#This Row],[KitchenQual]]="Fa",2,0))))</f>
        <v>4</v>
      </c>
      <c r="BR28">
        <v>5</v>
      </c>
      <c r="BS28" t="s">
        <v>133</v>
      </c>
      <c r="BT28">
        <v>0</v>
      </c>
      <c r="BU28" t="s">
        <v>109</v>
      </c>
      <c r="BV28">
        <f>IF(fun[[#This Row],[FireplaceQu]]="Ex",5,IF(fun[[#This Row],[FireplaceQu]]="Gd",4,IF(fun[[#This Row],[FireplaceQu]]="TA",3,IF(fun[[#This Row],[FireplaceQu]]="Fa",2,0))))</f>
        <v>0</v>
      </c>
      <c r="BW28" t="s">
        <v>153</v>
      </c>
      <c r="BX28">
        <v>2005</v>
      </c>
      <c r="BY28" t="s">
        <v>128</v>
      </c>
      <c r="BZ28">
        <v>2</v>
      </c>
      <c r="CA28">
        <v>576</v>
      </c>
      <c r="CB28" t="s">
        <v>124</v>
      </c>
      <c r="CC28">
        <f>IF(fun[[#This Row],[GarageQual]]="Ex",5,IF(fun[[#This Row],[GarageQual]]="Gd",4,IF(fun[[#This Row],[GarageQual]]="TA",3,IF(fun[[#This Row],[GarageQual]]="Fa",2,IF(fun[[#This Row],[GarageQual]]="Po",1,0)))))</f>
        <v>3</v>
      </c>
      <c r="CD28" t="s">
        <v>124</v>
      </c>
      <c r="CE28">
        <f>IF(fun[[#This Row],[GarageCond]]="Ex",5,IF(fun[[#This Row],[GarageCond]]="Gd",4,IF(fun[[#This Row],[GarageCond]]="TA",3,IF(fun[[#This Row],[GarageCond]]="Fa",2,IF(fun[[#This Row],[GarageCond]]="Po",1,0)))))</f>
        <v>3</v>
      </c>
      <c r="CF28" t="s">
        <v>131</v>
      </c>
      <c r="CG28">
        <v>222</v>
      </c>
      <c r="CH28">
        <v>32</v>
      </c>
      <c r="CI28">
        <v>0</v>
      </c>
      <c r="CJ28">
        <v>0</v>
      </c>
      <c r="CK28">
        <v>0</v>
      </c>
      <c r="CL28">
        <f>(0.5*fun[[#This Row],[WoodDeckSF]])+fun[[#This Row],[OpenPorchSF]]+(2*fun[[#This Row],[EnclosedPorch]])+(1.5*fun[[#This Row],[3SsnPorch]])+fun[[#This Row],[ScreenPorch]]</f>
        <v>143</v>
      </c>
      <c r="CM28">
        <v>0</v>
      </c>
      <c r="CN28" t="s">
        <v>109</v>
      </c>
      <c r="CO28">
        <f>IF(fun[[#This Row],[PoolQC]]="Ex",5,IF(fun[[#This Row],[PoolQC]]="Gd",4,IF(fun[[#This Row],[PoolQC]]="TA",3,IF(fun[[#This Row],[PoolQC]]="Fa",2,IF(fun[[#This Row],[PoolQC]]="Po",1,0)))))</f>
        <v>0</v>
      </c>
      <c r="CP28" t="s">
        <v>109</v>
      </c>
      <c r="CQ28" t="s">
        <v>109</v>
      </c>
      <c r="CR28">
        <v>0</v>
      </c>
      <c r="CS28">
        <v>5</v>
      </c>
      <c r="CT28">
        <v>2010</v>
      </c>
      <c r="CU28" t="s">
        <v>136</v>
      </c>
      <c r="CV28" t="s">
        <v>137</v>
      </c>
      <c r="CW28">
        <f>COUNTIF(fun[[#This Row],[Id]:[SaleCondition]],0)</f>
        <v>16</v>
      </c>
      <c r="CX28">
        <f>COUNTIF(fun[[#This Row],[Id]:[SaleCondition]],"NA")</f>
        <v>5</v>
      </c>
      <c r="CY2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28">
        <f>fun[NUM_ExCond]+fun[NUM_BsmtCond]+fun[NUM_GarCond]</f>
        <v>9</v>
      </c>
      <c r="DA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28">
        <v>134800</v>
      </c>
    </row>
    <row r="29" spans="1:107" x14ac:dyDescent="0.25">
      <c r="A29">
        <v>28</v>
      </c>
      <c r="B29">
        <v>20</v>
      </c>
      <c r="C29" t="s">
        <v>107</v>
      </c>
      <c r="D29">
        <f>IF(fun[[#This Row],[MSZoning]]="RL",1,0)</f>
        <v>1</v>
      </c>
      <c r="E29">
        <f>IF(fun[[#This Row],[MSZoning]]="RM",1,0)</f>
        <v>0</v>
      </c>
      <c r="F29">
        <f>IF(fun[[#This Row],[MSZoning]]="RH",1,0)</f>
        <v>0</v>
      </c>
      <c r="G29">
        <f>IF(fun[[#This Row],[MSZoning]]="C (all)",1,0)</f>
        <v>0</v>
      </c>
      <c r="H29">
        <v>98</v>
      </c>
      <c r="I29">
        <f>IF(fun[[#This Row],[LotFrontage]]="NA",0,fun[[#This Row],[LotFrontage]])</f>
        <v>98</v>
      </c>
      <c r="J29">
        <v>11478</v>
      </c>
      <c r="K29" t="s">
        <v>108</v>
      </c>
      <c r="L29" t="s">
        <v>109</v>
      </c>
      <c r="M29" t="s">
        <v>110</v>
      </c>
      <c r="N29" t="s">
        <v>111</v>
      </c>
      <c r="O29" t="s">
        <v>112</v>
      </c>
      <c r="P29" t="s">
        <v>113</v>
      </c>
      <c r="Q29" t="s">
        <v>114</v>
      </c>
      <c r="R29" t="s">
        <v>180</v>
      </c>
      <c r="S29" t="s">
        <v>116</v>
      </c>
      <c r="T29" t="s">
        <v>116</v>
      </c>
      <c r="U29" t="s">
        <v>117</v>
      </c>
      <c r="V29" t="s">
        <v>141</v>
      </c>
      <c r="W29">
        <v>8</v>
      </c>
      <c r="X29">
        <v>5</v>
      </c>
      <c r="Y29">
        <v>2007</v>
      </c>
      <c r="Z29">
        <v>2008</v>
      </c>
      <c r="AA29" t="s">
        <v>119</v>
      </c>
      <c r="AB29" t="s">
        <v>120</v>
      </c>
      <c r="AC29" t="s">
        <v>121</v>
      </c>
      <c r="AD29" t="s">
        <v>121</v>
      </c>
      <c r="AE29" t="s">
        <v>163</v>
      </c>
      <c r="AF29">
        <v>200</v>
      </c>
      <c r="AG29" t="s">
        <v>123</v>
      </c>
      <c r="AH29">
        <f>IF(fun[[#This Row],[ExterQual]]="Ex",5,IF(fun[[#This Row],[ExterQual]]="Gd",4,IF(fun[[#This Row],[ExterQual]]="TA",3,IF(fun[[#This Row],[ExterQual]]="Fa",2,1))))</f>
        <v>4</v>
      </c>
      <c r="AI29" t="s">
        <v>124</v>
      </c>
      <c r="AJ29">
        <f>IF(fun[[#This Row],[ExterCond]]="Ex",5,IF(fun[[#This Row],[ExterCond]]="Gd",4,IF(fun[[#This Row],[ExterCond]]="TA",3,IF(fun[[#This Row],[ExterCond]]="Fa",2,1))))</f>
        <v>3</v>
      </c>
      <c r="AK29" t="s">
        <v>125</v>
      </c>
      <c r="AL29" t="s">
        <v>130</v>
      </c>
      <c r="AM29">
        <f>IF(fun[[#This Row],[BsmtQual]]="Ex",5,IF(fun[[#This Row],[BsmtQual]]="Gd",4,IF(fun[[#This Row],[BsmtQual]]="TA",3,IF(fun[[#This Row],[BsmtQual]]="Fa",2,IF(fun[[#This Row],[BsmtQual]]="Po",1,0)))))</f>
        <v>5</v>
      </c>
      <c r="AN29" t="s">
        <v>124</v>
      </c>
      <c r="AO29">
        <f>IF(fun[[#This Row],[BsmtCond]]="Ex",5,IF(fun[[#This Row],[BsmtCond]]="Gd",4,IF(fun[[#This Row],[BsmtCond]]="TA",3,IF(fun[[#This Row],[BsmtCond]]="Fa",2,IF(fun[[#This Row],[BsmtCond]]="Po",1,0)))))</f>
        <v>3</v>
      </c>
      <c r="AP29" t="s">
        <v>126</v>
      </c>
      <c r="AQ29">
        <f>IF(fun[[#This Row],[BsmtExposure]]="Gd",3,IF(fun[[#This Row],[BsmtExposure]]="Av",2,IF(fun[[#This Row],[BsmtExposure]]="Mn",1,0)))</f>
        <v>0</v>
      </c>
      <c r="AR29" t="s">
        <v>127</v>
      </c>
      <c r="AS29">
        <v>1218</v>
      </c>
      <c r="AT29" t="s">
        <v>128</v>
      </c>
      <c r="AU29">
        <v>0</v>
      </c>
      <c r="AV29">
        <v>486</v>
      </c>
      <c r="AW29">
        <v>1704</v>
      </c>
      <c r="AX29" t="s">
        <v>129</v>
      </c>
      <c r="AY29" t="s">
        <v>130</v>
      </c>
      <c r="AZ29">
        <f>IF(fun[[#This Row],[HeatingQC]]="Ex",5,IF(fun[[#This Row],[HeatingQC]]="Gd",4,IF(fun[[#This Row],[HeatingQC]]="TA",3,IF(fun[[#This Row],[HeatingQC]]="Fa",2,IF(fun[[#This Row],[HeatingQC]]="Po",1,0)))))</f>
        <v>5</v>
      </c>
      <c r="BA29" t="s">
        <v>131</v>
      </c>
      <c r="BB29" t="s">
        <v>132</v>
      </c>
      <c r="BC29">
        <v>1704</v>
      </c>
      <c r="BD29">
        <v>0</v>
      </c>
      <c r="BE29">
        <v>0</v>
      </c>
      <c r="BF29">
        <v>1704</v>
      </c>
      <c r="BG29">
        <f>LOG(fun[[#This Row],[GrLivArea]])</f>
        <v>3.2314695904306814</v>
      </c>
      <c r="BH29">
        <v>1</v>
      </c>
      <c r="BI29">
        <v>0</v>
      </c>
      <c r="BJ29">
        <f>fun[[#This Row],[BsmtFullBath]]+(0.5*fun[[#This Row],[BsmtHalfBath]])</f>
        <v>1</v>
      </c>
      <c r="BK29">
        <v>2</v>
      </c>
      <c r="BL29">
        <v>0</v>
      </c>
      <c r="BM29">
        <f>fun[[#This Row],[HalfBath]]+fun[[#This Row],[TOTBaseBath]]+fun[[#This Row],[FullBath]]</f>
        <v>3</v>
      </c>
      <c r="BN29">
        <v>3</v>
      </c>
      <c r="BO29">
        <v>1</v>
      </c>
      <c r="BP29" t="s">
        <v>123</v>
      </c>
      <c r="BQ29">
        <f>IF(fun[[#This Row],[KitchenQual]]="Ex",5,IF(fun[[#This Row],[KitchenQual]]="Gd",4,IF(fun[[#This Row],[KitchenQual]]="TA",3,IF(fun[[#This Row],[KitchenQual]]="Fa",2,0))))</f>
        <v>4</v>
      </c>
      <c r="BR29">
        <v>7</v>
      </c>
      <c r="BS29" t="s">
        <v>133</v>
      </c>
      <c r="BT29">
        <v>1</v>
      </c>
      <c r="BU29" t="s">
        <v>123</v>
      </c>
      <c r="BV29">
        <f>IF(fun[[#This Row],[FireplaceQu]]="Ex",5,IF(fun[[#This Row],[FireplaceQu]]="Gd",4,IF(fun[[#This Row],[FireplaceQu]]="TA",3,IF(fun[[#This Row],[FireplaceQu]]="Fa",2,0))))</f>
        <v>4</v>
      </c>
      <c r="BW29" t="s">
        <v>134</v>
      </c>
      <c r="BX29">
        <v>2008</v>
      </c>
      <c r="BY29" t="s">
        <v>135</v>
      </c>
      <c r="BZ29">
        <v>3</v>
      </c>
      <c r="CA29">
        <v>772</v>
      </c>
      <c r="CB29" t="s">
        <v>124</v>
      </c>
      <c r="CC29">
        <f>IF(fun[[#This Row],[GarageQual]]="Ex",5,IF(fun[[#This Row],[GarageQual]]="Gd",4,IF(fun[[#This Row],[GarageQual]]="TA",3,IF(fun[[#This Row],[GarageQual]]="Fa",2,IF(fun[[#This Row],[GarageQual]]="Po",1,0)))))</f>
        <v>3</v>
      </c>
      <c r="CD29" t="s">
        <v>124</v>
      </c>
      <c r="CE29">
        <f>IF(fun[[#This Row],[GarageCond]]="Ex",5,IF(fun[[#This Row],[GarageCond]]="Gd",4,IF(fun[[#This Row],[GarageCond]]="TA",3,IF(fun[[#This Row],[GarageCond]]="Fa",2,IF(fun[[#This Row],[GarageCond]]="Po",1,0)))))</f>
        <v>3</v>
      </c>
      <c r="CF29" t="s">
        <v>131</v>
      </c>
      <c r="CG29">
        <v>0</v>
      </c>
      <c r="CH29">
        <v>50</v>
      </c>
      <c r="CI29">
        <v>0</v>
      </c>
      <c r="CJ29">
        <v>0</v>
      </c>
      <c r="CK29">
        <v>0</v>
      </c>
      <c r="CL29">
        <f>(0.5*fun[[#This Row],[WoodDeckSF]])+fun[[#This Row],[OpenPorchSF]]+(2*fun[[#This Row],[EnclosedPorch]])+(1.5*fun[[#This Row],[3SsnPorch]])+fun[[#This Row],[ScreenPorch]]</f>
        <v>50</v>
      </c>
      <c r="CM29">
        <v>0</v>
      </c>
      <c r="CN29" t="s">
        <v>109</v>
      </c>
      <c r="CO29">
        <f>IF(fun[[#This Row],[PoolQC]]="Ex",5,IF(fun[[#This Row],[PoolQC]]="Gd",4,IF(fun[[#This Row],[PoolQC]]="TA",3,IF(fun[[#This Row],[PoolQC]]="Fa",2,IF(fun[[#This Row],[PoolQC]]="Po",1,0)))))</f>
        <v>0</v>
      </c>
      <c r="CP29" t="s">
        <v>109</v>
      </c>
      <c r="CQ29" t="s">
        <v>109</v>
      </c>
      <c r="CR29">
        <v>0</v>
      </c>
      <c r="CS29">
        <v>5</v>
      </c>
      <c r="CT29">
        <v>2010</v>
      </c>
      <c r="CU29" t="s">
        <v>136</v>
      </c>
      <c r="CV29" t="s">
        <v>137</v>
      </c>
      <c r="CW29">
        <f>COUNTIF(fun[[#This Row],[Id]:[SaleCondition]],0)</f>
        <v>16</v>
      </c>
      <c r="CX29">
        <f>COUNTIF(fun[[#This Row],[Id]:[SaleCondition]],"NA")</f>
        <v>4</v>
      </c>
      <c r="CY29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29">
        <f>fun[NUM_ExCond]+fun[NUM_BsmtCond]+fun[NUM_GarCond]</f>
        <v>9</v>
      </c>
      <c r="DA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29">
        <v>306000</v>
      </c>
    </row>
    <row r="30" spans="1:107" x14ac:dyDescent="0.25">
      <c r="A30">
        <v>29</v>
      </c>
      <c r="B30">
        <v>20</v>
      </c>
      <c r="C30" t="s">
        <v>107</v>
      </c>
      <c r="D30">
        <f>IF(fun[[#This Row],[MSZoning]]="RL",1,0)</f>
        <v>1</v>
      </c>
      <c r="E30">
        <f>IF(fun[[#This Row],[MSZoning]]="RM",1,0)</f>
        <v>0</v>
      </c>
      <c r="F30">
        <f>IF(fun[[#This Row],[MSZoning]]="RH",1,0)</f>
        <v>0</v>
      </c>
      <c r="G30">
        <f>IF(fun[[#This Row],[MSZoning]]="C (all)",1,0)</f>
        <v>0</v>
      </c>
      <c r="H30">
        <v>47</v>
      </c>
      <c r="I30">
        <f>IF(fun[[#This Row],[LotFrontage]]="NA",0,fun[[#This Row],[LotFrontage]])</f>
        <v>47</v>
      </c>
      <c r="J30">
        <v>16321</v>
      </c>
      <c r="K30" t="s">
        <v>108</v>
      </c>
      <c r="L30" t="s">
        <v>109</v>
      </c>
      <c r="M30" t="s">
        <v>146</v>
      </c>
      <c r="N30" t="s">
        <v>111</v>
      </c>
      <c r="O30" t="s">
        <v>112</v>
      </c>
      <c r="P30" t="s">
        <v>192</v>
      </c>
      <c r="Q30" t="s">
        <v>114</v>
      </c>
      <c r="R30" t="s">
        <v>188</v>
      </c>
      <c r="S30" t="s">
        <v>116</v>
      </c>
      <c r="T30" t="s">
        <v>116</v>
      </c>
      <c r="U30" t="s">
        <v>117</v>
      </c>
      <c r="V30" t="s">
        <v>141</v>
      </c>
      <c r="W30">
        <v>5</v>
      </c>
      <c r="X30">
        <v>6</v>
      </c>
      <c r="Y30">
        <v>1957</v>
      </c>
      <c r="Z30">
        <v>1997</v>
      </c>
      <c r="AA30" t="s">
        <v>119</v>
      </c>
      <c r="AB30" t="s">
        <v>120</v>
      </c>
      <c r="AC30" t="s">
        <v>142</v>
      </c>
      <c r="AD30" t="s">
        <v>142</v>
      </c>
      <c r="AE30" t="s">
        <v>143</v>
      </c>
      <c r="AF30">
        <v>0</v>
      </c>
      <c r="AG30" t="s">
        <v>124</v>
      </c>
      <c r="AH30">
        <f>IF(fun[[#This Row],[ExterQual]]="Ex",5,IF(fun[[#This Row],[ExterQual]]="Gd",4,IF(fun[[#This Row],[ExterQual]]="TA",3,IF(fun[[#This Row],[ExterQual]]="Fa",2,1))))</f>
        <v>3</v>
      </c>
      <c r="AI30" t="s">
        <v>124</v>
      </c>
      <c r="AJ30">
        <f>IF(fun[[#This Row],[ExterCond]]="Ex",5,IF(fun[[#This Row],[ExterCond]]="Gd",4,IF(fun[[#This Row],[ExterCond]]="TA",3,IF(fun[[#This Row],[ExterCond]]="Fa",2,1))))</f>
        <v>3</v>
      </c>
      <c r="AK30" t="s">
        <v>144</v>
      </c>
      <c r="AL30" t="s">
        <v>124</v>
      </c>
      <c r="AM30">
        <f>IF(fun[[#This Row],[BsmtQual]]="Ex",5,IF(fun[[#This Row],[BsmtQual]]="Gd",4,IF(fun[[#This Row],[BsmtQual]]="TA",3,IF(fun[[#This Row],[BsmtQual]]="Fa",2,IF(fun[[#This Row],[BsmtQual]]="Po",1,0)))))</f>
        <v>3</v>
      </c>
      <c r="AN30" t="s">
        <v>124</v>
      </c>
      <c r="AO30">
        <f>IF(fun[[#This Row],[BsmtCond]]="Ex",5,IF(fun[[#This Row],[BsmtCond]]="Gd",4,IF(fun[[#This Row],[BsmtCond]]="TA",3,IF(fun[[#This Row],[BsmtCond]]="Fa",2,IF(fun[[#This Row],[BsmtCond]]="Po",1,0)))))</f>
        <v>3</v>
      </c>
      <c r="AP30" t="s">
        <v>123</v>
      </c>
      <c r="AQ30">
        <f>IF(fun[[#This Row],[BsmtExposure]]="Gd",3,IF(fun[[#This Row],[BsmtExposure]]="Av",2,IF(fun[[#This Row],[BsmtExposure]]="Mn",1,0)))</f>
        <v>3</v>
      </c>
      <c r="AR30" t="s">
        <v>167</v>
      </c>
      <c r="AS30">
        <v>1277</v>
      </c>
      <c r="AT30" t="s">
        <v>128</v>
      </c>
      <c r="AU30">
        <v>0</v>
      </c>
      <c r="AV30">
        <v>207</v>
      </c>
      <c r="AW30">
        <v>1484</v>
      </c>
      <c r="AX30" t="s">
        <v>129</v>
      </c>
      <c r="AY30" t="s">
        <v>124</v>
      </c>
      <c r="AZ30">
        <f>IF(fun[[#This Row],[HeatingQC]]="Ex",5,IF(fun[[#This Row],[HeatingQC]]="Gd",4,IF(fun[[#This Row],[HeatingQC]]="TA",3,IF(fun[[#This Row],[HeatingQC]]="Fa",2,IF(fun[[#This Row],[HeatingQC]]="Po",1,0)))))</f>
        <v>3</v>
      </c>
      <c r="BA30" t="s">
        <v>131</v>
      </c>
      <c r="BB30" t="s">
        <v>132</v>
      </c>
      <c r="BC30">
        <v>1600</v>
      </c>
      <c r="BD30">
        <v>0</v>
      </c>
      <c r="BE30">
        <v>0</v>
      </c>
      <c r="BF30">
        <v>1600</v>
      </c>
      <c r="BG30">
        <f>LOG(fun[[#This Row],[GrLivArea]])</f>
        <v>3.2041199826559246</v>
      </c>
      <c r="BH30">
        <v>1</v>
      </c>
      <c r="BI30">
        <v>0</v>
      </c>
      <c r="BJ30">
        <f>fun[[#This Row],[BsmtFullBath]]+(0.5*fun[[#This Row],[BsmtHalfBath]])</f>
        <v>1</v>
      </c>
      <c r="BK30">
        <v>1</v>
      </c>
      <c r="BL30">
        <v>0</v>
      </c>
      <c r="BM30">
        <f>fun[[#This Row],[HalfBath]]+fun[[#This Row],[TOTBaseBath]]+fun[[#This Row],[FullBath]]</f>
        <v>2</v>
      </c>
      <c r="BN30">
        <v>2</v>
      </c>
      <c r="BO30">
        <v>1</v>
      </c>
      <c r="BP30" t="s">
        <v>124</v>
      </c>
      <c r="BQ30">
        <f>IF(fun[[#This Row],[KitchenQual]]="Ex",5,IF(fun[[#This Row],[KitchenQual]]="Gd",4,IF(fun[[#This Row],[KitchenQual]]="TA",3,IF(fun[[#This Row],[KitchenQual]]="Fa",2,0))))</f>
        <v>3</v>
      </c>
      <c r="BR30">
        <v>6</v>
      </c>
      <c r="BS30" t="s">
        <v>133</v>
      </c>
      <c r="BT30">
        <v>2</v>
      </c>
      <c r="BU30" t="s">
        <v>123</v>
      </c>
      <c r="BV30">
        <f>IF(fun[[#This Row],[FireplaceQu]]="Ex",5,IF(fun[[#This Row],[FireplaceQu]]="Gd",4,IF(fun[[#This Row],[FireplaceQu]]="TA",3,IF(fun[[#This Row],[FireplaceQu]]="Fa",2,0))))</f>
        <v>4</v>
      </c>
      <c r="BW30" t="s">
        <v>134</v>
      </c>
      <c r="BX30">
        <v>1957</v>
      </c>
      <c r="BY30" t="s">
        <v>135</v>
      </c>
      <c r="BZ30">
        <v>1</v>
      </c>
      <c r="CA30">
        <v>319</v>
      </c>
      <c r="CB30" t="s">
        <v>124</v>
      </c>
      <c r="CC30">
        <f>IF(fun[[#This Row],[GarageQual]]="Ex",5,IF(fun[[#This Row],[GarageQual]]="Gd",4,IF(fun[[#This Row],[GarageQual]]="TA",3,IF(fun[[#This Row],[GarageQual]]="Fa",2,IF(fun[[#This Row],[GarageQual]]="Po",1,0)))))</f>
        <v>3</v>
      </c>
      <c r="CD30" t="s">
        <v>124</v>
      </c>
      <c r="CE30">
        <f>IF(fun[[#This Row],[GarageCond]]="Ex",5,IF(fun[[#This Row],[GarageCond]]="Gd",4,IF(fun[[#This Row],[GarageCond]]="TA",3,IF(fun[[#This Row],[GarageCond]]="Fa",2,IF(fun[[#This Row],[GarageCond]]="Po",1,0)))))</f>
        <v>3</v>
      </c>
      <c r="CF30" t="s">
        <v>131</v>
      </c>
      <c r="CG30">
        <v>288</v>
      </c>
      <c r="CH30">
        <v>258</v>
      </c>
      <c r="CI30">
        <v>0</v>
      </c>
      <c r="CJ30">
        <v>0</v>
      </c>
      <c r="CK30">
        <v>0</v>
      </c>
      <c r="CL30">
        <f>(0.5*fun[[#This Row],[WoodDeckSF]])+fun[[#This Row],[OpenPorchSF]]+(2*fun[[#This Row],[EnclosedPorch]])+(1.5*fun[[#This Row],[3SsnPorch]])+fun[[#This Row],[ScreenPorch]]</f>
        <v>402</v>
      </c>
      <c r="CM30">
        <v>0</v>
      </c>
      <c r="CN30" t="s">
        <v>109</v>
      </c>
      <c r="CO30">
        <f>IF(fun[[#This Row],[PoolQC]]="Ex",5,IF(fun[[#This Row],[PoolQC]]="Gd",4,IF(fun[[#This Row],[PoolQC]]="TA",3,IF(fun[[#This Row],[PoolQC]]="Fa",2,IF(fun[[#This Row],[PoolQC]]="Po",1,0)))))</f>
        <v>0</v>
      </c>
      <c r="CP30" t="s">
        <v>109</v>
      </c>
      <c r="CQ30" t="s">
        <v>109</v>
      </c>
      <c r="CR30">
        <v>0</v>
      </c>
      <c r="CS30">
        <v>12</v>
      </c>
      <c r="CT30">
        <v>2006</v>
      </c>
      <c r="CU30" t="s">
        <v>136</v>
      </c>
      <c r="CV30" t="s">
        <v>137</v>
      </c>
      <c r="CW30">
        <f>COUNTIF(fun[[#This Row],[Id]:[SaleCondition]],0)</f>
        <v>15</v>
      </c>
      <c r="CX30">
        <f>COUNTIF(fun[[#This Row],[Id]:[SaleCondition]],"NA")</f>
        <v>4</v>
      </c>
      <c r="CY3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30">
        <f>fun[NUM_ExCond]+fun[NUM_BsmtCond]+fun[NUM_GarCond]</f>
        <v>9</v>
      </c>
      <c r="DA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30">
        <v>207500</v>
      </c>
    </row>
    <row r="31" spans="1:107" x14ac:dyDescent="0.25">
      <c r="A31">
        <v>30</v>
      </c>
      <c r="B31">
        <v>30</v>
      </c>
      <c r="C31" t="s">
        <v>168</v>
      </c>
      <c r="D31">
        <f>IF(fun[[#This Row],[MSZoning]]="RL",1,0)</f>
        <v>0</v>
      </c>
      <c r="E31">
        <f>IF(fun[[#This Row],[MSZoning]]="RM",1,0)</f>
        <v>1</v>
      </c>
      <c r="F31">
        <f>IF(fun[[#This Row],[MSZoning]]="RH",1,0)</f>
        <v>0</v>
      </c>
      <c r="G31">
        <f>IF(fun[[#This Row],[MSZoning]]="C (all)",1,0)</f>
        <v>0</v>
      </c>
      <c r="H31">
        <v>60</v>
      </c>
      <c r="I31">
        <f>IF(fun[[#This Row],[LotFrontage]]="NA",0,fun[[#This Row],[LotFrontage]])</f>
        <v>60</v>
      </c>
      <c r="J31">
        <v>6324</v>
      </c>
      <c r="K31" t="s">
        <v>108</v>
      </c>
      <c r="L31" t="s">
        <v>109</v>
      </c>
      <c r="M31" t="s">
        <v>146</v>
      </c>
      <c r="N31" t="s">
        <v>111</v>
      </c>
      <c r="O31" t="s">
        <v>112</v>
      </c>
      <c r="P31" t="s">
        <v>113</v>
      </c>
      <c r="Q31" t="s">
        <v>114</v>
      </c>
      <c r="R31" t="s">
        <v>174</v>
      </c>
      <c r="S31" t="s">
        <v>140</v>
      </c>
      <c r="T31" t="s">
        <v>208</v>
      </c>
      <c r="U31" t="s">
        <v>117</v>
      </c>
      <c r="V31" t="s">
        <v>141</v>
      </c>
      <c r="W31">
        <v>4</v>
      </c>
      <c r="X31">
        <v>6</v>
      </c>
      <c r="Y31">
        <v>1927</v>
      </c>
      <c r="Z31">
        <v>1950</v>
      </c>
      <c r="AA31" t="s">
        <v>119</v>
      </c>
      <c r="AB31" t="s">
        <v>120</v>
      </c>
      <c r="AC31" t="s">
        <v>142</v>
      </c>
      <c r="AD31" t="s">
        <v>142</v>
      </c>
      <c r="AE31" t="s">
        <v>143</v>
      </c>
      <c r="AF31">
        <v>0</v>
      </c>
      <c r="AG31" t="s">
        <v>124</v>
      </c>
      <c r="AH31">
        <f>IF(fun[[#This Row],[ExterQual]]="Ex",5,IF(fun[[#This Row],[ExterQual]]="Gd",4,IF(fun[[#This Row],[ExterQual]]="TA",3,IF(fun[[#This Row],[ExterQual]]="Fa",2,1))))</f>
        <v>3</v>
      </c>
      <c r="AI31" t="s">
        <v>124</v>
      </c>
      <c r="AJ31">
        <f>IF(fun[[#This Row],[ExterCond]]="Ex",5,IF(fun[[#This Row],[ExterCond]]="Gd",4,IF(fun[[#This Row],[ExterCond]]="TA",3,IF(fun[[#This Row],[ExterCond]]="Fa",2,1))))</f>
        <v>3</v>
      </c>
      <c r="AK31" t="s">
        <v>152</v>
      </c>
      <c r="AL31" t="s">
        <v>124</v>
      </c>
      <c r="AM31">
        <f>IF(fun[[#This Row],[BsmtQual]]="Ex",5,IF(fun[[#This Row],[BsmtQual]]="Gd",4,IF(fun[[#This Row],[BsmtQual]]="TA",3,IF(fun[[#This Row],[BsmtQual]]="Fa",2,IF(fun[[#This Row],[BsmtQual]]="Po",1,0)))))</f>
        <v>3</v>
      </c>
      <c r="AN31" t="s">
        <v>124</v>
      </c>
      <c r="AO31">
        <f>IF(fun[[#This Row],[BsmtCond]]="Ex",5,IF(fun[[#This Row],[BsmtCond]]="Gd",4,IF(fun[[#This Row],[BsmtCond]]="TA",3,IF(fun[[#This Row],[BsmtCond]]="Fa",2,IF(fun[[#This Row],[BsmtCond]]="Po",1,0)))))</f>
        <v>3</v>
      </c>
      <c r="AP31" t="s">
        <v>126</v>
      </c>
      <c r="AQ31">
        <f>IF(fun[[#This Row],[BsmtExposure]]="Gd",3,IF(fun[[#This Row],[BsmtExposure]]="Av",2,IF(fun[[#This Row],[BsmtExposure]]="Mn",1,0)))</f>
        <v>0</v>
      </c>
      <c r="AR31" t="s">
        <v>128</v>
      </c>
      <c r="AS31">
        <v>0</v>
      </c>
      <c r="AT31" t="s">
        <v>128</v>
      </c>
      <c r="AU31">
        <v>0</v>
      </c>
      <c r="AV31">
        <v>520</v>
      </c>
      <c r="AW31">
        <v>520</v>
      </c>
      <c r="AX31" t="s">
        <v>129</v>
      </c>
      <c r="AY31" t="s">
        <v>173</v>
      </c>
      <c r="AZ31">
        <f>IF(fun[[#This Row],[HeatingQC]]="Ex",5,IF(fun[[#This Row],[HeatingQC]]="Gd",4,IF(fun[[#This Row],[HeatingQC]]="TA",3,IF(fun[[#This Row],[HeatingQC]]="Fa",2,IF(fun[[#This Row],[HeatingQC]]="Po",1,0)))))</f>
        <v>2</v>
      </c>
      <c r="BA31" t="s">
        <v>203</v>
      </c>
      <c r="BB31" t="s">
        <v>132</v>
      </c>
      <c r="BC31">
        <v>520</v>
      </c>
      <c r="BD31">
        <v>0</v>
      </c>
      <c r="BE31">
        <v>0</v>
      </c>
      <c r="BF31">
        <v>520</v>
      </c>
      <c r="BG31">
        <f>LOG(fun[[#This Row],[GrLivArea]])</f>
        <v>2.716003343634799</v>
      </c>
      <c r="BH31">
        <v>0</v>
      </c>
      <c r="BI31">
        <v>0</v>
      </c>
      <c r="BJ31">
        <f>fun[[#This Row],[BsmtFullBath]]+(0.5*fun[[#This Row],[BsmtHalfBath]])</f>
        <v>0</v>
      </c>
      <c r="BK31">
        <v>1</v>
      </c>
      <c r="BL31">
        <v>0</v>
      </c>
      <c r="BM31">
        <f>fun[[#This Row],[HalfBath]]+fun[[#This Row],[TOTBaseBath]]+fun[[#This Row],[FullBath]]</f>
        <v>1</v>
      </c>
      <c r="BN31">
        <v>1</v>
      </c>
      <c r="BO31">
        <v>1</v>
      </c>
      <c r="BP31" t="s">
        <v>173</v>
      </c>
      <c r="BQ31">
        <f>IF(fun[[#This Row],[KitchenQual]]="Ex",5,IF(fun[[#This Row],[KitchenQual]]="Gd",4,IF(fun[[#This Row],[KitchenQual]]="TA",3,IF(fun[[#This Row],[KitchenQual]]="Fa",2,0))))</f>
        <v>2</v>
      </c>
      <c r="BR31">
        <v>4</v>
      </c>
      <c r="BS31" t="s">
        <v>133</v>
      </c>
      <c r="BT31">
        <v>0</v>
      </c>
      <c r="BU31" t="s">
        <v>109</v>
      </c>
      <c r="BV31">
        <f>IF(fun[[#This Row],[FireplaceQu]]="Ex",5,IF(fun[[#This Row],[FireplaceQu]]="Gd",4,IF(fun[[#This Row],[FireplaceQu]]="TA",3,IF(fun[[#This Row],[FireplaceQu]]="Fa",2,0))))</f>
        <v>0</v>
      </c>
      <c r="BW31" t="s">
        <v>153</v>
      </c>
      <c r="BX31">
        <v>1920</v>
      </c>
      <c r="BY31" t="s">
        <v>128</v>
      </c>
      <c r="BZ31">
        <v>1</v>
      </c>
      <c r="CA31">
        <v>240</v>
      </c>
      <c r="CB31" t="s">
        <v>173</v>
      </c>
      <c r="CC31">
        <f>IF(fun[[#This Row],[GarageQual]]="Ex",5,IF(fun[[#This Row],[GarageQual]]="Gd",4,IF(fun[[#This Row],[GarageQual]]="TA",3,IF(fun[[#This Row],[GarageQual]]="Fa",2,IF(fun[[#This Row],[GarageQual]]="Po",1,0)))))</f>
        <v>2</v>
      </c>
      <c r="CD31" t="s">
        <v>124</v>
      </c>
      <c r="CE31">
        <f>IF(fun[[#This Row],[GarageCond]]="Ex",5,IF(fun[[#This Row],[GarageCond]]="Gd",4,IF(fun[[#This Row],[GarageCond]]="TA",3,IF(fun[[#This Row],[GarageCond]]="Fa",2,IF(fun[[#This Row],[GarageCond]]="Po",1,0)))))</f>
        <v>3</v>
      </c>
      <c r="CF31" t="s">
        <v>131</v>
      </c>
      <c r="CG31">
        <v>49</v>
      </c>
      <c r="CH31">
        <v>0</v>
      </c>
      <c r="CI31">
        <v>87</v>
      </c>
      <c r="CJ31">
        <v>0</v>
      </c>
      <c r="CK31">
        <v>0</v>
      </c>
      <c r="CL31">
        <f>(0.5*fun[[#This Row],[WoodDeckSF]])+fun[[#This Row],[OpenPorchSF]]+(2*fun[[#This Row],[EnclosedPorch]])+(1.5*fun[[#This Row],[3SsnPorch]])+fun[[#This Row],[ScreenPorch]]</f>
        <v>198.5</v>
      </c>
      <c r="CM31">
        <v>0</v>
      </c>
      <c r="CN31" t="s">
        <v>109</v>
      </c>
      <c r="CO31">
        <f>IF(fun[[#This Row],[PoolQC]]="Ex",5,IF(fun[[#This Row],[PoolQC]]="Gd",4,IF(fun[[#This Row],[PoolQC]]="TA",3,IF(fun[[#This Row],[PoolQC]]="Fa",2,IF(fun[[#This Row],[PoolQC]]="Po",1,0)))))</f>
        <v>0</v>
      </c>
      <c r="CP31" t="s">
        <v>109</v>
      </c>
      <c r="CQ31" t="s">
        <v>109</v>
      </c>
      <c r="CR31">
        <v>0</v>
      </c>
      <c r="CS31">
        <v>5</v>
      </c>
      <c r="CT31">
        <v>2008</v>
      </c>
      <c r="CU31" t="s">
        <v>136</v>
      </c>
      <c r="CV31" t="s">
        <v>137</v>
      </c>
      <c r="CW31">
        <f>COUNTIF(fun[[#This Row],[Id]:[SaleCondition]],0)</f>
        <v>21</v>
      </c>
      <c r="CX31">
        <f>COUNTIF(fun[[#This Row],[Id]:[SaleCondition]],"NA")</f>
        <v>5</v>
      </c>
      <c r="CY31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31">
        <f>fun[NUM_ExCond]+fun[NUM_BsmtCond]+fun[NUM_GarCond]</f>
        <v>9</v>
      </c>
      <c r="DA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58</v>
      </c>
      <c r="DB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</v>
      </c>
      <c r="DC31">
        <v>68500</v>
      </c>
    </row>
    <row r="32" spans="1:107" x14ac:dyDescent="0.25">
      <c r="A32">
        <v>31</v>
      </c>
      <c r="B32">
        <v>70</v>
      </c>
      <c r="C32" t="s">
        <v>209</v>
      </c>
      <c r="D32">
        <f>IF(fun[[#This Row],[MSZoning]]="RL",1,0)</f>
        <v>0</v>
      </c>
      <c r="E32">
        <f>IF(fun[[#This Row],[rl]]="RM",1,0)</f>
        <v>0</v>
      </c>
      <c r="F32">
        <f>IF(fun[[#This Row],[rm]]="RH",1,0)</f>
        <v>0</v>
      </c>
      <c r="G32">
        <f>IF(fun[[#This Row],[rh]]="C (all)",1,0)</f>
        <v>0</v>
      </c>
      <c r="H32">
        <v>50</v>
      </c>
      <c r="I32">
        <f>IF(fun[[#This Row],[LotFrontage]]="NA",0,fun[[#This Row],[LotFrontage]])</f>
        <v>50</v>
      </c>
      <c r="J32">
        <v>8500</v>
      </c>
      <c r="K32" t="s">
        <v>108</v>
      </c>
      <c r="L32" t="s">
        <v>108</v>
      </c>
      <c r="M32" t="s">
        <v>110</v>
      </c>
      <c r="N32" t="s">
        <v>111</v>
      </c>
      <c r="O32" t="s">
        <v>112</v>
      </c>
      <c r="P32" t="s">
        <v>113</v>
      </c>
      <c r="Q32" t="s">
        <v>114</v>
      </c>
      <c r="R32" t="s">
        <v>202</v>
      </c>
      <c r="S32" t="s">
        <v>140</v>
      </c>
      <c r="T32" t="s">
        <v>116</v>
      </c>
      <c r="U32" t="s">
        <v>117</v>
      </c>
      <c r="V32" t="s">
        <v>118</v>
      </c>
      <c r="W32">
        <v>4</v>
      </c>
      <c r="X32">
        <v>4</v>
      </c>
      <c r="Y32">
        <v>1920</v>
      </c>
      <c r="Z32">
        <v>1950</v>
      </c>
      <c r="AA32" t="s">
        <v>210</v>
      </c>
      <c r="AB32" t="s">
        <v>120</v>
      </c>
      <c r="AC32" t="s">
        <v>122</v>
      </c>
      <c r="AD32" t="s">
        <v>122</v>
      </c>
      <c r="AE32" t="s">
        <v>143</v>
      </c>
      <c r="AF32">
        <v>0</v>
      </c>
      <c r="AG32" t="s">
        <v>124</v>
      </c>
      <c r="AH32">
        <f>IF(fun[[#This Row],[ExterQual]]="Ex",5,IF(fun[[#This Row],[ExterQual]]="Gd",4,IF(fun[[#This Row],[ExterQual]]="TA",3,IF(fun[[#This Row],[ExterQual]]="Fa",2,1))))</f>
        <v>3</v>
      </c>
      <c r="AI32" t="s">
        <v>173</v>
      </c>
      <c r="AJ32">
        <f>IF(fun[[#This Row],[ExterCond]]="Ex",5,IF(fun[[#This Row],[ExterCond]]="Gd",4,IF(fun[[#This Row],[ExterCond]]="TA",3,IF(fun[[#This Row],[ExterCond]]="Fa",2,1))))</f>
        <v>2</v>
      </c>
      <c r="AK32" t="s">
        <v>152</v>
      </c>
      <c r="AL32" t="s">
        <v>124</v>
      </c>
      <c r="AM32">
        <f>IF(fun[[#This Row],[BsmtQual]]="Ex",5,IF(fun[[#This Row],[BsmtQual]]="Gd",4,IF(fun[[#This Row],[BsmtQual]]="TA",3,IF(fun[[#This Row],[BsmtQual]]="Fa",2,IF(fun[[#This Row],[BsmtQual]]="Po",1,0)))))</f>
        <v>3</v>
      </c>
      <c r="AN32" t="s">
        <v>124</v>
      </c>
      <c r="AO32">
        <f>IF(fun[[#This Row],[BsmtCond]]="Ex",5,IF(fun[[#This Row],[BsmtCond]]="Gd",4,IF(fun[[#This Row],[BsmtCond]]="TA",3,IF(fun[[#This Row],[BsmtCond]]="Fa",2,IF(fun[[#This Row],[BsmtCond]]="Po",1,0)))))</f>
        <v>3</v>
      </c>
      <c r="AP32" t="s">
        <v>126</v>
      </c>
      <c r="AQ32">
        <f>IF(fun[[#This Row],[BsmtExposure]]="Gd",3,IF(fun[[#This Row],[BsmtExposure]]="Av",2,IF(fun[[#This Row],[BsmtExposure]]="Mn",1,0)))</f>
        <v>0</v>
      </c>
      <c r="AR32" t="s">
        <v>128</v>
      </c>
      <c r="AS32">
        <v>0</v>
      </c>
      <c r="AT32" t="s">
        <v>128</v>
      </c>
      <c r="AU32">
        <v>0</v>
      </c>
      <c r="AV32">
        <v>649</v>
      </c>
      <c r="AW32">
        <v>649</v>
      </c>
      <c r="AX32" t="s">
        <v>129</v>
      </c>
      <c r="AY32" t="s">
        <v>124</v>
      </c>
      <c r="AZ32">
        <f>IF(fun[[#This Row],[HeatingQC]]="Ex",5,IF(fun[[#This Row],[HeatingQC]]="Gd",4,IF(fun[[#This Row],[HeatingQC]]="TA",3,IF(fun[[#This Row],[HeatingQC]]="Fa",2,IF(fun[[#This Row],[HeatingQC]]="Po",1,0)))))</f>
        <v>3</v>
      </c>
      <c r="BA32" t="s">
        <v>203</v>
      </c>
      <c r="BB32" t="s">
        <v>132</v>
      </c>
      <c r="BC32">
        <v>649</v>
      </c>
      <c r="BD32">
        <v>668</v>
      </c>
      <c r="BE32">
        <v>0</v>
      </c>
      <c r="BF32">
        <v>1317</v>
      </c>
      <c r="BG32">
        <f>LOG(fun[[#This Row],[GrLivArea]])</f>
        <v>3.1195857749617839</v>
      </c>
      <c r="BH32">
        <v>0</v>
      </c>
      <c r="BI32">
        <v>0</v>
      </c>
      <c r="BJ32">
        <f>fun[[#This Row],[BsmtFullBath]]+(0.5*fun[[#This Row],[BsmtHalfBath]])</f>
        <v>0</v>
      </c>
      <c r="BK32">
        <v>1</v>
      </c>
      <c r="BL32">
        <v>0</v>
      </c>
      <c r="BM32">
        <f>fun[[#This Row],[HalfBath]]+fun[[#This Row],[TOTBaseBath]]+fun[[#This Row],[FullBath]]</f>
        <v>1</v>
      </c>
      <c r="BN32">
        <v>3</v>
      </c>
      <c r="BO32">
        <v>1</v>
      </c>
      <c r="BP32" t="s">
        <v>124</v>
      </c>
      <c r="BQ32">
        <f>IF(fun[[#This Row],[KitchenQual]]="Ex",5,IF(fun[[#This Row],[KitchenQual]]="Gd",4,IF(fun[[#This Row],[KitchenQual]]="TA",3,IF(fun[[#This Row],[KitchenQual]]="Fa",2,0))))</f>
        <v>3</v>
      </c>
      <c r="BR32">
        <v>6</v>
      </c>
      <c r="BS32" t="s">
        <v>133</v>
      </c>
      <c r="BT32">
        <v>0</v>
      </c>
      <c r="BU32" t="s">
        <v>109</v>
      </c>
      <c r="BV32">
        <f>IF(fun[[#This Row],[FireplaceQu]]="Ex",5,IF(fun[[#This Row],[FireplaceQu]]="Gd",4,IF(fun[[#This Row],[FireplaceQu]]="TA",3,IF(fun[[#This Row],[FireplaceQu]]="Fa",2,0))))</f>
        <v>0</v>
      </c>
      <c r="BW32" t="s">
        <v>153</v>
      </c>
      <c r="BX32">
        <v>1920</v>
      </c>
      <c r="BY32" t="s">
        <v>128</v>
      </c>
      <c r="BZ32">
        <v>1</v>
      </c>
      <c r="CA32">
        <v>250</v>
      </c>
      <c r="CB32" t="s">
        <v>124</v>
      </c>
      <c r="CC32">
        <f>IF(fun[[#This Row],[GarageQual]]="Ex",5,IF(fun[[#This Row],[GarageQual]]="Gd",4,IF(fun[[#This Row],[GarageQual]]="TA",3,IF(fun[[#This Row],[GarageQual]]="Fa",2,IF(fun[[#This Row],[GarageQual]]="Po",1,0)))))</f>
        <v>3</v>
      </c>
      <c r="CD32" t="s">
        <v>173</v>
      </c>
      <c r="CE32">
        <f>IF(fun[[#This Row],[GarageCond]]="Ex",5,IF(fun[[#This Row],[GarageCond]]="Gd",4,IF(fun[[#This Row],[GarageCond]]="TA",3,IF(fun[[#This Row],[GarageCond]]="Fa",2,IF(fun[[#This Row],[GarageCond]]="Po",1,0)))))</f>
        <v>2</v>
      </c>
      <c r="CF32" t="s">
        <v>203</v>
      </c>
      <c r="CG32">
        <v>0</v>
      </c>
      <c r="CH32">
        <v>54</v>
      </c>
      <c r="CI32">
        <v>172</v>
      </c>
      <c r="CJ32">
        <v>0</v>
      </c>
      <c r="CK32">
        <v>0</v>
      </c>
      <c r="CL32">
        <f>(0.5*fun[[#This Row],[WoodDeckSF]])+fun[[#This Row],[OpenPorchSF]]+(2*fun[[#This Row],[EnclosedPorch]])+(1.5*fun[[#This Row],[3SsnPorch]])+fun[[#This Row],[ScreenPorch]]</f>
        <v>398</v>
      </c>
      <c r="CM32">
        <v>0</v>
      </c>
      <c r="CN32" t="s">
        <v>109</v>
      </c>
      <c r="CO32">
        <f>IF(fun[[#This Row],[PoolQC]]="Ex",5,IF(fun[[#This Row],[PoolQC]]="Gd",4,IF(fun[[#This Row],[PoolQC]]="TA",3,IF(fun[[#This Row],[PoolQC]]="Fa",2,IF(fun[[#This Row],[PoolQC]]="Po",1,0)))))</f>
        <v>0</v>
      </c>
      <c r="CP32" t="s">
        <v>160</v>
      </c>
      <c r="CQ32" t="s">
        <v>109</v>
      </c>
      <c r="CR32">
        <v>0</v>
      </c>
      <c r="CS32">
        <v>7</v>
      </c>
      <c r="CT32">
        <v>2008</v>
      </c>
      <c r="CU32" t="s">
        <v>136</v>
      </c>
      <c r="CV32" t="s">
        <v>137</v>
      </c>
      <c r="CW32">
        <f>COUNTIF(fun[[#This Row],[Id]:[SaleCondition]],0)</f>
        <v>21</v>
      </c>
      <c r="CX32">
        <f>COUNTIF(fun[[#This Row],[Id]:[SaleCondition]],"NA")</f>
        <v>3</v>
      </c>
      <c r="CY32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32">
        <f>fun[NUM_ExCond]+fun[NUM_BsmtCond]+fun[NUM_GarCond]</f>
        <v>7</v>
      </c>
      <c r="DA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52</v>
      </c>
      <c r="DB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35.5</v>
      </c>
      <c r="DC32">
        <v>40000</v>
      </c>
    </row>
    <row r="33" spans="1:107" x14ac:dyDescent="0.25">
      <c r="A33">
        <v>32</v>
      </c>
      <c r="B33">
        <v>20</v>
      </c>
      <c r="C33" t="s">
        <v>107</v>
      </c>
      <c r="D33">
        <f>IF(fun[[#This Row],[MSZoning]]="RL",1,0)</f>
        <v>1</v>
      </c>
      <c r="E33">
        <f>IF(fun[[#This Row],[rl]]="RM",1,0)</f>
        <v>0</v>
      </c>
      <c r="F33">
        <f>IF(fun[[#This Row],[rm]]="RH",1,0)</f>
        <v>0</v>
      </c>
      <c r="G33">
        <f>IF(fun[[#This Row],[rh]]="C (all)",1,0)</f>
        <v>0</v>
      </c>
      <c r="H33" t="s">
        <v>109</v>
      </c>
      <c r="I33">
        <f>IF(fun[[#This Row],[LotFrontage]]="NA",0,fun[[#This Row],[LotFrontage]])</f>
        <v>0</v>
      </c>
      <c r="J33">
        <v>8544</v>
      </c>
      <c r="K33" t="s">
        <v>108</v>
      </c>
      <c r="L33" t="s">
        <v>109</v>
      </c>
      <c r="M33" t="s">
        <v>146</v>
      </c>
      <c r="N33" t="s">
        <v>111</v>
      </c>
      <c r="O33" t="s">
        <v>112</v>
      </c>
      <c r="P33" t="s">
        <v>192</v>
      </c>
      <c r="Q33" t="s">
        <v>114</v>
      </c>
      <c r="R33" t="s">
        <v>177</v>
      </c>
      <c r="S33" t="s">
        <v>116</v>
      </c>
      <c r="T33" t="s">
        <v>116</v>
      </c>
      <c r="U33" t="s">
        <v>117</v>
      </c>
      <c r="V33" t="s">
        <v>141</v>
      </c>
      <c r="W33">
        <v>5</v>
      </c>
      <c r="X33">
        <v>6</v>
      </c>
      <c r="Y33">
        <v>1966</v>
      </c>
      <c r="Z33">
        <v>2006</v>
      </c>
      <c r="AA33" t="s">
        <v>119</v>
      </c>
      <c r="AB33" t="s">
        <v>120</v>
      </c>
      <c r="AC33" t="s">
        <v>166</v>
      </c>
      <c r="AD33" t="s">
        <v>166</v>
      </c>
      <c r="AE33" t="s">
        <v>143</v>
      </c>
      <c r="AF33">
        <v>0</v>
      </c>
      <c r="AG33" t="s">
        <v>124</v>
      </c>
      <c r="AH33">
        <f>IF(fun[[#This Row],[ExterQual]]="Ex",5,IF(fun[[#This Row],[ExterQual]]="Gd",4,IF(fun[[#This Row],[ExterQual]]="TA",3,IF(fun[[#This Row],[ExterQual]]="Fa",2,1))))</f>
        <v>3</v>
      </c>
      <c r="AI33" t="s">
        <v>124</v>
      </c>
      <c r="AJ33">
        <f>IF(fun[[#This Row],[ExterCond]]="Ex",5,IF(fun[[#This Row],[ExterCond]]="Gd",4,IF(fun[[#This Row],[ExterCond]]="TA",3,IF(fun[[#This Row],[ExterCond]]="Fa",2,1))))</f>
        <v>3</v>
      </c>
      <c r="AK33" t="s">
        <v>144</v>
      </c>
      <c r="AL33" t="s">
        <v>124</v>
      </c>
      <c r="AM33">
        <f>IF(fun[[#This Row],[BsmtQual]]="Ex",5,IF(fun[[#This Row],[BsmtQual]]="Gd",4,IF(fun[[#This Row],[BsmtQual]]="TA",3,IF(fun[[#This Row],[BsmtQual]]="Fa",2,IF(fun[[#This Row],[BsmtQual]]="Po",1,0)))))</f>
        <v>3</v>
      </c>
      <c r="AN33" t="s">
        <v>124</v>
      </c>
      <c r="AO33">
        <f>IF(fun[[#This Row],[BsmtCond]]="Ex",5,IF(fun[[#This Row],[BsmtCond]]="Gd",4,IF(fun[[#This Row],[BsmtCond]]="TA",3,IF(fun[[#This Row],[BsmtCond]]="Fa",2,IF(fun[[#This Row],[BsmtCond]]="Po",1,0)))))</f>
        <v>3</v>
      </c>
      <c r="AP33" t="s">
        <v>126</v>
      </c>
      <c r="AQ33">
        <f>IF(fun[[#This Row],[BsmtExposure]]="Gd",3,IF(fun[[#This Row],[BsmtExposure]]="Av",2,IF(fun[[#This Row],[BsmtExposure]]="Mn",1,0)))</f>
        <v>0</v>
      </c>
      <c r="AR33" t="s">
        <v>128</v>
      </c>
      <c r="AS33">
        <v>0</v>
      </c>
      <c r="AT33" t="s">
        <v>128</v>
      </c>
      <c r="AU33">
        <v>0</v>
      </c>
      <c r="AV33">
        <v>1228</v>
      </c>
      <c r="AW33">
        <v>1228</v>
      </c>
      <c r="AX33" t="s">
        <v>129</v>
      </c>
      <c r="AY33" t="s">
        <v>123</v>
      </c>
      <c r="AZ33">
        <f>IF(fun[[#This Row],[HeatingQC]]="Ex",5,IF(fun[[#This Row],[HeatingQC]]="Gd",4,IF(fun[[#This Row],[HeatingQC]]="TA",3,IF(fun[[#This Row],[HeatingQC]]="Fa",2,IF(fun[[#This Row],[HeatingQC]]="Po",1,0)))))</f>
        <v>4</v>
      </c>
      <c r="BA33" t="s">
        <v>131</v>
      </c>
      <c r="BB33" t="s">
        <v>132</v>
      </c>
      <c r="BC33">
        <v>1228</v>
      </c>
      <c r="BD33">
        <v>0</v>
      </c>
      <c r="BE33">
        <v>0</v>
      </c>
      <c r="BF33">
        <v>1228</v>
      </c>
      <c r="BG33">
        <f>LOG(fun[[#This Row],[GrLivArea]])</f>
        <v>3.089198366805149</v>
      </c>
      <c r="BH33">
        <v>0</v>
      </c>
      <c r="BI33">
        <v>0</v>
      </c>
      <c r="BJ33">
        <f>fun[[#This Row],[BsmtFullBath]]+(0.5*fun[[#This Row],[BsmtHalfBath]])</f>
        <v>0</v>
      </c>
      <c r="BK33">
        <v>1</v>
      </c>
      <c r="BL33">
        <v>1</v>
      </c>
      <c r="BM33">
        <f>fun[[#This Row],[HalfBath]]+fun[[#This Row],[TOTBaseBath]]+fun[[#This Row],[FullBath]]</f>
        <v>2</v>
      </c>
      <c r="BN33">
        <v>3</v>
      </c>
      <c r="BO33">
        <v>1</v>
      </c>
      <c r="BP33" t="s">
        <v>123</v>
      </c>
      <c r="BQ33">
        <f>IF(fun[[#This Row],[KitchenQual]]="Ex",5,IF(fun[[#This Row],[KitchenQual]]="Gd",4,IF(fun[[#This Row],[KitchenQual]]="TA",3,IF(fun[[#This Row],[KitchenQual]]="Fa",2,0))))</f>
        <v>4</v>
      </c>
      <c r="BR33">
        <v>6</v>
      </c>
      <c r="BS33" t="s">
        <v>133</v>
      </c>
      <c r="BT33">
        <v>0</v>
      </c>
      <c r="BU33" t="s">
        <v>109</v>
      </c>
      <c r="BV33">
        <f>IF(fun[[#This Row],[FireplaceQu]]="Ex",5,IF(fun[[#This Row],[FireplaceQu]]="Gd",4,IF(fun[[#This Row],[FireplaceQu]]="TA",3,IF(fun[[#This Row],[FireplaceQu]]="Fa",2,0))))</f>
        <v>0</v>
      </c>
      <c r="BW33" t="s">
        <v>134</v>
      </c>
      <c r="BX33">
        <v>1966</v>
      </c>
      <c r="BY33" t="s">
        <v>128</v>
      </c>
      <c r="BZ33">
        <v>1</v>
      </c>
      <c r="CA33">
        <v>271</v>
      </c>
      <c r="CB33" t="s">
        <v>124</v>
      </c>
      <c r="CC33">
        <f>IF(fun[[#This Row],[GarageQual]]="Ex",5,IF(fun[[#This Row],[GarageQual]]="Gd",4,IF(fun[[#This Row],[GarageQual]]="TA",3,IF(fun[[#This Row],[GarageQual]]="Fa",2,IF(fun[[#This Row],[GarageQual]]="Po",1,0)))))</f>
        <v>3</v>
      </c>
      <c r="CD33" t="s">
        <v>124</v>
      </c>
      <c r="CE33">
        <f>IF(fun[[#This Row],[GarageCond]]="Ex",5,IF(fun[[#This Row],[GarageCond]]="Gd",4,IF(fun[[#This Row],[GarageCond]]="TA",3,IF(fun[[#This Row],[GarageCond]]="Fa",2,IF(fun[[#This Row],[GarageCond]]="Po",1,0)))))</f>
        <v>3</v>
      </c>
      <c r="CF33" t="s">
        <v>131</v>
      </c>
      <c r="CG33">
        <v>0</v>
      </c>
      <c r="CH33">
        <v>65</v>
      </c>
      <c r="CI33">
        <v>0</v>
      </c>
      <c r="CJ33">
        <v>0</v>
      </c>
      <c r="CK33">
        <v>0</v>
      </c>
      <c r="CL33">
        <f>(0.5*fun[[#This Row],[WoodDeckSF]])+fun[[#This Row],[OpenPorchSF]]+(2*fun[[#This Row],[EnclosedPorch]])+(1.5*fun[[#This Row],[3SsnPorch]])+fun[[#This Row],[ScreenPorch]]</f>
        <v>65</v>
      </c>
      <c r="CM33">
        <v>0</v>
      </c>
      <c r="CN33" t="s">
        <v>109</v>
      </c>
      <c r="CO33">
        <f>IF(fun[[#This Row],[PoolQC]]="Ex",5,IF(fun[[#This Row],[PoolQC]]="Gd",4,IF(fun[[#This Row],[PoolQC]]="TA",3,IF(fun[[#This Row],[PoolQC]]="Fa",2,IF(fun[[#This Row],[PoolQC]]="Po",1,0)))))</f>
        <v>0</v>
      </c>
      <c r="CP33" t="s">
        <v>160</v>
      </c>
      <c r="CQ33" t="s">
        <v>109</v>
      </c>
      <c r="CR33">
        <v>0</v>
      </c>
      <c r="CS33">
        <v>6</v>
      </c>
      <c r="CT33">
        <v>2008</v>
      </c>
      <c r="CU33" t="s">
        <v>136</v>
      </c>
      <c r="CV33" t="s">
        <v>137</v>
      </c>
      <c r="CW33">
        <f>COUNTIF(fun[[#This Row],[Id]:[SaleCondition]],0)</f>
        <v>22</v>
      </c>
      <c r="CX33">
        <f>COUNTIF(fun[[#This Row],[Id]:[SaleCondition]],"NA")</f>
        <v>5</v>
      </c>
      <c r="CY33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33">
        <f>fun[NUM_ExCond]+fun[NUM_BsmtCond]+fun[NUM_GarCond]</f>
        <v>9</v>
      </c>
      <c r="DA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33">
        <v>149350</v>
      </c>
    </row>
    <row r="34" spans="1:107" x14ac:dyDescent="0.25">
      <c r="A34">
        <v>33</v>
      </c>
      <c r="B34">
        <v>20</v>
      </c>
      <c r="C34" t="s">
        <v>107</v>
      </c>
      <c r="D34">
        <f>IF(fun[[#This Row],[MSZoning]]="RL",1,0)</f>
        <v>1</v>
      </c>
      <c r="E34">
        <f>IF(fun[[#This Row],[rl]]="RM",1,0)</f>
        <v>0</v>
      </c>
      <c r="F34">
        <f>IF(fun[[#This Row],[rm]]="RH",1,0)</f>
        <v>0</v>
      </c>
      <c r="G34">
        <f>IF(fun[[#This Row],[rh]]="C (all)",1,0)</f>
        <v>0</v>
      </c>
      <c r="H34">
        <v>85</v>
      </c>
      <c r="I34">
        <f>IF(fun[[#This Row],[LotFrontage]]="NA",0,fun[[#This Row],[LotFrontage]])</f>
        <v>85</v>
      </c>
      <c r="J34">
        <v>11049</v>
      </c>
      <c r="K34" t="s">
        <v>108</v>
      </c>
      <c r="L34" t="s">
        <v>109</v>
      </c>
      <c r="M34" t="s">
        <v>110</v>
      </c>
      <c r="N34" t="s">
        <v>111</v>
      </c>
      <c r="O34" t="s">
        <v>112</v>
      </c>
      <c r="P34" t="s">
        <v>148</v>
      </c>
      <c r="Q34" t="s">
        <v>114</v>
      </c>
      <c r="R34" t="s">
        <v>115</v>
      </c>
      <c r="S34" t="s">
        <v>116</v>
      </c>
      <c r="T34" t="s">
        <v>116</v>
      </c>
      <c r="U34" t="s">
        <v>117</v>
      </c>
      <c r="V34" t="s">
        <v>141</v>
      </c>
      <c r="W34">
        <v>8</v>
      </c>
      <c r="X34">
        <v>5</v>
      </c>
      <c r="Y34">
        <v>2007</v>
      </c>
      <c r="Z34">
        <v>2007</v>
      </c>
      <c r="AA34" t="s">
        <v>119</v>
      </c>
      <c r="AB34" t="s">
        <v>120</v>
      </c>
      <c r="AC34" t="s">
        <v>121</v>
      </c>
      <c r="AD34" t="s">
        <v>121</v>
      </c>
      <c r="AE34" t="s">
        <v>143</v>
      </c>
      <c r="AF34">
        <v>0</v>
      </c>
      <c r="AG34" t="s">
        <v>123</v>
      </c>
      <c r="AH34">
        <f>IF(fun[[#This Row],[ExterQual]]="Ex",5,IF(fun[[#This Row],[ExterQual]]="Gd",4,IF(fun[[#This Row],[ExterQual]]="TA",3,IF(fun[[#This Row],[ExterQual]]="Fa",2,1))))</f>
        <v>4</v>
      </c>
      <c r="AI34" t="s">
        <v>124</v>
      </c>
      <c r="AJ34">
        <f>IF(fun[[#This Row],[ExterCond]]="Ex",5,IF(fun[[#This Row],[ExterCond]]="Gd",4,IF(fun[[#This Row],[ExterCond]]="TA",3,IF(fun[[#This Row],[ExterCond]]="Fa",2,1))))</f>
        <v>3</v>
      </c>
      <c r="AK34" t="s">
        <v>125</v>
      </c>
      <c r="AL34" t="s">
        <v>130</v>
      </c>
      <c r="AM34">
        <f>IF(fun[[#This Row],[BsmtQual]]="Ex",5,IF(fun[[#This Row],[BsmtQual]]="Gd",4,IF(fun[[#This Row],[BsmtQual]]="TA",3,IF(fun[[#This Row],[BsmtQual]]="Fa",2,IF(fun[[#This Row],[BsmtQual]]="Po",1,0)))))</f>
        <v>5</v>
      </c>
      <c r="AN34" t="s">
        <v>124</v>
      </c>
      <c r="AO34">
        <f>IF(fun[[#This Row],[BsmtCond]]="Ex",5,IF(fun[[#This Row],[BsmtCond]]="Gd",4,IF(fun[[#This Row],[BsmtCond]]="TA",3,IF(fun[[#This Row],[BsmtCond]]="Fa",2,IF(fun[[#This Row],[BsmtCond]]="Po",1,0)))))</f>
        <v>3</v>
      </c>
      <c r="AP34" t="s">
        <v>156</v>
      </c>
      <c r="AQ34">
        <f>IF(fun[[#This Row],[BsmtExposure]]="Gd",3,IF(fun[[#This Row],[BsmtExposure]]="Av",2,IF(fun[[#This Row],[BsmtExposure]]="Mn",1,0)))</f>
        <v>2</v>
      </c>
      <c r="AR34" t="s">
        <v>128</v>
      </c>
      <c r="AS34">
        <v>0</v>
      </c>
      <c r="AT34" t="s">
        <v>128</v>
      </c>
      <c r="AU34">
        <v>0</v>
      </c>
      <c r="AV34">
        <v>1234</v>
      </c>
      <c r="AW34">
        <v>1234</v>
      </c>
      <c r="AX34" t="s">
        <v>129</v>
      </c>
      <c r="AY34" t="s">
        <v>130</v>
      </c>
      <c r="AZ34">
        <f>IF(fun[[#This Row],[HeatingQC]]="Ex",5,IF(fun[[#This Row],[HeatingQC]]="Gd",4,IF(fun[[#This Row],[HeatingQC]]="TA",3,IF(fun[[#This Row],[HeatingQC]]="Fa",2,IF(fun[[#This Row],[HeatingQC]]="Po",1,0)))))</f>
        <v>5</v>
      </c>
      <c r="BA34" t="s">
        <v>131</v>
      </c>
      <c r="BB34" t="s">
        <v>132</v>
      </c>
      <c r="BC34">
        <v>1234</v>
      </c>
      <c r="BD34">
        <v>0</v>
      </c>
      <c r="BE34">
        <v>0</v>
      </c>
      <c r="BF34">
        <v>1234</v>
      </c>
      <c r="BG34">
        <f>LOG(fun[[#This Row],[GrLivArea]])</f>
        <v>3.0913151596972228</v>
      </c>
      <c r="BH34">
        <v>0</v>
      </c>
      <c r="BI34">
        <v>0</v>
      </c>
      <c r="BJ34">
        <f>fun[[#This Row],[BsmtFullBath]]+(0.5*fun[[#This Row],[BsmtHalfBath]])</f>
        <v>0</v>
      </c>
      <c r="BK34">
        <v>2</v>
      </c>
      <c r="BL34">
        <v>0</v>
      </c>
      <c r="BM34">
        <f>fun[[#This Row],[HalfBath]]+fun[[#This Row],[TOTBaseBath]]+fun[[#This Row],[FullBath]]</f>
        <v>2</v>
      </c>
      <c r="BN34">
        <v>3</v>
      </c>
      <c r="BO34">
        <v>1</v>
      </c>
      <c r="BP34" t="s">
        <v>123</v>
      </c>
      <c r="BQ34">
        <f>IF(fun[[#This Row],[KitchenQual]]="Ex",5,IF(fun[[#This Row],[KitchenQual]]="Gd",4,IF(fun[[#This Row],[KitchenQual]]="TA",3,IF(fun[[#This Row],[KitchenQual]]="Fa",2,0))))</f>
        <v>4</v>
      </c>
      <c r="BR34">
        <v>7</v>
      </c>
      <c r="BS34" t="s">
        <v>133</v>
      </c>
      <c r="BT34">
        <v>0</v>
      </c>
      <c r="BU34" t="s">
        <v>109</v>
      </c>
      <c r="BV34">
        <f>IF(fun[[#This Row],[FireplaceQu]]="Ex",5,IF(fun[[#This Row],[FireplaceQu]]="Gd",4,IF(fun[[#This Row],[FireplaceQu]]="TA",3,IF(fun[[#This Row],[FireplaceQu]]="Fa",2,0))))</f>
        <v>0</v>
      </c>
      <c r="BW34" t="s">
        <v>134</v>
      </c>
      <c r="BX34">
        <v>2007</v>
      </c>
      <c r="BY34" t="s">
        <v>135</v>
      </c>
      <c r="BZ34">
        <v>2</v>
      </c>
      <c r="CA34">
        <v>484</v>
      </c>
      <c r="CB34" t="s">
        <v>124</v>
      </c>
      <c r="CC34">
        <f>IF(fun[[#This Row],[GarageQual]]="Ex",5,IF(fun[[#This Row],[GarageQual]]="Gd",4,IF(fun[[#This Row],[GarageQual]]="TA",3,IF(fun[[#This Row],[GarageQual]]="Fa",2,IF(fun[[#This Row],[GarageQual]]="Po",1,0)))))</f>
        <v>3</v>
      </c>
      <c r="CD34" t="s">
        <v>124</v>
      </c>
      <c r="CE34">
        <f>IF(fun[[#This Row],[GarageCond]]="Ex",5,IF(fun[[#This Row],[GarageCond]]="Gd",4,IF(fun[[#This Row],[GarageCond]]="TA",3,IF(fun[[#This Row],[GarageCond]]="Fa",2,IF(fun[[#This Row],[GarageCond]]="Po",1,0)))))</f>
        <v>3</v>
      </c>
      <c r="CF34" t="s">
        <v>131</v>
      </c>
      <c r="CG34">
        <v>0</v>
      </c>
      <c r="CH34">
        <v>30</v>
      </c>
      <c r="CI34">
        <v>0</v>
      </c>
      <c r="CJ34">
        <v>0</v>
      </c>
      <c r="CK34">
        <v>0</v>
      </c>
      <c r="CL34">
        <f>(0.5*fun[[#This Row],[WoodDeckSF]])+fun[[#This Row],[OpenPorchSF]]+(2*fun[[#This Row],[EnclosedPorch]])+(1.5*fun[[#This Row],[3SsnPorch]])+fun[[#This Row],[ScreenPorch]]</f>
        <v>30</v>
      </c>
      <c r="CM34">
        <v>0</v>
      </c>
      <c r="CN34" t="s">
        <v>109</v>
      </c>
      <c r="CO34">
        <f>IF(fun[[#This Row],[PoolQC]]="Ex",5,IF(fun[[#This Row],[PoolQC]]="Gd",4,IF(fun[[#This Row],[PoolQC]]="TA",3,IF(fun[[#This Row],[PoolQC]]="Fa",2,IF(fun[[#This Row],[PoolQC]]="Po",1,0)))))</f>
        <v>0</v>
      </c>
      <c r="CP34" t="s">
        <v>109</v>
      </c>
      <c r="CQ34" t="s">
        <v>109</v>
      </c>
      <c r="CR34">
        <v>0</v>
      </c>
      <c r="CS34">
        <v>1</v>
      </c>
      <c r="CT34">
        <v>2008</v>
      </c>
      <c r="CU34" t="s">
        <v>136</v>
      </c>
      <c r="CV34" t="s">
        <v>137</v>
      </c>
      <c r="CW34">
        <f>COUNTIF(fun[[#This Row],[Id]:[SaleCondition]],0)</f>
        <v>21</v>
      </c>
      <c r="CX34">
        <f>COUNTIF(fun[[#This Row],[Id]:[SaleCondition]],"NA")</f>
        <v>5</v>
      </c>
      <c r="CY34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34">
        <f>fun[NUM_ExCond]+fun[NUM_BsmtCond]+fun[NUM_GarCond]</f>
        <v>9</v>
      </c>
      <c r="DA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72.5</v>
      </c>
      <c r="DC34">
        <v>179900</v>
      </c>
    </row>
    <row r="35" spans="1:107" x14ac:dyDescent="0.25">
      <c r="A35">
        <v>34</v>
      </c>
      <c r="B35">
        <v>20</v>
      </c>
      <c r="C35" t="s">
        <v>107</v>
      </c>
      <c r="D35">
        <f>IF(fun[[#This Row],[MSZoning]]="RL",1,0)</f>
        <v>1</v>
      </c>
      <c r="E35">
        <f>IF(fun[[#This Row],[rl]]="RM",1,0)</f>
        <v>0</v>
      </c>
      <c r="F35">
        <f>IF(fun[[#This Row],[rm]]="RH",1,0)</f>
        <v>0</v>
      </c>
      <c r="G35">
        <f>IF(fun[[#This Row],[rh]]="C (all)",1,0)</f>
        <v>0</v>
      </c>
      <c r="H35">
        <v>70</v>
      </c>
      <c r="I35">
        <f>IF(fun[[#This Row],[LotFrontage]]="NA",0,fun[[#This Row],[LotFrontage]])</f>
        <v>70</v>
      </c>
      <c r="J35">
        <v>10552</v>
      </c>
      <c r="K35" t="s">
        <v>108</v>
      </c>
      <c r="L35" t="s">
        <v>109</v>
      </c>
      <c r="M35" t="s">
        <v>146</v>
      </c>
      <c r="N35" t="s">
        <v>111</v>
      </c>
      <c r="O35" t="s">
        <v>112</v>
      </c>
      <c r="P35" t="s">
        <v>113</v>
      </c>
      <c r="Q35" t="s">
        <v>114</v>
      </c>
      <c r="R35" t="s">
        <v>188</v>
      </c>
      <c r="S35" t="s">
        <v>116</v>
      </c>
      <c r="T35" t="s">
        <v>116</v>
      </c>
      <c r="U35" t="s">
        <v>117</v>
      </c>
      <c r="V35" t="s">
        <v>141</v>
      </c>
      <c r="W35">
        <v>5</v>
      </c>
      <c r="X35">
        <v>5</v>
      </c>
      <c r="Y35">
        <v>1959</v>
      </c>
      <c r="Z35">
        <v>1959</v>
      </c>
      <c r="AA35" t="s">
        <v>178</v>
      </c>
      <c r="AB35" t="s">
        <v>120</v>
      </c>
      <c r="AC35" t="s">
        <v>122</v>
      </c>
      <c r="AD35" t="s">
        <v>122</v>
      </c>
      <c r="AE35" t="s">
        <v>143</v>
      </c>
      <c r="AF35">
        <v>0</v>
      </c>
      <c r="AG35" t="s">
        <v>124</v>
      </c>
      <c r="AH35">
        <f>IF(fun[[#This Row],[ExterQual]]="Ex",5,IF(fun[[#This Row],[ExterQual]]="Gd",4,IF(fun[[#This Row],[ExterQual]]="TA",3,IF(fun[[#This Row],[ExterQual]]="Fa",2,1))))</f>
        <v>3</v>
      </c>
      <c r="AI35" t="s">
        <v>124</v>
      </c>
      <c r="AJ35">
        <f>IF(fun[[#This Row],[ExterCond]]="Ex",5,IF(fun[[#This Row],[ExterCond]]="Gd",4,IF(fun[[#This Row],[ExterCond]]="TA",3,IF(fun[[#This Row],[ExterCond]]="Fa",2,1))))</f>
        <v>3</v>
      </c>
      <c r="AK35" t="s">
        <v>144</v>
      </c>
      <c r="AL35" t="s">
        <v>124</v>
      </c>
      <c r="AM35">
        <f>IF(fun[[#This Row],[BsmtQual]]="Ex",5,IF(fun[[#This Row],[BsmtQual]]="Gd",4,IF(fun[[#This Row],[BsmtQual]]="TA",3,IF(fun[[#This Row],[BsmtQual]]="Fa",2,IF(fun[[#This Row],[BsmtQual]]="Po",1,0)))))</f>
        <v>3</v>
      </c>
      <c r="AN35" t="s">
        <v>124</v>
      </c>
      <c r="AO35">
        <f>IF(fun[[#This Row],[BsmtCond]]="Ex",5,IF(fun[[#This Row],[BsmtCond]]="Gd",4,IF(fun[[#This Row],[BsmtCond]]="TA",3,IF(fun[[#This Row],[BsmtCond]]="Fa",2,IF(fun[[#This Row],[BsmtCond]]="Po",1,0)))))</f>
        <v>3</v>
      </c>
      <c r="AP35" t="s">
        <v>126</v>
      </c>
      <c r="AQ35">
        <f>IF(fun[[#This Row],[BsmtExposure]]="Gd",3,IF(fun[[#This Row],[BsmtExposure]]="Av",2,IF(fun[[#This Row],[BsmtExposure]]="Mn",1,0)))</f>
        <v>0</v>
      </c>
      <c r="AR35" t="s">
        <v>179</v>
      </c>
      <c r="AS35">
        <v>1018</v>
      </c>
      <c r="AT35" t="s">
        <v>128</v>
      </c>
      <c r="AU35">
        <v>0</v>
      </c>
      <c r="AV35">
        <v>380</v>
      </c>
      <c r="AW35">
        <v>1398</v>
      </c>
      <c r="AX35" t="s">
        <v>129</v>
      </c>
      <c r="AY35" t="s">
        <v>123</v>
      </c>
      <c r="AZ35">
        <f>IF(fun[[#This Row],[HeatingQC]]="Ex",5,IF(fun[[#This Row],[HeatingQC]]="Gd",4,IF(fun[[#This Row],[HeatingQC]]="TA",3,IF(fun[[#This Row],[HeatingQC]]="Fa",2,IF(fun[[#This Row],[HeatingQC]]="Po",1,0)))))</f>
        <v>4</v>
      </c>
      <c r="BA35" t="s">
        <v>131</v>
      </c>
      <c r="BB35" t="s">
        <v>132</v>
      </c>
      <c r="BC35">
        <v>1700</v>
      </c>
      <c r="BD35">
        <v>0</v>
      </c>
      <c r="BE35">
        <v>0</v>
      </c>
      <c r="BF35">
        <v>1700</v>
      </c>
      <c r="BG35">
        <f>LOG(fun[[#This Row],[GrLivArea]])</f>
        <v>3.2304489213782741</v>
      </c>
      <c r="BH35">
        <v>0</v>
      </c>
      <c r="BI35">
        <v>1</v>
      </c>
      <c r="BJ35">
        <f>fun[[#This Row],[BsmtFullBath]]+(0.5*fun[[#This Row],[BsmtHalfBath]])</f>
        <v>0.5</v>
      </c>
      <c r="BK35">
        <v>1</v>
      </c>
      <c r="BL35">
        <v>1</v>
      </c>
      <c r="BM35">
        <f>fun[[#This Row],[HalfBath]]+fun[[#This Row],[TOTBaseBath]]+fun[[#This Row],[FullBath]]</f>
        <v>2.5</v>
      </c>
      <c r="BN35">
        <v>4</v>
      </c>
      <c r="BO35">
        <v>1</v>
      </c>
      <c r="BP35" t="s">
        <v>123</v>
      </c>
      <c r="BQ35">
        <f>IF(fun[[#This Row],[KitchenQual]]="Ex",5,IF(fun[[#This Row],[KitchenQual]]="Gd",4,IF(fun[[#This Row],[KitchenQual]]="TA",3,IF(fun[[#This Row],[KitchenQual]]="Fa",2,0))))</f>
        <v>4</v>
      </c>
      <c r="BR35">
        <v>6</v>
      </c>
      <c r="BS35" t="s">
        <v>133</v>
      </c>
      <c r="BT35">
        <v>1</v>
      </c>
      <c r="BU35" t="s">
        <v>123</v>
      </c>
      <c r="BV35">
        <f>IF(fun[[#This Row],[FireplaceQu]]="Ex",5,IF(fun[[#This Row],[FireplaceQu]]="Gd",4,IF(fun[[#This Row],[FireplaceQu]]="TA",3,IF(fun[[#This Row],[FireplaceQu]]="Fa",2,0))))</f>
        <v>4</v>
      </c>
      <c r="BW35" t="s">
        <v>134</v>
      </c>
      <c r="BX35">
        <v>1959</v>
      </c>
      <c r="BY35" t="s">
        <v>135</v>
      </c>
      <c r="BZ35">
        <v>2</v>
      </c>
      <c r="CA35">
        <v>447</v>
      </c>
      <c r="CB35" t="s">
        <v>124</v>
      </c>
      <c r="CC35">
        <f>IF(fun[[#This Row],[GarageQual]]="Ex",5,IF(fun[[#This Row],[GarageQual]]="Gd",4,IF(fun[[#This Row],[GarageQual]]="TA",3,IF(fun[[#This Row],[GarageQual]]="Fa",2,IF(fun[[#This Row],[GarageQual]]="Po",1,0)))))</f>
        <v>3</v>
      </c>
      <c r="CD35" t="s">
        <v>124</v>
      </c>
      <c r="CE35">
        <f>IF(fun[[#This Row],[GarageCond]]="Ex",5,IF(fun[[#This Row],[GarageCond]]="Gd",4,IF(fun[[#This Row],[GarageCond]]="TA",3,IF(fun[[#This Row],[GarageCond]]="Fa",2,IF(fun[[#This Row],[GarageCond]]="Po",1,0)))))</f>
        <v>3</v>
      </c>
      <c r="CF35" t="s">
        <v>131</v>
      </c>
      <c r="CG35">
        <v>0</v>
      </c>
      <c r="CH35">
        <v>38</v>
      </c>
      <c r="CI35">
        <v>0</v>
      </c>
      <c r="CJ35">
        <v>0</v>
      </c>
      <c r="CK35">
        <v>0</v>
      </c>
      <c r="CL35">
        <f>(0.5*fun[[#This Row],[WoodDeckSF]])+fun[[#This Row],[OpenPorchSF]]+(2*fun[[#This Row],[EnclosedPorch]])+(1.5*fun[[#This Row],[3SsnPorch]])+fun[[#This Row],[ScreenPorch]]</f>
        <v>38</v>
      </c>
      <c r="CM35">
        <v>0</v>
      </c>
      <c r="CN35" t="s">
        <v>109</v>
      </c>
      <c r="CO35">
        <f>IF(fun[[#This Row],[PoolQC]]="Ex",5,IF(fun[[#This Row],[PoolQC]]="Gd",4,IF(fun[[#This Row],[PoolQC]]="TA",3,IF(fun[[#This Row],[PoolQC]]="Fa",2,IF(fun[[#This Row],[PoolQC]]="Po",1,0)))))</f>
        <v>0</v>
      </c>
      <c r="CP35" t="s">
        <v>109</v>
      </c>
      <c r="CQ35" t="s">
        <v>109</v>
      </c>
      <c r="CR35">
        <v>0</v>
      </c>
      <c r="CS35">
        <v>4</v>
      </c>
      <c r="CT35">
        <v>2010</v>
      </c>
      <c r="CU35" t="s">
        <v>136</v>
      </c>
      <c r="CV35" t="s">
        <v>137</v>
      </c>
      <c r="CW35">
        <f>COUNTIF(fun[[#This Row],[Id]:[SaleCondition]],0)</f>
        <v>16</v>
      </c>
      <c r="CX35">
        <f>COUNTIF(fun[[#This Row],[Id]:[SaleCondition]],"NA")</f>
        <v>4</v>
      </c>
      <c r="CY3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35">
        <f>fun[NUM_ExCond]+fun[NUM_BsmtCond]+fun[NUM_GarCond]</f>
        <v>9</v>
      </c>
      <c r="DA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35">
        <v>165500</v>
      </c>
    </row>
    <row r="36" spans="1:107" x14ac:dyDescent="0.25">
      <c r="A36">
        <v>35</v>
      </c>
      <c r="B36">
        <v>120</v>
      </c>
      <c r="C36" t="s">
        <v>107</v>
      </c>
      <c r="D36">
        <f>IF(fun[[#This Row],[MSZoning]]="RL",1,0)</f>
        <v>1</v>
      </c>
      <c r="E36">
        <f>IF(fun[[#This Row],[rl]]="RM",1,0)</f>
        <v>0</v>
      </c>
      <c r="F36">
        <f>IF(fun[[#This Row],[rm]]="RH",1,0)</f>
        <v>0</v>
      </c>
      <c r="G36">
        <f>IF(fun[[#This Row],[rh]]="C (all)",1,0)</f>
        <v>0</v>
      </c>
      <c r="H36">
        <v>60</v>
      </c>
      <c r="I36">
        <f>IF(fun[[#This Row],[LotFrontage]]="NA",0,fun[[#This Row],[LotFrontage]])</f>
        <v>60</v>
      </c>
      <c r="J36">
        <v>7313</v>
      </c>
      <c r="K36" t="s">
        <v>108</v>
      </c>
      <c r="L36" t="s">
        <v>109</v>
      </c>
      <c r="M36" t="s">
        <v>110</v>
      </c>
      <c r="N36" t="s">
        <v>111</v>
      </c>
      <c r="O36" t="s">
        <v>112</v>
      </c>
      <c r="P36" t="s">
        <v>113</v>
      </c>
      <c r="Q36" t="s">
        <v>114</v>
      </c>
      <c r="R36" t="s">
        <v>180</v>
      </c>
      <c r="S36" t="s">
        <v>116</v>
      </c>
      <c r="T36" t="s">
        <v>116</v>
      </c>
      <c r="U36" t="s">
        <v>205</v>
      </c>
      <c r="V36" t="s">
        <v>141</v>
      </c>
      <c r="W36">
        <v>9</v>
      </c>
      <c r="X36">
        <v>5</v>
      </c>
      <c r="Y36">
        <v>2005</v>
      </c>
      <c r="Z36">
        <v>2005</v>
      </c>
      <c r="AA36" t="s">
        <v>178</v>
      </c>
      <c r="AB36" t="s">
        <v>120</v>
      </c>
      <c r="AC36" t="s">
        <v>142</v>
      </c>
      <c r="AD36" t="s">
        <v>142</v>
      </c>
      <c r="AE36" t="s">
        <v>122</v>
      </c>
      <c r="AF36">
        <v>246</v>
      </c>
      <c r="AG36" t="s">
        <v>130</v>
      </c>
      <c r="AH36">
        <f>IF(fun[[#This Row],[ExterQual]]="Ex",5,IF(fun[[#This Row],[ExterQual]]="Gd",4,IF(fun[[#This Row],[ExterQual]]="TA",3,IF(fun[[#This Row],[ExterQual]]="Fa",2,1))))</f>
        <v>5</v>
      </c>
      <c r="AI36" t="s">
        <v>124</v>
      </c>
      <c r="AJ36">
        <f>IF(fun[[#This Row],[ExterCond]]="Ex",5,IF(fun[[#This Row],[ExterCond]]="Gd",4,IF(fun[[#This Row],[ExterCond]]="TA",3,IF(fun[[#This Row],[ExterCond]]="Fa",2,1))))</f>
        <v>3</v>
      </c>
      <c r="AK36" t="s">
        <v>125</v>
      </c>
      <c r="AL36" t="s">
        <v>130</v>
      </c>
      <c r="AM36">
        <f>IF(fun[[#This Row],[BsmtQual]]="Ex",5,IF(fun[[#This Row],[BsmtQual]]="Gd",4,IF(fun[[#This Row],[BsmtQual]]="TA",3,IF(fun[[#This Row],[BsmtQual]]="Fa",2,IF(fun[[#This Row],[BsmtQual]]="Po",1,0)))))</f>
        <v>5</v>
      </c>
      <c r="AN36" t="s">
        <v>124</v>
      </c>
      <c r="AO36">
        <f>IF(fun[[#This Row],[BsmtCond]]="Ex",5,IF(fun[[#This Row],[BsmtCond]]="Gd",4,IF(fun[[#This Row],[BsmtCond]]="TA",3,IF(fun[[#This Row],[BsmtCond]]="Fa",2,IF(fun[[#This Row],[BsmtCond]]="Po",1,0)))))</f>
        <v>3</v>
      </c>
      <c r="AP36" t="s">
        <v>126</v>
      </c>
      <c r="AQ36">
        <f>IF(fun[[#This Row],[BsmtExposure]]="Gd",3,IF(fun[[#This Row],[BsmtExposure]]="Av",2,IF(fun[[#This Row],[BsmtExposure]]="Mn",1,0)))</f>
        <v>0</v>
      </c>
      <c r="AR36" t="s">
        <v>127</v>
      </c>
      <c r="AS36">
        <v>1153</v>
      </c>
      <c r="AT36" t="s">
        <v>128</v>
      </c>
      <c r="AU36">
        <v>0</v>
      </c>
      <c r="AV36">
        <v>408</v>
      </c>
      <c r="AW36">
        <v>1561</v>
      </c>
      <c r="AX36" t="s">
        <v>129</v>
      </c>
      <c r="AY36" t="s">
        <v>130</v>
      </c>
      <c r="AZ36">
        <f>IF(fun[[#This Row],[HeatingQC]]="Ex",5,IF(fun[[#This Row],[HeatingQC]]="Gd",4,IF(fun[[#This Row],[HeatingQC]]="TA",3,IF(fun[[#This Row],[HeatingQC]]="Fa",2,IF(fun[[#This Row],[HeatingQC]]="Po",1,0)))))</f>
        <v>5</v>
      </c>
      <c r="BA36" t="s">
        <v>131</v>
      </c>
      <c r="BB36" t="s">
        <v>132</v>
      </c>
      <c r="BC36">
        <v>1561</v>
      </c>
      <c r="BD36">
        <v>0</v>
      </c>
      <c r="BE36">
        <v>0</v>
      </c>
      <c r="BF36">
        <v>1561</v>
      </c>
      <c r="BG36">
        <f>LOG(fun[[#This Row],[GrLivArea]])</f>
        <v>3.1934029030624176</v>
      </c>
      <c r="BH36">
        <v>1</v>
      </c>
      <c r="BI36">
        <v>0</v>
      </c>
      <c r="BJ36">
        <f>fun[[#This Row],[BsmtFullBath]]+(0.5*fun[[#This Row],[BsmtHalfBath]])</f>
        <v>1</v>
      </c>
      <c r="BK36">
        <v>2</v>
      </c>
      <c r="BL36">
        <v>0</v>
      </c>
      <c r="BM36">
        <f>fun[[#This Row],[HalfBath]]+fun[[#This Row],[TOTBaseBath]]+fun[[#This Row],[FullBath]]</f>
        <v>3</v>
      </c>
      <c r="BN36">
        <v>2</v>
      </c>
      <c r="BO36">
        <v>1</v>
      </c>
      <c r="BP36" t="s">
        <v>130</v>
      </c>
      <c r="BQ36">
        <f>IF(fun[[#This Row],[KitchenQual]]="Ex",5,IF(fun[[#This Row],[KitchenQual]]="Gd",4,IF(fun[[#This Row],[KitchenQual]]="TA",3,IF(fun[[#This Row],[KitchenQual]]="Fa",2,0))))</f>
        <v>5</v>
      </c>
      <c r="BR36">
        <v>6</v>
      </c>
      <c r="BS36" t="s">
        <v>133</v>
      </c>
      <c r="BT36">
        <v>1</v>
      </c>
      <c r="BU36" t="s">
        <v>123</v>
      </c>
      <c r="BV36">
        <f>IF(fun[[#This Row],[FireplaceQu]]="Ex",5,IF(fun[[#This Row],[FireplaceQu]]="Gd",4,IF(fun[[#This Row],[FireplaceQu]]="TA",3,IF(fun[[#This Row],[FireplaceQu]]="Fa",2,0))))</f>
        <v>4</v>
      </c>
      <c r="BW36" t="s">
        <v>134</v>
      </c>
      <c r="BX36">
        <v>2005</v>
      </c>
      <c r="BY36" t="s">
        <v>183</v>
      </c>
      <c r="BZ36">
        <v>2</v>
      </c>
      <c r="CA36">
        <v>556</v>
      </c>
      <c r="CB36" t="s">
        <v>124</v>
      </c>
      <c r="CC36">
        <f>IF(fun[[#This Row],[GarageQual]]="Ex",5,IF(fun[[#This Row],[GarageQual]]="Gd",4,IF(fun[[#This Row],[GarageQual]]="TA",3,IF(fun[[#This Row],[GarageQual]]="Fa",2,IF(fun[[#This Row],[GarageQual]]="Po",1,0)))))</f>
        <v>3</v>
      </c>
      <c r="CD36" t="s">
        <v>124</v>
      </c>
      <c r="CE36">
        <f>IF(fun[[#This Row],[GarageCond]]="Ex",5,IF(fun[[#This Row],[GarageCond]]="Gd",4,IF(fun[[#This Row],[GarageCond]]="TA",3,IF(fun[[#This Row],[GarageCond]]="Fa",2,IF(fun[[#This Row],[GarageCond]]="Po",1,0)))))</f>
        <v>3</v>
      </c>
      <c r="CF36" t="s">
        <v>131</v>
      </c>
      <c r="CG36">
        <v>203</v>
      </c>
      <c r="CH36">
        <v>47</v>
      </c>
      <c r="CI36">
        <v>0</v>
      </c>
      <c r="CJ36">
        <v>0</v>
      </c>
      <c r="CK36">
        <v>0</v>
      </c>
      <c r="CL36">
        <f>(0.5*fun[[#This Row],[WoodDeckSF]])+fun[[#This Row],[OpenPorchSF]]+(2*fun[[#This Row],[EnclosedPorch]])+(1.5*fun[[#This Row],[3SsnPorch]])+fun[[#This Row],[ScreenPorch]]</f>
        <v>148.5</v>
      </c>
      <c r="CM36">
        <v>0</v>
      </c>
      <c r="CN36" t="s">
        <v>109</v>
      </c>
      <c r="CO36">
        <f>IF(fun[[#This Row],[PoolQC]]="Ex",5,IF(fun[[#This Row],[PoolQC]]="Gd",4,IF(fun[[#This Row],[PoolQC]]="TA",3,IF(fun[[#This Row],[PoolQC]]="Fa",2,IF(fun[[#This Row],[PoolQC]]="Po",1,0)))))</f>
        <v>0</v>
      </c>
      <c r="CP36" t="s">
        <v>109</v>
      </c>
      <c r="CQ36" t="s">
        <v>109</v>
      </c>
      <c r="CR36">
        <v>0</v>
      </c>
      <c r="CS36">
        <v>8</v>
      </c>
      <c r="CT36">
        <v>2007</v>
      </c>
      <c r="CU36" t="s">
        <v>136</v>
      </c>
      <c r="CV36" t="s">
        <v>137</v>
      </c>
      <c r="CW36">
        <f>COUNTIF(fun[[#This Row],[Id]:[SaleCondition]],0)</f>
        <v>15</v>
      </c>
      <c r="CX36">
        <f>COUNTIF(fun[[#This Row],[Id]:[SaleCondition]],"NA")</f>
        <v>4</v>
      </c>
      <c r="CY36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36">
        <f>fun[NUM_ExCond]+fun[NUM_BsmtCond]+fun[NUM_GarCond]</f>
        <v>9</v>
      </c>
      <c r="DA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122</v>
      </c>
      <c r="DB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86</v>
      </c>
      <c r="DC36">
        <v>277500</v>
      </c>
    </row>
    <row r="37" spans="1:107" x14ac:dyDescent="0.25">
      <c r="A37">
        <v>36</v>
      </c>
      <c r="B37">
        <v>60</v>
      </c>
      <c r="C37" t="s">
        <v>107</v>
      </c>
      <c r="D37">
        <f>IF(fun[[#This Row],[MSZoning]]="RL",1,0)</f>
        <v>1</v>
      </c>
      <c r="E37">
        <f>IF(fun[[#This Row],[rl]]="RM",1,0)</f>
        <v>0</v>
      </c>
      <c r="F37">
        <f>IF(fun[[#This Row],[rm]]="RH",1,0)</f>
        <v>0</v>
      </c>
      <c r="G37">
        <f>IF(fun[[#This Row],[rh]]="C (all)",1,0)</f>
        <v>0</v>
      </c>
      <c r="H37">
        <v>108</v>
      </c>
      <c r="I37">
        <f>IF(fun[[#This Row],[LotFrontage]]="NA",0,fun[[#This Row],[LotFrontage]])</f>
        <v>108</v>
      </c>
      <c r="J37">
        <v>13418</v>
      </c>
      <c r="K37" t="s">
        <v>108</v>
      </c>
      <c r="L37" t="s">
        <v>109</v>
      </c>
      <c r="M37" t="s">
        <v>110</v>
      </c>
      <c r="N37" t="s">
        <v>111</v>
      </c>
      <c r="O37" t="s">
        <v>112</v>
      </c>
      <c r="P37" t="s">
        <v>113</v>
      </c>
      <c r="Q37" t="s">
        <v>114</v>
      </c>
      <c r="R37" t="s">
        <v>180</v>
      </c>
      <c r="S37" t="s">
        <v>116</v>
      </c>
      <c r="T37" t="s">
        <v>116</v>
      </c>
      <c r="U37" t="s">
        <v>117</v>
      </c>
      <c r="V37" t="s">
        <v>118</v>
      </c>
      <c r="W37">
        <v>8</v>
      </c>
      <c r="X37">
        <v>5</v>
      </c>
      <c r="Y37">
        <v>2004</v>
      </c>
      <c r="Z37">
        <v>2005</v>
      </c>
      <c r="AA37" t="s">
        <v>119</v>
      </c>
      <c r="AB37" t="s">
        <v>120</v>
      </c>
      <c r="AC37" t="s">
        <v>121</v>
      </c>
      <c r="AD37" t="s">
        <v>121</v>
      </c>
      <c r="AE37" t="s">
        <v>163</v>
      </c>
      <c r="AF37">
        <v>132</v>
      </c>
      <c r="AG37" t="s">
        <v>123</v>
      </c>
      <c r="AH37">
        <f>IF(fun[[#This Row],[ExterQual]]="Ex",5,IF(fun[[#This Row],[ExterQual]]="Gd",4,IF(fun[[#This Row],[ExterQual]]="TA",3,IF(fun[[#This Row],[ExterQual]]="Fa",2,1))))</f>
        <v>4</v>
      </c>
      <c r="AI37" t="s">
        <v>124</v>
      </c>
      <c r="AJ37">
        <f>IF(fun[[#This Row],[ExterCond]]="Ex",5,IF(fun[[#This Row],[ExterCond]]="Gd",4,IF(fun[[#This Row],[ExterCond]]="TA",3,IF(fun[[#This Row],[ExterCond]]="Fa",2,1))))</f>
        <v>3</v>
      </c>
      <c r="AK37" t="s">
        <v>125</v>
      </c>
      <c r="AL37" t="s">
        <v>130</v>
      </c>
      <c r="AM37">
        <f>IF(fun[[#This Row],[BsmtQual]]="Ex",5,IF(fun[[#This Row],[BsmtQual]]="Gd",4,IF(fun[[#This Row],[BsmtQual]]="TA",3,IF(fun[[#This Row],[BsmtQual]]="Fa",2,IF(fun[[#This Row],[BsmtQual]]="Po",1,0)))))</f>
        <v>5</v>
      </c>
      <c r="AN37" t="s">
        <v>124</v>
      </c>
      <c r="AO37">
        <f>IF(fun[[#This Row],[BsmtCond]]="Ex",5,IF(fun[[#This Row],[BsmtCond]]="Gd",4,IF(fun[[#This Row],[BsmtCond]]="TA",3,IF(fun[[#This Row],[BsmtCond]]="Fa",2,IF(fun[[#This Row],[BsmtCond]]="Po",1,0)))))</f>
        <v>3</v>
      </c>
      <c r="AP37" t="s">
        <v>156</v>
      </c>
      <c r="AQ37">
        <f>IF(fun[[#This Row],[BsmtExposure]]="Gd",3,IF(fun[[#This Row],[BsmtExposure]]="Av",2,IF(fun[[#This Row],[BsmtExposure]]="Mn",1,0)))</f>
        <v>2</v>
      </c>
      <c r="AR37" t="s">
        <v>128</v>
      </c>
      <c r="AS37">
        <v>0</v>
      </c>
      <c r="AT37" t="s">
        <v>128</v>
      </c>
      <c r="AU37">
        <v>0</v>
      </c>
      <c r="AV37">
        <v>1117</v>
      </c>
      <c r="AW37">
        <v>1117</v>
      </c>
      <c r="AX37" t="s">
        <v>129</v>
      </c>
      <c r="AY37" t="s">
        <v>130</v>
      </c>
      <c r="AZ37">
        <f>IF(fun[[#This Row],[HeatingQC]]="Ex",5,IF(fun[[#This Row],[HeatingQC]]="Gd",4,IF(fun[[#This Row],[HeatingQC]]="TA",3,IF(fun[[#This Row],[HeatingQC]]="Fa",2,IF(fun[[#This Row],[HeatingQC]]="Po",1,0)))))</f>
        <v>5</v>
      </c>
      <c r="BA37" t="s">
        <v>131</v>
      </c>
      <c r="BB37" t="s">
        <v>132</v>
      </c>
      <c r="BC37">
        <v>1132</v>
      </c>
      <c r="BD37">
        <v>1320</v>
      </c>
      <c r="BE37">
        <v>0</v>
      </c>
      <c r="BF37">
        <v>2452</v>
      </c>
      <c r="BG37">
        <f>LOG(fun[[#This Row],[GrLivArea]])</f>
        <v>3.3895204658463776</v>
      </c>
      <c r="BH37">
        <v>0</v>
      </c>
      <c r="BI37">
        <v>0</v>
      </c>
      <c r="BJ37">
        <f>fun[[#This Row],[BsmtFullBath]]+(0.5*fun[[#This Row],[BsmtHalfBath]])</f>
        <v>0</v>
      </c>
      <c r="BK37">
        <v>3</v>
      </c>
      <c r="BL37">
        <v>1</v>
      </c>
      <c r="BM37">
        <f>fun[[#This Row],[HalfBath]]+fun[[#This Row],[TOTBaseBath]]+fun[[#This Row],[FullBath]]</f>
        <v>4</v>
      </c>
      <c r="BN37">
        <v>4</v>
      </c>
      <c r="BO37">
        <v>1</v>
      </c>
      <c r="BP37" t="s">
        <v>123</v>
      </c>
      <c r="BQ37">
        <f>IF(fun[[#This Row],[KitchenQual]]="Ex",5,IF(fun[[#This Row],[KitchenQual]]="Gd",4,IF(fun[[#This Row],[KitchenQual]]="TA",3,IF(fun[[#This Row],[KitchenQual]]="Fa",2,0))))</f>
        <v>4</v>
      </c>
      <c r="BR37">
        <v>9</v>
      </c>
      <c r="BS37" t="s">
        <v>133</v>
      </c>
      <c r="BT37">
        <v>1</v>
      </c>
      <c r="BU37" t="s">
        <v>123</v>
      </c>
      <c r="BV37">
        <f>IF(fun[[#This Row],[FireplaceQu]]="Ex",5,IF(fun[[#This Row],[FireplaceQu]]="Gd",4,IF(fun[[#This Row],[FireplaceQu]]="TA",3,IF(fun[[#This Row],[FireplaceQu]]="Fa",2,0))))</f>
        <v>4</v>
      </c>
      <c r="BW37" t="s">
        <v>182</v>
      </c>
      <c r="BX37">
        <v>2004</v>
      </c>
      <c r="BY37" t="s">
        <v>183</v>
      </c>
      <c r="BZ37">
        <v>3</v>
      </c>
      <c r="CA37">
        <v>691</v>
      </c>
      <c r="CB37" t="s">
        <v>124</v>
      </c>
      <c r="CC37">
        <f>IF(fun[[#This Row],[GarageQual]]="Ex",5,IF(fun[[#This Row],[GarageQual]]="Gd",4,IF(fun[[#This Row],[GarageQual]]="TA",3,IF(fun[[#This Row],[GarageQual]]="Fa",2,IF(fun[[#This Row],[GarageQual]]="Po",1,0)))))</f>
        <v>3</v>
      </c>
      <c r="CD37" t="s">
        <v>124</v>
      </c>
      <c r="CE37">
        <f>IF(fun[[#This Row],[GarageCond]]="Ex",5,IF(fun[[#This Row],[GarageCond]]="Gd",4,IF(fun[[#This Row],[GarageCond]]="TA",3,IF(fun[[#This Row],[GarageCond]]="Fa",2,IF(fun[[#This Row],[GarageCond]]="Po",1,0)))))</f>
        <v>3</v>
      </c>
      <c r="CF37" t="s">
        <v>131</v>
      </c>
      <c r="CG37">
        <v>113</v>
      </c>
      <c r="CH37">
        <v>32</v>
      </c>
      <c r="CI37">
        <v>0</v>
      </c>
      <c r="CJ37">
        <v>0</v>
      </c>
      <c r="CK37">
        <v>0</v>
      </c>
      <c r="CL37">
        <f>(0.5*fun[[#This Row],[WoodDeckSF]])+fun[[#This Row],[OpenPorchSF]]+(2*fun[[#This Row],[EnclosedPorch]])+(1.5*fun[[#This Row],[3SsnPorch]])+fun[[#This Row],[ScreenPorch]]</f>
        <v>88.5</v>
      </c>
      <c r="CM37">
        <v>0</v>
      </c>
      <c r="CN37" t="s">
        <v>109</v>
      </c>
      <c r="CO37">
        <f>IF(fun[[#This Row],[PoolQC]]="Ex",5,IF(fun[[#This Row],[PoolQC]]="Gd",4,IF(fun[[#This Row],[PoolQC]]="TA",3,IF(fun[[#This Row],[PoolQC]]="Fa",2,IF(fun[[#This Row],[PoolQC]]="Po",1,0)))))</f>
        <v>0</v>
      </c>
      <c r="CP37" t="s">
        <v>109</v>
      </c>
      <c r="CQ37" t="s">
        <v>109</v>
      </c>
      <c r="CR37">
        <v>0</v>
      </c>
      <c r="CS37">
        <v>9</v>
      </c>
      <c r="CT37">
        <v>2006</v>
      </c>
      <c r="CU37" t="s">
        <v>136</v>
      </c>
      <c r="CV37" t="s">
        <v>137</v>
      </c>
      <c r="CW37">
        <f>COUNTIF(fun[[#This Row],[Id]:[SaleCondition]],0)</f>
        <v>15</v>
      </c>
      <c r="CX37">
        <f>COUNTIF(fun[[#This Row],[Id]:[SaleCondition]],"NA")</f>
        <v>4</v>
      </c>
      <c r="CY37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37">
        <f>fun[NUM_ExCond]+fun[NUM_BsmtCond]+fun[NUM_GarCond]</f>
        <v>9</v>
      </c>
      <c r="DA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37">
        <v>309000</v>
      </c>
    </row>
    <row r="38" spans="1:107" x14ac:dyDescent="0.25">
      <c r="A38">
        <v>37</v>
      </c>
      <c r="B38">
        <v>20</v>
      </c>
      <c r="C38" t="s">
        <v>107</v>
      </c>
      <c r="D38">
        <f>IF(fun[[#This Row],[MSZoning]]="RL",1,0)</f>
        <v>1</v>
      </c>
      <c r="E38">
        <f>IF(fun[[#This Row],[rl]]="RM",1,0)</f>
        <v>0</v>
      </c>
      <c r="F38">
        <f>IF(fun[[#This Row],[rm]]="RH",1,0)</f>
        <v>0</v>
      </c>
      <c r="G38">
        <f>IF(fun[[#This Row],[rh]]="C (all)",1,0)</f>
        <v>0</v>
      </c>
      <c r="H38">
        <v>112</v>
      </c>
      <c r="I38">
        <f>IF(fun[[#This Row],[LotFrontage]]="NA",0,fun[[#This Row],[LotFrontage]])</f>
        <v>112</v>
      </c>
      <c r="J38">
        <v>10859</v>
      </c>
      <c r="K38" t="s">
        <v>108</v>
      </c>
      <c r="L38" t="s">
        <v>109</v>
      </c>
      <c r="M38" t="s">
        <v>110</v>
      </c>
      <c r="N38" t="s">
        <v>111</v>
      </c>
      <c r="O38" t="s">
        <v>112</v>
      </c>
      <c r="P38" t="s">
        <v>148</v>
      </c>
      <c r="Q38" t="s">
        <v>114</v>
      </c>
      <c r="R38" t="s">
        <v>115</v>
      </c>
      <c r="S38" t="s">
        <v>116</v>
      </c>
      <c r="T38" t="s">
        <v>116</v>
      </c>
      <c r="U38" t="s">
        <v>117</v>
      </c>
      <c r="V38" t="s">
        <v>141</v>
      </c>
      <c r="W38">
        <v>5</v>
      </c>
      <c r="X38">
        <v>5</v>
      </c>
      <c r="Y38">
        <v>1994</v>
      </c>
      <c r="Z38">
        <v>1995</v>
      </c>
      <c r="AA38" t="s">
        <v>119</v>
      </c>
      <c r="AB38" t="s">
        <v>120</v>
      </c>
      <c r="AC38" t="s">
        <v>121</v>
      </c>
      <c r="AD38" t="s">
        <v>121</v>
      </c>
      <c r="AE38" t="s">
        <v>143</v>
      </c>
      <c r="AF38">
        <v>0</v>
      </c>
      <c r="AG38" t="s">
        <v>124</v>
      </c>
      <c r="AH38">
        <f>IF(fun[[#This Row],[ExterQual]]="Ex",5,IF(fun[[#This Row],[ExterQual]]="Gd",4,IF(fun[[#This Row],[ExterQual]]="TA",3,IF(fun[[#This Row],[ExterQual]]="Fa",2,1))))</f>
        <v>3</v>
      </c>
      <c r="AI38" t="s">
        <v>124</v>
      </c>
      <c r="AJ38">
        <f>IF(fun[[#This Row],[ExterCond]]="Ex",5,IF(fun[[#This Row],[ExterCond]]="Gd",4,IF(fun[[#This Row],[ExterCond]]="TA",3,IF(fun[[#This Row],[ExterCond]]="Fa",2,1))))</f>
        <v>3</v>
      </c>
      <c r="AK38" t="s">
        <v>125</v>
      </c>
      <c r="AL38" t="s">
        <v>123</v>
      </c>
      <c r="AM38">
        <f>IF(fun[[#This Row],[BsmtQual]]="Ex",5,IF(fun[[#This Row],[BsmtQual]]="Gd",4,IF(fun[[#This Row],[BsmtQual]]="TA",3,IF(fun[[#This Row],[BsmtQual]]="Fa",2,IF(fun[[#This Row],[BsmtQual]]="Po",1,0)))))</f>
        <v>4</v>
      </c>
      <c r="AN38" t="s">
        <v>124</v>
      </c>
      <c r="AO38">
        <f>IF(fun[[#This Row],[BsmtCond]]="Ex",5,IF(fun[[#This Row],[BsmtCond]]="Gd",4,IF(fun[[#This Row],[BsmtCond]]="TA",3,IF(fun[[#This Row],[BsmtCond]]="Fa",2,IF(fun[[#This Row],[BsmtCond]]="Po",1,0)))))</f>
        <v>3</v>
      </c>
      <c r="AP38" t="s">
        <v>126</v>
      </c>
      <c r="AQ38">
        <f>IF(fun[[#This Row],[BsmtExposure]]="Gd",3,IF(fun[[#This Row],[BsmtExposure]]="Av",2,IF(fun[[#This Row],[BsmtExposure]]="Mn",1,0)))</f>
        <v>0</v>
      </c>
      <c r="AR38" t="s">
        <v>128</v>
      </c>
      <c r="AS38">
        <v>0</v>
      </c>
      <c r="AT38" t="s">
        <v>128</v>
      </c>
      <c r="AU38">
        <v>0</v>
      </c>
      <c r="AV38">
        <v>1097</v>
      </c>
      <c r="AW38">
        <v>1097</v>
      </c>
      <c r="AX38" t="s">
        <v>129</v>
      </c>
      <c r="AY38" t="s">
        <v>130</v>
      </c>
      <c r="AZ38">
        <f>IF(fun[[#This Row],[HeatingQC]]="Ex",5,IF(fun[[#This Row],[HeatingQC]]="Gd",4,IF(fun[[#This Row],[HeatingQC]]="TA",3,IF(fun[[#This Row],[HeatingQC]]="Fa",2,IF(fun[[#This Row],[HeatingQC]]="Po",1,0)))))</f>
        <v>5</v>
      </c>
      <c r="BA38" t="s">
        <v>131</v>
      </c>
      <c r="BB38" t="s">
        <v>132</v>
      </c>
      <c r="BC38">
        <v>1097</v>
      </c>
      <c r="BD38">
        <v>0</v>
      </c>
      <c r="BE38">
        <v>0</v>
      </c>
      <c r="BF38">
        <v>1097</v>
      </c>
      <c r="BG38">
        <f>LOG(fun[[#This Row],[GrLivArea]])</f>
        <v>3.0402066275747113</v>
      </c>
      <c r="BH38">
        <v>0</v>
      </c>
      <c r="BI38">
        <v>0</v>
      </c>
      <c r="BJ38">
        <f>fun[[#This Row],[BsmtFullBath]]+(0.5*fun[[#This Row],[BsmtHalfBath]])</f>
        <v>0</v>
      </c>
      <c r="BK38">
        <v>1</v>
      </c>
      <c r="BL38">
        <v>1</v>
      </c>
      <c r="BM38">
        <f>fun[[#This Row],[HalfBath]]+fun[[#This Row],[TOTBaseBath]]+fun[[#This Row],[FullBath]]</f>
        <v>2</v>
      </c>
      <c r="BN38">
        <v>3</v>
      </c>
      <c r="BO38">
        <v>1</v>
      </c>
      <c r="BP38" t="s">
        <v>124</v>
      </c>
      <c r="BQ38">
        <f>IF(fun[[#This Row],[KitchenQual]]="Ex",5,IF(fun[[#This Row],[KitchenQual]]="Gd",4,IF(fun[[#This Row],[KitchenQual]]="TA",3,IF(fun[[#This Row],[KitchenQual]]="Fa",2,0))))</f>
        <v>3</v>
      </c>
      <c r="BR38">
        <v>6</v>
      </c>
      <c r="BS38" t="s">
        <v>133</v>
      </c>
      <c r="BT38">
        <v>0</v>
      </c>
      <c r="BU38" t="s">
        <v>109</v>
      </c>
      <c r="BV38">
        <f>IF(fun[[#This Row],[FireplaceQu]]="Ex",5,IF(fun[[#This Row],[FireplaceQu]]="Gd",4,IF(fun[[#This Row],[FireplaceQu]]="TA",3,IF(fun[[#This Row],[FireplaceQu]]="Fa",2,0))))</f>
        <v>0</v>
      </c>
      <c r="BW38" t="s">
        <v>134</v>
      </c>
      <c r="BX38">
        <v>1995</v>
      </c>
      <c r="BY38" t="s">
        <v>128</v>
      </c>
      <c r="BZ38">
        <v>2</v>
      </c>
      <c r="CA38">
        <v>672</v>
      </c>
      <c r="CB38" t="s">
        <v>124</v>
      </c>
      <c r="CC38">
        <f>IF(fun[[#This Row],[GarageQual]]="Ex",5,IF(fun[[#This Row],[GarageQual]]="Gd",4,IF(fun[[#This Row],[GarageQual]]="TA",3,IF(fun[[#This Row],[GarageQual]]="Fa",2,IF(fun[[#This Row],[GarageQual]]="Po",1,0)))))</f>
        <v>3</v>
      </c>
      <c r="CD38" t="s">
        <v>124</v>
      </c>
      <c r="CE38">
        <f>IF(fun[[#This Row],[GarageCond]]="Ex",5,IF(fun[[#This Row],[GarageCond]]="Gd",4,IF(fun[[#This Row],[GarageCond]]="TA",3,IF(fun[[#This Row],[GarageCond]]="Fa",2,IF(fun[[#This Row],[GarageCond]]="Po",1,0)))))</f>
        <v>3</v>
      </c>
      <c r="CF38" t="s">
        <v>131</v>
      </c>
      <c r="CG38">
        <v>392</v>
      </c>
      <c r="CH38">
        <v>64</v>
      </c>
      <c r="CI38">
        <v>0</v>
      </c>
      <c r="CJ38">
        <v>0</v>
      </c>
      <c r="CK38">
        <v>0</v>
      </c>
      <c r="CL38">
        <f>(0.5*fun[[#This Row],[WoodDeckSF]])+fun[[#This Row],[OpenPorchSF]]+(2*fun[[#This Row],[EnclosedPorch]])+(1.5*fun[[#This Row],[3SsnPorch]])+fun[[#This Row],[ScreenPorch]]</f>
        <v>260</v>
      </c>
      <c r="CM38">
        <v>0</v>
      </c>
      <c r="CN38" t="s">
        <v>109</v>
      </c>
      <c r="CO38">
        <f>IF(fun[[#This Row],[PoolQC]]="Ex",5,IF(fun[[#This Row],[PoolQC]]="Gd",4,IF(fun[[#This Row],[PoolQC]]="TA",3,IF(fun[[#This Row],[PoolQC]]="Fa",2,IF(fun[[#This Row],[PoolQC]]="Po",1,0)))))</f>
        <v>0</v>
      </c>
      <c r="CP38" t="s">
        <v>109</v>
      </c>
      <c r="CQ38" t="s">
        <v>109</v>
      </c>
      <c r="CR38">
        <v>0</v>
      </c>
      <c r="CS38">
        <v>6</v>
      </c>
      <c r="CT38">
        <v>2009</v>
      </c>
      <c r="CU38" t="s">
        <v>136</v>
      </c>
      <c r="CV38" t="s">
        <v>137</v>
      </c>
      <c r="CW38">
        <f>COUNTIF(fun[[#This Row],[Id]:[SaleCondition]],0)</f>
        <v>20</v>
      </c>
      <c r="CX38">
        <f>COUNTIF(fun[[#This Row],[Id]:[SaleCondition]],"NA")</f>
        <v>5</v>
      </c>
      <c r="CY38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38">
        <f>fun[NUM_ExCond]+fun[NUM_BsmtCond]+fun[NUM_GarCond]</f>
        <v>9</v>
      </c>
      <c r="DA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</v>
      </c>
      <c r="DC38">
        <v>145000</v>
      </c>
    </row>
    <row r="39" spans="1:107" x14ac:dyDescent="0.25">
      <c r="A39">
        <v>38</v>
      </c>
      <c r="B39">
        <v>20</v>
      </c>
      <c r="C39" t="s">
        <v>107</v>
      </c>
      <c r="D39">
        <f>IF(fun[[#This Row],[MSZoning]]="RL",1,0)</f>
        <v>1</v>
      </c>
      <c r="E39">
        <f>IF(fun[[#This Row],[rl]]="RM",1,0)</f>
        <v>0</v>
      </c>
      <c r="F39">
        <f>IF(fun[[#This Row],[rm]]="RH",1,0)</f>
        <v>0</v>
      </c>
      <c r="G39">
        <f>IF(fun[[#This Row],[rh]]="C (all)",1,0)</f>
        <v>0</v>
      </c>
      <c r="H39">
        <v>74</v>
      </c>
      <c r="I39">
        <f>IF(fun[[#This Row],[LotFrontage]]="NA",0,fun[[#This Row],[LotFrontage]])</f>
        <v>74</v>
      </c>
      <c r="J39">
        <v>8532</v>
      </c>
      <c r="K39" t="s">
        <v>108</v>
      </c>
      <c r="L39" t="s">
        <v>109</v>
      </c>
      <c r="M39" t="s">
        <v>110</v>
      </c>
      <c r="N39" t="s">
        <v>111</v>
      </c>
      <c r="O39" t="s">
        <v>112</v>
      </c>
      <c r="P39" t="s">
        <v>113</v>
      </c>
      <c r="Q39" t="s">
        <v>114</v>
      </c>
      <c r="R39" t="s">
        <v>188</v>
      </c>
      <c r="S39" t="s">
        <v>116</v>
      </c>
      <c r="T39" t="s">
        <v>116</v>
      </c>
      <c r="U39" t="s">
        <v>117</v>
      </c>
      <c r="V39" t="s">
        <v>141</v>
      </c>
      <c r="W39">
        <v>5</v>
      </c>
      <c r="X39">
        <v>6</v>
      </c>
      <c r="Y39">
        <v>1954</v>
      </c>
      <c r="Z39">
        <v>1990</v>
      </c>
      <c r="AA39" t="s">
        <v>178</v>
      </c>
      <c r="AB39" t="s">
        <v>120</v>
      </c>
      <c r="AC39" t="s">
        <v>150</v>
      </c>
      <c r="AD39" t="s">
        <v>150</v>
      </c>
      <c r="AE39" t="s">
        <v>122</v>
      </c>
      <c r="AF39">
        <v>650</v>
      </c>
      <c r="AG39" t="s">
        <v>124</v>
      </c>
      <c r="AH39">
        <f>IF(fun[[#This Row],[ExterQual]]="Ex",5,IF(fun[[#This Row],[ExterQual]]="Gd",4,IF(fun[[#This Row],[ExterQual]]="TA",3,IF(fun[[#This Row],[ExterQual]]="Fa",2,1))))</f>
        <v>3</v>
      </c>
      <c r="AI39" t="s">
        <v>124</v>
      </c>
      <c r="AJ39">
        <f>IF(fun[[#This Row],[ExterCond]]="Ex",5,IF(fun[[#This Row],[ExterCond]]="Gd",4,IF(fun[[#This Row],[ExterCond]]="TA",3,IF(fun[[#This Row],[ExterCond]]="Fa",2,1))))</f>
        <v>3</v>
      </c>
      <c r="AK39" t="s">
        <v>144</v>
      </c>
      <c r="AL39" t="s">
        <v>124</v>
      </c>
      <c r="AM39">
        <f>IF(fun[[#This Row],[BsmtQual]]="Ex",5,IF(fun[[#This Row],[BsmtQual]]="Gd",4,IF(fun[[#This Row],[BsmtQual]]="TA",3,IF(fun[[#This Row],[BsmtQual]]="Fa",2,IF(fun[[#This Row],[BsmtQual]]="Po",1,0)))))</f>
        <v>3</v>
      </c>
      <c r="AN39" t="s">
        <v>124</v>
      </c>
      <c r="AO39">
        <f>IF(fun[[#This Row],[BsmtCond]]="Ex",5,IF(fun[[#This Row],[BsmtCond]]="Gd",4,IF(fun[[#This Row],[BsmtCond]]="TA",3,IF(fun[[#This Row],[BsmtCond]]="Fa",2,IF(fun[[#This Row],[BsmtCond]]="Po",1,0)))))</f>
        <v>3</v>
      </c>
      <c r="AP39" t="s">
        <v>126</v>
      </c>
      <c r="AQ39">
        <f>IF(fun[[#This Row],[BsmtExposure]]="Gd",3,IF(fun[[#This Row],[BsmtExposure]]="Av",2,IF(fun[[#This Row],[BsmtExposure]]="Mn",1,0)))</f>
        <v>0</v>
      </c>
      <c r="AR39" t="s">
        <v>179</v>
      </c>
      <c r="AS39">
        <v>1213</v>
      </c>
      <c r="AT39" t="s">
        <v>128</v>
      </c>
      <c r="AU39">
        <v>0</v>
      </c>
      <c r="AV39">
        <v>84</v>
      </c>
      <c r="AW39">
        <v>1297</v>
      </c>
      <c r="AX39" t="s">
        <v>129</v>
      </c>
      <c r="AY39" t="s">
        <v>123</v>
      </c>
      <c r="AZ39">
        <f>IF(fun[[#This Row],[HeatingQC]]="Ex",5,IF(fun[[#This Row],[HeatingQC]]="Gd",4,IF(fun[[#This Row],[HeatingQC]]="TA",3,IF(fun[[#This Row],[HeatingQC]]="Fa",2,IF(fun[[#This Row],[HeatingQC]]="Po",1,0)))))</f>
        <v>4</v>
      </c>
      <c r="BA39" t="s">
        <v>131</v>
      </c>
      <c r="BB39" t="s">
        <v>132</v>
      </c>
      <c r="BC39">
        <v>1297</v>
      </c>
      <c r="BD39">
        <v>0</v>
      </c>
      <c r="BE39">
        <v>0</v>
      </c>
      <c r="BF39">
        <v>1297</v>
      </c>
      <c r="BG39">
        <f>LOG(fun[[#This Row],[GrLivArea]])</f>
        <v>3.1129399760840801</v>
      </c>
      <c r="BH39">
        <v>0</v>
      </c>
      <c r="BI39">
        <v>1</v>
      </c>
      <c r="BJ39">
        <f>fun[[#This Row],[BsmtFullBath]]+(0.5*fun[[#This Row],[BsmtHalfBath]])</f>
        <v>0.5</v>
      </c>
      <c r="BK39">
        <v>1</v>
      </c>
      <c r="BL39">
        <v>0</v>
      </c>
      <c r="BM39">
        <f>fun[[#This Row],[HalfBath]]+fun[[#This Row],[TOTBaseBath]]+fun[[#This Row],[FullBath]]</f>
        <v>1.5</v>
      </c>
      <c r="BN39">
        <v>3</v>
      </c>
      <c r="BO39">
        <v>1</v>
      </c>
      <c r="BP39" t="s">
        <v>124</v>
      </c>
      <c r="BQ39">
        <f>IF(fun[[#This Row],[KitchenQual]]="Ex",5,IF(fun[[#This Row],[KitchenQual]]="Gd",4,IF(fun[[#This Row],[KitchenQual]]="TA",3,IF(fun[[#This Row],[KitchenQual]]="Fa",2,0))))</f>
        <v>3</v>
      </c>
      <c r="BR39">
        <v>5</v>
      </c>
      <c r="BS39" t="s">
        <v>133</v>
      </c>
      <c r="BT39">
        <v>1</v>
      </c>
      <c r="BU39" t="s">
        <v>124</v>
      </c>
      <c r="BV39">
        <f>IF(fun[[#This Row],[FireplaceQu]]="Ex",5,IF(fun[[#This Row],[FireplaceQu]]="Gd",4,IF(fun[[#This Row],[FireplaceQu]]="TA",3,IF(fun[[#This Row],[FireplaceQu]]="Fa",2,0))))</f>
        <v>3</v>
      </c>
      <c r="BW39" t="s">
        <v>134</v>
      </c>
      <c r="BX39">
        <v>1954</v>
      </c>
      <c r="BY39" t="s">
        <v>183</v>
      </c>
      <c r="BZ39">
        <v>2</v>
      </c>
      <c r="CA39">
        <v>498</v>
      </c>
      <c r="CB39" t="s">
        <v>124</v>
      </c>
      <c r="CC39">
        <f>IF(fun[[#This Row],[GarageQual]]="Ex",5,IF(fun[[#This Row],[GarageQual]]="Gd",4,IF(fun[[#This Row],[GarageQual]]="TA",3,IF(fun[[#This Row],[GarageQual]]="Fa",2,IF(fun[[#This Row],[GarageQual]]="Po",1,0)))))</f>
        <v>3</v>
      </c>
      <c r="CD39" t="s">
        <v>124</v>
      </c>
      <c r="CE39">
        <f>IF(fun[[#This Row],[GarageCond]]="Ex",5,IF(fun[[#This Row],[GarageCond]]="Gd",4,IF(fun[[#This Row],[GarageCond]]="TA",3,IF(fun[[#This Row],[GarageCond]]="Fa",2,IF(fun[[#This Row],[GarageCond]]="Po",1,0)))))</f>
        <v>3</v>
      </c>
      <c r="CF39" t="s">
        <v>131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f>(0.5*fun[[#This Row],[WoodDeckSF]])+fun[[#This Row],[OpenPorchSF]]+(2*fun[[#This Row],[EnclosedPorch]])+(1.5*fun[[#This Row],[3SsnPorch]])+fun[[#This Row],[ScreenPorch]]</f>
        <v>0</v>
      </c>
      <c r="CM39">
        <v>0</v>
      </c>
      <c r="CN39" t="s">
        <v>109</v>
      </c>
      <c r="CO39">
        <f>IF(fun[[#This Row],[PoolQC]]="Ex",5,IF(fun[[#This Row],[PoolQC]]="Gd",4,IF(fun[[#This Row],[PoolQC]]="TA",3,IF(fun[[#This Row],[PoolQC]]="Fa",2,IF(fun[[#This Row],[PoolQC]]="Po",1,0)))))</f>
        <v>0</v>
      </c>
      <c r="CP39" t="s">
        <v>109</v>
      </c>
      <c r="CQ39" t="s">
        <v>109</v>
      </c>
      <c r="CR39">
        <v>0</v>
      </c>
      <c r="CS39">
        <v>10</v>
      </c>
      <c r="CT39">
        <v>2009</v>
      </c>
      <c r="CU39" t="s">
        <v>136</v>
      </c>
      <c r="CV39" t="s">
        <v>137</v>
      </c>
      <c r="CW39">
        <f>COUNTIF(fun[[#This Row],[Id]:[SaleCondition]],0)</f>
        <v>18</v>
      </c>
      <c r="CX39">
        <f>COUNTIF(fun[[#This Row],[Id]:[SaleCondition]],"NA")</f>
        <v>4</v>
      </c>
      <c r="CY39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39">
        <f>fun[NUM_ExCond]+fun[NUM_BsmtCond]+fun[NUM_GarCond]</f>
        <v>9</v>
      </c>
      <c r="DA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39">
        <v>153000</v>
      </c>
    </row>
    <row r="40" spans="1:107" x14ac:dyDescent="0.25">
      <c r="A40">
        <v>39</v>
      </c>
      <c r="B40">
        <v>20</v>
      </c>
      <c r="C40" t="s">
        <v>107</v>
      </c>
      <c r="D40">
        <f>IF(fun[[#This Row],[MSZoning]]="RL",1,0)</f>
        <v>1</v>
      </c>
      <c r="E40">
        <f>IF(fun[[#This Row],[rl]]="RM",1,0)</f>
        <v>0</v>
      </c>
      <c r="F40">
        <f>IF(fun[[#This Row],[rm]]="RH",1,0)</f>
        <v>0</v>
      </c>
      <c r="G40">
        <f>IF(fun[[#This Row],[rh]]="C (all)",1,0)</f>
        <v>0</v>
      </c>
      <c r="H40">
        <v>68</v>
      </c>
      <c r="I40">
        <f>IF(fun[[#This Row],[LotFrontage]]="NA",0,fun[[#This Row],[LotFrontage]])</f>
        <v>68</v>
      </c>
      <c r="J40">
        <v>7922</v>
      </c>
      <c r="K40" t="s">
        <v>108</v>
      </c>
      <c r="L40" t="s">
        <v>109</v>
      </c>
      <c r="M40" t="s">
        <v>110</v>
      </c>
      <c r="N40" t="s">
        <v>111</v>
      </c>
      <c r="O40" t="s">
        <v>112</v>
      </c>
      <c r="P40" t="s">
        <v>113</v>
      </c>
      <c r="Q40" t="s">
        <v>114</v>
      </c>
      <c r="R40" t="s">
        <v>188</v>
      </c>
      <c r="S40" t="s">
        <v>116</v>
      </c>
      <c r="T40" t="s">
        <v>116</v>
      </c>
      <c r="U40" t="s">
        <v>117</v>
      </c>
      <c r="V40" t="s">
        <v>141</v>
      </c>
      <c r="W40">
        <v>5</v>
      </c>
      <c r="X40">
        <v>7</v>
      </c>
      <c r="Y40">
        <v>1953</v>
      </c>
      <c r="Z40">
        <v>2007</v>
      </c>
      <c r="AA40" t="s">
        <v>119</v>
      </c>
      <c r="AB40" t="s">
        <v>120</v>
      </c>
      <c r="AC40" t="s">
        <v>121</v>
      </c>
      <c r="AD40" t="s">
        <v>121</v>
      </c>
      <c r="AE40" t="s">
        <v>143</v>
      </c>
      <c r="AF40">
        <v>0</v>
      </c>
      <c r="AG40" t="s">
        <v>124</v>
      </c>
      <c r="AH40">
        <f>IF(fun[[#This Row],[ExterQual]]="Ex",5,IF(fun[[#This Row],[ExterQual]]="Gd",4,IF(fun[[#This Row],[ExterQual]]="TA",3,IF(fun[[#This Row],[ExterQual]]="Fa",2,1))))</f>
        <v>3</v>
      </c>
      <c r="AI40" t="s">
        <v>123</v>
      </c>
      <c r="AJ40">
        <f>IF(fun[[#This Row],[ExterCond]]="Ex",5,IF(fun[[#This Row],[ExterCond]]="Gd",4,IF(fun[[#This Row],[ExterCond]]="TA",3,IF(fun[[#This Row],[ExterCond]]="Fa",2,1))))</f>
        <v>4</v>
      </c>
      <c r="AK40" t="s">
        <v>144</v>
      </c>
      <c r="AL40" t="s">
        <v>124</v>
      </c>
      <c r="AM40">
        <f>IF(fun[[#This Row],[BsmtQual]]="Ex",5,IF(fun[[#This Row],[BsmtQual]]="Gd",4,IF(fun[[#This Row],[BsmtQual]]="TA",3,IF(fun[[#This Row],[BsmtQual]]="Fa",2,IF(fun[[#This Row],[BsmtQual]]="Po",1,0)))))</f>
        <v>3</v>
      </c>
      <c r="AN40" t="s">
        <v>124</v>
      </c>
      <c r="AO40">
        <f>IF(fun[[#This Row],[BsmtCond]]="Ex",5,IF(fun[[#This Row],[BsmtCond]]="Gd",4,IF(fun[[#This Row],[BsmtCond]]="TA",3,IF(fun[[#This Row],[BsmtCond]]="Fa",2,IF(fun[[#This Row],[BsmtCond]]="Po",1,0)))))</f>
        <v>3</v>
      </c>
      <c r="AP40" t="s">
        <v>126</v>
      </c>
      <c r="AQ40">
        <f>IF(fun[[#This Row],[BsmtExposure]]="Gd",3,IF(fun[[#This Row],[BsmtExposure]]="Av",2,IF(fun[[#This Row],[BsmtExposure]]="Mn",1,0)))</f>
        <v>0</v>
      </c>
      <c r="AR40" t="s">
        <v>127</v>
      </c>
      <c r="AS40">
        <v>731</v>
      </c>
      <c r="AT40" t="s">
        <v>128</v>
      </c>
      <c r="AU40">
        <v>0</v>
      </c>
      <c r="AV40">
        <v>326</v>
      </c>
      <c r="AW40">
        <v>1057</v>
      </c>
      <c r="AX40" t="s">
        <v>129</v>
      </c>
      <c r="AY40" t="s">
        <v>124</v>
      </c>
      <c r="AZ40">
        <f>IF(fun[[#This Row],[HeatingQC]]="Ex",5,IF(fun[[#This Row],[HeatingQC]]="Gd",4,IF(fun[[#This Row],[HeatingQC]]="TA",3,IF(fun[[#This Row],[HeatingQC]]="Fa",2,IF(fun[[#This Row],[HeatingQC]]="Po",1,0)))))</f>
        <v>3</v>
      </c>
      <c r="BA40" t="s">
        <v>131</v>
      </c>
      <c r="BB40" t="s">
        <v>132</v>
      </c>
      <c r="BC40">
        <v>1057</v>
      </c>
      <c r="BD40">
        <v>0</v>
      </c>
      <c r="BE40">
        <v>0</v>
      </c>
      <c r="BF40">
        <v>1057</v>
      </c>
      <c r="BG40">
        <f>LOG(fun[[#This Row],[GrLivArea]])</f>
        <v>3.0240749873074262</v>
      </c>
      <c r="BH40">
        <v>1</v>
      </c>
      <c r="BI40">
        <v>0</v>
      </c>
      <c r="BJ40">
        <f>fun[[#This Row],[BsmtFullBath]]+(0.5*fun[[#This Row],[BsmtHalfBath]])</f>
        <v>1</v>
      </c>
      <c r="BK40">
        <v>1</v>
      </c>
      <c r="BL40">
        <v>0</v>
      </c>
      <c r="BM40">
        <f>fun[[#This Row],[HalfBath]]+fun[[#This Row],[TOTBaseBath]]+fun[[#This Row],[FullBath]]</f>
        <v>2</v>
      </c>
      <c r="BN40">
        <v>3</v>
      </c>
      <c r="BO40">
        <v>1</v>
      </c>
      <c r="BP40" t="s">
        <v>123</v>
      </c>
      <c r="BQ40">
        <f>IF(fun[[#This Row],[KitchenQual]]="Ex",5,IF(fun[[#This Row],[KitchenQual]]="Gd",4,IF(fun[[#This Row],[KitchenQual]]="TA",3,IF(fun[[#This Row],[KitchenQual]]="Fa",2,0))))</f>
        <v>4</v>
      </c>
      <c r="BR40">
        <v>5</v>
      </c>
      <c r="BS40" t="s">
        <v>133</v>
      </c>
      <c r="BT40">
        <v>0</v>
      </c>
      <c r="BU40" t="s">
        <v>109</v>
      </c>
      <c r="BV40">
        <f>IF(fun[[#This Row],[FireplaceQu]]="Ex",5,IF(fun[[#This Row],[FireplaceQu]]="Gd",4,IF(fun[[#This Row],[FireplaceQu]]="TA",3,IF(fun[[#This Row],[FireplaceQu]]="Fa",2,0))))</f>
        <v>0</v>
      </c>
      <c r="BW40" t="s">
        <v>153</v>
      </c>
      <c r="BX40">
        <v>1953</v>
      </c>
      <c r="BY40" t="s">
        <v>128</v>
      </c>
      <c r="BZ40">
        <v>1</v>
      </c>
      <c r="CA40">
        <v>246</v>
      </c>
      <c r="CB40" t="s">
        <v>124</v>
      </c>
      <c r="CC40">
        <f>IF(fun[[#This Row],[GarageQual]]="Ex",5,IF(fun[[#This Row],[GarageQual]]="Gd",4,IF(fun[[#This Row],[GarageQual]]="TA",3,IF(fun[[#This Row],[GarageQual]]="Fa",2,IF(fun[[#This Row],[GarageQual]]="Po",1,0)))))</f>
        <v>3</v>
      </c>
      <c r="CD40" t="s">
        <v>124</v>
      </c>
      <c r="CE40">
        <f>IF(fun[[#This Row],[GarageCond]]="Ex",5,IF(fun[[#This Row],[GarageCond]]="Gd",4,IF(fun[[#This Row],[GarageCond]]="TA",3,IF(fun[[#This Row],[GarageCond]]="Fa",2,IF(fun[[#This Row],[GarageCond]]="Po",1,0)))))</f>
        <v>3</v>
      </c>
      <c r="CF40" t="s">
        <v>131</v>
      </c>
      <c r="CG40">
        <v>0</v>
      </c>
      <c r="CH40">
        <v>52</v>
      </c>
      <c r="CI40">
        <v>0</v>
      </c>
      <c r="CJ40">
        <v>0</v>
      </c>
      <c r="CK40">
        <v>0</v>
      </c>
      <c r="CL40">
        <f>(0.5*fun[[#This Row],[WoodDeckSF]])+fun[[#This Row],[OpenPorchSF]]+(2*fun[[#This Row],[EnclosedPorch]])+(1.5*fun[[#This Row],[3SsnPorch]])+fun[[#This Row],[ScreenPorch]]</f>
        <v>52</v>
      </c>
      <c r="CM40">
        <v>0</v>
      </c>
      <c r="CN40" t="s">
        <v>109</v>
      </c>
      <c r="CO40">
        <f>IF(fun[[#This Row],[PoolQC]]="Ex",5,IF(fun[[#This Row],[PoolQC]]="Gd",4,IF(fun[[#This Row],[PoolQC]]="TA",3,IF(fun[[#This Row],[PoolQC]]="Fa",2,IF(fun[[#This Row],[PoolQC]]="Po",1,0)))))</f>
        <v>0</v>
      </c>
      <c r="CP40" t="s">
        <v>109</v>
      </c>
      <c r="CQ40" t="s">
        <v>109</v>
      </c>
      <c r="CR40">
        <v>0</v>
      </c>
      <c r="CS40">
        <v>1</v>
      </c>
      <c r="CT40">
        <v>2010</v>
      </c>
      <c r="CU40" t="s">
        <v>136</v>
      </c>
      <c r="CV40" t="s">
        <v>154</v>
      </c>
      <c r="CW40">
        <f>COUNTIF(fun[[#This Row],[Id]:[SaleCondition]],0)</f>
        <v>19</v>
      </c>
      <c r="CX40">
        <f>COUNTIF(fun[[#This Row],[Id]:[SaleCondition]],"NA")</f>
        <v>5</v>
      </c>
      <c r="CY40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40">
        <f>fun[NUM_ExCond]+fun[NUM_BsmtCond]+fun[NUM_GarCond]</f>
        <v>10</v>
      </c>
      <c r="DA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61.25</v>
      </c>
      <c r="DC40">
        <v>109000</v>
      </c>
    </row>
    <row r="41" spans="1:107" x14ac:dyDescent="0.25">
      <c r="A41">
        <v>40</v>
      </c>
      <c r="B41">
        <v>90</v>
      </c>
      <c r="C41" t="s">
        <v>107</v>
      </c>
      <c r="D41">
        <f>IF(fun[[#This Row],[MSZoning]]="RL",1,0)</f>
        <v>1</v>
      </c>
      <c r="E41">
        <f>IF(fun[[#This Row],[rl]]="RM",1,0)</f>
        <v>0</v>
      </c>
      <c r="F41">
        <f>IF(fun[[#This Row],[rm]]="RH",1,0)</f>
        <v>0</v>
      </c>
      <c r="G41">
        <f>IF(fun[[#This Row],[rh]]="C (all)",1,0)</f>
        <v>0</v>
      </c>
      <c r="H41">
        <v>65</v>
      </c>
      <c r="I41">
        <f>IF(fun[[#This Row],[LotFrontage]]="NA",0,fun[[#This Row],[LotFrontage]])</f>
        <v>65</v>
      </c>
      <c r="J41">
        <v>6040</v>
      </c>
      <c r="K41" t="s">
        <v>108</v>
      </c>
      <c r="L41" t="s">
        <v>109</v>
      </c>
      <c r="M41" t="s">
        <v>110</v>
      </c>
      <c r="N41" t="s">
        <v>111</v>
      </c>
      <c r="O41" t="s">
        <v>112</v>
      </c>
      <c r="P41" t="s">
        <v>113</v>
      </c>
      <c r="Q41" t="s">
        <v>114</v>
      </c>
      <c r="R41" t="s">
        <v>211</v>
      </c>
      <c r="S41" t="s">
        <v>116</v>
      </c>
      <c r="T41" t="s">
        <v>116</v>
      </c>
      <c r="U41" t="s">
        <v>193</v>
      </c>
      <c r="V41" t="s">
        <v>141</v>
      </c>
      <c r="W41">
        <v>4</v>
      </c>
      <c r="X41">
        <v>5</v>
      </c>
      <c r="Y41">
        <v>1955</v>
      </c>
      <c r="Z41">
        <v>1955</v>
      </c>
      <c r="AA41" t="s">
        <v>119</v>
      </c>
      <c r="AB41" t="s">
        <v>120</v>
      </c>
      <c r="AC41" t="s">
        <v>212</v>
      </c>
      <c r="AD41" t="s">
        <v>187</v>
      </c>
      <c r="AE41" t="s">
        <v>143</v>
      </c>
      <c r="AF41">
        <v>0</v>
      </c>
      <c r="AG41" t="s">
        <v>124</v>
      </c>
      <c r="AH41">
        <f>IF(fun[[#This Row],[ExterQual]]="Ex",5,IF(fun[[#This Row],[ExterQual]]="Gd",4,IF(fun[[#This Row],[ExterQual]]="TA",3,IF(fun[[#This Row],[ExterQual]]="Fa",2,1))))</f>
        <v>3</v>
      </c>
      <c r="AI41" t="s">
        <v>124</v>
      </c>
      <c r="AJ41">
        <f>IF(fun[[#This Row],[ExterCond]]="Ex",5,IF(fun[[#This Row],[ExterCond]]="Gd",4,IF(fun[[#This Row],[ExterCond]]="TA",3,IF(fun[[#This Row],[ExterCond]]="Fa",2,1))))</f>
        <v>3</v>
      </c>
      <c r="AK41" t="s">
        <v>125</v>
      </c>
      <c r="AL41" t="s">
        <v>109</v>
      </c>
      <c r="AM41">
        <f>IF(fun[[#This Row],[BsmtQual]]="Ex",5,IF(fun[[#This Row],[BsmtQual]]="Gd",4,IF(fun[[#This Row],[BsmtQual]]="TA",3,IF(fun[[#This Row],[BsmtQual]]="Fa",2,IF(fun[[#This Row],[BsmtQual]]="Po",1,0)))))</f>
        <v>0</v>
      </c>
      <c r="AN41" t="s">
        <v>109</v>
      </c>
      <c r="AO41">
        <f>IF(fun[[#This Row],[BsmtCond]]="Ex",5,IF(fun[[#This Row],[BsmtCond]]="Gd",4,IF(fun[[#This Row],[BsmtCond]]="TA",3,IF(fun[[#This Row],[BsmtCond]]="Fa",2,IF(fun[[#This Row],[BsmtCond]]="Po",1,0)))))</f>
        <v>0</v>
      </c>
      <c r="AP41" t="s">
        <v>109</v>
      </c>
      <c r="AQ41">
        <f>IF(fun[[#This Row],[BsmtExposure]]="Gd",3,IF(fun[[#This Row],[BsmtExposure]]="Av",2,IF(fun[[#This Row],[BsmtExposure]]="Mn",1,0)))</f>
        <v>0</v>
      </c>
      <c r="AR41" t="s">
        <v>109</v>
      </c>
      <c r="AS41">
        <v>0</v>
      </c>
      <c r="AT41" t="s">
        <v>109</v>
      </c>
      <c r="AU41">
        <v>0</v>
      </c>
      <c r="AV41">
        <v>0</v>
      </c>
      <c r="AW41">
        <v>0</v>
      </c>
      <c r="AX41" t="s">
        <v>129</v>
      </c>
      <c r="AY41" t="s">
        <v>124</v>
      </c>
      <c r="AZ41">
        <f>IF(fun[[#This Row],[HeatingQC]]="Ex",5,IF(fun[[#This Row],[HeatingQC]]="Gd",4,IF(fun[[#This Row],[HeatingQC]]="TA",3,IF(fun[[#This Row],[HeatingQC]]="Fa",2,IF(fun[[#This Row],[HeatingQC]]="Po",1,0)))))</f>
        <v>3</v>
      </c>
      <c r="BA41" t="s">
        <v>203</v>
      </c>
      <c r="BB41" t="s">
        <v>213</v>
      </c>
      <c r="BC41">
        <v>1152</v>
      </c>
      <c r="BD41">
        <v>0</v>
      </c>
      <c r="BE41">
        <v>0</v>
      </c>
      <c r="BF41">
        <v>1152</v>
      </c>
      <c r="BG41">
        <f>LOG(fun[[#This Row],[GrLivArea]])</f>
        <v>3.0614524790871931</v>
      </c>
      <c r="BH41">
        <v>0</v>
      </c>
      <c r="BI41">
        <v>0</v>
      </c>
      <c r="BJ41">
        <f>fun[[#This Row],[BsmtFullBath]]+(0.5*fun[[#This Row],[BsmtHalfBath]])</f>
        <v>0</v>
      </c>
      <c r="BK41">
        <v>2</v>
      </c>
      <c r="BL41">
        <v>0</v>
      </c>
      <c r="BM41">
        <f>fun[[#This Row],[HalfBath]]+fun[[#This Row],[TOTBaseBath]]+fun[[#This Row],[FullBath]]</f>
        <v>2</v>
      </c>
      <c r="BN41">
        <v>2</v>
      </c>
      <c r="BO41">
        <v>2</v>
      </c>
      <c r="BP41" t="s">
        <v>173</v>
      </c>
      <c r="BQ41">
        <f>IF(fun[[#This Row],[KitchenQual]]="Ex",5,IF(fun[[#This Row],[KitchenQual]]="Gd",4,IF(fun[[#This Row],[KitchenQual]]="TA",3,IF(fun[[#This Row],[KitchenQual]]="Fa",2,0))))</f>
        <v>2</v>
      </c>
      <c r="BR41">
        <v>6</v>
      </c>
      <c r="BS41" t="s">
        <v>133</v>
      </c>
      <c r="BT41">
        <v>0</v>
      </c>
      <c r="BU41" t="s">
        <v>109</v>
      </c>
      <c r="BV41">
        <f>IF(fun[[#This Row],[FireplaceQu]]="Ex",5,IF(fun[[#This Row],[FireplaceQu]]="Gd",4,IF(fun[[#This Row],[FireplaceQu]]="TA",3,IF(fun[[#This Row],[FireplaceQu]]="Fa",2,0))))</f>
        <v>0</v>
      </c>
      <c r="BW41" t="s">
        <v>109</v>
      </c>
      <c r="BX41" t="s">
        <v>109</v>
      </c>
      <c r="BY41" t="s">
        <v>109</v>
      </c>
      <c r="BZ41">
        <v>0</v>
      </c>
      <c r="CA41">
        <v>0</v>
      </c>
      <c r="CB41" t="s">
        <v>109</v>
      </c>
      <c r="CC41">
        <f>IF(fun[[#This Row],[GarageQual]]="Ex",5,IF(fun[[#This Row],[GarageQual]]="Gd",4,IF(fun[[#This Row],[GarageQual]]="TA",3,IF(fun[[#This Row],[GarageQual]]="Fa",2,IF(fun[[#This Row],[GarageQual]]="Po",1,0)))))</f>
        <v>0</v>
      </c>
      <c r="CD41" t="s">
        <v>109</v>
      </c>
      <c r="CE41">
        <f>IF(fun[[#This Row],[GarageCond]]="Ex",5,IF(fun[[#This Row],[GarageCond]]="Gd",4,IF(fun[[#This Row],[GarageCond]]="TA",3,IF(fun[[#This Row],[GarageCond]]="Fa",2,IF(fun[[#This Row],[GarageCond]]="Po",1,0)))))</f>
        <v>0</v>
      </c>
      <c r="CF41" t="s">
        <v>203</v>
      </c>
      <c r="CG41">
        <v>0</v>
      </c>
      <c r="CH41">
        <v>0</v>
      </c>
      <c r="CI41">
        <v>0</v>
      </c>
      <c r="CJ41">
        <v>0</v>
      </c>
      <c r="CK41">
        <v>0</v>
      </c>
      <c r="CL41">
        <f>(0.5*fun[[#This Row],[WoodDeckSF]])+fun[[#This Row],[OpenPorchSF]]+(2*fun[[#This Row],[EnclosedPorch]])+(1.5*fun[[#This Row],[3SsnPorch]])+fun[[#This Row],[ScreenPorch]]</f>
        <v>0</v>
      </c>
      <c r="CM41">
        <v>0</v>
      </c>
      <c r="CN41" t="s">
        <v>109</v>
      </c>
      <c r="CO41">
        <f>IF(fun[[#This Row],[PoolQC]]="Ex",5,IF(fun[[#This Row],[PoolQC]]="Gd",4,IF(fun[[#This Row],[PoolQC]]="TA",3,IF(fun[[#This Row],[PoolQC]]="Fa",2,IF(fun[[#This Row],[PoolQC]]="Po",1,0)))))</f>
        <v>0</v>
      </c>
      <c r="CP41" t="s">
        <v>109</v>
      </c>
      <c r="CQ41" t="s">
        <v>109</v>
      </c>
      <c r="CR41">
        <v>0</v>
      </c>
      <c r="CS41">
        <v>6</v>
      </c>
      <c r="CT41">
        <v>2008</v>
      </c>
      <c r="CU41" t="s">
        <v>136</v>
      </c>
      <c r="CV41" t="s">
        <v>214</v>
      </c>
      <c r="CW41">
        <f>COUNTIF(fun[[#This Row],[Id]:[SaleCondition]],0)</f>
        <v>32</v>
      </c>
      <c r="CX41">
        <f>COUNTIF(fun[[#This Row],[Id]:[SaleCondition]],"NA")</f>
        <v>15</v>
      </c>
      <c r="CY41">
        <f>fun[[#This Row],[OverallQual]]+fun[[#This Row],[NUM_ExQual]]+fun[[#This Row],[NUM_BsmtQual]]+fun[[#This Row],[NUM_Heat]]+fun[[#This Row],[NUM_KitchQual]]+fun[[#This Row],[NUM_GarQual]]+fun[[#This Row],[NUM_Pool]]+fun[NUM_Fire]</f>
        <v>12</v>
      </c>
      <c r="CZ41">
        <f>fun[NUM_ExCond]+fun[NUM_BsmtCond]+fun[NUM_GarCond]</f>
        <v>3</v>
      </c>
      <c r="DA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41</v>
      </c>
      <c r="DB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33.5</v>
      </c>
      <c r="DC41">
        <v>82000</v>
      </c>
    </row>
    <row r="42" spans="1:107" x14ac:dyDescent="0.25">
      <c r="A42">
        <v>41</v>
      </c>
      <c r="B42">
        <v>20</v>
      </c>
      <c r="C42" t="s">
        <v>107</v>
      </c>
      <c r="D42">
        <f>IF(fun[[#This Row],[MSZoning]]="RL",1,0)</f>
        <v>1</v>
      </c>
      <c r="E42">
        <f>IF(fun[[#This Row],[rl]]="RM",1,0)</f>
        <v>0</v>
      </c>
      <c r="F42">
        <f>IF(fun[[#This Row],[rm]]="RH",1,0)</f>
        <v>0</v>
      </c>
      <c r="G42">
        <f>IF(fun[[#This Row],[rh]]="C (all)",1,0)</f>
        <v>0</v>
      </c>
      <c r="H42">
        <v>84</v>
      </c>
      <c r="I42">
        <f>IF(fun[[#This Row],[LotFrontage]]="NA",0,fun[[#This Row],[LotFrontage]])</f>
        <v>84</v>
      </c>
      <c r="J42">
        <v>8658</v>
      </c>
      <c r="K42" t="s">
        <v>108</v>
      </c>
      <c r="L42" t="s">
        <v>109</v>
      </c>
      <c r="M42" t="s">
        <v>110</v>
      </c>
      <c r="N42" t="s">
        <v>111</v>
      </c>
      <c r="O42" t="s">
        <v>112</v>
      </c>
      <c r="P42" t="s">
        <v>113</v>
      </c>
      <c r="Q42" t="s">
        <v>114</v>
      </c>
      <c r="R42" t="s">
        <v>188</v>
      </c>
      <c r="S42" t="s">
        <v>116</v>
      </c>
      <c r="T42" t="s">
        <v>116</v>
      </c>
      <c r="U42" t="s">
        <v>117</v>
      </c>
      <c r="V42" t="s">
        <v>141</v>
      </c>
      <c r="W42">
        <v>6</v>
      </c>
      <c r="X42">
        <v>5</v>
      </c>
      <c r="Y42">
        <v>1965</v>
      </c>
      <c r="Z42">
        <v>1965</v>
      </c>
      <c r="AA42" t="s">
        <v>119</v>
      </c>
      <c r="AB42" t="s">
        <v>120</v>
      </c>
      <c r="AC42" t="s">
        <v>150</v>
      </c>
      <c r="AD42" t="s">
        <v>150</v>
      </c>
      <c r="AE42" t="s">
        <v>122</v>
      </c>
      <c r="AF42">
        <v>101</v>
      </c>
      <c r="AG42" t="s">
        <v>124</v>
      </c>
      <c r="AH42">
        <f>IF(fun[[#This Row],[ExterQual]]="Ex",5,IF(fun[[#This Row],[ExterQual]]="Gd",4,IF(fun[[#This Row],[ExterQual]]="TA",3,IF(fun[[#This Row],[ExterQual]]="Fa",2,1))))</f>
        <v>3</v>
      </c>
      <c r="AI42" t="s">
        <v>124</v>
      </c>
      <c r="AJ42">
        <f>IF(fun[[#This Row],[ExterCond]]="Ex",5,IF(fun[[#This Row],[ExterCond]]="Gd",4,IF(fun[[#This Row],[ExterCond]]="TA",3,IF(fun[[#This Row],[ExterCond]]="Fa",2,1))))</f>
        <v>3</v>
      </c>
      <c r="AK42" t="s">
        <v>144</v>
      </c>
      <c r="AL42" t="s">
        <v>124</v>
      </c>
      <c r="AM42">
        <f>IF(fun[[#This Row],[BsmtQual]]="Ex",5,IF(fun[[#This Row],[BsmtQual]]="Gd",4,IF(fun[[#This Row],[BsmtQual]]="TA",3,IF(fun[[#This Row],[BsmtQual]]="Fa",2,IF(fun[[#This Row],[BsmtQual]]="Po",1,0)))))</f>
        <v>3</v>
      </c>
      <c r="AN42" t="s">
        <v>124</v>
      </c>
      <c r="AO42">
        <f>IF(fun[[#This Row],[BsmtCond]]="Ex",5,IF(fun[[#This Row],[BsmtCond]]="Gd",4,IF(fun[[#This Row],[BsmtCond]]="TA",3,IF(fun[[#This Row],[BsmtCond]]="Fa",2,IF(fun[[#This Row],[BsmtCond]]="Po",1,0)))))</f>
        <v>3</v>
      </c>
      <c r="AP42" t="s">
        <v>126</v>
      </c>
      <c r="AQ42">
        <f>IF(fun[[#This Row],[BsmtExposure]]="Gd",3,IF(fun[[#This Row],[BsmtExposure]]="Av",2,IF(fun[[#This Row],[BsmtExposure]]="Mn",1,0)))</f>
        <v>0</v>
      </c>
      <c r="AR42" t="s">
        <v>179</v>
      </c>
      <c r="AS42">
        <v>643</v>
      </c>
      <c r="AT42" t="s">
        <v>128</v>
      </c>
      <c r="AU42">
        <v>0</v>
      </c>
      <c r="AV42">
        <v>445</v>
      </c>
      <c r="AW42">
        <v>1088</v>
      </c>
      <c r="AX42" t="s">
        <v>129</v>
      </c>
      <c r="AY42" t="s">
        <v>130</v>
      </c>
      <c r="AZ42">
        <f>IF(fun[[#This Row],[HeatingQC]]="Ex",5,IF(fun[[#This Row],[HeatingQC]]="Gd",4,IF(fun[[#This Row],[HeatingQC]]="TA",3,IF(fun[[#This Row],[HeatingQC]]="Fa",2,IF(fun[[#This Row],[HeatingQC]]="Po",1,0)))))</f>
        <v>5</v>
      </c>
      <c r="BA42" t="s">
        <v>131</v>
      </c>
      <c r="BB42" t="s">
        <v>132</v>
      </c>
      <c r="BC42">
        <v>1324</v>
      </c>
      <c r="BD42">
        <v>0</v>
      </c>
      <c r="BE42">
        <v>0</v>
      </c>
      <c r="BF42">
        <v>1324</v>
      </c>
      <c r="BG42">
        <f>LOG(fun[[#This Row],[GrLivArea]])</f>
        <v>3.1218879851036809</v>
      </c>
      <c r="BH42">
        <v>0</v>
      </c>
      <c r="BI42">
        <v>0</v>
      </c>
      <c r="BJ42">
        <f>fun[[#This Row],[BsmtFullBath]]+(0.5*fun[[#This Row],[BsmtHalfBath]])</f>
        <v>0</v>
      </c>
      <c r="BK42">
        <v>2</v>
      </c>
      <c r="BL42">
        <v>0</v>
      </c>
      <c r="BM42">
        <f>fun[[#This Row],[HalfBath]]+fun[[#This Row],[TOTBaseBath]]+fun[[#This Row],[FullBath]]</f>
        <v>2</v>
      </c>
      <c r="BN42">
        <v>3</v>
      </c>
      <c r="BO42">
        <v>1</v>
      </c>
      <c r="BP42" t="s">
        <v>124</v>
      </c>
      <c r="BQ42">
        <f>IF(fun[[#This Row],[KitchenQual]]="Ex",5,IF(fun[[#This Row],[KitchenQual]]="Gd",4,IF(fun[[#This Row],[KitchenQual]]="TA",3,IF(fun[[#This Row],[KitchenQual]]="Fa",2,0))))</f>
        <v>3</v>
      </c>
      <c r="BR42">
        <v>6</v>
      </c>
      <c r="BS42" t="s">
        <v>133</v>
      </c>
      <c r="BT42">
        <v>1</v>
      </c>
      <c r="BU42" t="s">
        <v>124</v>
      </c>
      <c r="BV42">
        <f>IF(fun[[#This Row],[FireplaceQu]]="Ex",5,IF(fun[[#This Row],[FireplaceQu]]="Gd",4,IF(fun[[#This Row],[FireplaceQu]]="TA",3,IF(fun[[#This Row],[FireplaceQu]]="Fa",2,0))))</f>
        <v>3</v>
      </c>
      <c r="BW42" t="s">
        <v>134</v>
      </c>
      <c r="BX42">
        <v>1965</v>
      </c>
      <c r="BY42" t="s">
        <v>135</v>
      </c>
      <c r="BZ42">
        <v>2</v>
      </c>
      <c r="CA42">
        <v>440</v>
      </c>
      <c r="CB42" t="s">
        <v>124</v>
      </c>
      <c r="CC42">
        <f>IF(fun[[#This Row],[GarageQual]]="Ex",5,IF(fun[[#This Row],[GarageQual]]="Gd",4,IF(fun[[#This Row],[GarageQual]]="TA",3,IF(fun[[#This Row],[GarageQual]]="Fa",2,IF(fun[[#This Row],[GarageQual]]="Po",1,0)))))</f>
        <v>3</v>
      </c>
      <c r="CD42" t="s">
        <v>124</v>
      </c>
      <c r="CE42">
        <f>IF(fun[[#This Row],[GarageCond]]="Ex",5,IF(fun[[#This Row],[GarageCond]]="Gd",4,IF(fun[[#This Row],[GarageCond]]="TA",3,IF(fun[[#This Row],[GarageCond]]="Fa",2,IF(fun[[#This Row],[GarageCond]]="Po",1,0)))))</f>
        <v>3</v>
      </c>
      <c r="CF42" t="s">
        <v>131</v>
      </c>
      <c r="CG42">
        <v>0</v>
      </c>
      <c r="CH42">
        <v>138</v>
      </c>
      <c r="CI42">
        <v>0</v>
      </c>
      <c r="CJ42">
        <v>0</v>
      </c>
      <c r="CK42">
        <v>0</v>
      </c>
      <c r="CL42">
        <f>(0.5*fun[[#This Row],[WoodDeckSF]])+fun[[#This Row],[OpenPorchSF]]+(2*fun[[#This Row],[EnclosedPorch]])+(1.5*fun[[#This Row],[3SsnPorch]])+fun[[#This Row],[ScreenPorch]]</f>
        <v>138</v>
      </c>
      <c r="CM42">
        <v>0</v>
      </c>
      <c r="CN42" t="s">
        <v>109</v>
      </c>
      <c r="CO42">
        <f>IF(fun[[#This Row],[PoolQC]]="Ex",5,IF(fun[[#This Row],[PoolQC]]="Gd",4,IF(fun[[#This Row],[PoolQC]]="TA",3,IF(fun[[#This Row],[PoolQC]]="Fa",2,IF(fun[[#This Row],[PoolQC]]="Po",1,0)))))</f>
        <v>0</v>
      </c>
      <c r="CP42" t="s">
        <v>189</v>
      </c>
      <c r="CQ42" t="s">
        <v>109</v>
      </c>
      <c r="CR42">
        <v>0</v>
      </c>
      <c r="CS42">
        <v>12</v>
      </c>
      <c r="CT42">
        <v>2006</v>
      </c>
      <c r="CU42" t="s">
        <v>136</v>
      </c>
      <c r="CV42" t="s">
        <v>154</v>
      </c>
      <c r="CW42">
        <f>COUNTIF(fun[[#This Row],[Id]:[SaleCondition]],0)</f>
        <v>18</v>
      </c>
      <c r="CX42">
        <f>COUNTIF(fun[[#This Row],[Id]:[SaleCondition]],"NA")</f>
        <v>3</v>
      </c>
      <c r="CY4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42">
        <f>fun[NUM_ExCond]+fun[NUM_BsmtCond]+fun[NUM_GarCond]</f>
        <v>9</v>
      </c>
      <c r="DA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42">
        <v>160000</v>
      </c>
    </row>
    <row r="43" spans="1:107" x14ac:dyDescent="0.25">
      <c r="A43">
        <v>42</v>
      </c>
      <c r="B43">
        <v>20</v>
      </c>
      <c r="C43" t="s">
        <v>107</v>
      </c>
      <c r="D43">
        <f>IF(fun[[#This Row],[MSZoning]]="RL",1,0)</f>
        <v>1</v>
      </c>
      <c r="E43">
        <f>IF(fun[[#This Row],[rl]]="RM",1,0)</f>
        <v>0</v>
      </c>
      <c r="F43">
        <f>IF(fun[[#This Row],[rm]]="RH",1,0)</f>
        <v>0</v>
      </c>
      <c r="G43">
        <f>IF(fun[[#This Row],[rh]]="C (all)",1,0)</f>
        <v>0</v>
      </c>
      <c r="H43">
        <v>115</v>
      </c>
      <c r="I43">
        <f>IF(fun[[#This Row],[LotFrontage]]="NA",0,fun[[#This Row],[LotFrontage]])</f>
        <v>115</v>
      </c>
      <c r="J43">
        <v>16905</v>
      </c>
      <c r="K43" t="s">
        <v>108</v>
      </c>
      <c r="L43" t="s">
        <v>109</v>
      </c>
      <c r="M43" t="s">
        <v>110</v>
      </c>
      <c r="N43" t="s">
        <v>111</v>
      </c>
      <c r="O43" t="s">
        <v>112</v>
      </c>
      <c r="P43" t="s">
        <v>113</v>
      </c>
      <c r="Q43" t="s">
        <v>114</v>
      </c>
      <c r="R43" t="s">
        <v>215</v>
      </c>
      <c r="S43" t="s">
        <v>116</v>
      </c>
      <c r="T43" t="s">
        <v>116</v>
      </c>
      <c r="U43" t="s">
        <v>117</v>
      </c>
      <c r="V43" t="s">
        <v>141</v>
      </c>
      <c r="W43">
        <v>5</v>
      </c>
      <c r="X43">
        <v>6</v>
      </c>
      <c r="Y43">
        <v>1959</v>
      </c>
      <c r="Z43">
        <v>1959</v>
      </c>
      <c r="AA43" t="s">
        <v>119</v>
      </c>
      <c r="AB43" t="s">
        <v>120</v>
      </c>
      <c r="AC43" t="s">
        <v>121</v>
      </c>
      <c r="AD43" t="s">
        <v>121</v>
      </c>
      <c r="AE43" t="s">
        <v>143</v>
      </c>
      <c r="AF43">
        <v>0</v>
      </c>
      <c r="AG43" t="s">
        <v>124</v>
      </c>
      <c r="AH43">
        <f>IF(fun[[#This Row],[ExterQual]]="Ex",5,IF(fun[[#This Row],[ExterQual]]="Gd",4,IF(fun[[#This Row],[ExterQual]]="TA",3,IF(fun[[#This Row],[ExterQual]]="Fa",2,1))))</f>
        <v>3</v>
      </c>
      <c r="AI43" t="s">
        <v>123</v>
      </c>
      <c r="AJ43">
        <f>IF(fun[[#This Row],[ExterCond]]="Ex",5,IF(fun[[#This Row],[ExterCond]]="Gd",4,IF(fun[[#This Row],[ExterCond]]="TA",3,IF(fun[[#This Row],[ExterCond]]="Fa",2,1))))</f>
        <v>4</v>
      </c>
      <c r="AK43" t="s">
        <v>144</v>
      </c>
      <c r="AL43" t="s">
        <v>124</v>
      </c>
      <c r="AM43">
        <f>IF(fun[[#This Row],[BsmtQual]]="Ex",5,IF(fun[[#This Row],[BsmtQual]]="Gd",4,IF(fun[[#This Row],[BsmtQual]]="TA",3,IF(fun[[#This Row],[BsmtQual]]="Fa",2,IF(fun[[#This Row],[BsmtQual]]="Po",1,0)))))</f>
        <v>3</v>
      </c>
      <c r="AN43" t="s">
        <v>124</v>
      </c>
      <c r="AO43">
        <f>IF(fun[[#This Row],[BsmtCond]]="Ex",5,IF(fun[[#This Row],[BsmtCond]]="Gd",4,IF(fun[[#This Row],[BsmtCond]]="TA",3,IF(fun[[#This Row],[BsmtCond]]="Fa",2,IF(fun[[#This Row],[BsmtCond]]="Po",1,0)))))</f>
        <v>3</v>
      </c>
      <c r="AP43" t="s">
        <v>123</v>
      </c>
      <c r="AQ43">
        <f>IF(fun[[#This Row],[BsmtExposure]]="Gd",3,IF(fun[[#This Row],[BsmtExposure]]="Av",2,IF(fun[[#This Row],[BsmtExposure]]="Mn",1,0)))</f>
        <v>3</v>
      </c>
      <c r="AR43" t="s">
        <v>167</v>
      </c>
      <c r="AS43">
        <v>967</v>
      </c>
      <c r="AT43" t="s">
        <v>128</v>
      </c>
      <c r="AU43">
        <v>0</v>
      </c>
      <c r="AV43">
        <v>383</v>
      </c>
      <c r="AW43">
        <v>1350</v>
      </c>
      <c r="AX43" t="s">
        <v>129</v>
      </c>
      <c r="AY43" t="s">
        <v>123</v>
      </c>
      <c r="AZ43">
        <f>IF(fun[[#This Row],[HeatingQC]]="Ex",5,IF(fun[[#This Row],[HeatingQC]]="Gd",4,IF(fun[[#This Row],[HeatingQC]]="TA",3,IF(fun[[#This Row],[HeatingQC]]="Fa",2,IF(fun[[#This Row],[HeatingQC]]="Po",1,0)))))</f>
        <v>4</v>
      </c>
      <c r="BA43" t="s">
        <v>131</v>
      </c>
      <c r="BB43" t="s">
        <v>132</v>
      </c>
      <c r="BC43">
        <v>1328</v>
      </c>
      <c r="BD43">
        <v>0</v>
      </c>
      <c r="BE43">
        <v>0</v>
      </c>
      <c r="BF43">
        <v>1328</v>
      </c>
      <c r="BG43">
        <f>LOG(fun[[#This Row],[GrLivArea]])</f>
        <v>3.1231980750319988</v>
      </c>
      <c r="BH43">
        <v>0</v>
      </c>
      <c r="BI43">
        <v>1</v>
      </c>
      <c r="BJ43">
        <f>fun[[#This Row],[BsmtFullBath]]+(0.5*fun[[#This Row],[BsmtHalfBath]])</f>
        <v>0.5</v>
      </c>
      <c r="BK43">
        <v>1</v>
      </c>
      <c r="BL43">
        <v>1</v>
      </c>
      <c r="BM43">
        <f>fun[[#This Row],[HalfBath]]+fun[[#This Row],[TOTBaseBath]]+fun[[#This Row],[FullBath]]</f>
        <v>2.5</v>
      </c>
      <c r="BN43">
        <v>2</v>
      </c>
      <c r="BO43">
        <v>1</v>
      </c>
      <c r="BP43" t="s">
        <v>124</v>
      </c>
      <c r="BQ43">
        <f>IF(fun[[#This Row],[KitchenQual]]="Ex",5,IF(fun[[#This Row],[KitchenQual]]="Gd",4,IF(fun[[#This Row],[KitchenQual]]="TA",3,IF(fun[[#This Row],[KitchenQual]]="Fa",2,0))))</f>
        <v>3</v>
      </c>
      <c r="BR43">
        <v>5</v>
      </c>
      <c r="BS43" t="s">
        <v>133</v>
      </c>
      <c r="BT43">
        <v>2</v>
      </c>
      <c r="BU43" t="s">
        <v>123</v>
      </c>
      <c r="BV43">
        <f>IF(fun[[#This Row],[FireplaceQu]]="Ex",5,IF(fun[[#This Row],[FireplaceQu]]="Gd",4,IF(fun[[#This Row],[FireplaceQu]]="TA",3,IF(fun[[#This Row],[FireplaceQu]]="Fa",2,0))))</f>
        <v>4</v>
      </c>
      <c r="BW43" t="s">
        <v>134</v>
      </c>
      <c r="BX43">
        <v>1959</v>
      </c>
      <c r="BY43" t="s">
        <v>135</v>
      </c>
      <c r="BZ43">
        <v>1</v>
      </c>
      <c r="CA43">
        <v>308</v>
      </c>
      <c r="CB43" t="s">
        <v>124</v>
      </c>
      <c r="CC43">
        <f>IF(fun[[#This Row],[GarageQual]]="Ex",5,IF(fun[[#This Row],[GarageQual]]="Gd",4,IF(fun[[#This Row],[GarageQual]]="TA",3,IF(fun[[#This Row],[GarageQual]]="Fa",2,IF(fun[[#This Row],[GarageQual]]="Po",1,0)))))</f>
        <v>3</v>
      </c>
      <c r="CD43" t="s">
        <v>124</v>
      </c>
      <c r="CE43">
        <f>IF(fun[[#This Row],[GarageCond]]="Ex",5,IF(fun[[#This Row],[GarageCond]]="Gd",4,IF(fun[[#This Row],[GarageCond]]="TA",3,IF(fun[[#This Row],[GarageCond]]="Fa",2,IF(fun[[#This Row],[GarageCond]]="Po",1,0)))))</f>
        <v>3</v>
      </c>
      <c r="CF43" t="s">
        <v>216</v>
      </c>
      <c r="CG43">
        <v>0</v>
      </c>
      <c r="CH43">
        <v>104</v>
      </c>
      <c r="CI43">
        <v>0</v>
      </c>
      <c r="CJ43">
        <v>0</v>
      </c>
      <c r="CK43">
        <v>0</v>
      </c>
      <c r="CL43">
        <f>(0.5*fun[[#This Row],[WoodDeckSF]])+fun[[#This Row],[OpenPorchSF]]+(2*fun[[#This Row],[EnclosedPorch]])+(1.5*fun[[#This Row],[3SsnPorch]])+fun[[#This Row],[ScreenPorch]]</f>
        <v>104</v>
      </c>
      <c r="CM43">
        <v>0</v>
      </c>
      <c r="CN43" t="s">
        <v>109</v>
      </c>
      <c r="CO43">
        <f>IF(fun[[#This Row],[PoolQC]]="Ex",5,IF(fun[[#This Row],[PoolQC]]="Gd",4,IF(fun[[#This Row],[PoolQC]]="TA",3,IF(fun[[#This Row],[PoolQC]]="Fa",2,IF(fun[[#This Row],[PoolQC]]="Po",1,0)))))</f>
        <v>0</v>
      </c>
      <c r="CP43" t="s">
        <v>109</v>
      </c>
      <c r="CQ43" t="s">
        <v>109</v>
      </c>
      <c r="CR43">
        <v>0</v>
      </c>
      <c r="CS43">
        <v>7</v>
      </c>
      <c r="CT43">
        <v>2007</v>
      </c>
      <c r="CU43" t="s">
        <v>136</v>
      </c>
      <c r="CV43" t="s">
        <v>137</v>
      </c>
      <c r="CW43">
        <f>COUNTIF(fun[[#This Row],[Id]:[SaleCondition]],0)</f>
        <v>15</v>
      </c>
      <c r="CX43">
        <f>COUNTIF(fun[[#This Row],[Id]:[SaleCondition]],"NA")</f>
        <v>4</v>
      </c>
      <c r="CY4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43">
        <f>fun[NUM_ExCond]+fun[NUM_BsmtCond]+fun[NUM_GarCond]</f>
        <v>10</v>
      </c>
      <c r="DA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58.25</v>
      </c>
      <c r="DC43">
        <v>170000</v>
      </c>
    </row>
    <row r="44" spans="1:107" x14ac:dyDescent="0.25">
      <c r="A44">
        <v>43</v>
      </c>
      <c r="B44">
        <v>85</v>
      </c>
      <c r="C44" t="s">
        <v>107</v>
      </c>
      <c r="D44">
        <f>IF(fun[[#This Row],[MSZoning]]="RL",1,0)</f>
        <v>1</v>
      </c>
      <c r="E44">
        <f>IF(fun[[#This Row],[rl]]="RM",1,0)</f>
        <v>0</v>
      </c>
      <c r="F44">
        <f>IF(fun[[#This Row],[rm]]="RH",1,0)</f>
        <v>0</v>
      </c>
      <c r="G44">
        <f>IF(fun[[#This Row],[rh]]="C (all)",1,0)</f>
        <v>0</v>
      </c>
      <c r="H44" t="s">
        <v>109</v>
      </c>
      <c r="I44">
        <f>IF(fun[[#This Row],[LotFrontage]]="NA",0,fun[[#This Row],[LotFrontage]])</f>
        <v>0</v>
      </c>
      <c r="J44">
        <v>9180</v>
      </c>
      <c r="K44" t="s">
        <v>108</v>
      </c>
      <c r="L44" t="s">
        <v>109</v>
      </c>
      <c r="M44" t="s">
        <v>146</v>
      </c>
      <c r="N44" t="s">
        <v>111</v>
      </c>
      <c r="O44" t="s">
        <v>112</v>
      </c>
      <c r="P44" t="s">
        <v>192</v>
      </c>
      <c r="Q44" t="s">
        <v>114</v>
      </c>
      <c r="R44" t="s">
        <v>196</v>
      </c>
      <c r="S44" t="s">
        <v>116</v>
      </c>
      <c r="T44" t="s">
        <v>116</v>
      </c>
      <c r="U44" t="s">
        <v>117</v>
      </c>
      <c r="V44" t="s">
        <v>217</v>
      </c>
      <c r="W44">
        <v>5</v>
      </c>
      <c r="X44">
        <v>7</v>
      </c>
      <c r="Y44">
        <v>1983</v>
      </c>
      <c r="Z44">
        <v>1983</v>
      </c>
      <c r="AA44" t="s">
        <v>119</v>
      </c>
      <c r="AB44" t="s">
        <v>120</v>
      </c>
      <c r="AC44" t="s">
        <v>166</v>
      </c>
      <c r="AD44" t="s">
        <v>166</v>
      </c>
      <c r="AE44" t="s">
        <v>143</v>
      </c>
      <c r="AF44">
        <v>0</v>
      </c>
      <c r="AG44" t="s">
        <v>124</v>
      </c>
      <c r="AH44">
        <f>IF(fun[[#This Row],[ExterQual]]="Ex",5,IF(fun[[#This Row],[ExterQual]]="Gd",4,IF(fun[[#This Row],[ExterQual]]="TA",3,IF(fun[[#This Row],[ExterQual]]="Fa",2,1))))</f>
        <v>3</v>
      </c>
      <c r="AI44" t="s">
        <v>124</v>
      </c>
      <c r="AJ44">
        <f>IF(fun[[#This Row],[ExterCond]]="Ex",5,IF(fun[[#This Row],[ExterCond]]="Gd",4,IF(fun[[#This Row],[ExterCond]]="TA",3,IF(fun[[#This Row],[ExterCond]]="Fa",2,1))))</f>
        <v>3</v>
      </c>
      <c r="AK44" t="s">
        <v>144</v>
      </c>
      <c r="AL44" t="s">
        <v>123</v>
      </c>
      <c r="AM44">
        <f>IF(fun[[#This Row],[BsmtQual]]="Ex",5,IF(fun[[#This Row],[BsmtQual]]="Gd",4,IF(fun[[#This Row],[BsmtQual]]="TA",3,IF(fun[[#This Row],[BsmtQual]]="Fa",2,IF(fun[[#This Row],[BsmtQual]]="Po",1,0)))))</f>
        <v>4</v>
      </c>
      <c r="AN44" t="s">
        <v>124</v>
      </c>
      <c r="AO44">
        <f>IF(fun[[#This Row],[BsmtCond]]="Ex",5,IF(fun[[#This Row],[BsmtCond]]="Gd",4,IF(fun[[#This Row],[BsmtCond]]="TA",3,IF(fun[[#This Row],[BsmtCond]]="Fa",2,IF(fun[[#This Row],[BsmtCond]]="Po",1,0)))))</f>
        <v>3</v>
      </c>
      <c r="AP44" t="s">
        <v>156</v>
      </c>
      <c r="AQ44">
        <f>IF(fun[[#This Row],[BsmtExposure]]="Gd",3,IF(fun[[#This Row],[BsmtExposure]]="Av",2,IF(fun[[#This Row],[BsmtExposure]]="Mn",1,0)))</f>
        <v>2</v>
      </c>
      <c r="AR44" t="s">
        <v>145</v>
      </c>
      <c r="AS44">
        <v>747</v>
      </c>
      <c r="AT44" t="s">
        <v>198</v>
      </c>
      <c r="AU44">
        <v>93</v>
      </c>
      <c r="AV44">
        <v>0</v>
      </c>
      <c r="AW44">
        <v>840</v>
      </c>
      <c r="AX44" t="s">
        <v>129</v>
      </c>
      <c r="AY44" t="s">
        <v>123</v>
      </c>
      <c r="AZ44">
        <f>IF(fun[[#This Row],[HeatingQC]]="Ex",5,IF(fun[[#This Row],[HeatingQC]]="Gd",4,IF(fun[[#This Row],[HeatingQC]]="TA",3,IF(fun[[#This Row],[HeatingQC]]="Fa",2,IF(fun[[#This Row],[HeatingQC]]="Po",1,0)))))</f>
        <v>4</v>
      </c>
      <c r="BA44" t="s">
        <v>131</v>
      </c>
      <c r="BB44" t="s">
        <v>132</v>
      </c>
      <c r="BC44">
        <v>884</v>
      </c>
      <c r="BD44">
        <v>0</v>
      </c>
      <c r="BE44">
        <v>0</v>
      </c>
      <c r="BF44">
        <v>884</v>
      </c>
      <c r="BG44">
        <f>LOG(fun[[#This Row],[GrLivArea]])</f>
        <v>2.9464522650130731</v>
      </c>
      <c r="BH44">
        <v>1</v>
      </c>
      <c r="BI44">
        <v>0</v>
      </c>
      <c r="BJ44">
        <f>fun[[#This Row],[BsmtFullBath]]+(0.5*fun[[#This Row],[BsmtHalfBath]])</f>
        <v>1</v>
      </c>
      <c r="BK44">
        <v>1</v>
      </c>
      <c r="BL44">
        <v>0</v>
      </c>
      <c r="BM44">
        <f>fun[[#This Row],[HalfBath]]+fun[[#This Row],[TOTBaseBath]]+fun[[#This Row],[FullBath]]</f>
        <v>2</v>
      </c>
      <c r="BN44">
        <v>2</v>
      </c>
      <c r="BO44">
        <v>1</v>
      </c>
      <c r="BP44" t="s">
        <v>123</v>
      </c>
      <c r="BQ44">
        <f>IF(fun[[#This Row],[KitchenQual]]="Ex",5,IF(fun[[#This Row],[KitchenQual]]="Gd",4,IF(fun[[#This Row],[KitchenQual]]="TA",3,IF(fun[[#This Row],[KitchenQual]]="Fa",2,0))))</f>
        <v>4</v>
      </c>
      <c r="BR44">
        <v>5</v>
      </c>
      <c r="BS44" t="s">
        <v>133</v>
      </c>
      <c r="BT44">
        <v>0</v>
      </c>
      <c r="BU44" t="s">
        <v>109</v>
      </c>
      <c r="BV44">
        <f>IF(fun[[#This Row],[FireplaceQu]]="Ex",5,IF(fun[[#This Row],[FireplaceQu]]="Gd",4,IF(fun[[#This Row],[FireplaceQu]]="TA",3,IF(fun[[#This Row],[FireplaceQu]]="Fa",2,0))))</f>
        <v>0</v>
      </c>
      <c r="BW44" t="s">
        <v>134</v>
      </c>
      <c r="BX44">
        <v>1983</v>
      </c>
      <c r="BY44" t="s">
        <v>135</v>
      </c>
      <c r="BZ44">
        <v>2</v>
      </c>
      <c r="CA44">
        <v>504</v>
      </c>
      <c r="CB44" t="s">
        <v>124</v>
      </c>
      <c r="CC44">
        <f>IF(fun[[#This Row],[GarageQual]]="Ex",5,IF(fun[[#This Row],[GarageQual]]="Gd",4,IF(fun[[#This Row],[GarageQual]]="TA",3,IF(fun[[#This Row],[GarageQual]]="Fa",2,IF(fun[[#This Row],[GarageQual]]="Po",1,0)))))</f>
        <v>3</v>
      </c>
      <c r="CD44" t="s">
        <v>123</v>
      </c>
      <c r="CE44">
        <f>IF(fun[[#This Row],[GarageCond]]="Ex",5,IF(fun[[#This Row],[GarageCond]]="Gd",4,IF(fun[[#This Row],[GarageCond]]="TA",3,IF(fun[[#This Row],[GarageCond]]="Fa",2,IF(fun[[#This Row],[GarageCond]]="Po",1,0)))))</f>
        <v>4</v>
      </c>
      <c r="CF44" t="s">
        <v>131</v>
      </c>
      <c r="CG44">
        <v>240</v>
      </c>
      <c r="CH44">
        <v>0</v>
      </c>
      <c r="CI44">
        <v>0</v>
      </c>
      <c r="CJ44">
        <v>0</v>
      </c>
      <c r="CK44">
        <v>0</v>
      </c>
      <c r="CL44">
        <f>(0.5*fun[[#This Row],[WoodDeckSF]])+fun[[#This Row],[OpenPorchSF]]+(2*fun[[#This Row],[EnclosedPorch]])+(1.5*fun[[#This Row],[3SsnPorch]])+fun[[#This Row],[ScreenPorch]]</f>
        <v>120</v>
      </c>
      <c r="CM44">
        <v>0</v>
      </c>
      <c r="CN44" t="s">
        <v>109</v>
      </c>
      <c r="CO44">
        <f>IF(fun[[#This Row],[PoolQC]]="Ex",5,IF(fun[[#This Row],[PoolQC]]="Gd",4,IF(fun[[#This Row],[PoolQC]]="TA",3,IF(fun[[#This Row],[PoolQC]]="Fa",2,IF(fun[[#This Row],[PoolQC]]="Po",1,0)))))</f>
        <v>0</v>
      </c>
      <c r="CP44" t="s">
        <v>160</v>
      </c>
      <c r="CQ44" t="s">
        <v>109</v>
      </c>
      <c r="CR44">
        <v>0</v>
      </c>
      <c r="CS44">
        <v>12</v>
      </c>
      <c r="CT44">
        <v>2007</v>
      </c>
      <c r="CU44" t="s">
        <v>136</v>
      </c>
      <c r="CV44" t="s">
        <v>137</v>
      </c>
      <c r="CW44">
        <f>COUNTIF(fun[[#This Row],[Id]:[SaleCondition]],0)</f>
        <v>19</v>
      </c>
      <c r="CX44">
        <f>COUNTIF(fun[[#This Row],[Id]:[SaleCondition]],"NA")</f>
        <v>5</v>
      </c>
      <c r="CY44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44">
        <f>fun[NUM_ExCond]+fun[NUM_BsmtCond]+fun[NUM_GarCond]</f>
        <v>10</v>
      </c>
      <c r="DA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44">
        <v>144000</v>
      </c>
    </row>
    <row r="45" spans="1:107" x14ac:dyDescent="0.25">
      <c r="A45">
        <v>44</v>
      </c>
      <c r="B45">
        <v>20</v>
      </c>
      <c r="C45" t="s">
        <v>107</v>
      </c>
      <c r="D45">
        <f>IF(fun[[#This Row],[MSZoning]]="RL",1,0)</f>
        <v>1</v>
      </c>
      <c r="E45">
        <f>IF(fun[[#This Row],[rl]]="RM",1,0)</f>
        <v>0</v>
      </c>
      <c r="F45">
        <f>IF(fun[[#This Row],[rm]]="RH",1,0)</f>
        <v>0</v>
      </c>
      <c r="G45">
        <f>IF(fun[[#This Row],[rh]]="C (all)",1,0)</f>
        <v>0</v>
      </c>
      <c r="H45" t="s">
        <v>109</v>
      </c>
      <c r="I45">
        <f>IF(fun[[#This Row],[LotFrontage]]="NA",0,fun[[#This Row],[LotFrontage]])</f>
        <v>0</v>
      </c>
      <c r="J45">
        <v>9200</v>
      </c>
      <c r="K45" t="s">
        <v>108</v>
      </c>
      <c r="L45" t="s">
        <v>109</v>
      </c>
      <c r="M45" t="s">
        <v>146</v>
      </c>
      <c r="N45" t="s">
        <v>111</v>
      </c>
      <c r="O45" t="s">
        <v>112</v>
      </c>
      <c r="P45" t="s">
        <v>192</v>
      </c>
      <c r="Q45" t="s">
        <v>114</v>
      </c>
      <c r="R45" t="s">
        <v>115</v>
      </c>
      <c r="S45" t="s">
        <v>116</v>
      </c>
      <c r="T45" t="s">
        <v>116</v>
      </c>
      <c r="U45" t="s">
        <v>117</v>
      </c>
      <c r="V45" t="s">
        <v>141</v>
      </c>
      <c r="W45">
        <v>5</v>
      </c>
      <c r="X45">
        <v>6</v>
      </c>
      <c r="Y45">
        <v>1975</v>
      </c>
      <c r="Z45">
        <v>1980</v>
      </c>
      <c r="AA45" t="s">
        <v>178</v>
      </c>
      <c r="AB45" t="s">
        <v>120</v>
      </c>
      <c r="AC45" t="s">
        <v>121</v>
      </c>
      <c r="AD45" t="s">
        <v>121</v>
      </c>
      <c r="AE45" t="s">
        <v>143</v>
      </c>
      <c r="AF45">
        <v>0</v>
      </c>
      <c r="AG45" t="s">
        <v>124</v>
      </c>
      <c r="AH45">
        <f>IF(fun[[#This Row],[ExterQual]]="Ex",5,IF(fun[[#This Row],[ExterQual]]="Gd",4,IF(fun[[#This Row],[ExterQual]]="TA",3,IF(fun[[#This Row],[ExterQual]]="Fa",2,1))))</f>
        <v>3</v>
      </c>
      <c r="AI45" t="s">
        <v>124</v>
      </c>
      <c r="AJ45">
        <f>IF(fun[[#This Row],[ExterCond]]="Ex",5,IF(fun[[#This Row],[ExterCond]]="Gd",4,IF(fun[[#This Row],[ExterCond]]="TA",3,IF(fun[[#This Row],[ExterCond]]="Fa",2,1))))</f>
        <v>3</v>
      </c>
      <c r="AK45" t="s">
        <v>144</v>
      </c>
      <c r="AL45" t="s">
        <v>123</v>
      </c>
      <c r="AM45">
        <f>IF(fun[[#This Row],[BsmtQual]]="Ex",5,IF(fun[[#This Row],[BsmtQual]]="Gd",4,IF(fun[[#This Row],[BsmtQual]]="TA",3,IF(fun[[#This Row],[BsmtQual]]="Fa",2,IF(fun[[#This Row],[BsmtQual]]="Po",1,0)))))</f>
        <v>4</v>
      </c>
      <c r="AN45" t="s">
        <v>124</v>
      </c>
      <c r="AO45">
        <f>IF(fun[[#This Row],[BsmtCond]]="Ex",5,IF(fun[[#This Row],[BsmtCond]]="Gd",4,IF(fun[[#This Row],[BsmtCond]]="TA",3,IF(fun[[#This Row],[BsmtCond]]="Fa",2,IF(fun[[#This Row],[BsmtCond]]="Po",1,0)))))</f>
        <v>3</v>
      </c>
      <c r="AP45" t="s">
        <v>156</v>
      </c>
      <c r="AQ45">
        <f>IF(fun[[#This Row],[BsmtExposure]]="Gd",3,IF(fun[[#This Row],[BsmtExposure]]="Av",2,IF(fun[[#This Row],[BsmtExposure]]="Mn",1,0)))</f>
        <v>2</v>
      </c>
      <c r="AR45" t="s">
        <v>198</v>
      </c>
      <c r="AS45">
        <v>280</v>
      </c>
      <c r="AT45" t="s">
        <v>167</v>
      </c>
      <c r="AU45">
        <v>491</v>
      </c>
      <c r="AV45">
        <v>167</v>
      </c>
      <c r="AW45">
        <v>938</v>
      </c>
      <c r="AX45" t="s">
        <v>129</v>
      </c>
      <c r="AY45" t="s">
        <v>124</v>
      </c>
      <c r="AZ45">
        <f>IF(fun[[#This Row],[HeatingQC]]="Ex",5,IF(fun[[#This Row],[HeatingQC]]="Gd",4,IF(fun[[#This Row],[HeatingQC]]="TA",3,IF(fun[[#This Row],[HeatingQC]]="Fa",2,IF(fun[[#This Row],[HeatingQC]]="Po",1,0)))))</f>
        <v>3</v>
      </c>
      <c r="BA45" t="s">
        <v>131</v>
      </c>
      <c r="BB45" t="s">
        <v>132</v>
      </c>
      <c r="BC45">
        <v>938</v>
      </c>
      <c r="BD45">
        <v>0</v>
      </c>
      <c r="BE45">
        <v>0</v>
      </c>
      <c r="BF45">
        <v>938</v>
      </c>
      <c r="BG45">
        <f>LOG(fun[[#This Row],[GrLivArea]])</f>
        <v>2.9722028383790646</v>
      </c>
      <c r="BH45">
        <v>1</v>
      </c>
      <c r="BI45">
        <v>0</v>
      </c>
      <c r="BJ45">
        <f>fun[[#This Row],[BsmtFullBath]]+(0.5*fun[[#This Row],[BsmtHalfBath]])</f>
        <v>1</v>
      </c>
      <c r="BK45">
        <v>1</v>
      </c>
      <c r="BL45">
        <v>0</v>
      </c>
      <c r="BM45">
        <f>fun[[#This Row],[HalfBath]]+fun[[#This Row],[TOTBaseBath]]+fun[[#This Row],[FullBath]]</f>
        <v>2</v>
      </c>
      <c r="BN45">
        <v>3</v>
      </c>
      <c r="BO45">
        <v>1</v>
      </c>
      <c r="BP45" t="s">
        <v>124</v>
      </c>
      <c r="BQ45">
        <f>IF(fun[[#This Row],[KitchenQual]]="Ex",5,IF(fun[[#This Row],[KitchenQual]]="Gd",4,IF(fun[[#This Row],[KitchenQual]]="TA",3,IF(fun[[#This Row],[KitchenQual]]="Fa",2,0))))</f>
        <v>3</v>
      </c>
      <c r="BR45">
        <v>5</v>
      </c>
      <c r="BS45" t="s">
        <v>133</v>
      </c>
      <c r="BT45">
        <v>0</v>
      </c>
      <c r="BU45" t="s">
        <v>109</v>
      </c>
      <c r="BV45">
        <f>IF(fun[[#This Row],[FireplaceQu]]="Ex",5,IF(fun[[#This Row],[FireplaceQu]]="Gd",4,IF(fun[[#This Row],[FireplaceQu]]="TA",3,IF(fun[[#This Row],[FireplaceQu]]="Fa",2,0))))</f>
        <v>0</v>
      </c>
      <c r="BW45" t="s">
        <v>153</v>
      </c>
      <c r="BX45">
        <v>1977</v>
      </c>
      <c r="BY45" t="s">
        <v>128</v>
      </c>
      <c r="BZ45">
        <v>1</v>
      </c>
      <c r="CA45">
        <v>308</v>
      </c>
      <c r="CB45" t="s">
        <v>124</v>
      </c>
      <c r="CC45">
        <f>IF(fun[[#This Row],[GarageQual]]="Ex",5,IF(fun[[#This Row],[GarageQual]]="Gd",4,IF(fun[[#This Row],[GarageQual]]="TA",3,IF(fun[[#This Row],[GarageQual]]="Fa",2,IF(fun[[#This Row],[GarageQual]]="Po",1,0)))))</f>
        <v>3</v>
      </c>
      <c r="CD45" t="s">
        <v>124</v>
      </c>
      <c r="CE45">
        <f>IF(fun[[#This Row],[GarageCond]]="Ex",5,IF(fun[[#This Row],[GarageCond]]="Gd",4,IF(fun[[#This Row],[GarageCond]]="TA",3,IF(fun[[#This Row],[GarageCond]]="Fa",2,IF(fun[[#This Row],[GarageCond]]="Po",1,0)))))</f>
        <v>3</v>
      </c>
      <c r="CF45" t="s">
        <v>131</v>
      </c>
      <c r="CG45">
        <v>145</v>
      </c>
      <c r="CH45">
        <v>0</v>
      </c>
      <c r="CI45">
        <v>0</v>
      </c>
      <c r="CJ45">
        <v>0</v>
      </c>
      <c r="CK45">
        <v>0</v>
      </c>
      <c r="CL45">
        <f>(0.5*fun[[#This Row],[WoodDeckSF]])+fun[[#This Row],[OpenPorchSF]]+(2*fun[[#This Row],[EnclosedPorch]])+(1.5*fun[[#This Row],[3SsnPorch]])+fun[[#This Row],[ScreenPorch]]</f>
        <v>72.5</v>
      </c>
      <c r="CM45">
        <v>0</v>
      </c>
      <c r="CN45" t="s">
        <v>109</v>
      </c>
      <c r="CO45">
        <f>IF(fun[[#This Row],[PoolQC]]="Ex",5,IF(fun[[#This Row],[PoolQC]]="Gd",4,IF(fun[[#This Row],[PoolQC]]="TA",3,IF(fun[[#This Row],[PoolQC]]="Fa",2,IF(fun[[#This Row],[PoolQC]]="Po",1,0)))))</f>
        <v>0</v>
      </c>
      <c r="CP45" t="s">
        <v>160</v>
      </c>
      <c r="CQ45" t="s">
        <v>109</v>
      </c>
      <c r="CR45">
        <v>0</v>
      </c>
      <c r="CS45">
        <v>7</v>
      </c>
      <c r="CT45">
        <v>2008</v>
      </c>
      <c r="CU45" t="s">
        <v>136</v>
      </c>
      <c r="CV45" t="s">
        <v>137</v>
      </c>
      <c r="CW45">
        <f>COUNTIF(fun[[#This Row],[Id]:[SaleCondition]],0)</f>
        <v>18</v>
      </c>
      <c r="CX45">
        <f>COUNTIF(fun[[#This Row],[Id]:[SaleCondition]],"NA")</f>
        <v>5</v>
      </c>
      <c r="CY45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45">
        <f>fun[NUM_ExCond]+fun[NUM_BsmtCond]+fun[NUM_GarCond]</f>
        <v>9</v>
      </c>
      <c r="DA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52.75</v>
      </c>
      <c r="DC45">
        <v>130250</v>
      </c>
    </row>
    <row r="46" spans="1:107" x14ac:dyDescent="0.25">
      <c r="A46">
        <v>45</v>
      </c>
      <c r="B46">
        <v>20</v>
      </c>
      <c r="C46" t="s">
        <v>107</v>
      </c>
      <c r="D46">
        <f>IF(fun[[#This Row],[MSZoning]]="RL",1,0)</f>
        <v>1</v>
      </c>
      <c r="E46">
        <f>IF(fun[[#This Row],[rl]]="RM",1,0)</f>
        <v>0</v>
      </c>
      <c r="F46">
        <f>IF(fun[[#This Row],[rm]]="RH",1,0)</f>
        <v>0</v>
      </c>
      <c r="G46">
        <f>IF(fun[[#This Row],[rh]]="C (all)",1,0)</f>
        <v>0</v>
      </c>
      <c r="H46">
        <v>70</v>
      </c>
      <c r="I46">
        <f>IF(fun[[#This Row],[LotFrontage]]="NA",0,fun[[#This Row],[LotFrontage]])</f>
        <v>70</v>
      </c>
      <c r="J46">
        <v>7945</v>
      </c>
      <c r="K46" t="s">
        <v>108</v>
      </c>
      <c r="L46" t="s">
        <v>109</v>
      </c>
      <c r="M46" t="s">
        <v>110</v>
      </c>
      <c r="N46" t="s">
        <v>111</v>
      </c>
      <c r="O46" t="s">
        <v>112</v>
      </c>
      <c r="P46" t="s">
        <v>113</v>
      </c>
      <c r="Q46" t="s">
        <v>114</v>
      </c>
      <c r="R46" t="s">
        <v>188</v>
      </c>
      <c r="S46" t="s">
        <v>116</v>
      </c>
      <c r="T46" t="s">
        <v>116</v>
      </c>
      <c r="U46" t="s">
        <v>117</v>
      </c>
      <c r="V46" t="s">
        <v>141</v>
      </c>
      <c r="W46">
        <v>5</v>
      </c>
      <c r="X46">
        <v>6</v>
      </c>
      <c r="Y46">
        <v>1959</v>
      </c>
      <c r="Z46">
        <v>1959</v>
      </c>
      <c r="AA46" t="s">
        <v>119</v>
      </c>
      <c r="AB46" t="s">
        <v>120</v>
      </c>
      <c r="AC46" t="s">
        <v>122</v>
      </c>
      <c r="AD46" t="s">
        <v>150</v>
      </c>
      <c r="AE46" t="s">
        <v>143</v>
      </c>
      <c r="AF46">
        <v>0</v>
      </c>
      <c r="AG46" t="s">
        <v>124</v>
      </c>
      <c r="AH46">
        <f>IF(fun[[#This Row],[ExterQual]]="Ex",5,IF(fun[[#This Row],[ExterQual]]="Gd",4,IF(fun[[#This Row],[ExterQual]]="TA",3,IF(fun[[#This Row],[ExterQual]]="Fa",2,1))))</f>
        <v>3</v>
      </c>
      <c r="AI46" t="s">
        <v>124</v>
      </c>
      <c r="AJ46">
        <f>IF(fun[[#This Row],[ExterCond]]="Ex",5,IF(fun[[#This Row],[ExterCond]]="Gd",4,IF(fun[[#This Row],[ExterCond]]="TA",3,IF(fun[[#This Row],[ExterCond]]="Fa",2,1))))</f>
        <v>3</v>
      </c>
      <c r="AK46" t="s">
        <v>144</v>
      </c>
      <c r="AL46" t="s">
        <v>124</v>
      </c>
      <c r="AM46">
        <f>IF(fun[[#This Row],[BsmtQual]]="Ex",5,IF(fun[[#This Row],[BsmtQual]]="Gd",4,IF(fun[[#This Row],[BsmtQual]]="TA",3,IF(fun[[#This Row],[BsmtQual]]="Fa",2,IF(fun[[#This Row],[BsmtQual]]="Po",1,0)))))</f>
        <v>3</v>
      </c>
      <c r="AN46" t="s">
        <v>124</v>
      </c>
      <c r="AO46">
        <f>IF(fun[[#This Row],[BsmtCond]]="Ex",5,IF(fun[[#This Row],[BsmtCond]]="Gd",4,IF(fun[[#This Row],[BsmtCond]]="TA",3,IF(fun[[#This Row],[BsmtCond]]="Fa",2,IF(fun[[#This Row],[BsmtCond]]="Po",1,0)))))</f>
        <v>3</v>
      </c>
      <c r="AP46" t="s">
        <v>126</v>
      </c>
      <c r="AQ46">
        <f>IF(fun[[#This Row],[BsmtExposure]]="Gd",3,IF(fun[[#This Row],[BsmtExposure]]="Av",2,IF(fun[[#This Row],[BsmtExposure]]="Mn",1,0)))</f>
        <v>0</v>
      </c>
      <c r="AR46" t="s">
        <v>145</v>
      </c>
      <c r="AS46">
        <v>179</v>
      </c>
      <c r="AT46" t="s">
        <v>167</v>
      </c>
      <c r="AU46">
        <v>506</v>
      </c>
      <c r="AV46">
        <v>465</v>
      </c>
      <c r="AW46">
        <v>1150</v>
      </c>
      <c r="AX46" t="s">
        <v>129</v>
      </c>
      <c r="AY46" t="s">
        <v>130</v>
      </c>
      <c r="AZ46">
        <f>IF(fun[[#This Row],[HeatingQC]]="Ex",5,IF(fun[[#This Row],[HeatingQC]]="Gd",4,IF(fun[[#This Row],[HeatingQC]]="TA",3,IF(fun[[#This Row],[HeatingQC]]="Fa",2,IF(fun[[#This Row],[HeatingQC]]="Po",1,0)))))</f>
        <v>5</v>
      </c>
      <c r="BA46" t="s">
        <v>131</v>
      </c>
      <c r="BB46" t="s">
        <v>190</v>
      </c>
      <c r="BC46">
        <v>1150</v>
      </c>
      <c r="BD46">
        <v>0</v>
      </c>
      <c r="BE46">
        <v>0</v>
      </c>
      <c r="BF46">
        <v>1150</v>
      </c>
      <c r="BG46">
        <f>LOG(fun[[#This Row],[GrLivArea]])</f>
        <v>3.0606978403536118</v>
      </c>
      <c r="BH46">
        <v>1</v>
      </c>
      <c r="BI46">
        <v>0</v>
      </c>
      <c r="BJ46">
        <f>fun[[#This Row],[BsmtFullBath]]+(0.5*fun[[#This Row],[BsmtHalfBath]])</f>
        <v>1</v>
      </c>
      <c r="BK46">
        <v>1</v>
      </c>
      <c r="BL46">
        <v>0</v>
      </c>
      <c r="BM46">
        <f>fun[[#This Row],[HalfBath]]+fun[[#This Row],[TOTBaseBath]]+fun[[#This Row],[FullBath]]</f>
        <v>2</v>
      </c>
      <c r="BN46">
        <v>3</v>
      </c>
      <c r="BO46">
        <v>1</v>
      </c>
      <c r="BP46" t="s">
        <v>124</v>
      </c>
      <c r="BQ46">
        <f>IF(fun[[#This Row],[KitchenQual]]="Ex",5,IF(fun[[#This Row],[KitchenQual]]="Gd",4,IF(fun[[#This Row],[KitchenQual]]="TA",3,IF(fun[[#This Row],[KitchenQual]]="Fa",2,0))))</f>
        <v>3</v>
      </c>
      <c r="BR46">
        <v>6</v>
      </c>
      <c r="BS46" t="s">
        <v>133</v>
      </c>
      <c r="BT46">
        <v>0</v>
      </c>
      <c r="BU46" t="s">
        <v>109</v>
      </c>
      <c r="BV46">
        <f>IF(fun[[#This Row],[FireplaceQu]]="Ex",5,IF(fun[[#This Row],[FireplaceQu]]="Gd",4,IF(fun[[#This Row],[FireplaceQu]]="TA",3,IF(fun[[#This Row],[FireplaceQu]]="Fa",2,0))))</f>
        <v>0</v>
      </c>
      <c r="BW46" t="s">
        <v>134</v>
      </c>
      <c r="BX46">
        <v>1959</v>
      </c>
      <c r="BY46" t="s">
        <v>135</v>
      </c>
      <c r="BZ46">
        <v>1</v>
      </c>
      <c r="CA46">
        <v>300</v>
      </c>
      <c r="CB46" t="s">
        <v>124</v>
      </c>
      <c r="CC46">
        <f>IF(fun[[#This Row],[GarageQual]]="Ex",5,IF(fun[[#This Row],[GarageQual]]="Gd",4,IF(fun[[#This Row],[GarageQual]]="TA",3,IF(fun[[#This Row],[GarageQual]]="Fa",2,IF(fun[[#This Row],[GarageQual]]="Po",1,0)))))</f>
        <v>3</v>
      </c>
      <c r="CD46" t="s">
        <v>124</v>
      </c>
      <c r="CE46">
        <f>IF(fun[[#This Row],[GarageCond]]="Ex",5,IF(fun[[#This Row],[GarageCond]]="Gd",4,IF(fun[[#This Row],[GarageCond]]="TA",3,IF(fun[[#This Row],[GarageCond]]="Fa",2,IF(fun[[#This Row],[GarageCond]]="Po",1,0)))))</f>
        <v>3</v>
      </c>
      <c r="CF46" t="s">
        <v>131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f>(0.5*fun[[#This Row],[WoodDeckSF]])+fun[[#This Row],[OpenPorchSF]]+(2*fun[[#This Row],[EnclosedPorch]])+(1.5*fun[[#This Row],[3SsnPorch]])+fun[[#This Row],[ScreenPorch]]</f>
        <v>0</v>
      </c>
      <c r="CM46">
        <v>0</v>
      </c>
      <c r="CN46" t="s">
        <v>109</v>
      </c>
      <c r="CO46">
        <f>IF(fun[[#This Row],[PoolQC]]="Ex",5,IF(fun[[#This Row],[PoolQC]]="Gd",4,IF(fun[[#This Row],[PoolQC]]="TA",3,IF(fun[[#This Row],[PoolQC]]="Fa",2,IF(fun[[#This Row],[PoolQC]]="Po",1,0)))))</f>
        <v>0</v>
      </c>
      <c r="CP46" t="s">
        <v>109</v>
      </c>
      <c r="CQ46" t="s">
        <v>109</v>
      </c>
      <c r="CR46">
        <v>0</v>
      </c>
      <c r="CS46">
        <v>5</v>
      </c>
      <c r="CT46">
        <v>2006</v>
      </c>
      <c r="CU46" t="s">
        <v>136</v>
      </c>
      <c r="CV46" t="s">
        <v>137</v>
      </c>
      <c r="CW46">
        <f>COUNTIF(fun[[#This Row],[Id]:[SaleCondition]],0)</f>
        <v>20</v>
      </c>
      <c r="CX46">
        <f>COUNTIF(fun[[#This Row],[Id]:[SaleCondition]],"NA")</f>
        <v>5</v>
      </c>
      <c r="CY46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46">
        <f>fun[NUM_ExCond]+fun[NUM_BsmtCond]+fun[NUM_GarCond]</f>
        <v>9</v>
      </c>
      <c r="DA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53.75</v>
      </c>
      <c r="DC46">
        <v>141000</v>
      </c>
    </row>
    <row r="47" spans="1:107" x14ac:dyDescent="0.25">
      <c r="A47">
        <v>46</v>
      </c>
      <c r="B47">
        <v>120</v>
      </c>
      <c r="C47" t="s">
        <v>107</v>
      </c>
      <c r="D47">
        <f>IF(fun[[#This Row],[MSZoning]]="RL",1,0)</f>
        <v>1</v>
      </c>
      <c r="E47">
        <f>IF(fun[[#This Row],[rl]]="RM",1,0)</f>
        <v>0</v>
      </c>
      <c r="F47">
        <f>IF(fun[[#This Row],[rm]]="RH",1,0)</f>
        <v>0</v>
      </c>
      <c r="G47">
        <f>IF(fun[[#This Row],[rh]]="C (all)",1,0)</f>
        <v>0</v>
      </c>
      <c r="H47">
        <v>61</v>
      </c>
      <c r="I47">
        <f>IF(fun[[#This Row],[LotFrontage]]="NA",0,fun[[#This Row],[LotFrontage]])</f>
        <v>61</v>
      </c>
      <c r="J47">
        <v>7658</v>
      </c>
      <c r="K47" t="s">
        <v>108</v>
      </c>
      <c r="L47" t="s">
        <v>109</v>
      </c>
      <c r="M47" t="s">
        <v>110</v>
      </c>
      <c r="N47" t="s">
        <v>111</v>
      </c>
      <c r="O47" t="s">
        <v>112</v>
      </c>
      <c r="P47" t="s">
        <v>113</v>
      </c>
      <c r="Q47" t="s">
        <v>114</v>
      </c>
      <c r="R47" t="s">
        <v>180</v>
      </c>
      <c r="S47" t="s">
        <v>116</v>
      </c>
      <c r="T47" t="s">
        <v>116</v>
      </c>
      <c r="U47" t="s">
        <v>205</v>
      </c>
      <c r="V47" t="s">
        <v>141</v>
      </c>
      <c r="W47">
        <v>9</v>
      </c>
      <c r="X47">
        <v>5</v>
      </c>
      <c r="Y47">
        <v>2005</v>
      </c>
      <c r="Z47">
        <v>2005</v>
      </c>
      <c r="AA47" t="s">
        <v>178</v>
      </c>
      <c r="AB47" t="s">
        <v>120</v>
      </c>
      <c r="AC47" t="s">
        <v>142</v>
      </c>
      <c r="AD47" t="s">
        <v>142</v>
      </c>
      <c r="AE47" t="s">
        <v>122</v>
      </c>
      <c r="AF47">
        <v>412</v>
      </c>
      <c r="AG47" t="s">
        <v>130</v>
      </c>
      <c r="AH47">
        <f>IF(fun[[#This Row],[ExterQual]]="Ex",5,IF(fun[[#This Row],[ExterQual]]="Gd",4,IF(fun[[#This Row],[ExterQual]]="TA",3,IF(fun[[#This Row],[ExterQual]]="Fa",2,1))))</f>
        <v>5</v>
      </c>
      <c r="AI47" t="s">
        <v>124</v>
      </c>
      <c r="AJ47">
        <f>IF(fun[[#This Row],[ExterCond]]="Ex",5,IF(fun[[#This Row],[ExterCond]]="Gd",4,IF(fun[[#This Row],[ExterCond]]="TA",3,IF(fun[[#This Row],[ExterCond]]="Fa",2,1))))</f>
        <v>3</v>
      </c>
      <c r="AK47" t="s">
        <v>125</v>
      </c>
      <c r="AL47" t="s">
        <v>130</v>
      </c>
      <c r="AM47">
        <f>IF(fun[[#This Row],[BsmtQual]]="Ex",5,IF(fun[[#This Row],[BsmtQual]]="Gd",4,IF(fun[[#This Row],[BsmtQual]]="TA",3,IF(fun[[#This Row],[BsmtQual]]="Fa",2,IF(fun[[#This Row],[BsmtQual]]="Po",1,0)))))</f>
        <v>5</v>
      </c>
      <c r="AN47" t="s">
        <v>124</v>
      </c>
      <c r="AO47">
        <f>IF(fun[[#This Row],[BsmtCond]]="Ex",5,IF(fun[[#This Row],[BsmtCond]]="Gd",4,IF(fun[[#This Row],[BsmtCond]]="TA",3,IF(fun[[#This Row],[BsmtCond]]="Fa",2,IF(fun[[#This Row],[BsmtCond]]="Po",1,0)))))</f>
        <v>3</v>
      </c>
      <c r="AP47" t="s">
        <v>126</v>
      </c>
      <c r="AQ47">
        <f>IF(fun[[#This Row],[BsmtExposure]]="Gd",3,IF(fun[[#This Row],[BsmtExposure]]="Av",2,IF(fun[[#This Row],[BsmtExposure]]="Mn",1,0)))</f>
        <v>0</v>
      </c>
      <c r="AR47" t="s">
        <v>127</v>
      </c>
      <c r="AS47">
        <v>456</v>
      </c>
      <c r="AT47" t="s">
        <v>128</v>
      </c>
      <c r="AU47">
        <v>0</v>
      </c>
      <c r="AV47">
        <v>1296</v>
      </c>
      <c r="AW47">
        <v>1752</v>
      </c>
      <c r="AX47" t="s">
        <v>129</v>
      </c>
      <c r="AY47" t="s">
        <v>130</v>
      </c>
      <c r="AZ47">
        <f>IF(fun[[#This Row],[HeatingQC]]="Ex",5,IF(fun[[#This Row],[HeatingQC]]="Gd",4,IF(fun[[#This Row],[HeatingQC]]="TA",3,IF(fun[[#This Row],[HeatingQC]]="Fa",2,IF(fun[[#This Row],[HeatingQC]]="Po",1,0)))))</f>
        <v>5</v>
      </c>
      <c r="BA47" t="s">
        <v>131</v>
      </c>
      <c r="BB47" t="s">
        <v>132</v>
      </c>
      <c r="BC47">
        <v>1752</v>
      </c>
      <c r="BD47">
        <v>0</v>
      </c>
      <c r="BE47">
        <v>0</v>
      </c>
      <c r="BF47">
        <v>1752</v>
      </c>
      <c r="BG47">
        <f>LOG(fun[[#This Row],[GrLivArea]])</f>
        <v>3.2435341018320618</v>
      </c>
      <c r="BH47">
        <v>1</v>
      </c>
      <c r="BI47">
        <v>0</v>
      </c>
      <c r="BJ47">
        <f>fun[[#This Row],[BsmtFullBath]]+(0.5*fun[[#This Row],[BsmtHalfBath]])</f>
        <v>1</v>
      </c>
      <c r="BK47">
        <v>2</v>
      </c>
      <c r="BL47">
        <v>0</v>
      </c>
      <c r="BM47">
        <f>fun[[#This Row],[HalfBath]]+fun[[#This Row],[TOTBaseBath]]+fun[[#This Row],[FullBath]]</f>
        <v>3</v>
      </c>
      <c r="BN47">
        <v>2</v>
      </c>
      <c r="BO47">
        <v>1</v>
      </c>
      <c r="BP47" t="s">
        <v>130</v>
      </c>
      <c r="BQ47">
        <f>IF(fun[[#This Row],[KitchenQual]]="Ex",5,IF(fun[[#This Row],[KitchenQual]]="Gd",4,IF(fun[[#This Row],[KitchenQual]]="TA",3,IF(fun[[#This Row],[KitchenQual]]="Fa",2,0))))</f>
        <v>5</v>
      </c>
      <c r="BR47">
        <v>6</v>
      </c>
      <c r="BS47" t="s">
        <v>133</v>
      </c>
      <c r="BT47">
        <v>1</v>
      </c>
      <c r="BU47" t="s">
        <v>123</v>
      </c>
      <c r="BV47">
        <f>IF(fun[[#This Row],[FireplaceQu]]="Ex",5,IF(fun[[#This Row],[FireplaceQu]]="Gd",4,IF(fun[[#This Row],[FireplaceQu]]="TA",3,IF(fun[[#This Row],[FireplaceQu]]="Fa",2,0))))</f>
        <v>4</v>
      </c>
      <c r="BW47" t="s">
        <v>134</v>
      </c>
      <c r="BX47">
        <v>2005</v>
      </c>
      <c r="BY47" t="s">
        <v>135</v>
      </c>
      <c r="BZ47">
        <v>2</v>
      </c>
      <c r="CA47">
        <v>576</v>
      </c>
      <c r="CB47" t="s">
        <v>124</v>
      </c>
      <c r="CC47">
        <f>IF(fun[[#This Row],[GarageQual]]="Ex",5,IF(fun[[#This Row],[GarageQual]]="Gd",4,IF(fun[[#This Row],[GarageQual]]="TA",3,IF(fun[[#This Row],[GarageQual]]="Fa",2,IF(fun[[#This Row],[GarageQual]]="Po",1,0)))))</f>
        <v>3</v>
      </c>
      <c r="CD47" t="s">
        <v>124</v>
      </c>
      <c r="CE47">
        <f>IF(fun[[#This Row],[GarageCond]]="Ex",5,IF(fun[[#This Row],[GarageCond]]="Gd",4,IF(fun[[#This Row],[GarageCond]]="TA",3,IF(fun[[#This Row],[GarageCond]]="Fa",2,IF(fun[[#This Row],[GarageCond]]="Po",1,0)))))</f>
        <v>3</v>
      </c>
      <c r="CF47" t="s">
        <v>131</v>
      </c>
      <c r="CG47">
        <v>196</v>
      </c>
      <c r="CH47">
        <v>82</v>
      </c>
      <c r="CI47">
        <v>0</v>
      </c>
      <c r="CJ47">
        <v>0</v>
      </c>
      <c r="CK47">
        <v>0</v>
      </c>
      <c r="CL47">
        <f>(0.5*fun[[#This Row],[WoodDeckSF]])+fun[[#This Row],[OpenPorchSF]]+(2*fun[[#This Row],[EnclosedPorch]])+(1.5*fun[[#This Row],[3SsnPorch]])+fun[[#This Row],[ScreenPorch]]</f>
        <v>180</v>
      </c>
      <c r="CM47">
        <v>0</v>
      </c>
      <c r="CN47" t="s">
        <v>109</v>
      </c>
      <c r="CO47">
        <f>IF(fun[[#This Row],[PoolQC]]="Ex",5,IF(fun[[#This Row],[PoolQC]]="Gd",4,IF(fun[[#This Row],[PoolQC]]="TA",3,IF(fun[[#This Row],[PoolQC]]="Fa",2,IF(fun[[#This Row],[PoolQC]]="Po",1,0)))))</f>
        <v>0</v>
      </c>
      <c r="CP47" t="s">
        <v>109</v>
      </c>
      <c r="CQ47" t="s">
        <v>109</v>
      </c>
      <c r="CR47">
        <v>0</v>
      </c>
      <c r="CS47">
        <v>2</v>
      </c>
      <c r="CT47">
        <v>2010</v>
      </c>
      <c r="CU47" t="s">
        <v>136</v>
      </c>
      <c r="CV47" t="s">
        <v>137</v>
      </c>
      <c r="CW47">
        <f>COUNTIF(fun[[#This Row],[Id]:[SaleCondition]],0)</f>
        <v>15</v>
      </c>
      <c r="CX47">
        <f>COUNTIF(fun[[#This Row],[Id]:[SaleCondition]],"NA")</f>
        <v>4</v>
      </c>
      <c r="CY47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47">
        <f>fun[NUM_ExCond]+fun[NUM_BsmtCond]+fun[NUM_GarCond]</f>
        <v>9</v>
      </c>
      <c r="DA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122</v>
      </c>
      <c r="DB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86</v>
      </c>
      <c r="DC47">
        <v>319900</v>
      </c>
    </row>
    <row r="48" spans="1:107" x14ac:dyDescent="0.25">
      <c r="A48">
        <v>47</v>
      </c>
      <c r="B48">
        <v>50</v>
      </c>
      <c r="C48" t="s">
        <v>107</v>
      </c>
      <c r="D48">
        <f>IF(fun[[#This Row],[MSZoning]]="RL",1,0)</f>
        <v>1</v>
      </c>
      <c r="E48">
        <f>IF(fun[[#This Row],[rl]]="RM",1,0)</f>
        <v>0</v>
      </c>
      <c r="F48">
        <f>IF(fun[[#This Row],[rm]]="RH",1,0)</f>
        <v>0</v>
      </c>
      <c r="G48">
        <f>IF(fun[[#This Row],[rh]]="C (all)",1,0)</f>
        <v>0</v>
      </c>
      <c r="H48">
        <v>48</v>
      </c>
      <c r="I48">
        <f>IF(fun[[#This Row],[LotFrontage]]="NA",0,fun[[#This Row],[LotFrontage]])</f>
        <v>48</v>
      </c>
      <c r="J48">
        <v>12822</v>
      </c>
      <c r="K48" t="s">
        <v>108</v>
      </c>
      <c r="L48" t="s">
        <v>109</v>
      </c>
      <c r="M48" t="s">
        <v>146</v>
      </c>
      <c r="N48" t="s">
        <v>111</v>
      </c>
      <c r="O48" t="s">
        <v>112</v>
      </c>
      <c r="P48" t="s">
        <v>192</v>
      </c>
      <c r="Q48" t="s">
        <v>114</v>
      </c>
      <c r="R48" t="s">
        <v>157</v>
      </c>
      <c r="S48" t="s">
        <v>116</v>
      </c>
      <c r="T48" t="s">
        <v>116</v>
      </c>
      <c r="U48" t="s">
        <v>117</v>
      </c>
      <c r="V48" t="s">
        <v>158</v>
      </c>
      <c r="W48">
        <v>7</v>
      </c>
      <c r="X48">
        <v>5</v>
      </c>
      <c r="Y48">
        <v>2003</v>
      </c>
      <c r="Z48">
        <v>2003</v>
      </c>
      <c r="AA48" t="s">
        <v>119</v>
      </c>
      <c r="AB48" t="s">
        <v>120</v>
      </c>
      <c r="AC48" t="s">
        <v>121</v>
      </c>
      <c r="AD48" t="s">
        <v>121</v>
      </c>
      <c r="AE48" t="s">
        <v>143</v>
      </c>
      <c r="AF48">
        <v>0</v>
      </c>
      <c r="AG48" t="s">
        <v>123</v>
      </c>
      <c r="AH48">
        <f>IF(fun[[#This Row],[ExterQual]]="Ex",5,IF(fun[[#This Row],[ExterQual]]="Gd",4,IF(fun[[#This Row],[ExterQual]]="TA",3,IF(fun[[#This Row],[ExterQual]]="Fa",2,1))))</f>
        <v>4</v>
      </c>
      <c r="AI48" t="s">
        <v>124</v>
      </c>
      <c r="AJ48">
        <f>IF(fun[[#This Row],[ExterCond]]="Ex",5,IF(fun[[#This Row],[ExterCond]]="Gd",4,IF(fun[[#This Row],[ExterCond]]="TA",3,IF(fun[[#This Row],[ExterCond]]="Fa",2,1))))</f>
        <v>3</v>
      </c>
      <c r="AK48" t="s">
        <v>125</v>
      </c>
      <c r="AL48" t="s">
        <v>130</v>
      </c>
      <c r="AM48">
        <f>IF(fun[[#This Row],[BsmtQual]]="Ex",5,IF(fun[[#This Row],[BsmtQual]]="Gd",4,IF(fun[[#This Row],[BsmtQual]]="TA",3,IF(fun[[#This Row],[BsmtQual]]="Fa",2,IF(fun[[#This Row],[BsmtQual]]="Po",1,0)))))</f>
        <v>5</v>
      </c>
      <c r="AN48" t="s">
        <v>124</v>
      </c>
      <c r="AO48">
        <f>IF(fun[[#This Row],[BsmtCond]]="Ex",5,IF(fun[[#This Row],[BsmtCond]]="Gd",4,IF(fun[[#This Row],[BsmtCond]]="TA",3,IF(fun[[#This Row],[BsmtCond]]="Fa",2,IF(fun[[#This Row],[BsmtCond]]="Po",1,0)))))</f>
        <v>3</v>
      </c>
      <c r="AP48" t="s">
        <v>126</v>
      </c>
      <c r="AQ48">
        <f>IF(fun[[#This Row],[BsmtExposure]]="Gd",3,IF(fun[[#This Row],[BsmtExposure]]="Av",2,IF(fun[[#This Row],[BsmtExposure]]="Mn",1,0)))</f>
        <v>0</v>
      </c>
      <c r="AR48" t="s">
        <v>127</v>
      </c>
      <c r="AS48">
        <v>1351</v>
      </c>
      <c r="AT48" t="s">
        <v>128</v>
      </c>
      <c r="AU48">
        <v>0</v>
      </c>
      <c r="AV48">
        <v>83</v>
      </c>
      <c r="AW48">
        <v>1434</v>
      </c>
      <c r="AX48" t="s">
        <v>129</v>
      </c>
      <c r="AY48" t="s">
        <v>130</v>
      </c>
      <c r="AZ48">
        <f>IF(fun[[#This Row],[HeatingQC]]="Ex",5,IF(fun[[#This Row],[HeatingQC]]="Gd",4,IF(fun[[#This Row],[HeatingQC]]="TA",3,IF(fun[[#This Row],[HeatingQC]]="Fa",2,IF(fun[[#This Row],[HeatingQC]]="Po",1,0)))))</f>
        <v>5</v>
      </c>
      <c r="BA48" t="s">
        <v>131</v>
      </c>
      <c r="BB48" t="s">
        <v>132</v>
      </c>
      <c r="BC48">
        <v>1518</v>
      </c>
      <c r="BD48">
        <v>631</v>
      </c>
      <c r="BE48">
        <v>0</v>
      </c>
      <c r="BF48">
        <v>2149</v>
      </c>
      <c r="BG48">
        <f>LOG(fun[[#This Row],[GrLivArea]])</f>
        <v>3.3322364154914434</v>
      </c>
      <c r="BH48">
        <v>1</v>
      </c>
      <c r="BI48">
        <v>0</v>
      </c>
      <c r="BJ48">
        <f>fun[[#This Row],[BsmtFullBath]]+(0.5*fun[[#This Row],[BsmtHalfBath]])</f>
        <v>1</v>
      </c>
      <c r="BK48">
        <v>1</v>
      </c>
      <c r="BL48">
        <v>1</v>
      </c>
      <c r="BM48">
        <f>fun[[#This Row],[HalfBath]]+fun[[#This Row],[TOTBaseBath]]+fun[[#This Row],[FullBath]]</f>
        <v>3</v>
      </c>
      <c r="BN48">
        <v>1</v>
      </c>
      <c r="BO48">
        <v>1</v>
      </c>
      <c r="BP48" t="s">
        <v>123</v>
      </c>
      <c r="BQ48">
        <f>IF(fun[[#This Row],[KitchenQual]]="Ex",5,IF(fun[[#This Row],[KitchenQual]]="Gd",4,IF(fun[[#This Row],[KitchenQual]]="TA",3,IF(fun[[#This Row],[KitchenQual]]="Fa",2,0))))</f>
        <v>4</v>
      </c>
      <c r="BR48">
        <v>6</v>
      </c>
      <c r="BS48" t="s">
        <v>133</v>
      </c>
      <c r="BT48">
        <v>1</v>
      </c>
      <c r="BU48" t="s">
        <v>130</v>
      </c>
      <c r="BV48">
        <f>IF(fun[[#This Row],[FireplaceQu]]="Ex",5,IF(fun[[#This Row],[FireplaceQu]]="Gd",4,IF(fun[[#This Row],[FireplaceQu]]="TA",3,IF(fun[[#This Row],[FireplaceQu]]="Fa",2,0))))</f>
        <v>5</v>
      </c>
      <c r="BW48" t="s">
        <v>134</v>
      </c>
      <c r="BX48">
        <v>2003</v>
      </c>
      <c r="BY48" t="s">
        <v>135</v>
      </c>
      <c r="BZ48">
        <v>2</v>
      </c>
      <c r="CA48">
        <v>670</v>
      </c>
      <c r="CB48" t="s">
        <v>124</v>
      </c>
      <c r="CC48">
        <f>IF(fun[[#This Row],[GarageQual]]="Ex",5,IF(fun[[#This Row],[GarageQual]]="Gd",4,IF(fun[[#This Row],[GarageQual]]="TA",3,IF(fun[[#This Row],[GarageQual]]="Fa",2,IF(fun[[#This Row],[GarageQual]]="Po",1,0)))))</f>
        <v>3</v>
      </c>
      <c r="CD48" t="s">
        <v>124</v>
      </c>
      <c r="CE48">
        <f>IF(fun[[#This Row],[GarageCond]]="Ex",5,IF(fun[[#This Row],[GarageCond]]="Gd",4,IF(fun[[#This Row],[GarageCond]]="TA",3,IF(fun[[#This Row],[GarageCond]]="Fa",2,IF(fun[[#This Row],[GarageCond]]="Po",1,0)))))</f>
        <v>3</v>
      </c>
      <c r="CF48" t="s">
        <v>131</v>
      </c>
      <c r="CG48">
        <v>168</v>
      </c>
      <c r="CH48">
        <v>43</v>
      </c>
      <c r="CI48">
        <v>0</v>
      </c>
      <c r="CJ48">
        <v>0</v>
      </c>
      <c r="CK48">
        <v>198</v>
      </c>
      <c r="CL48">
        <f>(0.5*fun[[#This Row],[WoodDeckSF]])+fun[[#This Row],[OpenPorchSF]]+(2*fun[[#This Row],[EnclosedPorch]])+(1.5*fun[[#This Row],[3SsnPorch]])+fun[[#This Row],[ScreenPorch]]</f>
        <v>325</v>
      </c>
      <c r="CM48">
        <v>0</v>
      </c>
      <c r="CN48" t="s">
        <v>109</v>
      </c>
      <c r="CO48">
        <f>IF(fun[[#This Row],[PoolQC]]="Ex",5,IF(fun[[#This Row],[PoolQC]]="Gd",4,IF(fun[[#This Row],[PoolQC]]="TA",3,IF(fun[[#This Row],[PoolQC]]="Fa",2,IF(fun[[#This Row],[PoolQC]]="Po",1,0)))))</f>
        <v>0</v>
      </c>
      <c r="CP48" t="s">
        <v>109</v>
      </c>
      <c r="CQ48" t="s">
        <v>109</v>
      </c>
      <c r="CR48">
        <v>0</v>
      </c>
      <c r="CS48">
        <v>8</v>
      </c>
      <c r="CT48">
        <v>2009</v>
      </c>
      <c r="CU48" t="s">
        <v>136</v>
      </c>
      <c r="CV48" t="s">
        <v>154</v>
      </c>
      <c r="CW48">
        <f>COUNTIF(fun[[#This Row],[Id]:[SaleCondition]],0)</f>
        <v>13</v>
      </c>
      <c r="CX48">
        <f>COUNTIF(fun[[#This Row],[Id]:[SaleCondition]],"NA")</f>
        <v>4</v>
      </c>
      <c r="CY48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48">
        <f>fun[NUM_ExCond]+fun[NUM_BsmtCond]+fun[NUM_GarCond]</f>
        <v>9</v>
      </c>
      <c r="DA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72.5</v>
      </c>
      <c r="DC48">
        <v>239686</v>
      </c>
    </row>
    <row r="49" spans="1:107" x14ac:dyDescent="0.25">
      <c r="A49">
        <v>48</v>
      </c>
      <c r="B49">
        <v>20</v>
      </c>
      <c r="C49" t="s">
        <v>218</v>
      </c>
      <c r="D49">
        <f>IF(fun[[#This Row],[MSZoning]]="RL",1,0)</f>
        <v>0</v>
      </c>
      <c r="E49">
        <f>IF(fun[[#This Row],[rl]]="RM",1,0)</f>
        <v>0</v>
      </c>
      <c r="F49">
        <f>IF(fun[[#This Row],[rm]]="RH",1,0)</f>
        <v>0</v>
      </c>
      <c r="G49">
        <f>IF(fun[[#This Row],[rh]]="C (all)",1,0)</f>
        <v>0</v>
      </c>
      <c r="H49">
        <v>84</v>
      </c>
      <c r="I49">
        <f>IF(fun[[#This Row],[LotFrontage]]="NA",0,fun[[#This Row],[LotFrontage]])</f>
        <v>84</v>
      </c>
      <c r="J49">
        <v>11096</v>
      </c>
      <c r="K49" t="s">
        <v>108</v>
      </c>
      <c r="L49" t="s">
        <v>109</v>
      </c>
      <c r="M49" t="s">
        <v>110</v>
      </c>
      <c r="N49" t="s">
        <v>111</v>
      </c>
      <c r="O49" t="s">
        <v>112</v>
      </c>
      <c r="P49" t="s">
        <v>113</v>
      </c>
      <c r="Q49" t="s">
        <v>114</v>
      </c>
      <c r="R49" t="s">
        <v>162</v>
      </c>
      <c r="S49" t="s">
        <v>116</v>
      </c>
      <c r="T49" t="s">
        <v>116</v>
      </c>
      <c r="U49" t="s">
        <v>117</v>
      </c>
      <c r="V49" t="s">
        <v>141</v>
      </c>
      <c r="W49">
        <v>8</v>
      </c>
      <c r="X49">
        <v>5</v>
      </c>
      <c r="Y49">
        <v>2006</v>
      </c>
      <c r="Z49">
        <v>2006</v>
      </c>
      <c r="AA49" t="s">
        <v>119</v>
      </c>
      <c r="AB49" t="s">
        <v>120</v>
      </c>
      <c r="AC49" t="s">
        <v>121</v>
      </c>
      <c r="AD49" t="s">
        <v>121</v>
      </c>
      <c r="AE49" t="s">
        <v>143</v>
      </c>
      <c r="AF49">
        <v>0</v>
      </c>
      <c r="AG49" t="s">
        <v>123</v>
      </c>
      <c r="AH49">
        <f>IF(fun[[#This Row],[ExterQual]]="Ex",5,IF(fun[[#This Row],[ExterQual]]="Gd",4,IF(fun[[#This Row],[ExterQual]]="TA",3,IF(fun[[#This Row],[ExterQual]]="Fa",2,1))))</f>
        <v>4</v>
      </c>
      <c r="AI49" t="s">
        <v>124</v>
      </c>
      <c r="AJ49">
        <f>IF(fun[[#This Row],[ExterCond]]="Ex",5,IF(fun[[#This Row],[ExterCond]]="Gd",4,IF(fun[[#This Row],[ExterCond]]="TA",3,IF(fun[[#This Row],[ExterCond]]="Fa",2,1))))</f>
        <v>3</v>
      </c>
      <c r="AK49" t="s">
        <v>125</v>
      </c>
      <c r="AL49" t="s">
        <v>123</v>
      </c>
      <c r="AM49">
        <f>IF(fun[[#This Row],[BsmtQual]]="Ex",5,IF(fun[[#This Row],[BsmtQual]]="Gd",4,IF(fun[[#This Row],[BsmtQual]]="TA",3,IF(fun[[#This Row],[BsmtQual]]="Fa",2,IF(fun[[#This Row],[BsmtQual]]="Po",1,0)))))</f>
        <v>4</v>
      </c>
      <c r="AN49" t="s">
        <v>124</v>
      </c>
      <c r="AO49">
        <f>IF(fun[[#This Row],[BsmtCond]]="Ex",5,IF(fun[[#This Row],[BsmtCond]]="Gd",4,IF(fun[[#This Row],[BsmtCond]]="TA",3,IF(fun[[#This Row],[BsmtCond]]="Fa",2,IF(fun[[#This Row],[BsmtCond]]="Po",1,0)))))</f>
        <v>3</v>
      </c>
      <c r="AP49" t="s">
        <v>156</v>
      </c>
      <c r="AQ49">
        <f>IF(fun[[#This Row],[BsmtExposure]]="Gd",3,IF(fun[[#This Row],[BsmtExposure]]="Av",2,IF(fun[[#This Row],[BsmtExposure]]="Mn",1,0)))</f>
        <v>2</v>
      </c>
      <c r="AR49" t="s">
        <v>127</v>
      </c>
      <c r="AS49">
        <v>24</v>
      </c>
      <c r="AT49" t="s">
        <v>128</v>
      </c>
      <c r="AU49">
        <v>0</v>
      </c>
      <c r="AV49">
        <v>1632</v>
      </c>
      <c r="AW49">
        <v>1656</v>
      </c>
      <c r="AX49" t="s">
        <v>129</v>
      </c>
      <c r="AY49" t="s">
        <v>130</v>
      </c>
      <c r="AZ49">
        <f>IF(fun[[#This Row],[HeatingQC]]="Ex",5,IF(fun[[#This Row],[HeatingQC]]="Gd",4,IF(fun[[#This Row],[HeatingQC]]="TA",3,IF(fun[[#This Row],[HeatingQC]]="Fa",2,IF(fun[[#This Row],[HeatingQC]]="Po",1,0)))))</f>
        <v>5</v>
      </c>
      <c r="BA49" t="s">
        <v>131</v>
      </c>
      <c r="BB49" t="s">
        <v>132</v>
      </c>
      <c r="BC49">
        <v>1656</v>
      </c>
      <c r="BD49">
        <v>0</v>
      </c>
      <c r="BE49">
        <v>0</v>
      </c>
      <c r="BF49">
        <v>1656</v>
      </c>
      <c r="BG49">
        <f>LOG(fun[[#This Row],[GrLivArea]])</f>
        <v>3.2190603324488611</v>
      </c>
      <c r="BH49">
        <v>0</v>
      </c>
      <c r="BI49">
        <v>0</v>
      </c>
      <c r="BJ49">
        <f>fun[[#This Row],[BsmtFullBath]]+(0.5*fun[[#This Row],[BsmtHalfBath]])</f>
        <v>0</v>
      </c>
      <c r="BK49">
        <v>2</v>
      </c>
      <c r="BL49">
        <v>0</v>
      </c>
      <c r="BM49">
        <f>fun[[#This Row],[HalfBath]]+fun[[#This Row],[TOTBaseBath]]+fun[[#This Row],[FullBath]]</f>
        <v>2</v>
      </c>
      <c r="BN49">
        <v>3</v>
      </c>
      <c r="BO49">
        <v>1</v>
      </c>
      <c r="BP49" t="s">
        <v>123</v>
      </c>
      <c r="BQ49">
        <f>IF(fun[[#This Row],[KitchenQual]]="Ex",5,IF(fun[[#This Row],[KitchenQual]]="Gd",4,IF(fun[[#This Row],[KitchenQual]]="TA",3,IF(fun[[#This Row],[KitchenQual]]="Fa",2,0))))</f>
        <v>4</v>
      </c>
      <c r="BR49">
        <v>7</v>
      </c>
      <c r="BS49" t="s">
        <v>133</v>
      </c>
      <c r="BT49">
        <v>0</v>
      </c>
      <c r="BU49" t="s">
        <v>109</v>
      </c>
      <c r="BV49">
        <f>IF(fun[[#This Row],[FireplaceQu]]="Ex",5,IF(fun[[#This Row],[FireplaceQu]]="Gd",4,IF(fun[[#This Row],[FireplaceQu]]="TA",3,IF(fun[[#This Row],[FireplaceQu]]="Fa",2,0))))</f>
        <v>0</v>
      </c>
      <c r="BW49" t="s">
        <v>134</v>
      </c>
      <c r="BX49">
        <v>2006</v>
      </c>
      <c r="BY49" t="s">
        <v>135</v>
      </c>
      <c r="BZ49">
        <v>3</v>
      </c>
      <c r="CA49">
        <v>826</v>
      </c>
      <c r="CB49" t="s">
        <v>124</v>
      </c>
      <c r="CC49">
        <f>IF(fun[[#This Row],[GarageQual]]="Ex",5,IF(fun[[#This Row],[GarageQual]]="Gd",4,IF(fun[[#This Row],[GarageQual]]="TA",3,IF(fun[[#This Row],[GarageQual]]="Fa",2,IF(fun[[#This Row],[GarageQual]]="Po",1,0)))))</f>
        <v>3</v>
      </c>
      <c r="CD49" t="s">
        <v>124</v>
      </c>
      <c r="CE49">
        <f>IF(fun[[#This Row],[GarageCond]]="Ex",5,IF(fun[[#This Row],[GarageCond]]="Gd",4,IF(fun[[#This Row],[GarageCond]]="TA",3,IF(fun[[#This Row],[GarageCond]]="Fa",2,IF(fun[[#This Row],[GarageCond]]="Po",1,0)))))</f>
        <v>3</v>
      </c>
      <c r="CF49" t="s">
        <v>131</v>
      </c>
      <c r="CG49">
        <v>0</v>
      </c>
      <c r="CH49">
        <v>146</v>
      </c>
      <c r="CI49">
        <v>0</v>
      </c>
      <c r="CJ49">
        <v>0</v>
      </c>
      <c r="CK49">
        <v>0</v>
      </c>
      <c r="CL49">
        <f>(0.5*fun[[#This Row],[WoodDeckSF]])+fun[[#This Row],[OpenPorchSF]]+(2*fun[[#This Row],[EnclosedPorch]])+(1.5*fun[[#This Row],[3SsnPorch]])+fun[[#This Row],[ScreenPorch]]</f>
        <v>146</v>
      </c>
      <c r="CM49">
        <v>0</v>
      </c>
      <c r="CN49" t="s">
        <v>109</v>
      </c>
      <c r="CO49">
        <f>IF(fun[[#This Row],[PoolQC]]="Ex",5,IF(fun[[#This Row],[PoolQC]]="Gd",4,IF(fun[[#This Row],[PoolQC]]="TA",3,IF(fun[[#This Row],[PoolQC]]="Fa",2,IF(fun[[#This Row],[PoolQC]]="Po",1,0)))))</f>
        <v>0</v>
      </c>
      <c r="CP49" t="s">
        <v>109</v>
      </c>
      <c r="CQ49" t="s">
        <v>109</v>
      </c>
      <c r="CR49">
        <v>0</v>
      </c>
      <c r="CS49">
        <v>7</v>
      </c>
      <c r="CT49">
        <v>2007</v>
      </c>
      <c r="CU49" t="s">
        <v>136</v>
      </c>
      <c r="CV49" t="s">
        <v>137</v>
      </c>
      <c r="CW49">
        <f>COUNTIF(fun[[#This Row],[Id]:[SaleCondition]],0)</f>
        <v>21</v>
      </c>
      <c r="CX49">
        <f>COUNTIF(fun[[#This Row],[Id]:[SaleCondition]],"NA")</f>
        <v>5</v>
      </c>
      <c r="CY49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49">
        <f>fun[NUM_ExCond]+fun[NUM_BsmtCond]+fun[NUM_GarCond]</f>
        <v>9</v>
      </c>
      <c r="DA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113</v>
      </c>
      <c r="DB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73.75</v>
      </c>
      <c r="DC49">
        <v>249700</v>
      </c>
    </row>
    <row r="50" spans="1:107" x14ac:dyDescent="0.25">
      <c r="A50">
        <v>49</v>
      </c>
      <c r="B50">
        <v>190</v>
      </c>
      <c r="C50" t="s">
        <v>168</v>
      </c>
      <c r="D50">
        <f>IF(fun[[#This Row],[MSZoning]]="RL",1,0)</f>
        <v>0</v>
      </c>
      <c r="E50">
        <f>IF(fun[[#This Row],[rl]]="RM",1,0)</f>
        <v>0</v>
      </c>
      <c r="F50">
        <f>IF(fun[[#This Row],[rm]]="RH",1,0)</f>
        <v>0</v>
      </c>
      <c r="G50">
        <f>IF(fun[[#This Row],[rh]]="C (all)",1,0)</f>
        <v>0</v>
      </c>
      <c r="H50">
        <v>33</v>
      </c>
      <c r="I50">
        <f>IF(fun[[#This Row],[LotFrontage]]="NA",0,fun[[#This Row],[LotFrontage]])</f>
        <v>33</v>
      </c>
      <c r="J50">
        <v>4456</v>
      </c>
      <c r="K50" t="s">
        <v>108</v>
      </c>
      <c r="L50" t="s">
        <v>109</v>
      </c>
      <c r="M50" t="s">
        <v>110</v>
      </c>
      <c r="N50" t="s">
        <v>111</v>
      </c>
      <c r="O50" t="s">
        <v>112</v>
      </c>
      <c r="P50" t="s">
        <v>113</v>
      </c>
      <c r="Q50" t="s">
        <v>114</v>
      </c>
      <c r="R50" t="s">
        <v>169</v>
      </c>
      <c r="S50" t="s">
        <v>116</v>
      </c>
      <c r="T50" t="s">
        <v>116</v>
      </c>
      <c r="U50" t="s">
        <v>175</v>
      </c>
      <c r="V50" t="s">
        <v>118</v>
      </c>
      <c r="W50">
        <v>4</v>
      </c>
      <c r="X50">
        <v>5</v>
      </c>
      <c r="Y50">
        <v>1920</v>
      </c>
      <c r="Z50">
        <v>2008</v>
      </c>
      <c r="AA50" t="s">
        <v>119</v>
      </c>
      <c r="AB50" t="s">
        <v>120</v>
      </c>
      <c r="AC50" t="s">
        <v>142</v>
      </c>
      <c r="AD50" t="s">
        <v>142</v>
      </c>
      <c r="AE50" t="s">
        <v>143</v>
      </c>
      <c r="AF50">
        <v>0</v>
      </c>
      <c r="AG50" t="s">
        <v>124</v>
      </c>
      <c r="AH50">
        <f>IF(fun[[#This Row],[ExterQual]]="Ex",5,IF(fun[[#This Row],[ExterQual]]="Gd",4,IF(fun[[#This Row],[ExterQual]]="TA",3,IF(fun[[#This Row],[ExterQual]]="Fa",2,1))))</f>
        <v>3</v>
      </c>
      <c r="AI50" t="s">
        <v>124</v>
      </c>
      <c r="AJ50">
        <f>IF(fun[[#This Row],[ExterCond]]="Ex",5,IF(fun[[#This Row],[ExterCond]]="Gd",4,IF(fun[[#This Row],[ExterCond]]="TA",3,IF(fun[[#This Row],[ExterCond]]="Fa",2,1))))</f>
        <v>3</v>
      </c>
      <c r="AK50" t="s">
        <v>152</v>
      </c>
      <c r="AL50" t="s">
        <v>124</v>
      </c>
      <c r="AM50">
        <f>IF(fun[[#This Row],[BsmtQual]]="Ex",5,IF(fun[[#This Row],[BsmtQual]]="Gd",4,IF(fun[[#This Row],[BsmtQual]]="TA",3,IF(fun[[#This Row],[BsmtQual]]="Fa",2,IF(fun[[#This Row],[BsmtQual]]="Po",1,0)))))</f>
        <v>3</v>
      </c>
      <c r="AN50" t="s">
        <v>124</v>
      </c>
      <c r="AO50">
        <f>IF(fun[[#This Row],[BsmtCond]]="Ex",5,IF(fun[[#This Row],[BsmtCond]]="Gd",4,IF(fun[[#This Row],[BsmtCond]]="TA",3,IF(fun[[#This Row],[BsmtCond]]="Fa",2,IF(fun[[#This Row],[BsmtCond]]="Po",1,0)))))</f>
        <v>3</v>
      </c>
      <c r="AP50" t="s">
        <v>126</v>
      </c>
      <c r="AQ50">
        <f>IF(fun[[#This Row],[BsmtExposure]]="Gd",3,IF(fun[[#This Row],[BsmtExposure]]="Av",2,IF(fun[[#This Row],[BsmtExposure]]="Mn",1,0)))</f>
        <v>0</v>
      </c>
      <c r="AR50" t="s">
        <v>128</v>
      </c>
      <c r="AS50">
        <v>0</v>
      </c>
      <c r="AT50" t="s">
        <v>128</v>
      </c>
      <c r="AU50">
        <v>0</v>
      </c>
      <c r="AV50">
        <v>736</v>
      </c>
      <c r="AW50">
        <v>736</v>
      </c>
      <c r="AX50" t="s">
        <v>129</v>
      </c>
      <c r="AY50" t="s">
        <v>123</v>
      </c>
      <c r="AZ50">
        <f>IF(fun[[#This Row],[HeatingQC]]="Ex",5,IF(fun[[#This Row],[HeatingQC]]="Gd",4,IF(fun[[#This Row],[HeatingQC]]="TA",3,IF(fun[[#This Row],[HeatingQC]]="Fa",2,IF(fun[[#This Row],[HeatingQC]]="Po",1,0)))))</f>
        <v>4</v>
      </c>
      <c r="BA50" t="s">
        <v>131</v>
      </c>
      <c r="BB50" t="s">
        <v>132</v>
      </c>
      <c r="BC50">
        <v>736</v>
      </c>
      <c r="BD50">
        <v>716</v>
      </c>
      <c r="BE50">
        <v>0</v>
      </c>
      <c r="BF50">
        <v>1452</v>
      </c>
      <c r="BG50">
        <f>LOG(fun[[#This Row],[GrLivArea]])</f>
        <v>3.1619666163640749</v>
      </c>
      <c r="BH50">
        <v>0</v>
      </c>
      <c r="BI50">
        <v>0</v>
      </c>
      <c r="BJ50">
        <f>fun[[#This Row],[BsmtFullBath]]+(0.5*fun[[#This Row],[BsmtHalfBath]])</f>
        <v>0</v>
      </c>
      <c r="BK50">
        <v>2</v>
      </c>
      <c r="BL50">
        <v>0</v>
      </c>
      <c r="BM50">
        <f>fun[[#This Row],[HalfBath]]+fun[[#This Row],[TOTBaseBath]]+fun[[#This Row],[FullBath]]</f>
        <v>2</v>
      </c>
      <c r="BN50">
        <v>2</v>
      </c>
      <c r="BO50">
        <v>3</v>
      </c>
      <c r="BP50" t="s">
        <v>124</v>
      </c>
      <c r="BQ50">
        <f>IF(fun[[#This Row],[KitchenQual]]="Ex",5,IF(fun[[#This Row],[KitchenQual]]="Gd",4,IF(fun[[#This Row],[KitchenQual]]="TA",3,IF(fun[[#This Row],[KitchenQual]]="Fa",2,0))))</f>
        <v>3</v>
      </c>
      <c r="BR50">
        <v>8</v>
      </c>
      <c r="BS50" t="s">
        <v>133</v>
      </c>
      <c r="BT50">
        <v>0</v>
      </c>
      <c r="BU50" t="s">
        <v>109</v>
      </c>
      <c r="BV50">
        <f>IF(fun[[#This Row],[FireplaceQu]]="Ex",5,IF(fun[[#This Row],[FireplaceQu]]="Gd",4,IF(fun[[#This Row],[FireplaceQu]]="TA",3,IF(fun[[#This Row],[FireplaceQu]]="Fa",2,0))))</f>
        <v>0</v>
      </c>
      <c r="BW50" t="s">
        <v>109</v>
      </c>
      <c r="BX50" t="s">
        <v>109</v>
      </c>
      <c r="BY50" t="s">
        <v>109</v>
      </c>
      <c r="BZ50">
        <v>0</v>
      </c>
      <c r="CA50">
        <v>0</v>
      </c>
      <c r="CB50" t="s">
        <v>109</v>
      </c>
      <c r="CC50">
        <f>IF(fun[[#This Row],[GarageQual]]="Ex",5,IF(fun[[#This Row],[GarageQual]]="Gd",4,IF(fun[[#This Row],[GarageQual]]="TA",3,IF(fun[[#This Row],[GarageQual]]="Fa",2,IF(fun[[#This Row],[GarageQual]]="Po",1,0)))))</f>
        <v>0</v>
      </c>
      <c r="CD50" t="s">
        <v>109</v>
      </c>
      <c r="CE50">
        <f>IF(fun[[#This Row],[GarageCond]]="Ex",5,IF(fun[[#This Row],[GarageCond]]="Gd",4,IF(fun[[#This Row],[GarageCond]]="TA",3,IF(fun[[#This Row],[GarageCond]]="Fa",2,IF(fun[[#This Row],[GarageCond]]="Po",1,0)))))</f>
        <v>0</v>
      </c>
      <c r="CF50" t="s">
        <v>203</v>
      </c>
      <c r="CG50">
        <v>0</v>
      </c>
      <c r="CH50">
        <v>0</v>
      </c>
      <c r="CI50">
        <v>102</v>
      </c>
      <c r="CJ50">
        <v>0</v>
      </c>
      <c r="CK50">
        <v>0</v>
      </c>
      <c r="CL50">
        <f>(0.5*fun[[#This Row],[WoodDeckSF]])+fun[[#This Row],[OpenPorchSF]]+(2*fun[[#This Row],[EnclosedPorch]])+(1.5*fun[[#This Row],[3SsnPorch]])+fun[[#This Row],[ScreenPorch]]</f>
        <v>204</v>
      </c>
      <c r="CM50">
        <v>0</v>
      </c>
      <c r="CN50" t="s">
        <v>109</v>
      </c>
      <c r="CO50">
        <f>IF(fun[[#This Row],[PoolQC]]="Ex",5,IF(fun[[#This Row],[PoolQC]]="Gd",4,IF(fun[[#This Row],[PoolQC]]="TA",3,IF(fun[[#This Row],[PoolQC]]="Fa",2,IF(fun[[#This Row],[PoolQC]]="Po",1,0)))))</f>
        <v>0</v>
      </c>
      <c r="CP50" t="s">
        <v>109</v>
      </c>
      <c r="CQ50" t="s">
        <v>109</v>
      </c>
      <c r="CR50">
        <v>0</v>
      </c>
      <c r="CS50">
        <v>6</v>
      </c>
      <c r="CT50">
        <v>2009</v>
      </c>
      <c r="CU50" t="s">
        <v>184</v>
      </c>
      <c r="CV50" t="s">
        <v>185</v>
      </c>
      <c r="CW50">
        <f>COUNTIF(fun[[#This Row],[Id]:[SaleCondition]],0)</f>
        <v>26</v>
      </c>
      <c r="CX50">
        <f>COUNTIF(fun[[#This Row],[Id]:[SaleCondition]],"NA")</f>
        <v>10</v>
      </c>
      <c r="CY50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50">
        <f>fun[NUM_ExCond]+fun[NUM_BsmtCond]+fun[NUM_GarCond]</f>
        <v>6</v>
      </c>
      <c r="DA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55</v>
      </c>
      <c r="DB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40.5</v>
      </c>
      <c r="DC50">
        <v>113000</v>
      </c>
    </row>
    <row r="51" spans="1:107" x14ac:dyDescent="0.25">
      <c r="A51">
        <v>50</v>
      </c>
      <c r="B51">
        <v>20</v>
      </c>
      <c r="C51" t="s">
        <v>107</v>
      </c>
      <c r="D51">
        <f>IF(fun[[#This Row],[MSZoning]]="RL",1,0)</f>
        <v>1</v>
      </c>
      <c r="E51">
        <f>IF(fun[[#This Row],[rl]]="RM",1,0)</f>
        <v>0</v>
      </c>
      <c r="F51">
        <f>IF(fun[[#This Row],[rm]]="RH",1,0)</f>
        <v>0</v>
      </c>
      <c r="G51">
        <f>IF(fun[[#This Row],[rh]]="C (all)",1,0)</f>
        <v>0</v>
      </c>
      <c r="H51">
        <v>66</v>
      </c>
      <c r="I51">
        <f>IF(fun[[#This Row],[LotFrontage]]="NA",0,fun[[#This Row],[LotFrontage]])</f>
        <v>66</v>
      </c>
      <c r="J51">
        <v>7742</v>
      </c>
      <c r="K51" t="s">
        <v>108</v>
      </c>
      <c r="L51" t="s">
        <v>109</v>
      </c>
      <c r="M51" t="s">
        <v>110</v>
      </c>
      <c r="N51" t="s">
        <v>111</v>
      </c>
      <c r="O51" t="s">
        <v>112</v>
      </c>
      <c r="P51" t="s">
        <v>113</v>
      </c>
      <c r="Q51" t="s">
        <v>114</v>
      </c>
      <c r="R51" t="s">
        <v>177</v>
      </c>
      <c r="S51" t="s">
        <v>116</v>
      </c>
      <c r="T51" t="s">
        <v>116</v>
      </c>
      <c r="U51" t="s">
        <v>117</v>
      </c>
      <c r="V51" t="s">
        <v>141</v>
      </c>
      <c r="W51">
        <v>5</v>
      </c>
      <c r="X51">
        <v>7</v>
      </c>
      <c r="Y51">
        <v>1966</v>
      </c>
      <c r="Z51">
        <v>1966</v>
      </c>
      <c r="AA51" t="s">
        <v>119</v>
      </c>
      <c r="AB51" t="s">
        <v>120</v>
      </c>
      <c r="AC51" t="s">
        <v>166</v>
      </c>
      <c r="AD51" t="s">
        <v>166</v>
      </c>
      <c r="AE51" t="s">
        <v>143</v>
      </c>
      <c r="AF51">
        <v>0</v>
      </c>
      <c r="AG51" t="s">
        <v>124</v>
      </c>
      <c r="AH51">
        <f>IF(fun[[#This Row],[ExterQual]]="Ex",5,IF(fun[[#This Row],[ExterQual]]="Gd",4,IF(fun[[#This Row],[ExterQual]]="TA",3,IF(fun[[#This Row],[ExterQual]]="Fa",2,1))))</f>
        <v>3</v>
      </c>
      <c r="AI51" t="s">
        <v>124</v>
      </c>
      <c r="AJ51">
        <f>IF(fun[[#This Row],[ExterCond]]="Ex",5,IF(fun[[#This Row],[ExterCond]]="Gd",4,IF(fun[[#This Row],[ExterCond]]="TA",3,IF(fun[[#This Row],[ExterCond]]="Fa",2,1))))</f>
        <v>3</v>
      </c>
      <c r="AK51" t="s">
        <v>144</v>
      </c>
      <c r="AL51" t="s">
        <v>124</v>
      </c>
      <c r="AM51">
        <f>IF(fun[[#This Row],[BsmtQual]]="Ex",5,IF(fun[[#This Row],[BsmtQual]]="Gd",4,IF(fun[[#This Row],[BsmtQual]]="TA",3,IF(fun[[#This Row],[BsmtQual]]="Fa",2,IF(fun[[#This Row],[BsmtQual]]="Po",1,0)))))</f>
        <v>3</v>
      </c>
      <c r="AN51" t="s">
        <v>124</v>
      </c>
      <c r="AO51">
        <f>IF(fun[[#This Row],[BsmtCond]]="Ex",5,IF(fun[[#This Row],[BsmtCond]]="Gd",4,IF(fun[[#This Row],[BsmtCond]]="TA",3,IF(fun[[#This Row],[BsmtCond]]="Fa",2,IF(fun[[#This Row],[BsmtCond]]="Po",1,0)))))</f>
        <v>3</v>
      </c>
      <c r="AP51" t="s">
        <v>126</v>
      </c>
      <c r="AQ51">
        <f>IF(fun[[#This Row],[BsmtExposure]]="Gd",3,IF(fun[[#This Row],[BsmtExposure]]="Av",2,IF(fun[[#This Row],[BsmtExposure]]="Mn",1,0)))</f>
        <v>0</v>
      </c>
      <c r="AR51" t="s">
        <v>167</v>
      </c>
      <c r="AS51">
        <v>763</v>
      </c>
      <c r="AT51" t="s">
        <v>128</v>
      </c>
      <c r="AU51">
        <v>0</v>
      </c>
      <c r="AV51">
        <v>192</v>
      </c>
      <c r="AW51">
        <v>955</v>
      </c>
      <c r="AX51" t="s">
        <v>129</v>
      </c>
      <c r="AY51" t="s">
        <v>130</v>
      </c>
      <c r="AZ51">
        <f>IF(fun[[#This Row],[HeatingQC]]="Ex",5,IF(fun[[#This Row],[HeatingQC]]="Gd",4,IF(fun[[#This Row],[HeatingQC]]="TA",3,IF(fun[[#This Row],[HeatingQC]]="Fa",2,IF(fun[[#This Row],[HeatingQC]]="Po",1,0)))))</f>
        <v>5</v>
      </c>
      <c r="BA51" t="s">
        <v>131</v>
      </c>
      <c r="BB51" t="s">
        <v>132</v>
      </c>
      <c r="BC51">
        <v>955</v>
      </c>
      <c r="BD51">
        <v>0</v>
      </c>
      <c r="BE51">
        <v>0</v>
      </c>
      <c r="BF51">
        <v>955</v>
      </c>
      <c r="BG51">
        <f>LOG(fun[[#This Row],[GrLivArea]])</f>
        <v>2.9800033715837464</v>
      </c>
      <c r="BH51">
        <v>1</v>
      </c>
      <c r="BI51">
        <v>0</v>
      </c>
      <c r="BJ51">
        <f>fun[[#This Row],[BsmtFullBath]]+(0.5*fun[[#This Row],[BsmtHalfBath]])</f>
        <v>1</v>
      </c>
      <c r="BK51">
        <v>1</v>
      </c>
      <c r="BL51">
        <v>0</v>
      </c>
      <c r="BM51">
        <f>fun[[#This Row],[HalfBath]]+fun[[#This Row],[TOTBaseBath]]+fun[[#This Row],[FullBath]]</f>
        <v>2</v>
      </c>
      <c r="BN51">
        <v>3</v>
      </c>
      <c r="BO51">
        <v>1</v>
      </c>
      <c r="BP51" t="s">
        <v>124</v>
      </c>
      <c r="BQ51">
        <f>IF(fun[[#This Row],[KitchenQual]]="Ex",5,IF(fun[[#This Row],[KitchenQual]]="Gd",4,IF(fun[[#This Row],[KitchenQual]]="TA",3,IF(fun[[#This Row],[KitchenQual]]="Fa",2,0))))</f>
        <v>3</v>
      </c>
      <c r="BR51">
        <v>6</v>
      </c>
      <c r="BS51" t="s">
        <v>133</v>
      </c>
      <c r="BT51">
        <v>0</v>
      </c>
      <c r="BU51" t="s">
        <v>109</v>
      </c>
      <c r="BV51">
        <f>IF(fun[[#This Row],[FireplaceQu]]="Ex",5,IF(fun[[#This Row],[FireplaceQu]]="Gd",4,IF(fun[[#This Row],[FireplaceQu]]="TA",3,IF(fun[[#This Row],[FireplaceQu]]="Fa",2,0))))</f>
        <v>0</v>
      </c>
      <c r="BW51" t="s">
        <v>134</v>
      </c>
      <c r="BX51">
        <v>1966</v>
      </c>
      <c r="BY51" t="s">
        <v>128</v>
      </c>
      <c r="BZ51">
        <v>1</v>
      </c>
      <c r="CA51">
        <v>386</v>
      </c>
      <c r="CB51" t="s">
        <v>124</v>
      </c>
      <c r="CC51">
        <f>IF(fun[[#This Row],[GarageQual]]="Ex",5,IF(fun[[#This Row],[GarageQual]]="Gd",4,IF(fun[[#This Row],[GarageQual]]="TA",3,IF(fun[[#This Row],[GarageQual]]="Fa",2,IF(fun[[#This Row],[GarageQual]]="Po",1,0)))))</f>
        <v>3</v>
      </c>
      <c r="CD51" t="s">
        <v>124</v>
      </c>
      <c r="CE51">
        <f>IF(fun[[#This Row],[GarageCond]]="Ex",5,IF(fun[[#This Row],[GarageCond]]="Gd",4,IF(fun[[#This Row],[GarageCond]]="TA",3,IF(fun[[#This Row],[GarageCond]]="Fa",2,IF(fun[[#This Row],[GarageCond]]="Po",1,0)))))</f>
        <v>3</v>
      </c>
      <c r="CF51" t="s">
        <v>131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f>(0.5*fun[[#This Row],[WoodDeckSF]])+fun[[#This Row],[OpenPorchSF]]+(2*fun[[#This Row],[EnclosedPorch]])+(1.5*fun[[#This Row],[3SsnPorch]])+fun[[#This Row],[ScreenPorch]]</f>
        <v>0</v>
      </c>
      <c r="CM51">
        <v>0</v>
      </c>
      <c r="CN51" t="s">
        <v>109</v>
      </c>
      <c r="CO51">
        <f>IF(fun[[#This Row],[PoolQC]]="Ex",5,IF(fun[[#This Row],[PoolQC]]="Gd",4,IF(fun[[#This Row],[PoolQC]]="TA",3,IF(fun[[#This Row],[PoolQC]]="Fa",2,IF(fun[[#This Row],[PoolQC]]="Po",1,0)))))</f>
        <v>0</v>
      </c>
      <c r="CP51" t="s">
        <v>160</v>
      </c>
      <c r="CQ51" t="s">
        <v>109</v>
      </c>
      <c r="CR51">
        <v>0</v>
      </c>
      <c r="CS51">
        <v>1</v>
      </c>
      <c r="CT51">
        <v>2007</v>
      </c>
      <c r="CU51" t="s">
        <v>136</v>
      </c>
      <c r="CV51" t="s">
        <v>137</v>
      </c>
      <c r="CW51">
        <f>COUNTIF(fun[[#This Row],[Id]:[SaleCondition]],0)</f>
        <v>21</v>
      </c>
      <c r="CX51">
        <f>COUNTIF(fun[[#This Row],[Id]:[SaleCondition]],"NA")</f>
        <v>4</v>
      </c>
      <c r="CY5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51">
        <f>fun[NUM_ExCond]+fun[NUM_BsmtCond]+fun[NUM_GarCond]</f>
        <v>9</v>
      </c>
      <c r="DA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58.75</v>
      </c>
      <c r="DC51">
        <v>127000</v>
      </c>
    </row>
    <row r="52" spans="1:107" x14ac:dyDescent="0.25">
      <c r="A52">
        <v>51</v>
      </c>
      <c r="B52">
        <v>60</v>
      </c>
      <c r="C52" t="s">
        <v>107</v>
      </c>
      <c r="D52">
        <f>IF(fun[[#This Row],[MSZoning]]="RL",1,0)</f>
        <v>1</v>
      </c>
      <c r="E52">
        <f>IF(fun[[#This Row],[rl]]="RM",1,0)</f>
        <v>0</v>
      </c>
      <c r="F52">
        <f>IF(fun[[#This Row],[rm]]="RH",1,0)</f>
        <v>0</v>
      </c>
      <c r="G52">
        <f>IF(fun[[#This Row],[rh]]="C (all)",1,0)</f>
        <v>0</v>
      </c>
      <c r="H52" t="s">
        <v>109</v>
      </c>
      <c r="I52">
        <f>IF(fun[[#This Row],[LotFrontage]]="NA",0,fun[[#This Row],[LotFrontage]])</f>
        <v>0</v>
      </c>
      <c r="J52">
        <v>13869</v>
      </c>
      <c r="K52" t="s">
        <v>108</v>
      </c>
      <c r="L52" t="s">
        <v>109</v>
      </c>
      <c r="M52" t="s">
        <v>186</v>
      </c>
      <c r="N52" t="s">
        <v>111</v>
      </c>
      <c r="O52" t="s">
        <v>112</v>
      </c>
      <c r="P52" t="s">
        <v>148</v>
      </c>
      <c r="Q52" t="s">
        <v>114</v>
      </c>
      <c r="R52" t="s">
        <v>219</v>
      </c>
      <c r="S52" t="s">
        <v>116</v>
      </c>
      <c r="T52" t="s">
        <v>116</v>
      </c>
      <c r="U52" t="s">
        <v>117</v>
      </c>
      <c r="V52" t="s">
        <v>118</v>
      </c>
      <c r="W52">
        <v>6</v>
      </c>
      <c r="X52">
        <v>6</v>
      </c>
      <c r="Y52">
        <v>1997</v>
      </c>
      <c r="Z52">
        <v>1997</v>
      </c>
      <c r="AA52" t="s">
        <v>119</v>
      </c>
      <c r="AB52" t="s">
        <v>120</v>
      </c>
      <c r="AC52" t="s">
        <v>121</v>
      </c>
      <c r="AD52" t="s">
        <v>121</v>
      </c>
      <c r="AE52" t="s">
        <v>143</v>
      </c>
      <c r="AF52">
        <v>0</v>
      </c>
      <c r="AG52" t="s">
        <v>124</v>
      </c>
      <c r="AH52">
        <f>IF(fun[[#This Row],[ExterQual]]="Ex",5,IF(fun[[#This Row],[ExterQual]]="Gd",4,IF(fun[[#This Row],[ExterQual]]="TA",3,IF(fun[[#This Row],[ExterQual]]="Fa",2,1))))</f>
        <v>3</v>
      </c>
      <c r="AI52" t="s">
        <v>124</v>
      </c>
      <c r="AJ52">
        <f>IF(fun[[#This Row],[ExterCond]]="Ex",5,IF(fun[[#This Row],[ExterCond]]="Gd",4,IF(fun[[#This Row],[ExterCond]]="TA",3,IF(fun[[#This Row],[ExterCond]]="Fa",2,1))))</f>
        <v>3</v>
      </c>
      <c r="AK52" t="s">
        <v>125</v>
      </c>
      <c r="AL52" t="s">
        <v>123</v>
      </c>
      <c r="AM52">
        <f>IF(fun[[#This Row],[BsmtQual]]="Ex",5,IF(fun[[#This Row],[BsmtQual]]="Gd",4,IF(fun[[#This Row],[BsmtQual]]="TA",3,IF(fun[[#This Row],[BsmtQual]]="Fa",2,IF(fun[[#This Row],[BsmtQual]]="Po",1,0)))))</f>
        <v>4</v>
      </c>
      <c r="AN52" t="s">
        <v>124</v>
      </c>
      <c r="AO52">
        <f>IF(fun[[#This Row],[BsmtCond]]="Ex",5,IF(fun[[#This Row],[BsmtCond]]="Gd",4,IF(fun[[#This Row],[BsmtCond]]="TA",3,IF(fun[[#This Row],[BsmtCond]]="Fa",2,IF(fun[[#This Row],[BsmtCond]]="Po",1,0)))))</f>
        <v>3</v>
      </c>
      <c r="AP52" t="s">
        <v>156</v>
      </c>
      <c r="AQ52">
        <f>IF(fun[[#This Row],[BsmtExposure]]="Gd",3,IF(fun[[#This Row],[BsmtExposure]]="Av",2,IF(fun[[#This Row],[BsmtExposure]]="Mn",1,0)))</f>
        <v>2</v>
      </c>
      <c r="AR52" t="s">
        <v>127</v>
      </c>
      <c r="AS52">
        <v>182</v>
      </c>
      <c r="AT52" t="s">
        <v>128</v>
      </c>
      <c r="AU52">
        <v>0</v>
      </c>
      <c r="AV52">
        <v>612</v>
      </c>
      <c r="AW52">
        <v>794</v>
      </c>
      <c r="AX52" t="s">
        <v>129</v>
      </c>
      <c r="AY52" t="s">
        <v>123</v>
      </c>
      <c r="AZ52">
        <f>IF(fun[[#This Row],[HeatingQC]]="Ex",5,IF(fun[[#This Row],[HeatingQC]]="Gd",4,IF(fun[[#This Row],[HeatingQC]]="TA",3,IF(fun[[#This Row],[HeatingQC]]="Fa",2,IF(fun[[#This Row],[HeatingQC]]="Po",1,0)))))</f>
        <v>4</v>
      </c>
      <c r="BA52" t="s">
        <v>131</v>
      </c>
      <c r="BB52" t="s">
        <v>132</v>
      </c>
      <c r="BC52">
        <v>794</v>
      </c>
      <c r="BD52">
        <v>676</v>
      </c>
      <c r="BE52">
        <v>0</v>
      </c>
      <c r="BF52">
        <v>1470</v>
      </c>
      <c r="BG52">
        <f>LOG(fun[[#This Row],[GrLivArea]])</f>
        <v>3.167317334748176</v>
      </c>
      <c r="BH52">
        <v>0</v>
      </c>
      <c r="BI52">
        <v>1</v>
      </c>
      <c r="BJ52">
        <f>fun[[#This Row],[BsmtFullBath]]+(0.5*fun[[#This Row],[BsmtHalfBath]])</f>
        <v>0.5</v>
      </c>
      <c r="BK52">
        <v>2</v>
      </c>
      <c r="BL52">
        <v>0</v>
      </c>
      <c r="BM52">
        <f>fun[[#This Row],[HalfBath]]+fun[[#This Row],[TOTBaseBath]]+fun[[#This Row],[FullBath]]</f>
        <v>2.5</v>
      </c>
      <c r="BN52">
        <v>3</v>
      </c>
      <c r="BO52">
        <v>1</v>
      </c>
      <c r="BP52" t="s">
        <v>124</v>
      </c>
      <c r="BQ52">
        <f>IF(fun[[#This Row],[KitchenQual]]="Ex",5,IF(fun[[#This Row],[KitchenQual]]="Gd",4,IF(fun[[#This Row],[KitchenQual]]="TA",3,IF(fun[[#This Row],[KitchenQual]]="Fa",2,0))))</f>
        <v>3</v>
      </c>
      <c r="BR52">
        <v>6</v>
      </c>
      <c r="BS52" t="s">
        <v>133</v>
      </c>
      <c r="BT52">
        <v>0</v>
      </c>
      <c r="BU52" t="s">
        <v>109</v>
      </c>
      <c r="BV52">
        <f>IF(fun[[#This Row],[FireplaceQu]]="Ex",5,IF(fun[[#This Row],[FireplaceQu]]="Gd",4,IF(fun[[#This Row],[FireplaceQu]]="TA",3,IF(fun[[#This Row],[FireplaceQu]]="Fa",2,0))))</f>
        <v>0</v>
      </c>
      <c r="BW52" t="s">
        <v>134</v>
      </c>
      <c r="BX52">
        <v>1997</v>
      </c>
      <c r="BY52" t="s">
        <v>183</v>
      </c>
      <c r="BZ52">
        <v>2</v>
      </c>
      <c r="CA52">
        <v>388</v>
      </c>
      <c r="CB52" t="s">
        <v>124</v>
      </c>
      <c r="CC52">
        <f>IF(fun[[#This Row],[GarageQual]]="Ex",5,IF(fun[[#This Row],[GarageQual]]="Gd",4,IF(fun[[#This Row],[GarageQual]]="TA",3,IF(fun[[#This Row],[GarageQual]]="Fa",2,IF(fun[[#This Row],[GarageQual]]="Po",1,0)))))</f>
        <v>3</v>
      </c>
      <c r="CD52" t="s">
        <v>124</v>
      </c>
      <c r="CE52">
        <f>IF(fun[[#This Row],[GarageCond]]="Ex",5,IF(fun[[#This Row],[GarageCond]]="Gd",4,IF(fun[[#This Row],[GarageCond]]="TA",3,IF(fun[[#This Row],[GarageCond]]="Fa",2,IF(fun[[#This Row],[GarageCond]]="Po",1,0)))))</f>
        <v>3</v>
      </c>
      <c r="CF52" t="s">
        <v>131</v>
      </c>
      <c r="CG52">
        <v>0</v>
      </c>
      <c r="CH52">
        <v>75</v>
      </c>
      <c r="CI52">
        <v>0</v>
      </c>
      <c r="CJ52">
        <v>0</v>
      </c>
      <c r="CK52">
        <v>0</v>
      </c>
      <c r="CL52">
        <f>(0.5*fun[[#This Row],[WoodDeckSF]])+fun[[#This Row],[OpenPorchSF]]+(2*fun[[#This Row],[EnclosedPorch]])+(1.5*fun[[#This Row],[3SsnPorch]])+fun[[#This Row],[ScreenPorch]]</f>
        <v>75</v>
      </c>
      <c r="CM52">
        <v>0</v>
      </c>
      <c r="CN52" t="s">
        <v>109</v>
      </c>
      <c r="CO52">
        <f>IF(fun[[#This Row],[PoolQC]]="Ex",5,IF(fun[[#This Row],[PoolQC]]="Gd",4,IF(fun[[#This Row],[PoolQC]]="TA",3,IF(fun[[#This Row],[PoolQC]]="Fa",2,IF(fun[[#This Row],[PoolQC]]="Po",1,0)))))</f>
        <v>0</v>
      </c>
      <c r="CP52" t="s">
        <v>109</v>
      </c>
      <c r="CQ52" t="s">
        <v>109</v>
      </c>
      <c r="CR52">
        <v>0</v>
      </c>
      <c r="CS52">
        <v>7</v>
      </c>
      <c r="CT52">
        <v>2007</v>
      </c>
      <c r="CU52" t="s">
        <v>136</v>
      </c>
      <c r="CV52" t="s">
        <v>137</v>
      </c>
      <c r="CW52">
        <f>COUNTIF(fun[[#This Row],[Id]:[SaleCondition]],0)</f>
        <v>18</v>
      </c>
      <c r="CX52">
        <f>COUNTIF(fun[[#This Row],[Id]:[SaleCondition]],"NA")</f>
        <v>6</v>
      </c>
      <c r="CY52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52">
        <f>fun[NUM_ExCond]+fun[NUM_BsmtCond]+fun[NUM_GarCond]</f>
        <v>9</v>
      </c>
      <c r="DA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52">
        <v>177000</v>
      </c>
    </row>
    <row r="53" spans="1:107" x14ac:dyDescent="0.25">
      <c r="A53">
        <v>52</v>
      </c>
      <c r="B53">
        <v>50</v>
      </c>
      <c r="C53" t="s">
        <v>168</v>
      </c>
      <c r="D53">
        <f>IF(fun[[#This Row],[MSZoning]]="RL",1,0)</f>
        <v>0</v>
      </c>
      <c r="E53">
        <f>IF(fun[[#This Row],[rl]]="RM",1,0)</f>
        <v>0</v>
      </c>
      <c r="F53">
        <f>IF(fun[[#This Row],[rm]]="RH",1,0)</f>
        <v>0</v>
      </c>
      <c r="G53">
        <f>IF(fun[[#This Row],[rh]]="C (all)",1,0)</f>
        <v>0</v>
      </c>
      <c r="H53">
        <v>52</v>
      </c>
      <c r="I53">
        <f>IF(fun[[#This Row],[LotFrontage]]="NA",0,fun[[#This Row],[LotFrontage]])</f>
        <v>52</v>
      </c>
      <c r="J53">
        <v>6240</v>
      </c>
      <c r="K53" t="s">
        <v>108</v>
      </c>
      <c r="L53" t="s">
        <v>109</v>
      </c>
      <c r="M53" t="s">
        <v>110</v>
      </c>
      <c r="N53" t="s">
        <v>111</v>
      </c>
      <c r="O53" t="s">
        <v>112</v>
      </c>
      <c r="P53" t="s">
        <v>113</v>
      </c>
      <c r="Q53" t="s">
        <v>114</v>
      </c>
      <c r="R53" t="s">
        <v>174</v>
      </c>
      <c r="S53" t="s">
        <v>116</v>
      </c>
      <c r="T53" t="s">
        <v>116</v>
      </c>
      <c r="U53" t="s">
        <v>117</v>
      </c>
      <c r="V53" t="s">
        <v>158</v>
      </c>
      <c r="W53">
        <v>6</v>
      </c>
      <c r="X53">
        <v>6</v>
      </c>
      <c r="Y53">
        <v>1934</v>
      </c>
      <c r="Z53">
        <v>1950</v>
      </c>
      <c r="AA53" t="s">
        <v>119</v>
      </c>
      <c r="AB53" t="s">
        <v>120</v>
      </c>
      <c r="AC53" t="s">
        <v>150</v>
      </c>
      <c r="AD53" t="s">
        <v>150</v>
      </c>
      <c r="AE53" t="s">
        <v>143</v>
      </c>
      <c r="AF53">
        <v>0</v>
      </c>
      <c r="AG53" t="s">
        <v>124</v>
      </c>
      <c r="AH53">
        <f>IF(fun[[#This Row],[ExterQual]]="Ex",5,IF(fun[[#This Row],[ExterQual]]="Gd",4,IF(fun[[#This Row],[ExterQual]]="TA",3,IF(fun[[#This Row],[ExterQual]]="Fa",2,1))))</f>
        <v>3</v>
      </c>
      <c r="AI53" t="s">
        <v>124</v>
      </c>
      <c r="AJ53">
        <f>IF(fun[[#This Row],[ExterCond]]="Ex",5,IF(fun[[#This Row],[ExterCond]]="Gd",4,IF(fun[[#This Row],[ExterCond]]="TA",3,IF(fun[[#This Row],[ExterCond]]="Fa",2,1))))</f>
        <v>3</v>
      </c>
      <c r="AK53" t="s">
        <v>125</v>
      </c>
      <c r="AL53" t="s">
        <v>124</v>
      </c>
      <c r="AM53">
        <f>IF(fun[[#This Row],[BsmtQual]]="Ex",5,IF(fun[[#This Row],[BsmtQual]]="Gd",4,IF(fun[[#This Row],[BsmtQual]]="TA",3,IF(fun[[#This Row],[BsmtQual]]="Fa",2,IF(fun[[#This Row],[BsmtQual]]="Po",1,0)))))</f>
        <v>3</v>
      </c>
      <c r="AN53" t="s">
        <v>124</v>
      </c>
      <c r="AO53">
        <f>IF(fun[[#This Row],[BsmtCond]]="Ex",5,IF(fun[[#This Row],[BsmtCond]]="Gd",4,IF(fun[[#This Row],[BsmtCond]]="TA",3,IF(fun[[#This Row],[BsmtCond]]="Fa",2,IF(fun[[#This Row],[BsmtCond]]="Po",1,0)))))</f>
        <v>3</v>
      </c>
      <c r="AP53" t="s">
        <v>126</v>
      </c>
      <c r="AQ53">
        <f>IF(fun[[#This Row],[BsmtExposure]]="Gd",3,IF(fun[[#This Row],[BsmtExposure]]="Av",2,IF(fun[[#This Row],[BsmtExposure]]="Mn",1,0)))</f>
        <v>0</v>
      </c>
      <c r="AR53" t="s">
        <v>128</v>
      </c>
      <c r="AS53">
        <v>0</v>
      </c>
      <c r="AT53" t="s">
        <v>128</v>
      </c>
      <c r="AU53">
        <v>0</v>
      </c>
      <c r="AV53">
        <v>816</v>
      </c>
      <c r="AW53">
        <v>816</v>
      </c>
      <c r="AX53" t="s">
        <v>129</v>
      </c>
      <c r="AY53" t="s">
        <v>124</v>
      </c>
      <c r="AZ53">
        <f>IF(fun[[#This Row],[HeatingQC]]="Ex",5,IF(fun[[#This Row],[HeatingQC]]="Gd",4,IF(fun[[#This Row],[HeatingQC]]="TA",3,IF(fun[[#This Row],[HeatingQC]]="Fa",2,IF(fun[[#This Row],[HeatingQC]]="Po",1,0)))))</f>
        <v>3</v>
      </c>
      <c r="BA53" t="s">
        <v>131</v>
      </c>
      <c r="BB53" t="s">
        <v>132</v>
      </c>
      <c r="BC53">
        <v>816</v>
      </c>
      <c r="BD53">
        <v>0</v>
      </c>
      <c r="BE53">
        <v>360</v>
      </c>
      <c r="BF53">
        <v>1176</v>
      </c>
      <c r="BG53">
        <f>LOG(fun[[#This Row],[GrLivArea]])</f>
        <v>3.0704073217401198</v>
      </c>
      <c r="BH53">
        <v>0</v>
      </c>
      <c r="BI53">
        <v>0</v>
      </c>
      <c r="BJ53">
        <f>fun[[#This Row],[BsmtFullBath]]+(0.5*fun[[#This Row],[BsmtHalfBath]])</f>
        <v>0</v>
      </c>
      <c r="BK53">
        <v>1</v>
      </c>
      <c r="BL53">
        <v>0</v>
      </c>
      <c r="BM53">
        <f>fun[[#This Row],[HalfBath]]+fun[[#This Row],[TOTBaseBath]]+fun[[#This Row],[FullBath]]</f>
        <v>1</v>
      </c>
      <c r="BN53">
        <v>3</v>
      </c>
      <c r="BO53">
        <v>1</v>
      </c>
      <c r="BP53" t="s">
        <v>124</v>
      </c>
      <c r="BQ53">
        <f>IF(fun[[#This Row],[KitchenQual]]="Ex",5,IF(fun[[#This Row],[KitchenQual]]="Gd",4,IF(fun[[#This Row],[KitchenQual]]="TA",3,IF(fun[[#This Row],[KitchenQual]]="Fa",2,0))))</f>
        <v>3</v>
      </c>
      <c r="BR53">
        <v>6</v>
      </c>
      <c r="BS53" t="s">
        <v>133</v>
      </c>
      <c r="BT53">
        <v>1</v>
      </c>
      <c r="BU53" t="s">
        <v>123</v>
      </c>
      <c r="BV53">
        <f>IF(fun[[#This Row],[FireplaceQu]]="Ex",5,IF(fun[[#This Row],[FireplaceQu]]="Gd",4,IF(fun[[#This Row],[FireplaceQu]]="TA",3,IF(fun[[#This Row],[FireplaceQu]]="Fa",2,0))))</f>
        <v>4</v>
      </c>
      <c r="BW53" t="s">
        <v>153</v>
      </c>
      <c r="BX53">
        <v>1985</v>
      </c>
      <c r="BY53" t="s">
        <v>128</v>
      </c>
      <c r="BZ53">
        <v>2</v>
      </c>
      <c r="CA53">
        <v>528</v>
      </c>
      <c r="CB53" t="s">
        <v>124</v>
      </c>
      <c r="CC53">
        <f>IF(fun[[#This Row],[GarageQual]]="Ex",5,IF(fun[[#This Row],[GarageQual]]="Gd",4,IF(fun[[#This Row],[GarageQual]]="TA",3,IF(fun[[#This Row],[GarageQual]]="Fa",2,IF(fun[[#This Row],[GarageQual]]="Po",1,0)))))</f>
        <v>3</v>
      </c>
      <c r="CD53" t="s">
        <v>124</v>
      </c>
      <c r="CE53">
        <f>IF(fun[[#This Row],[GarageCond]]="Ex",5,IF(fun[[#This Row],[GarageCond]]="Gd",4,IF(fun[[#This Row],[GarageCond]]="TA",3,IF(fun[[#This Row],[GarageCond]]="Fa",2,IF(fun[[#This Row],[GarageCond]]="Po",1,0)))))</f>
        <v>3</v>
      </c>
      <c r="CF53" t="s">
        <v>131</v>
      </c>
      <c r="CG53">
        <v>112</v>
      </c>
      <c r="CH53">
        <v>0</v>
      </c>
      <c r="CI53">
        <v>0</v>
      </c>
      <c r="CJ53">
        <v>0</v>
      </c>
      <c r="CK53">
        <v>0</v>
      </c>
      <c r="CL53">
        <f>(0.5*fun[[#This Row],[WoodDeckSF]])+fun[[#This Row],[OpenPorchSF]]+(2*fun[[#This Row],[EnclosedPorch]])+(1.5*fun[[#This Row],[3SsnPorch]])+fun[[#This Row],[ScreenPorch]]</f>
        <v>56</v>
      </c>
      <c r="CM53">
        <v>0</v>
      </c>
      <c r="CN53" t="s">
        <v>109</v>
      </c>
      <c r="CO53">
        <f>IF(fun[[#This Row],[PoolQC]]="Ex",5,IF(fun[[#This Row],[PoolQC]]="Gd",4,IF(fun[[#This Row],[PoolQC]]="TA",3,IF(fun[[#This Row],[PoolQC]]="Fa",2,IF(fun[[#This Row],[PoolQC]]="Po",1,0)))))</f>
        <v>0</v>
      </c>
      <c r="CP53" t="s">
        <v>160</v>
      </c>
      <c r="CQ53" t="s">
        <v>161</v>
      </c>
      <c r="CR53">
        <v>400</v>
      </c>
      <c r="CS53">
        <v>9</v>
      </c>
      <c r="CT53">
        <v>2006</v>
      </c>
      <c r="CU53" t="s">
        <v>136</v>
      </c>
      <c r="CV53" t="s">
        <v>137</v>
      </c>
      <c r="CW53">
        <f>COUNTIF(fun[[#This Row],[Id]:[SaleCondition]],0)</f>
        <v>19</v>
      </c>
      <c r="CX53">
        <f>COUNTIF(fun[[#This Row],[Id]:[SaleCondition]],"NA")</f>
        <v>2</v>
      </c>
      <c r="CY5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53">
        <f>fun[NUM_ExCond]+fun[NUM_BsmtCond]+fun[NUM_GarCond]</f>
        <v>9</v>
      </c>
      <c r="DA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53">
        <v>114500</v>
      </c>
    </row>
    <row r="54" spans="1:107" x14ac:dyDescent="0.25">
      <c r="A54">
        <v>53</v>
      </c>
      <c r="B54">
        <v>90</v>
      </c>
      <c r="C54" t="s">
        <v>168</v>
      </c>
      <c r="D54">
        <f>IF(fun[[#This Row],[MSZoning]]="RL",1,0)</f>
        <v>0</v>
      </c>
      <c r="E54">
        <f>IF(fun[[#This Row],[rl]]="RM",1,0)</f>
        <v>0</v>
      </c>
      <c r="F54">
        <f>IF(fun[[#This Row],[rm]]="RH",1,0)</f>
        <v>0</v>
      </c>
      <c r="G54">
        <f>IF(fun[[#This Row],[rh]]="C (all)",1,0)</f>
        <v>0</v>
      </c>
      <c r="H54">
        <v>110</v>
      </c>
      <c r="I54">
        <f>IF(fun[[#This Row],[LotFrontage]]="NA",0,fun[[#This Row],[LotFrontage]])</f>
        <v>110</v>
      </c>
      <c r="J54">
        <v>8472</v>
      </c>
      <c r="K54" t="s">
        <v>200</v>
      </c>
      <c r="L54" t="s">
        <v>109</v>
      </c>
      <c r="M54" t="s">
        <v>186</v>
      </c>
      <c r="N54" t="s">
        <v>201</v>
      </c>
      <c r="O54" t="s">
        <v>112</v>
      </c>
      <c r="P54" t="s">
        <v>148</v>
      </c>
      <c r="Q54" t="s">
        <v>220</v>
      </c>
      <c r="R54" t="s">
        <v>202</v>
      </c>
      <c r="S54" t="s">
        <v>208</v>
      </c>
      <c r="T54" t="s">
        <v>116</v>
      </c>
      <c r="U54" t="s">
        <v>193</v>
      </c>
      <c r="V54" t="s">
        <v>141</v>
      </c>
      <c r="W54">
        <v>5</v>
      </c>
      <c r="X54">
        <v>5</v>
      </c>
      <c r="Y54">
        <v>1963</v>
      </c>
      <c r="Z54">
        <v>1963</v>
      </c>
      <c r="AA54" t="s">
        <v>119</v>
      </c>
      <c r="AB54" t="s">
        <v>120</v>
      </c>
      <c r="AC54" t="s">
        <v>150</v>
      </c>
      <c r="AD54" t="s">
        <v>150</v>
      </c>
      <c r="AE54" t="s">
        <v>143</v>
      </c>
      <c r="AF54">
        <v>0</v>
      </c>
      <c r="AG54" t="s">
        <v>173</v>
      </c>
      <c r="AH54">
        <f>IF(fun[[#This Row],[ExterQual]]="Ex",5,IF(fun[[#This Row],[ExterQual]]="Gd",4,IF(fun[[#This Row],[ExterQual]]="TA",3,IF(fun[[#This Row],[ExterQual]]="Fa",2,1))))</f>
        <v>2</v>
      </c>
      <c r="AI54" t="s">
        <v>124</v>
      </c>
      <c r="AJ54">
        <f>IF(fun[[#This Row],[ExterCond]]="Ex",5,IF(fun[[#This Row],[ExterCond]]="Gd",4,IF(fun[[#This Row],[ExterCond]]="TA",3,IF(fun[[#This Row],[ExterCond]]="Fa",2,1))))</f>
        <v>3</v>
      </c>
      <c r="AK54" t="s">
        <v>144</v>
      </c>
      <c r="AL54" t="s">
        <v>123</v>
      </c>
      <c r="AM54">
        <f>IF(fun[[#This Row],[BsmtQual]]="Ex",5,IF(fun[[#This Row],[BsmtQual]]="Gd",4,IF(fun[[#This Row],[BsmtQual]]="TA",3,IF(fun[[#This Row],[BsmtQual]]="Fa",2,IF(fun[[#This Row],[BsmtQual]]="Po",1,0)))))</f>
        <v>4</v>
      </c>
      <c r="AN54" t="s">
        <v>124</v>
      </c>
      <c r="AO54">
        <f>IF(fun[[#This Row],[BsmtCond]]="Ex",5,IF(fun[[#This Row],[BsmtCond]]="Gd",4,IF(fun[[#This Row],[BsmtCond]]="TA",3,IF(fun[[#This Row],[BsmtCond]]="Fa",2,IF(fun[[#This Row],[BsmtCond]]="Po",1,0)))))</f>
        <v>3</v>
      </c>
      <c r="AP54" t="s">
        <v>123</v>
      </c>
      <c r="AQ54">
        <f>IF(fun[[#This Row],[BsmtExposure]]="Gd",3,IF(fun[[#This Row],[BsmtExposure]]="Av",2,IF(fun[[#This Row],[BsmtExposure]]="Mn",1,0)))</f>
        <v>3</v>
      </c>
      <c r="AR54" t="s">
        <v>198</v>
      </c>
      <c r="AS54">
        <v>104</v>
      </c>
      <c r="AT54" t="s">
        <v>127</v>
      </c>
      <c r="AU54">
        <v>712</v>
      </c>
      <c r="AV54">
        <v>0</v>
      </c>
      <c r="AW54">
        <v>816</v>
      </c>
      <c r="AX54" t="s">
        <v>129</v>
      </c>
      <c r="AY54" t="s">
        <v>124</v>
      </c>
      <c r="AZ54">
        <f>IF(fun[[#This Row],[HeatingQC]]="Ex",5,IF(fun[[#This Row],[HeatingQC]]="Gd",4,IF(fun[[#This Row],[HeatingQC]]="TA",3,IF(fun[[#This Row],[HeatingQC]]="Fa",2,IF(fun[[#This Row],[HeatingQC]]="Po",1,0)))))</f>
        <v>3</v>
      </c>
      <c r="BA54" t="s">
        <v>203</v>
      </c>
      <c r="BB54" t="s">
        <v>132</v>
      </c>
      <c r="BC54">
        <v>816</v>
      </c>
      <c r="BD54">
        <v>0</v>
      </c>
      <c r="BE54">
        <v>0</v>
      </c>
      <c r="BF54">
        <v>816</v>
      </c>
      <c r="BG54">
        <f>LOG(fun[[#This Row],[GrLivArea]])</f>
        <v>2.9116901587538613</v>
      </c>
      <c r="BH54">
        <v>1</v>
      </c>
      <c r="BI54">
        <v>0</v>
      </c>
      <c r="BJ54">
        <f>fun[[#This Row],[BsmtFullBath]]+(0.5*fun[[#This Row],[BsmtHalfBath]])</f>
        <v>1</v>
      </c>
      <c r="BK54">
        <v>1</v>
      </c>
      <c r="BL54">
        <v>0</v>
      </c>
      <c r="BM54">
        <f>fun[[#This Row],[HalfBath]]+fun[[#This Row],[TOTBaseBath]]+fun[[#This Row],[FullBath]]</f>
        <v>2</v>
      </c>
      <c r="BN54">
        <v>2</v>
      </c>
      <c r="BO54">
        <v>1</v>
      </c>
      <c r="BP54" t="s">
        <v>124</v>
      </c>
      <c r="BQ54">
        <f>IF(fun[[#This Row],[KitchenQual]]="Ex",5,IF(fun[[#This Row],[KitchenQual]]="Gd",4,IF(fun[[#This Row],[KitchenQual]]="TA",3,IF(fun[[#This Row],[KitchenQual]]="Fa",2,0))))</f>
        <v>3</v>
      </c>
      <c r="BR54">
        <v>5</v>
      </c>
      <c r="BS54" t="s">
        <v>133</v>
      </c>
      <c r="BT54">
        <v>0</v>
      </c>
      <c r="BU54" t="s">
        <v>109</v>
      </c>
      <c r="BV54">
        <f>IF(fun[[#This Row],[FireplaceQu]]="Ex",5,IF(fun[[#This Row],[FireplaceQu]]="Gd",4,IF(fun[[#This Row],[FireplaceQu]]="TA",3,IF(fun[[#This Row],[FireplaceQu]]="Fa",2,0))))</f>
        <v>0</v>
      </c>
      <c r="BW54" t="s">
        <v>195</v>
      </c>
      <c r="BX54">
        <v>1963</v>
      </c>
      <c r="BY54" t="s">
        <v>128</v>
      </c>
      <c r="BZ54">
        <v>2</v>
      </c>
      <c r="CA54">
        <v>516</v>
      </c>
      <c r="CB54" t="s">
        <v>124</v>
      </c>
      <c r="CC54">
        <f>IF(fun[[#This Row],[GarageQual]]="Ex",5,IF(fun[[#This Row],[GarageQual]]="Gd",4,IF(fun[[#This Row],[GarageQual]]="TA",3,IF(fun[[#This Row],[GarageQual]]="Fa",2,IF(fun[[#This Row],[GarageQual]]="Po",1,0)))))</f>
        <v>3</v>
      </c>
      <c r="CD54" t="s">
        <v>124</v>
      </c>
      <c r="CE54">
        <f>IF(fun[[#This Row],[GarageCond]]="Ex",5,IF(fun[[#This Row],[GarageCond]]="Gd",4,IF(fun[[#This Row],[GarageCond]]="TA",3,IF(fun[[#This Row],[GarageCond]]="Fa",2,IF(fun[[#This Row],[GarageCond]]="Po",1,0)))))</f>
        <v>3</v>
      </c>
      <c r="CF54" t="s">
        <v>131</v>
      </c>
      <c r="CG54">
        <v>106</v>
      </c>
      <c r="CH54">
        <v>0</v>
      </c>
      <c r="CI54">
        <v>0</v>
      </c>
      <c r="CJ54">
        <v>0</v>
      </c>
      <c r="CK54">
        <v>0</v>
      </c>
      <c r="CL54">
        <f>(0.5*fun[[#This Row],[WoodDeckSF]])+fun[[#This Row],[OpenPorchSF]]+(2*fun[[#This Row],[EnclosedPorch]])+(1.5*fun[[#This Row],[3SsnPorch]])+fun[[#This Row],[ScreenPorch]]</f>
        <v>53</v>
      </c>
      <c r="CM54">
        <v>0</v>
      </c>
      <c r="CN54" t="s">
        <v>109</v>
      </c>
      <c r="CO54">
        <f>IF(fun[[#This Row],[PoolQC]]="Ex",5,IF(fun[[#This Row],[PoolQC]]="Gd",4,IF(fun[[#This Row],[PoolQC]]="TA",3,IF(fun[[#This Row],[PoolQC]]="Fa",2,IF(fun[[#This Row],[PoolQC]]="Po",1,0)))))</f>
        <v>0</v>
      </c>
      <c r="CP54" t="s">
        <v>109</v>
      </c>
      <c r="CQ54" t="s">
        <v>109</v>
      </c>
      <c r="CR54">
        <v>0</v>
      </c>
      <c r="CS54">
        <v>5</v>
      </c>
      <c r="CT54">
        <v>2010</v>
      </c>
      <c r="CU54" t="s">
        <v>136</v>
      </c>
      <c r="CV54" t="s">
        <v>137</v>
      </c>
      <c r="CW54">
        <f>COUNTIF(fun[[#This Row],[Id]:[SaleCondition]],0)</f>
        <v>19</v>
      </c>
      <c r="CX54">
        <f>COUNTIF(fun[[#This Row],[Id]:[SaleCondition]],"NA")</f>
        <v>5</v>
      </c>
      <c r="CY5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54">
        <f>fun[NUM_ExCond]+fun[NUM_BsmtCond]+fun[NUM_GarCond]</f>
        <v>9</v>
      </c>
      <c r="DA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48.5</v>
      </c>
      <c r="DC54">
        <v>110000</v>
      </c>
    </row>
    <row r="55" spans="1:107" x14ac:dyDescent="0.25">
      <c r="A55">
        <v>54</v>
      </c>
      <c r="B55">
        <v>20</v>
      </c>
      <c r="C55" t="s">
        <v>107</v>
      </c>
      <c r="D55">
        <f>IF(fun[[#This Row],[MSZoning]]="RL",1,0)</f>
        <v>1</v>
      </c>
      <c r="E55">
        <f>IF(fun[[#This Row],[rl]]="RM",1,0)</f>
        <v>0</v>
      </c>
      <c r="F55">
        <f>IF(fun[[#This Row],[rm]]="RH",1,0)</f>
        <v>0</v>
      </c>
      <c r="G55">
        <f>IF(fun[[#This Row],[rh]]="C (all)",1,0)</f>
        <v>0</v>
      </c>
      <c r="H55">
        <v>68</v>
      </c>
      <c r="I55">
        <f>IF(fun[[#This Row],[LotFrontage]]="NA",0,fun[[#This Row],[LotFrontage]])</f>
        <v>68</v>
      </c>
      <c r="J55">
        <v>50271</v>
      </c>
      <c r="K55" t="s">
        <v>108</v>
      </c>
      <c r="L55" t="s">
        <v>109</v>
      </c>
      <c r="M55" t="s">
        <v>146</v>
      </c>
      <c r="N55" t="s">
        <v>221</v>
      </c>
      <c r="O55" t="s">
        <v>112</v>
      </c>
      <c r="P55" t="s">
        <v>113</v>
      </c>
      <c r="Q55" t="s">
        <v>114</v>
      </c>
      <c r="R55" t="s">
        <v>139</v>
      </c>
      <c r="S55" t="s">
        <v>116</v>
      </c>
      <c r="T55" t="s">
        <v>116</v>
      </c>
      <c r="U55" t="s">
        <v>117</v>
      </c>
      <c r="V55" t="s">
        <v>141</v>
      </c>
      <c r="W55">
        <v>9</v>
      </c>
      <c r="X55">
        <v>5</v>
      </c>
      <c r="Y55">
        <v>1981</v>
      </c>
      <c r="Z55">
        <v>1987</v>
      </c>
      <c r="AA55" t="s">
        <v>119</v>
      </c>
      <c r="AB55" t="s">
        <v>222</v>
      </c>
      <c r="AC55" t="s">
        <v>181</v>
      </c>
      <c r="AD55" t="s">
        <v>151</v>
      </c>
      <c r="AE55" t="s">
        <v>143</v>
      </c>
      <c r="AF55">
        <v>0</v>
      </c>
      <c r="AG55" t="s">
        <v>123</v>
      </c>
      <c r="AH55">
        <f>IF(fun[[#This Row],[ExterQual]]="Ex",5,IF(fun[[#This Row],[ExterQual]]="Gd",4,IF(fun[[#This Row],[ExterQual]]="TA",3,IF(fun[[#This Row],[ExterQual]]="Fa",2,1))))</f>
        <v>4</v>
      </c>
      <c r="AI55" t="s">
        <v>124</v>
      </c>
      <c r="AJ55">
        <f>IF(fun[[#This Row],[ExterCond]]="Ex",5,IF(fun[[#This Row],[ExterCond]]="Gd",4,IF(fun[[#This Row],[ExterCond]]="TA",3,IF(fun[[#This Row],[ExterCond]]="Fa",2,1))))</f>
        <v>3</v>
      </c>
      <c r="AK55" t="s">
        <v>144</v>
      </c>
      <c r="AL55" t="s">
        <v>130</v>
      </c>
      <c r="AM55">
        <f>IF(fun[[#This Row],[BsmtQual]]="Ex",5,IF(fun[[#This Row],[BsmtQual]]="Gd",4,IF(fun[[#This Row],[BsmtQual]]="TA",3,IF(fun[[#This Row],[BsmtQual]]="Fa",2,IF(fun[[#This Row],[BsmtQual]]="Po",1,0)))))</f>
        <v>5</v>
      </c>
      <c r="AN55" t="s">
        <v>124</v>
      </c>
      <c r="AO55">
        <f>IF(fun[[#This Row],[BsmtCond]]="Ex",5,IF(fun[[#This Row],[BsmtCond]]="Gd",4,IF(fun[[#This Row],[BsmtCond]]="TA",3,IF(fun[[#This Row],[BsmtCond]]="Fa",2,IF(fun[[#This Row],[BsmtCond]]="Po",1,0)))))</f>
        <v>3</v>
      </c>
      <c r="AP55" t="s">
        <v>123</v>
      </c>
      <c r="AQ55">
        <f>IF(fun[[#This Row],[BsmtExposure]]="Gd",3,IF(fun[[#This Row],[BsmtExposure]]="Av",2,IF(fun[[#This Row],[BsmtExposure]]="Mn",1,0)))</f>
        <v>3</v>
      </c>
      <c r="AR55" t="s">
        <v>127</v>
      </c>
      <c r="AS55">
        <v>1810</v>
      </c>
      <c r="AT55" t="s">
        <v>128</v>
      </c>
      <c r="AU55">
        <v>0</v>
      </c>
      <c r="AV55">
        <v>32</v>
      </c>
      <c r="AW55">
        <v>1842</v>
      </c>
      <c r="AX55" t="s">
        <v>129</v>
      </c>
      <c r="AY55" t="s">
        <v>123</v>
      </c>
      <c r="AZ55">
        <f>IF(fun[[#This Row],[HeatingQC]]="Ex",5,IF(fun[[#This Row],[HeatingQC]]="Gd",4,IF(fun[[#This Row],[HeatingQC]]="TA",3,IF(fun[[#This Row],[HeatingQC]]="Fa",2,IF(fun[[#This Row],[HeatingQC]]="Po",1,0)))))</f>
        <v>4</v>
      </c>
      <c r="BA55" t="s">
        <v>131</v>
      </c>
      <c r="BB55" t="s">
        <v>132</v>
      </c>
      <c r="BC55">
        <v>1842</v>
      </c>
      <c r="BD55">
        <v>0</v>
      </c>
      <c r="BE55">
        <v>0</v>
      </c>
      <c r="BF55">
        <v>1842</v>
      </c>
      <c r="BG55">
        <f>LOG(fun[[#This Row],[GrLivArea]])</f>
        <v>3.2652896258608299</v>
      </c>
      <c r="BH55">
        <v>2</v>
      </c>
      <c r="BI55">
        <v>0</v>
      </c>
      <c r="BJ55">
        <f>fun[[#This Row],[BsmtFullBath]]+(0.5*fun[[#This Row],[BsmtHalfBath]])</f>
        <v>2</v>
      </c>
      <c r="BK55">
        <v>0</v>
      </c>
      <c r="BL55">
        <v>1</v>
      </c>
      <c r="BM55">
        <f>fun[[#This Row],[HalfBath]]+fun[[#This Row],[TOTBaseBath]]+fun[[#This Row],[FullBath]]</f>
        <v>3</v>
      </c>
      <c r="BN55">
        <v>0</v>
      </c>
      <c r="BO55">
        <v>1</v>
      </c>
      <c r="BP55" t="s">
        <v>123</v>
      </c>
      <c r="BQ55">
        <f>IF(fun[[#This Row],[KitchenQual]]="Ex",5,IF(fun[[#This Row],[KitchenQual]]="Gd",4,IF(fun[[#This Row],[KitchenQual]]="TA",3,IF(fun[[#This Row],[KitchenQual]]="Fa",2,0))))</f>
        <v>4</v>
      </c>
      <c r="BR55">
        <v>5</v>
      </c>
      <c r="BS55" t="s">
        <v>133</v>
      </c>
      <c r="BT55">
        <v>1</v>
      </c>
      <c r="BU55" t="s">
        <v>123</v>
      </c>
      <c r="BV55">
        <f>IF(fun[[#This Row],[FireplaceQu]]="Ex",5,IF(fun[[#This Row],[FireplaceQu]]="Gd",4,IF(fun[[#This Row],[FireplaceQu]]="TA",3,IF(fun[[#This Row],[FireplaceQu]]="Fa",2,0))))</f>
        <v>4</v>
      </c>
      <c r="BW55" t="s">
        <v>134</v>
      </c>
      <c r="BX55">
        <v>1981</v>
      </c>
      <c r="BY55" t="s">
        <v>183</v>
      </c>
      <c r="BZ55">
        <v>3</v>
      </c>
      <c r="CA55">
        <v>894</v>
      </c>
      <c r="CB55" t="s">
        <v>124</v>
      </c>
      <c r="CC55">
        <f>IF(fun[[#This Row],[GarageQual]]="Ex",5,IF(fun[[#This Row],[GarageQual]]="Gd",4,IF(fun[[#This Row],[GarageQual]]="TA",3,IF(fun[[#This Row],[GarageQual]]="Fa",2,IF(fun[[#This Row],[GarageQual]]="Po",1,0)))))</f>
        <v>3</v>
      </c>
      <c r="CD55" t="s">
        <v>124</v>
      </c>
      <c r="CE55">
        <f>IF(fun[[#This Row],[GarageCond]]="Ex",5,IF(fun[[#This Row],[GarageCond]]="Gd",4,IF(fun[[#This Row],[GarageCond]]="TA",3,IF(fun[[#This Row],[GarageCond]]="Fa",2,IF(fun[[#This Row],[GarageCond]]="Po",1,0)))))</f>
        <v>3</v>
      </c>
      <c r="CF55" t="s">
        <v>131</v>
      </c>
      <c r="CG55">
        <v>857</v>
      </c>
      <c r="CH55">
        <v>72</v>
      </c>
      <c r="CI55">
        <v>0</v>
      </c>
      <c r="CJ55">
        <v>0</v>
      </c>
      <c r="CK55">
        <v>0</v>
      </c>
      <c r="CL55">
        <f>(0.5*fun[[#This Row],[WoodDeckSF]])+fun[[#This Row],[OpenPorchSF]]+(2*fun[[#This Row],[EnclosedPorch]])+(1.5*fun[[#This Row],[3SsnPorch]])+fun[[#This Row],[ScreenPorch]]</f>
        <v>500.5</v>
      </c>
      <c r="CM55">
        <v>0</v>
      </c>
      <c r="CN55" t="s">
        <v>109</v>
      </c>
      <c r="CO55">
        <f>IF(fun[[#This Row],[PoolQC]]="Ex",5,IF(fun[[#This Row],[PoolQC]]="Gd",4,IF(fun[[#This Row],[PoolQC]]="TA",3,IF(fun[[#This Row],[PoolQC]]="Fa",2,IF(fun[[#This Row],[PoolQC]]="Po",1,0)))))</f>
        <v>0</v>
      </c>
      <c r="CP55" t="s">
        <v>109</v>
      </c>
      <c r="CQ55" t="s">
        <v>109</v>
      </c>
      <c r="CR55">
        <v>0</v>
      </c>
      <c r="CS55">
        <v>11</v>
      </c>
      <c r="CT55">
        <v>2006</v>
      </c>
      <c r="CU55" t="s">
        <v>136</v>
      </c>
      <c r="CV55" t="s">
        <v>137</v>
      </c>
      <c r="CW55">
        <f>COUNTIF(fun[[#This Row],[Id]:[SaleCondition]],0)</f>
        <v>16</v>
      </c>
      <c r="CX55">
        <f>COUNTIF(fun[[#This Row],[Id]:[SaleCondition]],"NA")</f>
        <v>4</v>
      </c>
      <c r="CY55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55">
        <f>fun[NUM_ExCond]+fun[NUM_BsmtCond]+fun[NUM_GarCond]</f>
        <v>9</v>
      </c>
      <c r="DA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82.75</v>
      </c>
      <c r="DC55">
        <v>385000</v>
      </c>
    </row>
    <row r="56" spans="1:107" x14ac:dyDescent="0.25">
      <c r="A56">
        <v>55</v>
      </c>
      <c r="B56">
        <v>80</v>
      </c>
      <c r="C56" t="s">
        <v>107</v>
      </c>
      <c r="D56">
        <f>IF(fun[[#This Row],[MSZoning]]="RL",1,0)</f>
        <v>1</v>
      </c>
      <c r="E56">
        <f>IF(fun[[#This Row],[rl]]="RM",1,0)</f>
        <v>0</v>
      </c>
      <c r="F56">
        <f>IF(fun[[#This Row],[rm]]="RH",1,0)</f>
        <v>0</v>
      </c>
      <c r="G56">
        <f>IF(fun[[#This Row],[rh]]="C (all)",1,0)</f>
        <v>0</v>
      </c>
      <c r="H56">
        <v>60</v>
      </c>
      <c r="I56">
        <f>IF(fun[[#This Row],[LotFrontage]]="NA",0,fun[[#This Row],[LotFrontage]])</f>
        <v>60</v>
      </c>
      <c r="J56">
        <v>7134</v>
      </c>
      <c r="K56" t="s">
        <v>108</v>
      </c>
      <c r="L56" t="s">
        <v>109</v>
      </c>
      <c r="M56" t="s">
        <v>110</v>
      </c>
      <c r="N56" t="s">
        <v>201</v>
      </c>
      <c r="O56" t="s">
        <v>112</v>
      </c>
      <c r="P56" t="s">
        <v>113</v>
      </c>
      <c r="Q56" t="s">
        <v>220</v>
      </c>
      <c r="R56" t="s">
        <v>188</v>
      </c>
      <c r="S56" t="s">
        <v>116</v>
      </c>
      <c r="T56" t="s">
        <v>116</v>
      </c>
      <c r="U56" t="s">
        <v>117</v>
      </c>
      <c r="V56" t="s">
        <v>223</v>
      </c>
      <c r="W56">
        <v>5</v>
      </c>
      <c r="X56">
        <v>5</v>
      </c>
      <c r="Y56">
        <v>1955</v>
      </c>
      <c r="Z56">
        <v>1955</v>
      </c>
      <c r="AA56" t="s">
        <v>119</v>
      </c>
      <c r="AB56" t="s">
        <v>120</v>
      </c>
      <c r="AC56" t="s">
        <v>142</v>
      </c>
      <c r="AD56" t="s">
        <v>142</v>
      </c>
      <c r="AE56" t="s">
        <v>143</v>
      </c>
      <c r="AF56">
        <v>0</v>
      </c>
      <c r="AG56" t="s">
        <v>124</v>
      </c>
      <c r="AH56">
        <f>IF(fun[[#This Row],[ExterQual]]="Ex",5,IF(fun[[#This Row],[ExterQual]]="Gd",4,IF(fun[[#This Row],[ExterQual]]="TA",3,IF(fun[[#This Row],[ExterQual]]="Fa",2,1))))</f>
        <v>3</v>
      </c>
      <c r="AI56" t="s">
        <v>124</v>
      </c>
      <c r="AJ56">
        <f>IF(fun[[#This Row],[ExterCond]]="Ex",5,IF(fun[[#This Row],[ExterCond]]="Gd",4,IF(fun[[#This Row],[ExterCond]]="TA",3,IF(fun[[#This Row],[ExterCond]]="Fa",2,1))))</f>
        <v>3</v>
      </c>
      <c r="AK56" t="s">
        <v>144</v>
      </c>
      <c r="AL56" t="s">
        <v>124</v>
      </c>
      <c r="AM56">
        <f>IF(fun[[#This Row],[BsmtQual]]="Ex",5,IF(fun[[#This Row],[BsmtQual]]="Gd",4,IF(fun[[#This Row],[BsmtQual]]="TA",3,IF(fun[[#This Row],[BsmtQual]]="Fa",2,IF(fun[[#This Row],[BsmtQual]]="Po",1,0)))))</f>
        <v>3</v>
      </c>
      <c r="AN56" t="s">
        <v>124</v>
      </c>
      <c r="AO56">
        <f>IF(fun[[#This Row],[BsmtCond]]="Ex",5,IF(fun[[#This Row],[BsmtCond]]="Gd",4,IF(fun[[#This Row],[BsmtCond]]="TA",3,IF(fun[[#This Row],[BsmtCond]]="Fa",2,IF(fun[[#This Row],[BsmtCond]]="Po",1,0)))))</f>
        <v>3</v>
      </c>
      <c r="AP56" t="s">
        <v>126</v>
      </c>
      <c r="AQ56">
        <f>IF(fun[[#This Row],[BsmtExposure]]="Gd",3,IF(fun[[#This Row],[BsmtExposure]]="Av",2,IF(fun[[#This Row],[BsmtExposure]]="Mn",1,0)))</f>
        <v>0</v>
      </c>
      <c r="AR56" t="s">
        <v>145</v>
      </c>
      <c r="AS56">
        <v>384</v>
      </c>
      <c r="AT56" t="s">
        <v>128</v>
      </c>
      <c r="AU56">
        <v>0</v>
      </c>
      <c r="AV56">
        <v>0</v>
      </c>
      <c r="AW56">
        <v>384</v>
      </c>
      <c r="AX56" t="s">
        <v>129</v>
      </c>
      <c r="AY56" t="s">
        <v>124</v>
      </c>
      <c r="AZ56">
        <f>IF(fun[[#This Row],[HeatingQC]]="Ex",5,IF(fun[[#This Row],[HeatingQC]]="Gd",4,IF(fun[[#This Row],[HeatingQC]]="TA",3,IF(fun[[#This Row],[HeatingQC]]="Fa",2,IF(fun[[#This Row],[HeatingQC]]="Po",1,0)))))</f>
        <v>3</v>
      </c>
      <c r="BA56" t="s">
        <v>131</v>
      </c>
      <c r="BB56" t="s">
        <v>132</v>
      </c>
      <c r="BC56">
        <v>1360</v>
      </c>
      <c r="BD56">
        <v>0</v>
      </c>
      <c r="BE56">
        <v>0</v>
      </c>
      <c r="BF56">
        <v>1360</v>
      </c>
      <c r="BG56">
        <f>LOG(fun[[#This Row],[GrLivArea]])</f>
        <v>3.1335389083702174</v>
      </c>
      <c r="BH56">
        <v>0</v>
      </c>
      <c r="BI56">
        <v>0</v>
      </c>
      <c r="BJ56">
        <f>fun[[#This Row],[BsmtFullBath]]+(0.5*fun[[#This Row],[BsmtHalfBath]])</f>
        <v>0</v>
      </c>
      <c r="BK56">
        <v>1</v>
      </c>
      <c r="BL56">
        <v>0</v>
      </c>
      <c r="BM56">
        <f>fun[[#This Row],[HalfBath]]+fun[[#This Row],[TOTBaseBath]]+fun[[#This Row],[FullBath]]</f>
        <v>1</v>
      </c>
      <c r="BN56">
        <v>3</v>
      </c>
      <c r="BO56">
        <v>1</v>
      </c>
      <c r="BP56" t="s">
        <v>124</v>
      </c>
      <c r="BQ56">
        <f>IF(fun[[#This Row],[KitchenQual]]="Ex",5,IF(fun[[#This Row],[KitchenQual]]="Gd",4,IF(fun[[#This Row],[KitchenQual]]="TA",3,IF(fun[[#This Row],[KitchenQual]]="Fa",2,0))))</f>
        <v>3</v>
      </c>
      <c r="BR56">
        <v>6</v>
      </c>
      <c r="BS56" t="s">
        <v>172</v>
      </c>
      <c r="BT56">
        <v>1</v>
      </c>
      <c r="BU56" t="s">
        <v>124</v>
      </c>
      <c r="BV56">
        <f>IF(fun[[#This Row],[FireplaceQu]]="Ex",5,IF(fun[[#This Row],[FireplaceQu]]="Gd",4,IF(fun[[#This Row],[FireplaceQu]]="TA",3,IF(fun[[#This Row],[FireplaceQu]]="Fa",2,0))))</f>
        <v>3</v>
      </c>
      <c r="BW56" t="s">
        <v>153</v>
      </c>
      <c r="BX56">
        <v>1962</v>
      </c>
      <c r="BY56" t="s">
        <v>128</v>
      </c>
      <c r="BZ56">
        <v>2</v>
      </c>
      <c r="CA56">
        <v>572</v>
      </c>
      <c r="CB56" t="s">
        <v>124</v>
      </c>
      <c r="CC56">
        <f>IF(fun[[#This Row],[GarageQual]]="Ex",5,IF(fun[[#This Row],[GarageQual]]="Gd",4,IF(fun[[#This Row],[GarageQual]]="TA",3,IF(fun[[#This Row],[GarageQual]]="Fa",2,IF(fun[[#This Row],[GarageQual]]="Po",1,0)))))</f>
        <v>3</v>
      </c>
      <c r="CD56" t="s">
        <v>124</v>
      </c>
      <c r="CE56">
        <f>IF(fun[[#This Row],[GarageCond]]="Ex",5,IF(fun[[#This Row],[GarageCond]]="Gd",4,IF(fun[[#This Row],[GarageCond]]="TA",3,IF(fun[[#This Row],[GarageCond]]="Fa",2,IF(fun[[#This Row],[GarageCond]]="Po",1,0)))))</f>
        <v>3</v>
      </c>
      <c r="CF56" t="s">
        <v>131</v>
      </c>
      <c r="CG56">
        <v>0</v>
      </c>
      <c r="CH56">
        <v>50</v>
      </c>
      <c r="CI56">
        <v>0</v>
      </c>
      <c r="CJ56">
        <v>0</v>
      </c>
      <c r="CK56">
        <v>0</v>
      </c>
      <c r="CL56">
        <f>(0.5*fun[[#This Row],[WoodDeckSF]])+fun[[#This Row],[OpenPorchSF]]+(2*fun[[#This Row],[EnclosedPorch]])+(1.5*fun[[#This Row],[3SsnPorch]])+fun[[#This Row],[ScreenPorch]]</f>
        <v>50</v>
      </c>
      <c r="CM56">
        <v>0</v>
      </c>
      <c r="CN56" t="s">
        <v>109</v>
      </c>
      <c r="CO56">
        <f>IF(fun[[#This Row],[PoolQC]]="Ex",5,IF(fun[[#This Row],[PoolQC]]="Gd",4,IF(fun[[#This Row],[PoolQC]]="TA",3,IF(fun[[#This Row],[PoolQC]]="Fa",2,IF(fun[[#This Row],[PoolQC]]="Po",1,0)))))</f>
        <v>0</v>
      </c>
      <c r="CP56" t="s">
        <v>160</v>
      </c>
      <c r="CQ56" t="s">
        <v>109</v>
      </c>
      <c r="CR56">
        <v>0</v>
      </c>
      <c r="CS56">
        <v>2</v>
      </c>
      <c r="CT56">
        <v>2007</v>
      </c>
      <c r="CU56" t="s">
        <v>136</v>
      </c>
      <c r="CV56" t="s">
        <v>137</v>
      </c>
      <c r="CW56">
        <f>COUNTIF(fun[[#This Row],[Id]:[SaleCondition]],0)</f>
        <v>20</v>
      </c>
      <c r="CX56">
        <f>COUNTIF(fun[[#This Row],[Id]:[SaleCondition]],"NA")</f>
        <v>3</v>
      </c>
      <c r="CY56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56">
        <f>fun[NUM_ExCond]+fun[NUM_BsmtCond]+fun[NUM_GarCond]</f>
        <v>9</v>
      </c>
      <c r="DA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</v>
      </c>
      <c r="DC56">
        <v>130000</v>
      </c>
    </row>
    <row r="57" spans="1:107" x14ac:dyDescent="0.25">
      <c r="A57">
        <v>56</v>
      </c>
      <c r="B57">
        <v>20</v>
      </c>
      <c r="C57" t="s">
        <v>107</v>
      </c>
      <c r="D57">
        <f>IF(fun[[#This Row],[MSZoning]]="RL",1,0)</f>
        <v>1</v>
      </c>
      <c r="E57">
        <f>IF(fun[[#This Row],[rl]]="RM",1,0)</f>
        <v>0</v>
      </c>
      <c r="F57">
        <f>IF(fun[[#This Row],[rm]]="RH",1,0)</f>
        <v>0</v>
      </c>
      <c r="G57">
        <f>IF(fun[[#This Row],[rh]]="C (all)",1,0)</f>
        <v>0</v>
      </c>
      <c r="H57">
        <v>100</v>
      </c>
      <c r="I57">
        <f>IF(fun[[#This Row],[LotFrontage]]="NA",0,fun[[#This Row],[LotFrontage]])</f>
        <v>100</v>
      </c>
      <c r="J57">
        <v>10175</v>
      </c>
      <c r="K57" t="s">
        <v>108</v>
      </c>
      <c r="L57" t="s">
        <v>109</v>
      </c>
      <c r="M57" t="s">
        <v>146</v>
      </c>
      <c r="N57" t="s">
        <v>111</v>
      </c>
      <c r="O57" t="s">
        <v>112</v>
      </c>
      <c r="P57" t="s">
        <v>113</v>
      </c>
      <c r="Q57" t="s">
        <v>114</v>
      </c>
      <c r="R57" t="s">
        <v>188</v>
      </c>
      <c r="S57" t="s">
        <v>116</v>
      </c>
      <c r="T57" t="s">
        <v>116</v>
      </c>
      <c r="U57" t="s">
        <v>117</v>
      </c>
      <c r="V57" t="s">
        <v>141</v>
      </c>
      <c r="W57">
        <v>6</v>
      </c>
      <c r="X57">
        <v>5</v>
      </c>
      <c r="Y57">
        <v>1964</v>
      </c>
      <c r="Z57">
        <v>1964</v>
      </c>
      <c r="AA57" t="s">
        <v>119</v>
      </c>
      <c r="AB57" t="s">
        <v>120</v>
      </c>
      <c r="AC57" t="s">
        <v>166</v>
      </c>
      <c r="AD57" t="s">
        <v>187</v>
      </c>
      <c r="AE57" t="s">
        <v>122</v>
      </c>
      <c r="AF57">
        <v>272</v>
      </c>
      <c r="AG57" t="s">
        <v>124</v>
      </c>
      <c r="AH57">
        <f>IF(fun[[#This Row],[ExterQual]]="Ex",5,IF(fun[[#This Row],[ExterQual]]="Gd",4,IF(fun[[#This Row],[ExterQual]]="TA",3,IF(fun[[#This Row],[ExterQual]]="Fa",2,1))))</f>
        <v>3</v>
      </c>
      <c r="AI57" t="s">
        <v>124</v>
      </c>
      <c r="AJ57">
        <f>IF(fun[[#This Row],[ExterCond]]="Ex",5,IF(fun[[#This Row],[ExterCond]]="Gd",4,IF(fun[[#This Row],[ExterCond]]="TA",3,IF(fun[[#This Row],[ExterCond]]="Fa",2,1))))</f>
        <v>3</v>
      </c>
      <c r="AK57" t="s">
        <v>144</v>
      </c>
      <c r="AL57" t="s">
        <v>124</v>
      </c>
      <c r="AM57">
        <f>IF(fun[[#This Row],[BsmtQual]]="Ex",5,IF(fun[[#This Row],[BsmtQual]]="Gd",4,IF(fun[[#This Row],[BsmtQual]]="TA",3,IF(fun[[#This Row],[BsmtQual]]="Fa",2,IF(fun[[#This Row],[BsmtQual]]="Po",1,0)))))</f>
        <v>3</v>
      </c>
      <c r="AN57" t="s">
        <v>124</v>
      </c>
      <c r="AO57">
        <f>IF(fun[[#This Row],[BsmtCond]]="Ex",5,IF(fun[[#This Row],[BsmtCond]]="Gd",4,IF(fun[[#This Row],[BsmtCond]]="TA",3,IF(fun[[#This Row],[BsmtCond]]="Fa",2,IF(fun[[#This Row],[BsmtCond]]="Po",1,0)))))</f>
        <v>3</v>
      </c>
      <c r="AP57" t="s">
        <v>126</v>
      </c>
      <c r="AQ57">
        <f>IF(fun[[#This Row],[BsmtExposure]]="Gd",3,IF(fun[[#This Row],[BsmtExposure]]="Av",2,IF(fun[[#This Row],[BsmtExposure]]="Mn",1,0)))</f>
        <v>0</v>
      </c>
      <c r="AR57" t="s">
        <v>167</v>
      </c>
      <c r="AS57">
        <v>490</v>
      </c>
      <c r="AT57" t="s">
        <v>128</v>
      </c>
      <c r="AU57">
        <v>0</v>
      </c>
      <c r="AV57">
        <v>935</v>
      </c>
      <c r="AW57">
        <v>1425</v>
      </c>
      <c r="AX57" t="s">
        <v>129</v>
      </c>
      <c r="AY57" t="s">
        <v>123</v>
      </c>
      <c r="AZ57">
        <f>IF(fun[[#This Row],[HeatingQC]]="Ex",5,IF(fun[[#This Row],[HeatingQC]]="Gd",4,IF(fun[[#This Row],[HeatingQC]]="TA",3,IF(fun[[#This Row],[HeatingQC]]="Fa",2,IF(fun[[#This Row],[HeatingQC]]="Po",1,0)))))</f>
        <v>4</v>
      </c>
      <c r="BA57" t="s">
        <v>131</v>
      </c>
      <c r="BB57" t="s">
        <v>132</v>
      </c>
      <c r="BC57">
        <v>1425</v>
      </c>
      <c r="BD57">
        <v>0</v>
      </c>
      <c r="BE57">
        <v>0</v>
      </c>
      <c r="BF57">
        <v>1425</v>
      </c>
      <c r="BG57">
        <f>LOG(fun[[#This Row],[GrLivArea]])</f>
        <v>3.153814864344529</v>
      </c>
      <c r="BH57">
        <v>0</v>
      </c>
      <c r="BI57">
        <v>0</v>
      </c>
      <c r="BJ57">
        <f>fun[[#This Row],[BsmtFullBath]]+(0.5*fun[[#This Row],[BsmtHalfBath]])</f>
        <v>0</v>
      </c>
      <c r="BK57">
        <v>2</v>
      </c>
      <c r="BL57">
        <v>0</v>
      </c>
      <c r="BM57">
        <f>fun[[#This Row],[HalfBath]]+fun[[#This Row],[TOTBaseBath]]+fun[[#This Row],[FullBath]]</f>
        <v>2</v>
      </c>
      <c r="BN57">
        <v>3</v>
      </c>
      <c r="BO57">
        <v>1</v>
      </c>
      <c r="BP57" t="s">
        <v>124</v>
      </c>
      <c r="BQ57">
        <f>IF(fun[[#This Row],[KitchenQual]]="Ex",5,IF(fun[[#This Row],[KitchenQual]]="Gd",4,IF(fun[[#This Row],[KitchenQual]]="TA",3,IF(fun[[#This Row],[KitchenQual]]="Fa",2,0))))</f>
        <v>3</v>
      </c>
      <c r="BR57">
        <v>7</v>
      </c>
      <c r="BS57" t="s">
        <v>133</v>
      </c>
      <c r="BT57">
        <v>1</v>
      </c>
      <c r="BU57" t="s">
        <v>123</v>
      </c>
      <c r="BV57">
        <f>IF(fun[[#This Row],[FireplaceQu]]="Ex",5,IF(fun[[#This Row],[FireplaceQu]]="Gd",4,IF(fun[[#This Row],[FireplaceQu]]="TA",3,IF(fun[[#This Row],[FireplaceQu]]="Fa",2,0))))</f>
        <v>4</v>
      </c>
      <c r="BW57" t="s">
        <v>134</v>
      </c>
      <c r="BX57">
        <v>1964</v>
      </c>
      <c r="BY57" t="s">
        <v>135</v>
      </c>
      <c r="BZ57">
        <v>2</v>
      </c>
      <c r="CA57">
        <v>576</v>
      </c>
      <c r="CB57" t="s">
        <v>124</v>
      </c>
      <c r="CC57">
        <f>IF(fun[[#This Row],[GarageQual]]="Ex",5,IF(fun[[#This Row],[GarageQual]]="Gd",4,IF(fun[[#This Row],[GarageQual]]="TA",3,IF(fun[[#This Row],[GarageQual]]="Fa",2,IF(fun[[#This Row],[GarageQual]]="Po",1,0)))))</f>
        <v>3</v>
      </c>
      <c r="CD57" t="s">
        <v>124</v>
      </c>
      <c r="CE57">
        <f>IF(fun[[#This Row],[GarageCond]]="Ex",5,IF(fun[[#This Row],[GarageCond]]="Gd",4,IF(fun[[#This Row],[GarageCond]]="TA",3,IF(fun[[#This Row],[GarageCond]]="Fa",2,IF(fun[[#This Row],[GarageCond]]="Po",1,0)))))</f>
        <v>3</v>
      </c>
      <c r="CF57" t="s">
        <v>131</v>
      </c>
      <c r="CG57">
        <v>0</v>
      </c>
      <c r="CH57">
        <v>0</v>
      </c>
      <c r="CI57">
        <v>0</v>
      </c>
      <c r="CJ57">
        <v>407</v>
      </c>
      <c r="CK57">
        <v>0</v>
      </c>
      <c r="CL57">
        <f>(0.5*fun[[#This Row],[WoodDeckSF]])+fun[[#This Row],[OpenPorchSF]]+(2*fun[[#This Row],[EnclosedPorch]])+(1.5*fun[[#This Row],[3SsnPorch]])+fun[[#This Row],[ScreenPorch]]</f>
        <v>610.5</v>
      </c>
      <c r="CM57">
        <v>0</v>
      </c>
      <c r="CN57" t="s">
        <v>109</v>
      </c>
      <c r="CO57">
        <f>IF(fun[[#This Row],[PoolQC]]="Ex",5,IF(fun[[#This Row],[PoolQC]]="Gd",4,IF(fun[[#This Row],[PoolQC]]="TA",3,IF(fun[[#This Row],[PoolQC]]="Fa",2,IF(fun[[#This Row],[PoolQC]]="Po",1,0)))))</f>
        <v>0</v>
      </c>
      <c r="CP57" t="s">
        <v>109</v>
      </c>
      <c r="CQ57" t="s">
        <v>109</v>
      </c>
      <c r="CR57">
        <v>0</v>
      </c>
      <c r="CS57">
        <v>7</v>
      </c>
      <c r="CT57">
        <v>2008</v>
      </c>
      <c r="CU57" t="s">
        <v>136</v>
      </c>
      <c r="CV57" t="s">
        <v>137</v>
      </c>
      <c r="CW57">
        <f>COUNTIF(fun[[#This Row],[Id]:[SaleCondition]],0)</f>
        <v>18</v>
      </c>
      <c r="CX57">
        <f>COUNTIF(fun[[#This Row],[Id]:[SaleCondition]],"NA")</f>
        <v>4</v>
      </c>
      <c r="CY57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57">
        <f>fun[NUM_ExCond]+fun[NUM_BsmtCond]+fun[NUM_GarCond]</f>
        <v>9</v>
      </c>
      <c r="DA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57">
        <v>180500</v>
      </c>
    </row>
    <row r="58" spans="1:107" x14ac:dyDescent="0.25">
      <c r="A58">
        <v>57</v>
      </c>
      <c r="B58">
        <v>160</v>
      </c>
      <c r="C58" t="s">
        <v>218</v>
      </c>
      <c r="D58">
        <f>IF(fun[[#This Row],[MSZoning]]="RL",1,0)</f>
        <v>0</v>
      </c>
      <c r="E58">
        <f>IF(fun[[#This Row],[rl]]="RM",1,0)</f>
        <v>0</v>
      </c>
      <c r="F58">
        <f>IF(fun[[#This Row],[rm]]="RH",1,0)</f>
        <v>0</v>
      </c>
      <c r="G58">
        <f>IF(fun[[#This Row],[rh]]="C (all)",1,0)</f>
        <v>0</v>
      </c>
      <c r="H58">
        <v>24</v>
      </c>
      <c r="I58">
        <f>IF(fun[[#This Row],[LotFrontage]]="NA",0,fun[[#This Row],[LotFrontage]])</f>
        <v>24</v>
      </c>
      <c r="J58">
        <v>2645</v>
      </c>
      <c r="K58" t="s">
        <v>108</v>
      </c>
      <c r="L58" t="s">
        <v>108</v>
      </c>
      <c r="M58" t="s">
        <v>110</v>
      </c>
      <c r="N58" t="s">
        <v>111</v>
      </c>
      <c r="O58" t="s">
        <v>112</v>
      </c>
      <c r="P58" t="s">
        <v>113</v>
      </c>
      <c r="Q58" t="s">
        <v>114</v>
      </c>
      <c r="R58" t="s">
        <v>162</v>
      </c>
      <c r="S58" t="s">
        <v>116</v>
      </c>
      <c r="T58" t="s">
        <v>116</v>
      </c>
      <c r="U58" t="s">
        <v>224</v>
      </c>
      <c r="V58" t="s">
        <v>118</v>
      </c>
      <c r="W58">
        <v>8</v>
      </c>
      <c r="X58">
        <v>5</v>
      </c>
      <c r="Y58">
        <v>1999</v>
      </c>
      <c r="Z58">
        <v>2000</v>
      </c>
      <c r="AA58" t="s">
        <v>119</v>
      </c>
      <c r="AB58" t="s">
        <v>120</v>
      </c>
      <c r="AC58" t="s">
        <v>142</v>
      </c>
      <c r="AD58" t="s">
        <v>142</v>
      </c>
      <c r="AE58" t="s">
        <v>122</v>
      </c>
      <c r="AF58">
        <v>456</v>
      </c>
      <c r="AG58" t="s">
        <v>123</v>
      </c>
      <c r="AH58">
        <f>IF(fun[[#This Row],[ExterQual]]="Ex",5,IF(fun[[#This Row],[ExterQual]]="Gd",4,IF(fun[[#This Row],[ExterQual]]="TA",3,IF(fun[[#This Row],[ExterQual]]="Fa",2,1))))</f>
        <v>4</v>
      </c>
      <c r="AI58" t="s">
        <v>124</v>
      </c>
      <c r="AJ58">
        <f>IF(fun[[#This Row],[ExterCond]]="Ex",5,IF(fun[[#This Row],[ExterCond]]="Gd",4,IF(fun[[#This Row],[ExterCond]]="TA",3,IF(fun[[#This Row],[ExterCond]]="Fa",2,1))))</f>
        <v>3</v>
      </c>
      <c r="AK58" t="s">
        <v>125</v>
      </c>
      <c r="AL58" t="s">
        <v>123</v>
      </c>
      <c r="AM58">
        <f>IF(fun[[#This Row],[BsmtQual]]="Ex",5,IF(fun[[#This Row],[BsmtQual]]="Gd",4,IF(fun[[#This Row],[BsmtQual]]="TA",3,IF(fun[[#This Row],[BsmtQual]]="Fa",2,IF(fun[[#This Row],[BsmtQual]]="Po",1,0)))))</f>
        <v>4</v>
      </c>
      <c r="AN58" t="s">
        <v>124</v>
      </c>
      <c r="AO58">
        <f>IF(fun[[#This Row],[BsmtCond]]="Ex",5,IF(fun[[#This Row],[BsmtCond]]="Gd",4,IF(fun[[#This Row],[BsmtCond]]="TA",3,IF(fun[[#This Row],[BsmtCond]]="Fa",2,IF(fun[[#This Row],[BsmtCond]]="Po",1,0)))))</f>
        <v>3</v>
      </c>
      <c r="AP58" t="s">
        <v>126</v>
      </c>
      <c r="AQ58">
        <f>IF(fun[[#This Row],[BsmtExposure]]="Gd",3,IF(fun[[#This Row],[BsmtExposure]]="Av",2,IF(fun[[#This Row],[BsmtExposure]]="Mn",1,0)))</f>
        <v>0</v>
      </c>
      <c r="AR58" t="s">
        <v>127</v>
      </c>
      <c r="AS58">
        <v>649</v>
      </c>
      <c r="AT58" t="s">
        <v>128</v>
      </c>
      <c r="AU58">
        <v>0</v>
      </c>
      <c r="AV58">
        <v>321</v>
      </c>
      <c r="AW58">
        <v>970</v>
      </c>
      <c r="AX58" t="s">
        <v>129</v>
      </c>
      <c r="AY58" t="s">
        <v>130</v>
      </c>
      <c r="AZ58">
        <f>IF(fun[[#This Row],[HeatingQC]]="Ex",5,IF(fun[[#This Row],[HeatingQC]]="Gd",4,IF(fun[[#This Row],[HeatingQC]]="TA",3,IF(fun[[#This Row],[HeatingQC]]="Fa",2,IF(fun[[#This Row],[HeatingQC]]="Po",1,0)))))</f>
        <v>5</v>
      </c>
      <c r="BA58" t="s">
        <v>131</v>
      </c>
      <c r="BB58" t="s">
        <v>132</v>
      </c>
      <c r="BC58">
        <v>983</v>
      </c>
      <c r="BD58">
        <v>756</v>
      </c>
      <c r="BE58">
        <v>0</v>
      </c>
      <c r="BF58">
        <v>1739</v>
      </c>
      <c r="BG58">
        <f>LOG(fun[[#This Row],[GrLivArea]])</f>
        <v>3.2402995820027125</v>
      </c>
      <c r="BH58">
        <v>1</v>
      </c>
      <c r="BI58">
        <v>0</v>
      </c>
      <c r="BJ58">
        <f>fun[[#This Row],[BsmtFullBath]]+(0.5*fun[[#This Row],[BsmtHalfBath]])</f>
        <v>1</v>
      </c>
      <c r="BK58">
        <v>2</v>
      </c>
      <c r="BL58">
        <v>1</v>
      </c>
      <c r="BM58">
        <f>fun[[#This Row],[HalfBath]]+fun[[#This Row],[TOTBaseBath]]+fun[[#This Row],[FullBath]]</f>
        <v>4</v>
      </c>
      <c r="BN58">
        <v>3</v>
      </c>
      <c r="BO58">
        <v>1</v>
      </c>
      <c r="BP58" t="s">
        <v>123</v>
      </c>
      <c r="BQ58">
        <f>IF(fun[[#This Row],[KitchenQual]]="Ex",5,IF(fun[[#This Row],[KitchenQual]]="Gd",4,IF(fun[[#This Row],[KitchenQual]]="TA",3,IF(fun[[#This Row],[KitchenQual]]="Fa",2,0))))</f>
        <v>4</v>
      </c>
      <c r="BR58">
        <v>7</v>
      </c>
      <c r="BS58" t="s">
        <v>133</v>
      </c>
      <c r="BT58">
        <v>0</v>
      </c>
      <c r="BU58" t="s">
        <v>109</v>
      </c>
      <c r="BV58">
        <f>IF(fun[[#This Row],[FireplaceQu]]="Ex",5,IF(fun[[#This Row],[FireplaceQu]]="Gd",4,IF(fun[[#This Row],[FireplaceQu]]="TA",3,IF(fun[[#This Row],[FireplaceQu]]="Fa",2,0))))</f>
        <v>0</v>
      </c>
      <c r="BW58" t="s">
        <v>134</v>
      </c>
      <c r="BX58">
        <v>1999</v>
      </c>
      <c r="BY58" t="s">
        <v>183</v>
      </c>
      <c r="BZ58">
        <v>2</v>
      </c>
      <c r="CA58">
        <v>480</v>
      </c>
      <c r="CB58" t="s">
        <v>124</v>
      </c>
      <c r="CC58">
        <f>IF(fun[[#This Row],[GarageQual]]="Ex",5,IF(fun[[#This Row],[GarageQual]]="Gd",4,IF(fun[[#This Row],[GarageQual]]="TA",3,IF(fun[[#This Row],[GarageQual]]="Fa",2,IF(fun[[#This Row],[GarageQual]]="Po",1,0)))))</f>
        <v>3</v>
      </c>
      <c r="CD58" t="s">
        <v>124</v>
      </c>
      <c r="CE58">
        <f>IF(fun[[#This Row],[GarageCond]]="Ex",5,IF(fun[[#This Row],[GarageCond]]="Gd",4,IF(fun[[#This Row],[GarageCond]]="TA",3,IF(fun[[#This Row],[GarageCond]]="Fa",2,IF(fun[[#This Row],[GarageCond]]="Po",1,0)))))</f>
        <v>3</v>
      </c>
      <c r="CF58" t="s">
        <v>131</v>
      </c>
      <c r="CG58">
        <v>115</v>
      </c>
      <c r="CH58">
        <v>0</v>
      </c>
      <c r="CI58">
        <v>0</v>
      </c>
      <c r="CJ58">
        <v>0</v>
      </c>
      <c r="CK58">
        <v>0</v>
      </c>
      <c r="CL58">
        <f>(0.5*fun[[#This Row],[WoodDeckSF]])+fun[[#This Row],[OpenPorchSF]]+(2*fun[[#This Row],[EnclosedPorch]])+(1.5*fun[[#This Row],[3SsnPorch]])+fun[[#This Row],[ScreenPorch]]</f>
        <v>57.5</v>
      </c>
      <c r="CM58">
        <v>0</v>
      </c>
      <c r="CN58" t="s">
        <v>109</v>
      </c>
      <c r="CO58">
        <f>IF(fun[[#This Row],[PoolQC]]="Ex",5,IF(fun[[#This Row],[PoolQC]]="Gd",4,IF(fun[[#This Row],[PoolQC]]="TA",3,IF(fun[[#This Row],[PoolQC]]="Fa",2,IF(fun[[#This Row],[PoolQC]]="Po",1,0)))))</f>
        <v>0</v>
      </c>
      <c r="CP58" t="s">
        <v>109</v>
      </c>
      <c r="CQ58" t="s">
        <v>109</v>
      </c>
      <c r="CR58">
        <v>0</v>
      </c>
      <c r="CS58">
        <v>8</v>
      </c>
      <c r="CT58">
        <v>2009</v>
      </c>
      <c r="CU58" t="s">
        <v>136</v>
      </c>
      <c r="CV58" t="s">
        <v>154</v>
      </c>
      <c r="CW58">
        <f>COUNTIF(fun[[#This Row],[Id]:[SaleCondition]],0)</f>
        <v>17</v>
      </c>
      <c r="CX58">
        <f>COUNTIF(fun[[#This Row],[Id]:[SaleCondition]],"NA")</f>
        <v>4</v>
      </c>
      <c r="CY58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58">
        <f>fun[NUM_ExCond]+fun[NUM_BsmtCond]+fun[NUM_GarCond]</f>
        <v>9</v>
      </c>
      <c r="DA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58">
        <v>172500</v>
      </c>
    </row>
    <row r="59" spans="1:107" x14ac:dyDescent="0.25">
      <c r="A59">
        <v>58</v>
      </c>
      <c r="B59">
        <v>60</v>
      </c>
      <c r="C59" t="s">
        <v>107</v>
      </c>
      <c r="D59">
        <f>IF(fun[[#This Row],[MSZoning]]="RL",1,0)</f>
        <v>1</v>
      </c>
      <c r="E59">
        <f>IF(fun[[#This Row],[rl]]="RM",1,0)</f>
        <v>0</v>
      </c>
      <c r="F59">
        <f>IF(fun[[#This Row],[rm]]="RH",1,0)</f>
        <v>0</v>
      </c>
      <c r="G59">
        <f>IF(fun[[#This Row],[rh]]="C (all)",1,0)</f>
        <v>0</v>
      </c>
      <c r="H59">
        <v>89</v>
      </c>
      <c r="I59">
        <f>IF(fun[[#This Row],[LotFrontage]]="NA",0,fun[[#This Row],[LotFrontage]])</f>
        <v>89</v>
      </c>
      <c r="J59">
        <v>11645</v>
      </c>
      <c r="K59" t="s">
        <v>108</v>
      </c>
      <c r="L59" t="s">
        <v>109</v>
      </c>
      <c r="M59" t="s">
        <v>146</v>
      </c>
      <c r="N59" t="s">
        <v>111</v>
      </c>
      <c r="O59" t="s">
        <v>112</v>
      </c>
      <c r="P59" t="s">
        <v>148</v>
      </c>
      <c r="Q59" t="s">
        <v>114</v>
      </c>
      <c r="R59" t="s">
        <v>115</v>
      </c>
      <c r="S59" t="s">
        <v>116</v>
      </c>
      <c r="T59" t="s">
        <v>116</v>
      </c>
      <c r="U59" t="s">
        <v>117</v>
      </c>
      <c r="V59" t="s">
        <v>118</v>
      </c>
      <c r="W59">
        <v>7</v>
      </c>
      <c r="X59">
        <v>5</v>
      </c>
      <c r="Y59">
        <v>2004</v>
      </c>
      <c r="Z59">
        <v>2004</v>
      </c>
      <c r="AA59" t="s">
        <v>119</v>
      </c>
      <c r="AB59" t="s">
        <v>120</v>
      </c>
      <c r="AC59" t="s">
        <v>121</v>
      </c>
      <c r="AD59" t="s">
        <v>121</v>
      </c>
      <c r="AE59" t="s">
        <v>143</v>
      </c>
      <c r="AF59">
        <v>0</v>
      </c>
      <c r="AG59" t="s">
        <v>123</v>
      </c>
      <c r="AH59">
        <f>IF(fun[[#This Row],[ExterQual]]="Ex",5,IF(fun[[#This Row],[ExterQual]]="Gd",4,IF(fun[[#This Row],[ExterQual]]="TA",3,IF(fun[[#This Row],[ExterQual]]="Fa",2,1))))</f>
        <v>4</v>
      </c>
      <c r="AI59" t="s">
        <v>124</v>
      </c>
      <c r="AJ59">
        <f>IF(fun[[#This Row],[ExterCond]]="Ex",5,IF(fun[[#This Row],[ExterCond]]="Gd",4,IF(fun[[#This Row],[ExterCond]]="TA",3,IF(fun[[#This Row],[ExterCond]]="Fa",2,1))))</f>
        <v>3</v>
      </c>
      <c r="AK59" t="s">
        <v>125</v>
      </c>
      <c r="AL59" t="s">
        <v>123</v>
      </c>
      <c r="AM59">
        <f>IF(fun[[#This Row],[BsmtQual]]="Ex",5,IF(fun[[#This Row],[BsmtQual]]="Gd",4,IF(fun[[#This Row],[BsmtQual]]="TA",3,IF(fun[[#This Row],[BsmtQual]]="Fa",2,IF(fun[[#This Row],[BsmtQual]]="Po",1,0)))))</f>
        <v>4</v>
      </c>
      <c r="AN59" t="s">
        <v>124</v>
      </c>
      <c r="AO59">
        <f>IF(fun[[#This Row],[BsmtCond]]="Ex",5,IF(fun[[#This Row],[BsmtCond]]="Gd",4,IF(fun[[#This Row],[BsmtCond]]="TA",3,IF(fun[[#This Row],[BsmtCond]]="Fa",2,IF(fun[[#This Row],[BsmtCond]]="Po",1,0)))))</f>
        <v>3</v>
      </c>
      <c r="AP59" t="s">
        <v>126</v>
      </c>
      <c r="AQ59">
        <f>IF(fun[[#This Row],[BsmtExposure]]="Gd",3,IF(fun[[#This Row],[BsmtExposure]]="Av",2,IF(fun[[#This Row],[BsmtExposure]]="Mn",1,0)))</f>
        <v>0</v>
      </c>
      <c r="AR59" t="s">
        <v>128</v>
      </c>
      <c r="AS59">
        <v>0</v>
      </c>
      <c r="AT59" t="s">
        <v>128</v>
      </c>
      <c r="AU59">
        <v>0</v>
      </c>
      <c r="AV59">
        <v>860</v>
      </c>
      <c r="AW59">
        <v>860</v>
      </c>
      <c r="AX59" t="s">
        <v>129</v>
      </c>
      <c r="AY59" t="s">
        <v>130</v>
      </c>
      <c r="AZ59">
        <f>IF(fun[[#This Row],[HeatingQC]]="Ex",5,IF(fun[[#This Row],[HeatingQC]]="Gd",4,IF(fun[[#This Row],[HeatingQC]]="TA",3,IF(fun[[#This Row],[HeatingQC]]="Fa",2,IF(fun[[#This Row],[HeatingQC]]="Po",1,0)))))</f>
        <v>5</v>
      </c>
      <c r="BA59" t="s">
        <v>131</v>
      </c>
      <c r="BB59" t="s">
        <v>132</v>
      </c>
      <c r="BC59">
        <v>860</v>
      </c>
      <c r="BD59">
        <v>860</v>
      </c>
      <c r="BE59">
        <v>0</v>
      </c>
      <c r="BF59">
        <v>1720</v>
      </c>
      <c r="BG59">
        <f>LOG(fun[[#This Row],[GrLivArea]])</f>
        <v>3.2355284469075487</v>
      </c>
      <c r="BH59">
        <v>0</v>
      </c>
      <c r="BI59">
        <v>0</v>
      </c>
      <c r="BJ59">
        <f>fun[[#This Row],[BsmtFullBath]]+(0.5*fun[[#This Row],[BsmtHalfBath]])</f>
        <v>0</v>
      </c>
      <c r="BK59">
        <v>2</v>
      </c>
      <c r="BL59">
        <v>1</v>
      </c>
      <c r="BM59">
        <f>fun[[#This Row],[HalfBath]]+fun[[#This Row],[TOTBaseBath]]+fun[[#This Row],[FullBath]]</f>
        <v>3</v>
      </c>
      <c r="BN59">
        <v>3</v>
      </c>
      <c r="BO59">
        <v>1</v>
      </c>
      <c r="BP59" t="s">
        <v>123</v>
      </c>
      <c r="BQ59">
        <f>IF(fun[[#This Row],[KitchenQual]]="Ex",5,IF(fun[[#This Row],[KitchenQual]]="Gd",4,IF(fun[[#This Row],[KitchenQual]]="TA",3,IF(fun[[#This Row],[KitchenQual]]="Fa",2,0))))</f>
        <v>4</v>
      </c>
      <c r="BR59">
        <v>7</v>
      </c>
      <c r="BS59" t="s">
        <v>133</v>
      </c>
      <c r="BT59">
        <v>0</v>
      </c>
      <c r="BU59" t="s">
        <v>109</v>
      </c>
      <c r="BV59">
        <f>IF(fun[[#This Row],[FireplaceQu]]="Ex",5,IF(fun[[#This Row],[FireplaceQu]]="Gd",4,IF(fun[[#This Row],[FireplaceQu]]="TA",3,IF(fun[[#This Row],[FireplaceQu]]="Fa",2,0))))</f>
        <v>0</v>
      </c>
      <c r="BW59" t="s">
        <v>134</v>
      </c>
      <c r="BX59">
        <v>2004</v>
      </c>
      <c r="BY59" t="s">
        <v>135</v>
      </c>
      <c r="BZ59">
        <v>2</v>
      </c>
      <c r="CA59">
        <v>565</v>
      </c>
      <c r="CB59" t="s">
        <v>124</v>
      </c>
      <c r="CC59">
        <f>IF(fun[[#This Row],[GarageQual]]="Ex",5,IF(fun[[#This Row],[GarageQual]]="Gd",4,IF(fun[[#This Row],[GarageQual]]="TA",3,IF(fun[[#This Row],[GarageQual]]="Fa",2,IF(fun[[#This Row],[GarageQual]]="Po",1,0)))))</f>
        <v>3</v>
      </c>
      <c r="CD59" t="s">
        <v>124</v>
      </c>
      <c r="CE59">
        <f>IF(fun[[#This Row],[GarageCond]]="Ex",5,IF(fun[[#This Row],[GarageCond]]="Gd",4,IF(fun[[#This Row],[GarageCond]]="TA",3,IF(fun[[#This Row],[GarageCond]]="Fa",2,IF(fun[[#This Row],[GarageCond]]="Po",1,0)))))</f>
        <v>3</v>
      </c>
      <c r="CF59" t="s">
        <v>131</v>
      </c>
      <c r="CG59">
        <v>0</v>
      </c>
      <c r="CH59">
        <v>70</v>
      </c>
      <c r="CI59">
        <v>0</v>
      </c>
      <c r="CJ59">
        <v>0</v>
      </c>
      <c r="CK59">
        <v>0</v>
      </c>
      <c r="CL59">
        <f>(0.5*fun[[#This Row],[WoodDeckSF]])+fun[[#This Row],[OpenPorchSF]]+(2*fun[[#This Row],[EnclosedPorch]])+(1.5*fun[[#This Row],[3SsnPorch]])+fun[[#This Row],[ScreenPorch]]</f>
        <v>70</v>
      </c>
      <c r="CM59">
        <v>0</v>
      </c>
      <c r="CN59" t="s">
        <v>109</v>
      </c>
      <c r="CO59">
        <f>IF(fun[[#This Row],[PoolQC]]="Ex",5,IF(fun[[#This Row],[PoolQC]]="Gd",4,IF(fun[[#This Row],[PoolQC]]="TA",3,IF(fun[[#This Row],[PoolQC]]="Fa",2,IF(fun[[#This Row],[PoolQC]]="Po",1,0)))))</f>
        <v>0</v>
      </c>
      <c r="CP59" t="s">
        <v>109</v>
      </c>
      <c r="CQ59" t="s">
        <v>109</v>
      </c>
      <c r="CR59">
        <v>0</v>
      </c>
      <c r="CS59">
        <v>8</v>
      </c>
      <c r="CT59">
        <v>2006</v>
      </c>
      <c r="CU59" t="s">
        <v>136</v>
      </c>
      <c r="CV59" t="s">
        <v>137</v>
      </c>
      <c r="CW59">
        <f>COUNTIF(fun[[#This Row],[Id]:[SaleCondition]],0)</f>
        <v>20</v>
      </c>
      <c r="CX59">
        <f>COUNTIF(fun[[#This Row],[Id]:[SaleCondition]],"NA")</f>
        <v>5</v>
      </c>
      <c r="CY5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59">
        <f>fun[NUM_ExCond]+fun[NUM_BsmtCond]+fun[NUM_GarCond]</f>
        <v>9</v>
      </c>
      <c r="DA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59">
        <v>196500</v>
      </c>
    </row>
    <row r="60" spans="1:107" x14ac:dyDescent="0.25">
      <c r="A60">
        <v>59</v>
      </c>
      <c r="B60">
        <v>60</v>
      </c>
      <c r="C60" t="s">
        <v>107</v>
      </c>
      <c r="D60">
        <f>IF(fun[[#This Row],[MSZoning]]="RL",1,0)</f>
        <v>1</v>
      </c>
      <c r="E60">
        <f>IF(fun[[#This Row],[rl]]="RM",1,0)</f>
        <v>0</v>
      </c>
      <c r="F60">
        <f>IF(fun[[#This Row],[rm]]="RH",1,0)</f>
        <v>0</v>
      </c>
      <c r="G60">
        <f>IF(fun[[#This Row],[rh]]="C (all)",1,0)</f>
        <v>0</v>
      </c>
      <c r="H60">
        <v>66</v>
      </c>
      <c r="I60">
        <f>IF(fun[[#This Row],[LotFrontage]]="NA",0,fun[[#This Row],[LotFrontage]])</f>
        <v>66</v>
      </c>
      <c r="J60">
        <v>13682</v>
      </c>
      <c r="K60" t="s">
        <v>108</v>
      </c>
      <c r="L60" t="s">
        <v>109</v>
      </c>
      <c r="M60" t="s">
        <v>186</v>
      </c>
      <c r="N60" t="s">
        <v>225</v>
      </c>
      <c r="O60" t="s">
        <v>112</v>
      </c>
      <c r="P60" t="s">
        <v>192</v>
      </c>
      <c r="Q60" t="s">
        <v>114</v>
      </c>
      <c r="R60" t="s">
        <v>226</v>
      </c>
      <c r="S60" t="s">
        <v>116</v>
      </c>
      <c r="T60" t="s">
        <v>116</v>
      </c>
      <c r="U60" t="s">
        <v>117</v>
      </c>
      <c r="V60" t="s">
        <v>118</v>
      </c>
      <c r="W60">
        <v>10</v>
      </c>
      <c r="X60">
        <v>5</v>
      </c>
      <c r="Y60">
        <v>2006</v>
      </c>
      <c r="Z60">
        <v>2006</v>
      </c>
      <c r="AA60" t="s">
        <v>178</v>
      </c>
      <c r="AB60" t="s">
        <v>120</v>
      </c>
      <c r="AC60" t="s">
        <v>121</v>
      </c>
      <c r="AD60" t="s">
        <v>121</v>
      </c>
      <c r="AE60" t="s">
        <v>122</v>
      </c>
      <c r="AF60">
        <v>1031</v>
      </c>
      <c r="AG60" t="s">
        <v>130</v>
      </c>
      <c r="AH60">
        <f>IF(fun[[#This Row],[ExterQual]]="Ex",5,IF(fun[[#This Row],[ExterQual]]="Gd",4,IF(fun[[#This Row],[ExterQual]]="TA",3,IF(fun[[#This Row],[ExterQual]]="Fa",2,1))))</f>
        <v>5</v>
      </c>
      <c r="AI60" t="s">
        <v>124</v>
      </c>
      <c r="AJ60">
        <f>IF(fun[[#This Row],[ExterCond]]="Ex",5,IF(fun[[#This Row],[ExterCond]]="Gd",4,IF(fun[[#This Row],[ExterCond]]="TA",3,IF(fun[[#This Row],[ExterCond]]="Fa",2,1))))</f>
        <v>3</v>
      </c>
      <c r="AK60" t="s">
        <v>125</v>
      </c>
      <c r="AL60" t="s">
        <v>130</v>
      </c>
      <c r="AM60">
        <f>IF(fun[[#This Row],[BsmtQual]]="Ex",5,IF(fun[[#This Row],[BsmtQual]]="Gd",4,IF(fun[[#This Row],[BsmtQual]]="TA",3,IF(fun[[#This Row],[BsmtQual]]="Fa",2,IF(fun[[#This Row],[BsmtQual]]="Po",1,0)))))</f>
        <v>5</v>
      </c>
      <c r="AN60" t="s">
        <v>124</v>
      </c>
      <c r="AO60">
        <f>IF(fun[[#This Row],[BsmtCond]]="Ex",5,IF(fun[[#This Row],[BsmtCond]]="Gd",4,IF(fun[[#This Row],[BsmtCond]]="TA",3,IF(fun[[#This Row],[BsmtCond]]="Fa",2,IF(fun[[#This Row],[BsmtCond]]="Po",1,0)))))</f>
        <v>3</v>
      </c>
      <c r="AP60" t="s">
        <v>123</v>
      </c>
      <c r="AQ60">
        <f>IF(fun[[#This Row],[BsmtExposure]]="Gd",3,IF(fun[[#This Row],[BsmtExposure]]="Av",2,IF(fun[[#This Row],[BsmtExposure]]="Mn",1,0)))</f>
        <v>3</v>
      </c>
      <c r="AR60" t="s">
        <v>128</v>
      </c>
      <c r="AS60">
        <v>0</v>
      </c>
      <c r="AT60" t="s">
        <v>128</v>
      </c>
      <c r="AU60">
        <v>0</v>
      </c>
      <c r="AV60">
        <v>1410</v>
      </c>
      <c r="AW60">
        <v>1410</v>
      </c>
      <c r="AX60" t="s">
        <v>129</v>
      </c>
      <c r="AY60" t="s">
        <v>130</v>
      </c>
      <c r="AZ60">
        <f>IF(fun[[#This Row],[HeatingQC]]="Ex",5,IF(fun[[#This Row],[HeatingQC]]="Gd",4,IF(fun[[#This Row],[HeatingQC]]="TA",3,IF(fun[[#This Row],[HeatingQC]]="Fa",2,IF(fun[[#This Row],[HeatingQC]]="Po",1,0)))))</f>
        <v>5</v>
      </c>
      <c r="BA60" t="s">
        <v>131</v>
      </c>
      <c r="BB60" t="s">
        <v>132</v>
      </c>
      <c r="BC60">
        <v>1426</v>
      </c>
      <c r="BD60">
        <v>1519</v>
      </c>
      <c r="BE60">
        <v>0</v>
      </c>
      <c r="BF60">
        <v>2945</v>
      </c>
      <c r="BG60">
        <f>LOG(fun[[#This Row],[GrLivArea]])</f>
        <v>3.4690852991231202</v>
      </c>
      <c r="BH60">
        <v>0</v>
      </c>
      <c r="BI60">
        <v>0</v>
      </c>
      <c r="BJ60">
        <f>fun[[#This Row],[BsmtFullBath]]+(0.5*fun[[#This Row],[BsmtHalfBath]])</f>
        <v>0</v>
      </c>
      <c r="BK60">
        <v>3</v>
      </c>
      <c r="BL60">
        <v>1</v>
      </c>
      <c r="BM60">
        <f>fun[[#This Row],[HalfBath]]+fun[[#This Row],[TOTBaseBath]]+fun[[#This Row],[FullBath]]</f>
        <v>4</v>
      </c>
      <c r="BN60">
        <v>3</v>
      </c>
      <c r="BO60">
        <v>1</v>
      </c>
      <c r="BP60" t="s">
        <v>123</v>
      </c>
      <c r="BQ60">
        <f>IF(fun[[#This Row],[KitchenQual]]="Ex",5,IF(fun[[#This Row],[KitchenQual]]="Gd",4,IF(fun[[#This Row],[KitchenQual]]="TA",3,IF(fun[[#This Row],[KitchenQual]]="Fa",2,0))))</f>
        <v>4</v>
      </c>
      <c r="BR60">
        <v>10</v>
      </c>
      <c r="BS60" t="s">
        <v>133</v>
      </c>
      <c r="BT60">
        <v>1</v>
      </c>
      <c r="BU60" t="s">
        <v>123</v>
      </c>
      <c r="BV60">
        <f>IF(fun[[#This Row],[FireplaceQu]]="Ex",5,IF(fun[[#This Row],[FireplaceQu]]="Gd",4,IF(fun[[#This Row],[FireplaceQu]]="TA",3,IF(fun[[#This Row],[FireplaceQu]]="Fa",2,0))))</f>
        <v>4</v>
      </c>
      <c r="BW60" t="s">
        <v>182</v>
      </c>
      <c r="BX60">
        <v>2006</v>
      </c>
      <c r="BY60" t="s">
        <v>183</v>
      </c>
      <c r="BZ60">
        <v>3</v>
      </c>
      <c r="CA60">
        <v>641</v>
      </c>
      <c r="CB60" t="s">
        <v>124</v>
      </c>
      <c r="CC60">
        <f>IF(fun[[#This Row],[GarageQual]]="Ex",5,IF(fun[[#This Row],[GarageQual]]="Gd",4,IF(fun[[#This Row],[GarageQual]]="TA",3,IF(fun[[#This Row],[GarageQual]]="Fa",2,IF(fun[[#This Row],[GarageQual]]="Po",1,0)))))</f>
        <v>3</v>
      </c>
      <c r="CD60" t="s">
        <v>124</v>
      </c>
      <c r="CE60">
        <f>IF(fun[[#This Row],[GarageCond]]="Ex",5,IF(fun[[#This Row],[GarageCond]]="Gd",4,IF(fun[[#This Row],[GarageCond]]="TA",3,IF(fun[[#This Row],[GarageCond]]="Fa",2,IF(fun[[#This Row],[GarageCond]]="Po",1,0)))))</f>
        <v>3</v>
      </c>
      <c r="CF60" t="s">
        <v>131</v>
      </c>
      <c r="CG60">
        <v>192</v>
      </c>
      <c r="CH60">
        <v>0</v>
      </c>
      <c r="CI60">
        <v>37</v>
      </c>
      <c r="CJ60">
        <v>0</v>
      </c>
      <c r="CK60">
        <v>0</v>
      </c>
      <c r="CL60">
        <f>(0.5*fun[[#This Row],[WoodDeckSF]])+fun[[#This Row],[OpenPorchSF]]+(2*fun[[#This Row],[EnclosedPorch]])+(1.5*fun[[#This Row],[3SsnPorch]])+fun[[#This Row],[ScreenPorch]]</f>
        <v>170</v>
      </c>
      <c r="CM60">
        <v>0</v>
      </c>
      <c r="CN60" t="s">
        <v>109</v>
      </c>
      <c r="CO60">
        <f>IF(fun[[#This Row],[PoolQC]]="Ex",5,IF(fun[[#This Row],[PoolQC]]="Gd",4,IF(fun[[#This Row],[PoolQC]]="TA",3,IF(fun[[#This Row],[PoolQC]]="Fa",2,IF(fun[[#This Row],[PoolQC]]="Po",1,0)))))</f>
        <v>0</v>
      </c>
      <c r="CP60" t="s">
        <v>109</v>
      </c>
      <c r="CQ60" t="s">
        <v>109</v>
      </c>
      <c r="CR60">
        <v>0</v>
      </c>
      <c r="CS60">
        <v>10</v>
      </c>
      <c r="CT60">
        <v>2006</v>
      </c>
      <c r="CU60" t="s">
        <v>184</v>
      </c>
      <c r="CV60" t="s">
        <v>185</v>
      </c>
      <c r="CW60">
        <f>COUNTIF(fun[[#This Row],[Id]:[SaleCondition]],0)</f>
        <v>15</v>
      </c>
      <c r="CX60">
        <f>COUNTIF(fun[[#This Row],[Id]:[SaleCondition]],"NA")</f>
        <v>4</v>
      </c>
      <c r="CY60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60">
        <f>fun[NUM_ExCond]+fun[NUM_BsmtCond]+fun[NUM_GarCond]</f>
        <v>9</v>
      </c>
      <c r="DA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133</v>
      </c>
      <c r="DB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90.25</v>
      </c>
      <c r="DC60">
        <v>438780</v>
      </c>
    </row>
    <row r="61" spans="1:107" x14ac:dyDescent="0.25">
      <c r="A61">
        <v>60</v>
      </c>
      <c r="B61">
        <v>20</v>
      </c>
      <c r="C61" t="s">
        <v>107</v>
      </c>
      <c r="D61">
        <f>IF(fun[[#This Row],[MSZoning]]="RL",1,0)</f>
        <v>1</v>
      </c>
      <c r="E61">
        <f>IF(fun[[#This Row],[rl]]="RM",1,0)</f>
        <v>0</v>
      </c>
      <c r="F61">
        <f>IF(fun[[#This Row],[rm]]="RH",1,0)</f>
        <v>0</v>
      </c>
      <c r="G61">
        <f>IF(fun[[#This Row],[rh]]="C (all)",1,0)</f>
        <v>0</v>
      </c>
      <c r="H61">
        <v>60</v>
      </c>
      <c r="I61">
        <f>IF(fun[[#This Row],[LotFrontage]]="NA",0,fun[[#This Row],[LotFrontage]])</f>
        <v>60</v>
      </c>
      <c r="J61">
        <v>7200</v>
      </c>
      <c r="K61" t="s">
        <v>108</v>
      </c>
      <c r="L61" t="s">
        <v>109</v>
      </c>
      <c r="M61" t="s">
        <v>110</v>
      </c>
      <c r="N61" t="s">
        <v>201</v>
      </c>
      <c r="O61" t="s">
        <v>112</v>
      </c>
      <c r="P61" t="s">
        <v>113</v>
      </c>
      <c r="Q61" t="s">
        <v>114</v>
      </c>
      <c r="R61" t="s">
        <v>115</v>
      </c>
      <c r="S61" t="s">
        <v>116</v>
      </c>
      <c r="T61" t="s">
        <v>116</v>
      </c>
      <c r="U61" t="s">
        <v>117</v>
      </c>
      <c r="V61" t="s">
        <v>141</v>
      </c>
      <c r="W61">
        <v>5</v>
      </c>
      <c r="X61">
        <v>7</v>
      </c>
      <c r="Y61">
        <v>1972</v>
      </c>
      <c r="Z61">
        <v>1972</v>
      </c>
      <c r="AA61" t="s">
        <v>119</v>
      </c>
      <c r="AB61" t="s">
        <v>120</v>
      </c>
      <c r="AC61" t="s">
        <v>166</v>
      </c>
      <c r="AD61" t="s">
        <v>166</v>
      </c>
      <c r="AE61" t="s">
        <v>143</v>
      </c>
      <c r="AF61">
        <v>0</v>
      </c>
      <c r="AG61" t="s">
        <v>124</v>
      </c>
      <c r="AH61">
        <f>IF(fun[[#This Row],[ExterQual]]="Ex",5,IF(fun[[#This Row],[ExterQual]]="Gd",4,IF(fun[[#This Row],[ExterQual]]="TA",3,IF(fun[[#This Row],[ExterQual]]="Fa",2,1))))</f>
        <v>3</v>
      </c>
      <c r="AI61" t="s">
        <v>124</v>
      </c>
      <c r="AJ61">
        <f>IF(fun[[#This Row],[ExterCond]]="Ex",5,IF(fun[[#This Row],[ExterCond]]="Gd",4,IF(fun[[#This Row],[ExterCond]]="TA",3,IF(fun[[#This Row],[ExterCond]]="Fa",2,1))))</f>
        <v>3</v>
      </c>
      <c r="AK61" t="s">
        <v>144</v>
      </c>
      <c r="AL61" t="s">
        <v>124</v>
      </c>
      <c r="AM61">
        <f>IF(fun[[#This Row],[BsmtQual]]="Ex",5,IF(fun[[#This Row],[BsmtQual]]="Gd",4,IF(fun[[#This Row],[BsmtQual]]="TA",3,IF(fun[[#This Row],[BsmtQual]]="Fa",2,IF(fun[[#This Row],[BsmtQual]]="Po",1,0)))))</f>
        <v>3</v>
      </c>
      <c r="AN61" t="s">
        <v>124</v>
      </c>
      <c r="AO61">
        <f>IF(fun[[#This Row],[BsmtCond]]="Ex",5,IF(fun[[#This Row],[BsmtCond]]="Gd",4,IF(fun[[#This Row],[BsmtCond]]="TA",3,IF(fun[[#This Row],[BsmtCond]]="Fa",2,IF(fun[[#This Row],[BsmtCond]]="Po",1,0)))))</f>
        <v>3</v>
      </c>
      <c r="AP61" t="s">
        <v>156</v>
      </c>
      <c r="AQ61">
        <f>IF(fun[[#This Row],[BsmtExposure]]="Gd",3,IF(fun[[#This Row],[BsmtExposure]]="Av",2,IF(fun[[#This Row],[BsmtExposure]]="Mn",1,0)))</f>
        <v>2</v>
      </c>
      <c r="AR61" t="s">
        <v>145</v>
      </c>
      <c r="AS61">
        <v>632</v>
      </c>
      <c r="AT61" t="s">
        <v>128</v>
      </c>
      <c r="AU61">
        <v>0</v>
      </c>
      <c r="AV61">
        <v>148</v>
      </c>
      <c r="AW61">
        <v>780</v>
      </c>
      <c r="AX61" t="s">
        <v>129</v>
      </c>
      <c r="AY61" t="s">
        <v>130</v>
      </c>
      <c r="AZ61">
        <f>IF(fun[[#This Row],[HeatingQC]]="Ex",5,IF(fun[[#This Row],[HeatingQC]]="Gd",4,IF(fun[[#This Row],[HeatingQC]]="TA",3,IF(fun[[#This Row],[HeatingQC]]="Fa",2,IF(fun[[#This Row],[HeatingQC]]="Po",1,0)))))</f>
        <v>5</v>
      </c>
      <c r="BA61" t="s">
        <v>131</v>
      </c>
      <c r="BB61" t="s">
        <v>132</v>
      </c>
      <c r="BC61">
        <v>780</v>
      </c>
      <c r="BD61">
        <v>0</v>
      </c>
      <c r="BE61">
        <v>0</v>
      </c>
      <c r="BF61">
        <v>780</v>
      </c>
      <c r="BG61">
        <f>LOG(fun[[#This Row],[GrLivArea]])</f>
        <v>2.8920946026904804</v>
      </c>
      <c r="BH61">
        <v>0</v>
      </c>
      <c r="BI61">
        <v>0</v>
      </c>
      <c r="BJ61">
        <f>fun[[#This Row],[BsmtFullBath]]+(0.5*fun[[#This Row],[BsmtHalfBath]])</f>
        <v>0</v>
      </c>
      <c r="BK61">
        <v>1</v>
      </c>
      <c r="BL61">
        <v>0</v>
      </c>
      <c r="BM61">
        <f>fun[[#This Row],[HalfBath]]+fun[[#This Row],[TOTBaseBath]]+fun[[#This Row],[FullBath]]</f>
        <v>1</v>
      </c>
      <c r="BN61">
        <v>2</v>
      </c>
      <c r="BO61">
        <v>1</v>
      </c>
      <c r="BP61" t="s">
        <v>124</v>
      </c>
      <c r="BQ61">
        <f>IF(fun[[#This Row],[KitchenQual]]="Ex",5,IF(fun[[#This Row],[KitchenQual]]="Gd",4,IF(fun[[#This Row],[KitchenQual]]="TA",3,IF(fun[[#This Row],[KitchenQual]]="Fa",2,0))))</f>
        <v>3</v>
      </c>
      <c r="BR61">
        <v>4</v>
      </c>
      <c r="BS61" t="s">
        <v>133</v>
      </c>
      <c r="BT61">
        <v>0</v>
      </c>
      <c r="BU61" t="s">
        <v>109</v>
      </c>
      <c r="BV61">
        <f>IF(fun[[#This Row],[FireplaceQu]]="Ex",5,IF(fun[[#This Row],[FireplaceQu]]="Gd",4,IF(fun[[#This Row],[FireplaceQu]]="TA",3,IF(fun[[#This Row],[FireplaceQu]]="Fa",2,0))))</f>
        <v>0</v>
      </c>
      <c r="BW61" t="s">
        <v>153</v>
      </c>
      <c r="BX61">
        <v>1973</v>
      </c>
      <c r="BY61" t="s">
        <v>128</v>
      </c>
      <c r="BZ61">
        <v>1</v>
      </c>
      <c r="CA61">
        <v>352</v>
      </c>
      <c r="CB61" t="s">
        <v>124</v>
      </c>
      <c r="CC61">
        <f>IF(fun[[#This Row],[GarageQual]]="Ex",5,IF(fun[[#This Row],[GarageQual]]="Gd",4,IF(fun[[#This Row],[GarageQual]]="TA",3,IF(fun[[#This Row],[GarageQual]]="Fa",2,IF(fun[[#This Row],[GarageQual]]="Po",1,0)))))</f>
        <v>3</v>
      </c>
      <c r="CD61" t="s">
        <v>124</v>
      </c>
      <c r="CE61">
        <f>IF(fun[[#This Row],[GarageCond]]="Ex",5,IF(fun[[#This Row],[GarageCond]]="Gd",4,IF(fun[[#This Row],[GarageCond]]="TA",3,IF(fun[[#This Row],[GarageCond]]="Fa",2,IF(fun[[#This Row],[GarageCond]]="Po",1,0)))))</f>
        <v>3</v>
      </c>
      <c r="CF61" t="s">
        <v>131</v>
      </c>
      <c r="CG61">
        <v>196</v>
      </c>
      <c r="CH61">
        <v>0</v>
      </c>
      <c r="CI61">
        <v>0</v>
      </c>
      <c r="CJ61">
        <v>0</v>
      </c>
      <c r="CK61">
        <v>0</v>
      </c>
      <c r="CL61">
        <f>(0.5*fun[[#This Row],[WoodDeckSF]])+fun[[#This Row],[OpenPorchSF]]+(2*fun[[#This Row],[EnclosedPorch]])+(1.5*fun[[#This Row],[3SsnPorch]])+fun[[#This Row],[ScreenPorch]]</f>
        <v>98</v>
      </c>
      <c r="CM61">
        <v>0</v>
      </c>
      <c r="CN61" t="s">
        <v>109</v>
      </c>
      <c r="CO61">
        <f>IF(fun[[#This Row],[PoolQC]]="Ex",5,IF(fun[[#This Row],[PoolQC]]="Gd",4,IF(fun[[#This Row],[PoolQC]]="TA",3,IF(fun[[#This Row],[PoolQC]]="Fa",2,IF(fun[[#This Row],[PoolQC]]="Po",1,0)))))</f>
        <v>0</v>
      </c>
      <c r="CP61" t="s">
        <v>160</v>
      </c>
      <c r="CQ61" t="s">
        <v>109</v>
      </c>
      <c r="CR61">
        <v>0</v>
      </c>
      <c r="CS61">
        <v>1</v>
      </c>
      <c r="CT61">
        <v>2008</v>
      </c>
      <c r="CU61" t="s">
        <v>136</v>
      </c>
      <c r="CV61" t="s">
        <v>137</v>
      </c>
      <c r="CW61">
        <f>COUNTIF(fun[[#This Row],[Id]:[SaleCondition]],0)</f>
        <v>20</v>
      </c>
      <c r="CX61">
        <f>COUNTIF(fun[[#This Row],[Id]:[SaleCondition]],"NA")</f>
        <v>4</v>
      </c>
      <c r="CY6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61">
        <f>fun[NUM_ExCond]+fun[NUM_BsmtCond]+fun[NUM_GarCond]</f>
        <v>9</v>
      </c>
      <c r="DA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58.75</v>
      </c>
      <c r="DC61">
        <v>124900</v>
      </c>
    </row>
    <row r="62" spans="1:107" x14ac:dyDescent="0.25">
      <c r="A62">
        <v>61</v>
      </c>
      <c r="B62">
        <v>20</v>
      </c>
      <c r="C62" t="s">
        <v>107</v>
      </c>
      <c r="D62">
        <f>IF(fun[[#This Row],[MSZoning]]="RL",1,0)</f>
        <v>1</v>
      </c>
      <c r="E62">
        <f>IF(fun[[#This Row],[rl]]="RM",1,0)</f>
        <v>0</v>
      </c>
      <c r="F62">
        <f>IF(fun[[#This Row],[rm]]="RH",1,0)</f>
        <v>0</v>
      </c>
      <c r="G62">
        <f>IF(fun[[#This Row],[rh]]="C (all)",1,0)</f>
        <v>0</v>
      </c>
      <c r="H62">
        <v>63</v>
      </c>
      <c r="I62">
        <f>IF(fun[[#This Row],[LotFrontage]]="NA",0,fun[[#This Row],[LotFrontage]])</f>
        <v>63</v>
      </c>
      <c r="J62">
        <v>13072</v>
      </c>
      <c r="K62" t="s">
        <v>108</v>
      </c>
      <c r="L62" t="s">
        <v>109</v>
      </c>
      <c r="M62" t="s">
        <v>110</v>
      </c>
      <c r="N62" t="s">
        <v>111</v>
      </c>
      <c r="O62" t="s">
        <v>112</v>
      </c>
      <c r="P62" t="s">
        <v>113</v>
      </c>
      <c r="Q62" t="s">
        <v>114</v>
      </c>
      <c r="R62" t="s">
        <v>196</v>
      </c>
      <c r="S62" t="s">
        <v>197</v>
      </c>
      <c r="T62" t="s">
        <v>116</v>
      </c>
      <c r="U62" t="s">
        <v>117</v>
      </c>
      <c r="V62" t="s">
        <v>141</v>
      </c>
      <c r="W62">
        <v>6</v>
      </c>
      <c r="X62">
        <v>5</v>
      </c>
      <c r="Y62">
        <v>2004</v>
      </c>
      <c r="Z62">
        <v>2004</v>
      </c>
      <c r="AA62" t="s">
        <v>119</v>
      </c>
      <c r="AB62" t="s">
        <v>120</v>
      </c>
      <c r="AC62" t="s">
        <v>121</v>
      </c>
      <c r="AD62" t="s">
        <v>121</v>
      </c>
      <c r="AE62" t="s">
        <v>143</v>
      </c>
      <c r="AF62">
        <v>0</v>
      </c>
      <c r="AG62" t="s">
        <v>124</v>
      </c>
      <c r="AH62">
        <f>IF(fun[[#This Row],[ExterQual]]="Ex",5,IF(fun[[#This Row],[ExterQual]]="Gd",4,IF(fun[[#This Row],[ExterQual]]="TA",3,IF(fun[[#This Row],[ExterQual]]="Fa",2,1))))</f>
        <v>3</v>
      </c>
      <c r="AI62" t="s">
        <v>124</v>
      </c>
      <c r="AJ62">
        <f>IF(fun[[#This Row],[ExterCond]]="Ex",5,IF(fun[[#This Row],[ExterCond]]="Gd",4,IF(fun[[#This Row],[ExterCond]]="TA",3,IF(fun[[#This Row],[ExterCond]]="Fa",2,1))))</f>
        <v>3</v>
      </c>
      <c r="AK62" t="s">
        <v>125</v>
      </c>
      <c r="AL62" t="s">
        <v>123</v>
      </c>
      <c r="AM62">
        <f>IF(fun[[#This Row],[BsmtQual]]="Ex",5,IF(fun[[#This Row],[BsmtQual]]="Gd",4,IF(fun[[#This Row],[BsmtQual]]="TA",3,IF(fun[[#This Row],[BsmtQual]]="Fa",2,IF(fun[[#This Row],[BsmtQual]]="Po",1,0)))))</f>
        <v>4</v>
      </c>
      <c r="AN62" t="s">
        <v>124</v>
      </c>
      <c r="AO62">
        <f>IF(fun[[#This Row],[BsmtCond]]="Ex",5,IF(fun[[#This Row],[BsmtCond]]="Gd",4,IF(fun[[#This Row],[BsmtCond]]="TA",3,IF(fun[[#This Row],[BsmtCond]]="Fa",2,IF(fun[[#This Row],[BsmtCond]]="Po",1,0)))))</f>
        <v>3</v>
      </c>
      <c r="AP62" t="s">
        <v>126</v>
      </c>
      <c r="AQ62">
        <f>IF(fun[[#This Row],[BsmtExposure]]="Gd",3,IF(fun[[#This Row],[BsmtExposure]]="Av",2,IF(fun[[#This Row],[BsmtExposure]]="Mn",1,0)))</f>
        <v>0</v>
      </c>
      <c r="AR62" t="s">
        <v>145</v>
      </c>
      <c r="AS62">
        <v>941</v>
      </c>
      <c r="AT62" t="s">
        <v>128</v>
      </c>
      <c r="AU62">
        <v>0</v>
      </c>
      <c r="AV62">
        <v>217</v>
      </c>
      <c r="AW62">
        <v>1158</v>
      </c>
      <c r="AX62" t="s">
        <v>129</v>
      </c>
      <c r="AY62" t="s">
        <v>130</v>
      </c>
      <c r="AZ62">
        <f>IF(fun[[#This Row],[HeatingQC]]="Ex",5,IF(fun[[#This Row],[HeatingQC]]="Gd",4,IF(fun[[#This Row],[HeatingQC]]="TA",3,IF(fun[[#This Row],[HeatingQC]]="Fa",2,IF(fun[[#This Row],[HeatingQC]]="Po",1,0)))))</f>
        <v>5</v>
      </c>
      <c r="BA62" t="s">
        <v>131</v>
      </c>
      <c r="BB62" t="s">
        <v>132</v>
      </c>
      <c r="BC62">
        <v>1158</v>
      </c>
      <c r="BD62">
        <v>0</v>
      </c>
      <c r="BE62">
        <v>0</v>
      </c>
      <c r="BF62">
        <v>1158</v>
      </c>
      <c r="BG62">
        <f>LOG(fun[[#This Row],[GrLivArea]])</f>
        <v>3.0637085593914173</v>
      </c>
      <c r="BH62">
        <v>1</v>
      </c>
      <c r="BI62">
        <v>0</v>
      </c>
      <c r="BJ62">
        <f>fun[[#This Row],[BsmtFullBath]]+(0.5*fun[[#This Row],[BsmtHalfBath]])</f>
        <v>1</v>
      </c>
      <c r="BK62">
        <v>1</v>
      </c>
      <c r="BL62">
        <v>1</v>
      </c>
      <c r="BM62">
        <f>fun[[#This Row],[HalfBath]]+fun[[#This Row],[TOTBaseBath]]+fun[[#This Row],[FullBath]]</f>
        <v>3</v>
      </c>
      <c r="BN62">
        <v>3</v>
      </c>
      <c r="BO62">
        <v>1</v>
      </c>
      <c r="BP62" t="s">
        <v>123</v>
      </c>
      <c r="BQ62">
        <f>IF(fun[[#This Row],[KitchenQual]]="Ex",5,IF(fun[[#This Row],[KitchenQual]]="Gd",4,IF(fun[[#This Row],[KitchenQual]]="TA",3,IF(fun[[#This Row],[KitchenQual]]="Fa",2,0))))</f>
        <v>4</v>
      </c>
      <c r="BR62">
        <v>5</v>
      </c>
      <c r="BS62" t="s">
        <v>133</v>
      </c>
      <c r="BT62">
        <v>0</v>
      </c>
      <c r="BU62" t="s">
        <v>109</v>
      </c>
      <c r="BV62">
        <f>IF(fun[[#This Row],[FireplaceQu]]="Ex",5,IF(fun[[#This Row],[FireplaceQu]]="Gd",4,IF(fun[[#This Row],[FireplaceQu]]="TA",3,IF(fun[[#This Row],[FireplaceQu]]="Fa",2,0))))</f>
        <v>0</v>
      </c>
      <c r="BW62" t="s">
        <v>153</v>
      </c>
      <c r="BX62">
        <v>2006</v>
      </c>
      <c r="BY62" t="s">
        <v>128</v>
      </c>
      <c r="BZ62">
        <v>2</v>
      </c>
      <c r="CA62">
        <v>576</v>
      </c>
      <c r="CB62" t="s">
        <v>124</v>
      </c>
      <c r="CC62">
        <f>IF(fun[[#This Row],[GarageQual]]="Ex",5,IF(fun[[#This Row],[GarageQual]]="Gd",4,IF(fun[[#This Row],[GarageQual]]="TA",3,IF(fun[[#This Row],[GarageQual]]="Fa",2,IF(fun[[#This Row],[GarageQual]]="Po",1,0)))))</f>
        <v>3</v>
      </c>
      <c r="CD62" t="s">
        <v>124</v>
      </c>
      <c r="CE62">
        <f>IF(fun[[#This Row],[GarageCond]]="Ex",5,IF(fun[[#This Row],[GarageCond]]="Gd",4,IF(fun[[#This Row],[GarageCond]]="TA",3,IF(fun[[#This Row],[GarageCond]]="Fa",2,IF(fun[[#This Row],[GarageCond]]="Po",1,0)))))</f>
        <v>3</v>
      </c>
      <c r="CF62" t="s">
        <v>131</v>
      </c>
      <c r="CG62">
        <v>0</v>
      </c>
      <c r="CH62">
        <v>50</v>
      </c>
      <c r="CI62">
        <v>0</v>
      </c>
      <c r="CJ62">
        <v>0</v>
      </c>
      <c r="CK62">
        <v>0</v>
      </c>
      <c r="CL62">
        <f>(0.5*fun[[#This Row],[WoodDeckSF]])+fun[[#This Row],[OpenPorchSF]]+(2*fun[[#This Row],[EnclosedPorch]])+(1.5*fun[[#This Row],[3SsnPorch]])+fun[[#This Row],[ScreenPorch]]</f>
        <v>50</v>
      </c>
      <c r="CM62">
        <v>0</v>
      </c>
      <c r="CN62" t="s">
        <v>109</v>
      </c>
      <c r="CO62">
        <f>IF(fun[[#This Row],[PoolQC]]="Ex",5,IF(fun[[#This Row],[PoolQC]]="Gd",4,IF(fun[[#This Row],[PoolQC]]="TA",3,IF(fun[[#This Row],[PoolQC]]="Fa",2,IF(fun[[#This Row],[PoolQC]]="Po",1,0)))))</f>
        <v>0</v>
      </c>
      <c r="CP62" t="s">
        <v>109</v>
      </c>
      <c r="CQ62" t="s">
        <v>109</v>
      </c>
      <c r="CR62">
        <v>0</v>
      </c>
      <c r="CS62">
        <v>5</v>
      </c>
      <c r="CT62">
        <v>2006</v>
      </c>
      <c r="CU62" t="s">
        <v>184</v>
      </c>
      <c r="CV62" t="s">
        <v>185</v>
      </c>
      <c r="CW62">
        <f>COUNTIF(fun[[#This Row],[Id]:[SaleCondition]],0)</f>
        <v>18</v>
      </c>
      <c r="CX62">
        <f>COUNTIF(fun[[#This Row],[Id]:[SaleCondition]],"NA")</f>
        <v>5</v>
      </c>
      <c r="CY6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62">
        <f>fun[NUM_ExCond]+fun[NUM_BsmtCond]+fun[NUM_GarCond]</f>
        <v>9</v>
      </c>
      <c r="DA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62">
        <v>158000</v>
      </c>
    </row>
    <row r="63" spans="1:107" x14ac:dyDescent="0.25">
      <c r="A63">
        <v>62</v>
      </c>
      <c r="B63">
        <v>75</v>
      </c>
      <c r="C63" t="s">
        <v>168</v>
      </c>
      <c r="D63">
        <f>IF(fun[[#This Row],[MSZoning]]="RL",1,0)</f>
        <v>0</v>
      </c>
      <c r="E63">
        <f>IF(fun[[#This Row],[rl]]="RM",1,0)</f>
        <v>0</v>
      </c>
      <c r="F63">
        <f>IF(fun[[#This Row],[rm]]="RH",1,0)</f>
        <v>0</v>
      </c>
      <c r="G63">
        <f>IF(fun[[#This Row],[rh]]="C (all)",1,0)</f>
        <v>0</v>
      </c>
      <c r="H63">
        <v>60</v>
      </c>
      <c r="I63">
        <f>IF(fun[[#This Row],[LotFrontage]]="NA",0,fun[[#This Row],[LotFrontage]])</f>
        <v>60</v>
      </c>
      <c r="J63">
        <v>7200</v>
      </c>
      <c r="K63" t="s">
        <v>108</v>
      </c>
      <c r="L63" t="s">
        <v>109</v>
      </c>
      <c r="M63" t="s">
        <v>110</v>
      </c>
      <c r="N63" t="s">
        <v>111</v>
      </c>
      <c r="O63" t="s">
        <v>112</v>
      </c>
      <c r="P63" t="s">
        <v>113</v>
      </c>
      <c r="Q63" t="s">
        <v>114</v>
      </c>
      <c r="R63" t="s">
        <v>202</v>
      </c>
      <c r="S63" t="s">
        <v>116</v>
      </c>
      <c r="T63" t="s">
        <v>116</v>
      </c>
      <c r="U63" t="s">
        <v>117</v>
      </c>
      <c r="V63" t="s">
        <v>227</v>
      </c>
      <c r="W63">
        <v>5</v>
      </c>
      <c r="X63">
        <v>7</v>
      </c>
      <c r="Y63">
        <v>1920</v>
      </c>
      <c r="Z63">
        <v>1996</v>
      </c>
      <c r="AA63" t="s">
        <v>119</v>
      </c>
      <c r="AB63" t="s">
        <v>120</v>
      </c>
      <c r="AC63" t="s">
        <v>142</v>
      </c>
      <c r="AD63" t="s">
        <v>142</v>
      </c>
      <c r="AE63" t="s">
        <v>143</v>
      </c>
      <c r="AF63">
        <v>0</v>
      </c>
      <c r="AG63" t="s">
        <v>124</v>
      </c>
      <c r="AH63">
        <f>IF(fun[[#This Row],[ExterQual]]="Ex",5,IF(fun[[#This Row],[ExterQual]]="Gd",4,IF(fun[[#This Row],[ExterQual]]="TA",3,IF(fun[[#This Row],[ExterQual]]="Fa",2,1))))</f>
        <v>3</v>
      </c>
      <c r="AI63" t="s">
        <v>124</v>
      </c>
      <c r="AJ63">
        <f>IF(fun[[#This Row],[ExterCond]]="Ex",5,IF(fun[[#This Row],[ExterCond]]="Gd",4,IF(fun[[#This Row],[ExterCond]]="TA",3,IF(fun[[#This Row],[ExterCond]]="Fa",2,1))))</f>
        <v>3</v>
      </c>
      <c r="AK63" t="s">
        <v>152</v>
      </c>
      <c r="AL63" t="s">
        <v>124</v>
      </c>
      <c r="AM63">
        <f>IF(fun[[#This Row],[BsmtQual]]="Ex",5,IF(fun[[#This Row],[BsmtQual]]="Gd",4,IF(fun[[#This Row],[BsmtQual]]="TA",3,IF(fun[[#This Row],[BsmtQual]]="Fa",2,IF(fun[[#This Row],[BsmtQual]]="Po",1,0)))))</f>
        <v>3</v>
      </c>
      <c r="AN63" t="s">
        <v>173</v>
      </c>
      <c r="AO63">
        <f>IF(fun[[#This Row],[BsmtCond]]="Ex",5,IF(fun[[#This Row],[BsmtCond]]="Gd",4,IF(fun[[#This Row],[BsmtCond]]="TA",3,IF(fun[[#This Row],[BsmtCond]]="Fa",2,IF(fun[[#This Row],[BsmtCond]]="Po",1,0)))))</f>
        <v>2</v>
      </c>
      <c r="AP63" t="s">
        <v>126</v>
      </c>
      <c r="AQ63">
        <f>IF(fun[[#This Row],[BsmtExposure]]="Gd",3,IF(fun[[#This Row],[BsmtExposure]]="Av",2,IF(fun[[#This Row],[BsmtExposure]]="Mn",1,0)))</f>
        <v>0</v>
      </c>
      <c r="AR63" t="s">
        <v>128</v>
      </c>
      <c r="AS63">
        <v>0</v>
      </c>
      <c r="AT63" t="s">
        <v>128</v>
      </c>
      <c r="AU63">
        <v>0</v>
      </c>
      <c r="AV63">
        <v>530</v>
      </c>
      <c r="AW63">
        <v>530</v>
      </c>
      <c r="AX63" t="s">
        <v>129</v>
      </c>
      <c r="AY63" t="s">
        <v>124</v>
      </c>
      <c r="AZ63">
        <f>IF(fun[[#This Row],[HeatingQC]]="Ex",5,IF(fun[[#This Row],[HeatingQC]]="Gd",4,IF(fun[[#This Row],[HeatingQC]]="TA",3,IF(fun[[#This Row],[HeatingQC]]="Fa",2,IF(fun[[#This Row],[HeatingQC]]="Po",1,0)))))</f>
        <v>3</v>
      </c>
      <c r="BA63" t="s">
        <v>203</v>
      </c>
      <c r="BB63" t="s">
        <v>132</v>
      </c>
      <c r="BC63">
        <v>581</v>
      </c>
      <c r="BD63">
        <v>530</v>
      </c>
      <c r="BE63">
        <v>0</v>
      </c>
      <c r="BF63">
        <v>1111</v>
      </c>
      <c r="BG63">
        <f>LOG(fun[[#This Row],[GrLivArea]])</f>
        <v>3.0457140589408676</v>
      </c>
      <c r="BH63">
        <v>0</v>
      </c>
      <c r="BI63">
        <v>0</v>
      </c>
      <c r="BJ63">
        <f>fun[[#This Row],[BsmtFullBath]]+(0.5*fun[[#This Row],[BsmtHalfBath]])</f>
        <v>0</v>
      </c>
      <c r="BK63">
        <v>1</v>
      </c>
      <c r="BL63">
        <v>0</v>
      </c>
      <c r="BM63">
        <f>fun[[#This Row],[HalfBath]]+fun[[#This Row],[TOTBaseBath]]+fun[[#This Row],[FullBath]]</f>
        <v>1</v>
      </c>
      <c r="BN63">
        <v>3</v>
      </c>
      <c r="BO63">
        <v>1</v>
      </c>
      <c r="BP63" t="s">
        <v>173</v>
      </c>
      <c r="BQ63">
        <f>IF(fun[[#This Row],[KitchenQual]]="Ex",5,IF(fun[[#This Row],[KitchenQual]]="Gd",4,IF(fun[[#This Row],[KitchenQual]]="TA",3,IF(fun[[#This Row],[KitchenQual]]="Fa",2,0))))</f>
        <v>2</v>
      </c>
      <c r="BR63">
        <v>6</v>
      </c>
      <c r="BS63" t="s">
        <v>133</v>
      </c>
      <c r="BT63">
        <v>0</v>
      </c>
      <c r="BU63" t="s">
        <v>109</v>
      </c>
      <c r="BV63">
        <f>IF(fun[[#This Row],[FireplaceQu]]="Ex",5,IF(fun[[#This Row],[FireplaceQu]]="Gd",4,IF(fun[[#This Row],[FireplaceQu]]="TA",3,IF(fun[[#This Row],[FireplaceQu]]="Fa",2,0))))</f>
        <v>0</v>
      </c>
      <c r="BW63" t="s">
        <v>153</v>
      </c>
      <c r="BX63">
        <v>1935</v>
      </c>
      <c r="BY63" t="s">
        <v>128</v>
      </c>
      <c r="BZ63">
        <v>1</v>
      </c>
      <c r="CA63">
        <v>288</v>
      </c>
      <c r="CB63" t="s">
        <v>124</v>
      </c>
      <c r="CC63">
        <f>IF(fun[[#This Row],[GarageQual]]="Ex",5,IF(fun[[#This Row],[GarageQual]]="Gd",4,IF(fun[[#This Row],[GarageQual]]="TA",3,IF(fun[[#This Row],[GarageQual]]="Fa",2,IF(fun[[#This Row],[GarageQual]]="Po",1,0)))))</f>
        <v>3</v>
      </c>
      <c r="CD63" t="s">
        <v>124</v>
      </c>
      <c r="CE63">
        <f>IF(fun[[#This Row],[GarageCond]]="Ex",5,IF(fun[[#This Row],[GarageCond]]="Gd",4,IF(fun[[#This Row],[GarageCond]]="TA",3,IF(fun[[#This Row],[GarageCond]]="Fa",2,IF(fun[[#This Row],[GarageCond]]="Po",1,0)))))</f>
        <v>3</v>
      </c>
      <c r="CF63" t="s">
        <v>203</v>
      </c>
      <c r="CG63">
        <v>0</v>
      </c>
      <c r="CH63">
        <v>0</v>
      </c>
      <c r="CI63">
        <v>144</v>
      </c>
      <c r="CJ63">
        <v>0</v>
      </c>
      <c r="CK63">
        <v>0</v>
      </c>
      <c r="CL63">
        <f>(0.5*fun[[#This Row],[WoodDeckSF]])+fun[[#This Row],[OpenPorchSF]]+(2*fun[[#This Row],[EnclosedPorch]])+(1.5*fun[[#This Row],[3SsnPorch]])+fun[[#This Row],[ScreenPorch]]</f>
        <v>288</v>
      </c>
      <c r="CM63">
        <v>0</v>
      </c>
      <c r="CN63" t="s">
        <v>109</v>
      </c>
      <c r="CO63">
        <f>IF(fun[[#This Row],[PoolQC]]="Ex",5,IF(fun[[#This Row],[PoolQC]]="Gd",4,IF(fun[[#This Row],[PoolQC]]="TA",3,IF(fun[[#This Row],[PoolQC]]="Fa",2,IF(fun[[#This Row],[PoolQC]]="Po",1,0)))))</f>
        <v>0</v>
      </c>
      <c r="CP63" t="s">
        <v>109</v>
      </c>
      <c r="CQ63" t="s">
        <v>109</v>
      </c>
      <c r="CR63">
        <v>0</v>
      </c>
      <c r="CS63">
        <v>3</v>
      </c>
      <c r="CT63">
        <v>2007</v>
      </c>
      <c r="CU63" t="s">
        <v>136</v>
      </c>
      <c r="CV63" t="s">
        <v>137</v>
      </c>
      <c r="CW63">
        <f>COUNTIF(fun[[#This Row],[Id]:[SaleCondition]],0)</f>
        <v>22</v>
      </c>
      <c r="CX63">
        <f>COUNTIF(fun[[#This Row],[Id]:[SaleCondition]],"NA")</f>
        <v>5</v>
      </c>
      <c r="CY63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63">
        <f>fun[NUM_ExCond]+fun[NUM_BsmtCond]+fun[NUM_GarCond]</f>
        <v>8</v>
      </c>
      <c r="DA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52.75</v>
      </c>
      <c r="DC63">
        <v>101000</v>
      </c>
    </row>
    <row r="64" spans="1:107" x14ac:dyDescent="0.25">
      <c r="A64">
        <v>63</v>
      </c>
      <c r="B64">
        <v>120</v>
      </c>
      <c r="C64" t="s">
        <v>107</v>
      </c>
      <c r="D64">
        <f>IF(fun[[#This Row],[MSZoning]]="RL",1,0)</f>
        <v>1</v>
      </c>
      <c r="E64">
        <f>IF(fun[[#This Row],[rl]]="RM",1,0)</f>
        <v>0</v>
      </c>
      <c r="F64">
        <f>IF(fun[[#This Row],[rm]]="RH",1,0)</f>
        <v>0</v>
      </c>
      <c r="G64">
        <f>IF(fun[[#This Row],[rh]]="C (all)",1,0)</f>
        <v>0</v>
      </c>
      <c r="H64">
        <v>44</v>
      </c>
      <c r="I64">
        <f>IF(fun[[#This Row],[LotFrontage]]="NA",0,fun[[#This Row],[LotFrontage]])</f>
        <v>44</v>
      </c>
      <c r="J64">
        <v>6442</v>
      </c>
      <c r="K64" t="s">
        <v>108</v>
      </c>
      <c r="L64" t="s">
        <v>109</v>
      </c>
      <c r="M64" t="s">
        <v>146</v>
      </c>
      <c r="N64" t="s">
        <v>111</v>
      </c>
      <c r="O64" t="s">
        <v>112</v>
      </c>
      <c r="P64" t="s">
        <v>113</v>
      </c>
      <c r="Q64" t="s">
        <v>114</v>
      </c>
      <c r="R64" t="s">
        <v>180</v>
      </c>
      <c r="S64" t="s">
        <v>116</v>
      </c>
      <c r="T64" t="s">
        <v>116</v>
      </c>
      <c r="U64" t="s">
        <v>205</v>
      </c>
      <c r="V64" t="s">
        <v>141</v>
      </c>
      <c r="W64">
        <v>8</v>
      </c>
      <c r="X64">
        <v>5</v>
      </c>
      <c r="Y64">
        <v>2006</v>
      </c>
      <c r="Z64">
        <v>2006</v>
      </c>
      <c r="AA64" t="s">
        <v>119</v>
      </c>
      <c r="AB64" t="s">
        <v>120</v>
      </c>
      <c r="AC64" t="s">
        <v>121</v>
      </c>
      <c r="AD64" t="s">
        <v>121</v>
      </c>
      <c r="AE64" t="s">
        <v>163</v>
      </c>
      <c r="AF64">
        <v>178</v>
      </c>
      <c r="AG64" t="s">
        <v>123</v>
      </c>
      <c r="AH64">
        <f>IF(fun[[#This Row],[ExterQual]]="Ex",5,IF(fun[[#This Row],[ExterQual]]="Gd",4,IF(fun[[#This Row],[ExterQual]]="TA",3,IF(fun[[#This Row],[ExterQual]]="Fa",2,1))))</f>
        <v>4</v>
      </c>
      <c r="AI64" t="s">
        <v>124</v>
      </c>
      <c r="AJ64">
        <f>IF(fun[[#This Row],[ExterCond]]="Ex",5,IF(fun[[#This Row],[ExterCond]]="Gd",4,IF(fun[[#This Row],[ExterCond]]="TA",3,IF(fun[[#This Row],[ExterCond]]="Fa",2,1))))</f>
        <v>3</v>
      </c>
      <c r="AK64" t="s">
        <v>125</v>
      </c>
      <c r="AL64" t="s">
        <v>123</v>
      </c>
      <c r="AM64">
        <f>IF(fun[[#This Row],[BsmtQual]]="Ex",5,IF(fun[[#This Row],[BsmtQual]]="Gd",4,IF(fun[[#This Row],[BsmtQual]]="TA",3,IF(fun[[#This Row],[BsmtQual]]="Fa",2,IF(fun[[#This Row],[BsmtQual]]="Po",1,0)))))</f>
        <v>4</v>
      </c>
      <c r="AN64" t="s">
        <v>123</v>
      </c>
      <c r="AO64">
        <f>IF(fun[[#This Row],[BsmtCond]]="Ex",5,IF(fun[[#This Row],[BsmtCond]]="Gd",4,IF(fun[[#This Row],[BsmtCond]]="TA",3,IF(fun[[#This Row],[BsmtCond]]="Fa",2,IF(fun[[#This Row],[BsmtCond]]="Po",1,0)))))</f>
        <v>4</v>
      </c>
      <c r="AP64" t="s">
        <v>147</v>
      </c>
      <c r="AQ64">
        <f>IF(fun[[#This Row],[BsmtExposure]]="Gd",3,IF(fun[[#This Row],[BsmtExposure]]="Av",2,IF(fun[[#This Row],[BsmtExposure]]="Mn",1,0)))</f>
        <v>1</v>
      </c>
      <c r="AR64" t="s">
        <v>127</v>
      </c>
      <c r="AS64">
        <v>24</v>
      </c>
      <c r="AT64" t="s">
        <v>128</v>
      </c>
      <c r="AU64">
        <v>0</v>
      </c>
      <c r="AV64">
        <v>1346</v>
      </c>
      <c r="AW64">
        <v>1370</v>
      </c>
      <c r="AX64" t="s">
        <v>129</v>
      </c>
      <c r="AY64" t="s">
        <v>130</v>
      </c>
      <c r="AZ64">
        <f>IF(fun[[#This Row],[HeatingQC]]="Ex",5,IF(fun[[#This Row],[HeatingQC]]="Gd",4,IF(fun[[#This Row],[HeatingQC]]="TA",3,IF(fun[[#This Row],[HeatingQC]]="Fa",2,IF(fun[[#This Row],[HeatingQC]]="Po",1,0)))))</f>
        <v>5</v>
      </c>
      <c r="BA64" t="s">
        <v>131</v>
      </c>
      <c r="BB64" t="s">
        <v>132</v>
      </c>
      <c r="BC64">
        <v>1370</v>
      </c>
      <c r="BD64">
        <v>0</v>
      </c>
      <c r="BE64">
        <v>0</v>
      </c>
      <c r="BF64">
        <v>1370</v>
      </c>
      <c r="BG64">
        <f>LOG(fun[[#This Row],[GrLivArea]])</f>
        <v>3.1367205671564067</v>
      </c>
      <c r="BH64">
        <v>0</v>
      </c>
      <c r="BI64">
        <v>0</v>
      </c>
      <c r="BJ64">
        <f>fun[[#This Row],[BsmtFullBath]]+(0.5*fun[[#This Row],[BsmtHalfBath]])</f>
        <v>0</v>
      </c>
      <c r="BK64">
        <v>2</v>
      </c>
      <c r="BL64">
        <v>0</v>
      </c>
      <c r="BM64">
        <f>fun[[#This Row],[HalfBath]]+fun[[#This Row],[TOTBaseBath]]+fun[[#This Row],[FullBath]]</f>
        <v>2</v>
      </c>
      <c r="BN64">
        <v>2</v>
      </c>
      <c r="BO64">
        <v>1</v>
      </c>
      <c r="BP64" t="s">
        <v>123</v>
      </c>
      <c r="BQ64">
        <f>IF(fun[[#This Row],[KitchenQual]]="Ex",5,IF(fun[[#This Row],[KitchenQual]]="Gd",4,IF(fun[[#This Row],[KitchenQual]]="TA",3,IF(fun[[#This Row],[KitchenQual]]="Fa",2,0))))</f>
        <v>4</v>
      </c>
      <c r="BR64">
        <v>6</v>
      </c>
      <c r="BS64" t="s">
        <v>133</v>
      </c>
      <c r="BT64">
        <v>1</v>
      </c>
      <c r="BU64" t="s">
        <v>123</v>
      </c>
      <c r="BV64">
        <f>IF(fun[[#This Row],[FireplaceQu]]="Ex",5,IF(fun[[#This Row],[FireplaceQu]]="Gd",4,IF(fun[[#This Row],[FireplaceQu]]="TA",3,IF(fun[[#This Row],[FireplaceQu]]="Fa",2,0))))</f>
        <v>4</v>
      </c>
      <c r="BW64" t="s">
        <v>134</v>
      </c>
      <c r="BX64">
        <v>2006</v>
      </c>
      <c r="BY64" t="s">
        <v>135</v>
      </c>
      <c r="BZ64">
        <v>2</v>
      </c>
      <c r="CA64">
        <v>484</v>
      </c>
      <c r="CB64" t="s">
        <v>124</v>
      </c>
      <c r="CC64">
        <f>IF(fun[[#This Row],[GarageQual]]="Ex",5,IF(fun[[#This Row],[GarageQual]]="Gd",4,IF(fun[[#This Row],[GarageQual]]="TA",3,IF(fun[[#This Row],[GarageQual]]="Fa",2,IF(fun[[#This Row],[GarageQual]]="Po",1,0)))))</f>
        <v>3</v>
      </c>
      <c r="CD64" t="s">
        <v>124</v>
      </c>
      <c r="CE64">
        <f>IF(fun[[#This Row],[GarageCond]]="Ex",5,IF(fun[[#This Row],[GarageCond]]="Gd",4,IF(fun[[#This Row],[GarageCond]]="TA",3,IF(fun[[#This Row],[GarageCond]]="Fa",2,IF(fun[[#This Row],[GarageCond]]="Po",1,0)))))</f>
        <v>3</v>
      </c>
      <c r="CF64" t="s">
        <v>131</v>
      </c>
      <c r="CG64">
        <v>120</v>
      </c>
      <c r="CH64">
        <v>49</v>
      </c>
      <c r="CI64">
        <v>0</v>
      </c>
      <c r="CJ64">
        <v>0</v>
      </c>
      <c r="CK64">
        <v>0</v>
      </c>
      <c r="CL64">
        <f>(0.5*fun[[#This Row],[WoodDeckSF]])+fun[[#This Row],[OpenPorchSF]]+(2*fun[[#This Row],[EnclosedPorch]])+(1.5*fun[[#This Row],[3SsnPorch]])+fun[[#This Row],[ScreenPorch]]</f>
        <v>109</v>
      </c>
      <c r="CM64">
        <v>0</v>
      </c>
      <c r="CN64" t="s">
        <v>109</v>
      </c>
      <c r="CO64">
        <f>IF(fun[[#This Row],[PoolQC]]="Ex",5,IF(fun[[#This Row],[PoolQC]]="Gd",4,IF(fun[[#This Row],[PoolQC]]="TA",3,IF(fun[[#This Row],[PoolQC]]="Fa",2,IF(fun[[#This Row],[PoolQC]]="Po",1,0)))))</f>
        <v>0</v>
      </c>
      <c r="CP64" t="s">
        <v>109</v>
      </c>
      <c r="CQ64" t="s">
        <v>109</v>
      </c>
      <c r="CR64">
        <v>0</v>
      </c>
      <c r="CS64">
        <v>10</v>
      </c>
      <c r="CT64">
        <v>2007</v>
      </c>
      <c r="CU64" t="s">
        <v>136</v>
      </c>
      <c r="CV64" t="s">
        <v>137</v>
      </c>
      <c r="CW64">
        <f>COUNTIF(fun[[#This Row],[Id]:[SaleCondition]],0)</f>
        <v>16</v>
      </c>
      <c r="CX64">
        <f>COUNTIF(fun[[#This Row],[Id]:[SaleCondition]],"NA")</f>
        <v>4</v>
      </c>
      <c r="CY64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64">
        <f>fun[NUM_ExCond]+fun[NUM_BsmtCond]+fun[NUM_GarCond]</f>
        <v>10</v>
      </c>
      <c r="DA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76.833333333333343</v>
      </c>
      <c r="DC64">
        <v>202500</v>
      </c>
    </row>
    <row r="65" spans="1:107" x14ac:dyDescent="0.25">
      <c r="A65">
        <v>64</v>
      </c>
      <c r="B65">
        <v>70</v>
      </c>
      <c r="C65" t="s">
        <v>168</v>
      </c>
      <c r="D65">
        <f>IF(fun[[#This Row],[MSZoning]]="RL",1,0)</f>
        <v>0</v>
      </c>
      <c r="E65">
        <f>IF(fun[[#This Row],[rl]]="RM",1,0)</f>
        <v>0</v>
      </c>
      <c r="F65">
        <f>IF(fun[[#This Row],[rm]]="RH",1,0)</f>
        <v>0</v>
      </c>
      <c r="G65">
        <f>IF(fun[[#This Row],[rh]]="C (all)",1,0)</f>
        <v>0</v>
      </c>
      <c r="H65">
        <v>50</v>
      </c>
      <c r="I65">
        <f>IF(fun[[#This Row],[LotFrontage]]="NA",0,fun[[#This Row],[LotFrontage]])</f>
        <v>50</v>
      </c>
      <c r="J65">
        <v>10300</v>
      </c>
      <c r="K65" t="s">
        <v>108</v>
      </c>
      <c r="L65" t="s">
        <v>109</v>
      </c>
      <c r="M65" t="s">
        <v>146</v>
      </c>
      <c r="N65" t="s">
        <v>201</v>
      </c>
      <c r="O65" t="s">
        <v>112</v>
      </c>
      <c r="P65" t="s">
        <v>113</v>
      </c>
      <c r="Q65" t="s">
        <v>114</v>
      </c>
      <c r="R65" t="s">
        <v>169</v>
      </c>
      <c r="S65" t="s">
        <v>228</v>
      </c>
      <c r="T65" t="s">
        <v>140</v>
      </c>
      <c r="U65" t="s">
        <v>117</v>
      </c>
      <c r="V65" t="s">
        <v>118</v>
      </c>
      <c r="W65">
        <v>7</v>
      </c>
      <c r="X65">
        <v>6</v>
      </c>
      <c r="Y65">
        <v>1921</v>
      </c>
      <c r="Z65">
        <v>1950</v>
      </c>
      <c r="AA65" t="s">
        <v>119</v>
      </c>
      <c r="AB65" t="s">
        <v>120</v>
      </c>
      <c r="AC65" t="s">
        <v>229</v>
      </c>
      <c r="AD65" t="s">
        <v>229</v>
      </c>
      <c r="AE65" t="s">
        <v>143</v>
      </c>
      <c r="AF65">
        <v>0</v>
      </c>
      <c r="AG65" t="s">
        <v>124</v>
      </c>
      <c r="AH65">
        <f>IF(fun[[#This Row],[ExterQual]]="Ex",5,IF(fun[[#This Row],[ExterQual]]="Gd",4,IF(fun[[#This Row],[ExterQual]]="TA",3,IF(fun[[#This Row],[ExterQual]]="Fa",2,1))))</f>
        <v>3</v>
      </c>
      <c r="AI65" t="s">
        <v>124</v>
      </c>
      <c r="AJ65">
        <f>IF(fun[[#This Row],[ExterCond]]="Ex",5,IF(fun[[#This Row],[ExterCond]]="Gd",4,IF(fun[[#This Row],[ExterCond]]="TA",3,IF(fun[[#This Row],[ExterCond]]="Fa",2,1))))</f>
        <v>3</v>
      </c>
      <c r="AK65" t="s">
        <v>152</v>
      </c>
      <c r="AL65" t="s">
        <v>124</v>
      </c>
      <c r="AM65">
        <f>IF(fun[[#This Row],[BsmtQual]]="Ex",5,IF(fun[[#This Row],[BsmtQual]]="Gd",4,IF(fun[[#This Row],[BsmtQual]]="TA",3,IF(fun[[#This Row],[BsmtQual]]="Fa",2,IF(fun[[#This Row],[BsmtQual]]="Po",1,0)))))</f>
        <v>3</v>
      </c>
      <c r="AN65" t="s">
        <v>124</v>
      </c>
      <c r="AO65">
        <f>IF(fun[[#This Row],[BsmtCond]]="Ex",5,IF(fun[[#This Row],[BsmtCond]]="Gd",4,IF(fun[[#This Row],[BsmtCond]]="TA",3,IF(fun[[#This Row],[BsmtCond]]="Fa",2,IF(fun[[#This Row],[BsmtCond]]="Po",1,0)))))</f>
        <v>3</v>
      </c>
      <c r="AP65" t="s">
        <v>126</v>
      </c>
      <c r="AQ65">
        <f>IF(fun[[#This Row],[BsmtExposure]]="Gd",3,IF(fun[[#This Row],[BsmtExposure]]="Av",2,IF(fun[[#This Row],[BsmtExposure]]="Mn",1,0)))</f>
        <v>0</v>
      </c>
      <c r="AR65" t="s">
        <v>128</v>
      </c>
      <c r="AS65">
        <v>0</v>
      </c>
      <c r="AT65" t="s">
        <v>128</v>
      </c>
      <c r="AU65">
        <v>0</v>
      </c>
      <c r="AV65">
        <v>576</v>
      </c>
      <c r="AW65">
        <v>576</v>
      </c>
      <c r="AX65" t="s">
        <v>129</v>
      </c>
      <c r="AY65" t="s">
        <v>123</v>
      </c>
      <c r="AZ65">
        <f>IF(fun[[#This Row],[HeatingQC]]="Ex",5,IF(fun[[#This Row],[HeatingQC]]="Gd",4,IF(fun[[#This Row],[HeatingQC]]="TA",3,IF(fun[[#This Row],[HeatingQC]]="Fa",2,IF(fun[[#This Row],[HeatingQC]]="Po",1,0)))))</f>
        <v>4</v>
      </c>
      <c r="BA65" t="s">
        <v>131</v>
      </c>
      <c r="BB65" t="s">
        <v>132</v>
      </c>
      <c r="BC65">
        <v>902</v>
      </c>
      <c r="BD65">
        <v>808</v>
      </c>
      <c r="BE65">
        <v>0</v>
      </c>
      <c r="BF65">
        <v>1710</v>
      </c>
      <c r="BG65">
        <f>LOG(fun[[#This Row],[GrLivArea]])</f>
        <v>3.2329961103921536</v>
      </c>
      <c r="BH65">
        <v>0</v>
      </c>
      <c r="BI65">
        <v>0</v>
      </c>
      <c r="BJ65">
        <f>fun[[#This Row],[BsmtFullBath]]+(0.5*fun[[#This Row],[BsmtHalfBath]])</f>
        <v>0</v>
      </c>
      <c r="BK65">
        <v>2</v>
      </c>
      <c r="BL65">
        <v>0</v>
      </c>
      <c r="BM65">
        <f>fun[[#This Row],[HalfBath]]+fun[[#This Row],[TOTBaseBath]]+fun[[#This Row],[FullBath]]</f>
        <v>2</v>
      </c>
      <c r="BN65">
        <v>3</v>
      </c>
      <c r="BO65">
        <v>1</v>
      </c>
      <c r="BP65" t="s">
        <v>124</v>
      </c>
      <c r="BQ65">
        <f>IF(fun[[#This Row],[KitchenQual]]="Ex",5,IF(fun[[#This Row],[KitchenQual]]="Gd",4,IF(fun[[#This Row],[KitchenQual]]="TA",3,IF(fun[[#This Row],[KitchenQual]]="Fa",2,0))))</f>
        <v>3</v>
      </c>
      <c r="BR65">
        <v>9</v>
      </c>
      <c r="BS65" t="s">
        <v>133</v>
      </c>
      <c r="BT65">
        <v>0</v>
      </c>
      <c r="BU65" t="s">
        <v>109</v>
      </c>
      <c r="BV65">
        <f>IF(fun[[#This Row],[FireplaceQu]]="Ex",5,IF(fun[[#This Row],[FireplaceQu]]="Gd",4,IF(fun[[#This Row],[FireplaceQu]]="TA",3,IF(fun[[#This Row],[FireplaceQu]]="Fa",2,0))))</f>
        <v>0</v>
      </c>
      <c r="BW65" t="s">
        <v>153</v>
      </c>
      <c r="BX65">
        <v>1990</v>
      </c>
      <c r="BY65" t="s">
        <v>128</v>
      </c>
      <c r="BZ65">
        <v>2</v>
      </c>
      <c r="CA65">
        <v>480</v>
      </c>
      <c r="CB65" t="s">
        <v>124</v>
      </c>
      <c r="CC65">
        <f>IF(fun[[#This Row],[GarageQual]]="Ex",5,IF(fun[[#This Row],[GarageQual]]="Gd",4,IF(fun[[#This Row],[GarageQual]]="TA",3,IF(fun[[#This Row],[GarageQual]]="Fa",2,IF(fun[[#This Row],[GarageQual]]="Po",1,0)))))</f>
        <v>3</v>
      </c>
      <c r="CD65" t="s">
        <v>124</v>
      </c>
      <c r="CE65">
        <f>IF(fun[[#This Row],[GarageCond]]="Ex",5,IF(fun[[#This Row],[GarageCond]]="Gd",4,IF(fun[[#This Row],[GarageCond]]="TA",3,IF(fun[[#This Row],[GarageCond]]="Fa",2,IF(fun[[#This Row],[GarageCond]]="Po",1,0)))))</f>
        <v>3</v>
      </c>
      <c r="CF65" t="s">
        <v>131</v>
      </c>
      <c r="CG65">
        <v>12</v>
      </c>
      <c r="CH65">
        <v>11</v>
      </c>
      <c r="CI65">
        <v>64</v>
      </c>
      <c r="CJ65">
        <v>0</v>
      </c>
      <c r="CK65">
        <v>0</v>
      </c>
      <c r="CL65">
        <f>(0.5*fun[[#This Row],[WoodDeckSF]])+fun[[#This Row],[OpenPorchSF]]+(2*fun[[#This Row],[EnclosedPorch]])+(1.5*fun[[#This Row],[3SsnPorch]])+fun[[#This Row],[ScreenPorch]]</f>
        <v>145</v>
      </c>
      <c r="CM65">
        <v>0</v>
      </c>
      <c r="CN65" t="s">
        <v>109</v>
      </c>
      <c r="CO65">
        <f>IF(fun[[#This Row],[PoolQC]]="Ex",5,IF(fun[[#This Row],[PoolQC]]="Gd",4,IF(fun[[#This Row],[PoolQC]]="TA",3,IF(fun[[#This Row],[PoolQC]]="Fa",2,IF(fun[[#This Row],[PoolQC]]="Po",1,0)))))</f>
        <v>0</v>
      </c>
      <c r="CP65" t="s">
        <v>191</v>
      </c>
      <c r="CQ65" t="s">
        <v>109</v>
      </c>
      <c r="CR65">
        <v>0</v>
      </c>
      <c r="CS65">
        <v>4</v>
      </c>
      <c r="CT65">
        <v>2010</v>
      </c>
      <c r="CU65" t="s">
        <v>136</v>
      </c>
      <c r="CV65" t="s">
        <v>137</v>
      </c>
      <c r="CW65">
        <f>COUNTIF(fun[[#This Row],[Id]:[SaleCondition]],0)</f>
        <v>20</v>
      </c>
      <c r="CX65">
        <f>COUNTIF(fun[[#This Row],[Id]:[SaleCondition]],"NA")</f>
        <v>4</v>
      </c>
      <c r="CY65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65">
        <f>fun[NUM_ExCond]+fun[NUM_BsmtCond]+fun[NUM_GarCond]</f>
        <v>9</v>
      </c>
      <c r="DA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</v>
      </c>
      <c r="DC65">
        <v>140000</v>
      </c>
    </row>
    <row r="66" spans="1:107" x14ac:dyDescent="0.25">
      <c r="A66">
        <v>65</v>
      </c>
      <c r="B66">
        <v>60</v>
      </c>
      <c r="C66" t="s">
        <v>107</v>
      </c>
      <c r="D66">
        <f>IF(fun[[#This Row],[MSZoning]]="RL",1,0)</f>
        <v>1</v>
      </c>
      <c r="E66">
        <f>IF(fun[[#This Row],[rl]]="RM",1,0)</f>
        <v>0</v>
      </c>
      <c r="F66">
        <f>IF(fun[[#This Row],[rm]]="RH",1,0)</f>
        <v>0</v>
      </c>
      <c r="G66">
        <f>IF(fun[[#This Row],[rh]]="C (all)",1,0)</f>
        <v>0</v>
      </c>
      <c r="H66" t="s">
        <v>109</v>
      </c>
      <c r="I66">
        <f>IF(fun[[#This Row],[LotFrontage]]="NA",0,fun[[#This Row],[LotFrontage]])</f>
        <v>0</v>
      </c>
      <c r="J66">
        <v>9375</v>
      </c>
      <c r="K66" t="s">
        <v>108</v>
      </c>
      <c r="L66" t="s">
        <v>109</v>
      </c>
      <c r="M66" t="s">
        <v>110</v>
      </c>
      <c r="N66" t="s">
        <v>111</v>
      </c>
      <c r="O66" t="s">
        <v>112</v>
      </c>
      <c r="P66" t="s">
        <v>113</v>
      </c>
      <c r="Q66" t="s">
        <v>114</v>
      </c>
      <c r="R66" t="s">
        <v>115</v>
      </c>
      <c r="S66" t="s">
        <v>116</v>
      </c>
      <c r="T66" t="s">
        <v>116</v>
      </c>
      <c r="U66" t="s">
        <v>117</v>
      </c>
      <c r="V66" t="s">
        <v>118</v>
      </c>
      <c r="W66">
        <v>7</v>
      </c>
      <c r="X66">
        <v>5</v>
      </c>
      <c r="Y66">
        <v>1997</v>
      </c>
      <c r="Z66">
        <v>1998</v>
      </c>
      <c r="AA66" t="s">
        <v>119</v>
      </c>
      <c r="AB66" t="s">
        <v>120</v>
      </c>
      <c r="AC66" t="s">
        <v>121</v>
      </c>
      <c r="AD66" t="s">
        <v>121</v>
      </c>
      <c r="AE66" t="s">
        <v>122</v>
      </c>
      <c r="AF66">
        <v>573</v>
      </c>
      <c r="AG66" t="s">
        <v>124</v>
      </c>
      <c r="AH66">
        <f>IF(fun[[#This Row],[ExterQual]]="Ex",5,IF(fun[[#This Row],[ExterQual]]="Gd",4,IF(fun[[#This Row],[ExterQual]]="TA",3,IF(fun[[#This Row],[ExterQual]]="Fa",2,1))))</f>
        <v>3</v>
      </c>
      <c r="AI66" t="s">
        <v>124</v>
      </c>
      <c r="AJ66">
        <f>IF(fun[[#This Row],[ExterCond]]="Ex",5,IF(fun[[#This Row],[ExterCond]]="Gd",4,IF(fun[[#This Row],[ExterCond]]="TA",3,IF(fun[[#This Row],[ExterCond]]="Fa",2,1))))</f>
        <v>3</v>
      </c>
      <c r="AK66" t="s">
        <v>125</v>
      </c>
      <c r="AL66" t="s">
        <v>123</v>
      </c>
      <c r="AM66">
        <f>IF(fun[[#This Row],[BsmtQual]]="Ex",5,IF(fun[[#This Row],[BsmtQual]]="Gd",4,IF(fun[[#This Row],[BsmtQual]]="TA",3,IF(fun[[#This Row],[BsmtQual]]="Fa",2,IF(fun[[#This Row],[BsmtQual]]="Po",1,0)))))</f>
        <v>4</v>
      </c>
      <c r="AN66" t="s">
        <v>124</v>
      </c>
      <c r="AO66">
        <f>IF(fun[[#This Row],[BsmtCond]]="Ex",5,IF(fun[[#This Row],[BsmtCond]]="Gd",4,IF(fun[[#This Row],[BsmtCond]]="TA",3,IF(fun[[#This Row],[BsmtCond]]="Fa",2,IF(fun[[#This Row],[BsmtCond]]="Po",1,0)))))</f>
        <v>3</v>
      </c>
      <c r="AP66" t="s">
        <v>126</v>
      </c>
      <c r="AQ66">
        <f>IF(fun[[#This Row],[BsmtExposure]]="Gd",3,IF(fun[[#This Row],[BsmtExposure]]="Av",2,IF(fun[[#This Row],[BsmtExposure]]="Mn",1,0)))</f>
        <v>0</v>
      </c>
      <c r="AR66" t="s">
        <v>127</v>
      </c>
      <c r="AS66">
        <v>739</v>
      </c>
      <c r="AT66" t="s">
        <v>128</v>
      </c>
      <c r="AU66">
        <v>0</v>
      </c>
      <c r="AV66">
        <v>318</v>
      </c>
      <c r="AW66">
        <v>1057</v>
      </c>
      <c r="AX66" t="s">
        <v>129</v>
      </c>
      <c r="AY66" t="s">
        <v>130</v>
      </c>
      <c r="AZ66">
        <f>IF(fun[[#This Row],[HeatingQC]]="Ex",5,IF(fun[[#This Row],[HeatingQC]]="Gd",4,IF(fun[[#This Row],[HeatingQC]]="TA",3,IF(fun[[#This Row],[HeatingQC]]="Fa",2,IF(fun[[#This Row],[HeatingQC]]="Po",1,0)))))</f>
        <v>5</v>
      </c>
      <c r="BA66" t="s">
        <v>131</v>
      </c>
      <c r="BB66" t="s">
        <v>132</v>
      </c>
      <c r="BC66">
        <v>1057</v>
      </c>
      <c r="BD66">
        <v>977</v>
      </c>
      <c r="BE66">
        <v>0</v>
      </c>
      <c r="BF66">
        <v>2034</v>
      </c>
      <c r="BG66">
        <f>LOG(fun[[#This Row],[GrLivArea]])</f>
        <v>3.308350948586726</v>
      </c>
      <c r="BH66">
        <v>1</v>
      </c>
      <c r="BI66">
        <v>0</v>
      </c>
      <c r="BJ66">
        <f>fun[[#This Row],[BsmtFullBath]]+(0.5*fun[[#This Row],[BsmtHalfBath]])</f>
        <v>1</v>
      </c>
      <c r="BK66">
        <v>2</v>
      </c>
      <c r="BL66">
        <v>1</v>
      </c>
      <c r="BM66">
        <f>fun[[#This Row],[HalfBath]]+fun[[#This Row],[TOTBaseBath]]+fun[[#This Row],[FullBath]]</f>
        <v>4</v>
      </c>
      <c r="BN66">
        <v>3</v>
      </c>
      <c r="BO66">
        <v>1</v>
      </c>
      <c r="BP66" t="s">
        <v>123</v>
      </c>
      <c r="BQ66">
        <f>IF(fun[[#This Row],[KitchenQual]]="Ex",5,IF(fun[[#This Row],[KitchenQual]]="Gd",4,IF(fun[[#This Row],[KitchenQual]]="TA",3,IF(fun[[#This Row],[KitchenQual]]="Fa",2,0))))</f>
        <v>4</v>
      </c>
      <c r="BR66">
        <v>8</v>
      </c>
      <c r="BS66" t="s">
        <v>133</v>
      </c>
      <c r="BT66">
        <v>0</v>
      </c>
      <c r="BU66" t="s">
        <v>109</v>
      </c>
      <c r="BV66">
        <f>IF(fun[[#This Row],[FireplaceQu]]="Ex",5,IF(fun[[#This Row],[FireplaceQu]]="Gd",4,IF(fun[[#This Row],[FireplaceQu]]="TA",3,IF(fun[[#This Row],[FireplaceQu]]="Fa",2,0))))</f>
        <v>0</v>
      </c>
      <c r="BW66" t="s">
        <v>134</v>
      </c>
      <c r="BX66">
        <v>1998</v>
      </c>
      <c r="BY66" t="s">
        <v>135</v>
      </c>
      <c r="BZ66">
        <v>2</v>
      </c>
      <c r="CA66">
        <v>645</v>
      </c>
      <c r="CB66" t="s">
        <v>124</v>
      </c>
      <c r="CC66">
        <f>IF(fun[[#This Row],[GarageQual]]="Ex",5,IF(fun[[#This Row],[GarageQual]]="Gd",4,IF(fun[[#This Row],[GarageQual]]="TA",3,IF(fun[[#This Row],[GarageQual]]="Fa",2,IF(fun[[#This Row],[GarageQual]]="Po",1,0)))))</f>
        <v>3</v>
      </c>
      <c r="CD66" t="s">
        <v>124</v>
      </c>
      <c r="CE66">
        <f>IF(fun[[#This Row],[GarageCond]]="Ex",5,IF(fun[[#This Row],[GarageCond]]="Gd",4,IF(fun[[#This Row],[GarageCond]]="TA",3,IF(fun[[#This Row],[GarageCond]]="Fa",2,IF(fun[[#This Row],[GarageCond]]="Po",1,0)))))</f>
        <v>3</v>
      </c>
      <c r="CF66" t="s">
        <v>131</v>
      </c>
      <c r="CG66">
        <v>576</v>
      </c>
      <c r="CH66">
        <v>36</v>
      </c>
      <c r="CI66">
        <v>0</v>
      </c>
      <c r="CJ66">
        <v>0</v>
      </c>
      <c r="CK66">
        <v>0</v>
      </c>
      <c r="CL66">
        <f>(0.5*fun[[#This Row],[WoodDeckSF]])+fun[[#This Row],[OpenPorchSF]]+(2*fun[[#This Row],[EnclosedPorch]])+(1.5*fun[[#This Row],[3SsnPorch]])+fun[[#This Row],[ScreenPorch]]</f>
        <v>324</v>
      </c>
      <c r="CM66">
        <v>0</v>
      </c>
      <c r="CN66" t="s">
        <v>109</v>
      </c>
      <c r="CO66">
        <f>IF(fun[[#This Row],[PoolQC]]="Ex",5,IF(fun[[#This Row],[PoolQC]]="Gd",4,IF(fun[[#This Row],[PoolQC]]="TA",3,IF(fun[[#This Row],[PoolQC]]="Fa",2,IF(fun[[#This Row],[PoolQC]]="Po",1,0)))))</f>
        <v>0</v>
      </c>
      <c r="CP66" t="s">
        <v>191</v>
      </c>
      <c r="CQ66" t="s">
        <v>109</v>
      </c>
      <c r="CR66">
        <v>0</v>
      </c>
      <c r="CS66">
        <v>2</v>
      </c>
      <c r="CT66">
        <v>2009</v>
      </c>
      <c r="CU66" t="s">
        <v>136</v>
      </c>
      <c r="CV66" t="s">
        <v>137</v>
      </c>
      <c r="CW66">
        <f>COUNTIF(fun[[#This Row],[Id]:[SaleCondition]],0)</f>
        <v>16</v>
      </c>
      <c r="CX66">
        <f>COUNTIF(fun[[#This Row],[Id]:[SaleCondition]],"NA")</f>
        <v>5</v>
      </c>
      <c r="CY66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66">
        <f>fun[NUM_ExCond]+fun[NUM_BsmtCond]+fun[NUM_GarCond]</f>
        <v>9</v>
      </c>
      <c r="DA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66">
        <v>219500</v>
      </c>
    </row>
    <row r="67" spans="1:107" x14ac:dyDescent="0.25">
      <c r="A67">
        <v>66</v>
      </c>
      <c r="B67">
        <v>60</v>
      </c>
      <c r="C67" t="s">
        <v>107</v>
      </c>
      <c r="D67">
        <f>IF(fun[[#This Row],[MSZoning]]="RL",1,0)</f>
        <v>1</v>
      </c>
      <c r="E67">
        <f>IF(fun[[#This Row],[rl]]="RM",1,0)</f>
        <v>0</v>
      </c>
      <c r="F67">
        <f>IF(fun[[#This Row],[rm]]="RH",1,0)</f>
        <v>0</v>
      </c>
      <c r="G67">
        <f>IF(fun[[#This Row],[rh]]="C (all)",1,0)</f>
        <v>0</v>
      </c>
      <c r="H67">
        <v>76</v>
      </c>
      <c r="I67">
        <f>IF(fun[[#This Row],[LotFrontage]]="NA",0,fun[[#This Row],[LotFrontage]])</f>
        <v>76</v>
      </c>
      <c r="J67">
        <v>9591</v>
      </c>
      <c r="K67" t="s">
        <v>108</v>
      </c>
      <c r="L67" t="s">
        <v>109</v>
      </c>
      <c r="M67" t="s">
        <v>110</v>
      </c>
      <c r="N67" t="s">
        <v>111</v>
      </c>
      <c r="O67" t="s">
        <v>112</v>
      </c>
      <c r="P67" t="s">
        <v>113</v>
      </c>
      <c r="Q67" t="s">
        <v>114</v>
      </c>
      <c r="R67" t="s">
        <v>180</v>
      </c>
      <c r="S67" t="s">
        <v>116</v>
      </c>
      <c r="T67" t="s">
        <v>116</v>
      </c>
      <c r="U67" t="s">
        <v>117</v>
      </c>
      <c r="V67" t="s">
        <v>118</v>
      </c>
      <c r="W67">
        <v>8</v>
      </c>
      <c r="X67">
        <v>5</v>
      </c>
      <c r="Y67">
        <v>2004</v>
      </c>
      <c r="Z67">
        <v>2005</v>
      </c>
      <c r="AA67" t="s">
        <v>119</v>
      </c>
      <c r="AB67" t="s">
        <v>120</v>
      </c>
      <c r="AC67" t="s">
        <v>121</v>
      </c>
      <c r="AD67" t="s">
        <v>121</v>
      </c>
      <c r="AE67" t="s">
        <v>122</v>
      </c>
      <c r="AF67">
        <v>344</v>
      </c>
      <c r="AG67" t="s">
        <v>123</v>
      </c>
      <c r="AH67">
        <f>IF(fun[[#This Row],[ExterQual]]="Ex",5,IF(fun[[#This Row],[ExterQual]]="Gd",4,IF(fun[[#This Row],[ExterQual]]="TA",3,IF(fun[[#This Row],[ExterQual]]="Fa",2,1))))</f>
        <v>4</v>
      </c>
      <c r="AI67" t="s">
        <v>124</v>
      </c>
      <c r="AJ67">
        <f>IF(fun[[#This Row],[ExterCond]]="Ex",5,IF(fun[[#This Row],[ExterCond]]="Gd",4,IF(fun[[#This Row],[ExterCond]]="TA",3,IF(fun[[#This Row],[ExterCond]]="Fa",2,1))))</f>
        <v>3</v>
      </c>
      <c r="AK67" t="s">
        <v>125</v>
      </c>
      <c r="AL67" t="s">
        <v>130</v>
      </c>
      <c r="AM67">
        <f>IF(fun[[#This Row],[BsmtQual]]="Ex",5,IF(fun[[#This Row],[BsmtQual]]="Gd",4,IF(fun[[#This Row],[BsmtQual]]="TA",3,IF(fun[[#This Row],[BsmtQual]]="Fa",2,IF(fun[[#This Row],[BsmtQual]]="Po",1,0)))))</f>
        <v>5</v>
      </c>
      <c r="AN67" t="s">
        <v>124</v>
      </c>
      <c r="AO67">
        <f>IF(fun[[#This Row],[BsmtCond]]="Ex",5,IF(fun[[#This Row],[BsmtCond]]="Gd",4,IF(fun[[#This Row],[BsmtCond]]="TA",3,IF(fun[[#This Row],[BsmtCond]]="Fa",2,IF(fun[[#This Row],[BsmtCond]]="Po",1,0)))))</f>
        <v>3</v>
      </c>
      <c r="AP67" t="s">
        <v>156</v>
      </c>
      <c r="AQ67">
        <f>IF(fun[[#This Row],[BsmtExposure]]="Gd",3,IF(fun[[#This Row],[BsmtExposure]]="Av",2,IF(fun[[#This Row],[BsmtExposure]]="Mn",1,0)))</f>
        <v>2</v>
      </c>
      <c r="AR67" t="s">
        <v>128</v>
      </c>
      <c r="AS67">
        <v>0</v>
      </c>
      <c r="AT67" t="s">
        <v>128</v>
      </c>
      <c r="AU67">
        <v>0</v>
      </c>
      <c r="AV67">
        <v>1143</v>
      </c>
      <c r="AW67">
        <v>1143</v>
      </c>
      <c r="AX67" t="s">
        <v>129</v>
      </c>
      <c r="AY67" t="s">
        <v>130</v>
      </c>
      <c r="AZ67">
        <f>IF(fun[[#This Row],[HeatingQC]]="Ex",5,IF(fun[[#This Row],[HeatingQC]]="Gd",4,IF(fun[[#This Row],[HeatingQC]]="TA",3,IF(fun[[#This Row],[HeatingQC]]="Fa",2,IF(fun[[#This Row],[HeatingQC]]="Po",1,0)))))</f>
        <v>5</v>
      </c>
      <c r="BA67" t="s">
        <v>131</v>
      </c>
      <c r="BB67" t="s">
        <v>132</v>
      </c>
      <c r="BC67">
        <v>1143</v>
      </c>
      <c r="BD67">
        <v>1330</v>
      </c>
      <c r="BE67">
        <v>0</v>
      </c>
      <c r="BF67">
        <v>2473</v>
      </c>
      <c r="BG67">
        <f>LOG(fun[[#This Row],[GrLivArea]])</f>
        <v>3.3932241163612975</v>
      </c>
      <c r="BH67">
        <v>0</v>
      </c>
      <c r="BI67">
        <v>0</v>
      </c>
      <c r="BJ67">
        <f>fun[[#This Row],[BsmtFullBath]]+(0.5*fun[[#This Row],[BsmtHalfBath]])</f>
        <v>0</v>
      </c>
      <c r="BK67">
        <v>2</v>
      </c>
      <c r="BL67">
        <v>1</v>
      </c>
      <c r="BM67">
        <f>fun[[#This Row],[HalfBath]]+fun[[#This Row],[TOTBaseBath]]+fun[[#This Row],[FullBath]]</f>
        <v>3</v>
      </c>
      <c r="BN67">
        <v>4</v>
      </c>
      <c r="BO67">
        <v>1</v>
      </c>
      <c r="BP67" t="s">
        <v>123</v>
      </c>
      <c r="BQ67">
        <f>IF(fun[[#This Row],[KitchenQual]]="Ex",5,IF(fun[[#This Row],[KitchenQual]]="Gd",4,IF(fun[[#This Row],[KitchenQual]]="TA",3,IF(fun[[#This Row],[KitchenQual]]="Fa",2,0))))</f>
        <v>4</v>
      </c>
      <c r="BR67">
        <v>9</v>
      </c>
      <c r="BS67" t="s">
        <v>133</v>
      </c>
      <c r="BT67">
        <v>1</v>
      </c>
      <c r="BU67" t="s">
        <v>123</v>
      </c>
      <c r="BV67">
        <f>IF(fun[[#This Row],[FireplaceQu]]="Ex",5,IF(fun[[#This Row],[FireplaceQu]]="Gd",4,IF(fun[[#This Row],[FireplaceQu]]="TA",3,IF(fun[[#This Row],[FireplaceQu]]="Fa",2,0))))</f>
        <v>4</v>
      </c>
      <c r="BW67" t="s">
        <v>182</v>
      </c>
      <c r="BX67">
        <v>2004</v>
      </c>
      <c r="BY67" t="s">
        <v>135</v>
      </c>
      <c r="BZ67">
        <v>3</v>
      </c>
      <c r="CA67">
        <v>852</v>
      </c>
      <c r="CB67" t="s">
        <v>124</v>
      </c>
      <c r="CC67">
        <f>IF(fun[[#This Row],[GarageQual]]="Ex",5,IF(fun[[#This Row],[GarageQual]]="Gd",4,IF(fun[[#This Row],[GarageQual]]="TA",3,IF(fun[[#This Row],[GarageQual]]="Fa",2,IF(fun[[#This Row],[GarageQual]]="Po",1,0)))))</f>
        <v>3</v>
      </c>
      <c r="CD67" t="s">
        <v>124</v>
      </c>
      <c r="CE67">
        <f>IF(fun[[#This Row],[GarageCond]]="Ex",5,IF(fun[[#This Row],[GarageCond]]="Gd",4,IF(fun[[#This Row],[GarageCond]]="TA",3,IF(fun[[#This Row],[GarageCond]]="Fa",2,IF(fun[[#This Row],[GarageCond]]="Po",1,0)))))</f>
        <v>3</v>
      </c>
      <c r="CF67" t="s">
        <v>131</v>
      </c>
      <c r="CG67">
        <v>192</v>
      </c>
      <c r="CH67">
        <v>151</v>
      </c>
      <c r="CI67">
        <v>0</v>
      </c>
      <c r="CJ67">
        <v>0</v>
      </c>
      <c r="CK67">
        <v>0</v>
      </c>
      <c r="CL67">
        <f>(0.5*fun[[#This Row],[WoodDeckSF]])+fun[[#This Row],[OpenPorchSF]]+(2*fun[[#This Row],[EnclosedPorch]])+(1.5*fun[[#This Row],[3SsnPorch]])+fun[[#This Row],[ScreenPorch]]</f>
        <v>247</v>
      </c>
      <c r="CM67">
        <v>0</v>
      </c>
      <c r="CN67" t="s">
        <v>109</v>
      </c>
      <c r="CO67">
        <f>IF(fun[[#This Row],[PoolQC]]="Ex",5,IF(fun[[#This Row],[PoolQC]]="Gd",4,IF(fun[[#This Row],[PoolQC]]="TA",3,IF(fun[[#This Row],[PoolQC]]="Fa",2,IF(fun[[#This Row],[PoolQC]]="Po",1,0)))))</f>
        <v>0</v>
      </c>
      <c r="CP67" t="s">
        <v>109</v>
      </c>
      <c r="CQ67" t="s">
        <v>109</v>
      </c>
      <c r="CR67">
        <v>0</v>
      </c>
      <c r="CS67">
        <v>10</v>
      </c>
      <c r="CT67">
        <v>2007</v>
      </c>
      <c r="CU67" t="s">
        <v>136</v>
      </c>
      <c r="CV67" t="s">
        <v>137</v>
      </c>
      <c r="CW67">
        <f>COUNTIF(fun[[#This Row],[Id]:[SaleCondition]],0)</f>
        <v>15</v>
      </c>
      <c r="CX67">
        <f>COUNTIF(fun[[#This Row],[Id]:[SaleCondition]],"NA")</f>
        <v>4</v>
      </c>
      <c r="CY67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67">
        <f>fun[NUM_ExCond]+fun[NUM_BsmtCond]+fun[NUM_GarCond]</f>
        <v>9</v>
      </c>
      <c r="DA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67">
        <v>317000</v>
      </c>
    </row>
    <row r="68" spans="1:107" x14ac:dyDescent="0.25">
      <c r="A68">
        <v>67</v>
      </c>
      <c r="B68">
        <v>20</v>
      </c>
      <c r="C68" t="s">
        <v>107</v>
      </c>
      <c r="D68">
        <f>IF(fun[[#This Row],[MSZoning]]="RL",1,0)</f>
        <v>1</v>
      </c>
      <c r="E68">
        <f>IF(fun[[#This Row],[rl]]="RM",1,0)</f>
        <v>0</v>
      </c>
      <c r="F68">
        <f>IF(fun[[#This Row],[rm]]="RH",1,0)</f>
        <v>0</v>
      </c>
      <c r="G68">
        <f>IF(fun[[#This Row],[rh]]="C (all)",1,0)</f>
        <v>0</v>
      </c>
      <c r="H68" t="s">
        <v>109</v>
      </c>
      <c r="I68">
        <f>IF(fun[[#This Row],[LotFrontage]]="NA",0,fun[[#This Row],[LotFrontage]])</f>
        <v>0</v>
      </c>
      <c r="J68">
        <v>19900</v>
      </c>
      <c r="K68" t="s">
        <v>108</v>
      </c>
      <c r="L68" t="s">
        <v>109</v>
      </c>
      <c r="M68" t="s">
        <v>110</v>
      </c>
      <c r="N68" t="s">
        <v>111</v>
      </c>
      <c r="O68" t="s">
        <v>112</v>
      </c>
      <c r="P68" t="s">
        <v>113</v>
      </c>
      <c r="Q68" t="s">
        <v>114</v>
      </c>
      <c r="R68" t="s">
        <v>188</v>
      </c>
      <c r="S68" t="s">
        <v>230</v>
      </c>
      <c r="T68" t="s">
        <v>116</v>
      </c>
      <c r="U68" t="s">
        <v>117</v>
      </c>
      <c r="V68" t="s">
        <v>141</v>
      </c>
      <c r="W68">
        <v>7</v>
      </c>
      <c r="X68">
        <v>5</v>
      </c>
      <c r="Y68">
        <v>1970</v>
      </c>
      <c r="Z68">
        <v>1989</v>
      </c>
      <c r="AA68" t="s">
        <v>119</v>
      </c>
      <c r="AB68" t="s">
        <v>120</v>
      </c>
      <c r="AC68" t="s">
        <v>187</v>
      </c>
      <c r="AD68" t="s">
        <v>187</v>
      </c>
      <c r="AE68" t="s">
        <v>122</v>
      </c>
      <c r="AF68">
        <v>287</v>
      </c>
      <c r="AG68" t="s">
        <v>124</v>
      </c>
      <c r="AH68">
        <f>IF(fun[[#This Row],[ExterQual]]="Ex",5,IF(fun[[#This Row],[ExterQual]]="Gd",4,IF(fun[[#This Row],[ExterQual]]="TA",3,IF(fun[[#This Row],[ExterQual]]="Fa",2,1))))</f>
        <v>3</v>
      </c>
      <c r="AI68" t="s">
        <v>124</v>
      </c>
      <c r="AJ68">
        <f>IF(fun[[#This Row],[ExterCond]]="Ex",5,IF(fun[[#This Row],[ExterCond]]="Gd",4,IF(fun[[#This Row],[ExterCond]]="TA",3,IF(fun[[#This Row],[ExterCond]]="Fa",2,1))))</f>
        <v>3</v>
      </c>
      <c r="AK68" t="s">
        <v>144</v>
      </c>
      <c r="AL68" t="s">
        <v>123</v>
      </c>
      <c r="AM68">
        <f>IF(fun[[#This Row],[BsmtQual]]="Ex",5,IF(fun[[#This Row],[BsmtQual]]="Gd",4,IF(fun[[#This Row],[BsmtQual]]="TA",3,IF(fun[[#This Row],[BsmtQual]]="Fa",2,IF(fun[[#This Row],[BsmtQual]]="Po",1,0)))))</f>
        <v>4</v>
      </c>
      <c r="AN68" t="s">
        <v>124</v>
      </c>
      <c r="AO68">
        <f>IF(fun[[#This Row],[BsmtCond]]="Ex",5,IF(fun[[#This Row],[BsmtCond]]="Gd",4,IF(fun[[#This Row],[BsmtCond]]="TA",3,IF(fun[[#This Row],[BsmtCond]]="Fa",2,IF(fun[[#This Row],[BsmtCond]]="Po",1,0)))))</f>
        <v>3</v>
      </c>
      <c r="AP68" t="s">
        <v>123</v>
      </c>
      <c r="AQ68">
        <f>IF(fun[[#This Row],[BsmtExposure]]="Gd",3,IF(fun[[#This Row],[BsmtExposure]]="Av",2,IF(fun[[#This Row],[BsmtExposure]]="Mn",1,0)))</f>
        <v>3</v>
      </c>
      <c r="AR68" t="s">
        <v>127</v>
      </c>
      <c r="AS68">
        <v>912</v>
      </c>
      <c r="AT68" t="s">
        <v>128</v>
      </c>
      <c r="AU68">
        <v>0</v>
      </c>
      <c r="AV68">
        <v>1035</v>
      </c>
      <c r="AW68">
        <v>1947</v>
      </c>
      <c r="AX68" t="s">
        <v>129</v>
      </c>
      <c r="AY68" t="s">
        <v>124</v>
      </c>
      <c r="AZ68">
        <f>IF(fun[[#This Row],[HeatingQC]]="Ex",5,IF(fun[[#This Row],[HeatingQC]]="Gd",4,IF(fun[[#This Row],[HeatingQC]]="TA",3,IF(fun[[#This Row],[HeatingQC]]="Fa",2,IF(fun[[#This Row],[HeatingQC]]="Po",1,0)))))</f>
        <v>3</v>
      </c>
      <c r="BA68" t="s">
        <v>131</v>
      </c>
      <c r="BB68" t="s">
        <v>132</v>
      </c>
      <c r="BC68">
        <v>2207</v>
      </c>
      <c r="BD68">
        <v>0</v>
      </c>
      <c r="BE68">
        <v>0</v>
      </c>
      <c r="BF68">
        <v>2207</v>
      </c>
      <c r="BG68">
        <f>LOG(fun[[#This Row],[GrLivArea]])</f>
        <v>3.3438023331616549</v>
      </c>
      <c r="BH68">
        <v>1</v>
      </c>
      <c r="BI68">
        <v>0</v>
      </c>
      <c r="BJ68">
        <f>fun[[#This Row],[BsmtFullBath]]+(0.5*fun[[#This Row],[BsmtHalfBath]])</f>
        <v>1</v>
      </c>
      <c r="BK68">
        <v>2</v>
      </c>
      <c r="BL68">
        <v>0</v>
      </c>
      <c r="BM68">
        <f>fun[[#This Row],[HalfBath]]+fun[[#This Row],[TOTBaseBath]]+fun[[#This Row],[FullBath]]</f>
        <v>3</v>
      </c>
      <c r="BN68">
        <v>3</v>
      </c>
      <c r="BO68">
        <v>1</v>
      </c>
      <c r="BP68" t="s">
        <v>124</v>
      </c>
      <c r="BQ68">
        <f>IF(fun[[#This Row],[KitchenQual]]="Ex",5,IF(fun[[#This Row],[KitchenQual]]="Gd",4,IF(fun[[#This Row],[KitchenQual]]="TA",3,IF(fun[[#This Row],[KitchenQual]]="Fa",2,0))))</f>
        <v>3</v>
      </c>
      <c r="BR68">
        <v>7</v>
      </c>
      <c r="BS68" t="s">
        <v>172</v>
      </c>
      <c r="BT68">
        <v>1</v>
      </c>
      <c r="BU68" t="s">
        <v>123</v>
      </c>
      <c r="BV68">
        <f>IF(fun[[#This Row],[FireplaceQu]]="Ex",5,IF(fun[[#This Row],[FireplaceQu]]="Gd",4,IF(fun[[#This Row],[FireplaceQu]]="TA",3,IF(fun[[#This Row],[FireplaceQu]]="Fa",2,0))))</f>
        <v>4</v>
      </c>
      <c r="BW68" t="s">
        <v>134</v>
      </c>
      <c r="BX68">
        <v>1970</v>
      </c>
      <c r="BY68" t="s">
        <v>135</v>
      </c>
      <c r="BZ68">
        <v>2</v>
      </c>
      <c r="CA68">
        <v>576</v>
      </c>
      <c r="CB68" t="s">
        <v>124</v>
      </c>
      <c r="CC68">
        <f>IF(fun[[#This Row],[GarageQual]]="Ex",5,IF(fun[[#This Row],[GarageQual]]="Gd",4,IF(fun[[#This Row],[GarageQual]]="TA",3,IF(fun[[#This Row],[GarageQual]]="Fa",2,IF(fun[[#This Row],[GarageQual]]="Po",1,0)))))</f>
        <v>3</v>
      </c>
      <c r="CD68" t="s">
        <v>124</v>
      </c>
      <c r="CE68">
        <f>IF(fun[[#This Row],[GarageCond]]="Ex",5,IF(fun[[#This Row],[GarageCond]]="Gd",4,IF(fun[[#This Row],[GarageCond]]="TA",3,IF(fun[[#This Row],[GarageCond]]="Fa",2,IF(fun[[#This Row],[GarageCond]]="Po",1,0)))))</f>
        <v>3</v>
      </c>
      <c r="CF68" t="s">
        <v>131</v>
      </c>
      <c r="CG68">
        <v>301</v>
      </c>
      <c r="CH68">
        <v>0</v>
      </c>
      <c r="CI68">
        <v>0</v>
      </c>
      <c r="CJ68">
        <v>0</v>
      </c>
      <c r="CK68">
        <v>0</v>
      </c>
      <c r="CL68">
        <f>(0.5*fun[[#This Row],[WoodDeckSF]])+fun[[#This Row],[OpenPorchSF]]+(2*fun[[#This Row],[EnclosedPorch]])+(1.5*fun[[#This Row],[3SsnPorch]])+fun[[#This Row],[ScreenPorch]]</f>
        <v>150.5</v>
      </c>
      <c r="CM68">
        <v>0</v>
      </c>
      <c r="CN68" t="s">
        <v>109</v>
      </c>
      <c r="CO68">
        <f>IF(fun[[#This Row],[PoolQC]]="Ex",5,IF(fun[[#This Row],[PoolQC]]="Gd",4,IF(fun[[#This Row],[PoolQC]]="TA",3,IF(fun[[#This Row],[PoolQC]]="Fa",2,IF(fun[[#This Row],[PoolQC]]="Po",1,0)))))</f>
        <v>0</v>
      </c>
      <c r="CP68" t="s">
        <v>109</v>
      </c>
      <c r="CQ68" t="s">
        <v>109</v>
      </c>
      <c r="CR68">
        <v>0</v>
      </c>
      <c r="CS68">
        <v>7</v>
      </c>
      <c r="CT68">
        <v>2010</v>
      </c>
      <c r="CU68" t="s">
        <v>136</v>
      </c>
      <c r="CV68" t="s">
        <v>137</v>
      </c>
      <c r="CW68">
        <f>COUNTIF(fun[[#This Row],[Id]:[SaleCondition]],0)</f>
        <v>16</v>
      </c>
      <c r="CX68">
        <f>COUNTIF(fun[[#This Row],[Id]:[SaleCondition]],"NA")</f>
        <v>5</v>
      </c>
      <c r="CY6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8">
        <f>fun[NUM_ExCond]+fun[NUM_BsmtCond]+fun[NUM_GarCond]</f>
        <v>9</v>
      </c>
      <c r="DA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68">
        <v>180000</v>
      </c>
    </row>
    <row r="69" spans="1:107" x14ac:dyDescent="0.25">
      <c r="A69">
        <v>68</v>
      </c>
      <c r="B69">
        <v>20</v>
      </c>
      <c r="C69" t="s">
        <v>107</v>
      </c>
      <c r="D69">
        <f>IF(fun[[#This Row],[MSZoning]]="RL",1,0)</f>
        <v>1</v>
      </c>
      <c r="E69">
        <f>IF(fun[[#This Row],[rl]]="RM",1,0)</f>
        <v>0</v>
      </c>
      <c r="F69">
        <f>IF(fun[[#This Row],[rm]]="RH",1,0)</f>
        <v>0</v>
      </c>
      <c r="G69">
        <f>IF(fun[[#This Row],[rh]]="C (all)",1,0)</f>
        <v>0</v>
      </c>
      <c r="H69">
        <v>72</v>
      </c>
      <c r="I69">
        <f>IF(fun[[#This Row],[LotFrontage]]="NA",0,fun[[#This Row],[LotFrontage]])</f>
        <v>72</v>
      </c>
      <c r="J69">
        <v>10665</v>
      </c>
      <c r="K69" t="s">
        <v>108</v>
      </c>
      <c r="L69" t="s">
        <v>109</v>
      </c>
      <c r="M69" t="s">
        <v>146</v>
      </c>
      <c r="N69" t="s">
        <v>111</v>
      </c>
      <c r="O69" t="s">
        <v>112</v>
      </c>
      <c r="P69" t="s">
        <v>113</v>
      </c>
      <c r="Q69" t="s">
        <v>114</v>
      </c>
      <c r="R69" t="s">
        <v>115</v>
      </c>
      <c r="S69" t="s">
        <v>116</v>
      </c>
      <c r="T69" t="s">
        <v>116</v>
      </c>
      <c r="U69" t="s">
        <v>117</v>
      </c>
      <c r="V69" t="s">
        <v>141</v>
      </c>
      <c r="W69">
        <v>7</v>
      </c>
      <c r="X69">
        <v>5</v>
      </c>
      <c r="Y69">
        <v>2003</v>
      </c>
      <c r="Z69">
        <v>2003</v>
      </c>
      <c r="AA69" t="s">
        <v>119</v>
      </c>
      <c r="AB69" t="s">
        <v>120</v>
      </c>
      <c r="AC69" t="s">
        <v>121</v>
      </c>
      <c r="AD69" t="s">
        <v>121</v>
      </c>
      <c r="AE69" t="s">
        <v>122</v>
      </c>
      <c r="AF69">
        <v>167</v>
      </c>
      <c r="AG69" t="s">
        <v>123</v>
      </c>
      <c r="AH69">
        <f>IF(fun[[#This Row],[ExterQual]]="Ex",5,IF(fun[[#This Row],[ExterQual]]="Gd",4,IF(fun[[#This Row],[ExterQual]]="TA",3,IF(fun[[#This Row],[ExterQual]]="Fa",2,1))))</f>
        <v>4</v>
      </c>
      <c r="AI69" t="s">
        <v>124</v>
      </c>
      <c r="AJ69">
        <f>IF(fun[[#This Row],[ExterCond]]="Ex",5,IF(fun[[#This Row],[ExterCond]]="Gd",4,IF(fun[[#This Row],[ExterCond]]="TA",3,IF(fun[[#This Row],[ExterCond]]="Fa",2,1))))</f>
        <v>3</v>
      </c>
      <c r="AK69" t="s">
        <v>125</v>
      </c>
      <c r="AL69" t="s">
        <v>123</v>
      </c>
      <c r="AM69">
        <f>IF(fun[[#This Row],[BsmtQual]]="Ex",5,IF(fun[[#This Row],[BsmtQual]]="Gd",4,IF(fun[[#This Row],[BsmtQual]]="TA",3,IF(fun[[#This Row],[BsmtQual]]="Fa",2,IF(fun[[#This Row],[BsmtQual]]="Po",1,0)))))</f>
        <v>4</v>
      </c>
      <c r="AN69" t="s">
        <v>124</v>
      </c>
      <c r="AO69">
        <f>IF(fun[[#This Row],[BsmtCond]]="Ex",5,IF(fun[[#This Row],[BsmtCond]]="Gd",4,IF(fun[[#This Row],[BsmtCond]]="TA",3,IF(fun[[#This Row],[BsmtCond]]="Fa",2,IF(fun[[#This Row],[BsmtCond]]="Po",1,0)))))</f>
        <v>3</v>
      </c>
      <c r="AP69" t="s">
        <v>156</v>
      </c>
      <c r="AQ69">
        <f>IF(fun[[#This Row],[BsmtExposure]]="Gd",3,IF(fun[[#This Row],[BsmtExposure]]="Av",2,IF(fun[[#This Row],[BsmtExposure]]="Mn",1,0)))</f>
        <v>2</v>
      </c>
      <c r="AR69" t="s">
        <v>127</v>
      </c>
      <c r="AS69">
        <v>1013</v>
      </c>
      <c r="AT69" t="s">
        <v>128</v>
      </c>
      <c r="AU69">
        <v>0</v>
      </c>
      <c r="AV69">
        <v>440</v>
      </c>
      <c r="AW69">
        <v>1453</v>
      </c>
      <c r="AX69" t="s">
        <v>129</v>
      </c>
      <c r="AY69" t="s">
        <v>130</v>
      </c>
      <c r="AZ69">
        <f>IF(fun[[#This Row],[HeatingQC]]="Ex",5,IF(fun[[#This Row],[HeatingQC]]="Gd",4,IF(fun[[#This Row],[HeatingQC]]="TA",3,IF(fun[[#This Row],[HeatingQC]]="Fa",2,IF(fun[[#This Row],[HeatingQC]]="Po",1,0)))))</f>
        <v>5</v>
      </c>
      <c r="BA69" t="s">
        <v>131</v>
      </c>
      <c r="BB69" t="s">
        <v>132</v>
      </c>
      <c r="BC69">
        <v>1479</v>
      </c>
      <c r="BD69">
        <v>0</v>
      </c>
      <c r="BE69">
        <v>0</v>
      </c>
      <c r="BF69">
        <v>1479</v>
      </c>
      <c r="BG69">
        <f>LOG(fun[[#This Row],[GrLivArea]])</f>
        <v>3.1699681739968923</v>
      </c>
      <c r="BH69">
        <v>1</v>
      </c>
      <c r="BI69">
        <v>0</v>
      </c>
      <c r="BJ69">
        <f>fun[[#This Row],[BsmtFullBath]]+(0.5*fun[[#This Row],[BsmtHalfBath]])</f>
        <v>1</v>
      </c>
      <c r="BK69">
        <v>2</v>
      </c>
      <c r="BL69">
        <v>0</v>
      </c>
      <c r="BM69">
        <f>fun[[#This Row],[HalfBath]]+fun[[#This Row],[TOTBaseBath]]+fun[[#This Row],[FullBath]]</f>
        <v>3</v>
      </c>
      <c r="BN69">
        <v>3</v>
      </c>
      <c r="BO69">
        <v>1</v>
      </c>
      <c r="BP69" t="s">
        <v>123</v>
      </c>
      <c r="BQ69">
        <f>IF(fun[[#This Row],[KitchenQual]]="Ex",5,IF(fun[[#This Row],[KitchenQual]]="Gd",4,IF(fun[[#This Row],[KitchenQual]]="TA",3,IF(fun[[#This Row],[KitchenQual]]="Fa",2,0))))</f>
        <v>4</v>
      </c>
      <c r="BR69">
        <v>7</v>
      </c>
      <c r="BS69" t="s">
        <v>133</v>
      </c>
      <c r="BT69">
        <v>0</v>
      </c>
      <c r="BU69" t="s">
        <v>109</v>
      </c>
      <c r="BV69">
        <f>IF(fun[[#This Row],[FireplaceQu]]="Ex",5,IF(fun[[#This Row],[FireplaceQu]]="Gd",4,IF(fun[[#This Row],[FireplaceQu]]="TA",3,IF(fun[[#This Row],[FireplaceQu]]="Fa",2,0))))</f>
        <v>0</v>
      </c>
      <c r="BW69" t="s">
        <v>134</v>
      </c>
      <c r="BX69">
        <v>2003</v>
      </c>
      <c r="BY69" t="s">
        <v>135</v>
      </c>
      <c r="BZ69">
        <v>2</v>
      </c>
      <c r="CA69">
        <v>558</v>
      </c>
      <c r="CB69" t="s">
        <v>124</v>
      </c>
      <c r="CC69">
        <f>IF(fun[[#This Row],[GarageQual]]="Ex",5,IF(fun[[#This Row],[GarageQual]]="Gd",4,IF(fun[[#This Row],[GarageQual]]="TA",3,IF(fun[[#This Row],[GarageQual]]="Fa",2,IF(fun[[#This Row],[GarageQual]]="Po",1,0)))))</f>
        <v>3</v>
      </c>
      <c r="CD69" t="s">
        <v>124</v>
      </c>
      <c r="CE69">
        <f>IF(fun[[#This Row],[GarageCond]]="Ex",5,IF(fun[[#This Row],[GarageCond]]="Gd",4,IF(fun[[#This Row],[GarageCond]]="TA",3,IF(fun[[#This Row],[GarageCond]]="Fa",2,IF(fun[[#This Row],[GarageCond]]="Po",1,0)))))</f>
        <v>3</v>
      </c>
      <c r="CF69" t="s">
        <v>131</v>
      </c>
      <c r="CG69">
        <v>144</v>
      </c>
      <c r="CH69">
        <v>29</v>
      </c>
      <c r="CI69">
        <v>0</v>
      </c>
      <c r="CJ69">
        <v>0</v>
      </c>
      <c r="CK69">
        <v>0</v>
      </c>
      <c r="CL69">
        <f>(0.5*fun[[#This Row],[WoodDeckSF]])+fun[[#This Row],[OpenPorchSF]]+(2*fun[[#This Row],[EnclosedPorch]])+(1.5*fun[[#This Row],[3SsnPorch]])+fun[[#This Row],[ScreenPorch]]</f>
        <v>101</v>
      </c>
      <c r="CM69">
        <v>0</v>
      </c>
      <c r="CN69" t="s">
        <v>109</v>
      </c>
      <c r="CO69">
        <f>IF(fun[[#This Row],[PoolQC]]="Ex",5,IF(fun[[#This Row],[PoolQC]]="Gd",4,IF(fun[[#This Row],[PoolQC]]="TA",3,IF(fun[[#This Row],[PoolQC]]="Fa",2,IF(fun[[#This Row],[PoolQC]]="Po",1,0)))))</f>
        <v>0</v>
      </c>
      <c r="CP69" t="s">
        <v>109</v>
      </c>
      <c r="CQ69" t="s">
        <v>109</v>
      </c>
      <c r="CR69">
        <v>0</v>
      </c>
      <c r="CS69">
        <v>6</v>
      </c>
      <c r="CT69">
        <v>2007</v>
      </c>
      <c r="CU69" t="s">
        <v>136</v>
      </c>
      <c r="CV69" t="s">
        <v>137</v>
      </c>
      <c r="CW69">
        <f>COUNTIF(fun[[#This Row],[Id]:[SaleCondition]],0)</f>
        <v>16</v>
      </c>
      <c r="CX69">
        <f>COUNTIF(fun[[#This Row],[Id]:[SaleCondition]],"NA")</f>
        <v>5</v>
      </c>
      <c r="CY6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9">
        <f>fun[NUM_ExCond]+fun[NUM_BsmtCond]+fun[NUM_GarCond]</f>
        <v>9</v>
      </c>
      <c r="DA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69">
        <v>226000</v>
      </c>
    </row>
    <row r="70" spans="1:107" x14ac:dyDescent="0.25">
      <c r="A70">
        <v>69</v>
      </c>
      <c r="B70">
        <v>30</v>
      </c>
      <c r="C70" t="s">
        <v>168</v>
      </c>
      <c r="D70">
        <f>IF(fun[[#This Row],[MSZoning]]="RL",1,0)</f>
        <v>0</v>
      </c>
      <c r="E70">
        <f>IF(fun[[#This Row],[rl]]="RM",1,0)</f>
        <v>0</v>
      </c>
      <c r="F70">
        <f>IF(fun[[#This Row],[rm]]="RH",1,0)</f>
        <v>0</v>
      </c>
      <c r="G70">
        <f>IF(fun[[#This Row],[rh]]="C (all)",1,0)</f>
        <v>0</v>
      </c>
      <c r="H70">
        <v>47</v>
      </c>
      <c r="I70">
        <f>IF(fun[[#This Row],[LotFrontage]]="NA",0,fun[[#This Row],[LotFrontage]])</f>
        <v>47</v>
      </c>
      <c r="J70">
        <v>4608</v>
      </c>
      <c r="K70" t="s">
        <v>108</v>
      </c>
      <c r="L70" t="s">
        <v>109</v>
      </c>
      <c r="M70" t="s">
        <v>110</v>
      </c>
      <c r="N70" t="s">
        <v>111</v>
      </c>
      <c r="O70" t="s">
        <v>112</v>
      </c>
      <c r="P70" t="s">
        <v>148</v>
      </c>
      <c r="Q70" t="s">
        <v>114</v>
      </c>
      <c r="R70" t="s">
        <v>169</v>
      </c>
      <c r="S70" t="s">
        <v>170</v>
      </c>
      <c r="T70" t="s">
        <v>116</v>
      </c>
      <c r="U70" t="s">
        <v>117</v>
      </c>
      <c r="V70" t="s">
        <v>141</v>
      </c>
      <c r="W70">
        <v>4</v>
      </c>
      <c r="X70">
        <v>6</v>
      </c>
      <c r="Y70">
        <v>1945</v>
      </c>
      <c r="Z70">
        <v>1950</v>
      </c>
      <c r="AA70" t="s">
        <v>119</v>
      </c>
      <c r="AB70" t="s">
        <v>120</v>
      </c>
      <c r="AC70" t="s">
        <v>142</v>
      </c>
      <c r="AD70" t="s">
        <v>142</v>
      </c>
      <c r="AE70" t="s">
        <v>143</v>
      </c>
      <c r="AF70">
        <v>0</v>
      </c>
      <c r="AG70" t="s">
        <v>124</v>
      </c>
      <c r="AH70">
        <f>IF(fun[[#This Row],[ExterQual]]="Ex",5,IF(fun[[#This Row],[ExterQual]]="Gd",4,IF(fun[[#This Row],[ExterQual]]="TA",3,IF(fun[[#This Row],[ExterQual]]="Fa",2,1))))</f>
        <v>3</v>
      </c>
      <c r="AI70" t="s">
        <v>123</v>
      </c>
      <c r="AJ70">
        <f>IF(fun[[#This Row],[ExterCond]]="Ex",5,IF(fun[[#This Row],[ExterCond]]="Gd",4,IF(fun[[#This Row],[ExterCond]]="TA",3,IF(fun[[#This Row],[ExterCond]]="Fa",2,1))))</f>
        <v>4</v>
      </c>
      <c r="AK70" t="s">
        <v>144</v>
      </c>
      <c r="AL70" t="s">
        <v>124</v>
      </c>
      <c r="AM70">
        <f>IF(fun[[#This Row],[BsmtQual]]="Ex",5,IF(fun[[#This Row],[BsmtQual]]="Gd",4,IF(fun[[#This Row],[BsmtQual]]="TA",3,IF(fun[[#This Row],[BsmtQual]]="Fa",2,IF(fun[[#This Row],[BsmtQual]]="Po",1,0)))))</f>
        <v>3</v>
      </c>
      <c r="AN70" t="s">
        <v>124</v>
      </c>
      <c r="AO70">
        <f>IF(fun[[#This Row],[BsmtCond]]="Ex",5,IF(fun[[#This Row],[BsmtCond]]="Gd",4,IF(fun[[#This Row],[BsmtCond]]="TA",3,IF(fun[[#This Row],[BsmtCond]]="Fa",2,IF(fun[[#This Row],[BsmtCond]]="Po",1,0)))))</f>
        <v>3</v>
      </c>
      <c r="AP70" t="s">
        <v>126</v>
      </c>
      <c r="AQ70">
        <f>IF(fun[[#This Row],[BsmtExposure]]="Gd",3,IF(fun[[#This Row],[BsmtExposure]]="Av",2,IF(fun[[#This Row],[BsmtExposure]]="Mn",1,0)))</f>
        <v>0</v>
      </c>
      <c r="AR70" t="s">
        <v>128</v>
      </c>
      <c r="AS70">
        <v>0</v>
      </c>
      <c r="AT70" t="s">
        <v>128</v>
      </c>
      <c r="AU70">
        <v>0</v>
      </c>
      <c r="AV70">
        <v>747</v>
      </c>
      <c r="AW70">
        <v>747</v>
      </c>
      <c r="AX70" t="s">
        <v>129</v>
      </c>
      <c r="AY70" t="s">
        <v>124</v>
      </c>
      <c r="AZ70">
        <f>IF(fun[[#This Row],[HeatingQC]]="Ex",5,IF(fun[[#This Row],[HeatingQC]]="Gd",4,IF(fun[[#This Row],[HeatingQC]]="TA",3,IF(fun[[#This Row],[HeatingQC]]="Fa",2,IF(fun[[#This Row],[HeatingQC]]="Po",1,0)))))</f>
        <v>3</v>
      </c>
      <c r="BA70" t="s">
        <v>131</v>
      </c>
      <c r="BB70" t="s">
        <v>132</v>
      </c>
      <c r="BC70">
        <v>747</v>
      </c>
      <c r="BD70">
        <v>0</v>
      </c>
      <c r="BE70">
        <v>0</v>
      </c>
      <c r="BF70">
        <v>747</v>
      </c>
      <c r="BG70">
        <f>LOG(fun[[#This Row],[GrLivArea]])</f>
        <v>2.8733206018153989</v>
      </c>
      <c r="BH70">
        <v>0</v>
      </c>
      <c r="BI70">
        <v>0</v>
      </c>
      <c r="BJ70">
        <f>fun[[#This Row],[BsmtFullBath]]+(0.5*fun[[#This Row],[BsmtHalfBath]])</f>
        <v>0</v>
      </c>
      <c r="BK70">
        <v>1</v>
      </c>
      <c r="BL70">
        <v>0</v>
      </c>
      <c r="BM70">
        <f>fun[[#This Row],[HalfBath]]+fun[[#This Row],[TOTBaseBath]]+fun[[#This Row],[FullBath]]</f>
        <v>1</v>
      </c>
      <c r="BN70">
        <v>2</v>
      </c>
      <c r="BO70">
        <v>1</v>
      </c>
      <c r="BP70" t="s">
        <v>124</v>
      </c>
      <c r="BQ70">
        <f>IF(fun[[#This Row],[KitchenQual]]="Ex",5,IF(fun[[#This Row],[KitchenQual]]="Gd",4,IF(fun[[#This Row],[KitchenQual]]="TA",3,IF(fun[[#This Row],[KitchenQual]]="Fa",2,0))))</f>
        <v>3</v>
      </c>
      <c r="BR70">
        <v>4</v>
      </c>
      <c r="BS70" t="s">
        <v>133</v>
      </c>
      <c r="BT70">
        <v>0</v>
      </c>
      <c r="BU70" t="s">
        <v>109</v>
      </c>
      <c r="BV70">
        <f>IF(fun[[#This Row],[FireplaceQu]]="Ex",5,IF(fun[[#This Row],[FireplaceQu]]="Gd",4,IF(fun[[#This Row],[FireplaceQu]]="TA",3,IF(fun[[#This Row],[FireplaceQu]]="Fa",2,0))))</f>
        <v>0</v>
      </c>
      <c r="BW70" t="s">
        <v>134</v>
      </c>
      <c r="BX70">
        <v>1945</v>
      </c>
      <c r="BY70" t="s">
        <v>128</v>
      </c>
      <c r="BZ70">
        <v>1</v>
      </c>
      <c r="CA70">
        <v>220</v>
      </c>
      <c r="CB70" t="s">
        <v>124</v>
      </c>
      <c r="CC70">
        <f>IF(fun[[#This Row],[GarageQual]]="Ex",5,IF(fun[[#This Row],[GarageQual]]="Gd",4,IF(fun[[#This Row],[GarageQual]]="TA",3,IF(fun[[#This Row],[GarageQual]]="Fa",2,IF(fun[[#This Row],[GarageQual]]="Po",1,0)))))</f>
        <v>3</v>
      </c>
      <c r="CD70" t="s">
        <v>124</v>
      </c>
      <c r="CE70">
        <f>IF(fun[[#This Row],[GarageCond]]="Ex",5,IF(fun[[#This Row],[GarageCond]]="Gd",4,IF(fun[[#This Row],[GarageCond]]="TA",3,IF(fun[[#This Row],[GarageCond]]="Fa",2,IF(fun[[#This Row],[GarageCond]]="Po",1,0)))))</f>
        <v>3</v>
      </c>
      <c r="CF70" t="s">
        <v>131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f>(0.5*fun[[#This Row],[WoodDeckSF]])+fun[[#This Row],[OpenPorchSF]]+(2*fun[[#This Row],[EnclosedPorch]])+(1.5*fun[[#This Row],[3SsnPorch]])+fun[[#This Row],[ScreenPorch]]</f>
        <v>0</v>
      </c>
      <c r="CM70">
        <v>0</v>
      </c>
      <c r="CN70" t="s">
        <v>109</v>
      </c>
      <c r="CO70">
        <f>IF(fun[[#This Row],[PoolQC]]="Ex",5,IF(fun[[#This Row],[PoolQC]]="Gd",4,IF(fun[[#This Row],[PoolQC]]="TA",3,IF(fun[[#This Row],[PoolQC]]="Fa",2,IF(fun[[#This Row],[PoolQC]]="Po",1,0)))))</f>
        <v>0</v>
      </c>
      <c r="CP70" t="s">
        <v>109</v>
      </c>
      <c r="CQ70" t="s">
        <v>109</v>
      </c>
      <c r="CR70">
        <v>0</v>
      </c>
      <c r="CS70">
        <v>6</v>
      </c>
      <c r="CT70">
        <v>2010</v>
      </c>
      <c r="CU70" t="s">
        <v>136</v>
      </c>
      <c r="CV70" t="s">
        <v>137</v>
      </c>
      <c r="CW70">
        <f>COUNTIF(fun[[#This Row],[Id]:[SaleCondition]],0)</f>
        <v>25</v>
      </c>
      <c r="CX70">
        <f>COUNTIF(fun[[#This Row],[Id]:[SaleCondition]],"NA")</f>
        <v>5</v>
      </c>
      <c r="CY70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70">
        <f>fun[NUM_ExCond]+fun[NUM_BsmtCond]+fun[NUM_GarCond]</f>
        <v>10</v>
      </c>
      <c r="DA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47.25</v>
      </c>
      <c r="DC70">
        <v>80000</v>
      </c>
    </row>
    <row r="71" spans="1:107" x14ac:dyDescent="0.25">
      <c r="A71">
        <v>70</v>
      </c>
      <c r="B71">
        <v>50</v>
      </c>
      <c r="C71" t="s">
        <v>107</v>
      </c>
      <c r="D71">
        <f>IF(fun[[#This Row],[MSZoning]]="RL",1,0)</f>
        <v>1</v>
      </c>
      <c r="E71">
        <f>IF(fun[[#This Row],[rl]]="RM",1,0)</f>
        <v>0</v>
      </c>
      <c r="F71">
        <f>IF(fun[[#This Row],[rm]]="RH",1,0)</f>
        <v>0</v>
      </c>
      <c r="G71">
        <f>IF(fun[[#This Row],[rh]]="C (all)",1,0)</f>
        <v>0</v>
      </c>
      <c r="H71">
        <v>81</v>
      </c>
      <c r="I71">
        <f>IF(fun[[#This Row],[LotFrontage]]="NA",0,fun[[#This Row],[LotFrontage]])</f>
        <v>81</v>
      </c>
      <c r="J71">
        <v>15593</v>
      </c>
      <c r="K71" t="s">
        <v>108</v>
      </c>
      <c r="L71" t="s">
        <v>109</v>
      </c>
      <c r="M71" t="s">
        <v>110</v>
      </c>
      <c r="N71" t="s">
        <v>111</v>
      </c>
      <c r="O71" t="s">
        <v>112</v>
      </c>
      <c r="P71" t="s">
        <v>148</v>
      </c>
      <c r="Q71" t="s">
        <v>114</v>
      </c>
      <c r="R71" t="s">
        <v>231</v>
      </c>
      <c r="S71" t="s">
        <v>116</v>
      </c>
      <c r="T71" t="s">
        <v>116</v>
      </c>
      <c r="U71" t="s">
        <v>117</v>
      </c>
      <c r="V71" t="s">
        <v>158</v>
      </c>
      <c r="W71">
        <v>7</v>
      </c>
      <c r="X71">
        <v>4</v>
      </c>
      <c r="Y71">
        <v>1953</v>
      </c>
      <c r="Z71">
        <v>1953</v>
      </c>
      <c r="AA71" t="s">
        <v>119</v>
      </c>
      <c r="AB71" t="s">
        <v>120</v>
      </c>
      <c r="AC71" t="s">
        <v>122</v>
      </c>
      <c r="AD71" t="s">
        <v>212</v>
      </c>
      <c r="AE71" t="s">
        <v>143</v>
      </c>
      <c r="AF71">
        <v>0</v>
      </c>
      <c r="AG71" t="s">
        <v>123</v>
      </c>
      <c r="AH71">
        <f>IF(fun[[#This Row],[ExterQual]]="Ex",5,IF(fun[[#This Row],[ExterQual]]="Gd",4,IF(fun[[#This Row],[ExterQual]]="TA",3,IF(fun[[#This Row],[ExterQual]]="Fa",2,1))))</f>
        <v>4</v>
      </c>
      <c r="AI71" t="s">
        <v>124</v>
      </c>
      <c r="AJ71">
        <f>IF(fun[[#This Row],[ExterCond]]="Ex",5,IF(fun[[#This Row],[ExterCond]]="Gd",4,IF(fun[[#This Row],[ExterCond]]="TA",3,IF(fun[[#This Row],[ExterCond]]="Fa",2,1))))</f>
        <v>3</v>
      </c>
      <c r="AK71" t="s">
        <v>144</v>
      </c>
      <c r="AL71" t="s">
        <v>124</v>
      </c>
      <c r="AM71">
        <f>IF(fun[[#This Row],[BsmtQual]]="Ex",5,IF(fun[[#This Row],[BsmtQual]]="Gd",4,IF(fun[[#This Row],[BsmtQual]]="TA",3,IF(fun[[#This Row],[BsmtQual]]="Fa",2,IF(fun[[#This Row],[BsmtQual]]="Po",1,0)))))</f>
        <v>3</v>
      </c>
      <c r="AN71" t="s">
        <v>124</v>
      </c>
      <c r="AO71">
        <f>IF(fun[[#This Row],[BsmtCond]]="Ex",5,IF(fun[[#This Row],[BsmtCond]]="Gd",4,IF(fun[[#This Row],[BsmtCond]]="TA",3,IF(fun[[#This Row],[BsmtCond]]="Fa",2,IF(fun[[#This Row],[BsmtCond]]="Po",1,0)))))</f>
        <v>3</v>
      </c>
      <c r="AP71" t="s">
        <v>126</v>
      </c>
      <c r="AQ71">
        <f>IF(fun[[#This Row],[BsmtExposure]]="Gd",3,IF(fun[[#This Row],[BsmtExposure]]="Av",2,IF(fun[[#This Row],[BsmtExposure]]="Mn",1,0)))</f>
        <v>0</v>
      </c>
      <c r="AR71" t="s">
        <v>167</v>
      </c>
      <c r="AS71">
        <v>603</v>
      </c>
      <c r="AT71" t="s">
        <v>128</v>
      </c>
      <c r="AU71">
        <v>0</v>
      </c>
      <c r="AV71">
        <v>701</v>
      </c>
      <c r="AW71">
        <v>1304</v>
      </c>
      <c r="AX71" t="s">
        <v>232</v>
      </c>
      <c r="AY71" t="s">
        <v>124</v>
      </c>
      <c r="AZ71">
        <f>IF(fun[[#This Row],[HeatingQC]]="Ex",5,IF(fun[[#This Row],[HeatingQC]]="Gd",4,IF(fun[[#This Row],[HeatingQC]]="TA",3,IF(fun[[#This Row],[HeatingQC]]="Fa",2,IF(fun[[#This Row],[HeatingQC]]="Po",1,0)))))</f>
        <v>3</v>
      </c>
      <c r="BA71" t="s">
        <v>131</v>
      </c>
      <c r="BB71" t="s">
        <v>132</v>
      </c>
      <c r="BC71">
        <v>1304</v>
      </c>
      <c r="BD71">
        <v>983</v>
      </c>
      <c r="BE71">
        <v>0</v>
      </c>
      <c r="BF71">
        <v>2287</v>
      </c>
      <c r="BG71">
        <f>LOG(fun[[#This Row],[GrLivArea]])</f>
        <v>3.3592661646067485</v>
      </c>
      <c r="BH71">
        <v>0</v>
      </c>
      <c r="BI71">
        <v>0</v>
      </c>
      <c r="BJ71">
        <f>fun[[#This Row],[BsmtFullBath]]+(0.5*fun[[#This Row],[BsmtHalfBath]])</f>
        <v>0</v>
      </c>
      <c r="BK71">
        <v>2</v>
      </c>
      <c r="BL71">
        <v>0</v>
      </c>
      <c r="BM71">
        <f>fun[[#This Row],[HalfBath]]+fun[[#This Row],[TOTBaseBath]]+fun[[#This Row],[FullBath]]</f>
        <v>2</v>
      </c>
      <c r="BN71">
        <v>3</v>
      </c>
      <c r="BO71">
        <v>1</v>
      </c>
      <c r="BP71" t="s">
        <v>124</v>
      </c>
      <c r="BQ71">
        <f>IF(fun[[#This Row],[KitchenQual]]="Ex",5,IF(fun[[#This Row],[KitchenQual]]="Gd",4,IF(fun[[#This Row],[KitchenQual]]="TA",3,IF(fun[[#This Row],[KitchenQual]]="Fa",2,0))))</f>
        <v>3</v>
      </c>
      <c r="BR71">
        <v>7</v>
      </c>
      <c r="BS71" t="s">
        <v>133</v>
      </c>
      <c r="BT71">
        <v>1</v>
      </c>
      <c r="BU71" t="s">
        <v>124</v>
      </c>
      <c r="BV71">
        <f>IF(fun[[#This Row],[FireplaceQu]]="Ex",5,IF(fun[[#This Row],[FireplaceQu]]="Gd",4,IF(fun[[#This Row],[FireplaceQu]]="TA",3,IF(fun[[#This Row],[FireplaceQu]]="Fa",2,0))))</f>
        <v>3</v>
      </c>
      <c r="BW71" t="s">
        <v>134</v>
      </c>
      <c r="BX71">
        <v>1953</v>
      </c>
      <c r="BY71" t="s">
        <v>183</v>
      </c>
      <c r="BZ71">
        <v>2</v>
      </c>
      <c r="CA71">
        <v>667</v>
      </c>
      <c r="CB71" t="s">
        <v>124</v>
      </c>
      <c r="CC71">
        <f>IF(fun[[#This Row],[GarageQual]]="Ex",5,IF(fun[[#This Row],[GarageQual]]="Gd",4,IF(fun[[#This Row],[GarageQual]]="TA",3,IF(fun[[#This Row],[GarageQual]]="Fa",2,IF(fun[[#This Row],[GarageQual]]="Po",1,0)))))</f>
        <v>3</v>
      </c>
      <c r="CD71" t="s">
        <v>124</v>
      </c>
      <c r="CE71">
        <f>IF(fun[[#This Row],[GarageCond]]="Ex",5,IF(fun[[#This Row],[GarageCond]]="Gd",4,IF(fun[[#This Row],[GarageCond]]="TA",3,IF(fun[[#This Row],[GarageCond]]="Fa",2,IF(fun[[#This Row],[GarageCond]]="Po",1,0)))))</f>
        <v>3</v>
      </c>
      <c r="CF71" t="s">
        <v>131</v>
      </c>
      <c r="CG71">
        <v>0</v>
      </c>
      <c r="CH71">
        <v>21</v>
      </c>
      <c r="CI71">
        <v>114</v>
      </c>
      <c r="CJ71">
        <v>0</v>
      </c>
      <c r="CK71">
        <v>0</v>
      </c>
      <c r="CL71">
        <f>(0.5*fun[[#This Row],[WoodDeckSF]])+fun[[#This Row],[OpenPorchSF]]+(2*fun[[#This Row],[EnclosedPorch]])+(1.5*fun[[#This Row],[3SsnPorch]])+fun[[#This Row],[ScreenPorch]]</f>
        <v>249</v>
      </c>
      <c r="CM71">
        <v>0</v>
      </c>
      <c r="CN71" t="s">
        <v>109</v>
      </c>
      <c r="CO71">
        <f>IF(fun[[#This Row],[PoolQC]]="Ex",5,IF(fun[[#This Row],[PoolQC]]="Gd",4,IF(fun[[#This Row],[PoolQC]]="TA",3,IF(fun[[#This Row],[PoolQC]]="Fa",2,IF(fun[[#This Row],[PoolQC]]="Po",1,0)))))</f>
        <v>0</v>
      </c>
      <c r="CP71" t="s">
        <v>109</v>
      </c>
      <c r="CQ71" t="s">
        <v>109</v>
      </c>
      <c r="CR71">
        <v>0</v>
      </c>
      <c r="CS71">
        <v>7</v>
      </c>
      <c r="CT71">
        <v>2006</v>
      </c>
      <c r="CU71" t="s">
        <v>136</v>
      </c>
      <c r="CV71" t="s">
        <v>137</v>
      </c>
      <c r="CW71">
        <f>COUNTIF(fun[[#This Row],[Id]:[SaleCondition]],0)</f>
        <v>17</v>
      </c>
      <c r="CX71">
        <f>COUNTIF(fun[[#This Row],[Id]:[SaleCondition]],"NA")</f>
        <v>4</v>
      </c>
      <c r="CY71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71">
        <f>fun[NUM_ExCond]+fun[NUM_BsmtCond]+fun[NUM_GarCond]</f>
        <v>9</v>
      </c>
      <c r="DA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56.5</v>
      </c>
      <c r="DC71">
        <v>225000</v>
      </c>
    </row>
    <row r="72" spans="1:107" x14ac:dyDescent="0.25">
      <c r="A72">
        <v>71</v>
      </c>
      <c r="B72">
        <v>20</v>
      </c>
      <c r="C72" t="s">
        <v>107</v>
      </c>
      <c r="D72">
        <f>IF(fun[[#This Row],[MSZoning]]="RL",1,0)</f>
        <v>1</v>
      </c>
      <c r="E72">
        <f>IF(fun[[#This Row],[rl]]="RM",1,0)</f>
        <v>0</v>
      </c>
      <c r="F72">
        <f>IF(fun[[#This Row],[rm]]="RH",1,0)</f>
        <v>0</v>
      </c>
      <c r="G72">
        <f>IF(fun[[#This Row],[rh]]="C (all)",1,0)</f>
        <v>0</v>
      </c>
      <c r="H72">
        <v>95</v>
      </c>
      <c r="I72">
        <f>IF(fun[[#This Row],[LotFrontage]]="NA",0,fun[[#This Row],[LotFrontage]])</f>
        <v>95</v>
      </c>
      <c r="J72">
        <v>13651</v>
      </c>
      <c r="K72" t="s">
        <v>108</v>
      </c>
      <c r="L72" t="s">
        <v>109</v>
      </c>
      <c r="M72" t="s">
        <v>146</v>
      </c>
      <c r="N72" t="s">
        <v>111</v>
      </c>
      <c r="O72" t="s">
        <v>112</v>
      </c>
      <c r="P72" t="s">
        <v>113</v>
      </c>
      <c r="Q72" t="s">
        <v>114</v>
      </c>
      <c r="R72" t="s">
        <v>188</v>
      </c>
      <c r="S72" t="s">
        <v>116</v>
      </c>
      <c r="T72" t="s">
        <v>116</v>
      </c>
      <c r="U72" t="s">
        <v>117</v>
      </c>
      <c r="V72" t="s">
        <v>141</v>
      </c>
      <c r="W72">
        <v>7</v>
      </c>
      <c r="X72">
        <v>6</v>
      </c>
      <c r="Y72">
        <v>1973</v>
      </c>
      <c r="Z72">
        <v>1973</v>
      </c>
      <c r="AA72" t="s">
        <v>119</v>
      </c>
      <c r="AB72" t="s">
        <v>120</v>
      </c>
      <c r="AC72" t="s">
        <v>187</v>
      </c>
      <c r="AD72" t="s">
        <v>187</v>
      </c>
      <c r="AE72" t="s">
        <v>122</v>
      </c>
      <c r="AF72">
        <v>1115</v>
      </c>
      <c r="AG72" t="s">
        <v>124</v>
      </c>
      <c r="AH72">
        <f>IF(fun[[#This Row],[ExterQual]]="Ex",5,IF(fun[[#This Row],[ExterQual]]="Gd",4,IF(fun[[#This Row],[ExterQual]]="TA",3,IF(fun[[#This Row],[ExterQual]]="Fa",2,1))))</f>
        <v>3</v>
      </c>
      <c r="AI72" t="s">
        <v>123</v>
      </c>
      <c r="AJ72">
        <f>IF(fun[[#This Row],[ExterCond]]="Ex",5,IF(fun[[#This Row],[ExterCond]]="Gd",4,IF(fun[[#This Row],[ExterCond]]="TA",3,IF(fun[[#This Row],[ExterCond]]="Fa",2,1))))</f>
        <v>4</v>
      </c>
      <c r="AK72" t="s">
        <v>144</v>
      </c>
      <c r="AL72" t="s">
        <v>123</v>
      </c>
      <c r="AM72">
        <f>IF(fun[[#This Row],[BsmtQual]]="Ex",5,IF(fun[[#This Row],[BsmtQual]]="Gd",4,IF(fun[[#This Row],[BsmtQual]]="TA",3,IF(fun[[#This Row],[BsmtQual]]="Fa",2,IF(fun[[#This Row],[BsmtQual]]="Po",1,0)))))</f>
        <v>4</v>
      </c>
      <c r="AN72" t="s">
        <v>124</v>
      </c>
      <c r="AO72">
        <f>IF(fun[[#This Row],[BsmtCond]]="Ex",5,IF(fun[[#This Row],[BsmtCond]]="Gd",4,IF(fun[[#This Row],[BsmtCond]]="TA",3,IF(fun[[#This Row],[BsmtCond]]="Fa",2,IF(fun[[#This Row],[BsmtCond]]="Po",1,0)))))</f>
        <v>3</v>
      </c>
      <c r="AP72" t="s">
        <v>123</v>
      </c>
      <c r="AQ72">
        <f>IF(fun[[#This Row],[BsmtExposure]]="Gd",3,IF(fun[[#This Row],[BsmtExposure]]="Av",2,IF(fun[[#This Row],[BsmtExposure]]="Mn",1,0)))</f>
        <v>3</v>
      </c>
      <c r="AR72" t="s">
        <v>145</v>
      </c>
      <c r="AS72">
        <v>1880</v>
      </c>
      <c r="AT72" t="s">
        <v>128</v>
      </c>
      <c r="AU72">
        <v>0</v>
      </c>
      <c r="AV72">
        <v>343</v>
      </c>
      <c r="AW72">
        <v>2223</v>
      </c>
      <c r="AX72" t="s">
        <v>129</v>
      </c>
      <c r="AY72" t="s">
        <v>130</v>
      </c>
      <c r="AZ72">
        <f>IF(fun[[#This Row],[HeatingQC]]="Ex",5,IF(fun[[#This Row],[HeatingQC]]="Gd",4,IF(fun[[#This Row],[HeatingQC]]="TA",3,IF(fun[[#This Row],[HeatingQC]]="Fa",2,IF(fun[[#This Row],[HeatingQC]]="Po",1,0)))))</f>
        <v>5</v>
      </c>
      <c r="BA72" t="s">
        <v>131</v>
      </c>
      <c r="BB72" t="s">
        <v>132</v>
      </c>
      <c r="BC72">
        <v>2223</v>
      </c>
      <c r="BD72">
        <v>0</v>
      </c>
      <c r="BE72">
        <v>0</v>
      </c>
      <c r="BF72">
        <v>2223</v>
      </c>
      <c r="BG72">
        <f>LOG(fun[[#This Row],[GrLivArea]])</f>
        <v>3.3469394626989906</v>
      </c>
      <c r="BH72">
        <v>1</v>
      </c>
      <c r="BI72">
        <v>0</v>
      </c>
      <c r="BJ72">
        <f>fun[[#This Row],[BsmtFullBath]]+(0.5*fun[[#This Row],[BsmtHalfBath]])</f>
        <v>1</v>
      </c>
      <c r="BK72">
        <v>2</v>
      </c>
      <c r="BL72">
        <v>0</v>
      </c>
      <c r="BM72">
        <f>fun[[#This Row],[HalfBath]]+fun[[#This Row],[TOTBaseBath]]+fun[[#This Row],[FullBath]]</f>
        <v>3</v>
      </c>
      <c r="BN72">
        <v>3</v>
      </c>
      <c r="BO72">
        <v>1</v>
      </c>
      <c r="BP72" t="s">
        <v>124</v>
      </c>
      <c r="BQ72">
        <f>IF(fun[[#This Row],[KitchenQual]]="Ex",5,IF(fun[[#This Row],[KitchenQual]]="Gd",4,IF(fun[[#This Row],[KitchenQual]]="TA",3,IF(fun[[#This Row],[KitchenQual]]="Fa",2,0))))</f>
        <v>3</v>
      </c>
      <c r="BR72">
        <v>8</v>
      </c>
      <c r="BS72" t="s">
        <v>133</v>
      </c>
      <c r="BT72">
        <v>2</v>
      </c>
      <c r="BU72" t="s">
        <v>123</v>
      </c>
      <c r="BV72">
        <f>IF(fun[[#This Row],[FireplaceQu]]="Ex",5,IF(fun[[#This Row],[FireplaceQu]]="Gd",4,IF(fun[[#This Row],[FireplaceQu]]="TA",3,IF(fun[[#This Row],[FireplaceQu]]="Fa",2,0))))</f>
        <v>4</v>
      </c>
      <c r="BW72" t="s">
        <v>134</v>
      </c>
      <c r="BX72">
        <v>1973</v>
      </c>
      <c r="BY72" t="s">
        <v>183</v>
      </c>
      <c r="BZ72">
        <v>2</v>
      </c>
      <c r="CA72">
        <v>516</v>
      </c>
      <c r="CB72" t="s">
        <v>124</v>
      </c>
      <c r="CC72">
        <f>IF(fun[[#This Row],[GarageQual]]="Ex",5,IF(fun[[#This Row],[GarageQual]]="Gd",4,IF(fun[[#This Row],[GarageQual]]="TA",3,IF(fun[[#This Row],[GarageQual]]="Fa",2,IF(fun[[#This Row],[GarageQual]]="Po",1,0)))))</f>
        <v>3</v>
      </c>
      <c r="CD72" t="s">
        <v>124</v>
      </c>
      <c r="CE72">
        <f>IF(fun[[#This Row],[GarageCond]]="Ex",5,IF(fun[[#This Row],[GarageCond]]="Gd",4,IF(fun[[#This Row],[GarageCond]]="TA",3,IF(fun[[#This Row],[GarageCond]]="Fa",2,IF(fun[[#This Row],[GarageCond]]="Po",1,0)))))</f>
        <v>3</v>
      </c>
      <c r="CF72" t="s">
        <v>131</v>
      </c>
      <c r="CG72">
        <v>300</v>
      </c>
      <c r="CH72">
        <v>0</v>
      </c>
      <c r="CI72">
        <v>0</v>
      </c>
      <c r="CJ72">
        <v>0</v>
      </c>
      <c r="CK72">
        <v>0</v>
      </c>
      <c r="CL72">
        <f>(0.5*fun[[#This Row],[WoodDeckSF]])+fun[[#This Row],[OpenPorchSF]]+(2*fun[[#This Row],[EnclosedPorch]])+(1.5*fun[[#This Row],[3SsnPorch]])+fun[[#This Row],[ScreenPorch]]</f>
        <v>150</v>
      </c>
      <c r="CM72">
        <v>0</v>
      </c>
      <c r="CN72" t="s">
        <v>109</v>
      </c>
      <c r="CO72">
        <f>IF(fun[[#This Row],[PoolQC]]="Ex",5,IF(fun[[#This Row],[PoolQC]]="Gd",4,IF(fun[[#This Row],[PoolQC]]="TA",3,IF(fun[[#This Row],[PoolQC]]="Fa",2,IF(fun[[#This Row],[PoolQC]]="Po",1,0)))))</f>
        <v>0</v>
      </c>
      <c r="CP72" t="s">
        <v>109</v>
      </c>
      <c r="CQ72" t="s">
        <v>109</v>
      </c>
      <c r="CR72">
        <v>0</v>
      </c>
      <c r="CS72">
        <v>2</v>
      </c>
      <c r="CT72">
        <v>2007</v>
      </c>
      <c r="CU72" t="s">
        <v>136</v>
      </c>
      <c r="CV72" t="s">
        <v>137</v>
      </c>
      <c r="CW72">
        <f>COUNTIF(fun[[#This Row],[Id]:[SaleCondition]],0)</f>
        <v>15</v>
      </c>
      <c r="CX72">
        <f>COUNTIF(fun[[#This Row],[Id]:[SaleCondition]],"NA")</f>
        <v>4</v>
      </c>
      <c r="CY72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72">
        <f>fun[NUM_ExCond]+fun[NUM_BsmtCond]+fun[NUM_GarCond]</f>
        <v>10</v>
      </c>
      <c r="DA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72">
        <v>244000</v>
      </c>
    </row>
    <row r="73" spans="1:107" x14ac:dyDescent="0.25">
      <c r="A73">
        <v>72</v>
      </c>
      <c r="B73">
        <v>20</v>
      </c>
      <c r="C73" t="s">
        <v>107</v>
      </c>
      <c r="D73">
        <f>IF(fun[[#This Row],[MSZoning]]="RL",1,0)</f>
        <v>1</v>
      </c>
      <c r="E73">
        <f>IF(fun[[#This Row],[rl]]="RM",1,0)</f>
        <v>0</v>
      </c>
      <c r="F73">
        <f>IF(fun[[#This Row],[rm]]="RH",1,0)</f>
        <v>0</v>
      </c>
      <c r="G73">
        <f>IF(fun[[#This Row],[rh]]="C (all)",1,0)</f>
        <v>0</v>
      </c>
      <c r="H73">
        <v>69</v>
      </c>
      <c r="I73">
        <f>IF(fun[[#This Row],[LotFrontage]]="NA",0,fun[[#This Row],[LotFrontage]])</f>
        <v>69</v>
      </c>
      <c r="J73">
        <v>7599</v>
      </c>
      <c r="K73" t="s">
        <v>108</v>
      </c>
      <c r="L73" t="s">
        <v>109</v>
      </c>
      <c r="M73" t="s">
        <v>110</v>
      </c>
      <c r="N73" t="s">
        <v>111</v>
      </c>
      <c r="O73" t="s">
        <v>112</v>
      </c>
      <c r="P73" t="s">
        <v>148</v>
      </c>
      <c r="Q73" t="s">
        <v>114</v>
      </c>
      <c r="R73" t="s">
        <v>157</v>
      </c>
      <c r="S73" t="s">
        <v>116</v>
      </c>
      <c r="T73" t="s">
        <v>116</v>
      </c>
      <c r="U73" t="s">
        <v>117</v>
      </c>
      <c r="V73" t="s">
        <v>141</v>
      </c>
      <c r="W73">
        <v>4</v>
      </c>
      <c r="X73">
        <v>6</v>
      </c>
      <c r="Y73">
        <v>1982</v>
      </c>
      <c r="Z73">
        <v>2006</v>
      </c>
      <c r="AA73" t="s">
        <v>119</v>
      </c>
      <c r="AB73" t="s">
        <v>120</v>
      </c>
      <c r="AC73" t="s">
        <v>166</v>
      </c>
      <c r="AD73" t="s">
        <v>187</v>
      </c>
      <c r="AE73" t="s">
        <v>143</v>
      </c>
      <c r="AF73">
        <v>0</v>
      </c>
      <c r="AG73" t="s">
        <v>124</v>
      </c>
      <c r="AH73">
        <f>IF(fun[[#This Row],[ExterQual]]="Ex",5,IF(fun[[#This Row],[ExterQual]]="Gd",4,IF(fun[[#This Row],[ExterQual]]="TA",3,IF(fun[[#This Row],[ExterQual]]="Fa",2,1))))</f>
        <v>3</v>
      </c>
      <c r="AI73" t="s">
        <v>124</v>
      </c>
      <c r="AJ73">
        <f>IF(fun[[#This Row],[ExterCond]]="Ex",5,IF(fun[[#This Row],[ExterCond]]="Gd",4,IF(fun[[#This Row],[ExterCond]]="TA",3,IF(fun[[#This Row],[ExterCond]]="Fa",2,1))))</f>
        <v>3</v>
      </c>
      <c r="AK73" t="s">
        <v>144</v>
      </c>
      <c r="AL73" t="s">
        <v>124</v>
      </c>
      <c r="AM73">
        <f>IF(fun[[#This Row],[BsmtQual]]="Ex",5,IF(fun[[#This Row],[BsmtQual]]="Gd",4,IF(fun[[#This Row],[BsmtQual]]="TA",3,IF(fun[[#This Row],[BsmtQual]]="Fa",2,IF(fun[[#This Row],[BsmtQual]]="Po",1,0)))))</f>
        <v>3</v>
      </c>
      <c r="AN73" t="s">
        <v>124</v>
      </c>
      <c r="AO73">
        <f>IF(fun[[#This Row],[BsmtCond]]="Ex",5,IF(fun[[#This Row],[BsmtCond]]="Gd",4,IF(fun[[#This Row],[BsmtCond]]="TA",3,IF(fun[[#This Row],[BsmtCond]]="Fa",2,IF(fun[[#This Row],[BsmtCond]]="Po",1,0)))))</f>
        <v>3</v>
      </c>
      <c r="AP73" t="s">
        <v>126</v>
      </c>
      <c r="AQ73">
        <f>IF(fun[[#This Row],[BsmtExposure]]="Gd",3,IF(fun[[#This Row],[BsmtExposure]]="Av",2,IF(fun[[#This Row],[BsmtExposure]]="Mn",1,0)))</f>
        <v>0</v>
      </c>
      <c r="AR73" t="s">
        <v>145</v>
      </c>
      <c r="AS73">
        <v>565</v>
      </c>
      <c r="AT73" t="s">
        <v>128</v>
      </c>
      <c r="AU73">
        <v>0</v>
      </c>
      <c r="AV73">
        <v>280</v>
      </c>
      <c r="AW73">
        <v>845</v>
      </c>
      <c r="AX73" t="s">
        <v>129</v>
      </c>
      <c r="AY73" t="s">
        <v>124</v>
      </c>
      <c r="AZ73">
        <f>IF(fun[[#This Row],[HeatingQC]]="Ex",5,IF(fun[[#This Row],[HeatingQC]]="Gd",4,IF(fun[[#This Row],[HeatingQC]]="TA",3,IF(fun[[#This Row],[HeatingQC]]="Fa",2,IF(fun[[#This Row],[HeatingQC]]="Po",1,0)))))</f>
        <v>3</v>
      </c>
      <c r="BA73" t="s">
        <v>131</v>
      </c>
      <c r="BB73" t="s">
        <v>132</v>
      </c>
      <c r="BC73">
        <v>845</v>
      </c>
      <c r="BD73">
        <v>0</v>
      </c>
      <c r="BE73">
        <v>0</v>
      </c>
      <c r="BF73">
        <v>845</v>
      </c>
      <c r="BG73">
        <f>LOG(fun[[#This Row],[GrLivArea]])</f>
        <v>2.9268567089496922</v>
      </c>
      <c r="BH73">
        <v>1</v>
      </c>
      <c r="BI73">
        <v>0</v>
      </c>
      <c r="BJ73">
        <f>fun[[#This Row],[BsmtFullBath]]+(0.5*fun[[#This Row],[BsmtHalfBath]])</f>
        <v>1</v>
      </c>
      <c r="BK73">
        <v>1</v>
      </c>
      <c r="BL73">
        <v>0</v>
      </c>
      <c r="BM73">
        <f>fun[[#This Row],[HalfBath]]+fun[[#This Row],[TOTBaseBath]]+fun[[#This Row],[FullBath]]</f>
        <v>2</v>
      </c>
      <c r="BN73">
        <v>2</v>
      </c>
      <c r="BO73">
        <v>1</v>
      </c>
      <c r="BP73" t="s">
        <v>124</v>
      </c>
      <c r="BQ73">
        <f>IF(fun[[#This Row],[KitchenQual]]="Ex",5,IF(fun[[#This Row],[KitchenQual]]="Gd",4,IF(fun[[#This Row],[KitchenQual]]="TA",3,IF(fun[[#This Row],[KitchenQual]]="Fa",2,0))))</f>
        <v>3</v>
      </c>
      <c r="BR73">
        <v>4</v>
      </c>
      <c r="BS73" t="s">
        <v>133</v>
      </c>
      <c r="BT73">
        <v>0</v>
      </c>
      <c r="BU73" t="s">
        <v>109</v>
      </c>
      <c r="BV73">
        <f>IF(fun[[#This Row],[FireplaceQu]]="Ex",5,IF(fun[[#This Row],[FireplaceQu]]="Gd",4,IF(fun[[#This Row],[FireplaceQu]]="TA",3,IF(fun[[#This Row],[FireplaceQu]]="Fa",2,0))))</f>
        <v>0</v>
      </c>
      <c r="BW73" t="s">
        <v>153</v>
      </c>
      <c r="BX73">
        <v>1987</v>
      </c>
      <c r="BY73" t="s">
        <v>128</v>
      </c>
      <c r="BZ73">
        <v>2</v>
      </c>
      <c r="CA73">
        <v>360</v>
      </c>
      <c r="CB73" t="s">
        <v>124</v>
      </c>
      <c r="CC73">
        <f>IF(fun[[#This Row],[GarageQual]]="Ex",5,IF(fun[[#This Row],[GarageQual]]="Gd",4,IF(fun[[#This Row],[GarageQual]]="TA",3,IF(fun[[#This Row],[GarageQual]]="Fa",2,IF(fun[[#This Row],[GarageQual]]="Po",1,0)))))</f>
        <v>3</v>
      </c>
      <c r="CD73" t="s">
        <v>124</v>
      </c>
      <c r="CE73">
        <f>IF(fun[[#This Row],[GarageCond]]="Ex",5,IF(fun[[#This Row],[GarageCond]]="Gd",4,IF(fun[[#This Row],[GarageCond]]="TA",3,IF(fun[[#This Row],[GarageCond]]="Fa",2,IF(fun[[#This Row],[GarageCond]]="Po",1,0)))))</f>
        <v>3</v>
      </c>
      <c r="CF73" t="s">
        <v>131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f>(0.5*fun[[#This Row],[WoodDeckSF]])+fun[[#This Row],[OpenPorchSF]]+(2*fun[[#This Row],[EnclosedPorch]])+(1.5*fun[[#This Row],[3SsnPorch]])+fun[[#This Row],[ScreenPorch]]</f>
        <v>0</v>
      </c>
      <c r="CM73">
        <v>0</v>
      </c>
      <c r="CN73" t="s">
        <v>109</v>
      </c>
      <c r="CO73">
        <f>IF(fun[[#This Row],[PoolQC]]="Ex",5,IF(fun[[#This Row],[PoolQC]]="Gd",4,IF(fun[[#This Row],[PoolQC]]="TA",3,IF(fun[[#This Row],[PoolQC]]="Fa",2,IF(fun[[#This Row],[PoolQC]]="Po",1,0)))))</f>
        <v>0</v>
      </c>
      <c r="CP73" t="s">
        <v>109</v>
      </c>
      <c r="CQ73" t="s">
        <v>109</v>
      </c>
      <c r="CR73">
        <v>0</v>
      </c>
      <c r="CS73">
        <v>6</v>
      </c>
      <c r="CT73">
        <v>2007</v>
      </c>
      <c r="CU73" t="s">
        <v>136</v>
      </c>
      <c r="CV73" t="s">
        <v>137</v>
      </c>
      <c r="CW73">
        <f>COUNTIF(fun[[#This Row],[Id]:[SaleCondition]],0)</f>
        <v>21</v>
      </c>
      <c r="CX73">
        <f>COUNTIF(fun[[#This Row],[Id]:[SaleCondition]],"NA")</f>
        <v>5</v>
      </c>
      <c r="CY73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73">
        <f>fun[NUM_ExCond]+fun[NUM_BsmtCond]+fun[NUM_GarCond]</f>
        <v>9</v>
      </c>
      <c r="DA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</v>
      </c>
      <c r="DC73">
        <v>129500</v>
      </c>
    </row>
    <row r="74" spans="1:107" x14ac:dyDescent="0.25">
      <c r="A74">
        <v>73</v>
      </c>
      <c r="B74">
        <v>60</v>
      </c>
      <c r="C74" t="s">
        <v>107</v>
      </c>
      <c r="D74">
        <f>IF(fun[[#This Row],[MSZoning]]="RL",1,0)</f>
        <v>1</v>
      </c>
      <c r="E74">
        <f>IF(fun[[#This Row],[rl]]="RM",1,0)</f>
        <v>0</v>
      </c>
      <c r="F74">
        <f>IF(fun[[#This Row],[rm]]="RH",1,0)</f>
        <v>0</v>
      </c>
      <c r="G74">
        <f>IF(fun[[#This Row],[rh]]="C (all)",1,0)</f>
        <v>0</v>
      </c>
      <c r="H74">
        <v>74</v>
      </c>
      <c r="I74">
        <f>IF(fun[[#This Row],[LotFrontage]]="NA",0,fun[[#This Row],[LotFrontage]])</f>
        <v>74</v>
      </c>
      <c r="J74">
        <v>10141</v>
      </c>
      <c r="K74" t="s">
        <v>108</v>
      </c>
      <c r="L74" t="s">
        <v>109</v>
      </c>
      <c r="M74" t="s">
        <v>146</v>
      </c>
      <c r="N74" t="s">
        <v>111</v>
      </c>
      <c r="O74" t="s">
        <v>112</v>
      </c>
      <c r="P74" t="s">
        <v>148</v>
      </c>
      <c r="Q74" t="s">
        <v>114</v>
      </c>
      <c r="R74" t="s">
        <v>219</v>
      </c>
      <c r="S74" t="s">
        <v>116</v>
      </c>
      <c r="T74" t="s">
        <v>116</v>
      </c>
      <c r="U74" t="s">
        <v>117</v>
      </c>
      <c r="V74" t="s">
        <v>118</v>
      </c>
      <c r="W74">
        <v>7</v>
      </c>
      <c r="X74">
        <v>5</v>
      </c>
      <c r="Y74">
        <v>1998</v>
      </c>
      <c r="Z74">
        <v>1998</v>
      </c>
      <c r="AA74" t="s">
        <v>119</v>
      </c>
      <c r="AB74" t="s">
        <v>120</v>
      </c>
      <c r="AC74" t="s">
        <v>121</v>
      </c>
      <c r="AD74" t="s">
        <v>121</v>
      </c>
      <c r="AE74" t="s">
        <v>122</v>
      </c>
      <c r="AF74">
        <v>40</v>
      </c>
      <c r="AG74" t="s">
        <v>124</v>
      </c>
      <c r="AH74">
        <f>IF(fun[[#This Row],[ExterQual]]="Ex",5,IF(fun[[#This Row],[ExterQual]]="Gd",4,IF(fun[[#This Row],[ExterQual]]="TA",3,IF(fun[[#This Row],[ExterQual]]="Fa",2,1))))</f>
        <v>3</v>
      </c>
      <c r="AI74" t="s">
        <v>124</v>
      </c>
      <c r="AJ74">
        <f>IF(fun[[#This Row],[ExterCond]]="Ex",5,IF(fun[[#This Row],[ExterCond]]="Gd",4,IF(fun[[#This Row],[ExterCond]]="TA",3,IF(fun[[#This Row],[ExterCond]]="Fa",2,1))))</f>
        <v>3</v>
      </c>
      <c r="AK74" t="s">
        <v>125</v>
      </c>
      <c r="AL74" t="s">
        <v>123</v>
      </c>
      <c r="AM74">
        <f>IF(fun[[#This Row],[BsmtQual]]="Ex",5,IF(fun[[#This Row],[BsmtQual]]="Gd",4,IF(fun[[#This Row],[BsmtQual]]="TA",3,IF(fun[[#This Row],[BsmtQual]]="Fa",2,IF(fun[[#This Row],[BsmtQual]]="Po",1,0)))))</f>
        <v>4</v>
      </c>
      <c r="AN74" t="s">
        <v>124</v>
      </c>
      <c r="AO74">
        <f>IF(fun[[#This Row],[BsmtCond]]="Ex",5,IF(fun[[#This Row],[BsmtCond]]="Gd",4,IF(fun[[#This Row],[BsmtCond]]="TA",3,IF(fun[[#This Row],[BsmtCond]]="Fa",2,IF(fun[[#This Row],[BsmtCond]]="Po",1,0)))))</f>
        <v>3</v>
      </c>
      <c r="AP74" t="s">
        <v>126</v>
      </c>
      <c r="AQ74">
        <f>IF(fun[[#This Row],[BsmtExposure]]="Gd",3,IF(fun[[#This Row],[BsmtExposure]]="Av",2,IF(fun[[#This Row],[BsmtExposure]]="Mn",1,0)))</f>
        <v>0</v>
      </c>
      <c r="AR74" t="s">
        <v>128</v>
      </c>
      <c r="AS74">
        <v>0</v>
      </c>
      <c r="AT74" t="s">
        <v>128</v>
      </c>
      <c r="AU74">
        <v>0</v>
      </c>
      <c r="AV74">
        <v>832</v>
      </c>
      <c r="AW74">
        <v>832</v>
      </c>
      <c r="AX74" t="s">
        <v>129</v>
      </c>
      <c r="AY74" t="s">
        <v>123</v>
      </c>
      <c r="AZ74">
        <f>IF(fun[[#This Row],[HeatingQC]]="Ex",5,IF(fun[[#This Row],[HeatingQC]]="Gd",4,IF(fun[[#This Row],[HeatingQC]]="TA",3,IF(fun[[#This Row],[HeatingQC]]="Fa",2,IF(fun[[#This Row],[HeatingQC]]="Po",1,0)))))</f>
        <v>4</v>
      </c>
      <c r="BA74" t="s">
        <v>131</v>
      </c>
      <c r="BB74" t="s">
        <v>132</v>
      </c>
      <c r="BC74">
        <v>885</v>
      </c>
      <c r="BD74">
        <v>833</v>
      </c>
      <c r="BE74">
        <v>0</v>
      </c>
      <c r="BF74">
        <v>1718</v>
      </c>
      <c r="BG74">
        <f>LOG(fun[[#This Row],[GrLivArea]])</f>
        <v>3.2350231594952237</v>
      </c>
      <c r="BH74">
        <v>0</v>
      </c>
      <c r="BI74">
        <v>0</v>
      </c>
      <c r="BJ74">
        <f>fun[[#This Row],[BsmtFullBath]]+(0.5*fun[[#This Row],[BsmtHalfBath]])</f>
        <v>0</v>
      </c>
      <c r="BK74">
        <v>2</v>
      </c>
      <c r="BL74">
        <v>1</v>
      </c>
      <c r="BM74">
        <f>fun[[#This Row],[HalfBath]]+fun[[#This Row],[TOTBaseBath]]+fun[[#This Row],[FullBath]]</f>
        <v>3</v>
      </c>
      <c r="BN74">
        <v>3</v>
      </c>
      <c r="BO74">
        <v>1</v>
      </c>
      <c r="BP74" t="s">
        <v>124</v>
      </c>
      <c r="BQ74">
        <f>IF(fun[[#This Row],[KitchenQual]]="Ex",5,IF(fun[[#This Row],[KitchenQual]]="Gd",4,IF(fun[[#This Row],[KitchenQual]]="TA",3,IF(fun[[#This Row],[KitchenQual]]="Fa",2,0))))</f>
        <v>3</v>
      </c>
      <c r="BR74">
        <v>7</v>
      </c>
      <c r="BS74" t="s">
        <v>133</v>
      </c>
      <c r="BT74">
        <v>1</v>
      </c>
      <c r="BU74" t="s">
        <v>124</v>
      </c>
      <c r="BV74">
        <f>IF(fun[[#This Row],[FireplaceQu]]="Ex",5,IF(fun[[#This Row],[FireplaceQu]]="Gd",4,IF(fun[[#This Row],[FireplaceQu]]="TA",3,IF(fun[[#This Row],[FireplaceQu]]="Fa",2,0))))</f>
        <v>3</v>
      </c>
      <c r="BW74" t="s">
        <v>134</v>
      </c>
      <c r="BX74">
        <v>1998</v>
      </c>
      <c r="BY74" t="s">
        <v>183</v>
      </c>
      <c r="BZ74">
        <v>2</v>
      </c>
      <c r="CA74">
        <v>427</v>
      </c>
      <c r="CB74" t="s">
        <v>124</v>
      </c>
      <c r="CC74">
        <f>IF(fun[[#This Row],[GarageQual]]="Ex",5,IF(fun[[#This Row],[GarageQual]]="Gd",4,IF(fun[[#This Row],[GarageQual]]="TA",3,IF(fun[[#This Row],[GarageQual]]="Fa",2,IF(fun[[#This Row],[GarageQual]]="Po",1,0)))))</f>
        <v>3</v>
      </c>
      <c r="CD74" t="s">
        <v>124</v>
      </c>
      <c r="CE74">
        <f>IF(fun[[#This Row],[GarageCond]]="Ex",5,IF(fun[[#This Row],[GarageCond]]="Gd",4,IF(fun[[#This Row],[GarageCond]]="TA",3,IF(fun[[#This Row],[GarageCond]]="Fa",2,IF(fun[[#This Row],[GarageCond]]="Po",1,0)))))</f>
        <v>3</v>
      </c>
      <c r="CF74" t="s">
        <v>131</v>
      </c>
      <c r="CG74">
        <v>0</v>
      </c>
      <c r="CH74">
        <v>94</v>
      </c>
      <c r="CI74">
        <v>0</v>
      </c>
      <c r="CJ74">
        <v>0</v>
      </c>
      <c r="CK74">
        <v>291</v>
      </c>
      <c r="CL74">
        <f>(0.5*fun[[#This Row],[WoodDeckSF]])+fun[[#This Row],[OpenPorchSF]]+(2*fun[[#This Row],[EnclosedPorch]])+(1.5*fun[[#This Row],[3SsnPorch]])+fun[[#This Row],[ScreenPorch]]</f>
        <v>385</v>
      </c>
      <c r="CM74">
        <v>0</v>
      </c>
      <c r="CN74" t="s">
        <v>109</v>
      </c>
      <c r="CO74">
        <f>IF(fun[[#This Row],[PoolQC]]="Ex",5,IF(fun[[#This Row],[PoolQC]]="Gd",4,IF(fun[[#This Row],[PoolQC]]="TA",3,IF(fun[[#This Row],[PoolQC]]="Fa",2,IF(fun[[#This Row],[PoolQC]]="Po",1,0)))))</f>
        <v>0</v>
      </c>
      <c r="CP74" t="s">
        <v>109</v>
      </c>
      <c r="CQ74" t="s">
        <v>109</v>
      </c>
      <c r="CR74">
        <v>0</v>
      </c>
      <c r="CS74">
        <v>12</v>
      </c>
      <c r="CT74">
        <v>2009</v>
      </c>
      <c r="CU74" t="s">
        <v>136</v>
      </c>
      <c r="CV74" t="s">
        <v>137</v>
      </c>
      <c r="CW74">
        <f>COUNTIF(fun[[#This Row],[Id]:[SaleCondition]],0)</f>
        <v>16</v>
      </c>
      <c r="CX74">
        <f>COUNTIF(fun[[#This Row],[Id]:[SaleCondition]],"NA")</f>
        <v>4</v>
      </c>
      <c r="CY74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4">
        <f>fun[NUM_ExCond]+fun[NUM_BsmtCond]+fun[NUM_GarCond]</f>
        <v>9</v>
      </c>
      <c r="DA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74">
        <v>185000</v>
      </c>
    </row>
    <row r="75" spans="1:107" x14ac:dyDescent="0.25">
      <c r="A75">
        <v>74</v>
      </c>
      <c r="B75">
        <v>20</v>
      </c>
      <c r="C75" t="s">
        <v>107</v>
      </c>
      <c r="D75">
        <f>IF(fun[[#This Row],[MSZoning]]="RL",1,0)</f>
        <v>1</v>
      </c>
      <c r="E75">
        <f>IF(fun[[#This Row],[rl]]="RM",1,0)</f>
        <v>0</v>
      </c>
      <c r="F75">
        <f>IF(fun[[#This Row],[rm]]="RH",1,0)</f>
        <v>0</v>
      </c>
      <c r="G75">
        <f>IF(fun[[#This Row],[rh]]="C (all)",1,0)</f>
        <v>0</v>
      </c>
      <c r="H75">
        <v>85</v>
      </c>
      <c r="I75">
        <f>IF(fun[[#This Row],[LotFrontage]]="NA",0,fun[[#This Row],[LotFrontage]])</f>
        <v>85</v>
      </c>
      <c r="J75">
        <v>10200</v>
      </c>
      <c r="K75" t="s">
        <v>108</v>
      </c>
      <c r="L75" t="s">
        <v>109</v>
      </c>
      <c r="M75" t="s">
        <v>110</v>
      </c>
      <c r="N75" t="s">
        <v>111</v>
      </c>
      <c r="O75" t="s">
        <v>112</v>
      </c>
      <c r="P75" t="s">
        <v>113</v>
      </c>
      <c r="Q75" t="s">
        <v>114</v>
      </c>
      <c r="R75" t="s">
        <v>188</v>
      </c>
      <c r="S75" t="s">
        <v>116</v>
      </c>
      <c r="T75" t="s">
        <v>116</v>
      </c>
      <c r="U75" t="s">
        <v>117</v>
      </c>
      <c r="V75" t="s">
        <v>141</v>
      </c>
      <c r="W75">
        <v>5</v>
      </c>
      <c r="X75">
        <v>7</v>
      </c>
      <c r="Y75">
        <v>1954</v>
      </c>
      <c r="Z75">
        <v>2003</v>
      </c>
      <c r="AA75" t="s">
        <v>119</v>
      </c>
      <c r="AB75" t="s">
        <v>120</v>
      </c>
      <c r="AC75" t="s">
        <v>150</v>
      </c>
      <c r="AD75" t="s">
        <v>150</v>
      </c>
      <c r="AE75" t="s">
        <v>122</v>
      </c>
      <c r="AF75">
        <v>104</v>
      </c>
      <c r="AG75" t="s">
        <v>124</v>
      </c>
      <c r="AH75">
        <f>IF(fun[[#This Row],[ExterQual]]="Ex",5,IF(fun[[#This Row],[ExterQual]]="Gd",4,IF(fun[[#This Row],[ExterQual]]="TA",3,IF(fun[[#This Row],[ExterQual]]="Fa",2,1))))</f>
        <v>3</v>
      </c>
      <c r="AI75" t="s">
        <v>124</v>
      </c>
      <c r="AJ75">
        <f>IF(fun[[#This Row],[ExterCond]]="Ex",5,IF(fun[[#This Row],[ExterCond]]="Gd",4,IF(fun[[#This Row],[ExterCond]]="TA",3,IF(fun[[#This Row],[ExterCond]]="Fa",2,1))))</f>
        <v>3</v>
      </c>
      <c r="AK75" t="s">
        <v>144</v>
      </c>
      <c r="AL75" t="s">
        <v>124</v>
      </c>
      <c r="AM75">
        <f>IF(fun[[#This Row],[BsmtQual]]="Ex",5,IF(fun[[#This Row],[BsmtQual]]="Gd",4,IF(fun[[#This Row],[BsmtQual]]="TA",3,IF(fun[[#This Row],[BsmtQual]]="Fa",2,IF(fun[[#This Row],[BsmtQual]]="Po",1,0)))))</f>
        <v>3</v>
      </c>
      <c r="AN75" t="s">
        <v>124</v>
      </c>
      <c r="AO75">
        <f>IF(fun[[#This Row],[BsmtCond]]="Ex",5,IF(fun[[#This Row],[BsmtCond]]="Gd",4,IF(fun[[#This Row],[BsmtCond]]="TA",3,IF(fun[[#This Row],[BsmtCond]]="Fa",2,IF(fun[[#This Row],[BsmtCond]]="Po",1,0)))))</f>
        <v>3</v>
      </c>
      <c r="AP75" t="s">
        <v>126</v>
      </c>
      <c r="AQ75">
        <f>IF(fun[[#This Row],[BsmtExposure]]="Gd",3,IF(fun[[#This Row],[BsmtExposure]]="Av",2,IF(fun[[#This Row],[BsmtExposure]]="Mn",1,0)))</f>
        <v>0</v>
      </c>
      <c r="AR75" t="s">
        <v>145</v>
      </c>
      <c r="AS75">
        <v>320</v>
      </c>
      <c r="AT75" t="s">
        <v>167</v>
      </c>
      <c r="AU75">
        <v>362</v>
      </c>
      <c r="AV75">
        <v>404</v>
      </c>
      <c r="AW75">
        <v>1086</v>
      </c>
      <c r="AX75" t="s">
        <v>129</v>
      </c>
      <c r="AY75" t="s">
        <v>123</v>
      </c>
      <c r="AZ75">
        <f>IF(fun[[#This Row],[HeatingQC]]="Ex",5,IF(fun[[#This Row],[HeatingQC]]="Gd",4,IF(fun[[#This Row],[HeatingQC]]="TA",3,IF(fun[[#This Row],[HeatingQC]]="Fa",2,IF(fun[[#This Row],[HeatingQC]]="Po",1,0)))))</f>
        <v>4</v>
      </c>
      <c r="BA75" t="s">
        <v>131</v>
      </c>
      <c r="BB75" t="s">
        <v>132</v>
      </c>
      <c r="BC75">
        <v>1086</v>
      </c>
      <c r="BD75">
        <v>0</v>
      </c>
      <c r="BE75">
        <v>0</v>
      </c>
      <c r="BF75">
        <v>1086</v>
      </c>
      <c r="BG75">
        <f>LOG(fun[[#This Row],[GrLivArea]])</f>
        <v>3.035829825252828</v>
      </c>
      <c r="BH75">
        <v>1</v>
      </c>
      <c r="BI75">
        <v>0</v>
      </c>
      <c r="BJ75">
        <f>fun[[#This Row],[BsmtFullBath]]+(0.5*fun[[#This Row],[BsmtHalfBath]])</f>
        <v>1</v>
      </c>
      <c r="BK75">
        <v>1</v>
      </c>
      <c r="BL75">
        <v>0</v>
      </c>
      <c r="BM75">
        <f>fun[[#This Row],[HalfBath]]+fun[[#This Row],[TOTBaseBath]]+fun[[#This Row],[FullBath]]</f>
        <v>2</v>
      </c>
      <c r="BN75">
        <v>3</v>
      </c>
      <c r="BO75">
        <v>1</v>
      </c>
      <c r="BP75" t="s">
        <v>124</v>
      </c>
      <c r="BQ75">
        <f>IF(fun[[#This Row],[KitchenQual]]="Ex",5,IF(fun[[#This Row],[KitchenQual]]="Gd",4,IF(fun[[#This Row],[KitchenQual]]="TA",3,IF(fun[[#This Row],[KitchenQual]]="Fa",2,0))))</f>
        <v>3</v>
      </c>
      <c r="BR75">
        <v>6</v>
      </c>
      <c r="BS75" t="s">
        <v>133</v>
      </c>
      <c r="BT75">
        <v>0</v>
      </c>
      <c r="BU75" t="s">
        <v>109</v>
      </c>
      <c r="BV75">
        <f>IF(fun[[#This Row],[FireplaceQu]]="Ex",5,IF(fun[[#This Row],[FireplaceQu]]="Gd",4,IF(fun[[#This Row],[FireplaceQu]]="TA",3,IF(fun[[#This Row],[FireplaceQu]]="Fa",2,0))))</f>
        <v>0</v>
      </c>
      <c r="BW75" t="s">
        <v>134</v>
      </c>
      <c r="BX75">
        <v>1989</v>
      </c>
      <c r="BY75" t="s">
        <v>128</v>
      </c>
      <c r="BZ75">
        <v>2</v>
      </c>
      <c r="CA75">
        <v>490</v>
      </c>
      <c r="CB75" t="s">
        <v>124</v>
      </c>
      <c r="CC75">
        <f>IF(fun[[#This Row],[GarageQual]]="Ex",5,IF(fun[[#This Row],[GarageQual]]="Gd",4,IF(fun[[#This Row],[GarageQual]]="TA",3,IF(fun[[#This Row],[GarageQual]]="Fa",2,IF(fun[[#This Row],[GarageQual]]="Po",1,0)))))</f>
        <v>3</v>
      </c>
      <c r="CD75" t="s">
        <v>124</v>
      </c>
      <c r="CE75">
        <f>IF(fun[[#This Row],[GarageCond]]="Ex",5,IF(fun[[#This Row],[GarageCond]]="Gd",4,IF(fun[[#This Row],[GarageCond]]="TA",3,IF(fun[[#This Row],[GarageCond]]="Fa",2,IF(fun[[#This Row],[GarageCond]]="Po",1,0)))))</f>
        <v>3</v>
      </c>
      <c r="CF75" t="s">
        <v>131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f>(0.5*fun[[#This Row],[WoodDeckSF]])+fun[[#This Row],[OpenPorchSF]]+(2*fun[[#This Row],[EnclosedPorch]])+(1.5*fun[[#This Row],[3SsnPorch]])+fun[[#This Row],[ScreenPorch]]</f>
        <v>0</v>
      </c>
      <c r="CM75">
        <v>0</v>
      </c>
      <c r="CN75" t="s">
        <v>109</v>
      </c>
      <c r="CO75">
        <f>IF(fun[[#This Row],[PoolQC]]="Ex",5,IF(fun[[#This Row],[PoolQC]]="Gd",4,IF(fun[[#This Row],[PoolQC]]="TA",3,IF(fun[[#This Row],[PoolQC]]="Fa",2,IF(fun[[#This Row],[PoolQC]]="Po",1,0)))))</f>
        <v>0</v>
      </c>
      <c r="CP75" t="s">
        <v>189</v>
      </c>
      <c r="CQ75" t="s">
        <v>109</v>
      </c>
      <c r="CR75">
        <v>0</v>
      </c>
      <c r="CS75">
        <v>5</v>
      </c>
      <c r="CT75">
        <v>2010</v>
      </c>
      <c r="CU75" t="s">
        <v>136</v>
      </c>
      <c r="CV75" t="s">
        <v>137</v>
      </c>
      <c r="CW75">
        <f>COUNTIF(fun[[#This Row],[Id]:[SaleCondition]],0)</f>
        <v>19</v>
      </c>
      <c r="CX75">
        <f>COUNTIF(fun[[#This Row],[Id]:[SaleCondition]],"NA")</f>
        <v>4</v>
      </c>
      <c r="CY75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75">
        <f>fun[NUM_ExCond]+fun[NUM_BsmtCond]+fun[NUM_GarCond]</f>
        <v>9</v>
      </c>
      <c r="DA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75">
        <v>144900</v>
      </c>
    </row>
    <row r="76" spans="1:107" x14ac:dyDescent="0.25">
      <c r="A76">
        <v>75</v>
      </c>
      <c r="B76">
        <v>50</v>
      </c>
      <c r="C76" t="s">
        <v>168</v>
      </c>
      <c r="D76">
        <f>IF(fun[[#This Row],[MSZoning]]="RL",1,0)</f>
        <v>0</v>
      </c>
      <c r="E76">
        <f>IF(fun[[#This Row],[rl]]="RM",1,0)</f>
        <v>0</v>
      </c>
      <c r="F76">
        <f>IF(fun[[#This Row],[rm]]="RH",1,0)</f>
        <v>0</v>
      </c>
      <c r="G76">
        <f>IF(fun[[#This Row],[rh]]="C (all)",1,0)</f>
        <v>0</v>
      </c>
      <c r="H76">
        <v>60</v>
      </c>
      <c r="I76">
        <f>IF(fun[[#This Row],[LotFrontage]]="NA",0,fun[[#This Row],[LotFrontage]])</f>
        <v>60</v>
      </c>
      <c r="J76">
        <v>5790</v>
      </c>
      <c r="K76" t="s">
        <v>108</v>
      </c>
      <c r="L76" t="s">
        <v>109</v>
      </c>
      <c r="M76" t="s">
        <v>110</v>
      </c>
      <c r="N76" t="s">
        <v>111</v>
      </c>
      <c r="O76" t="s">
        <v>112</v>
      </c>
      <c r="P76" t="s">
        <v>148</v>
      </c>
      <c r="Q76" t="s">
        <v>114</v>
      </c>
      <c r="R76" t="s">
        <v>169</v>
      </c>
      <c r="S76" t="s">
        <v>116</v>
      </c>
      <c r="T76" t="s">
        <v>116</v>
      </c>
      <c r="U76" t="s">
        <v>117</v>
      </c>
      <c r="V76" t="s">
        <v>118</v>
      </c>
      <c r="W76">
        <v>3</v>
      </c>
      <c r="X76">
        <v>6</v>
      </c>
      <c r="Y76">
        <v>1915</v>
      </c>
      <c r="Z76">
        <v>1950</v>
      </c>
      <c r="AA76" t="s">
        <v>210</v>
      </c>
      <c r="AB76" t="s">
        <v>120</v>
      </c>
      <c r="AC76" t="s">
        <v>121</v>
      </c>
      <c r="AD76" t="s">
        <v>121</v>
      </c>
      <c r="AE76" t="s">
        <v>143</v>
      </c>
      <c r="AF76">
        <v>0</v>
      </c>
      <c r="AG76" t="s">
        <v>123</v>
      </c>
      <c r="AH76">
        <f>IF(fun[[#This Row],[ExterQual]]="Ex",5,IF(fun[[#This Row],[ExterQual]]="Gd",4,IF(fun[[#This Row],[ExterQual]]="TA",3,IF(fun[[#This Row],[ExterQual]]="Fa",2,1))))</f>
        <v>4</v>
      </c>
      <c r="AI76" t="s">
        <v>123</v>
      </c>
      <c r="AJ76">
        <f>IF(fun[[#This Row],[ExterCond]]="Ex",5,IF(fun[[#This Row],[ExterCond]]="Gd",4,IF(fun[[#This Row],[ExterCond]]="TA",3,IF(fun[[#This Row],[ExterCond]]="Fa",2,1))))</f>
        <v>4</v>
      </c>
      <c r="AK76" t="s">
        <v>144</v>
      </c>
      <c r="AL76" t="s">
        <v>173</v>
      </c>
      <c r="AM76">
        <f>IF(fun[[#This Row],[BsmtQual]]="Ex",5,IF(fun[[#This Row],[BsmtQual]]="Gd",4,IF(fun[[#This Row],[BsmtQual]]="TA",3,IF(fun[[#This Row],[BsmtQual]]="Fa",2,IF(fun[[#This Row],[BsmtQual]]="Po",1,0)))))</f>
        <v>2</v>
      </c>
      <c r="AN76" t="s">
        <v>124</v>
      </c>
      <c r="AO76">
        <f>IF(fun[[#This Row],[BsmtCond]]="Ex",5,IF(fun[[#This Row],[BsmtCond]]="Gd",4,IF(fun[[#This Row],[BsmtCond]]="TA",3,IF(fun[[#This Row],[BsmtCond]]="Fa",2,IF(fun[[#This Row],[BsmtCond]]="Po",1,0)))))</f>
        <v>3</v>
      </c>
      <c r="AP76" t="s">
        <v>126</v>
      </c>
      <c r="AQ76">
        <f>IF(fun[[#This Row],[BsmtExposure]]="Gd",3,IF(fun[[#This Row],[BsmtExposure]]="Av",2,IF(fun[[#This Row],[BsmtExposure]]="Mn",1,0)))</f>
        <v>0</v>
      </c>
      <c r="AR76" t="s">
        <v>128</v>
      </c>
      <c r="AS76">
        <v>0</v>
      </c>
      <c r="AT76" t="s">
        <v>128</v>
      </c>
      <c r="AU76">
        <v>0</v>
      </c>
      <c r="AV76">
        <v>840</v>
      </c>
      <c r="AW76">
        <v>840</v>
      </c>
      <c r="AX76" t="s">
        <v>129</v>
      </c>
      <c r="AY76" t="s">
        <v>123</v>
      </c>
      <c r="AZ76">
        <f>IF(fun[[#This Row],[HeatingQC]]="Ex",5,IF(fun[[#This Row],[HeatingQC]]="Gd",4,IF(fun[[#This Row],[HeatingQC]]="TA",3,IF(fun[[#This Row],[HeatingQC]]="Fa",2,IF(fun[[#This Row],[HeatingQC]]="Po",1,0)))))</f>
        <v>4</v>
      </c>
      <c r="BA76" t="s">
        <v>203</v>
      </c>
      <c r="BB76" t="s">
        <v>132</v>
      </c>
      <c r="BC76">
        <v>840</v>
      </c>
      <c r="BD76">
        <v>765</v>
      </c>
      <c r="BE76">
        <v>0</v>
      </c>
      <c r="BF76">
        <v>1605</v>
      </c>
      <c r="BG76">
        <f>LOG(fun[[#This Row],[GrLivArea]])</f>
        <v>3.2054750367408911</v>
      </c>
      <c r="BH76">
        <v>0</v>
      </c>
      <c r="BI76">
        <v>0</v>
      </c>
      <c r="BJ76">
        <f>fun[[#This Row],[BsmtFullBath]]+(0.5*fun[[#This Row],[BsmtHalfBath]])</f>
        <v>0</v>
      </c>
      <c r="BK76">
        <v>2</v>
      </c>
      <c r="BL76">
        <v>0</v>
      </c>
      <c r="BM76">
        <f>fun[[#This Row],[HalfBath]]+fun[[#This Row],[TOTBaseBath]]+fun[[#This Row],[FullBath]]</f>
        <v>2</v>
      </c>
      <c r="BN76">
        <v>3</v>
      </c>
      <c r="BO76">
        <v>2</v>
      </c>
      <c r="BP76" t="s">
        <v>124</v>
      </c>
      <c r="BQ76">
        <f>IF(fun[[#This Row],[KitchenQual]]="Ex",5,IF(fun[[#This Row],[KitchenQual]]="Gd",4,IF(fun[[#This Row],[KitchenQual]]="TA",3,IF(fun[[#This Row],[KitchenQual]]="Fa",2,0))))</f>
        <v>3</v>
      </c>
      <c r="BR76">
        <v>8</v>
      </c>
      <c r="BS76" t="s">
        <v>133</v>
      </c>
      <c r="BT76">
        <v>0</v>
      </c>
      <c r="BU76" t="s">
        <v>109</v>
      </c>
      <c r="BV76">
        <f>IF(fun[[#This Row],[FireplaceQu]]="Ex",5,IF(fun[[#This Row],[FireplaceQu]]="Gd",4,IF(fun[[#This Row],[FireplaceQu]]="TA",3,IF(fun[[#This Row],[FireplaceQu]]="Fa",2,0))))</f>
        <v>0</v>
      </c>
      <c r="BW76" t="s">
        <v>153</v>
      </c>
      <c r="BX76">
        <v>1915</v>
      </c>
      <c r="BY76" t="s">
        <v>128</v>
      </c>
      <c r="BZ76">
        <v>1</v>
      </c>
      <c r="CA76">
        <v>379</v>
      </c>
      <c r="CB76" t="s">
        <v>124</v>
      </c>
      <c r="CC76">
        <f>IF(fun[[#This Row],[GarageQual]]="Ex",5,IF(fun[[#This Row],[GarageQual]]="Gd",4,IF(fun[[#This Row],[GarageQual]]="TA",3,IF(fun[[#This Row],[GarageQual]]="Fa",2,IF(fun[[#This Row],[GarageQual]]="Po",1,0)))))</f>
        <v>3</v>
      </c>
      <c r="CD76" t="s">
        <v>124</v>
      </c>
      <c r="CE76">
        <f>IF(fun[[#This Row],[GarageCond]]="Ex",5,IF(fun[[#This Row],[GarageCond]]="Gd",4,IF(fun[[#This Row],[GarageCond]]="TA",3,IF(fun[[#This Row],[GarageCond]]="Fa",2,IF(fun[[#This Row],[GarageCond]]="Po",1,0)))))</f>
        <v>3</v>
      </c>
      <c r="CF76" t="s">
        <v>131</v>
      </c>
      <c r="CG76">
        <v>0</v>
      </c>
      <c r="CH76">
        <v>0</v>
      </c>
      <c r="CI76">
        <v>202</v>
      </c>
      <c r="CJ76">
        <v>0</v>
      </c>
      <c r="CK76">
        <v>0</v>
      </c>
      <c r="CL76">
        <f>(0.5*fun[[#This Row],[WoodDeckSF]])+fun[[#This Row],[OpenPorchSF]]+(2*fun[[#This Row],[EnclosedPorch]])+(1.5*fun[[#This Row],[3SsnPorch]])+fun[[#This Row],[ScreenPorch]]</f>
        <v>404</v>
      </c>
      <c r="CM76">
        <v>0</v>
      </c>
      <c r="CN76" t="s">
        <v>109</v>
      </c>
      <c r="CO76">
        <f>IF(fun[[#This Row],[PoolQC]]="Ex",5,IF(fun[[#This Row],[PoolQC]]="Gd",4,IF(fun[[#This Row],[PoolQC]]="TA",3,IF(fun[[#This Row],[PoolQC]]="Fa",2,IF(fun[[#This Row],[PoolQC]]="Po",1,0)))))</f>
        <v>0</v>
      </c>
      <c r="CP76" t="s">
        <v>109</v>
      </c>
      <c r="CQ76" t="s">
        <v>109</v>
      </c>
      <c r="CR76">
        <v>0</v>
      </c>
      <c r="CS76">
        <v>5</v>
      </c>
      <c r="CT76">
        <v>2010</v>
      </c>
      <c r="CU76" t="s">
        <v>136</v>
      </c>
      <c r="CV76" t="s">
        <v>137</v>
      </c>
      <c r="CW76">
        <f>COUNTIF(fun[[#This Row],[Id]:[SaleCondition]],0)</f>
        <v>22</v>
      </c>
      <c r="CX76">
        <f>COUNTIF(fun[[#This Row],[Id]:[SaleCondition]],"NA")</f>
        <v>5</v>
      </c>
      <c r="CY76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76">
        <f>fun[NUM_ExCond]+fun[NUM_BsmtCond]+fun[NUM_GarCond]</f>
        <v>10</v>
      </c>
      <c r="DA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43.25</v>
      </c>
      <c r="DC76">
        <v>107400</v>
      </c>
    </row>
    <row r="77" spans="1:107" x14ac:dyDescent="0.25">
      <c r="A77">
        <v>76</v>
      </c>
      <c r="B77">
        <v>180</v>
      </c>
      <c r="C77" t="s">
        <v>168</v>
      </c>
      <c r="D77">
        <f>IF(fun[[#This Row],[MSZoning]]="RL",1,0)</f>
        <v>0</v>
      </c>
      <c r="E77">
        <f>IF(fun[[#This Row],[rl]]="RM",1,0)</f>
        <v>0</v>
      </c>
      <c r="F77">
        <f>IF(fun[[#This Row],[rm]]="RH",1,0)</f>
        <v>0</v>
      </c>
      <c r="G77">
        <f>IF(fun[[#This Row],[rh]]="C (all)",1,0)</f>
        <v>0</v>
      </c>
      <c r="H77">
        <v>21</v>
      </c>
      <c r="I77">
        <f>IF(fun[[#This Row],[LotFrontage]]="NA",0,fun[[#This Row],[LotFrontage]])</f>
        <v>21</v>
      </c>
      <c r="J77">
        <v>1596</v>
      </c>
      <c r="K77" t="s">
        <v>108</v>
      </c>
      <c r="L77" t="s">
        <v>109</v>
      </c>
      <c r="M77" t="s">
        <v>110</v>
      </c>
      <c r="N77" t="s">
        <v>111</v>
      </c>
      <c r="O77" t="s">
        <v>112</v>
      </c>
      <c r="P77" t="s">
        <v>113</v>
      </c>
      <c r="Q77" t="s">
        <v>114</v>
      </c>
      <c r="R77" t="s">
        <v>204</v>
      </c>
      <c r="S77" t="s">
        <v>116</v>
      </c>
      <c r="T77" t="s">
        <v>116</v>
      </c>
      <c r="U77" t="s">
        <v>224</v>
      </c>
      <c r="V77" t="s">
        <v>223</v>
      </c>
      <c r="W77">
        <v>4</v>
      </c>
      <c r="X77">
        <v>5</v>
      </c>
      <c r="Y77">
        <v>1973</v>
      </c>
      <c r="Z77">
        <v>1973</v>
      </c>
      <c r="AA77" t="s">
        <v>119</v>
      </c>
      <c r="AB77" t="s">
        <v>120</v>
      </c>
      <c r="AC77" t="s">
        <v>206</v>
      </c>
      <c r="AD77" t="s">
        <v>207</v>
      </c>
      <c r="AE77" t="s">
        <v>143</v>
      </c>
      <c r="AF77">
        <v>0</v>
      </c>
      <c r="AG77" t="s">
        <v>124</v>
      </c>
      <c r="AH77">
        <f>IF(fun[[#This Row],[ExterQual]]="Ex",5,IF(fun[[#This Row],[ExterQual]]="Gd",4,IF(fun[[#This Row],[ExterQual]]="TA",3,IF(fun[[#This Row],[ExterQual]]="Fa",2,1))))</f>
        <v>3</v>
      </c>
      <c r="AI77" t="s">
        <v>124</v>
      </c>
      <c r="AJ77">
        <f>IF(fun[[#This Row],[ExterCond]]="Ex",5,IF(fun[[#This Row],[ExterCond]]="Gd",4,IF(fun[[#This Row],[ExterCond]]="TA",3,IF(fun[[#This Row],[ExterCond]]="Fa",2,1))))</f>
        <v>3</v>
      </c>
      <c r="AK77" t="s">
        <v>144</v>
      </c>
      <c r="AL77" t="s">
        <v>123</v>
      </c>
      <c r="AM77">
        <f>IF(fun[[#This Row],[BsmtQual]]="Ex",5,IF(fun[[#This Row],[BsmtQual]]="Gd",4,IF(fun[[#This Row],[BsmtQual]]="TA",3,IF(fun[[#This Row],[BsmtQual]]="Fa",2,IF(fun[[#This Row],[BsmtQual]]="Po",1,0)))))</f>
        <v>4</v>
      </c>
      <c r="AN77" t="s">
        <v>124</v>
      </c>
      <c r="AO77">
        <f>IF(fun[[#This Row],[BsmtCond]]="Ex",5,IF(fun[[#This Row],[BsmtCond]]="Gd",4,IF(fun[[#This Row],[BsmtCond]]="TA",3,IF(fun[[#This Row],[BsmtCond]]="Fa",2,IF(fun[[#This Row],[BsmtCond]]="Po",1,0)))))</f>
        <v>3</v>
      </c>
      <c r="AP77" t="s">
        <v>123</v>
      </c>
      <c r="AQ77">
        <f>IF(fun[[#This Row],[BsmtExposure]]="Gd",3,IF(fun[[#This Row],[BsmtExposure]]="Av",2,IF(fun[[#This Row],[BsmtExposure]]="Mn",1,0)))</f>
        <v>3</v>
      </c>
      <c r="AR77" t="s">
        <v>127</v>
      </c>
      <c r="AS77">
        <v>462</v>
      </c>
      <c r="AT77" t="s">
        <v>128</v>
      </c>
      <c r="AU77">
        <v>0</v>
      </c>
      <c r="AV77">
        <v>0</v>
      </c>
      <c r="AW77">
        <v>462</v>
      </c>
      <c r="AX77" t="s">
        <v>129</v>
      </c>
      <c r="AY77" t="s">
        <v>124</v>
      </c>
      <c r="AZ77">
        <f>IF(fun[[#This Row],[HeatingQC]]="Ex",5,IF(fun[[#This Row],[HeatingQC]]="Gd",4,IF(fun[[#This Row],[HeatingQC]]="TA",3,IF(fun[[#This Row],[HeatingQC]]="Fa",2,IF(fun[[#This Row],[HeatingQC]]="Po",1,0)))))</f>
        <v>3</v>
      </c>
      <c r="BA77" t="s">
        <v>131</v>
      </c>
      <c r="BB77" t="s">
        <v>132</v>
      </c>
      <c r="BC77">
        <v>526</v>
      </c>
      <c r="BD77">
        <v>462</v>
      </c>
      <c r="BE77">
        <v>0</v>
      </c>
      <c r="BF77">
        <v>988</v>
      </c>
      <c r="BG77">
        <f>LOG(fun[[#This Row],[GrLivArea]])</f>
        <v>2.9947569445876283</v>
      </c>
      <c r="BH77">
        <v>1</v>
      </c>
      <c r="BI77">
        <v>0</v>
      </c>
      <c r="BJ77">
        <f>fun[[#This Row],[BsmtFullBath]]+(0.5*fun[[#This Row],[BsmtHalfBath]])</f>
        <v>1</v>
      </c>
      <c r="BK77">
        <v>1</v>
      </c>
      <c r="BL77">
        <v>0</v>
      </c>
      <c r="BM77">
        <f>fun[[#This Row],[HalfBath]]+fun[[#This Row],[TOTBaseBath]]+fun[[#This Row],[FullBath]]</f>
        <v>2</v>
      </c>
      <c r="BN77">
        <v>2</v>
      </c>
      <c r="BO77">
        <v>1</v>
      </c>
      <c r="BP77" t="s">
        <v>124</v>
      </c>
      <c r="BQ77">
        <f>IF(fun[[#This Row],[KitchenQual]]="Ex",5,IF(fun[[#This Row],[KitchenQual]]="Gd",4,IF(fun[[#This Row],[KitchenQual]]="TA",3,IF(fun[[#This Row],[KitchenQual]]="Fa",2,0))))</f>
        <v>3</v>
      </c>
      <c r="BR77">
        <v>5</v>
      </c>
      <c r="BS77" t="s">
        <v>133</v>
      </c>
      <c r="BT77">
        <v>0</v>
      </c>
      <c r="BU77" t="s">
        <v>109</v>
      </c>
      <c r="BV77">
        <f>IF(fun[[#This Row],[FireplaceQu]]="Ex",5,IF(fun[[#This Row],[FireplaceQu]]="Gd",4,IF(fun[[#This Row],[FireplaceQu]]="TA",3,IF(fun[[#This Row],[FireplaceQu]]="Fa",2,0))))</f>
        <v>0</v>
      </c>
      <c r="BW77" t="s">
        <v>182</v>
      </c>
      <c r="BX77">
        <v>1973</v>
      </c>
      <c r="BY77" t="s">
        <v>128</v>
      </c>
      <c r="BZ77">
        <v>1</v>
      </c>
      <c r="CA77">
        <v>297</v>
      </c>
      <c r="CB77" t="s">
        <v>124</v>
      </c>
      <c r="CC77">
        <f>IF(fun[[#This Row],[GarageQual]]="Ex",5,IF(fun[[#This Row],[GarageQual]]="Gd",4,IF(fun[[#This Row],[GarageQual]]="TA",3,IF(fun[[#This Row],[GarageQual]]="Fa",2,IF(fun[[#This Row],[GarageQual]]="Po",1,0)))))</f>
        <v>3</v>
      </c>
      <c r="CD77" t="s">
        <v>124</v>
      </c>
      <c r="CE77">
        <f>IF(fun[[#This Row],[GarageCond]]="Ex",5,IF(fun[[#This Row],[GarageCond]]="Gd",4,IF(fun[[#This Row],[GarageCond]]="TA",3,IF(fun[[#This Row],[GarageCond]]="Fa",2,IF(fun[[#This Row],[GarageCond]]="Po",1,0)))))</f>
        <v>3</v>
      </c>
      <c r="CF77" t="s">
        <v>131</v>
      </c>
      <c r="CG77">
        <v>120</v>
      </c>
      <c r="CH77">
        <v>101</v>
      </c>
      <c r="CI77">
        <v>0</v>
      </c>
      <c r="CJ77">
        <v>0</v>
      </c>
      <c r="CK77">
        <v>0</v>
      </c>
      <c r="CL77">
        <f>(0.5*fun[[#This Row],[WoodDeckSF]])+fun[[#This Row],[OpenPorchSF]]+(2*fun[[#This Row],[EnclosedPorch]])+(1.5*fun[[#This Row],[3SsnPorch]])+fun[[#This Row],[ScreenPorch]]</f>
        <v>161</v>
      </c>
      <c r="CM77">
        <v>0</v>
      </c>
      <c r="CN77" t="s">
        <v>109</v>
      </c>
      <c r="CO77">
        <f>IF(fun[[#This Row],[PoolQC]]="Ex",5,IF(fun[[#This Row],[PoolQC]]="Gd",4,IF(fun[[#This Row],[PoolQC]]="TA",3,IF(fun[[#This Row],[PoolQC]]="Fa",2,IF(fun[[#This Row],[PoolQC]]="Po",1,0)))))</f>
        <v>0</v>
      </c>
      <c r="CP77" t="s">
        <v>189</v>
      </c>
      <c r="CQ77" t="s">
        <v>109</v>
      </c>
      <c r="CR77">
        <v>0</v>
      </c>
      <c r="CS77">
        <v>11</v>
      </c>
      <c r="CT77">
        <v>2009</v>
      </c>
      <c r="CU77" t="s">
        <v>136</v>
      </c>
      <c r="CV77" t="s">
        <v>137</v>
      </c>
      <c r="CW77">
        <f>COUNTIF(fun[[#This Row],[Id]:[SaleCondition]],0)</f>
        <v>18</v>
      </c>
      <c r="CX77">
        <f>COUNTIF(fun[[#This Row],[Id]:[SaleCondition]],"NA")</f>
        <v>4</v>
      </c>
      <c r="CY7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77">
        <f>fun[NUM_ExCond]+fun[NUM_BsmtCond]+fun[NUM_GarCond]</f>
        <v>9</v>
      </c>
      <c r="DA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65</v>
      </c>
      <c r="DB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42.75</v>
      </c>
      <c r="DC77">
        <v>91000</v>
      </c>
    </row>
    <row r="78" spans="1:107" x14ac:dyDescent="0.25">
      <c r="A78">
        <v>77</v>
      </c>
      <c r="B78">
        <v>20</v>
      </c>
      <c r="C78" t="s">
        <v>107</v>
      </c>
      <c r="D78">
        <f>IF(fun[[#This Row],[MSZoning]]="RL",1,0)</f>
        <v>1</v>
      </c>
      <c r="E78">
        <f>IF(fun[[#This Row],[rl]]="RM",1,0)</f>
        <v>0</v>
      </c>
      <c r="F78">
        <f>IF(fun[[#This Row],[rm]]="RH",1,0)</f>
        <v>0</v>
      </c>
      <c r="G78">
        <f>IF(fun[[#This Row],[rh]]="C (all)",1,0)</f>
        <v>0</v>
      </c>
      <c r="H78" t="s">
        <v>109</v>
      </c>
      <c r="I78">
        <f>IF(fun[[#This Row],[LotFrontage]]="NA",0,fun[[#This Row],[LotFrontage]])</f>
        <v>0</v>
      </c>
      <c r="J78">
        <v>8475</v>
      </c>
      <c r="K78" t="s">
        <v>108</v>
      </c>
      <c r="L78" t="s">
        <v>109</v>
      </c>
      <c r="M78" t="s">
        <v>146</v>
      </c>
      <c r="N78" t="s">
        <v>111</v>
      </c>
      <c r="O78" t="s">
        <v>112</v>
      </c>
      <c r="P78" t="s">
        <v>113</v>
      </c>
      <c r="Q78" t="s">
        <v>114</v>
      </c>
      <c r="R78" t="s">
        <v>188</v>
      </c>
      <c r="S78" t="s">
        <v>116</v>
      </c>
      <c r="T78" t="s">
        <v>116</v>
      </c>
      <c r="U78" t="s">
        <v>117</v>
      </c>
      <c r="V78" t="s">
        <v>141</v>
      </c>
      <c r="W78">
        <v>4</v>
      </c>
      <c r="X78">
        <v>7</v>
      </c>
      <c r="Y78">
        <v>1956</v>
      </c>
      <c r="Z78">
        <v>1956</v>
      </c>
      <c r="AA78" t="s">
        <v>119</v>
      </c>
      <c r="AB78" t="s">
        <v>120</v>
      </c>
      <c r="AC78" t="s">
        <v>121</v>
      </c>
      <c r="AD78" t="s">
        <v>121</v>
      </c>
      <c r="AE78" t="s">
        <v>143</v>
      </c>
      <c r="AF78">
        <v>0</v>
      </c>
      <c r="AG78" t="s">
        <v>124</v>
      </c>
      <c r="AH78">
        <f>IF(fun[[#This Row],[ExterQual]]="Ex",5,IF(fun[[#This Row],[ExterQual]]="Gd",4,IF(fun[[#This Row],[ExterQual]]="TA",3,IF(fun[[#This Row],[ExterQual]]="Fa",2,1))))</f>
        <v>3</v>
      </c>
      <c r="AI78" t="s">
        <v>124</v>
      </c>
      <c r="AJ78">
        <f>IF(fun[[#This Row],[ExterCond]]="Ex",5,IF(fun[[#This Row],[ExterCond]]="Gd",4,IF(fun[[#This Row],[ExterCond]]="TA",3,IF(fun[[#This Row],[ExterCond]]="Fa",2,1))))</f>
        <v>3</v>
      </c>
      <c r="AK78" t="s">
        <v>144</v>
      </c>
      <c r="AL78" t="s">
        <v>124</v>
      </c>
      <c r="AM78">
        <f>IF(fun[[#This Row],[BsmtQual]]="Ex",5,IF(fun[[#This Row],[BsmtQual]]="Gd",4,IF(fun[[#This Row],[BsmtQual]]="TA",3,IF(fun[[#This Row],[BsmtQual]]="Fa",2,IF(fun[[#This Row],[BsmtQual]]="Po",1,0)))))</f>
        <v>3</v>
      </c>
      <c r="AN78" t="s">
        <v>124</v>
      </c>
      <c r="AO78">
        <f>IF(fun[[#This Row],[BsmtCond]]="Ex",5,IF(fun[[#This Row],[BsmtCond]]="Gd",4,IF(fun[[#This Row],[BsmtCond]]="TA",3,IF(fun[[#This Row],[BsmtCond]]="Fa",2,IF(fun[[#This Row],[BsmtCond]]="Po",1,0)))))</f>
        <v>3</v>
      </c>
      <c r="AP78" t="s">
        <v>126</v>
      </c>
      <c r="AQ78">
        <f>IF(fun[[#This Row],[BsmtExposure]]="Gd",3,IF(fun[[#This Row],[BsmtExposure]]="Av",2,IF(fun[[#This Row],[BsmtExposure]]="Mn",1,0)))</f>
        <v>0</v>
      </c>
      <c r="AR78" t="s">
        <v>145</v>
      </c>
      <c r="AS78">
        <v>228</v>
      </c>
      <c r="AT78" t="s">
        <v>128</v>
      </c>
      <c r="AU78">
        <v>0</v>
      </c>
      <c r="AV78">
        <v>724</v>
      </c>
      <c r="AW78">
        <v>952</v>
      </c>
      <c r="AX78" t="s">
        <v>129</v>
      </c>
      <c r="AY78" t="s">
        <v>130</v>
      </c>
      <c r="AZ78">
        <f>IF(fun[[#This Row],[HeatingQC]]="Ex",5,IF(fun[[#This Row],[HeatingQC]]="Gd",4,IF(fun[[#This Row],[HeatingQC]]="TA",3,IF(fun[[#This Row],[HeatingQC]]="Fa",2,IF(fun[[#This Row],[HeatingQC]]="Po",1,0)))))</f>
        <v>5</v>
      </c>
      <c r="BA78" t="s">
        <v>131</v>
      </c>
      <c r="BB78" t="s">
        <v>190</v>
      </c>
      <c r="BC78">
        <v>952</v>
      </c>
      <c r="BD78">
        <v>0</v>
      </c>
      <c r="BE78">
        <v>0</v>
      </c>
      <c r="BF78">
        <v>952</v>
      </c>
      <c r="BG78">
        <f>LOG(fun[[#This Row],[GrLivArea]])</f>
        <v>2.9786369483844743</v>
      </c>
      <c r="BH78">
        <v>0</v>
      </c>
      <c r="BI78">
        <v>0</v>
      </c>
      <c r="BJ78">
        <f>fun[[#This Row],[BsmtFullBath]]+(0.5*fun[[#This Row],[BsmtHalfBath]])</f>
        <v>0</v>
      </c>
      <c r="BK78">
        <v>1</v>
      </c>
      <c r="BL78">
        <v>0</v>
      </c>
      <c r="BM78">
        <f>fun[[#This Row],[HalfBath]]+fun[[#This Row],[TOTBaseBath]]+fun[[#This Row],[FullBath]]</f>
        <v>1</v>
      </c>
      <c r="BN78">
        <v>2</v>
      </c>
      <c r="BO78">
        <v>1</v>
      </c>
      <c r="BP78" t="s">
        <v>124</v>
      </c>
      <c r="BQ78">
        <f>IF(fun[[#This Row],[KitchenQual]]="Ex",5,IF(fun[[#This Row],[KitchenQual]]="Gd",4,IF(fun[[#This Row],[KitchenQual]]="TA",3,IF(fun[[#This Row],[KitchenQual]]="Fa",2,0))))</f>
        <v>3</v>
      </c>
      <c r="BR78">
        <v>4</v>
      </c>
      <c r="BS78" t="s">
        <v>133</v>
      </c>
      <c r="BT78">
        <v>0</v>
      </c>
      <c r="BU78" t="s">
        <v>109</v>
      </c>
      <c r="BV78">
        <f>IF(fun[[#This Row],[FireplaceQu]]="Ex",5,IF(fun[[#This Row],[FireplaceQu]]="Gd",4,IF(fun[[#This Row],[FireplaceQu]]="TA",3,IF(fun[[#This Row],[FireplaceQu]]="Fa",2,0))))</f>
        <v>0</v>
      </c>
      <c r="BW78" t="s">
        <v>153</v>
      </c>
      <c r="BX78">
        <v>1956</v>
      </c>
      <c r="BY78" t="s">
        <v>128</v>
      </c>
      <c r="BZ78">
        <v>1</v>
      </c>
      <c r="CA78">
        <v>283</v>
      </c>
      <c r="CB78" t="s">
        <v>124</v>
      </c>
      <c r="CC78">
        <f>IF(fun[[#This Row],[GarageQual]]="Ex",5,IF(fun[[#This Row],[GarageQual]]="Gd",4,IF(fun[[#This Row],[GarageQual]]="TA",3,IF(fun[[#This Row],[GarageQual]]="Fa",2,IF(fun[[#This Row],[GarageQual]]="Po",1,0)))))</f>
        <v>3</v>
      </c>
      <c r="CD78" t="s">
        <v>124</v>
      </c>
      <c r="CE78">
        <f>IF(fun[[#This Row],[GarageCond]]="Ex",5,IF(fun[[#This Row],[GarageCond]]="Gd",4,IF(fun[[#This Row],[GarageCond]]="TA",3,IF(fun[[#This Row],[GarageCond]]="Fa",2,IF(fun[[#This Row],[GarageCond]]="Po",1,0)))))</f>
        <v>3</v>
      </c>
      <c r="CF78" t="s">
        <v>131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f>(0.5*fun[[#This Row],[WoodDeckSF]])+fun[[#This Row],[OpenPorchSF]]+(2*fun[[#This Row],[EnclosedPorch]])+(1.5*fun[[#This Row],[3SsnPorch]])+fun[[#This Row],[ScreenPorch]]</f>
        <v>0</v>
      </c>
      <c r="CM78">
        <v>0</v>
      </c>
      <c r="CN78" t="s">
        <v>109</v>
      </c>
      <c r="CO78">
        <f>IF(fun[[#This Row],[PoolQC]]="Ex",5,IF(fun[[#This Row],[PoolQC]]="Gd",4,IF(fun[[#This Row],[PoolQC]]="TA",3,IF(fun[[#This Row],[PoolQC]]="Fa",2,IF(fun[[#This Row],[PoolQC]]="Po",1,0)))))</f>
        <v>0</v>
      </c>
      <c r="CP78" t="s">
        <v>109</v>
      </c>
      <c r="CQ78" t="s">
        <v>109</v>
      </c>
      <c r="CR78">
        <v>0</v>
      </c>
      <c r="CS78">
        <v>4</v>
      </c>
      <c r="CT78">
        <v>2008</v>
      </c>
      <c r="CU78" t="s">
        <v>136</v>
      </c>
      <c r="CV78" t="s">
        <v>137</v>
      </c>
      <c r="CW78">
        <f>COUNTIF(fun[[#This Row],[Id]:[SaleCondition]],0)</f>
        <v>24</v>
      </c>
      <c r="CX78">
        <f>COUNTIF(fun[[#This Row],[Id]:[SaleCondition]],"NA")</f>
        <v>6</v>
      </c>
      <c r="CY7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78">
        <f>fun[NUM_ExCond]+fun[NUM_BsmtCond]+fun[NUM_GarCond]</f>
        <v>9</v>
      </c>
      <c r="DA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78">
        <v>135750</v>
      </c>
    </row>
    <row r="79" spans="1:107" x14ac:dyDescent="0.25">
      <c r="A79">
        <v>78</v>
      </c>
      <c r="B79">
        <v>50</v>
      </c>
      <c r="C79" t="s">
        <v>168</v>
      </c>
      <c r="D79">
        <f>IF(fun[[#This Row],[MSZoning]]="RL",1,0)</f>
        <v>0</v>
      </c>
      <c r="E79">
        <f>IF(fun[[#This Row],[rl]]="RM",1,0)</f>
        <v>0</v>
      </c>
      <c r="F79">
        <f>IF(fun[[#This Row],[rm]]="RH",1,0)</f>
        <v>0</v>
      </c>
      <c r="G79">
        <f>IF(fun[[#This Row],[rh]]="C (all)",1,0)</f>
        <v>0</v>
      </c>
      <c r="H79">
        <v>50</v>
      </c>
      <c r="I79">
        <f>IF(fun[[#This Row],[LotFrontage]]="NA",0,fun[[#This Row],[LotFrontage]])</f>
        <v>50</v>
      </c>
      <c r="J79">
        <v>8635</v>
      </c>
      <c r="K79" t="s">
        <v>108</v>
      </c>
      <c r="L79" t="s">
        <v>109</v>
      </c>
      <c r="M79" t="s">
        <v>110</v>
      </c>
      <c r="N79" t="s">
        <v>111</v>
      </c>
      <c r="O79" t="s">
        <v>112</v>
      </c>
      <c r="P79" t="s">
        <v>113</v>
      </c>
      <c r="Q79" t="s">
        <v>114</v>
      </c>
      <c r="R79" t="s">
        <v>174</v>
      </c>
      <c r="S79" t="s">
        <v>116</v>
      </c>
      <c r="T79" t="s">
        <v>116</v>
      </c>
      <c r="U79" t="s">
        <v>117</v>
      </c>
      <c r="V79" t="s">
        <v>158</v>
      </c>
      <c r="W79">
        <v>5</v>
      </c>
      <c r="X79">
        <v>5</v>
      </c>
      <c r="Y79">
        <v>1948</v>
      </c>
      <c r="Z79">
        <v>2001</v>
      </c>
      <c r="AA79" t="s">
        <v>119</v>
      </c>
      <c r="AB79" t="s">
        <v>120</v>
      </c>
      <c r="AC79" t="s">
        <v>150</v>
      </c>
      <c r="AD79" t="s">
        <v>150</v>
      </c>
      <c r="AE79" t="s">
        <v>143</v>
      </c>
      <c r="AF79">
        <v>0</v>
      </c>
      <c r="AG79" t="s">
        <v>124</v>
      </c>
      <c r="AH79">
        <f>IF(fun[[#This Row],[ExterQual]]="Ex",5,IF(fun[[#This Row],[ExterQual]]="Gd",4,IF(fun[[#This Row],[ExterQual]]="TA",3,IF(fun[[#This Row],[ExterQual]]="Fa",2,1))))</f>
        <v>3</v>
      </c>
      <c r="AI79" t="s">
        <v>124</v>
      </c>
      <c r="AJ79">
        <f>IF(fun[[#This Row],[ExterCond]]="Ex",5,IF(fun[[#This Row],[ExterCond]]="Gd",4,IF(fun[[#This Row],[ExterCond]]="TA",3,IF(fun[[#This Row],[ExterCond]]="Fa",2,1))))</f>
        <v>3</v>
      </c>
      <c r="AK79" t="s">
        <v>144</v>
      </c>
      <c r="AL79" t="s">
        <v>124</v>
      </c>
      <c r="AM79">
        <f>IF(fun[[#This Row],[BsmtQual]]="Ex",5,IF(fun[[#This Row],[BsmtQual]]="Gd",4,IF(fun[[#This Row],[BsmtQual]]="TA",3,IF(fun[[#This Row],[BsmtQual]]="Fa",2,IF(fun[[#This Row],[BsmtQual]]="Po",1,0)))))</f>
        <v>3</v>
      </c>
      <c r="AN79" t="s">
        <v>124</v>
      </c>
      <c r="AO79">
        <f>IF(fun[[#This Row],[BsmtCond]]="Ex",5,IF(fun[[#This Row],[BsmtCond]]="Gd",4,IF(fun[[#This Row],[BsmtCond]]="TA",3,IF(fun[[#This Row],[BsmtCond]]="Fa",2,IF(fun[[#This Row],[BsmtCond]]="Po",1,0)))))</f>
        <v>3</v>
      </c>
      <c r="AP79" t="s">
        <v>126</v>
      </c>
      <c r="AQ79">
        <f>IF(fun[[#This Row],[BsmtExposure]]="Gd",3,IF(fun[[#This Row],[BsmtExposure]]="Av",2,IF(fun[[#This Row],[BsmtExposure]]="Mn",1,0)))</f>
        <v>0</v>
      </c>
      <c r="AR79" t="s">
        <v>167</v>
      </c>
      <c r="AS79">
        <v>336</v>
      </c>
      <c r="AT79" t="s">
        <v>127</v>
      </c>
      <c r="AU79">
        <v>41</v>
      </c>
      <c r="AV79">
        <v>295</v>
      </c>
      <c r="AW79">
        <v>672</v>
      </c>
      <c r="AX79" t="s">
        <v>129</v>
      </c>
      <c r="AY79" t="s">
        <v>124</v>
      </c>
      <c r="AZ79">
        <f>IF(fun[[#This Row],[HeatingQC]]="Ex",5,IF(fun[[#This Row],[HeatingQC]]="Gd",4,IF(fun[[#This Row],[HeatingQC]]="TA",3,IF(fun[[#This Row],[HeatingQC]]="Fa",2,IF(fun[[#This Row],[HeatingQC]]="Po",1,0)))))</f>
        <v>3</v>
      </c>
      <c r="BA79" t="s">
        <v>131</v>
      </c>
      <c r="BB79" t="s">
        <v>132</v>
      </c>
      <c r="BC79">
        <v>1072</v>
      </c>
      <c r="BD79">
        <v>213</v>
      </c>
      <c r="BE79">
        <v>0</v>
      </c>
      <c r="BF79">
        <v>1285</v>
      </c>
      <c r="BG79">
        <f>LOG(fun[[#This Row],[GrLivArea]])</f>
        <v>3.1089031276673134</v>
      </c>
      <c r="BH79">
        <v>1</v>
      </c>
      <c r="BI79">
        <v>0</v>
      </c>
      <c r="BJ79">
        <f>fun[[#This Row],[BsmtFullBath]]+(0.5*fun[[#This Row],[BsmtHalfBath]])</f>
        <v>1</v>
      </c>
      <c r="BK79">
        <v>1</v>
      </c>
      <c r="BL79">
        <v>0</v>
      </c>
      <c r="BM79">
        <f>fun[[#This Row],[HalfBath]]+fun[[#This Row],[TOTBaseBath]]+fun[[#This Row],[FullBath]]</f>
        <v>2</v>
      </c>
      <c r="BN79">
        <v>2</v>
      </c>
      <c r="BO79">
        <v>1</v>
      </c>
      <c r="BP79" t="s">
        <v>124</v>
      </c>
      <c r="BQ79">
        <f>IF(fun[[#This Row],[KitchenQual]]="Ex",5,IF(fun[[#This Row],[KitchenQual]]="Gd",4,IF(fun[[#This Row],[KitchenQual]]="TA",3,IF(fun[[#This Row],[KitchenQual]]="Fa",2,0))))</f>
        <v>3</v>
      </c>
      <c r="BR79">
        <v>6</v>
      </c>
      <c r="BS79" t="s">
        <v>172</v>
      </c>
      <c r="BT79">
        <v>0</v>
      </c>
      <c r="BU79" t="s">
        <v>109</v>
      </c>
      <c r="BV79">
        <f>IF(fun[[#This Row],[FireplaceQu]]="Ex",5,IF(fun[[#This Row],[FireplaceQu]]="Gd",4,IF(fun[[#This Row],[FireplaceQu]]="TA",3,IF(fun[[#This Row],[FireplaceQu]]="Fa",2,0))))</f>
        <v>0</v>
      </c>
      <c r="BW79" t="s">
        <v>153</v>
      </c>
      <c r="BX79">
        <v>1948</v>
      </c>
      <c r="BY79" t="s">
        <v>128</v>
      </c>
      <c r="BZ79">
        <v>1</v>
      </c>
      <c r="CA79">
        <v>240</v>
      </c>
      <c r="CB79" t="s">
        <v>124</v>
      </c>
      <c r="CC79">
        <f>IF(fun[[#This Row],[GarageQual]]="Ex",5,IF(fun[[#This Row],[GarageQual]]="Gd",4,IF(fun[[#This Row],[GarageQual]]="TA",3,IF(fun[[#This Row],[GarageQual]]="Fa",2,IF(fun[[#This Row],[GarageQual]]="Po",1,0)))))</f>
        <v>3</v>
      </c>
      <c r="CD79" t="s">
        <v>124</v>
      </c>
      <c r="CE79">
        <f>IF(fun[[#This Row],[GarageCond]]="Ex",5,IF(fun[[#This Row],[GarageCond]]="Gd",4,IF(fun[[#This Row],[GarageCond]]="TA",3,IF(fun[[#This Row],[GarageCond]]="Fa",2,IF(fun[[#This Row],[GarageCond]]="Po",1,0)))))</f>
        <v>3</v>
      </c>
      <c r="CF79" t="s">
        <v>131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f>(0.5*fun[[#This Row],[WoodDeckSF]])+fun[[#This Row],[OpenPorchSF]]+(2*fun[[#This Row],[EnclosedPorch]])+(1.5*fun[[#This Row],[3SsnPorch]])+fun[[#This Row],[ScreenPorch]]</f>
        <v>0</v>
      </c>
      <c r="CM79">
        <v>0</v>
      </c>
      <c r="CN79" t="s">
        <v>109</v>
      </c>
      <c r="CO79">
        <f>IF(fun[[#This Row],[PoolQC]]="Ex",5,IF(fun[[#This Row],[PoolQC]]="Gd",4,IF(fun[[#This Row],[PoolQC]]="TA",3,IF(fun[[#This Row],[PoolQC]]="Fa",2,IF(fun[[#This Row],[PoolQC]]="Po",1,0)))))</f>
        <v>0</v>
      </c>
      <c r="CP79" t="s">
        <v>160</v>
      </c>
      <c r="CQ79" t="s">
        <v>109</v>
      </c>
      <c r="CR79">
        <v>0</v>
      </c>
      <c r="CS79">
        <v>1</v>
      </c>
      <c r="CT79">
        <v>2008</v>
      </c>
      <c r="CU79" t="s">
        <v>136</v>
      </c>
      <c r="CV79" t="s">
        <v>137</v>
      </c>
      <c r="CW79">
        <f>COUNTIF(fun[[#This Row],[Id]:[SaleCondition]],0)</f>
        <v>20</v>
      </c>
      <c r="CX79">
        <f>COUNTIF(fun[[#This Row],[Id]:[SaleCondition]],"NA")</f>
        <v>4</v>
      </c>
      <c r="CY79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79">
        <f>fun[NUM_ExCond]+fun[NUM_BsmtCond]+fun[NUM_GarCond]</f>
        <v>9</v>
      </c>
      <c r="DA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79">
        <v>127000</v>
      </c>
    </row>
    <row r="80" spans="1:107" x14ac:dyDescent="0.25">
      <c r="A80">
        <v>79</v>
      </c>
      <c r="B80">
        <v>90</v>
      </c>
      <c r="C80" t="s">
        <v>107</v>
      </c>
      <c r="D80">
        <f>IF(fun[[#This Row],[MSZoning]]="RL",1,0)</f>
        <v>1</v>
      </c>
      <c r="E80">
        <f>IF(fun[[#This Row],[rl]]="RM",1,0)</f>
        <v>0</v>
      </c>
      <c r="F80">
        <f>IF(fun[[#This Row],[rm]]="RH",1,0)</f>
        <v>0</v>
      </c>
      <c r="G80">
        <f>IF(fun[[#This Row],[rh]]="C (all)",1,0)</f>
        <v>0</v>
      </c>
      <c r="H80">
        <v>72</v>
      </c>
      <c r="I80">
        <f>IF(fun[[#This Row],[LotFrontage]]="NA",0,fun[[#This Row],[LotFrontage]])</f>
        <v>72</v>
      </c>
      <c r="J80">
        <v>10778</v>
      </c>
      <c r="K80" t="s">
        <v>108</v>
      </c>
      <c r="L80" t="s">
        <v>109</v>
      </c>
      <c r="M80" t="s">
        <v>110</v>
      </c>
      <c r="N80" t="s">
        <v>111</v>
      </c>
      <c r="O80" t="s">
        <v>112</v>
      </c>
      <c r="P80" t="s">
        <v>113</v>
      </c>
      <c r="Q80" t="s">
        <v>114</v>
      </c>
      <c r="R80" t="s">
        <v>177</v>
      </c>
      <c r="S80" t="s">
        <v>116</v>
      </c>
      <c r="T80" t="s">
        <v>116</v>
      </c>
      <c r="U80" t="s">
        <v>193</v>
      </c>
      <c r="V80" t="s">
        <v>141</v>
      </c>
      <c r="W80">
        <v>4</v>
      </c>
      <c r="X80">
        <v>5</v>
      </c>
      <c r="Y80">
        <v>1968</v>
      </c>
      <c r="Z80">
        <v>1968</v>
      </c>
      <c r="AA80" t="s">
        <v>178</v>
      </c>
      <c r="AB80" t="s">
        <v>120</v>
      </c>
      <c r="AC80" t="s">
        <v>166</v>
      </c>
      <c r="AD80" t="s">
        <v>166</v>
      </c>
      <c r="AE80" t="s">
        <v>143</v>
      </c>
      <c r="AF80">
        <v>0</v>
      </c>
      <c r="AG80" t="s">
        <v>124</v>
      </c>
      <c r="AH80">
        <f>IF(fun[[#This Row],[ExterQual]]="Ex",5,IF(fun[[#This Row],[ExterQual]]="Gd",4,IF(fun[[#This Row],[ExterQual]]="TA",3,IF(fun[[#This Row],[ExterQual]]="Fa",2,1))))</f>
        <v>3</v>
      </c>
      <c r="AI80" t="s">
        <v>124</v>
      </c>
      <c r="AJ80">
        <f>IF(fun[[#This Row],[ExterCond]]="Ex",5,IF(fun[[#This Row],[ExterCond]]="Gd",4,IF(fun[[#This Row],[ExterCond]]="TA",3,IF(fun[[#This Row],[ExterCond]]="Fa",2,1))))</f>
        <v>3</v>
      </c>
      <c r="AK80" t="s">
        <v>144</v>
      </c>
      <c r="AL80" t="s">
        <v>124</v>
      </c>
      <c r="AM80">
        <f>IF(fun[[#This Row],[BsmtQual]]="Ex",5,IF(fun[[#This Row],[BsmtQual]]="Gd",4,IF(fun[[#This Row],[BsmtQual]]="TA",3,IF(fun[[#This Row],[BsmtQual]]="Fa",2,IF(fun[[#This Row],[BsmtQual]]="Po",1,0)))))</f>
        <v>3</v>
      </c>
      <c r="AN80" t="s">
        <v>124</v>
      </c>
      <c r="AO80">
        <f>IF(fun[[#This Row],[BsmtCond]]="Ex",5,IF(fun[[#This Row],[BsmtCond]]="Gd",4,IF(fun[[#This Row],[BsmtCond]]="TA",3,IF(fun[[#This Row],[BsmtCond]]="Fa",2,IF(fun[[#This Row],[BsmtCond]]="Po",1,0)))))</f>
        <v>3</v>
      </c>
      <c r="AP80" t="s">
        <v>126</v>
      </c>
      <c r="AQ80">
        <f>IF(fun[[#This Row],[BsmtExposure]]="Gd",3,IF(fun[[#This Row],[BsmtExposure]]="Av",2,IF(fun[[#This Row],[BsmtExposure]]="Mn",1,0)))</f>
        <v>0</v>
      </c>
      <c r="AR80" t="s">
        <v>128</v>
      </c>
      <c r="AS80">
        <v>0</v>
      </c>
      <c r="AT80" t="s">
        <v>128</v>
      </c>
      <c r="AU80">
        <v>0</v>
      </c>
      <c r="AV80">
        <v>1768</v>
      </c>
      <c r="AW80">
        <v>1768</v>
      </c>
      <c r="AX80" t="s">
        <v>129</v>
      </c>
      <c r="AY80" t="s">
        <v>124</v>
      </c>
      <c r="AZ80">
        <f>IF(fun[[#This Row],[HeatingQC]]="Ex",5,IF(fun[[#This Row],[HeatingQC]]="Gd",4,IF(fun[[#This Row],[HeatingQC]]="TA",3,IF(fun[[#This Row],[HeatingQC]]="Fa",2,IF(fun[[#This Row],[HeatingQC]]="Po",1,0)))))</f>
        <v>3</v>
      </c>
      <c r="BA80" t="s">
        <v>203</v>
      </c>
      <c r="BB80" t="s">
        <v>132</v>
      </c>
      <c r="BC80">
        <v>1768</v>
      </c>
      <c r="BD80">
        <v>0</v>
      </c>
      <c r="BE80">
        <v>0</v>
      </c>
      <c r="BF80">
        <v>1768</v>
      </c>
      <c r="BG80">
        <f>LOG(fun[[#This Row],[GrLivArea]])</f>
        <v>3.2474822606770544</v>
      </c>
      <c r="BH80">
        <v>0</v>
      </c>
      <c r="BI80">
        <v>0</v>
      </c>
      <c r="BJ80">
        <f>fun[[#This Row],[BsmtFullBath]]+(0.5*fun[[#This Row],[BsmtHalfBath]])</f>
        <v>0</v>
      </c>
      <c r="BK80">
        <v>2</v>
      </c>
      <c r="BL80">
        <v>0</v>
      </c>
      <c r="BM80">
        <f>fun[[#This Row],[HalfBath]]+fun[[#This Row],[TOTBaseBath]]+fun[[#This Row],[FullBath]]</f>
        <v>2</v>
      </c>
      <c r="BN80">
        <v>4</v>
      </c>
      <c r="BO80">
        <v>2</v>
      </c>
      <c r="BP80" t="s">
        <v>124</v>
      </c>
      <c r="BQ80">
        <f>IF(fun[[#This Row],[KitchenQual]]="Ex",5,IF(fun[[#This Row],[KitchenQual]]="Gd",4,IF(fun[[#This Row],[KitchenQual]]="TA",3,IF(fun[[#This Row],[KitchenQual]]="Fa",2,0))))</f>
        <v>3</v>
      </c>
      <c r="BR80">
        <v>8</v>
      </c>
      <c r="BS80" t="s">
        <v>133</v>
      </c>
      <c r="BT80">
        <v>0</v>
      </c>
      <c r="BU80" t="s">
        <v>109</v>
      </c>
      <c r="BV80">
        <f>IF(fun[[#This Row],[FireplaceQu]]="Ex",5,IF(fun[[#This Row],[FireplaceQu]]="Gd",4,IF(fun[[#This Row],[FireplaceQu]]="TA",3,IF(fun[[#This Row],[FireplaceQu]]="Fa",2,0))))</f>
        <v>0</v>
      </c>
      <c r="BW80" t="s">
        <v>109</v>
      </c>
      <c r="BX80" t="s">
        <v>109</v>
      </c>
      <c r="BY80" t="s">
        <v>109</v>
      </c>
      <c r="BZ80">
        <v>0</v>
      </c>
      <c r="CA80">
        <v>0</v>
      </c>
      <c r="CB80" t="s">
        <v>109</v>
      </c>
      <c r="CC80">
        <f>IF(fun[[#This Row],[GarageQual]]="Ex",5,IF(fun[[#This Row],[GarageQual]]="Gd",4,IF(fun[[#This Row],[GarageQual]]="TA",3,IF(fun[[#This Row],[GarageQual]]="Fa",2,IF(fun[[#This Row],[GarageQual]]="Po",1,0)))))</f>
        <v>0</v>
      </c>
      <c r="CD80" t="s">
        <v>109</v>
      </c>
      <c r="CE80">
        <f>IF(fun[[#This Row],[GarageCond]]="Ex",5,IF(fun[[#This Row],[GarageCond]]="Gd",4,IF(fun[[#This Row],[GarageCond]]="TA",3,IF(fun[[#This Row],[GarageCond]]="Fa",2,IF(fun[[#This Row],[GarageCond]]="Po",1,0)))))</f>
        <v>0</v>
      </c>
      <c r="CF80" t="s">
        <v>131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f>(0.5*fun[[#This Row],[WoodDeckSF]])+fun[[#This Row],[OpenPorchSF]]+(2*fun[[#This Row],[EnclosedPorch]])+(1.5*fun[[#This Row],[3SsnPorch]])+fun[[#This Row],[ScreenPorch]]</f>
        <v>0</v>
      </c>
      <c r="CM80">
        <v>0</v>
      </c>
      <c r="CN80" t="s">
        <v>109</v>
      </c>
      <c r="CO80">
        <f>IF(fun[[#This Row],[PoolQC]]="Ex",5,IF(fun[[#This Row],[PoolQC]]="Gd",4,IF(fun[[#This Row],[PoolQC]]="TA",3,IF(fun[[#This Row],[PoolQC]]="Fa",2,IF(fun[[#This Row],[PoolQC]]="Po",1,0)))))</f>
        <v>0</v>
      </c>
      <c r="CP80" t="s">
        <v>109</v>
      </c>
      <c r="CQ80" t="s">
        <v>109</v>
      </c>
      <c r="CR80">
        <v>0</v>
      </c>
      <c r="CS80">
        <v>4</v>
      </c>
      <c r="CT80">
        <v>2010</v>
      </c>
      <c r="CU80" t="s">
        <v>136</v>
      </c>
      <c r="CV80" t="s">
        <v>137</v>
      </c>
      <c r="CW80">
        <f>COUNTIF(fun[[#This Row],[Id]:[SaleCondition]],0)</f>
        <v>28</v>
      </c>
      <c r="CX80">
        <f>COUNTIF(fun[[#This Row],[Id]:[SaleCondition]],"NA")</f>
        <v>10</v>
      </c>
      <c r="CY80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80">
        <f>fun[NUM_ExCond]+fun[NUM_BsmtCond]+fun[NUM_GarCond]</f>
        <v>6</v>
      </c>
      <c r="DA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53</v>
      </c>
      <c r="DB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39.5</v>
      </c>
      <c r="DC80">
        <v>136500</v>
      </c>
    </row>
    <row r="81" spans="1:107" x14ac:dyDescent="0.25">
      <c r="A81">
        <v>80</v>
      </c>
      <c r="B81">
        <v>50</v>
      </c>
      <c r="C81" t="s">
        <v>168</v>
      </c>
      <c r="D81">
        <f>IF(fun[[#This Row],[MSZoning]]="RL",1,0)</f>
        <v>0</v>
      </c>
      <c r="E81">
        <f>IF(fun[[#This Row],[rl]]="RM",1,0)</f>
        <v>0</v>
      </c>
      <c r="F81">
        <f>IF(fun[[#This Row],[rm]]="RH",1,0)</f>
        <v>0</v>
      </c>
      <c r="G81">
        <f>IF(fun[[#This Row],[rh]]="C (all)",1,0)</f>
        <v>0</v>
      </c>
      <c r="H81">
        <v>60</v>
      </c>
      <c r="I81">
        <f>IF(fun[[#This Row],[LotFrontage]]="NA",0,fun[[#This Row],[LotFrontage]])</f>
        <v>60</v>
      </c>
      <c r="J81">
        <v>10440</v>
      </c>
      <c r="K81" t="s">
        <v>108</v>
      </c>
      <c r="L81" t="s">
        <v>200</v>
      </c>
      <c r="M81" t="s">
        <v>110</v>
      </c>
      <c r="N81" t="s">
        <v>111</v>
      </c>
      <c r="O81" t="s">
        <v>112</v>
      </c>
      <c r="P81" t="s">
        <v>148</v>
      </c>
      <c r="Q81" t="s">
        <v>114</v>
      </c>
      <c r="R81" t="s">
        <v>169</v>
      </c>
      <c r="S81" t="s">
        <v>116</v>
      </c>
      <c r="T81" t="s">
        <v>116</v>
      </c>
      <c r="U81" t="s">
        <v>117</v>
      </c>
      <c r="V81" t="s">
        <v>118</v>
      </c>
      <c r="W81">
        <v>5</v>
      </c>
      <c r="X81">
        <v>6</v>
      </c>
      <c r="Y81">
        <v>1910</v>
      </c>
      <c r="Z81">
        <v>1981</v>
      </c>
      <c r="AA81" t="s">
        <v>119</v>
      </c>
      <c r="AB81" t="s">
        <v>120</v>
      </c>
      <c r="AC81" t="s">
        <v>150</v>
      </c>
      <c r="AD81" t="s">
        <v>150</v>
      </c>
      <c r="AE81" t="s">
        <v>143</v>
      </c>
      <c r="AF81">
        <v>0</v>
      </c>
      <c r="AG81" t="s">
        <v>124</v>
      </c>
      <c r="AH81">
        <f>IF(fun[[#This Row],[ExterQual]]="Ex",5,IF(fun[[#This Row],[ExterQual]]="Gd",4,IF(fun[[#This Row],[ExterQual]]="TA",3,IF(fun[[#This Row],[ExterQual]]="Fa",2,1))))</f>
        <v>3</v>
      </c>
      <c r="AI81" t="s">
        <v>124</v>
      </c>
      <c r="AJ81">
        <f>IF(fun[[#This Row],[ExterCond]]="Ex",5,IF(fun[[#This Row],[ExterCond]]="Gd",4,IF(fun[[#This Row],[ExterCond]]="TA",3,IF(fun[[#This Row],[ExterCond]]="Fa",2,1))))</f>
        <v>3</v>
      </c>
      <c r="AK81" t="s">
        <v>125</v>
      </c>
      <c r="AL81" t="s">
        <v>124</v>
      </c>
      <c r="AM81">
        <f>IF(fun[[#This Row],[BsmtQual]]="Ex",5,IF(fun[[#This Row],[BsmtQual]]="Gd",4,IF(fun[[#This Row],[BsmtQual]]="TA",3,IF(fun[[#This Row],[BsmtQual]]="Fa",2,IF(fun[[#This Row],[BsmtQual]]="Po",1,0)))))</f>
        <v>3</v>
      </c>
      <c r="AN81" t="s">
        <v>124</v>
      </c>
      <c r="AO81">
        <f>IF(fun[[#This Row],[BsmtCond]]="Ex",5,IF(fun[[#This Row],[BsmtCond]]="Gd",4,IF(fun[[#This Row],[BsmtCond]]="TA",3,IF(fun[[#This Row],[BsmtCond]]="Fa",2,IF(fun[[#This Row],[BsmtCond]]="Po",1,0)))))</f>
        <v>3</v>
      </c>
      <c r="AP81" t="s">
        <v>126</v>
      </c>
      <c r="AQ81">
        <f>IF(fun[[#This Row],[BsmtExposure]]="Gd",3,IF(fun[[#This Row],[BsmtExposure]]="Av",2,IF(fun[[#This Row],[BsmtExposure]]="Mn",1,0)))</f>
        <v>0</v>
      </c>
      <c r="AR81" t="s">
        <v>128</v>
      </c>
      <c r="AS81">
        <v>0</v>
      </c>
      <c r="AT81" t="s">
        <v>128</v>
      </c>
      <c r="AU81">
        <v>0</v>
      </c>
      <c r="AV81">
        <v>440</v>
      </c>
      <c r="AW81">
        <v>440</v>
      </c>
      <c r="AX81" t="s">
        <v>129</v>
      </c>
      <c r="AY81" t="s">
        <v>123</v>
      </c>
      <c r="AZ81">
        <f>IF(fun[[#This Row],[HeatingQC]]="Ex",5,IF(fun[[#This Row],[HeatingQC]]="Gd",4,IF(fun[[#This Row],[HeatingQC]]="TA",3,IF(fun[[#This Row],[HeatingQC]]="Fa",2,IF(fun[[#This Row],[HeatingQC]]="Po",1,0)))))</f>
        <v>4</v>
      </c>
      <c r="BA81" t="s">
        <v>131</v>
      </c>
      <c r="BB81" t="s">
        <v>132</v>
      </c>
      <c r="BC81">
        <v>682</v>
      </c>
      <c r="BD81">
        <v>548</v>
      </c>
      <c r="BE81">
        <v>0</v>
      </c>
      <c r="BF81">
        <v>1230</v>
      </c>
      <c r="BG81">
        <f>LOG(fun[[#This Row],[GrLivArea]])</f>
        <v>3.0899051114393981</v>
      </c>
      <c r="BH81">
        <v>0</v>
      </c>
      <c r="BI81">
        <v>0</v>
      </c>
      <c r="BJ81">
        <f>fun[[#This Row],[BsmtFullBath]]+(0.5*fun[[#This Row],[BsmtHalfBath]])</f>
        <v>0</v>
      </c>
      <c r="BK81">
        <v>1</v>
      </c>
      <c r="BL81">
        <v>1</v>
      </c>
      <c r="BM81">
        <f>fun[[#This Row],[HalfBath]]+fun[[#This Row],[TOTBaseBath]]+fun[[#This Row],[FullBath]]</f>
        <v>2</v>
      </c>
      <c r="BN81">
        <v>2</v>
      </c>
      <c r="BO81">
        <v>1</v>
      </c>
      <c r="BP81" t="s">
        <v>124</v>
      </c>
      <c r="BQ81">
        <f>IF(fun[[#This Row],[KitchenQual]]="Ex",5,IF(fun[[#This Row],[KitchenQual]]="Gd",4,IF(fun[[#This Row],[KitchenQual]]="TA",3,IF(fun[[#This Row],[KitchenQual]]="Fa",2,0))))</f>
        <v>3</v>
      </c>
      <c r="BR81">
        <v>5</v>
      </c>
      <c r="BS81" t="s">
        <v>133</v>
      </c>
      <c r="BT81">
        <v>0</v>
      </c>
      <c r="BU81" t="s">
        <v>109</v>
      </c>
      <c r="BV81">
        <f>IF(fun[[#This Row],[FireplaceQu]]="Ex",5,IF(fun[[#This Row],[FireplaceQu]]="Gd",4,IF(fun[[#This Row],[FireplaceQu]]="TA",3,IF(fun[[#This Row],[FireplaceQu]]="Fa",2,0))))</f>
        <v>0</v>
      </c>
      <c r="BW81" t="s">
        <v>153</v>
      </c>
      <c r="BX81">
        <v>1966</v>
      </c>
      <c r="BY81" t="s">
        <v>128</v>
      </c>
      <c r="BZ81">
        <v>2</v>
      </c>
      <c r="CA81">
        <v>440</v>
      </c>
      <c r="CB81" t="s">
        <v>124</v>
      </c>
      <c r="CC81">
        <f>IF(fun[[#This Row],[GarageQual]]="Ex",5,IF(fun[[#This Row],[GarageQual]]="Gd",4,IF(fun[[#This Row],[GarageQual]]="TA",3,IF(fun[[#This Row],[GarageQual]]="Fa",2,IF(fun[[#This Row],[GarageQual]]="Po",1,0)))))</f>
        <v>3</v>
      </c>
      <c r="CD81" t="s">
        <v>124</v>
      </c>
      <c r="CE81">
        <f>IF(fun[[#This Row],[GarageCond]]="Ex",5,IF(fun[[#This Row],[GarageCond]]="Gd",4,IF(fun[[#This Row],[GarageCond]]="TA",3,IF(fun[[#This Row],[GarageCond]]="Fa",2,IF(fun[[#This Row],[GarageCond]]="Po",1,0)))))</f>
        <v>3</v>
      </c>
      <c r="CF81" t="s">
        <v>131</v>
      </c>
      <c r="CG81">
        <v>74</v>
      </c>
      <c r="CH81">
        <v>0</v>
      </c>
      <c r="CI81">
        <v>128</v>
      </c>
      <c r="CJ81">
        <v>0</v>
      </c>
      <c r="CK81">
        <v>0</v>
      </c>
      <c r="CL81">
        <f>(0.5*fun[[#This Row],[WoodDeckSF]])+fun[[#This Row],[OpenPorchSF]]+(2*fun[[#This Row],[EnclosedPorch]])+(1.5*fun[[#This Row],[3SsnPorch]])+fun[[#This Row],[ScreenPorch]]</f>
        <v>293</v>
      </c>
      <c r="CM81">
        <v>0</v>
      </c>
      <c r="CN81" t="s">
        <v>109</v>
      </c>
      <c r="CO81">
        <f>IF(fun[[#This Row],[PoolQC]]="Ex",5,IF(fun[[#This Row],[PoolQC]]="Gd",4,IF(fun[[#This Row],[PoolQC]]="TA",3,IF(fun[[#This Row],[PoolQC]]="Fa",2,IF(fun[[#This Row],[PoolQC]]="Po",1,0)))))</f>
        <v>0</v>
      </c>
      <c r="CP81" t="s">
        <v>160</v>
      </c>
      <c r="CQ81" t="s">
        <v>109</v>
      </c>
      <c r="CR81">
        <v>0</v>
      </c>
      <c r="CS81">
        <v>5</v>
      </c>
      <c r="CT81">
        <v>2009</v>
      </c>
      <c r="CU81" t="s">
        <v>136</v>
      </c>
      <c r="CV81" t="s">
        <v>137</v>
      </c>
      <c r="CW81">
        <f>COUNTIF(fun[[#This Row],[Id]:[SaleCondition]],0)</f>
        <v>20</v>
      </c>
      <c r="CX81">
        <f>COUNTIF(fun[[#This Row],[Id]:[SaleCondition]],"NA")</f>
        <v>3</v>
      </c>
      <c r="CY8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1">
        <f>fun[NUM_ExCond]+fun[NUM_BsmtCond]+fun[NUM_GarCond]</f>
        <v>9</v>
      </c>
      <c r="DA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</v>
      </c>
      <c r="DC81">
        <v>110000</v>
      </c>
    </row>
    <row r="82" spans="1:107" x14ac:dyDescent="0.25">
      <c r="A82">
        <v>81</v>
      </c>
      <c r="B82">
        <v>60</v>
      </c>
      <c r="C82" t="s">
        <v>107</v>
      </c>
      <c r="D82">
        <f>IF(fun[[#This Row],[MSZoning]]="RL",1,0)</f>
        <v>1</v>
      </c>
      <c r="E82">
        <f>IF(fun[[#This Row],[rl]]="RM",1,0)</f>
        <v>0</v>
      </c>
      <c r="F82">
        <f>IF(fun[[#This Row],[rm]]="RH",1,0)</f>
        <v>0</v>
      </c>
      <c r="G82">
        <f>IF(fun[[#This Row],[rh]]="C (all)",1,0)</f>
        <v>0</v>
      </c>
      <c r="H82">
        <v>100</v>
      </c>
      <c r="I82">
        <f>IF(fun[[#This Row],[LotFrontage]]="NA",0,fun[[#This Row],[LotFrontage]])</f>
        <v>100</v>
      </c>
      <c r="J82">
        <v>13000</v>
      </c>
      <c r="K82" t="s">
        <v>108</v>
      </c>
      <c r="L82" t="s">
        <v>109</v>
      </c>
      <c r="M82" t="s">
        <v>110</v>
      </c>
      <c r="N82" t="s">
        <v>111</v>
      </c>
      <c r="O82" t="s">
        <v>112</v>
      </c>
      <c r="P82" t="s">
        <v>148</v>
      </c>
      <c r="Q82" t="s">
        <v>114</v>
      </c>
      <c r="R82" t="s">
        <v>188</v>
      </c>
      <c r="S82" t="s">
        <v>116</v>
      </c>
      <c r="T82" t="s">
        <v>116</v>
      </c>
      <c r="U82" t="s">
        <v>117</v>
      </c>
      <c r="V82" t="s">
        <v>118</v>
      </c>
      <c r="W82">
        <v>6</v>
      </c>
      <c r="X82">
        <v>6</v>
      </c>
      <c r="Y82">
        <v>1968</v>
      </c>
      <c r="Z82">
        <v>1968</v>
      </c>
      <c r="AA82" t="s">
        <v>119</v>
      </c>
      <c r="AB82" t="s">
        <v>120</v>
      </c>
      <c r="AC82" t="s">
        <v>121</v>
      </c>
      <c r="AD82" t="s">
        <v>121</v>
      </c>
      <c r="AE82" t="s">
        <v>122</v>
      </c>
      <c r="AF82">
        <v>576</v>
      </c>
      <c r="AG82" t="s">
        <v>124</v>
      </c>
      <c r="AH82">
        <f>IF(fun[[#This Row],[ExterQual]]="Ex",5,IF(fun[[#This Row],[ExterQual]]="Gd",4,IF(fun[[#This Row],[ExterQual]]="TA",3,IF(fun[[#This Row],[ExterQual]]="Fa",2,1))))</f>
        <v>3</v>
      </c>
      <c r="AI82" t="s">
        <v>123</v>
      </c>
      <c r="AJ82">
        <f>IF(fun[[#This Row],[ExterCond]]="Ex",5,IF(fun[[#This Row],[ExterCond]]="Gd",4,IF(fun[[#This Row],[ExterCond]]="TA",3,IF(fun[[#This Row],[ExterCond]]="Fa",2,1))))</f>
        <v>4</v>
      </c>
      <c r="AK82" t="s">
        <v>144</v>
      </c>
      <c r="AL82" t="s">
        <v>123</v>
      </c>
      <c r="AM82">
        <f>IF(fun[[#This Row],[BsmtQual]]="Ex",5,IF(fun[[#This Row],[BsmtQual]]="Gd",4,IF(fun[[#This Row],[BsmtQual]]="TA",3,IF(fun[[#This Row],[BsmtQual]]="Fa",2,IF(fun[[#This Row],[BsmtQual]]="Po",1,0)))))</f>
        <v>4</v>
      </c>
      <c r="AN82" t="s">
        <v>124</v>
      </c>
      <c r="AO82">
        <f>IF(fun[[#This Row],[BsmtCond]]="Ex",5,IF(fun[[#This Row],[BsmtCond]]="Gd",4,IF(fun[[#This Row],[BsmtCond]]="TA",3,IF(fun[[#This Row],[BsmtCond]]="Fa",2,IF(fun[[#This Row],[BsmtCond]]="Po",1,0)))))</f>
        <v>3</v>
      </c>
      <c r="AP82" t="s">
        <v>126</v>
      </c>
      <c r="AQ82">
        <f>IF(fun[[#This Row],[BsmtExposure]]="Gd",3,IF(fun[[#This Row],[BsmtExposure]]="Av",2,IF(fun[[#This Row],[BsmtExposure]]="Mn",1,0)))</f>
        <v>0</v>
      </c>
      <c r="AR82" t="s">
        <v>179</v>
      </c>
      <c r="AS82">
        <v>448</v>
      </c>
      <c r="AT82" t="s">
        <v>128</v>
      </c>
      <c r="AU82">
        <v>0</v>
      </c>
      <c r="AV82">
        <v>448</v>
      </c>
      <c r="AW82">
        <v>896</v>
      </c>
      <c r="AX82" t="s">
        <v>129</v>
      </c>
      <c r="AY82" t="s">
        <v>124</v>
      </c>
      <c r="AZ82">
        <f>IF(fun[[#This Row],[HeatingQC]]="Ex",5,IF(fun[[#This Row],[HeatingQC]]="Gd",4,IF(fun[[#This Row],[HeatingQC]]="TA",3,IF(fun[[#This Row],[HeatingQC]]="Fa",2,IF(fun[[#This Row],[HeatingQC]]="Po",1,0)))))</f>
        <v>3</v>
      </c>
      <c r="BA82" t="s">
        <v>131</v>
      </c>
      <c r="BB82" t="s">
        <v>132</v>
      </c>
      <c r="BC82">
        <v>1182</v>
      </c>
      <c r="BD82">
        <v>960</v>
      </c>
      <c r="BE82">
        <v>0</v>
      </c>
      <c r="BF82">
        <v>2142</v>
      </c>
      <c r="BG82">
        <f>LOG(fun[[#This Row],[GrLivArea]])</f>
        <v>3.330819466495837</v>
      </c>
      <c r="BH82">
        <v>0</v>
      </c>
      <c r="BI82">
        <v>0</v>
      </c>
      <c r="BJ82">
        <f>fun[[#This Row],[BsmtFullBath]]+(0.5*fun[[#This Row],[BsmtHalfBath]])</f>
        <v>0</v>
      </c>
      <c r="BK82">
        <v>2</v>
      </c>
      <c r="BL82">
        <v>1</v>
      </c>
      <c r="BM82">
        <f>fun[[#This Row],[HalfBath]]+fun[[#This Row],[TOTBaseBath]]+fun[[#This Row],[FullBath]]</f>
        <v>3</v>
      </c>
      <c r="BN82">
        <v>4</v>
      </c>
      <c r="BO82">
        <v>1</v>
      </c>
      <c r="BP82" t="s">
        <v>123</v>
      </c>
      <c r="BQ82">
        <f>IF(fun[[#This Row],[KitchenQual]]="Ex",5,IF(fun[[#This Row],[KitchenQual]]="Gd",4,IF(fun[[#This Row],[KitchenQual]]="TA",3,IF(fun[[#This Row],[KitchenQual]]="Fa",2,0))))</f>
        <v>4</v>
      </c>
      <c r="BR82">
        <v>8</v>
      </c>
      <c r="BS82" t="s">
        <v>133</v>
      </c>
      <c r="BT82">
        <v>1</v>
      </c>
      <c r="BU82" t="s">
        <v>123</v>
      </c>
      <c r="BV82">
        <f>IF(fun[[#This Row],[FireplaceQu]]="Ex",5,IF(fun[[#This Row],[FireplaceQu]]="Gd",4,IF(fun[[#This Row],[FireplaceQu]]="TA",3,IF(fun[[#This Row],[FireplaceQu]]="Fa",2,0))))</f>
        <v>4</v>
      </c>
      <c r="BW82" t="s">
        <v>134</v>
      </c>
      <c r="BX82">
        <v>1968</v>
      </c>
      <c r="BY82" t="s">
        <v>183</v>
      </c>
      <c r="BZ82">
        <v>1</v>
      </c>
      <c r="CA82">
        <v>509</v>
      </c>
      <c r="CB82" t="s">
        <v>124</v>
      </c>
      <c r="CC82">
        <f>IF(fun[[#This Row],[GarageQual]]="Ex",5,IF(fun[[#This Row],[GarageQual]]="Gd",4,IF(fun[[#This Row],[GarageQual]]="TA",3,IF(fun[[#This Row],[GarageQual]]="Fa",2,IF(fun[[#This Row],[GarageQual]]="Po",1,0)))))</f>
        <v>3</v>
      </c>
      <c r="CD82" t="s">
        <v>124</v>
      </c>
      <c r="CE82">
        <f>IF(fun[[#This Row],[GarageCond]]="Ex",5,IF(fun[[#This Row],[GarageCond]]="Gd",4,IF(fun[[#This Row],[GarageCond]]="TA",3,IF(fun[[#This Row],[GarageCond]]="Fa",2,IF(fun[[#This Row],[GarageCond]]="Po",1,0)))))</f>
        <v>3</v>
      </c>
      <c r="CF82" t="s">
        <v>131</v>
      </c>
      <c r="CG82">
        <v>0</v>
      </c>
      <c r="CH82">
        <v>72</v>
      </c>
      <c r="CI82">
        <v>0</v>
      </c>
      <c r="CJ82">
        <v>0</v>
      </c>
      <c r="CK82">
        <v>252</v>
      </c>
      <c r="CL82">
        <f>(0.5*fun[[#This Row],[WoodDeckSF]])+fun[[#This Row],[OpenPorchSF]]+(2*fun[[#This Row],[EnclosedPorch]])+(1.5*fun[[#This Row],[3SsnPorch]])+fun[[#This Row],[ScreenPorch]]</f>
        <v>324</v>
      </c>
      <c r="CM82">
        <v>0</v>
      </c>
      <c r="CN82" t="s">
        <v>109</v>
      </c>
      <c r="CO82">
        <f>IF(fun[[#This Row],[PoolQC]]="Ex",5,IF(fun[[#This Row],[PoolQC]]="Gd",4,IF(fun[[#This Row],[PoolQC]]="TA",3,IF(fun[[#This Row],[PoolQC]]="Fa",2,IF(fun[[#This Row],[PoolQC]]="Po",1,0)))))</f>
        <v>0</v>
      </c>
      <c r="CP82" t="s">
        <v>109</v>
      </c>
      <c r="CQ82" t="s">
        <v>109</v>
      </c>
      <c r="CR82">
        <v>0</v>
      </c>
      <c r="CS82">
        <v>6</v>
      </c>
      <c r="CT82">
        <v>2009</v>
      </c>
      <c r="CU82" t="s">
        <v>136</v>
      </c>
      <c r="CV82" t="s">
        <v>137</v>
      </c>
      <c r="CW82">
        <f>COUNTIF(fun[[#This Row],[Id]:[SaleCondition]],0)</f>
        <v>15</v>
      </c>
      <c r="CX82">
        <f>COUNTIF(fun[[#This Row],[Id]:[SaleCondition]],"NA")</f>
        <v>4</v>
      </c>
      <c r="CY8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82">
        <f>fun[NUM_ExCond]+fun[NUM_BsmtCond]+fun[NUM_GarCond]</f>
        <v>10</v>
      </c>
      <c r="DA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67.25</v>
      </c>
      <c r="DC82">
        <v>193500</v>
      </c>
    </row>
    <row r="83" spans="1:107" x14ac:dyDescent="0.25">
      <c r="A83">
        <v>82</v>
      </c>
      <c r="B83">
        <v>120</v>
      </c>
      <c r="C83" t="s">
        <v>168</v>
      </c>
      <c r="D83">
        <f>IF(fun[[#This Row],[MSZoning]]="RL",1,0)</f>
        <v>0</v>
      </c>
      <c r="E83">
        <f>IF(fun[[#This Row],[rl]]="RM",1,0)</f>
        <v>0</v>
      </c>
      <c r="F83">
        <f>IF(fun[[#This Row],[rm]]="RH",1,0)</f>
        <v>0</v>
      </c>
      <c r="G83">
        <f>IF(fun[[#This Row],[rh]]="C (all)",1,0)</f>
        <v>0</v>
      </c>
      <c r="H83">
        <v>32</v>
      </c>
      <c r="I83">
        <f>IF(fun[[#This Row],[LotFrontage]]="NA",0,fun[[#This Row],[LotFrontage]])</f>
        <v>32</v>
      </c>
      <c r="J83">
        <v>4500</v>
      </c>
      <c r="K83" t="s">
        <v>108</v>
      </c>
      <c r="L83" t="s">
        <v>109</v>
      </c>
      <c r="M83" t="s">
        <v>110</v>
      </c>
      <c r="N83" t="s">
        <v>111</v>
      </c>
      <c r="O83" t="s">
        <v>112</v>
      </c>
      <c r="P83" t="s">
        <v>138</v>
      </c>
      <c r="Q83" t="s">
        <v>114</v>
      </c>
      <c r="R83" t="s">
        <v>157</v>
      </c>
      <c r="S83" t="s">
        <v>116</v>
      </c>
      <c r="T83" t="s">
        <v>116</v>
      </c>
      <c r="U83" t="s">
        <v>205</v>
      </c>
      <c r="V83" t="s">
        <v>141</v>
      </c>
      <c r="W83">
        <v>6</v>
      </c>
      <c r="X83">
        <v>5</v>
      </c>
      <c r="Y83">
        <v>1998</v>
      </c>
      <c r="Z83">
        <v>1998</v>
      </c>
      <c r="AA83" t="s">
        <v>178</v>
      </c>
      <c r="AB83" t="s">
        <v>120</v>
      </c>
      <c r="AC83" t="s">
        <v>121</v>
      </c>
      <c r="AD83" t="s">
        <v>121</v>
      </c>
      <c r="AE83" t="s">
        <v>122</v>
      </c>
      <c r="AF83">
        <v>443</v>
      </c>
      <c r="AG83" t="s">
        <v>124</v>
      </c>
      <c r="AH83">
        <f>IF(fun[[#This Row],[ExterQual]]="Ex",5,IF(fun[[#This Row],[ExterQual]]="Gd",4,IF(fun[[#This Row],[ExterQual]]="TA",3,IF(fun[[#This Row],[ExterQual]]="Fa",2,1))))</f>
        <v>3</v>
      </c>
      <c r="AI83" t="s">
        <v>123</v>
      </c>
      <c r="AJ83">
        <f>IF(fun[[#This Row],[ExterCond]]="Ex",5,IF(fun[[#This Row],[ExterCond]]="Gd",4,IF(fun[[#This Row],[ExterCond]]="TA",3,IF(fun[[#This Row],[ExterCond]]="Fa",2,1))))</f>
        <v>4</v>
      </c>
      <c r="AK83" t="s">
        <v>125</v>
      </c>
      <c r="AL83" t="s">
        <v>130</v>
      </c>
      <c r="AM83">
        <f>IF(fun[[#This Row],[BsmtQual]]="Ex",5,IF(fun[[#This Row],[BsmtQual]]="Gd",4,IF(fun[[#This Row],[BsmtQual]]="TA",3,IF(fun[[#This Row],[BsmtQual]]="Fa",2,IF(fun[[#This Row],[BsmtQual]]="Po",1,0)))))</f>
        <v>5</v>
      </c>
      <c r="AN83" t="s">
        <v>123</v>
      </c>
      <c r="AO83">
        <f>IF(fun[[#This Row],[BsmtCond]]="Ex",5,IF(fun[[#This Row],[BsmtCond]]="Gd",4,IF(fun[[#This Row],[BsmtCond]]="TA",3,IF(fun[[#This Row],[BsmtCond]]="Fa",2,IF(fun[[#This Row],[BsmtCond]]="Po",1,0)))))</f>
        <v>4</v>
      </c>
      <c r="AP83" t="s">
        <v>126</v>
      </c>
      <c r="AQ83">
        <f>IF(fun[[#This Row],[BsmtExposure]]="Gd",3,IF(fun[[#This Row],[BsmtExposure]]="Av",2,IF(fun[[#This Row],[BsmtExposure]]="Mn",1,0)))</f>
        <v>0</v>
      </c>
      <c r="AR83" t="s">
        <v>127</v>
      </c>
      <c r="AS83">
        <v>1201</v>
      </c>
      <c r="AT83" t="s">
        <v>128</v>
      </c>
      <c r="AU83">
        <v>0</v>
      </c>
      <c r="AV83">
        <v>36</v>
      </c>
      <c r="AW83">
        <v>1237</v>
      </c>
      <c r="AX83" t="s">
        <v>129</v>
      </c>
      <c r="AY83" t="s">
        <v>130</v>
      </c>
      <c r="AZ83">
        <f>IF(fun[[#This Row],[HeatingQC]]="Ex",5,IF(fun[[#This Row],[HeatingQC]]="Gd",4,IF(fun[[#This Row],[HeatingQC]]="TA",3,IF(fun[[#This Row],[HeatingQC]]="Fa",2,IF(fun[[#This Row],[HeatingQC]]="Po",1,0)))))</f>
        <v>5</v>
      </c>
      <c r="BA83" t="s">
        <v>131</v>
      </c>
      <c r="BB83" t="s">
        <v>132</v>
      </c>
      <c r="BC83">
        <v>1337</v>
      </c>
      <c r="BD83">
        <v>0</v>
      </c>
      <c r="BE83">
        <v>0</v>
      </c>
      <c r="BF83">
        <v>1337</v>
      </c>
      <c r="BG83">
        <f>LOG(fun[[#This Row],[GrLivArea]])</f>
        <v>3.1261314072619846</v>
      </c>
      <c r="BH83">
        <v>1</v>
      </c>
      <c r="BI83">
        <v>0</v>
      </c>
      <c r="BJ83">
        <f>fun[[#This Row],[BsmtFullBath]]+(0.5*fun[[#This Row],[BsmtHalfBath]])</f>
        <v>1</v>
      </c>
      <c r="BK83">
        <v>2</v>
      </c>
      <c r="BL83">
        <v>0</v>
      </c>
      <c r="BM83">
        <f>fun[[#This Row],[HalfBath]]+fun[[#This Row],[TOTBaseBath]]+fun[[#This Row],[FullBath]]</f>
        <v>3</v>
      </c>
      <c r="BN83">
        <v>2</v>
      </c>
      <c r="BO83">
        <v>1</v>
      </c>
      <c r="BP83" t="s">
        <v>124</v>
      </c>
      <c r="BQ83">
        <f>IF(fun[[#This Row],[KitchenQual]]="Ex",5,IF(fun[[#This Row],[KitchenQual]]="Gd",4,IF(fun[[#This Row],[KitchenQual]]="TA",3,IF(fun[[#This Row],[KitchenQual]]="Fa",2,0))))</f>
        <v>3</v>
      </c>
      <c r="BR83">
        <v>5</v>
      </c>
      <c r="BS83" t="s">
        <v>133</v>
      </c>
      <c r="BT83">
        <v>0</v>
      </c>
      <c r="BU83" t="s">
        <v>109</v>
      </c>
      <c r="BV83">
        <f>IF(fun[[#This Row],[FireplaceQu]]="Ex",5,IF(fun[[#This Row],[FireplaceQu]]="Gd",4,IF(fun[[#This Row],[FireplaceQu]]="TA",3,IF(fun[[#This Row],[FireplaceQu]]="Fa",2,0))))</f>
        <v>0</v>
      </c>
      <c r="BW83" t="s">
        <v>134</v>
      </c>
      <c r="BX83">
        <v>1998</v>
      </c>
      <c r="BY83" t="s">
        <v>183</v>
      </c>
      <c r="BZ83">
        <v>2</v>
      </c>
      <c r="CA83">
        <v>405</v>
      </c>
      <c r="CB83" t="s">
        <v>124</v>
      </c>
      <c r="CC83">
        <f>IF(fun[[#This Row],[GarageQual]]="Ex",5,IF(fun[[#This Row],[GarageQual]]="Gd",4,IF(fun[[#This Row],[GarageQual]]="TA",3,IF(fun[[#This Row],[GarageQual]]="Fa",2,IF(fun[[#This Row],[GarageQual]]="Po",1,0)))))</f>
        <v>3</v>
      </c>
      <c r="CD83" t="s">
        <v>124</v>
      </c>
      <c r="CE83">
        <f>IF(fun[[#This Row],[GarageCond]]="Ex",5,IF(fun[[#This Row],[GarageCond]]="Gd",4,IF(fun[[#This Row],[GarageCond]]="TA",3,IF(fun[[#This Row],[GarageCond]]="Fa",2,IF(fun[[#This Row],[GarageCond]]="Po",1,0)))))</f>
        <v>3</v>
      </c>
      <c r="CF83" t="s">
        <v>131</v>
      </c>
      <c r="CG83">
        <v>0</v>
      </c>
      <c r="CH83">
        <v>199</v>
      </c>
      <c r="CI83">
        <v>0</v>
      </c>
      <c r="CJ83">
        <v>0</v>
      </c>
      <c r="CK83">
        <v>0</v>
      </c>
      <c r="CL83">
        <f>(0.5*fun[[#This Row],[WoodDeckSF]])+fun[[#This Row],[OpenPorchSF]]+(2*fun[[#This Row],[EnclosedPorch]])+(1.5*fun[[#This Row],[3SsnPorch]])+fun[[#This Row],[ScreenPorch]]</f>
        <v>199</v>
      </c>
      <c r="CM83">
        <v>0</v>
      </c>
      <c r="CN83" t="s">
        <v>109</v>
      </c>
      <c r="CO83">
        <f>IF(fun[[#This Row],[PoolQC]]="Ex",5,IF(fun[[#This Row],[PoolQC]]="Gd",4,IF(fun[[#This Row],[PoolQC]]="TA",3,IF(fun[[#This Row],[PoolQC]]="Fa",2,IF(fun[[#This Row],[PoolQC]]="Po",1,0)))))</f>
        <v>0</v>
      </c>
      <c r="CP83" t="s">
        <v>109</v>
      </c>
      <c r="CQ83" t="s">
        <v>109</v>
      </c>
      <c r="CR83">
        <v>0</v>
      </c>
      <c r="CS83">
        <v>3</v>
      </c>
      <c r="CT83">
        <v>2006</v>
      </c>
      <c r="CU83" t="s">
        <v>136</v>
      </c>
      <c r="CV83" t="s">
        <v>137</v>
      </c>
      <c r="CW83">
        <f>COUNTIF(fun[[#This Row],[Id]:[SaleCondition]],0)</f>
        <v>19</v>
      </c>
      <c r="CX83">
        <f>COUNTIF(fun[[#This Row],[Id]:[SaleCondition]],"NA")</f>
        <v>5</v>
      </c>
      <c r="CY8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83">
        <f>fun[NUM_ExCond]+fun[NUM_BsmtCond]+fun[NUM_GarCond]</f>
        <v>11</v>
      </c>
      <c r="DA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61.166666666666664</v>
      </c>
      <c r="DC83">
        <v>153500</v>
      </c>
    </row>
    <row r="84" spans="1:107" x14ac:dyDescent="0.25">
      <c r="A84">
        <v>83</v>
      </c>
      <c r="B84">
        <v>20</v>
      </c>
      <c r="C84" t="s">
        <v>107</v>
      </c>
      <c r="D84">
        <f>IF(fun[[#This Row],[MSZoning]]="RL",1,0)</f>
        <v>1</v>
      </c>
      <c r="E84">
        <f>IF(fun[[#This Row],[rl]]="RM",1,0)</f>
        <v>0</v>
      </c>
      <c r="F84">
        <f>IF(fun[[#This Row],[rm]]="RH",1,0)</f>
        <v>0</v>
      </c>
      <c r="G84">
        <f>IF(fun[[#This Row],[rh]]="C (all)",1,0)</f>
        <v>0</v>
      </c>
      <c r="H84">
        <v>78</v>
      </c>
      <c r="I84">
        <f>IF(fun[[#This Row],[LotFrontage]]="NA",0,fun[[#This Row],[LotFrontage]])</f>
        <v>78</v>
      </c>
      <c r="J84">
        <v>10206</v>
      </c>
      <c r="K84" t="s">
        <v>108</v>
      </c>
      <c r="L84" t="s">
        <v>109</v>
      </c>
      <c r="M84" t="s">
        <v>110</v>
      </c>
      <c r="N84" t="s">
        <v>111</v>
      </c>
      <c r="O84" t="s">
        <v>112</v>
      </c>
      <c r="P84" t="s">
        <v>113</v>
      </c>
      <c r="Q84" t="s">
        <v>114</v>
      </c>
      <c r="R84" t="s">
        <v>162</v>
      </c>
      <c r="S84" t="s">
        <v>116</v>
      </c>
      <c r="T84" t="s">
        <v>116</v>
      </c>
      <c r="U84" t="s">
        <v>117</v>
      </c>
      <c r="V84" t="s">
        <v>141</v>
      </c>
      <c r="W84">
        <v>8</v>
      </c>
      <c r="X84">
        <v>5</v>
      </c>
      <c r="Y84">
        <v>2007</v>
      </c>
      <c r="Z84">
        <v>2007</v>
      </c>
      <c r="AA84" t="s">
        <v>119</v>
      </c>
      <c r="AB84" t="s">
        <v>120</v>
      </c>
      <c r="AC84" t="s">
        <v>121</v>
      </c>
      <c r="AD84" t="s">
        <v>121</v>
      </c>
      <c r="AE84" t="s">
        <v>163</v>
      </c>
      <c r="AF84">
        <v>468</v>
      </c>
      <c r="AG84" t="s">
        <v>124</v>
      </c>
      <c r="AH84">
        <f>IF(fun[[#This Row],[ExterQual]]="Ex",5,IF(fun[[#This Row],[ExterQual]]="Gd",4,IF(fun[[#This Row],[ExterQual]]="TA",3,IF(fun[[#This Row],[ExterQual]]="Fa",2,1))))</f>
        <v>3</v>
      </c>
      <c r="AI84" t="s">
        <v>124</v>
      </c>
      <c r="AJ84">
        <f>IF(fun[[#This Row],[ExterCond]]="Ex",5,IF(fun[[#This Row],[ExterCond]]="Gd",4,IF(fun[[#This Row],[ExterCond]]="TA",3,IF(fun[[#This Row],[ExterCond]]="Fa",2,1))))</f>
        <v>3</v>
      </c>
      <c r="AK84" t="s">
        <v>125</v>
      </c>
      <c r="AL84" t="s">
        <v>123</v>
      </c>
      <c r="AM84">
        <f>IF(fun[[#This Row],[BsmtQual]]="Ex",5,IF(fun[[#This Row],[BsmtQual]]="Gd",4,IF(fun[[#This Row],[BsmtQual]]="TA",3,IF(fun[[#This Row],[BsmtQual]]="Fa",2,IF(fun[[#This Row],[BsmtQual]]="Po",1,0)))))</f>
        <v>4</v>
      </c>
      <c r="AN84" t="s">
        <v>124</v>
      </c>
      <c r="AO84">
        <f>IF(fun[[#This Row],[BsmtCond]]="Ex",5,IF(fun[[#This Row],[BsmtCond]]="Gd",4,IF(fun[[#This Row],[BsmtCond]]="TA",3,IF(fun[[#This Row],[BsmtCond]]="Fa",2,IF(fun[[#This Row],[BsmtCond]]="Po",1,0)))))</f>
        <v>3</v>
      </c>
      <c r="AP84" t="s">
        <v>126</v>
      </c>
      <c r="AQ84">
        <f>IF(fun[[#This Row],[BsmtExposure]]="Gd",3,IF(fun[[#This Row],[BsmtExposure]]="Av",2,IF(fun[[#This Row],[BsmtExposure]]="Mn",1,0)))</f>
        <v>0</v>
      </c>
      <c r="AR84" t="s">
        <v>127</v>
      </c>
      <c r="AS84">
        <v>33</v>
      </c>
      <c r="AT84" t="s">
        <v>128</v>
      </c>
      <c r="AU84">
        <v>0</v>
      </c>
      <c r="AV84">
        <v>1530</v>
      </c>
      <c r="AW84">
        <v>1563</v>
      </c>
      <c r="AX84" t="s">
        <v>129</v>
      </c>
      <c r="AY84" t="s">
        <v>130</v>
      </c>
      <c r="AZ84">
        <f>IF(fun[[#This Row],[HeatingQC]]="Ex",5,IF(fun[[#This Row],[HeatingQC]]="Gd",4,IF(fun[[#This Row],[HeatingQC]]="TA",3,IF(fun[[#This Row],[HeatingQC]]="Fa",2,IF(fun[[#This Row],[HeatingQC]]="Po",1,0)))))</f>
        <v>5</v>
      </c>
      <c r="BA84" t="s">
        <v>131</v>
      </c>
      <c r="BB84" t="s">
        <v>132</v>
      </c>
      <c r="BC84">
        <v>1563</v>
      </c>
      <c r="BD84">
        <v>0</v>
      </c>
      <c r="BE84">
        <v>0</v>
      </c>
      <c r="BF84">
        <v>1563</v>
      </c>
      <c r="BG84">
        <f>LOG(fun[[#This Row],[GrLivArea]])</f>
        <v>3.1939589780191868</v>
      </c>
      <c r="BH84">
        <v>0</v>
      </c>
      <c r="BI84">
        <v>0</v>
      </c>
      <c r="BJ84">
        <f>fun[[#This Row],[BsmtFullBath]]+(0.5*fun[[#This Row],[BsmtHalfBath]])</f>
        <v>0</v>
      </c>
      <c r="BK84">
        <v>2</v>
      </c>
      <c r="BL84">
        <v>0</v>
      </c>
      <c r="BM84">
        <f>fun[[#This Row],[HalfBath]]+fun[[#This Row],[TOTBaseBath]]+fun[[#This Row],[FullBath]]</f>
        <v>2</v>
      </c>
      <c r="BN84">
        <v>3</v>
      </c>
      <c r="BO84">
        <v>1</v>
      </c>
      <c r="BP84" t="s">
        <v>123</v>
      </c>
      <c r="BQ84">
        <f>IF(fun[[#This Row],[KitchenQual]]="Ex",5,IF(fun[[#This Row],[KitchenQual]]="Gd",4,IF(fun[[#This Row],[KitchenQual]]="TA",3,IF(fun[[#This Row],[KitchenQual]]="Fa",2,0))))</f>
        <v>4</v>
      </c>
      <c r="BR84">
        <v>6</v>
      </c>
      <c r="BS84" t="s">
        <v>133</v>
      </c>
      <c r="BT84">
        <v>1</v>
      </c>
      <c r="BU84" t="s">
        <v>123</v>
      </c>
      <c r="BV84">
        <f>IF(fun[[#This Row],[FireplaceQu]]="Ex",5,IF(fun[[#This Row],[FireplaceQu]]="Gd",4,IF(fun[[#This Row],[FireplaceQu]]="TA",3,IF(fun[[#This Row],[FireplaceQu]]="Fa",2,0))))</f>
        <v>4</v>
      </c>
      <c r="BW84" t="s">
        <v>134</v>
      </c>
      <c r="BX84">
        <v>2007</v>
      </c>
      <c r="BY84" t="s">
        <v>135</v>
      </c>
      <c r="BZ84">
        <v>3</v>
      </c>
      <c r="CA84">
        <v>758</v>
      </c>
      <c r="CB84" t="s">
        <v>124</v>
      </c>
      <c r="CC84">
        <f>IF(fun[[#This Row],[GarageQual]]="Ex",5,IF(fun[[#This Row],[GarageQual]]="Gd",4,IF(fun[[#This Row],[GarageQual]]="TA",3,IF(fun[[#This Row],[GarageQual]]="Fa",2,IF(fun[[#This Row],[GarageQual]]="Po",1,0)))))</f>
        <v>3</v>
      </c>
      <c r="CD84" t="s">
        <v>124</v>
      </c>
      <c r="CE84">
        <f>IF(fun[[#This Row],[GarageCond]]="Ex",5,IF(fun[[#This Row],[GarageCond]]="Gd",4,IF(fun[[#This Row],[GarageCond]]="TA",3,IF(fun[[#This Row],[GarageCond]]="Fa",2,IF(fun[[#This Row],[GarageCond]]="Po",1,0)))))</f>
        <v>3</v>
      </c>
      <c r="CF84" t="s">
        <v>131</v>
      </c>
      <c r="CG84">
        <v>144</v>
      </c>
      <c r="CH84">
        <v>99</v>
      </c>
      <c r="CI84">
        <v>0</v>
      </c>
      <c r="CJ84">
        <v>0</v>
      </c>
      <c r="CK84">
        <v>0</v>
      </c>
      <c r="CL84">
        <f>(0.5*fun[[#This Row],[WoodDeckSF]])+fun[[#This Row],[OpenPorchSF]]+(2*fun[[#This Row],[EnclosedPorch]])+(1.5*fun[[#This Row],[3SsnPorch]])+fun[[#This Row],[ScreenPorch]]</f>
        <v>171</v>
      </c>
      <c r="CM84">
        <v>0</v>
      </c>
      <c r="CN84" t="s">
        <v>109</v>
      </c>
      <c r="CO84">
        <f>IF(fun[[#This Row],[PoolQC]]="Ex",5,IF(fun[[#This Row],[PoolQC]]="Gd",4,IF(fun[[#This Row],[PoolQC]]="TA",3,IF(fun[[#This Row],[PoolQC]]="Fa",2,IF(fun[[#This Row],[PoolQC]]="Po",1,0)))))</f>
        <v>0</v>
      </c>
      <c r="CP84" t="s">
        <v>109</v>
      </c>
      <c r="CQ84" t="s">
        <v>109</v>
      </c>
      <c r="CR84">
        <v>0</v>
      </c>
      <c r="CS84">
        <v>10</v>
      </c>
      <c r="CT84">
        <v>2008</v>
      </c>
      <c r="CU84" t="s">
        <v>136</v>
      </c>
      <c r="CV84" t="s">
        <v>137</v>
      </c>
      <c r="CW84">
        <f>COUNTIF(fun[[#This Row],[Id]:[SaleCondition]],0)</f>
        <v>17</v>
      </c>
      <c r="CX84">
        <f>COUNTIF(fun[[#This Row],[Id]:[SaleCondition]],"NA")</f>
        <v>4</v>
      </c>
      <c r="CY8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84">
        <f>fun[NUM_ExCond]+fun[NUM_BsmtCond]+fun[NUM_GarCond]</f>
        <v>9</v>
      </c>
      <c r="DA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114</v>
      </c>
      <c r="DB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76.25</v>
      </c>
      <c r="DC84">
        <v>245000</v>
      </c>
    </row>
    <row r="85" spans="1:107" x14ac:dyDescent="0.25">
      <c r="A85">
        <v>84</v>
      </c>
      <c r="B85">
        <v>20</v>
      </c>
      <c r="C85" t="s">
        <v>107</v>
      </c>
      <c r="D85">
        <f>IF(fun[[#This Row],[MSZoning]]="RL",1,0)</f>
        <v>1</v>
      </c>
      <c r="E85">
        <f>IF(fun[[#This Row],[rl]]="RM",1,0)</f>
        <v>0</v>
      </c>
      <c r="F85">
        <f>IF(fun[[#This Row],[rm]]="RH",1,0)</f>
        <v>0</v>
      </c>
      <c r="G85">
        <f>IF(fun[[#This Row],[rh]]="C (all)",1,0)</f>
        <v>0</v>
      </c>
      <c r="H85">
        <v>80</v>
      </c>
      <c r="I85">
        <f>IF(fun[[#This Row],[LotFrontage]]="NA",0,fun[[#This Row],[LotFrontage]])</f>
        <v>80</v>
      </c>
      <c r="J85">
        <v>8892</v>
      </c>
      <c r="K85" t="s">
        <v>108</v>
      </c>
      <c r="L85" t="s">
        <v>109</v>
      </c>
      <c r="M85" t="s">
        <v>146</v>
      </c>
      <c r="N85" t="s">
        <v>111</v>
      </c>
      <c r="O85" t="s">
        <v>112</v>
      </c>
      <c r="P85" t="s">
        <v>113</v>
      </c>
      <c r="Q85" t="s">
        <v>114</v>
      </c>
      <c r="R85" t="s">
        <v>188</v>
      </c>
      <c r="S85" t="s">
        <v>116</v>
      </c>
      <c r="T85" t="s">
        <v>116</v>
      </c>
      <c r="U85" t="s">
        <v>117</v>
      </c>
      <c r="V85" t="s">
        <v>141</v>
      </c>
      <c r="W85">
        <v>5</v>
      </c>
      <c r="X85">
        <v>5</v>
      </c>
      <c r="Y85">
        <v>1960</v>
      </c>
      <c r="Z85">
        <v>1960</v>
      </c>
      <c r="AA85" t="s">
        <v>119</v>
      </c>
      <c r="AB85" t="s">
        <v>120</v>
      </c>
      <c r="AC85" t="s">
        <v>142</v>
      </c>
      <c r="AD85" t="s">
        <v>142</v>
      </c>
      <c r="AE85" t="s">
        <v>233</v>
      </c>
      <c r="AF85">
        <v>66</v>
      </c>
      <c r="AG85" t="s">
        <v>124</v>
      </c>
      <c r="AH85">
        <f>IF(fun[[#This Row],[ExterQual]]="Ex",5,IF(fun[[#This Row],[ExterQual]]="Gd",4,IF(fun[[#This Row],[ExterQual]]="TA",3,IF(fun[[#This Row],[ExterQual]]="Fa",2,1))))</f>
        <v>3</v>
      </c>
      <c r="AI85" t="s">
        <v>124</v>
      </c>
      <c r="AJ85">
        <f>IF(fun[[#This Row],[ExterCond]]="Ex",5,IF(fun[[#This Row],[ExterCond]]="Gd",4,IF(fun[[#This Row],[ExterCond]]="TA",3,IF(fun[[#This Row],[ExterCond]]="Fa",2,1))))</f>
        <v>3</v>
      </c>
      <c r="AK85" t="s">
        <v>144</v>
      </c>
      <c r="AL85" t="s">
        <v>124</v>
      </c>
      <c r="AM85">
        <f>IF(fun[[#This Row],[BsmtQual]]="Ex",5,IF(fun[[#This Row],[BsmtQual]]="Gd",4,IF(fun[[#This Row],[BsmtQual]]="TA",3,IF(fun[[#This Row],[BsmtQual]]="Fa",2,IF(fun[[#This Row],[BsmtQual]]="Po",1,0)))))</f>
        <v>3</v>
      </c>
      <c r="AN85" t="s">
        <v>124</v>
      </c>
      <c r="AO85">
        <f>IF(fun[[#This Row],[BsmtCond]]="Ex",5,IF(fun[[#This Row],[BsmtCond]]="Gd",4,IF(fun[[#This Row],[BsmtCond]]="TA",3,IF(fun[[#This Row],[BsmtCond]]="Fa",2,IF(fun[[#This Row],[BsmtCond]]="Po",1,0)))))</f>
        <v>3</v>
      </c>
      <c r="AP85" t="s">
        <v>126</v>
      </c>
      <c r="AQ85">
        <f>IF(fun[[#This Row],[BsmtExposure]]="Gd",3,IF(fun[[#This Row],[BsmtExposure]]="Av",2,IF(fun[[#This Row],[BsmtExposure]]="Mn",1,0)))</f>
        <v>0</v>
      </c>
      <c r="AR85" t="s">
        <v>128</v>
      </c>
      <c r="AS85">
        <v>0</v>
      </c>
      <c r="AT85" t="s">
        <v>128</v>
      </c>
      <c r="AU85">
        <v>0</v>
      </c>
      <c r="AV85">
        <v>1065</v>
      </c>
      <c r="AW85">
        <v>1065</v>
      </c>
      <c r="AX85" t="s">
        <v>129</v>
      </c>
      <c r="AY85" t="s">
        <v>123</v>
      </c>
      <c r="AZ85">
        <f>IF(fun[[#This Row],[HeatingQC]]="Ex",5,IF(fun[[#This Row],[HeatingQC]]="Gd",4,IF(fun[[#This Row],[HeatingQC]]="TA",3,IF(fun[[#This Row],[HeatingQC]]="Fa",2,IF(fun[[#This Row],[HeatingQC]]="Po",1,0)))))</f>
        <v>4</v>
      </c>
      <c r="BA85" t="s">
        <v>131</v>
      </c>
      <c r="BB85" t="s">
        <v>132</v>
      </c>
      <c r="BC85">
        <v>1065</v>
      </c>
      <c r="BD85">
        <v>0</v>
      </c>
      <c r="BE85">
        <v>0</v>
      </c>
      <c r="BF85">
        <v>1065</v>
      </c>
      <c r="BG85">
        <f>LOG(fun[[#This Row],[GrLivArea]])</f>
        <v>3.0273496077747564</v>
      </c>
      <c r="BH85">
        <v>0</v>
      </c>
      <c r="BI85">
        <v>0</v>
      </c>
      <c r="BJ85">
        <f>fun[[#This Row],[BsmtFullBath]]+(0.5*fun[[#This Row],[BsmtHalfBath]])</f>
        <v>0</v>
      </c>
      <c r="BK85">
        <v>1</v>
      </c>
      <c r="BL85">
        <v>1</v>
      </c>
      <c r="BM85">
        <f>fun[[#This Row],[HalfBath]]+fun[[#This Row],[TOTBaseBath]]+fun[[#This Row],[FullBath]]</f>
        <v>2</v>
      </c>
      <c r="BN85">
        <v>3</v>
      </c>
      <c r="BO85">
        <v>1</v>
      </c>
      <c r="BP85" t="s">
        <v>124</v>
      </c>
      <c r="BQ85">
        <f>IF(fun[[#This Row],[KitchenQual]]="Ex",5,IF(fun[[#This Row],[KitchenQual]]="Gd",4,IF(fun[[#This Row],[KitchenQual]]="TA",3,IF(fun[[#This Row],[KitchenQual]]="Fa",2,0))))</f>
        <v>3</v>
      </c>
      <c r="BR85">
        <v>6</v>
      </c>
      <c r="BS85" t="s">
        <v>133</v>
      </c>
      <c r="BT85">
        <v>0</v>
      </c>
      <c r="BU85" t="s">
        <v>109</v>
      </c>
      <c r="BV85">
        <f>IF(fun[[#This Row],[FireplaceQu]]="Ex",5,IF(fun[[#This Row],[FireplaceQu]]="Gd",4,IF(fun[[#This Row],[FireplaceQu]]="TA",3,IF(fun[[#This Row],[FireplaceQu]]="Fa",2,0))))</f>
        <v>0</v>
      </c>
      <c r="BW85" t="s">
        <v>153</v>
      </c>
      <c r="BX85">
        <v>1974</v>
      </c>
      <c r="BY85" t="s">
        <v>128</v>
      </c>
      <c r="BZ85">
        <v>2</v>
      </c>
      <c r="CA85">
        <v>461</v>
      </c>
      <c r="CB85" t="s">
        <v>124</v>
      </c>
      <c r="CC85">
        <f>IF(fun[[#This Row],[GarageQual]]="Ex",5,IF(fun[[#This Row],[GarageQual]]="Gd",4,IF(fun[[#This Row],[GarageQual]]="TA",3,IF(fun[[#This Row],[GarageQual]]="Fa",2,IF(fun[[#This Row],[GarageQual]]="Po",1,0)))))</f>
        <v>3</v>
      </c>
      <c r="CD85" t="s">
        <v>124</v>
      </c>
      <c r="CE85">
        <f>IF(fun[[#This Row],[GarageCond]]="Ex",5,IF(fun[[#This Row],[GarageCond]]="Gd",4,IF(fun[[#This Row],[GarageCond]]="TA",3,IF(fun[[#This Row],[GarageCond]]="Fa",2,IF(fun[[#This Row],[GarageCond]]="Po",1,0)))))</f>
        <v>3</v>
      </c>
      <c r="CF85" t="s">
        <v>131</v>
      </c>
      <c r="CG85">
        <v>74</v>
      </c>
      <c r="CH85">
        <v>0</v>
      </c>
      <c r="CI85">
        <v>0</v>
      </c>
      <c r="CJ85">
        <v>0</v>
      </c>
      <c r="CK85">
        <v>0</v>
      </c>
      <c r="CL85">
        <f>(0.5*fun[[#This Row],[WoodDeckSF]])+fun[[#This Row],[OpenPorchSF]]+(2*fun[[#This Row],[EnclosedPorch]])+(1.5*fun[[#This Row],[3SsnPorch]])+fun[[#This Row],[ScreenPorch]]</f>
        <v>37</v>
      </c>
      <c r="CM85">
        <v>0</v>
      </c>
      <c r="CN85" t="s">
        <v>109</v>
      </c>
      <c r="CO85">
        <f>IF(fun[[#This Row],[PoolQC]]="Ex",5,IF(fun[[#This Row],[PoolQC]]="Gd",4,IF(fun[[#This Row],[PoolQC]]="TA",3,IF(fun[[#This Row],[PoolQC]]="Fa",2,IF(fun[[#This Row],[PoolQC]]="Po",1,0)))))</f>
        <v>0</v>
      </c>
      <c r="CP85" t="s">
        <v>109</v>
      </c>
      <c r="CQ85" t="s">
        <v>109</v>
      </c>
      <c r="CR85">
        <v>0</v>
      </c>
      <c r="CS85">
        <v>7</v>
      </c>
      <c r="CT85">
        <v>2007</v>
      </c>
      <c r="CU85" t="s">
        <v>199</v>
      </c>
      <c r="CV85" t="s">
        <v>137</v>
      </c>
      <c r="CW85">
        <f>COUNTIF(fun[[#This Row],[Id]:[SaleCondition]],0)</f>
        <v>20</v>
      </c>
      <c r="CX85">
        <f>COUNTIF(fun[[#This Row],[Id]:[SaleCondition]],"NA")</f>
        <v>5</v>
      </c>
      <c r="CY85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5">
        <f>fun[NUM_ExCond]+fun[NUM_BsmtCond]+fun[NUM_GarCond]</f>
        <v>9</v>
      </c>
      <c r="DA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85">
        <v>126500</v>
      </c>
    </row>
    <row r="86" spans="1:107" x14ac:dyDescent="0.25">
      <c r="A86">
        <v>85</v>
      </c>
      <c r="B86">
        <v>80</v>
      </c>
      <c r="C86" t="s">
        <v>107</v>
      </c>
      <c r="D86">
        <f>IF(fun[[#This Row],[MSZoning]]="RL",1,0)</f>
        <v>1</v>
      </c>
      <c r="E86">
        <f>IF(fun[[#This Row],[rl]]="RM",1,0)</f>
        <v>0</v>
      </c>
      <c r="F86">
        <f>IF(fun[[#This Row],[rm]]="RH",1,0)</f>
        <v>0</v>
      </c>
      <c r="G86">
        <f>IF(fun[[#This Row],[rh]]="C (all)",1,0)</f>
        <v>0</v>
      </c>
      <c r="H86" t="s">
        <v>109</v>
      </c>
      <c r="I86">
        <f>IF(fun[[#This Row],[LotFrontage]]="NA",0,fun[[#This Row],[LotFrontage]])</f>
        <v>0</v>
      </c>
      <c r="J86">
        <v>8530</v>
      </c>
      <c r="K86" t="s">
        <v>108</v>
      </c>
      <c r="L86" t="s">
        <v>109</v>
      </c>
      <c r="M86" t="s">
        <v>146</v>
      </c>
      <c r="N86" t="s">
        <v>111</v>
      </c>
      <c r="O86" t="s">
        <v>112</v>
      </c>
      <c r="P86" t="s">
        <v>113</v>
      </c>
      <c r="Q86" t="s">
        <v>114</v>
      </c>
      <c r="R86" t="s">
        <v>219</v>
      </c>
      <c r="S86" t="s">
        <v>116</v>
      </c>
      <c r="T86" t="s">
        <v>116</v>
      </c>
      <c r="U86" t="s">
        <v>117</v>
      </c>
      <c r="V86" t="s">
        <v>223</v>
      </c>
      <c r="W86">
        <v>7</v>
      </c>
      <c r="X86">
        <v>5</v>
      </c>
      <c r="Y86">
        <v>1995</v>
      </c>
      <c r="Z86">
        <v>1996</v>
      </c>
      <c r="AA86" t="s">
        <v>119</v>
      </c>
      <c r="AB86" t="s">
        <v>120</v>
      </c>
      <c r="AC86" t="s">
        <v>166</v>
      </c>
      <c r="AD86" t="s">
        <v>166</v>
      </c>
      <c r="AE86" t="s">
        <v>122</v>
      </c>
      <c r="AF86">
        <v>22</v>
      </c>
      <c r="AG86" t="s">
        <v>124</v>
      </c>
      <c r="AH86">
        <f>IF(fun[[#This Row],[ExterQual]]="Ex",5,IF(fun[[#This Row],[ExterQual]]="Gd",4,IF(fun[[#This Row],[ExterQual]]="TA",3,IF(fun[[#This Row],[ExterQual]]="Fa",2,1))))</f>
        <v>3</v>
      </c>
      <c r="AI86" t="s">
        <v>124</v>
      </c>
      <c r="AJ86">
        <f>IF(fun[[#This Row],[ExterCond]]="Ex",5,IF(fun[[#This Row],[ExterCond]]="Gd",4,IF(fun[[#This Row],[ExterCond]]="TA",3,IF(fun[[#This Row],[ExterCond]]="Fa",2,1))))</f>
        <v>3</v>
      </c>
      <c r="AK86" t="s">
        <v>125</v>
      </c>
      <c r="AL86" t="s">
        <v>123</v>
      </c>
      <c r="AM86">
        <f>IF(fun[[#This Row],[BsmtQual]]="Ex",5,IF(fun[[#This Row],[BsmtQual]]="Gd",4,IF(fun[[#This Row],[BsmtQual]]="TA",3,IF(fun[[#This Row],[BsmtQual]]="Fa",2,IF(fun[[#This Row],[BsmtQual]]="Po",1,0)))))</f>
        <v>4</v>
      </c>
      <c r="AN86" t="s">
        <v>124</v>
      </c>
      <c r="AO86">
        <f>IF(fun[[#This Row],[BsmtCond]]="Ex",5,IF(fun[[#This Row],[BsmtCond]]="Gd",4,IF(fun[[#This Row],[BsmtCond]]="TA",3,IF(fun[[#This Row],[BsmtCond]]="Fa",2,IF(fun[[#This Row],[BsmtCond]]="Po",1,0)))))</f>
        <v>3</v>
      </c>
      <c r="AP86" t="s">
        <v>126</v>
      </c>
      <c r="AQ86">
        <f>IF(fun[[#This Row],[BsmtExposure]]="Gd",3,IF(fun[[#This Row],[BsmtExposure]]="Av",2,IF(fun[[#This Row],[BsmtExposure]]="Mn",1,0)))</f>
        <v>0</v>
      </c>
      <c r="AR86" t="s">
        <v>128</v>
      </c>
      <c r="AS86">
        <v>0</v>
      </c>
      <c r="AT86" t="s">
        <v>128</v>
      </c>
      <c r="AU86">
        <v>0</v>
      </c>
      <c r="AV86">
        <v>384</v>
      </c>
      <c r="AW86">
        <v>384</v>
      </c>
      <c r="AX86" t="s">
        <v>129</v>
      </c>
      <c r="AY86" t="s">
        <v>123</v>
      </c>
      <c r="AZ86">
        <f>IF(fun[[#This Row],[HeatingQC]]="Ex",5,IF(fun[[#This Row],[HeatingQC]]="Gd",4,IF(fun[[#This Row],[HeatingQC]]="TA",3,IF(fun[[#This Row],[HeatingQC]]="Fa",2,IF(fun[[#This Row],[HeatingQC]]="Po",1,0)))))</f>
        <v>4</v>
      </c>
      <c r="BA86" t="s">
        <v>131</v>
      </c>
      <c r="BB86" t="s">
        <v>132</v>
      </c>
      <c r="BC86">
        <v>804</v>
      </c>
      <c r="BD86">
        <v>670</v>
      </c>
      <c r="BE86">
        <v>0</v>
      </c>
      <c r="BF86">
        <v>1474</v>
      </c>
      <c r="BG86">
        <f>LOG(fun[[#This Row],[GrLivArea]])</f>
        <v>3.1684974835230326</v>
      </c>
      <c r="BH86">
        <v>0</v>
      </c>
      <c r="BI86">
        <v>0</v>
      </c>
      <c r="BJ86">
        <f>fun[[#This Row],[BsmtFullBath]]+(0.5*fun[[#This Row],[BsmtHalfBath]])</f>
        <v>0</v>
      </c>
      <c r="BK86">
        <v>2</v>
      </c>
      <c r="BL86">
        <v>1</v>
      </c>
      <c r="BM86">
        <f>fun[[#This Row],[HalfBath]]+fun[[#This Row],[TOTBaseBath]]+fun[[#This Row],[FullBath]]</f>
        <v>3</v>
      </c>
      <c r="BN86">
        <v>3</v>
      </c>
      <c r="BO86">
        <v>1</v>
      </c>
      <c r="BP86" t="s">
        <v>124</v>
      </c>
      <c r="BQ86">
        <f>IF(fun[[#This Row],[KitchenQual]]="Ex",5,IF(fun[[#This Row],[KitchenQual]]="Gd",4,IF(fun[[#This Row],[KitchenQual]]="TA",3,IF(fun[[#This Row],[KitchenQual]]="Fa",2,0))))</f>
        <v>3</v>
      </c>
      <c r="BR86">
        <v>7</v>
      </c>
      <c r="BS86" t="s">
        <v>133</v>
      </c>
      <c r="BT86">
        <v>1</v>
      </c>
      <c r="BU86" t="s">
        <v>124</v>
      </c>
      <c r="BV86">
        <f>IF(fun[[#This Row],[FireplaceQu]]="Ex",5,IF(fun[[#This Row],[FireplaceQu]]="Gd",4,IF(fun[[#This Row],[FireplaceQu]]="TA",3,IF(fun[[#This Row],[FireplaceQu]]="Fa",2,0))))</f>
        <v>3</v>
      </c>
      <c r="BW86" t="s">
        <v>182</v>
      </c>
      <c r="BX86">
        <v>1995</v>
      </c>
      <c r="BY86" t="s">
        <v>183</v>
      </c>
      <c r="BZ86">
        <v>2</v>
      </c>
      <c r="CA86">
        <v>400</v>
      </c>
      <c r="CB86" t="s">
        <v>124</v>
      </c>
      <c r="CC86">
        <f>IF(fun[[#This Row],[GarageQual]]="Ex",5,IF(fun[[#This Row],[GarageQual]]="Gd",4,IF(fun[[#This Row],[GarageQual]]="TA",3,IF(fun[[#This Row],[GarageQual]]="Fa",2,IF(fun[[#This Row],[GarageQual]]="Po",1,0)))))</f>
        <v>3</v>
      </c>
      <c r="CD86" t="s">
        <v>124</v>
      </c>
      <c r="CE86">
        <f>IF(fun[[#This Row],[GarageCond]]="Ex",5,IF(fun[[#This Row],[GarageCond]]="Gd",4,IF(fun[[#This Row],[GarageCond]]="TA",3,IF(fun[[#This Row],[GarageCond]]="Fa",2,IF(fun[[#This Row],[GarageCond]]="Po",1,0)))))</f>
        <v>3</v>
      </c>
      <c r="CF86" t="s">
        <v>131</v>
      </c>
      <c r="CG86">
        <v>120</v>
      </c>
      <c r="CH86">
        <v>72</v>
      </c>
      <c r="CI86">
        <v>0</v>
      </c>
      <c r="CJ86">
        <v>0</v>
      </c>
      <c r="CK86">
        <v>0</v>
      </c>
      <c r="CL86">
        <f>(0.5*fun[[#This Row],[WoodDeckSF]])+fun[[#This Row],[OpenPorchSF]]+(2*fun[[#This Row],[EnclosedPorch]])+(1.5*fun[[#This Row],[3SsnPorch]])+fun[[#This Row],[ScreenPorch]]</f>
        <v>132</v>
      </c>
      <c r="CM86">
        <v>0</v>
      </c>
      <c r="CN86" t="s">
        <v>109</v>
      </c>
      <c r="CO86">
        <f>IF(fun[[#This Row],[PoolQC]]="Ex",5,IF(fun[[#This Row],[PoolQC]]="Gd",4,IF(fun[[#This Row],[PoolQC]]="TA",3,IF(fun[[#This Row],[PoolQC]]="Fa",2,IF(fun[[#This Row],[PoolQC]]="Po",1,0)))))</f>
        <v>0</v>
      </c>
      <c r="CP86" t="s">
        <v>109</v>
      </c>
      <c r="CQ86" t="s">
        <v>161</v>
      </c>
      <c r="CR86">
        <v>700</v>
      </c>
      <c r="CS86">
        <v>5</v>
      </c>
      <c r="CT86">
        <v>2009</v>
      </c>
      <c r="CU86" t="s">
        <v>136</v>
      </c>
      <c r="CV86" t="s">
        <v>137</v>
      </c>
      <c r="CW86">
        <f>COUNTIF(fun[[#This Row],[Id]:[SaleCondition]],0)</f>
        <v>16</v>
      </c>
      <c r="CX86">
        <f>COUNTIF(fun[[#This Row],[Id]:[SaleCondition]],"NA")</f>
        <v>4</v>
      </c>
      <c r="CY8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86">
        <f>fun[NUM_ExCond]+fun[NUM_BsmtCond]+fun[NUM_GarCond]</f>
        <v>9</v>
      </c>
      <c r="DA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86">
        <v>168500</v>
      </c>
    </row>
    <row r="87" spans="1:107" x14ac:dyDescent="0.25">
      <c r="A87">
        <v>86</v>
      </c>
      <c r="B87">
        <v>60</v>
      </c>
      <c r="C87" t="s">
        <v>107</v>
      </c>
      <c r="D87">
        <f>IF(fun[[#This Row],[MSZoning]]="RL",1,0)</f>
        <v>1</v>
      </c>
      <c r="E87">
        <f>IF(fun[[#This Row],[rl]]="RM",1,0)</f>
        <v>0</v>
      </c>
      <c r="F87">
        <f>IF(fun[[#This Row],[rm]]="RH",1,0)</f>
        <v>0</v>
      </c>
      <c r="G87">
        <f>IF(fun[[#This Row],[rh]]="C (all)",1,0)</f>
        <v>0</v>
      </c>
      <c r="H87">
        <v>121</v>
      </c>
      <c r="I87">
        <f>IF(fun[[#This Row],[LotFrontage]]="NA",0,fun[[#This Row],[LotFrontage]])</f>
        <v>121</v>
      </c>
      <c r="J87">
        <v>16059</v>
      </c>
      <c r="K87" t="s">
        <v>108</v>
      </c>
      <c r="L87" t="s">
        <v>109</v>
      </c>
      <c r="M87" t="s">
        <v>110</v>
      </c>
      <c r="N87" t="s">
        <v>111</v>
      </c>
      <c r="O87" t="s">
        <v>112</v>
      </c>
      <c r="P87" t="s">
        <v>148</v>
      </c>
      <c r="Q87" t="s">
        <v>114</v>
      </c>
      <c r="R87" t="s">
        <v>155</v>
      </c>
      <c r="S87" t="s">
        <v>116</v>
      </c>
      <c r="T87" t="s">
        <v>116</v>
      </c>
      <c r="U87" t="s">
        <v>117</v>
      </c>
      <c r="V87" t="s">
        <v>118</v>
      </c>
      <c r="W87">
        <v>8</v>
      </c>
      <c r="X87">
        <v>5</v>
      </c>
      <c r="Y87">
        <v>1991</v>
      </c>
      <c r="Z87">
        <v>1992</v>
      </c>
      <c r="AA87" t="s">
        <v>178</v>
      </c>
      <c r="AB87" t="s">
        <v>120</v>
      </c>
      <c r="AC87" t="s">
        <v>166</v>
      </c>
      <c r="AD87" t="s">
        <v>166</v>
      </c>
      <c r="AE87" t="s">
        <v>122</v>
      </c>
      <c r="AF87">
        <v>284</v>
      </c>
      <c r="AG87" t="s">
        <v>123</v>
      </c>
      <c r="AH87">
        <f>IF(fun[[#This Row],[ExterQual]]="Ex",5,IF(fun[[#This Row],[ExterQual]]="Gd",4,IF(fun[[#This Row],[ExterQual]]="TA",3,IF(fun[[#This Row],[ExterQual]]="Fa",2,1))))</f>
        <v>4</v>
      </c>
      <c r="AI87" t="s">
        <v>124</v>
      </c>
      <c r="AJ87">
        <f>IF(fun[[#This Row],[ExterCond]]="Ex",5,IF(fun[[#This Row],[ExterCond]]="Gd",4,IF(fun[[#This Row],[ExterCond]]="TA",3,IF(fun[[#This Row],[ExterCond]]="Fa",2,1))))</f>
        <v>3</v>
      </c>
      <c r="AK87" t="s">
        <v>144</v>
      </c>
      <c r="AL87" t="s">
        <v>123</v>
      </c>
      <c r="AM87">
        <f>IF(fun[[#This Row],[BsmtQual]]="Ex",5,IF(fun[[#This Row],[BsmtQual]]="Gd",4,IF(fun[[#This Row],[BsmtQual]]="TA",3,IF(fun[[#This Row],[BsmtQual]]="Fa",2,IF(fun[[#This Row],[BsmtQual]]="Po",1,0)))))</f>
        <v>4</v>
      </c>
      <c r="AN87" t="s">
        <v>124</v>
      </c>
      <c r="AO87">
        <f>IF(fun[[#This Row],[BsmtCond]]="Ex",5,IF(fun[[#This Row],[BsmtCond]]="Gd",4,IF(fun[[#This Row],[BsmtCond]]="TA",3,IF(fun[[#This Row],[BsmtCond]]="Fa",2,IF(fun[[#This Row],[BsmtCond]]="Po",1,0)))))</f>
        <v>3</v>
      </c>
      <c r="AP87" t="s">
        <v>126</v>
      </c>
      <c r="AQ87">
        <f>IF(fun[[#This Row],[BsmtExposure]]="Gd",3,IF(fun[[#This Row],[BsmtExposure]]="Av",2,IF(fun[[#This Row],[BsmtExposure]]="Mn",1,0)))</f>
        <v>0</v>
      </c>
      <c r="AR87" t="s">
        <v>128</v>
      </c>
      <c r="AS87">
        <v>0</v>
      </c>
      <c r="AT87" t="s">
        <v>128</v>
      </c>
      <c r="AU87">
        <v>0</v>
      </c>
      <c r="AV87">
        <v>1288</v>
      </c>
      <c r="AW87">
        <v>1288</v>
      </c>
      <c r="AX87" t="s">
        <v>129</v>
      </c>
      <c r="AY87" t="s">
        <v>130</v>
      </c>
      <c r="AZ87">
        <f>IF(fun[[#This Row],[HeatingQC]]="Ex",5,IF(fun[[#This Row],[HeatingQC]]="Gd",4,IF(fun[[#This Row],[HeatingQC]]="TA",3,IF(fun[[#This Row],[HeatingQC]]="Fa",2,IF(fun[[#This Row],[HeatingQC]]="Po",1,0)))))</f>
        <v>5</v>
      </c>
      <c r="BA87" t="s">
        <v>131</v>
      </c>
      <c r="BB87" t="s">
        <v>132</v>
      </c>
      <c r="BC87">
        <v>1301</v>
      </c>
      <c r="BD87">
        <v>1116</v>
      </c>
      <c r="BE87">
        <v>0</v>
      </c>
      <c r="BF87">
        <v>2417</v>
      </c>
      <c r="BG87">
        <f>LOG(fun[[#This Row],[GrLivArea]])</f>
        <v>3.3832766504076504</v>
      </c>
      <c r="BH87">
        <v>0</v>
      </c>
      <c r="BI87">
        <v>0</v>
      </c>
      <c r="BJ87">
        <f>fun[[#This Row],[BsmtFullBath]]+(0.5*fun[[#This Row],[BsmtHalfBath]])</f>
        <v>0</v>
      </c>
      <c r="BK87">
        <v>2</v>
      </c>
      <c r="BL87">
        <v>1</v>
      </c>
      <c r="BM87">
        <f>fun[[#This Row],[HalfBath]]+fun[[#This Row],[TOTBaseBath]]+fun[[#This Row],[FullBath]]</f>
        <v>3</v>
      </c>
      <c r="BN87">
        <v>4</v>
      </c>
      <c r="BO87">
        <v>1</v>
      </c>
      <c r="BP87" t="s">
        <v>123</v>
      </c>
      <c r="BQ87">
        <f>IF(fun[[#This Row],[KitchenQual]]="Ex",5,IF(fun[[#This Row],[KitchenQual]]="Gd",4,IF(fun[[#This Row],[KitchenQual]]="TA",3,IF(fun[[#This Row],[KitchenQual]]="Fa",2,0))))</f>
        <v>4</v>
      </c>
      <c r="BR87">
        <v>9</v>
      </c>
      <c r="BS87" t="s">
        <v>133</v>
      </c>
      <c r="BT87">
        <v>1</v>
      </c>
      <c r="BU87" t="s">
        <v>124</v>
      </c>
      <c r="BV87">
        <f>IF(fun[[#This Row],[FireplaceQu]]="Ex",5,IF(fun[[#This Row],[FireplaceQu]]="Gd",4,IF(fun[[#This Row],[FireplaceQu]]="TA",3,IF(fun[[#This Row],[FireplaceQu]]="Fa",2,0))))</f>
        <v>3</v>
      </c>
      <c r="BW87" t="s">
        <v>134</v>
      </c>
      <c r="BX87">
        <v>1991</v>
      </c>
      <c r="BY87" t="s">
        <v>128</v>
      </c>
      <c r="BZ87">
        <v>2</v>
      </c>
      <c r="CA87">
        <v>462</v>
      </c>
      <c r="CB87" t="s">
        <v>124</v>
      </c>
      <c r="CC87">
        <f>IF(fun[[#This Row],[GarageQual]]="Ex",5,IF(fun[[#This Row],[GarageQual]]="Gd",4,IF(fun[[#This Row],[GarageQual]]="TA",3,IF(fun[[#This Row],[GarageQual]]="Fa",2,IF(fun[[#This Row],[GarageQual]]="Po",1,0)))))</f>
        <v>3</v>
      </c>
      <c r="CD87" t="s">
        <v>124</v>
      </c>
      <c r="CE87">
        <f>IF(fun[[#This Row],[GarageCond]]="Ex",5,IF(fun[[#This Row],[GarageCond]]="Gd",4,IF(fun[[#This Row],[GarageCond]]="TA",3,IF(fun[[#This Row],[GarageCond]]="Fa",2,IF(fun[[#This Row],[GarageCond]]="Po",1,0)))))</f>
        <v>3</v>
      </c>
      <c r="CF87" t="s">
        <v>131</v>
      </c>
      <c r="CG87">
        <v>127</v>
      </c>
      <c r="CH87">
        <v>82</v>
      </c>
      <c r="CI87">
        <v>0</v>
      </c>
      <c r="CJ87">
        <v>0</v>
      </c>
      <c r="CK87">
        <v>0</v>
      </c>
      <c r="CL87">
        <f>(0.5*fun[[#This Row],[WoodDeckSF]])+fun[[#This Row],[OpenPorchSF]]+(2*fun[[#This Row],[EnclosedPorch]])+(1.5*fun[[#This Row],[3SsnPorch]])+fun[[#This Row],[ScreenPorch]]</f>
        <v>145.5</v>
      </c>
      <c r="CM87">
        <v>0</v>
      </c>
      <c r="CN87" t="s">
        <v>109</v>
      </c>
      <c r="CO87">
        <f>IF(fun[[#This Row],[PoolQC]]="Ex",5,IF(fun[[#This Row],[PoolQC]]="Gd",4,IF(fun[[#This Row],[PoolQC]]="TA",3,IF(fun[[#This Row],[PoolQC]]="Fa",2,IF(fun[[#This Row],[PoolQC]]="Po",1,0)))))</f>
        <v>0</v>
      </c>
      <c r="CP87" t="s">
        <v>109</v>
      </c>
      <c r="CQ87" t="s">
        <v>109</v>
      </c>
      <c r="CR87">
        <v>0</v>
      </c>
      <c r="CS87">
        <v>4</v>
      </c>
      <c r="CT87">
        <v>2006</v>
      </c>
      <c r="CU87" t="s">
        <v>136</v>
      </c>
      <c r="CV87" t="s">
        <v>137</v>
      </c>
      <c r="CW87">
        <f>COUNTIF(fun[[#This Row],[Id]:[SaleCondition]],0)</f>
        <v>16</v>
      </c>
      <c r="CX87">
        <f>COUNTIF(fun[[#This Row],[Id]:[SaleCondition]],"NA")</f>
        <v>4</v>
      </c>
      <c r="CY87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87">
        <f>fun[NUM_ExCond]+fun[NUM_BsmtCond]+fun[NUM_GarCond]</f>
        <v>9</v>
      </c>
      <c r="DA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87">
        <v>260000</v>
      </c>
    </row>
    <row r="88" spans="1:107" x14ac:dyDescent="0.25">
      <c r="A88">
        <v>87</v>
      </c>
      <c r="B88">
        <v>60</v>
      </c>
      <c r="C88" t="s">
        <v>107</v>
      </c>
      <c r="D88">
        <f>IF(fun[[#This Row],[MSZoning]]="RL",1,0)</f>
        <v>1</v>
      </c>
      <c r="E88">
        <f>IF(fun[[#This Row],[rl]]="RM",1,0)</f>
        <v>0</v>
      </c>
      <c r="F88">
        <f>IF(fun[[#This Row],[rm]]="RH",1,0)</f>
        <v>0</v>
      </c>
      <c r="G88">
        <f>IF(fun[[#This Row],[rh]]="C (all)",1,0)</f>
        <v>0</v>
      </c>
      <c r="H88">
        <v>122</v>
      </c>
      <c r="I88">
        <f>IF(fun[[#This Row],[LotFrontage]]="NA",0,fun[[#This Row],[LotFrontage]])</f>
        <v>122</v>
      </c>
      <c r="J88">
        <v>11911</v>
      </c>
      <c r="K88" t="s">
        <v>108</v>
      </c>
      <c r="L88" t="s">
        <v>109</v>
      </c>
      <c r="M88" t="s">
        <v>186</v>
      </c>
      <c r="N88" t="s">
        <v>111</v>
      </c>
      <c r="O88" t="s">
        <v>112</v>
      </c>
      <c r="P88" t="s">
        <v>113</v>
      </c>
      <c r="Q88" t="s">
        <v>114</v>
      </c>
      <c r="R88" t="s">
        <v>219</v>
      </c>
      <c r="S88" t="s">
        <v>116</v>
      </c>
      <c r="T88" t="s">
        <v>116</v>
      </c>
      <c r="U88" t="s">
        <v>117</v>
      </c>
      <c r="V88" t="s">
        <v>118</v>
      </c>
      <c r="W88">
        <v>6</v>
      </c>
      <c r="X88">
        <v>5</v>
      </c>
      <c r="Y88">
        <v>2005</v>
      </c>
      <c r="Z88">
        <v>2005</v>
      </c>
      <c r="AA88" t="s">
        <v>119</v>
      </c>
      <c r="AB88" t="s">
        <v>120</v>
      </c>
      <c r="AC88" t="s">
        <v>121</v>
      </c>
      <c r="AD88" t="s">
        <v>121</v>
      </c>
      <c r="AE88" t="s">
        <v>143</v>
      </c>
      <c r="AF88">
        <v>0</v>
      </c>
      <c r="AG88" t="s">
        <v>123</v>
      </c>
      <c r="AH88">
        <f>IF(fun[[#This Row],[ExterQual]]="Ex",5,IF(fun[[#This Row],[ExterQual]]="Gd",4,IF(fun[[#This Row],[ExterQual]]="TA",3,IF(fun[[#This Row],[ExterQual]]="Fa",2,1))))</f>
        <v>4</v>
      </c>
      <c r="AI88" t="s">
        <v>124</v>
      </c>
      <c r="AJ88">
        <f>IF(fun[[#This Row],[ExterCond]]="Ex",5,IF(fun[[#This Row],[ExterCond]]="Gd",4,IF(fun[[#This Row],[ExterCond]]="TA",3,IF(fun[[#This Row],[ExterCond]]="Fa",2,1))))</f>
        <v>3</v>
      </c>
      <c r="AK88" t="s">
        <v>125</v>
      </c>
      <c r="AL88" t="s">
        <v>123</v>
      </c>
      <c r="AM88">
        <f>IF(fun[[#This Row],[BsmtQual]]="Ex",5,IF(fun[[#This Row],[BsmtQual]]="Gd",4,IF(fun[[#This Row],[BsmtQual]]="TA",3,IF(fun[[#This Row],[BsmtQual]]="Fa",2,IF(fun[[#This Row],[BsmtQual]]="Po",1,0)))))</f>
        <v>4</v>
      </c>
      <c r="AN88" t="s">
        <v>124</v>
      </c>
      <c r="AO88">
        <f>IF(fun[[#This Row],[BsmtCond]]="Ex",5,IF(fun[[#This Row],[BsmtCond]]="Gd",4,IF(fun[[#This Row],[BsmtCond]]="TA",3,IF(fun[[#This Row],[BsmtCond]]="Fa",2,IF(fun[[#This Row],[BsmtCond]]="Po",1,0)))))</f>
        <v>3</v>
      </c>
      <c r="AP88" t="s">
        <v>156</v>
      </c>
      <c r="AQ88">
        <f>IF(fun[[#This Row],[BsmtExposure]]="Gd",3,IF(fun[[#This Row],[BsmtExposure]]="Av",2,IF(fun[[#This Row],[BsmtExposure]]="Mn",1,0)))</f>
        <v>2</v>
      </c>
      <c r="AR88" t="s">
        <v>128</v>
      </c>
      <c r="AS88">
        <v>0</v>
      </c>
      <c r="AT88" t="s">
        <v>128</v>
      </c>
      <c r="AU88">
        <v>0</v>
      </c>
      <c r="AV88">
        <v>684</v>
      </c>
      <c r="AW88">
        <v>684</v>
      </c>
      <c r="AX88" t="s">
        <v>129</v>
      </c>
      <c r="AY88" t="s">
        <v>130</v>
      </c>
      <c r="AZ88">
        <f>IF(fun[[#This Row],[HeatingQC]]="Ex",5,IF(fun[[#This Row],[HeatingQC]]="Gd",4,IF(fun[[#This Row],[HeatingQC]]="TA",3,IF(fun[[#This Row],[HeatingQC]]="Fa",2,IF(fun[[#This Row],[HeatingQC]]="Po",1,0)))))</f>
        <v>5</v>
      </c>
      <c r="BA88" t="s">
        <v>131</v>
      </c>
      <c r="BB88" t="s">
        <v>132</v>
      </c>
      <c r="BC88">
        <v>684</v>
      </c>
      <c r="BD88">
        <v>876</v>
      </c>
      <c r="BE88">
        <v>0</v>
      </c>
      <c r="BF88">
        <v>1560</v>
      </c>
      <c r="BG88">
        <f>LOG(fun[[#This Row],[GrLivArea]])</f>
        <v>3.1931245983544616</v>
      </c>
      <c r="BH88">
        <v>0</v>
      </c>
      <c r="BI88">
        <v>0</v>
      </c>
      <c r="BJ88">
        <f>fun[[#This Row],[BsmtFullBath]]+(0.5*fun[[#This Row],[BsmtHalfBath]])</f>
        <v>0</v>
      </c>
      <c r="BK88">
        <v>2</v>
      </c>
      <c r="BL88">
        <v>1</v>
      </c>
      <c r="BM88">
        <f>fun[[#This Row],[HalfBath]]+fun[[#This Row],[TOTBaseBath]]+fun[[#This Row],[FullBath]]</f>
        <v>3</v>
      </c>
      <c r="BN88">
        <v>3</v>
      </c>
      <c r="BO88">
        <v>1</v>
      </c>
      <c r="BP88" t="s">
        <v>123</v>
      </c>
      <c r="BQ88">
        <f>IF(fun[[#This Row],[KitchenQual]]="Ex",5,IF(fun[[#This Row],[KitchenQual]]="Gd",4,IF(fun[[#This Row],[KitchenQual]]="TA",3,IF(fun[[#This Row],[KitchenQual]]="Fa",2,0))))</f>
        <v>4</v>
      </c>
      <c r="BR88">
        <v>6</v>
      </c>
      <c r="BS88" t="s">
        <v>133</v>
      </c>
      <c r="BT88">
        <v>1</v>
      </c>
      <c r="BU88" t="s">
        <v>123</v>
      </c>
      <c r="BV88">
        <f>IF(fun[[#This Row],[FireplaceQu]]="Ex",5,IF(fun[[#This Row],[FireplaceQu]]="Gd",4,IF(fun[[#This Row],[FireplaceQu]]="TA",3,IF(fun[[#This Row],[FireplaceQu]]="Fa",2,0))))</f>
        <v>4</v>
      </c>
      <c r="BW88" t="s">
        <v>182</v>
      </c>
      <c r="BX88">
        <v>2005</v>
      </c>
      <c r="BY88" t="s">
        <v>183</v>
      </c>
      <c r="BZ88">
        <v>2</v>
      </c>
      <c r="CA88">
        <v>400</v>
      </c>
      <c r="CB88" t="s">
        <v>124</v>
      </c>
      <c r="CC88">
        <f>IF(fun[[#This Row],[GarageQual]]="Ex",5,IF(fun[[#This Row],[GarageQual]]="Gd",4,IF(fun[[#This Row],[GarageQual]]="TA",3,IF(fun[[#This Row],[GarageQual]]="Fa",2,IF(fun[[#This Row],[GarageQual]]="Po",1,0)))))</f>
        <v>3</v>
      </c>
      <c r="CD88" t="s">
        <v>124</v>
      </c>
      <c r="CE88">
        <f>IF(fun[[#This Row],[GarageCond]]="Ex",5,IF(fun[[#This Row],[GarageCond]]="Gd",4,IF(fun[[#This Row],[GarageCond]]="TA",3,IF(fun[[#This Row],[GarageCond]]="Fa",2,IF(fun[[#This Row],[GarageCond]]="Po",1,0)))))</f>
        <v>3</v>
      </c>
      <c r="CF88" t="s">
        <v>131</v>
      </c>
      <c r="CG88">
        <v>100</v>
      </c>
      <c r="CH88">
        <v>38</v>
      </c>
      <c r="CI88">
        <v>0</v>
      </c>
      <c r="CJ88">
        <v>0</v>
      </c>
      <c r="CK88">
        <v>0</v>
      </c>
      <c r="CL88">
        <f>(0.5*fun[[#This Row],[WoodDeckSF]])+fun[[#This Row],[OpenPorchSF]]+(2*fun[[#This Row],[EnclosedPorch]])+(1.5*fun[[#This Row],[3SsnPorch]])+fun[[#This Row],[ScreenPorch]]</f>
        <v>88</v>
      </c>
      <c r="CM88">
        <v>0</v>
      </c>
      <c r="CN88" t="s">
        <v>109</v>
      </c>
      <c r="CO88">
        <f>IF(fun[[#This Row],[PoolQC]]="Ex",5,IF(fun[[#This Row],[PoolQC]]="Gd",4,IF(fun[[#This Row],[PoolQC]]="TA",3,IF(fun[[#This Row],[PoolQC]]="Fa",2,IF(fun[[#This Row],[PoolQC]]="Po",1,0)))))</f>
        <v>0</v>
      </c>
      <c r="CP88" t="s">
        <v>109</v>
      </c>
      <c r="CQ88" t="s">
        <v>109</v>
      </c>
      <c r="CR88">
        <v>0</v>
      </c>
      <c r="CS88">
        <v>3</v>
      </c>
      <c r="CT88">
        <v>2009</v>
      </c>
      <c r="CU88" t="s">
        <v>136</v>
      </c>
      <c r="CV88" t="s">
        <v>137</v>
      </c>
      <c r="CW88">
        <f>COUNTIF(fun[[#This Row],[Id]:[SaleCondition]],0)</f>
        <v>16</v>
      </c>
      <c r="CX88">
        <f>COUNTIF(fun[[#This Row],[Id]:[SaleCondition]],"NA")</f>
        <v>4</v>
      </c>
      <c r="CY88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88">
        <f>fun[NUM_ExCond]+fun[NUM_BsmtCond]+fun[NUM_GarCond]</f>
        <v>9</v>
      </c>
      <c r="DA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88">
        <v>174000</v>
      </c>
    </row>
    <row r="89" spans="1:107" x14ac:dyDescent="0.25">
      <c r="A89">
        <v>88</v>
      </c>
      <c r="B89">
        <v>160</v>
      </c>
      <c r="C89" t="s">
        <v>218</v>
      </c>
      <c r="D89">
        <f>IF(fun[[#This Row],[MSZoning]]="RL",1,0)</f>
        <v>0</v>
      </c>
      <c r="E89">
        <f>IF(fun[[#This Row],[rl]]="RM",1,0)</f>
        <v>0</v>
      </c>
      <c r="F89">
        <f>IF(fun[[#This Row],[rm]]="RH",1,0)</f>
        <v>0</v>
      </c>
      <c r="G89">
        <f>IF(fun[[#This Row],[rh]]="C (all)",1,0)</f>
        <v>0</v>
      </c>
      <c r="H89">
        <v>40</v>
      </c>
      <c r="I89">
        <f>IF(fun[[#This Row],[LotFrontage]]="NA",0,fun[[#This Row],[LotFrontage]])</f>
        <v>40</v>
      </c>
      <c r="J89">
        <v>3951</v>
      </c>
      <c r="K89" t="s">
        <v>108</v>
      </c>
      <c r="L89" t="s">
        <v>108</v>
      </c>
      <c r="M89" t="s">
        <v>110</v>
      </c>
      <c r="N89" t="s">
        <v>111</v>
      </c>
      <c r="O89" t="s">
        <v>112</v>
      </c>
      <c r="P89" t="s">
        <v>148</v>
      </c>
      <c r="Q89" t="s">
        <v>114</v>
      </c>
      <c r="R89" t="s">
        <v>162</v>
      </c>
      <c r="S89" t="s">
        <v>116</v>
      </c>
      <c r="T89" t="s">
        <v>116</v>
      </c>
      <c r="U89" t="s">
        <v>205</v>
      </c>
      <c r="V89" t="s">
        <v>118</v>
      </c>
      <c r="W89">
        <v>6</v>
      </c>
      <c r="X89">
        <v>5</v>
      </c>
      <c r="Y89">
        <v>2009</v>
      </c>
      <c r="Z89">
        <v>2009</v>
      </c>
      <c r="AA89" t="s">
        <v>119</v>
      </c>
      <c r="AB89" t="s">
        <v>120</v>
      </c>
      <c r="AC89" t="s">
        <v>121</v>
      </c>
      <c r="AD89" t="s">
        <v>121</v>
      </c>
      <c r="AE89" t="s">
        <v>163</v>
      </c>
      <c r="AF89">
        <v>76</v>
      </c>
      <c r="AG89" t="s">
        <v>123</v>
      </c>
      <c r="AH89">
        <f>IF(fun[[#This Row],[ExterQual]]="Ex",5,IF(fun[[#This Row],[ExterQual]]="Gd",4,IF(fun[[#This Row],[ExterQual]]="TA",3,IF(fun[[#This Row],[ExterQual]]="Fa",2,1))))</f>
        <v>4</v>
      </c>
      <c r="AI89" t="s">
        <v>124</v>
      </c>
      <c r="AJ89">
        <f>IF(fun[[#This Row],[ExterCond]]="Ex",5,IF(fun[[#This Row],[ExterCond]]="Gd",4,IF(fun[[#This Row],[ExterCond]]="TA",3,IF(fun[[#This Row],[ExterCond]]="Fa",2,1))))</f>
        <v>3</v>
      </c>
      <c r="AK89" t="s">
        <v>125</v>
      </c>
      <c r="AL89" t="s">
        <v>123</v>
      </c>
      <c r="AM89">
        <f>IF(fun[[#This Row],[BsmtQual]]="Ex",5,IF(fun[[#This Row],[BsmtQual]]="Gd",4,IF(fun[[#This Row],[BsmtQual]]="TA",3,IF(fun[[#This Row],[BsmtQual]]="Fa",2,IF(fun[[#This Row],[BsmtQual]]="Po",1,0)))))</f>
        <v>4</v>
      </c>
      <c r="AN89" t="s">
        <v>124</v>
      </c>
      <c r="AO89">
        <f>IF(fun[[#This Row],[BsmtCond]]="Ex",5,IF(fun[[#This Row],[BsmtCond]]="Gd",4,IF(fun[[#This Row],[BsmtCond]]="TA",3,IF(fun[[#This Row],[BsmtCond]]="Fa",2,IF(fun[[#This Row],[BsmtCond]]="Po",1,0)))))</f>
        <v>3</v>
      </c>
      <c r="AP89" t="s">
        <v>156</v>
      </c>
      <c r="AQ89">
        <f>IF(fun[[#This Row],[BsmtExposure]]="Gd",3,IF(fun[[#This Row],[BsmtExposure]]="Av",2,IF(fun[[#This Row],[BsmtExposure]]="Mn",1,0)))</f>
        <v>2</v>
      </c>
      <c r="AR89" t="s">
        <v>128</v>
      </c>
      <c r="AS89">
        <v>0</v>
      </c>
      <c r="AT89" t="s">
        <v>128</v>
      </c>
      <c r="AU89">
        <v>0</v>
      </c>
      <c r="AV89">
        <v>612</v>
      </c>
      <c r="AW89">
        <v>612</v>
      </c>
      <c r="AX89" t="s">
        <v>129</v>
      </c>
      <c r="AY89" t="s">
        <v>130</v>
      </c>
      <c r="AZ89">
        <f>IF(fun[[#This Row],[HeatingQC]]="Ex",5,IF(fun[[#This Row],[HeatingQC]]="Gd",4,IF(fun[[#This Row],[HeatingQC]]="TA",3,IF(fun[[#This Row],[HeatingQC]]="Fa",2,IF(fun[[#This Row],[HeatingQC]]="Po",1,0)))))</f>
        <v>5</v>
      </c>
      <c r="BA89" t="s">
        <v>131</v>
      </c>
      <c r="BB89" t="s">
        <v>132</v>
      </c>
      <c r="BC89">
        <v>612</v>
      </c>
      <c r="BD89">
        <v>612</v>
      </c>
      <c r="BE89">
        <v>0</v>
      </c>
      <c r="BF89">
        <v>1224</v>
      </c>
      <c r="BG89">
        <f>LOG(fun[[#This Row],[GrLivArea]])</f>
        <v>3.0877814178095422</v>
      </c>
      <c r="BH89">
        <v>0</v>
      </c>
      <c r="BI89">
        <v>0</v>
      </c>
      <c r="BJ89">
        <f>fun[[#This Row],[BsmtFullBath]]+(0.5*fun[[#This Row],[BsmtHalfBath]])</f>
        <v>0</v>
      </c>
      <c r="BK89">
        <v>2</v>
      </c>
      <c r="BL89">
        <v>1</v>
      </c>
      <c r="BM89">
        <f>fun[[#This Row],[HalfBath]]+fun[[#This Row],[TOTBaseBath]]+fun[[#This Row],[FullBath]]</f>
        <v>3</v>
      </c>
      <c r="BN89">
        <v>2</v>
      </c>
      <c r="BO89">
        <v>1</v>
      </c>
      <c r="BP89" t="s">
        <v>123</v>
      </c>
      <c r="BQ89">
        <f>IF(fun[[#This Row],[KitchenQual]]="Ex",5,IF(fun[[#This Row],[KitchenQual]]="Gd",4,IF(fun[[#This Row],[KitchenQual]]="TA",3,IF(fun[[#This Row],[KitchenQual]]="Fa",2,0))))</f>
        <v>4</v>
      </c>
      <c r="BR89">
        <v>4</v>
      </c>
      <c r="BS89" t="s">
        <v>133</v>
      </c>
      <c r="BT89">
        <v>0</v>
      </c>
      <c r="BU89" t="s">
        <v>109</v>
      </c>
      <c r="BV89">
        <f>IF(fun[[#This Row],[FireplaceQu]]="Ex",5,IF(fun[[#This Row],[FireplaceQu]]="Gd",4,IF(fun[[#This Row],[FireplaceQu]]="TA",3,IF(fun[[#This Row],[FireplaceQu]]="Fa",2,0))))</f>
        <v>0</v>
      </c>
      <c r="BW89" t="s">
        <v>153</v>
      </c>
      <c r="BX89">
        <v>2009</v>
      </c>
      <c r="BY89" t="s">
        <v>135</v>
      </c>
      <c r="BZ89">
        <v>2</v>
      </c>
      <c r="CA89">
        <v>528</v>
      </c>
      <c r="CB89" t="s">
        <v>124</v>
      </c>
      <c r="CC89">
        <f>IF(fun[[#This Row],[GarageQual]]="Ex",5,IF(fun[[#This Row],[GarageQual]]="Gd",4,IF(fun[[#This Row],[GarageQual]]="TA",3,IF(fun[[#This Row],[GarageQual]]="Fa",2,IF(fun[[#This Row],[GarageQual]]="Po",1,0)))))</f>
        <v>3</v>
      </c>
      <c r="CD89" t="s">
        <v>124</v>
      </c>
      <c r="CE89">
        <f>IF(fun[[#This Row],[GarageCond]]="Ex",5,IF(fun[[#This Row],[GarageCond]]="Gd",4,IF(fun[[#This Row],[GarageCond]]="TA",3,IF(fun[[#This Row],[GarageCond]]="Fa",2,IF(fun[[#This Row],[GarageCond]]="Po",1,0)))))</f>
        <v>3</v>
      </c>
      <c r="CF89" t="s">
        <v>131</v>
      </c>
      <c r="CG89">
        <v>0</v>
      </c>
      <c r="CH89">
        <v>234</v>
      </c>
      <c r="CI89">
        <v>0</v>
      </c>
      <c r="CJ89">
        <v>0</v>
      </c>
      <c r="CK89">
        <v>0</v>
      </c>
      <c r="CL89">
        <f>(0.5*fun[[#This Row],[WoodDeckSF]])+fun[[#This Row],[OpenPorchSF]]+(2*fun[[#This Row],[EnclosedPorch]])+(1.5*fun[[#This Row],[3SsnPorch]])+fun[[#This Row],[ScreenPorch]]</f>
        <v>234</v>
      </c>
      <c r="CM89">
        <v>0</v>
      </c>
      <c r="CN89" t="s">
        <v>109</v>
      </c>
      <c r="CO89">
        <f>IF(fun[[#This Row],[PoolQC]]="Ex",5,IF(fun[[#This Row],[PoolQC]]="Gd",4,IF(fun[[#This Row],[PoolQC]]="TA",3,IF(fun[[#This Row],[PoolQC]]="Fa",2,IF(fun[[#This Row],[PoolQC]]="Po",1,0)))))</f>
        <v>0</v>
      </c>
      <c r="CP89" t="s">
        <v>109</v>
      </c>
      <c r="CQ89" t="s">
        <v>109</v>
      </c>
      <c r="CR89">
        <v>0</v>
      </c>
      <c r="CS89">
        <v>6</v>
      </c>
      <c r="CT89">
        <v>2009</v>
      </c>
      <c r="CU89" t="s">
        <v>184</v>
      </c>
      <c r="CV89" t="s">
        <v>185</v>
      </c>
      <c r="CW89">
        <f>COUNTIF(fun[[#This Row],[Id]:[SaleCondition]],0)</f>
        <v>19</v>
      </c>
      <c r="CX89">
        <f>COUNTIF(fun[[#This Row],[Id]:[SaleCondition]],"NA")</f>
        <v>4</v>
      </c>
      <c r="CY89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89">
        <f>fun[NUM_ExCond]+fun[NUM_BsmtCond]+fun[NUM_GarCond]</f>
        <v>9</v>
      </c>
      <c r="DA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89">
        <v>164500</v>
      </c>
    </row>
    <row r="90" spans="1:107" x14ac:dyDescent="0.25">
      <c r="A90">
        <v>89</v>
      </c>
      <c r="B90">
        <v>50</v>
      </c>
      <c r="C90" t="s">
        <v>209</v>
      </c>
      <c r="D90">
        <f>IF(fun[[#This Row],[MSZoning]]="RL",1,0)</f>
        <v>0</v>
      </c>
      <c r="E90">
        <f>IF(fun[[#This Row],[rl]]="RM",1,0)</f>
        <v>0</v>
      </c>
      <c r="F90">
        <f>IF(fun[[#This Row],[rm]]="RH",1,0)</f>
        <v>0</v>
      </c>
      <c r="G90">
        <f>IF(fun[[#This Row],[rh]]="C (all)",1,0)</f>
        <v>0</v>
      </c>
      <c r="H90">
        <v>105</v>
      </c>
      <c r="I90">
        <f>IF(fun[[#This Row],[LotFrontage]]="NA",0,fun[[#This Row],[LotFrontage]])</f>
        <v>105</v>
      </c>
      <c r="J90">
        <v>8470</v>
      </c>
      <c r="K90" t="s">
        <v>108</v>
      </c>
      <c r="L90" t="s">
        <v>109</v>
      </c>
      <c r="M90" t="s">
        <v>146</v>
      </c>
      <c r="N90" t="s">
        <v>111</v>
      </c>
      <c r="O90" t="s">
        <v>112</v>
      </c>
      <c r="P90" t="s">
        <v>148</v>
      </c>
      <c r="Q90" t="s">
        <v>114</v>
      </c>
      <c r="R90" t="s">
        <v>202</v>
      </c>
      <c r="S90" t="s">
        <v>140</v>
      </c>
      <c r="T90" t="s">
        <v>140</v>
      </c>
      <c r="U90" t="s">
        <v>117</v>
      </c>
      <c r="V90" t="s">
        <v>158</v>
      </c>
      <c r="W90">
        <v>3</v>
      </c>
      <c r="X90">
        <v>2</v>
      </c>
      <c r="Y90">
        <v>1915</v>
      </c>
      <c r="Z90">
        <v>1982</v>
      </c>
      <c r="AA90" t="s">
        <v>178</v>
      </c>
      <c r="AB90" t="s">
        <v>120</v>
      </c>
      <c r="AC90" t="s">
        <v>187</v>
      </c>
      <c r="AD90" t="s">
        <v>187</v>
      </c>
      <c r="AE90" t="s">
        <v>143</v>
      </c>
      <c r="AF90">
        <v>0</v>
      </c>
      <c r="AG90" t="s">
        <v>173</v>
      </c>
      <c r="AH90">
        <f>IF(fun[[#This Row],[ExterQual]]="Ex",5,IF(fun[[#This Row],[ExterQual]]="Gd",4,IF(fun[[#This Row],[ExterQual]]="TA",3,IF(fun[[#This Row],[ExterQual]]="Fa",2,1))))</f>
        <v>2</v>
      </c>
      <c r="AI90" t="s">
        <v>173</v>
      </c>
      <c r="AJ90">
        <f>IF(fun[[#This Row],[ExterCond]]="Ex",5,IF(fun[[#This Row],[ExterCond]]="Gd",4,IF(fun[[#This Row],[ExterCond]]="TA",3,IF(fun[[#This Row],[ExterCond]]="Fa",2,1))))</f>
        <v>2</v>
      </c>
      <c r="AK90" t="s">
        <v>144</v>
      </c>
      <c r="AL90" t="s">
        <v>124</v>
      </c>
      <c r="AM90">
        <f>IF(fun[[#This Row],[BsmtQual]]="Ex",5,IF(fun[[#This Row],[BsmtQual]]="Gd",4,IF(fun[[#This Row],[BsmtQual]]="TA",3,IF(fun[[#This Row],[BsmtQual]]="Fa",2,IF(fun[[#This Row],[BsmtQual]]="Po",1,0)))))</f>
        <v>3</v>
      </c>
      <c r="AN90" t="s">
        <v>173</v>
      </c>
      <c r="AO90">
        <f>IF(fun[[#This Row],[BsmtCond]]="Ex",5,IF(fun[[#This Row],[BsmtCond]]="Gd",4,IF(fun[[#This Row],[BsmtCond]]="TA",3,IF(fun[[#This Row],[BsmtCond]]="Fa",2,IF(fun[[#This Row],[BsmtCond]]="Po",1,0)))))</f>
        <v>2</v>
      </c>
      <c r="AP90" t="s">
        <v>126</v>
      </c>
      <c r="AQ90">
        <f>IF(fun[[#This Row],[BsmtExposure]]="Gd",3,IF(fun[[#This Row],[BsmtExposure]]="Av",2,IF(fun[[#This Row],[BsmtExposure]]="Mn",1,0)))</f>
        <v>0</v>
      </c>
      <c r="AR90" t="s">
        <v>128</v>
      </c>
      <c r="AS90">
        <v>0</v>
      </c>
      <c r="AT90" t="s">
        <v>128</v>
      </c>
      <c r="AU90">
        <v>0</v>
      </c>
      <c r="AV90">
        <v>1013</v>
      </c>
      <c r="AW90">
        <v>1013</v>
      </c>
      <c r="AX90" t="s">
        <v>129</v>
      </c>
      <c r="AY90" t="s">
        <v>124</v>
      </c>
      <c r="AZ90">
        <f>IF(fun[[#This Row],[HeatingQC]]="Ex",5,IF(fun[[#This Row],[HeatingQC]]="Gd",4,IF(fun[[#This Row],[HeatingQC]]="TA",3,IF(fun[[#This Row],[HeatingQC]]="Fa",2,IF(fun[[#This Row],[HeatingQC]]="Po",1,0)))))</f>
        <v>3</v>
      </c>
      <c r="BA90" t="s">
        <v>203</v>
      </c>
      <c r="BB90" t="s">
        <v>132</v>
      </c>
      <c r="BC90">
        <v>1013</v>
      </c>
      <c r="BD90">
        <v>0</v>
      </c>
      <c r="BE90">
        <v>513</v>
      </c>
      <c r="BF90">
        <v>1526</v>
      </c>
      <c r="BG90">
        <f>LOG(fun[[#This Row],[GrLivArea]])</f>
        <v>3.1835545336188615</v>
      </c>
      <c r="BH90">
        <v>0</v>
      </c>
      <c r="BI90">
        <v>0</v>
      </c>
      <c r="BJ90">
        <f>fun[[#This Row],[BsmtFullBath]]+(0.5*fun[[#This Row],[BsmtHalfBath]])</f>
        <v>0</v>
      </c>
      <c r="BK90">
        <v>1</v>
      </c>
      <c r="BL90">
        <v>0</v>
      </c>
      <c r="BM90">
        <f>fun[[#This Row],[HalfBath]]+fun[[#This Row],[TOTBaseBath]]+fun[[#This Row],[FullBath]]</f>
        <v>1</v>
      </c>
      <c r="BN90">
        <v>2</v>
      </c>
      <c r="BO90">
        <v>1</v>
      </c>
      <c r="BP90" t="s">
        <v>173</v>
      </c>
      <c r="BQ90">
        <f>IF(fun[[#This Row],[KitchenQual]]="Ex",5,IF(fun[[#This Row],[KitchenQual]]="Gd",4,IF(fun[[#This Row],[KitchenQual]]="TA",3,IF(fun[[#This Row],[KitchenQual]]="Fa",2,0))))</f>
        <v>2</v>
      </c>
      <c r="BR90">
        <v>6</v>
      </c>
      <c r="BS90" t="s">
        <v>133</v>
      </c>
      <c r="BT90">
        <v>0</v>
      </c>
      <c r="BU90" t="s">
        <v>109</v>
      </c>
      <c r="BV90">
        <f>IF(fun[[#This Row],[FireplaceQu]]="Ex",5,IF(fun[[#This Row],[FireplaceQu]]="Gd",4,IF(fun[[#This Row],[FireplaceQu]]="TA",3,IF(fun[[#This Row],[FireplaceQu]]="Fa",2,0))))</f>
        <v>0</v>
      </c>
      <c r="BW90" t="s">
        <v>109</v>
      </c>
      <c r="BX90" t="s">
        <v>109</v>
      </c>
      <c r="BY90" t="s">
        <v>109</v>
      </c>
      <c r="BZ90">
        <v>0</v>
      </c>
      <c r="CA90">
        <v>0</v>
      </c>
      <c r="CB90" t="s">
        <v>109</v>
      </c>
      <c r="CC90">
        <f>IF(fun[[#This Row],[GarageQual]]="Ex",5,IF(fun[[#This Row],[GarageQual]]="Gd",4,IF(fun[[#This Row],[GarageQual]]="TA",3,IF(fun[[#This Row],[GarageQual]]="Fa",2,IF(fun[[#This Row],[GarageQual]]="Po",1,0)))))</f>
        <v>0</v>
      </c>
      <c r="CD90" t="s">
        <v>109</v>
      </c>
      <c r="CE90">
        <f>IF(fun[[#This Row],[GarageCond]]="Ex",5,IF(fun[[#This Row],[GarageCond]]="Gd",4,IF(fun[[#This Row],[GarageCond]]="TA",3,IF(fun[[#This Row],[GarageCond]]="Fa",2,IF(fun[[#This Row],[GarageCond]]="Po",1,0)))))</f>
        <v>0</v>
      </c>
      <c r="CF90" t="s">
        <v>203</v>
      </c>
      <c r="CG90">
        <v>0</v>
      </c>
      <c r="CH90">
        <v>0</v>
      </c>
      <c r="CI90">
        <v>156</v>
      </c>
      <c r="CJ90">
        <v>0</v>
      </c>
      <c r="CK90">
        <v>0</v>
      </c>
      <c r="CL90">
        <f>(0.5*fun[[#This Row],[WoodDeckSF]])+fun[[#This Row],[OpenPorchSF]]+(2*fun[[#This Row],[EnclosedPorch]])+(1.5*fun[[#This Row],[3SsnPorch]])+fun[[#This Row],[ScreenPorch]]</f>
        <v>312</v>
      </c>
      <c r="CM90">
        <v>0</v>
      </c>
      <c r="CN90" t="s">
        <v>109</v>
      </c>
      <c r="CO90">
        <f>IF(fun[[#This Row],[PoolQC]]="Ex",5,IF(fun[[#This Row],[PoolQC]]="Gd",4,IF(fun[[#This Row],[PoolQC]]="TA",3,IF(fun[[#This Row],[PoolQC]]="Fa",2,IF(fun[[#This Row],[PoolQC]]="Po",1,0)))))</f>
        <v>0</v>
      </c>
      <c r="CP90" t="s">
        <v>160</v>
      </c>
      <c r="CQ90" t="s">
        <v>109</v>
      </c>
      <c r="CR90">
        <v>0</v>
      </c>
      <c r="CS90">
        <v>10</v>
      </c>
      <c r="CT90">
        <v>2009</v>
      </c>
      <c r="CU90" t="s">
        <v>234</v>
      </c>
      <c r="CV90" t="s">
        <v>154</v>
      </c>
      <c r="CW90">
        <f>COUNTIF(fun[[#This Row],[Id]:[SaleCondition]],0)</f>
        <v>26</v>
      </c>
      <c r="CX90">
        <f>COUNTIF(fun[[#This Row],[Id]:[SaleCondition]],"NA")</f>
        <v>9</v>
      </c>
      <c r="CY90">
        <f>fun[[#This Row],[OverallQual]]+fun[[#This Row],[NUM_ExQual]]+fun[[#This Row],[NUM_BsmtQual]]+fun[[#This Row],[NUM_Heat]]+fun[[#This Row],[NUM_KitchQual]]+fun[[#This Row],[NUM_GarQual]]+fun[[#This Row],[NUM_Pool]]+fun[NUM_Fire]</f>
        <v>13</v>
      </c>
      <c r="CZ90">
        <f>fun[NUM_ExCond]+fun[NUM_BsmtCond]+fun[NUM_GarCond]</f>
        <v>4</v>
      </c>
      <c r="DA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28</v>
      </c>
      <c r="DB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19</v>
      </c>
      <c r="DC90">
        <v>85000</v>
      </c>
    </row>
    <row r="91" spans="1:107" x14ac:dyDescent="0.25">
      <c r="A91">
        <v>90</v>
      </c>
      <c r="B91">
        <v>20</v>
      </c>
      <c r="C91" t="s">
        <v>107</v>
      </c>
      <c r="D91">
        <f>IF(fun[[#This Row],[MSZoning]]="RL",1,0)</f>
        <v>1</v>
      </c>
      <c r="E91">
        <f>IF(fun[[#This Row],[rl]]="RM",1,0)</f>
        <v>0</v>
      </c>
      <c r="F91">
        <f>IF(fun[[#This Row],[rm]]="RH",1,0)</f>
        <v>0</v>
      </c>
      <c r="G91">
        <f>IF(fun[[#This Row],[rh]]="C (all)",1,0)</f>
        <v>0</v>
      </c>
      <c r="H91">
        <v>60</v>
      </c>
      <c r="I91">
        <f>IF(fun[[#This Row],[LotFrontage]]="NA",0,fun[[#This Row],[LotFrontage]])</f>
        <v>60</v>
      </c>
      <c r="J91">
        <v>8070</v>
      </c>
      <c r="K91" t="s">
        <v>108</v>
      </c>
      <c r="L91" t="s">
        <v>109</v>
      </c>
      <c r="M91" t="s">
        <v>110</v>
      </c>
      <c r="N91" t="s">
        <v>111</v>
      </c>
      <c r="O91" t="s">
        <v>112</v>
      </c>
      <c r="P91" t="s">
        <v>113</v>
      </c>
      <c r="Q91" t="s">
        <v>114</v>
      </c>
      <c r="R91" t="s">
        <v>115</v>
      </c>
      <c r="S91" t="s">
        <v>116</v>
      </c>
      <c r="T91" t="s">
        <v>116</v>
      </c>
      <c r="U91" t="s">
        <v>117</v>
      </c>
      <c r="V91" t="s">
        <v>141</v>
      </c>
      <c r="W91">
        <v>4</v>
      </c>
      <c r="X91">
        <v>5</v>
      </c>
      <c r="Y91">
        <v>1994</v>
      </c>
      <c r="Z91">
        <v>1995</v>
      </c>
      <c r="AA91" t="s">
        <v>119</v>
      </c>
      <c r="AB91" t="s">
        <v>120</v>
      </c>
      <c r="AC91" t="s">
        <v>121</v>
      </c>
      <c r="AD91" t="s">
        <v>121</v>
      </c>
      <c r="AE91" t="s">
        <v>143</v>
      </c>
      <c r="AF91">
        <v>0</v>
      </c>
      <c r="AG91" t="s">
        <v>124</v>
      </c>
      <c r="AH91">
        <f>IF(fun[[#This Row],[ExterQual]]="Ex",5,IF(fun[[#This Row],[ExterQual]]="Gd",4,IF(fun[[#This Row],[ExterQual]]="TA",3,IF(fun[[#This Row],[ExterQual]]="Fa",2,1))))</f>
        <v>3</v>
      </c>
      <c r="AI91" t="s">
        <v>124</v>
      </c>
      <c r="AJ91">
        <f>IF(fun[[#This Row],[ExterCond]]="Ex",5,IF(fun[[#This Row],[ExterCond]]="Gd",4,IF(fun[[#This Row],[ExterCond]]="TA",3,IF(fun[[#This Row],[ExterCond]]="Fa",2,1))))</f>
        <v>3</v>
      </c>
      <c r="AK91" t="s">
        <v>125</v>
      </c>
      <c r="AL91" t="s">
        <v>123</v>
      </c>
      <c r="AM91">
        <f>IF(fun[[#This Row],[BsmtQual]]="Ex",5,IF(fun[[#This Row],[BsmtQual]]="Gd",4,IF(fun[[#This Row],[BsmtQual]]="TA",3,IF(fun[[#This Row],[BsmtQual]]="Fa",2,IF(fun[[#This Row],[BsmtQual]]="Po",1,0)))))</f>
        <v>4</v>
      </c>
      <c r="AN91" t="s">
        <v>124</v>
      </c>
      <c r="AO91">
        <f>IF(fun[[#This Row],[BsmtCond]]="Ex",5,IF(fun[[#This Row],[BsmtCond]]="Gd",4,IF(fun[[#This Row],[BsmtCond]]="TA",3,IF(fun[[#This Row],[BsmtCond]]="Fa",2,IF(fun[[#This Row],[BsmtCond]]="Po",1,0)))))</f>
        <v>3</v>
      </c>
      <c r="AP91" t="s">
        <v>126</v>
      </c>
      <c r="AQ91">
        <f>IF(fun[[#This Row],[BsmtExposure]]="Gd",3,IF(fun[[#This Row],[BsmtExposure]]="Av",2,IF(fun[[#This Row],[BsmtExposure]]="Mn",1,0)))</f>
        <v>0</v>
      </c>
      <c r="AR91" t="s">
        <v>127</v>
      </c>
      <c r="AS91">
        <v>588</v>
      </c>
      <c r="AT91" t="s">
        <v>128</v>
      </c>
      <c r="AU91">
        <v>0</v>
      </c>
      <c r="AV91">
        <v>402</v>
      </c>
      <c r="AW91">
        <v>990</v>
      </c>
      <c r="AX91" t="s">
        <v>129</v>
      </c>
      <c r="AY91" t="s">
        <v>130</v>
      </c>
      <c r="AZ91">
        <f>IF(fun[[#This Row],[HeatingQC]]="Ex",5,IF(fun[[#This Row],[HeatingQC]]="Gd",4,IF(fun[[#This Row],[HeatingQC]]="TA",3,IF(fun[[#This Row],[HeatingQC]]="Fa",2,IF(fun[[#This Row],[HeatingQC]]="Po",1,0)))))</f>
        <v>5</v>
      </c>
      <c r="BA91" t="s">
        <v>131</v>
      </c>
      <c r="BB91" t="s">
        <v>132</v>
      </c>
      <c r="BC91">
        <v>990</v>
      </c>
      <c r="BD91">
        <v>0</v>
      </c>
      <c r="BE91">
        <v>0</v>
      </c>
      <c r="BF91">
        <v>990</v>
      </c>
      <c r="BG91">
        <f>LOG(fun[[#This Row],[GrLivArea]])</f>
        <v>2.9956351945975501</v>
      </c>
      <c r="BH91">
        <v>1</v>
      </c>
      <c r="BI91">
        <v>0</v>
      </c>
      <c r="BJ91">
        <f>fun[[#This Row],[BsmtFullBath]]+(0.5*fun[[#This Row],[BsmtHalfBath]])</f>
        <v>1</v>
      </c>
      <c r="BK91">
        <v>1</v>
      </c>
      <c r="BL91">
        <v>0</v>
      </c>
      <c r="BM91">
        <f>fun[[#This Row],[HalfBath]]+fun[[#This Row],[TOTBaseBath]]+fun[[#This Row],[FullBath]]</f>
        <v>2</v>
      </c>
      <c r="BN91">
        <v>3</v>
      </c>
      <c r="BO91">
        <v>1</v>
      </c>
      <c r="BP91" t="s">
        <v>124</v>
      </c>
      <c r="BQ91">
        <f>IF(fun[[#This Row],[KitchenQual]]="Ex",5,IF(fun[[#This Row],[KitchenQual]]="Gd",4,IF(fun[[#This Row],[KitchenQual]]="TA",3,IF(fun[[#This Row],[KitchenQual]]="Fa",2,0))))</f>
        <v>3</v>
      </c>
      <c r="BR91">
        <v>5</v>
      </c>
      <c r="BS91" t="s">
        <v>133</v>
      </c>
      <c r="BT91">
        <v>0</v>
      </c>
      <c r="BU91" t="s">
        <v>109</v>
      </c>
      <c r="BV91">
        <f>IF(fun[[#This Row],[FireplaceQu]]="Ex",5,IF(fun[[#This Row],[FireplaceQu]]="Gd",4,IF(fun[[#This Row],[FireplaceQu]]="TA",3,IF(fun[[#This Row],[FireplaceQu]]="Fa",2,0))))</f>
        <v>0</v>
      </c>
      <c r="BW91" t="s">
        <v>109</v>
      </c>
      <c r="BX91" t="s">
        <v>109</v>
      </c>
      <c r="BY91" t="s">
        <v>109</v>
      </c>
      <c r="BZ91">
        <v>0</v>
      </c>
      <c r="CA91">
        <v>0</v>
      </c>
      <c r="CB91" t="s">
        <v>109</v>
      </c>
      <c r="CC91">
        <f>IF(fun[[#This Row],[GarageQual]]="Ex",5,IF(fun[[#This Row],[GarageQual]]="Gd",4,IF(fun[[#This Row],[GarageQual]]="TA",3,IF(fun[[#This Row],[GarageQual]]="Fa",2,IF(fun[[#This Row],[GarageQual]]="Po",1,0)))))</f>
        <v>0</v>
      </c>
      <c r="CD91" t="s">
        <v>109</v>
      </c>
      <c r="CE91">
        <f>IF(fun[[#This Row],[GarageCond]]="Ex",5,IF(fun[[#This Row],[GarageCond]]="Gd",4,IF(fun[[#This Row],[GarageCond]]="TA",3,IF(fun[[#This Row],[GarageCond]]="Fa",2,IF(fun[[#This Row],[GarageCond]]="Po",1,0)))))</f>
        <v>0</v>
      </c>
      <c r="CF91" t="s">
        <v>131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f>(0.5*fun[[#This Row],[WoodDeckSF]])+fun[[#This Row],[OpenPorchSF]]+(2*fun[[#This Row],[EnclosedPorch]])+(1.5*fun[[#This Row],[3SsnPorch]])+fun[[#This Row],[ScreenPorch]]</f>
        <v>0</v>
      </c>
      <c r="CM91">
        <v>0</v>
      </c>
      <c r="CN91" t="s">
        <v>109</v>
      </c>
      <c r="CO91">
        <f>IF(fun[[#This Row],[PoolQC]]="Ex",5,IF(fun[[#This Row],[PoolQC]]="Gd",4,IF(fun[[#This Row],[PoolQC]]="TA",3,IF(fun[[#This Row],[PoolQC]]="Fa",2,IF(fun[[#This Row],[PoolQC]]="Po",1,0)))))</f>
        <v>0</v>
      </c>
      <c r="CP91" t="s">
        <v>109</v>
      </c>
      <c r="CQ91" t="s">
        <v>109</v>
      </c>
      <c r="CR91">
        <v>0</v>
      </c>
      <c r="CS91">
        <v>8</v>
      </c>
      <c r="CT91">
        <v>2007</v>
      </c>
      <c r="CU91" t="s">
        <v>136</v>
      </c>
      <c r="CV91" t="s">
        <v>137</v>
      </c>
      <c r="CW91">
        <f>COUNTIF(fun[[#This Row],[Id]:[SaleCondition]],0)</f>
        <v>25</v>
      </c>
      <c r="CX91">
        <f>COUNTIF(fun[[#This Row],[Id]:[SaleCondition]],"NA")</f>
        <v>10</v>
      </c>
      <c r="CY91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91">
        <f>fun[NUM_ExCond]+fun[NUM_BsmtCond]+fun[NUM_GarCond]</f>
        <v>6</v>
      </c>
      <c r="DA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60</v>
      </c>
      <c r="DB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42.5</v>
      </c>
      <c r="DC91">
        <v>123600</v>
      </c>
    </row>
    <row r="92" spans="1:107" x14ac:dyDescent="0.25">
      <c r="A92">
        <v>91</v>
      </c>
      <c r="B92">
        <v>20</v>
      </c>
      <c r="C92" t="s">
        <v>107</v>
      </c>
      <c r="D92">
        <f>IF(fun[[#This Row],[MSZoning]]="RL",1,0)</f>
        <v>1</v>
      </c>
      <c r="E92">
        <f>IF(fun[[#This Row],[rl]]="RM",1,0)</f>
        <v>0</v>
      </c>
      <c r="F92">
        <f>IF(fun[[#This Row],[rm]]="RH",1,0)</f>
        <v>0</v>
      </c>
      <c r="G92">
        <f>IF(fun[[#This Row],[rh]]="C (all)",1,0)</f>
        <v>0</v>
      </c>
      <c r="H92">
        <v>60</v>
      </c>
      <c r="I92">
        <f>IF(fun[[#This Row],[LotFrontage]]="NA",0,fun[[#This Row],[LotFrontage]])</f>
        <v>60</v>
      </c>
      <c r="J92">
        <v>7200</v>
      </c>
      <c r="K92" t="s">
        <v>108</v>
      </c>
      <c r="L92" t="s">
        <v>109</v>
      </c>
      <c r="M92" t="s">
        <v>110</v>
      </c>
      <c r="N92" t="s">
        <v>111</v>
      </c>
      <c r="O92" t="s">
        <v>112</v>
      </c>
      <c r="P92" t="s">
        <v>113</v>
      </c>
      <c r="Q92" t="s">
        <v>114</v>
      </c>
      <c r="R92" t="s">
        <v>188</v>
      </c>
      <c r="S92" t="s">
        <v>116</v>
      </c>
      <c r="T92" t="s">
        <v>116</v>
      </c>
      <c r="U92" t="s">
        <v>117</v>
      </c>
      <c r="V92" t="s">
        <v>141</v>
      </c>
      <c r="W92">
        <v>4</v>
      </c>
      <c r="X92">
        <v>5</v>
      </c>
      <c r="Y92">
        <v>1950</v>
      </c>
      <c r="Z92">
        <v>1950</v>
      </c>
      <c r="AA92" t="s">
        <v>119</v>
      </c>
      <c r="AB92" t="s">
        <v>120</v>
      </c>
      <c r="AC92" t="s">
        <v>122</v>
      </c>
      <c r="AD92" t="s">
        <v>150</v>
      </c>
      <c r="AE92" t="s">
        <v>143</v>
      </c>
      <c r="AF92">
        <v>0</v>
      </c>
      <c r="AG92" t="s">
        <v>124</v>
      </c>
      <c r="AH92">
        <f>IF(fun[[#This Row],[ExterQual]]="Ex",5,IF(fun[[#This Row],[ExterQual]]="Gd",4,IF(fun[[#This Row],[ExterQual]]="TA",3,IF(fun[[#This Row],[ExterQual]]="Fa",2,1))))</f>
        <v>3</v>
      </c>
      <c r="AI92" t="s">
        <v>124</v>
      </c>
      <c r="AJ92">
        <f>IF(fun[[#This Row],[ExterCond]]="Ex",5,IF(fun[[#This Row],[ExterCond]]="Gd",4,IF(fun[[#This Row],[ExterCond]]="TA",3,IF(fun[[#This Row],[ExterCond]]="Fa",2,1))))</f>
        <v>3</v>
      </c>
      <c r="AK92" t="s">
        <v>194</v>
      </c>
      <c r="AL92" t="s">
        <v>109</v>
      </c>
      <c r="AM92">
        <f>IF(fun[[#This Row],[BsmtQual]]="Ex",5,IF(fun[[#This Row],[BsmtQual]]="Gd",4,IF(fun[[#This Row],[BsmtQual]]="TA",3,IF(fun[[#This Row],[BsmtQual]]="Fa",2,IF(fun[[#This Row],[BsmtQual]]="Po",1,0)))))</f>
        <v>0</v>
      </c>
      <c r="AN92" t="s">
        <v>109</v>
      </c>
      <c r="AO92">
        <f>IF(fun[[#This Row],[BsmtCond]]="Ex",5,IF(fun[[#This Row],[BsmtCond]]="Gd",4,IF(fun[[#This Row],[BsmtCond]]="TA",3,IF(fun[[#This Row],[BsmtCond]]="Fa",2,IF(fun[[#This Row],[BsmtCond]]="Po",1,0)))))</f>
        <v>0</v>
      </c>
      <c r="AP92" t="s">
        <v>109</v>
      </c>
      <c r="AQ92">
        <f>IF(fun[[#This Row],[BsmtExposure]]="Gd",3,IF(fun[[#This Row],[BsmtExposure]]="Av",2,IF(fun[[#This Row],[BsmtExposure]]="Mn",1,0)))</f>
        <v>0</v>
      </c>
      <c r="AR92" t="s">
        <v>109</v>
      </c>
      <c r="AS92">
        <v>0</v>
      </c>
      <c r="AT92" t="s">
        <v>109</v>
      </c>
      <c r="AU92">
        <v>0</v>
      </c>
      <c r="AV92">
        <v>0</v>
      </c>
      <c r="AW92">
        <v>0</v>
      </c>
      <c r="AX92" t="s">
        <v>129</v>
      </c>
      <c r="AY92" t="s">
        <v>124</v>
      </c>
      <c r="AZ92">
        <f>IF(fun[[#This Row],[HeatingQC]]="Ex",5,IF(fun[[#This Row],[HeatingQC]]="Gd",4,IF(fun[[#This Row],[HeatingQC]]="TA",3,IF(fun[[#This Row],[HeatingQC]]="Fa",2,IF(fun[[#This Row],[HeatingQC]]="Po",1,0)))))</f>
        <v>3</v>
      </c>
      <c r="BA92" t="s">
        <v>131</v>
      </c>
      <c r="BB92" t="s">
        <v>190</v>
      </c>
      <c r="BC92">
        <v>1040</v>
      </c>
      <c r="BD92">
        <v>0</v>
      </c>
      <c r="BE92">
        <v>0</v>
      </c>
      <c r="BF92">
        <v>1040</v>
      </c>
      <c r="BG92">
        <f>LOG(fun[[#This Row],[GrLivArea]])</f>
        <v>3.0170333392987803</v>
      </c>
      <c r="BH92">
        <v>0</v>
      </c>
      <c r="BI92">
        <v>0</v>
      </c>
      <c r="BJ92">
        <f>fun[[#This Row],[BsmtFullBath]]+(0.5*fun[[#This Row],[BsmtHalfBath]])</f>
        <v>0</v>
      </c>
      <c r="BK92">
        <v>1</v>
      </c>
      <c r="BL92">
        <v>0</v>
      </c>
      <c r="BM92">
        <f>fun[[#This Row],[HalfBath]]+fun[[#This Row],[TOTBaseBath]]+fun[[#This Row],[FullBath]]</f>
        <v>1</v>
      </c>
      <c r="BN92">
        <v>2</v>
      </c>
      <c r="BO92">
        <v>1</v>
      </c>
      <c r="BP92" t="s">
        <v>124</v>
      </c>
      <c r="BQ92">
        <f>IF(fun[[#This Row],[KitchenQual]]="Ex",5,IF(fun[[#This Row],[KitchenQual]]="Gd",4,IF(fun[[#This Row],[KitchenQual]]="TA",3,IF(fun[[#This Row],[KitchenQual]]="Fa",2,0))))</f>
        <v>3</v>
      </c>
      <c r="BR92">
        <v>4</v>
      </c>
      <c r="BS92" t="s">
        <v>133</v>
      </c>
      <c r="BT92">
        <v>0</v>
      </c>
      <c r="BU92" t="s">
        <v>109</v>
      </c>
      <c r="BV92">
        <f>IF(fun[[#This Row],[FireplaceQu]]="Ex",5,IF(fun[[#This Row],[FireplaceQu]]="Gd",4,IF(fun[[#This Row],[FireplaceQu]]="TA",3,IF(fun[[#This Row],[FireplaceQu]]="Fa",2,0))))</f>
        <v>0</v>
      </c>
      <c r="BW92" t="s">
        <v>153</v>
      </c>
      <c r="BX92">
        <v>1950</v>
      </c>
      <c r="BY92" t="s">
        <v>128</v>
      </c>
      <c r="BZ92">
        <v>2</v>
      </c>
      <c r="CA92">
        <v>420</v>
      </c>
      <c r="CB92" t="s">
        <v>124</v>
      </c>
      <c r="CC92">
        <f>IF(fun[[#This Row],[GarageQual]]="Ex",5,IF(fun[[#This Row],[GarageQual]]="Gd",4,IF(fun[[#This Row],[GarageQual]]="TA",3,IF(fun[[#This Row],[GarageQual]]="Fa",2,IF(fun[[#This Row],[GarageQual]]="Po",1,0)))))</f>
        <v>3</v>
      </c>
      <c r="CD92" t="s">
        <v>124</v>
      </c>
      <c r="CE92">
        <f>IF(fun[[#This Row],[GarageCond]]="Ex",5,IF(fun[[#This Row],[GarageCond]]="Gd",4,IF(fun[[#This Row],[GarageCond]]="TA",3,IF(fun[[#This Row],[GarageCond]]="Fa",2,IF(fun[[#This Row],[GarageCond]]="Po",1,0)))))</f>
        <v>3</v>
      </c>
      <c r="CF92" t="s">
        <v>131</v>
      </c>
      <c r="CG92">
        <v>0</v>
      </c>
      <c r="CH92">
        <v>29</v>
      </c>
      <c r="CI92">
        <v>0</v>
      </c>
      <c r="CJ92">
        <v>0</v>
      </c>
      <c r="CK92">
        <v>0</v>
      </c>
      <c r="CL92">
        <f>(0.5*fun[[#This Row],[WoodDeckSF]])+fun[[#This Row],[OpenPorchSF]]+(2*fun[[#This Row],[EnclosedPorch]])+(1.5*fun[[#This Row],[3SsnPorch]])+fun[[#This Row],[ScreenPorch]]</f>
        <v>29</v>
      </c>
      <c r="CM92">
        <v>0</v>
      </c>
      <c r="CN92" t="s">
        <v>109</v>
      </c>
      <c r="CO92">
        <f>IF(fun[[#This Row],[PoolQC]]="Ex",5,IF(fun[[#This Row],[PoolQC]]="Gd",4,IF(fun[[#This Row],[PoolQC]]="TA",3,IF(fun[[#This Row],[PoolQC]]="Fa",2,IF(fun[[#This Row],[PoolQC]]="Po",1,0)))))</f>
        <v>0</v>
      </c>
      <c r="CP92" t="s">
        <v>109</v>
      </c>
      <c r="CQ92" t="s">
        <v>109</v>
      </c>
      <c r="CR92">
        <v>0</v>
      </c>
      <c r="CS92">
        <v>7</v>
      </c>
      <c r="CT92">
        <v>2006</v>
      </c>
      <c r="CU92" t="s">
        <v>136</v>
      </c>
      <c r="CV92" t="s">
        <v>137</v>
      </c>
      <c r="CW92">
        <f>COUNTIF(fun[[#This Row],[Id]:[SaleCondition]],0)</f>
        <v>26</v>
      </c>
      <c r="CX92">
        <f>COUNTIF(fun[[#This Row],[Id]:[SaleCondition]],"NA")</f>
        <v>10</v>
      </c>
      <c r="CY92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92">
        <f>fun[NUM_ExCond]+fun[NUM_BsmtCond]+fun[NUM_GarCond]</f>
        <v>6</v>
      </c>
      <c r="DA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</v>
      </c>
      <c r="DC92">
        <v>109900</v>
      </c>
    </row>
    <row r="93" spans="1:107" x14ac:dyDescent="0.25">
      <c r="A93">
        <v>92</v>
      </c>
      <c r="B93">
        <v>20</v>
      </c>
      <c r="C93" t="s">
        <v>107</v>
      </c>
      <c r="D93">
        <f>IF(fun[[#This Row],[MSZoning]]="RL",1,0)</f>
        <v>1</v>
      </c>
      <c r="E93">
        <f>IF(fun[[#This Row],[rl]]="RM",1,0)</f>
        <v>0</v>
      </c>
      <c r="F93">
        <f>IF(fun[[#This Row],[rm]]="RH",1,0)</f>
        <v>0</v>
      </c>
      <c r="G93">
        <f>IF(fun[[#This Row],[rh]]="C (all)",1,0)</f>
        <v>0</v>
      </c>
      <c r="H93">
        <v>85</v>
      </c>
      <c r="I93">
        <f>IF(fun[[#This Row],[LotFrontage]]="NA",0,fun[[#This Row],[LotFrontage]])</f>
        <v>85</v>
      </c>
      <c r="J93">
        <v>8500</v>
      </c>
      <c r="K93" t="s">
        <v>108</v>
      </c>
      <c r="L93" t="s">
        <v>109</v>
      </c>
      <c r="M93" t="s">
        <v>110</v>
      </c>
      <c r="N93" t="s">
        <v>111</v>
      </c>
      <c r="O93" t="s">
        <v>112</v>
      </c>
      <c r="P93" t="s">
        <v>113</v>
      </c>
      <c r="Q93" t="s">
        <v>114</v>
      </c>
      <c r="R93" t="s">
        <v>188</v>
      </c>
      <c r="S93" t="s">
        <v>116</v>
      </c>
      <c r="T93" t="s">
        <v>116</v>
      </c>
      <c r="U93" t="s">
        <v>117</v>
      </c>
      <c r="V93" t="s">
        <v>141</v>
      </c>
      <c r="W93">
        <v>5</v>
      </c>
      <c r="X93">
        <v>3</v>
      </c>
      <c r="Y93">
        <v>1961</v>
      </c>
      <c r="Z93">
        <v>1961</v>
      </c>
      <c r="AA93" t="s">
        <v>178</v>
      </c>
      <c r="AB93" t="s">
        <v>120</v>
      </c>
      <c r="AC93" t="s">
        <v>166</v>
      </c>
      <c r="AD93" t="s">
        <v>166</v>
      </c>
      <c r="AE93" t="s">
        <v>233</v>
      </c>
      <c r="AF93">
        <v>203</v>
      </c>
      <c r="AG93" t="s">
        <v>124</v>
      </c>
      <c r="AH93">
        <f>IF(fun[[#This Row],[ExterQual]]="Ex",5,IF(fun[[#This Row],[ExterQual]]="Gd",4,IF(fun[[#This Row],[ExterQual]]="TA",3,IF(fun[[#This Row],[ExterQual]]="Fa",2,1))))</f>
        <v>3</v>
      </c>
      <c r="AI93" t="s">
        <v>124</v>
      </c>
      <c r="AJ93">
        <f>IF(fun[[#This Row],[ExterCond]]="Ex",5,IF(fun[[#This Row],[ExterCond]]="Gd",4,IF(fun[[#This Row],[ExterCond]]="TA",3,IF(fun[[#This Row],[ExterCond]]="Fa",2,1))))</f>
        <v>3</v>
      </c>
      <c r="AK93" t="s">
        <v>144</v>
      </c>
      <c r="AL93" t="s">
        <v>124</v>
      </c>
      <c r="AM93">
        <f>IF(fun[[#This Row],[BsmtQual]]="Ex",5,IF(fun[[#This Row],[BsmtQual]]="Gd",4,IF(fun[[#This Row],[BsmtQual]]="TA",3,IF(fun[[#This Row],[BsmtQual]]="Fa",2,IF(fun[[#This Row],[BsmtQual]]="Po",1,0)))))</f>
        <v>3</v>
      </c>
      <c r="AN93" t="s">
        <v>124</v>
      </c>
      <c r="AO93">
        <f>IF(fun[[#This Row],[BsmtCond]]="Ex",5,IF(fun[[#This Row],[BsmtCond]]="Gd",4,IF(fun[[#This Row],[BsmtCond]]="TA",3,IF(fun[[#This Row],[BsmtCond]]="Fa",2,IF(fun[[#This Row],[BsmtCond]]="Po",1,0)))))</f>
        <v>3</v>
      </c>
      <c r="AP93" t="s">
        <v>126</v>
      </c>
      <c r="AQ93">
        <f>IF(fun[[#This Row],[BsmtExposure]]="Gd",3,IF(fun[[#This Row],[BsmtExposure]]="Av",2,IF(fun[[#This Row],[BsmtExposure]]="Mn",1,0)))</f>
        <v>0</v>
      </c>
      <c r="AR93" t="s">
        <v>179</v>
      </c>
      <c r="AS93">
        <v>600</v>
      </c>
      <c r="AT93" t="s">
        <v>128</v>
      </c>
      <c r="AU93">
        <v>0</v>
      </c>
      <c r="AV93">
        <v>635</v>
      </c>
      <c r="AW93">
        <v>1235</v>
      </c>
      <c r="AX93" t="s">
        <v>129</v>
      </c>
      <c r="AY93" t="s">
        <v>124</v>
      </c>
      <c r="AZ93">
        <f>IF(fun[[#This Row],[HeatingQC]]="Ex",5,IF(fun[[#This Row],[HeatingQC]]="Gd",4,IF(fun[[#This Row],[HeatingQC]]="TA",3,IF(fun[[#This Row],[HeatingQC]]="Fa",2,IF(fun[[#This Row],[HeatingQC]]="Po",1,0)))))</f>
        <v>3</v>
      </c>
      <c r="BA93" t="s">
        <v>131</v>
      </c>
      <c r="BB93" t="s">
        <v>132</v>
      </c>
      <c r="BC93">
        <v>1235</v>
      </c>
      <c r="BD93">
        <v>0</v>
      </c>
      <c r="BE93">
        <v>0</v>
      </c>
      <c r="BF93">
        <v>1235</v>
      </c>
      <c r="BG93">
        <f>LOG(fun[[#This Row],[GrLivArea]])</f>
        <v>3.0916669575956846</v>
      </c>
      <c r="BH93">
        <v>0</v>
      </c>
      <c r="BI93">
        <v>0</v>
      </c>
      <c r="BJ93">
        <f>fun[[#This Row],[BsmtFullBath]]+(0.5*fun[[#This Row],[BsmtHalfBath]])</f>
        <v>0</v>
      </c>
      <c r="BK93">
        <v>1</v>
      </c>
      <c r="BL93">
        <v>0</v>
      </c>
      <c r="BM93">
        <f>fun[[#This Row],[HalfBath]]+fun[[#This Row],[TOTBaseBath]]+fun[[#This Row],[FullBath]]</f>
        <v>1</v>
      </c>
      <c r="BN93">
        <v>2</v>
      </c>
      <c r="BO93">
        <v>1</v>
      </c>
      <c r="BP93" t="s">
        <v>124</v>
      </c>
      <c r="BQ93">
        <f>IF(fun[[#This Row],[KitchenQual]]="Ex",5,IF(fun[[#This Row],[KitchenQual]]="Gd",4,IF(fun[[#This Row],[KitchenQual]]="TA",3,IF(fun[[#This Row],[KitchenQual]]="Fa",2,0))))</f>
        <v>3</v>
      </c>
      <c r="BR93">
        <v>6</v>
      </c>
      <c r="BS93" t="s">
        <v>133</v>
      </c>
      <c r="BT93">
        <v>0</v>
      </c>
      <c r="BU93" t="s">
        <v>109</v>
      </c>
      <c r="BV93">
        <f>IF(fun[[#This Row],[FireplaceQu]]="Ex",5,IF(fun[[#This Row],[FireplaceQu]]="Gd",4,IF(fun[[#This Row],[FireplaceQu]]="TA",3,IF(fun[[#This Row],[FireplaceQu]]="Fa",2,0))))</f>
        <v>0</v>
      </c>
      <c r="BW93" t="s">
        <v>134</v>
      </c>
      <c r="BX93">
        <v>1961</v>
      </c>
      <c r="BY93" t="s">
        <v>128</v>
      </c>
      <c r="BZ93">
        <v>2</v>
      </c>
      <c r="CA93">
        <v>480</v>
      </c>
      <c r="CB93" t="s">
        <v>124</v>
      </c>
      <c r="CC93">
        <f>IF(fun[[#This Row],[GarageQual]]="Ex",5,IF(fun[[#This Row],[GarageQual]]="Gd",4,IF(fun[[#This Row],[GarageQual]]="TA",3,IF(fun[[#This Row],[GarageQual]]="Fa",2,IF(fun[[#This Row],[GarageQual]]="Po",1,0)))))</f>
        <v>3</v>
      </c>
      <c r="CD93" t="s">
        <v>124</v>
      </c>
      <c r="CE93">
        <f>IF(fun[[#This Row],[GarageCond]]="Ex",5,IF(fun[[#This Row],[GarageCond]]="Gd",4,IF(fun[[#This Row],[GarageCond]]="TA",3,IF(fun[[#This Row],[GarageCond]]="Fa",2,IF(fun[[#This Row],[GarageCond]]="Po",1,0)))))</f>
        <v>3</v>
      </c>
      <c r="CF93" t="s">
        <v>131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f>(0.5*fun[[#This Row],[WoodDeckSF]])+fun[[#This Row],[OpenPorchSF]]+(2*fun[[#This Row],[EnclosedPorch]])+(1.5*fun[[#This Row],[3SsnPorch]])+fun[[#This Row],[ScreenPorch]]</f>
        <v>0</v>
      </c>
      <c r="CM93">
        <v>0</v>
      </c>
      <c r="CN93" t="s">
        <v>109</v>
      </c>
      <c r="CO93">
        <f>IF(fun[[#This Row],[PoolQC]]="Ex",5,IF(fun[[#This Row],[PoolQC]]="Gd",4,IF(fun[[#This Row],[PoolQC]]="TA",3,IF(fun[[#This Row],[PoolQC]]="Fa",2,IF(fun[[#This Row],[PoolQC]]="Po",1,0)))))</f>
        <v>0</v>
      </c>
      <c r="CP93" t="s">
        <v>189</v>
      </c>
      <c r="CQ93" t="s">
        <v>109</v>
      </c>
      <c r="CR93">
        <v>0</v>
      </c>
      <c r="CS93">
        <v>12</v>
      </c>
      <c r="CT93">
        <v>2006</v>
      </c>
      <c r="CU93" t="s">
        <v>136</v>
      </c>
      <c r="CV93" t="s">
        <v>154</v>
      </c>
      <c r="CW93">
        <f>COUNTIF(fun[[#This Row],[Id]:[SaleCondition]],0)</f>
        <v>22</v>
      </c>
      <c r="CX93">
        <f>COUNTIF(fun[[#This Row],[Id]:[SaleCondition]],"NA")</f>
        <v>4</v>
      </c>
      <c r="CY93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3">
        <f>fun[NUM_ExCond]+fun[NUM_BsmtCond]+fun[NUM_GarCond]</f>
        <v>9</v>
      </c>
      <c r="DA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39</v>
      </c>
      <c r="DC93">
        <v>98600</v>
      </c>
    </row>
    <row r="94" spans="1:107" x14ac:dyDescent="0.25">
      <c r="A94">
        <v>93</v>
      </c>
      <c r="B94">
        <v>30</v>
      </c>
      <c r="C94" t="s">
        <v>107</v>
      </c>
      <c r="D94">
        <f>IF(fun[[#This Row],[MSZoning]]="RL",1,0)</f>
        <v>1</v>
      </c>
      <c r="E94">
        <f>IF(fun[[#This Row],[rl]]="RM",1,0)</f>
        <v>0</v>
      </c>
      <c r="F94">
        <f>IF(fun[[#This Row],[rm]]="RH",1,0)</f>
        <v>0</v>
      </c>
      <c r="G94">
        <f>IF(fun[[#This Row],[rh]]="C (all)",1,0)</f>
        <v>0</v>
      </c>
      <c r="H94">
        <v>80</v>
      </c>
      <c r="I94">
        <f>IF(fun[[#This Row],[LotFrontage]]="NA",0,fun[[#This Row],[LotFrontage]])</f>
        <v>80</v>
      </c>
      <c r="J94">
        <v>13360</v>
      </c>
      <c r="K94" t="s">
        <v>108</v>
      </c>
      <c r="L94" t="s">
        <v>200</v>
      </c>
      <c r="M94" t="s">
        <v>146</v>
      </c>
      <c r="N94" t="s">
        <v>225</v>
      </c>
      <c r="O94" t="s">
        <v>112</v>
      </c>
      <c r="P94" t="s">
        <v>113</v>
      </c>
      <c r="Q94" t="s">
        <v>114</v>
      </c>
      <c r="R94" t="s">
        <v>149</v>
      </c>
      <c r="S94" t="s">
        <v>116</v>
      </c>
      <c r="T94" t="s">
        <v>116</v>
      </c>
      <c r="U94" t="s">
        <v>117</v>
      </c>
      <c r="V94" t="s">
        <v>141</v>
      </c>
      <c r="W94">
        <v>5</v>
      </c>
      <c r="X94">
        <v>7</v>
      </c>
      <c r="Y94">
        <v>1921</v>
      </c>
      <c r="Z94">
        <v>2006</v>
      </c>
      <c r="AA94" t="s">
        <v>119</v>
      </c>
      <c r="AB94" t="s">
        <v>120</v>
      </c>
      <c r="AC94" t="s">
        <v>150</v>
      </c>
      <c r="AD94" t="s">
        <v>150</v>
      </c>
      <c r="AE94" t="s">
        <v>143</v>
      </c>
      <c r="AF94">
        <v>0</v>
      </c>
      <c r="AG94" t="s">
        <v>124</v>
      </c>
      <c r="AH94">
        <f>IF(fun[[#This Row],[ExterQual]]="Ex",5,IF(fun[[#This Row],[ExterQual]]="Gd",4,IF(fun[[#This Row],[ExterQual]]="TA",3,IF(fun[[#This Row],[ExterQual]]="Fa",2,1))))</f>
        <v>3</v>
      </c>
      <c r="AI94" t="s">
        <v>123</v>
      </c>
      <c r="AJ94">
        <f>IF(fun[[#This Row],[ExterCond]]="Ex",5,IF(fun[[#This Row],[ExterCond]]="Gd",4,IF(fun[[#This Row],[ExterCond]]="TA",3,IF(fun[[#This Row],[ExterCond]]="Fa",2,1))))</f>
        <v>4</v>
      </c>
      <c r="AK94" t="s">
        <v>152</v>
      </c>
      <c r="AL94" t="s">
        <v>123</v>
      </c>
      <c r="AM94">
        <f>IF(fun[[#This Row],[BsmtQual]]="Ex",5,IF(fun[[#This Row],[BsmtQual]]="Gd",4,IF(fun[[#This Row],[BsmtQual]]="TA",3,IF(fun[[#This Row],[BsmtQual]]="Fa",2,IF(fun[[#This Row],[BsmtQual]]="Po",1,0)))))</f>
        <v>4</v>
      </c>
      <c r="AN94" t="s">
        <v>124</v>
      </c>
      <c r="AO94">
        <f>IF(fun[[#This Row],[BsmtCond]]="Ex",5,IF(fun[[#This Row],[BsmtCond]]="Gd",4,IF(fun[[#This Row],[BsmtCond]]="TA",3,IF(fun[[#This Row],[BsmtCond]]="Fa",2,IF(fun[[#This Row],[BsmtCond]]="Po",1,0)))))</f>
        <v>3</v>
      </c>
      <c r="AP94" t="s">
        <v>126</v>
      </c>
      <c r="AQ94">
        <f>IF(fun[[#This Row],[BsmtExposure]]="Gd",3,IF(fun[[#This Row],[BsmtExposure]]="Av",2,IF(fun[[#This Row],[BsmtExposure]]="Mn",1,0)))</f>
        <v>0</v>
      </c>
      <c r="AR94" t="s">
        <v>145</v>
      </c>
      <c r="AS94">
        <v>713</v>
      </c>
      <c r="AT94" t="s">
        <v>128</v>
      </c>
      <c r="AU94">
        <v>0</v>
      </c>
      <c r="AV94">
        <v>163</v>
      </c>
      <c r="AW94">
        <v>876</v>
      </c>
      <c r="AX94" t="s">
        <v>129</v>
      </c>
      <c r="AY94" t="s">
        <v>130</v>
      </c>
      <c r="AZ94">
        <f>IF(fun[[#This Row],[HeatingQC]]="Ex",5,IF(fun[[#This Row],[HeatingQC]]="Gd",4,IF(fun[[#This Row],[HeatingQC]]="TA",3,IF(fun[[#This Row],[HeatingQC]]="Fa",2,IF(fun[[#This Row],[HeatingQC]]="Po",1,0)))))</f>
        <v>5</v>
      </c>
      <c r="BA94" t="s">
        <v>131</v>
      </c>
      <c r="BB94" t="s">
        <v>132</v>
      </c>
      <c r="BC94">
        <v>964</v>
      </c>
      <c r="BD94">
        <v>0</v>
      </c>
      <c r="BE94">
        <v>0</v>
      </c>
      <c r="BF94">
        <v>964</v>
      </c>
      <c r="BG94">
        <f>LOG(fun[[#This Row],[GrLivArea]])</f>
        <v>2.9840770339028309</v>
      </c>
      <c r="BH94">
        <v>1</v>
      </c>
      <c r="BI94">
        <v>0</v>
      </c>
      <c r="BJ94">
        <f>fun[[#This Row],[BsmtFullBath]]+(0.5*fun[[#This Row],[BsmtHalfBath]])</f>
        <v>1</v>
      </c>
      <c r="BK94">
        <v>1</v>
      </c>
      <c r="BL94">
        <v>0</v>
      </c>
      <c r="BM94">
        <f>fun[[#This Row],[HalfBath]]+fun[[#This Row],[TOTBaseBath]]+fun[[#This Row],[FullBath]]</f>
        <v>2</v>
      </c>
      <c r="BN94">
        <v>2</v>
      </c>
      <c r="BO94">
        <v>1</v>
      </c>
      <c r="BP94" t="s">
        <v>124</v>
      </c>
      <c r="BQ94">
        <f>IF(fun[[#This Row],[KitchenQual]]="Ex",5,IF(fun[[#This Row],[KitchenQual]]="Gd",4,IF(fun[[#This Row],[KitchenQual]]="TA",3,IF(fun[[#This Row],[KitchenQual]]="Fa",2,0))))</f>
        <v>3</v>
      </c>
      <c r="BR94">
        <v>5</v>
      </c>
      <c r="BS94" t="s">
        <v>133</v>
      </c>
      <c r="BT94">
        <v>0</v>
      </c>
      <c r="BU94" t="s">
        <v>109</v>
      </c>
      <c r="BV94">
        <f>IF(fun[[#This Row],[FireplaceQu]]="Ex",5,IF(fun[[#This Row],[FireplaceQu]]="Gd",4,IF(fun[[#This Row],[FireplaceQu]]="TA",3,IF(fun[[#This Row],[FireplaceQu]]="Fa",2,0))))</f>
        <v>0</v>
      </c>
      <c r="BW94" t="s">
        <v>153</v>
      </c>
      <c r="BX94">
        <v>1921</v>
      </c>
      <c r="BY94" t="s">
        <v>128</v>
      </c>
      <c r="BZ94">
        <v>2</v>
      </c>
      <c r="CA94">
        <v>432</v>
      </c>
      <c r="CB94" t="s">
        <v>124</v>
      </c>
      <c r="CC94">
        <f>IF(fun[[#This Row],[GarageQual]]="Ex",5,IF(fun[[#This Row],[GarageQual]]="Gd",4,IF(fun[[#This Row],[GarageQual]]="TA",3,IF(fun[[#This Row],[GarageQual]]="Fa",2,IF(fun[[#This Row],[GarageQual]]="Po",1,0)))))</f>
        <v>3</v>
      </c>
      <c r="CD94" t="s">
        <v>124</v>
      </c>
      <c r="CE94">
        <f>IF(fun[[#This Row],[GarageCond]]="Ex",5,IF(fun[[#This Row],[GarageCond]]="Gd",4,IF(fun[[#This Row],[GarageCond]]="TA",3,IF(fun[[#This Row],[GarageCond]]="Fa",2,IF(fun[[#This Row],[GarageCond]]="Po",1,0)))))</f>
        <v>3</v>
      </c>
      <c r="CF94" t="s">
        <v>131</v>
      </c>
      <c r="CG94">
        <v>0</v>
      </c>
      <c r="CH94">
        <v>0</v>
      </c>
      <c r="CI94">
        <v>44</v>
      </c>
      <c r="CJ94">
        <v>0</v>
      </c>
      <c r="CK94">
        <v>0</v>
      </c>
      <c r="CL94">
        <f>(0.5*fun[[#This Row],[WoodDeckSF]])+fun[[#This Row],[OpenPorchSF]]+(2*fun[[#This Row],[EnclosedPorch]])+(1.5*fun[[#This Row],[3SsnPorch]])+fun[[#This Row],[ScreenPorch]]</f>
        <v>88</v>
      </c>
      <c r="CM94">
        <v>0</v>
      </c>
      <c r="CN94" t="s">
        <v>109</v>
      </c>
      <c r="CO94">
        <f>IF(fun[[#This Row],[PoolQC]]="Ex",5,IF(fun[[#This Row],[PoolQC]]="Gd",4,IF(fun[[#This Row],[PoolQC]]="TA",3,IF(fun[[#This Row],[PoolQC]]="Fa",2,IF(fun[[#This Row],[PoolQC]]="Po",1,0)))))</f>
        <v>0</v>
      </c>
      <c r="CP94" t="s">
        <v>109</v>
      </c>
      <c r="CQ94" t="s">
        <v>109</v>
      </c>
      <c r="CR94">
        <v>0</v>
      </c>
      <c r="CS94">
        <v>8</v>
      </c>
      <c r="CT94">
        <v>2009</v>
      </c>
      <c r="CU94" t="s">
        <v>136</v>
      </c>
      <c r="CV94" t="s">
        <v>137</v>
      </c>
      <c r="CW94">
        <f>COUNTIF(fun[[#This Row],[Id]:[SaleCondition]],0)</f>
        <v>19</v>
      </c>
      <c r="CX94">
        <f>COUNTIF(fun[[#This Row],[Id]:[SaleCondition]],"NA")</f>
        <v>4</v>
      </c>
      <c r="CY94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94">
        <f>fun[NUM_ExCond]+fun[NUM_BsmtCond]+fun[NUM_GarCond]</f>
        <v>10</v>
      </c>
      <c r="DA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63.5</v>
      </c>
      <c r="DC94">
        <v>163500</v>
      </c>
    </row>
    <row r="95" spans="1:107" x14ac:dyDescent="0.25">
      <c r="A95">
        <v>94</v>
      </c>
      <c r="B95">
        <v>190</v>
      </c>
      <c r="C95" t="s">
        <v>209</v>
      </c>
      <c r="D95">
        <f>IF(fun[[#This Row],[MSZoning]]="RL",1,0)</f>
        <v>0</v>
      </c>
      <c r="E95">
        <f>IF(fun[[#This Row],[rl]]="RM",1,0)</f>
        <v>0</v>
      </c>
      <c r="F95">
        <f>IF(fun[[#This Row],[rm]]="RH",1,0)</f>
        <v>0</v>
      </c>
      <c r="G95">
        <f>IF(fun[[#This Row],[rh]]="C (all)",1,0)</f>
        <v>0</v>
      </c>
      <c r="H95">
        <v>60</v>
      </c>
      <c r="I95">
        <f>IF(fun[[#This Row],[LotFrontage]]="NA",0,fun[[#This Row],[LotFrontage]])</f>
        <v>60</v>
      </c>
      <c r="J95">
        <v>7200</v>
      </c>
      <c r="K95" t="s">
        <v>108</v>
      </c>
      <c r="L95" t="s">
        <v>109</v>
      </c>
      <c r="M95" t="s">
        <v>110</v>
      </c>
      <c r="N95" t="s">
        <v>111</v>
      </c>
      <c r="O95" t="s">
        <v>112</v>
      </c>
      <c r="P95" t="s">
        <v>148</v>
      </c>
      <c r="Q95" t="s">
        <v>114</v>
      </c>
      <c r="R95" t="s">
        <v>169</v>
      </c>
      <c r="S95" t="s">
        <v>116</v>
      </c>
      <c r="T95" t="s">
        <v>116</v>
      </c>
      <c r="U95" t="s">
        <v>175</v>
      </c>
      <c r="V95" t="s">
        <v>227</v>
      </c>
      <c r="W95">
        <v>6</v>
      </c>
      <c r="X95">
        <v>6</v>
      </c>
      <c r="Y95">
        <v>1910</v>
      </c>
      <c r="Z95">
        <v>1998</v>
      </c>
      <c r="AA95" t="s">
        <v>178</v>
      </c>
      <c r="AB95" t="s">
        <v>120</v>
      </c>
      <c r="AC95" t="s">
        <v>142</v>
      </c>
      <c r="AD95" t="s">
        <v>142</v>
      </c>
      <c r="AE95" t="s">
        <v>143</v>
      </c>
      <c r="AF95">
        <v>0</v>
      </c>
      <c r="AG95" t="s">
        <v>124</v>
      </c>
      <c r="AH95">
        <f>IF(fun[[#This Row],[ExterQual]]="Ex",5,IF(fun[[#This Row],[ExterQual]]="Gd",4,IF(fun[[#This Row],[ExterQual]]="TA",3,IF(fun[[#This Row],[ExterQual]]="Fa",2,1))))</f>
        <v>3</v>
      </c>
      <c r="AI95" t="s">
        <v>124</v>
      </c>
      <c r="AJ95">
        <f>IF(fun[[#This Row],[ExterCond]]="Ex",5,IF(fun[[#This Row],[ExterCond]]="Gd",4,IF(fun[[#This Row],[ExterCond]]="TA",3,IF(fun[[#This Row],[ExterCond]]="Fa",2,1))))</f>
        <v>3</v>
      </c>
      <c r="AK95" t="s">
        <v>152</v>
      </c>
      <c r="AL95" t="s">
        <v>124</v>
      </c>
      <c r="AM95">
        <f>IF(fun[[#This Row],[BsmtQual]]="Ex",5,IF(fun[[#This Row],[BsmtQual]]="Gd",4,IF(fun[[#This Row],[BsmtQual]]="TA",3,IF(fun[[#This Row],[BsmtQual]]="Fa",2,IF(fun[[#This Row],[BsmtQual]]="Po",1,0)))))</f>
        <v>3</v>
      </c>
      <c r="AN95" t="s">
        <v>173</v>
      </c>
      <c r="AO95">
        <f>IF(fun[[#This Row],[BsmtCond]]="Ex",5,IF(fun[[#This Row],[BsmtCond]]="Gd",4,IF(fun[[#This Row],[BsmtCond]]="TA",3,IF(fun[[#This Row],[BsmtCond]]="Fa",2,IF(fun[[#This Row],[BsmtCond]]="Po",1,0)))))</f>
        <v>2</v>
      </c>
      <c r="AP95" t="s">
        <v>147</v>
      </c>
      <c r="AQ95">
        <f>IF(fun[[#This Row],[BsmtExposure]]="Gd",3,IF(fun[[#This Row],[BsmtExposure]]="Av",2,IF(fun[[#This Row],[BsmtExposure]]="Mn",1,0)))</f>
        <v>1</v>
      </c>
      <c r="AR95" t="s">
        <v>179</v>
      </c>
      <c r="AS95">
        <v>1046</v>
      </c>
      <c r="AT95" t="s">
        <v>128</v>
      </c>
      <c r="AU95">
        <v>0</v>
      </c>
      <c r="AV95">
        <v>168</v>
      </c>
      <c r="AW95">
        <v>1214</v>
      </c>
      <c r="AX95" t="s">
        <v>232</v>
      </c>
      <c r="AY95" t="s">
        <v>130</v>
      </c>
      <c r="AZ95">
        <f>IF(fun[[#This Row],[HeatingQC]]="Ex",5,IF(fun[[#This Row],[HeatingQC]]="Gd",4,IF(fun[[#This Row],[HeatingQC]]="TA",3,IF(fun[[#This Row],[HeatingQC]]="Fa",2,IF(fun[[#This Row],[HeatingQC]]="Po",1,0)))))</f>
        <v>5</v>
      </c>
      <c r="BA95" t="s">
        <v>203</v>
      </c>
      <c r="BB95" t="s">
        <v>132</v>
      </c>
      <c r="BC95">
        <v>1260</v>
      </c>
      <c r="BD95">
        <v>1031</v>
      </c>
      <c r="BE95">
        <v>0</v>
      </c>
      <c r="BF95">
        <v>2291</v>
      </c>
      <c r="BG95">
        <f>LOG(fun[[#This Row],[GrLivArea]])</f>
        <v>3.3600250891893975</v>
      </c>
      <c r="BH95">
        <v>0</v>
      </c>
      <c r="BI95">
        <v>1</v>
      </c>
      <c r="BJ95">
        <f>fun[[#This Row],[BsmtFullBath]]+(0.5*fun[[#This Row],[BsmtHalfBath]])</f>
        <v>0.5</v>
      </c>
      <c r="BK95">
        <v>2</v>
      </c>
      <c r="BL95">
        <v>0</v>
      </c>
      <c r="BM95">
        <f>fun[[#This Row],[HalfBath]]+fun[[#This Row],[TOTBaseBath]]+fun[[#This Row],[FullBath]]</f>
        <v>2.5</v>
      </c>
      <c r="BN95">
        <v>4</v>
      </c>
      <c r="BO95">
        <v>2</v>
      </c>
      <c r="BP95" t="s">
        <v>124</v>
      </c>
      <c r="BQ95">
        <f>IF(fun[[#This Row],[KitchenQual]]="Ex",5,IF(fun[[#This Row],[KitchenQual]]="Gd",4,IF(fun[[#This Row],[KitchenQual]]="TA",3,IF(fun[[#This Row],[KitchenQual]]="Fa",2,0))))</f>
        <v>3</v>
      </c>
      <c r="BR95">
        <v>9</v>
      </c>
      <c r="BS95" t="s">
        <v>133</v>
      </c>
      <c r="BT95">
        <v>1</v>
      </c>
      <c r="BU95" t="s">
        <v>123</v>
      </c>
      <c r="BV95">
        <f>IF(fun[[#This Row],[FireplaceQu]]="Ex",5,IF(fun[[#This Row],[FireplaceQu]]="Gd",4,IF(fun[[#This Row],[FireplaceQu]]="TA",3,IF(fun[[#This Row],[FireplaceQu]]="Fa",2,0))))</f>
        <v>4</v>
      </c>
      <c r="BW95" t="s">
        <v>153</v>
      </c>
      <c r="BX95">
        <v>1900</v>
      </c>
      <c r="BY95" t="s">
        <v>128</v>
      </c>
      <c r="BZ95">
        <v>2</v>
      </c>
      <c r="CA95">
        <v>506</v>
      </c>
      <c r="CB95" t="s">
        <v>124</v>
      </c>
      <c r="CC95">
        <f>IF(fun[[#This Row],[GarageQual]]="Ex",5,IF(fun[[#This Row],[GarageQual]]="Gd",4,IF(fun[[#This Row],[GarageQual]]="TA",3,IF(fun[[#This Row],[GarageQual]]="Fa",2,IF(fun[[#This Row],[GarageQual]]="Po",1,0)))))</f>
        <v>3</v>
      </c>
      <c r="CD95" t="s">
        <v>124</v>
      </c>
      <c r="CE95">
        <f>IF(fun[[#This Row],[GarageCond]]="Ex",5,IF(fun[[#This Row],[GarageCond]]="Gd",4,IF(fun[[#This Row],[GarageCond]]="TA",3,IF(fun[[#This Row],[GarageCond]]="Fa",2,IF(fun[[#This Row],[GarageCond]]="Po",1,0)))))</f>
        <v>3</v>
      </c>
      <c r="CF95" t="s">
        <v>131</v>
      </c>
      <c r="CG95">
        <v>0</v>
      </c>
      <c r="CH95">
        <v>0</v>
      </c>
      <c r="CI95">
        <v>0</v>
      </c>
      <c r="CJ95">
        <v>0</v>
      </c>
      <c r="CK95">
        <v>99</v>
      </c>
      <c r="CL95">
        <f>(0.5*fun[[#This Row],[WoodDeckSF]])+fun[[#This Row],[OpenPorchSF]]+(2*fun[[#This Row],[EnclosedPorch]])+(1.5*fun[[#This Row],[3SsnPorch]])+fun[[#This Row],[ScreenPorch]]</f>
        <v>99</v>
      </c>
      <c r="CM95">
        <v>0</v>
      </c>
      <c r="CN95" t="s">
        <v>109</v>
      </c>
      <c r="CO95">
        <f>IF(fun[[#This Row],[PoolQC]]="Ex",5,IF(fun[[#This Row],[PoolQC]]="Gd",4,IF(fun[[#This Row],[PoolQC]]="TA",3,IF(fun[[#This Row],[PoolQC]]="Fa",2,IF(fun[[#This Row],[PoolQC]]="Po",1,0)))))</f>
        <v>0</v>
      </c>
      <c r="CP95" t="s">
        <v>109</v>
      </c>
      <c r="CQ95" t="s">
        <v>109</v>
      </c>
      <c r="CR95">
        <v>0</v>
      </c>
      <c r="CS95">
        <v>11</v>
      </c>
      <c r="CT95">
        <v>2007</v>
      </c>
      <c r="CU95" t="s">
        <v>136</v>
      </c>
      <c r="CV95" t="s">
        <v>137</v>
      </c>
      <c r="CW95">
        <f>COUNTIF(fun[[#This Row],[Id]:[SaleCondition]],0)</f>
        <v>16</v>
      </c>
      <c r="CX95">
        <f>COUNTIF(fun[[#This Row],[Id]:[SaleCondition]],"NA")</f>
        <v>4</v>
      </c>
      <c r="CY9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5">
        <f>fun[NUM_ExCond]+fun[NUM_BsmtCond]+fun[NUM_GarCond]</f>
        <v>8</v>
      </c>
      <c r="DA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95">
        <v>133900</v>
      </c>
    </row>
    <row r="96" spans="1:107" x14ac:dyDescent="0.25">
      <c r="A96">
        <v>95</v>
      </c>
      <c r="B96">
        <v>60</v>
      </c>
      <c r="C96" t="s">
        <v>107</v>
      </c>
      <c r="D96">
        <f>IF(fun[[#This Row],[MSZoning]]="RL",1,0)</f>
        <v>1</v>
      </c>
      <c r="E96">
        <f>IF(fun[[#This Row],[rl]]="RM",1,0)</f>
        <v>0</v>
      </c>
      <c r="F96">
        <f>IF(fun[[#This Row],[rm]]="RH",1,0)</f>
        <v>0</v>
      </c>
      <c r="G96">
        <f>IF(fun[[#This Row],[rh]]="C (all)",1,0)</f>
        <v>0</v>
      </c>
      <c r="H96">
        <v>69</v>
      </c>
      <c r="I96">
        <f>IF(fun[[#This Row],[LotFrontage]]="NA",0,fun[[#This Row],[LotFrontage]])</f>
        <v>69</v>
      </c>
      <c r="J96">
        <v>9337</v>
      </c>
      <c r="K96" t="s">
        <v>108</v>
      </c>
      <c r="L96" t="s">
        <v>109</v>
      </c>
      <c r="M96" t="s">
        <v>146</v>
      </c>
      <c r="N96" t="s">
        <v>111</v>
      </c>
      <c r="O96" t="s">
        <v>112</v>
      </c>
      <c r="P96" t="s">
        <v>113</v>
      </c>
      <c r="Q96" t="s">
        <v>114</v>
      </c>
      <c r="R96" t="s">
        <v>115</v>
      </c>
      <c r="S96" t="s">
        <v>116</v>
      </c>
      <c r="T96" t="s">
        <v>116</v>
      </c>
      <c r="U96" t="s">
        <v>117</v>
      </c>
      <c r="V96" t="s">
        <v>118</v>
      </c>
      <c r="W96">
        <v>6</v>
      </c>
      <c r="X96">
        <v>5</v>
      </c>
      <c r="Y96">
        <v>1997</v>
      </c>
      <c r="Z96">
        <v>1997</v>
      </c>
      <c r="AA96" t="s">
        <v>119</v>
      </c>
      <c r="AB96" t="s">
        <v>120</v>
      </c>
      <c r="AC96" t="s">
        <v>121</v>
      </c>
      <c r="AD96" t="s">
        <v>121</v>
      </c>
      <c r="AE96" t="s">
        <v>143</v>
      </c>
      <c r="AF96">
        <v>0</v>
      </c>
      <c r="AG96" t="s">
        <v>124</v>
      </c>
      <c r="AH96">
        <f>IF(fun[[#This Row],[ExterQual]]="Ex",5,IF(fun[[#This Row],[ExterQual]]="Gd",4,IF(fun[[#This Row],[ExterQual]]="TA",3,IF(fun[[#This Row],[ExterQual]]="Fa",2,1))))</f>
        <v>3</v>
      </c>
      <c r="AI96" t="s">
        <v>123</v>
      </c>
      <c r="AJ96">
        <f>IF(fun[[#This Row],[ExterCond]]="Ex",5,IF(fun[[#This Row],[ExterCond]]="Gd",4,IF(fun[[#This Row],[ExterCond]]="TA",3,IF(fun[[#This Row],[ExterCond]]="Fa",2,1))))</f>
        <v>4</v>
      </c>
      <c r="AK96" t="s">
        <v>125</v>
      </c>
      <c r="AL96" t="s">
        <v>123</v>
      </c>
      <c r="AM96">
        <f>IF(fun[[#This Row],[BsmtQual]]="Ex",5,IF(fun[[#This Row],[BsmtQual]]="Gd",4,IF(fun[[#This Row],[BsmtQual]]="TA",3,IF(fun[[#This Row],[BsmtQual]]="Fa",2,IF(fun[[#This Row],[BsmtQual]]="Po",1,0)))))</f>
        <v>4</v>
      </c>
      <c r="AN96" t="s">
        <v>124</v>
      </c>
      <c r="AO96">
        <f>IF(fun[[#This Row],[BsmtCond]]="Ex",5,IF(fun[[#This Row],[BsmtCond]]="Gd",4,IF(fun[[#This Row],[BsmtCond]]="TA",3,IF(fun[[#This Row],[BsmtCond]]="Fa",2,IF(fun[[#This Row],[BsmtCond]]="Po",1,0)))))</f>
        <v>3</v>
      </c>
      <c r="AP96" t="s">
        <v>126</v>
      </c>
      <c r="AQ96">
        <f>IF(fun[[#This Row],[BsmtExposure]]="Gd",3,IF(fun[[#This Row],[BsmtExposure]]="Av",2,IF(fun[[#This Row],[BsmtExposure]]="Mn",1,0)))</f>
        <v>0</v>
      </c>
      <c r="AR96" t="s">
        <v>127</v>
      </c>
      <c r="AS96">
        <v>648</v>
      </c>
      <c r="AT96" t="s">
        <v>128</v>
      </c>
      <c r="AU96">
        <v>0</v>
      </c>
      <c r="AV96">
        <v>176</v>
      </c>
      <c r="AW96">
        <v>824</v>
      </c>
      <c r="AX96" t="s">
        <v>129</v>
      </c>
      <c r="AY96" t="s">
        <v>130</v>
      </c>
      <c r="AZ96">
        <f>IF(fun[[#This Row],[HeatingQC]]="Ex",5,IF(fun[[#This Row],[HeatingQC]]="Gd",4,IF(fun[[#This Row],[HeatingQC]]="TA",3,IF(fun[[#This Row],[HeatingQC]]="Fa",2,IF(fun[[#This Row],[HeatingQC]]="Po",1,0)))))</f>
        <v>5</v>
      </c>
      <c r="BA96" t="s">
        <v>131</v>
      </c>
      <c r="BB96" t="s">
        <v>132</v>
      </c>
      <c r="BC96">
        <v>905</v>
      </c>
      <c r="BD96">
        <v>881</v>
      </c>
      <c r="BE96">
        <v>0</v>
      </c>
      <c r="BF96">
        <v>1786</v>
      </c>
      <c r="BG96">
        <f>LOG(fun[[#This Row],[GrLivArea]])</f>
        <v>3.2518814545525276</v>
      </c>
      <c r="BH96">
        <v>1</v>
      </c>
      <c r="BI96">
        <v>0</v>
      </c>
      <c r="BJ96">
        <f>fun[[#This Row],[BsmtFullBath]]+(0.5*fun[[#This Row],[BsmtHalfBath]])</f>
        <v>1</v>
      </c>
      <c r="BK96">
        <v>2</v>
      </c>
      <c r="BL96">
        <v>1</v>
      </c>
      <c r="BM96">
        <f>fun[[#This Row],[HalfBath]]+fun[[#This Row],[TOTBaseBath]]+fun[[#This Row],[FullBath]]</f>
        <v>4</v>
      </c>
      <c r="BN96">
        <v>3</v>
      </c>
      <c r="BO96">
        <v>1</v>
      </c>
      <c r="BP96" t="s">
        <v>123</v>
      </c>
      <c r="BQ96">
        <f>IF(fun[[#This Row],[KitchenQual]]="Ex",5,IF(fun[[#This Row],[KitchenQual]]="Gd",4,IF(fun[[#This Row],[KitchenQual]]="TA",3,IF(fun[[#This Row],[KitchenQual]]="Fa",2,0))))</f>
        <v>4</v>
      </c>
      <c r="BR96">
        <v>7</v>
      </c>
      <c r="BS96" t="s">
        <v>133</v>
      </c>
      <c r="BT96">
        <v>0</v>
      </c>
      <c r="BU96" t="s">
        <v>109</v>
      </c>
      <c r="BV96">
        <f>IF(fun[[#This Row],[FireplaceQu]]="Ex",5,IF(fun[[#This Row],[FireplaceQu]]="Gd",4,IF(fun[[#This Row],[FireplaceQu]]="TA",3,IF(fun[[#This Row],[FireplaceQu]]="Fa",2,0))))</f>
        <v>0</v>
      </c>
      <c r="BW96" t="s">
        <v>134</v>
      </c>
      <c r="BX96">
        <v>1997</v>
      </c>
      <c r="BY96" t="s">
        <v>135</v>
      </c>
      <c r="BZ96">
        <v>2</v>
      </c>
      <c r="CA96">
        <v>684</v>
      </c>
      <c r="CB96" t="s">
        <v>124</v>
      </c>
      <c r="CC96">
        <f>IF(fun[[#This Row],[GarageQual]]="Ex",5,IF(fun[[#This Row],[GarageQual]]="Gd",4,IF(fun[[#This Row],[GarageQual]]="TA",3,IF(fun[[#This Row],[GarageQual]]="Fa",2,IF(fun[[#This Row],[GarageQual]]="Po",1,0)))))</f>
        <v>3</v>
      </c>
      <c r="CD96" t="s">
        <v>124</v>
      </c>
      <c r="CE96">
        <f>IF(fun[[#This Row],[GarageCond]]="Ex",5,IF(fun[[#This Row],[GarageCond]]="Gd",4,IF(fun[[#This Row],[GarageCond]]="TA",3,IF(fun[[#This Row],[GarageCond]]="Fa",2,IF(fun[[#This Row],[GarageCond]]="Po",1,0)))))</f>
        <v>3</v>
      </c>
      <c r="CF96" t="s">
        <v>131</v>
      </c>
      <c r="CG96">
        <v>0</v>
      </c>
      <c r="CH96">
        <v>162</v>
      </c>
      <c r="CI96">
        <v>0</v>
      </c>
      <c r="CJ96">
        <v>0</v>
      </c>
      <c r="CK96">
        <v>0</v>
      </c>
      <c r="CL96">
        <f>(0.5*fun[[#This Row],[WoodDeckSF]])+fun[[#This Row],[OpenPorchSF]]+(2*fun[[#This Row],[EnclosedPorch]])+(1.5*fun[[#This Row],[3SsnPorch]])+fun[[#This Row],[ScreenPorch]]</f>
        <v>162</v>
      </c>
      <c r="CM96">
        <v>0</v>
      </c>
      <c r="CN96" t="s">
        <v>109</v>
      </c>
      <c r="CO96">
        <f>IF(fun[[#This Row],[PoolQC]]="Ex",5,IF(fun[[#This Row],[PoolQC]]="Gd",4,IF(fun[[#This Row],[PoolQC]]="TA",3,IF(fun[[#This Row],[PoolQC]]="Fa",2,IF(fun[[#This Row],[PoolQC]]="Po",1,0)))))</f>
        <v>0</v>
      </c>
      <c r="CP96" t="s">
        <v>109</v>
      </c>
      <c r="CQ96" t="s">
        <v>109</v>
      </c>
      <c r="CR96">
        <v>0</v>
      </c>
      <c r="CS96">
        <v>5</v>
      </c>
      <c r="CT96">
        <v>2007</v>
      </c>
      <c r="CU96" t="s">
        <v>136</v>
      </c>
      <c r="CV96" t="s">
        <v>137</v>
      </c>
      <c r="CW96">
        <f>COUNTIF(fun[[#This Row],[Id]:[SaleCondition]],0)</f>
        <v>17</v>
      </c>
      <c r="CX96">
        <f>COUNTIF(fun[[#This Row],[Id]:[SaleCondition]],"NA")</f>
        <v>5</v>
      </c>
      <c r="CY9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96">
        <f>fun[NUM_ExCond]+fun[NUM_BsmtCond]+fun[NUM_GarCond]</f>
        <v>10</v>
      </c>
      <c r="DA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96">
        <v>204750</v>
      </c>
    </row>
    <row r="97" spans="1:107" x14ac:dyDescent="0.25">
      <c r="A97">
        <v>96</v>
      </c>
      <c r="B97">
        <v>60</v>
      </c>
      <c r="C97" t="s">
        <v>107</v>
      </c>
      <c r="D97">
        <f>IF(fun[[#This Row],[MSZoning]]="RL",1,0)</f>
        <v>1</v>
      </c>
      <c r="E97">
        <f>IF(fun[[#This Row],[rl]]="RM",1,0)</f>
        <v>0</v>
      </c>
      <c r="F97">
        <f>IF(fun[[#This Row],[rm]]="RH",1,0)</f>
        <v>0</v>
      </c>
      <c r="G97">
        <f>IF(fun[[#This Row],[rh]]="C (all)",1,0)</f>
        <v>0</v>
      </c>
      <c r="H97" t="s">
        <v>109</v>
      </c>
      <c r="I97">
        <f>IF(fun[[#This Row],[LotFrontage]]="NA",0,fun[[#This Row],[LotFrontage]])</f>
        <v>0</v>
      </c>
      <c r="J97">
        <v>9765</v>
      </c>
      <c r="K97" t="s">
        <v>108</v>
      </c>
      <c r="L97" t="s">
        <v>109</v>
      </c>
      <c r="M97" t="s">
        <v>186</v>
      </c>
      <c r="N97" t="s">
        <v>111</v>
      </c>
      <c r="O97" t="s">
        <v>112</v>
      </c>
      <c r="P97" t="s">
        <v>148</v>
      </c>
      <c r="Q97" t="s">
        <v>114</v>
      </c>
      <c r="R97" t="s">
        <v>219</v>
      </c>
      <c r="S97" t="s">
        <v>116</v>
      </c>
      <c r="T97" t="s">
        <v>116</v>
      </c>
      <c r="U97" t="s">
        <v>117</v>
      </c>
      <c r="V97" t="s">
        <v>118</v>
      </c>
      <c r="W97">
        <v>6</v>
      </c>
      <c r="X97">
        <v>8</v>
      </c>
      <c r="Y97">
        <v>1993</v>
      </c>
      <c r="Z97">
        <v>1993</v>
      </c>
      <c r="AA97" t="s">
        <v>119</v>
      </c>
      <c r="AB97" t="s">
        <v>120</v>
      </c>
      <c r="AC97" t="s">
        <v>121</v>
      </c>
      <c r="AD97" t="s">
        <v>121</v>
      </c>
      <c r="AE97" t="s">
        <v>122</v>
      </c>
      <c r="AF97">
        <v>68</v>
      </c>
      <c r="AG97" t="s">
        <v>130</v>
      </c>
      <c r="AH97">
        <f>IF(fun[[#This Row],[ExterQual]]="Ex",5,IF(fun[[#This Row],[ExterQual]]="Gd",4,IF(fun[[#This Row],[ExterQual]]="TA",3,IF(fun[[#This Row],[ExterQual]]="Fa",2,1))))</f>
        <v>5</v>
      </c>
      <c r="AI97" t="s">
        <v>123</v>
      </c>
      <c r="AJ97">
        <f>IF(fun[[#This Row],[ExterCond]]="Ex",5,IF(fun[[#This Row],[ExterCond]]="Gd",4,IF(fun[[#This Row],[ExterCond]]="TA",3,IF(fun[[#This Row],[ExterCond]]="Fa",2,1))))</f>
        <v>4</v>
      </c>
      <c r="AK97" t="s">
        <v>125</v>
      </c>
      <c r="AL97" t="s">
        <v>123</v>
      </c>
      <c r="AM97">
        <f>IF(fun[[#This Row],[BsmtQual]]="Ex",5,IF(fun[[#This Row],[BsmtQual]]="Gd",4,IF(fun[[#This Row],[BsmtQual]]="TA",3,IF(fun[[#This Row],[BsmtQual]]="Fa",2,IF(fun[[#This Row],[BsmtQual]]="Po",1,0)))))</f>
        <v>4</v>
      </c>
      <c r="AN97" t="s">
        <v>123</v>
      </c>
      <c r="AO97">
        <f>IF(fun[[#This Row],[BsmtCond]]="Ex",5,IF(fun[[#This Row],[BsmtCond]]="Gd",4,IF(fun[[#This Row],[BsmtCond]]="TA",3,IF(fun[[#This Row],[BsmtCond]]="Fa",2,IF(fun[[#This Row],[BsmtCond]]="Po",1,0)))))</f>
        <v>4</v>
      </c>
      <c r="AP97" t="s">
        <v>126</v>
      </c>
      <c r="AQ97">
        <f>IF(fun[[#This Row],[BsmtExposure]]="Gd",3,IF(fun[[#This Row],[BsmtExposure]]="Av",2,IF(fun[[#This Row],[BsmtExposure]]="Mn",1,0)))</f>
        <v>0</v>
      </c>
      <c r="AR97" t="s">
        <v>145</v>
      </c>
      <c r="AS97">
        <v>310</v>
      </c>
      <c r="AT97" t="s">
        <v>128</v>
      </c>
      <c r="AU97">
        <v>0</v>
      </c>
      <c r="AV97">
        <v>370</v>
      </c>
      <c r="AW97">
        <v>680</v>
      </c>
      <c r="AX97" t="s">
        <v>129</v>
      </c>
      <c r="AY97" t="s">
        <v>123</v>
      </c>
      <c r="AZ97">
        <f>IF(fun[[#This Row],[HeatingQC]]="Ex",5,IF(fun[[#This Row],[HeatingQC]]="Gd",4,IF(fun[[#This Row],[HeatingQC]]="TA",3,IF(fun[[#This Row],[HeatingQC]]="Fa",2,IF(fun[[#This Row],[HeatingQC]]="Po",1,0)))))</f>
        <v>4</v>
      </c>
      <c r="BA97" t="s">
        <v>131</v>
      </c>
      <c r="BB97" t="s">
        <v>132</v>
      </c>
      <c r="BC97">
        <v>680</v>
      </c>
      <c r="BD97">
        <v>790</v>
      </c>
      <c r="BE97">
        <v>0</v>
      </c>
      <c r="BF97">
        <v>1470</v>
      </c>
      <c r="BG97">
        <f>LOG(fun[[#This Row],[GrLivArea]])</f>
        <v>3.167317334748176</v>
      </c>
      <c r="BH97">
        <v>0</v>
      </c>
      <c r="BI97">
        <v>0</v>
      </c>
      <c r="BJ97">
        <f>fun[[#This Row],[BsmtFullBath]]+(0.5*fun[[#This Row],[BsmtHalfBath]])</f>
        <v>0</v>
      </c>
      <c r="BK97">
        <v>2</v>
      </c>
      <c r="BL97">
        <v>1</v>
      </c>
      <c r="BM97">
        <f>fun[[#This Row],[HalfBath]]+fun[[#This Row],[TOTBaseBath]]+fun[[#This Row],[FullBath]]</f>
        <v>3</v>
      </c>
      <c r="BN97">
        <v>3</v>
      </c>
      <c r="BO97">
        <v>1</v>
      </c>
      <c r="BP97" t="s">
        <v>124</v>
      </c>
      <c r="BQ97">
        <f>IF(fun[[#This Row],[KitchenQual]]="Ex",5,IF(fun[[#This Row],[KitchenQual]]="Gd",4,IF(fun[[#This Row],[KitchenQual]]="TA",3,IF(fun[[#This Row],[KitchenQual]]="Fa",2,0))))</f>
        <v>3</v>
      </c>
      <c r="BR97">
        <v>6</v>
      </c>
      <c r="BS97" t="s">
        <v>133</v>
      </c>
      <c r="BT97">
        <v>1</v>
      </c>
      <c r="BU97" t="s">
        <v>124</v>
      </c>
      <c r="BV97">
        <f>IF(fun[[#This Row],[FireplaceQu]]="Ex",5,IF(fun[[#This Row],[FireplaceQu]]="Gd",4,IF(fun[[#This Row],[FireplaceQu]]="TA",3,IF(fun[[#This Row],[FireplaceQu]]="Fa",2,0))))</f>
        <v>3</v>
      </c>
      <c r="BW97" t="s">
        <v>182</v>
      </c>
      <c r="BX97">
        <v>1993</v>
      </c>
      <c r="BY97" t="s">
        <v>183</v>
      </c>
      <c r="BZ97">
        <v>2</v>
      </c>
      <c r="CA97">
        <v>420</v>
      </c>
      <c r="CB97" t="s">
        <v>124</v>
      </c>
      <c r="CC97">
        <f>IF(fun[[#This Row],[GarageQual]]="Ex",5,IF(fun[[#This Row],[GarageQual]]="Gd",4,IF(fun[[#This Row],[GarageQual]]="TA",3,IF(fun[[#This Row],[GarageQual]]="Fa",2,IF(fun[[#This Row],[GarageQual]]="Po",1,0)))))</f>
        <v>3</v>
      </c>
      <c r="CD97" t="s">
        <v>124</v>
      </c>
      <c r="CE97">
        <f>IF(fun[[#This Row],[GarageCond]]="Ex",5,IF(fun[[#This Row],[GarageCond]]="Gd",4,IF(fun[[#This Row],[GarageCond]]="TA",3,IF(fun[[#This Row],[GarageCond]]="Fa",2,IF(fun[[#This Row],[GarageCond]]="Po",1,0)))))</f>
        <v>3</v>
      </c>
      <c r="CF97" t="s">
        <v>131</v>
      </c>
      <c r="CG97">
        <v>232</v>
      </c>
      <c r="CH97">
        <v>63</v>
      </c>
      <c r="CI97">
        <v>0</v>
      </c>
      <c r="CJ97">
        <v>0</v>
      </c>
      <c r="CK97">
        <v>0</v>
      </c>
      <c r="CL97">
        <f>(0.5*fun[[#This Row],[WoodDeckSF]])+fun[[#This Row],[OpenPorchSF]]+(2*fun[[#This Row],[EnclosedPorch]])+(1.5*fun[[#This Row],[3SsnPorch]])+fun[[#This Row],[ScreenPorch]]</f>
        <v>179</v>
      </c>
      <c r="CM97">
        <v>0</v>
      </c>
      <c r="CN97" t="s">
        <v>109</v>
      </c>
      <c r="CO97">
        <f>IF(fun[[#This Row],[PoolQC]]="Ex",5,IF(fun[[#This Row],[PoolQC]]="Gd",4,IF(fun[[#This Row],[PoolQC]]="TA",3,IF(fun[[#This Row],[PoolQC]]="Fa",2,IF(fun[[#This Row],[PoolQC]]="Po",1,0)))))</f>
        <v>0</v>
      </c>
      <c r="CP97" t="s">
        <v>109</v>
      </c>
      <c r="CQ97" t="s">
        <v>161</v>
      </c>
      <c r="CR97">
        <v>480</v>
      </c>
      <c r="CS97">
        <v>4</v>
      </c>
      <c r="CT97">
        <v>2009</v>
      </c>
      <c r="CU97" t="s">
        <v>136</v>
      </c>
      <c r="CV97" t="s">
        <v>137</v>
      </c>
      <c r="CW97">
        <f>COUNTIF(fun[[#This Row],[Id]:[SaleCondition]],0)</f>
        <v>15</v>
      </c>
      <c r="CX97">
        <f>COUNTIF(fun[[#This Row],[Id]:[SaleCondition]],"NA")</f>
        <v>4</v>
      </c>
      <c r="CY97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97">
        <f>fun[NUM_ExCond]+fun[NUM_BsmtCond]+fun[NUM_GarCond]</f>
        <v>11</v>
      </c>
      <c r="DA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122</v>
      </c>
      <c r="DB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83.833333333333343</v>
      </c>
      <c r="DC97">
        <v>185000</v>
      </c>
    </row>
    <row r="98" spans="1:107" x14ac:dyDescent="0.25">
      <c r="A98">
        <v>97</v>
      </c>
      <c r="B98">
        <v>20</v>
      </c>
      <c r="C98" t="s">
        <v>107</v>
      </c>
      <c r="D98">
        <f>IF(fun[[#This Row],[MSZoning]]="RL",1,0)</f>
        <v>1</v>
      </c>
      <c r="E98">
        <f>IF(fun[[#This Row],[rl]]="RM",1,0)</f>
        <v>0</v>
      </c>
      <c r="F98">
        <f>IF(fun[[#This Row],[rm]]="RH",1,0)</f>
        <v>0</v>
      </c>
      <c r="G98">
        <f>IF(fun[[#This Row],[rh]]="C (all)",1,0)</f>
        <v>0</v>
      </c>
      <c r="H98">
        <v>78</v>
      </c>
      <c r="I98">
        <f>IF(fun[[#This Row],[LotFrontage]]="NA",0,fun[[#This Row],[LotFrontage]])</f>
        <v>78</v>
      </c>
      <c r="J98">
        <v>10264</v>
      </c>
      <c r="K98" t="s">
        <v>108</v>
      </c>
      <c r="L98" t="s">
        <v>109</v>
      </c>
      <c r="M98" t="s">
        <v>146</v>
      </c>
      <c r="N98" t="s">
        <v>111</v>
      </c>
      <c r="O98" t="s">
        <v>112</v>
      </c>
      <c r="P98" t="s">
        <v>113</v>
      </c>
      <c r="Q98" t="s">
        <v>114</v>
      </c>
      <c r="R98" t="s">
        <v>115</v>
      </c>
      <c r="S98" t="s">
        <v>116</v>
      </c>
      <c r="T98" t="s">
        <v>116</v>
      </c>
      <c r="U98" t="s">
        <v>117</v>
      </c>
      <c r="V98" t="s">
        <v>141</v>
      </c>
      <c r="W98">
        <v>7</v>
      </c>
      <c r="X98">
        <v>5</v>
      </c>
      <c r="Y98">
        <v>1999</v>
      </c>
      <c r="Z98">
        <v>1999</v>
      </c>
      <c r="AA98" t="s">
        <v>119</v>
      </c>
      <c r="AB98" t="s">
        <v>120</v>
      </c>
      <c r="AC98" t="s">
        <v>121</v>
      </c>
      <c r="AD98" t="s">
        <v>121</v>
      </c>
      <c r="AE98" t="s">
        <v>122</v>
      </c>
      <c r="AF98">
        <v>183</v>
      </c>
      <c r="AG98" t="s">
        <v>123</v>
      </c>
      <c r="AH98">
        <f>IF(fun[[#This Row],[ExterQual]]="Ex",5,IF(fun[[#This Row],[ExterQual]]="Gd",4,IF(fun[[#This Row],[ExterQual]]="TA",3,IF(fun[[#This Row],[ExterQual]]="Fa",2,1))))</f>
        <v>4</v>
      </c>
      <c r="AI98" t="s">
        <v>124</v>
      </c>
      <c r="AJ98">
        <f>IF(fun[[#This Row],[ExterCond]]="Ex",5,IF(fun[[#This Row],[ExterCond]]="Gd",4,IF(fun[[#This Row],[ExterCond]]="TA",3,IF(fun[[#This Row],[ExterCond]]="Fa",2,1))))</f>
        <v>3</v>
      </c>
      <c r="AK98" t="s">
        <v>125</v>
      </c>
      <c r="AL98" t="s">
        <v>123</v>
      </c>
      <c r="AM98">
        <f>IF(fun[[#This Row],[BsmtQual]]="Ex",5,IF(fun[[#This Row],[BsmtQual]]="Gd",4,IF(fun[[#This Row],[BsmtQual]]="TA",3,IF(fun[[#This Row],[BsmtQual]]="Fa",2,IF(fun[[#This Row],[BsmtQual]]="Po",1,0)))))</f>
        <v>4</v>
      </c>
      <c r="AN98" t="s">
        <v>124</v>
      </c>
      <c r="AO98">
        <f>IF(fun[[#This Row],[BsmtCond]]="Ex",5,IF(fun[[#This Row],[BsmtCond]]="Gd",4,IF(fun[[#This Row],[BsmtCond]]="TA",3,IF(fun[[#This Row],[BsmtCond]]="Fa",2,IF(fun[[#This Row],[BsmtCond]]="Po",1,0)))))</f>
        <v>3</v>
      </c>
      <c r="AP98" t="s">
        <v>156</v>
      </c>
      <c r="AQ98">
        <f>IF(fun[[#This Row],[BsmtExposure]]="Gd",3,IF(fun[[#This Row],[BsmtExposure]]="Av",2,IF(fun[[#This Row],[BsmtExposure]]="Mn",1,0)))</f>
        <v>2</v>
      </c>
      <c r="AR98" t="s">
        <v>145</v>
      </c>
      <c r="AS98">
        <v>1162</v>
      </c>
      <c r="AT98" t="s">
        <v>128</v>
      </c>
      <c r="AU98">
        <v>0</v>
      </c>
      <c r="AV98">
        <v>426</v>
      </c>
      <c r="AW98">
        <v>1588</v>
      </c>
      <c r="AX98" t="s">
        <v>129</v>
      </c>
      <c r="AY98" t="s">
        <v>130</v>
      </c>
      <c r="AZ98">
        <f>IF(fun[[#This Row],[HeatingQC]]="Ex",5,IF(fun[[#This Row],[HeatingQC]]="Gd",4,IF(fun[[#This Row],[HeatingQC]]="TA",3,IF(fun[[#This Row],[HeatingQC]]="Fa",2,IF(fun[[#This Row],[HeatingQC]]="Po",1,0)))))</f>
        <v>5</v>
      </c>
      <c r="BA98" t="s">
        <v>131</v>
      </c>
      <c r="BB98" t="s">
        <v>132</v>
      </c>
      <c r="BC98">
        <v>1588</v>
      </c>
      <c r="BD98">
        <v>0</v>
      </c>
      <c r="BE98">
        <v>0</v>
      </c>
      <c r="BF98">
        <v>1588</v>
      </c>
      <c r="BG98">
        <f>LOG(fun[[#This Row],[GrLivArea]])</f>
        <v>3.2008504980910772</v>
      </c>
      <c r="BH98">
        <v>0</v>
      </c>
      <c r="BI98">
        <v>0</v>
      </c>
      <c r="BJ98">
        <f>fun[[#This Row],[BsmtFullBath]]+(0.5*fun[[#This Row],[BsmtHalfBath]])</f>
        <v>0</v>
      </c>
      <c r="BK98">
        <v>2</v>
      </c>
      <c r="BL98">
        <v>0</v>
      </c>
      <c r="BM98">
        <f>fun[[#This Row],[HalfBath]]+fun[[#This Row],[TOTBaseBath]]+fun[[#This Row],[FullBath]]</f>
        <v>2</v>
      </c>
      <c r="BN98">
        <v>3</v>
      </c>
      <c r="BO98">
        <v>1</v>
      </c>
      <c r="BP98" t="s">
        <v>123</v>
      </c>
      <c r="BQ98">
        <f>IF(fun[[#This Row],[KitchenQual]]="Ex",5,IF(fun[[#This Row],[KitchenQual]]="Gd",4,IF(fun[[#This Row],[KitchenQual]]="TA",3,IF(fun[[#This Row],[KitchenQual]]="Fa",2,0))))</f>
        <v>4</v>
      </c>
      <c r="BR98">
        <v>6</v>
      </c>
      <c r="BS98" t="s">
        <v>133</v>
      </c>
      <c r="BT98">
        <v>0</v>
      </c>
      <c r="BU98" t="s">
        <v>109</v>
      </c>
      <c r="BV98">
        <f>IF(fun[[#This Row],[FireplaceQu]]="Ex",5,IF(fun[[#This Row],[FireplaceQu]]="Gd",4,IF(fun[[#This Row],[FireplaceQu]]="TA",3,IF(fun[[#This Row],[FireplaceQu]]="Fa",2,0))))</f>
        <v>0</v>
      </c>
      <c r="BW98" t="s">
        <v>134</v>
      </c>
      <c r="BX98">
        <v>1999</v>
      </c>
      <c r="BY98" t="s">
        <v>135</v>
      </c>
      <c r="BZ98">
        <v>2</v>
      </c>
      <c r="CA98">
        <v>472</v>
      </c>
      <c r="CB98" t="s">
        <v>124</v>
      </c>
      <c r="CC98">
        <f>IF(fun[[#This Row],[GarageQual]]="Ex",5,IF(fun[[#This Row],[GarageQual]]="Gd",4,IF(fun[[#This Row],[GarageQual]]="TA",3,IF(fun[[#This Row],[GarageQual]]="Fa",2,IF(fun[[#This Row],[GarageQual]]="Po",1,0)))))</f>
        <v>3</v>
      </c>
      <c r="CD98" t="s">
        <v>124</v>
      </c>
      <c r="CE98">
        <f>IF(fun[[#This Row],[GarageCond]]="Ex",5,IF(fun[[#This Row],[GarageCond]]="Gd",4,IF(fun[[#This Row],[GarageCond]]="TA",3,IF(fun[[#This Row],[GarageCond]]="Fa",2,IF(fun[[#This Row],[GarageCond]]="Po",1,0)))))</f>
        <v>3</v>
      </c>
      <c r="CF98" t="s">
        <v>131</v>
      </c>
      <c r="CG98">
        <v>158</v>
      </c>
      <c r="CH98">
        <v>29</v>
      </c>
      <c r="CI98">
        <v>0</v>
      </c>
      <c r="CJ98">
        <v>0</v>
      </c>
      <c r="CK98">
        <v>0</v>
      </c>
      <c r="CL98">
        <f>(0.5*fun[[#This Row],[WoodDeckSF]])+fun[[#This Row],[OpenPorchSF]]+(2*fun[[#This Row],[EnclosedPorch]])+(1.5*fun[[#This Row],[3SsnPorch]])+fun[[#This Row],[ScreenPorch]]</f>
        <v>108</v>
      </c>
      <c r="CM98">
        <v>0</v>
      </c>
      <c r="CN98" t="s">
        <v>109</v>
      </c>
      <c r="CO98">
        <f>IF(fun[[#This Row],[PoolQC]]="Ex",5,IF(fun[[#This Row],[PoolQC]]="Gd",4,IF(fun[[#This Row],[PoolQC]]="TA",3,IF(fun[[#This Row],[PoolQC]]="Fa",2,IF(fun[[#This Row],[PoolQC]]="Po",1,0)))))</f>
        <v>0</v>
      </c>
      <c r="CP98" t="s">
        <v>109</v>
      </c>
      <c r="CQ98" t="s">
        <v>109</v>
      </c>
      <c r="CR98">
        <v>0</v>
      </c>
      <c r="CS98">
        <v>8</v>
      </c>
      <c r="CT98">
        <v>2006</v>
      </c>
      <c r="CU98" t="s">
        <v>136</v>
      </c>
      <c r="CV98" t="s">
        <v>137</v>
      </c>
      <c r="CW98">
        <f>COUNTIF(fun[[#This Row],[Id]:[SaleCondition]],0)</f>
        <v>18</v>
      </c>
      <c r="CX98">
        <f>COUNTIF(fun[[#This Row],[Id]:[SaleCondition]],"NA")</f>
        <v>5</v>
      </c>
      <c r="CY9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8">
        <f>fun[NUM_ExCond]+fun[NUM_BsmtCond]+fun[NUM_GarCond]</f>
        <v>9</v>
      </c>
      <c r="DA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98">
        <v>214000</v>
      </c>
    </row>
    <row r="99" spans="1:107" x14ac:dyDescent="0.25">
      <c r="A99">
        <v>98</v>
      </c>
      <c r="B99">
        <v>20</v>
      </c>
      <c r="C99" t="s">
        <v>107</v>
      </c>
      <c r="D99">
        <f>IF(fun[[#This Row],[MSZoning]]="RL",1,0)</f>
        <v>1</v>
      </c>
      <c r="E99">
        <f>IF(fun[[#This Row],[rl]]="RM",1,0)</f>
        <v>0</v>
      </c>
      <c r="F99">
        <f>IF(fun[[#This Row],[rm]]="RH",1,0)</f>
        <v>0</v>
      </c>
      <c r="G99">
        <f>IF(fun[[#This Row],[rh]]="C (all)",1,0)</f>
        <v>0</v>
      </c>
      <c r="H99">
        <v>73</v>
      </c>
      <c r="I99">
        <f>IF(fun[[#This Row],[LotFrontage]]="NA",0,fun[[#This Row],[LotFrontage]])</f>
        <v>73</v>
      </c>
      <c r="J99">
        <v>10921</v>
      </c>
      <c r="K99" t="s">
        <v>108</v>
      </c>
      <c r="L99" t="s">
        <v>109</v>
      </c>
      <c r="M99" t="s">
        <v>110</v>
      </c>
      <c r="N99" t="s">
        <v>225</v>
      </c>
      <c r="O99" t="s">
        <v>112</v>
      </c>
      <c r="P99" t="s">
        <v>113</v>
      </c>
      <c r="Q99" t="s">
        <v>114</v>
      </c>
      <c r="R99" t="s">
        <v>211</v>
      </c>
      <c r="S99" t="s">
        <v>116</v>
      </c>
      <c r="T99" t="s">
        <v>116</v>
      </c>
      <c r="U99" t="s">
        <v>117</v>
      </c>
      <c r="V99" t="s">
        <v>141</v>
      </c>
      <c r="W99">
        <v>4</v>
      </c>
      <c r="X99">
        <v>5</v>
      </c>
      <c r="Y99">
        <v>1965</v>
      </c>
      <c r="Z99">
        <v>1965</v>
      </c>
      <c r="AA99" t="s">
        <v>178</v>
      </c>
      <c r="AB99" t="s">
        <v>120</v>
      </c>
      <c r="AC99" t="s">
        <v>166</v>
      </c>
      <c r="AD99" t="s">
        <v>166</v>
      </c>
      <c r="AE99" t="s">
        <v>122</v>
      </c>
      <c r="AF99">
        <v>48</v>
      </c>
      <c r="AG99" t="s">
        <v>124</v>
      </c>
      <c r="AH99">
        <f>IF(fun[[#This Row],[ExterQual]]="Ex",5,IF(fun[[#This Row],[ExterQual]]="Gd",4,IF(fun[[#This Row],[ExterQual]]="TA",3,IF(fun[[#This Row],[ExterQual]]="Fa",2,1))))</f>
        <v>3</v>
      </c>
      <c r="AI99" t="s">
        <v>124</v>
      </c>
      <c r="AJ99">
        <f>IF(fun[[#This Row],[ExterCond]]="Ex",5,IF(fun[[#This Row],[ExterCond]]="Gd",4,IF(fun[[#This Row],[ExterCond]]="TA",3,IF(fun[[#This Row],[ExterCond]]="Fa",2,1))))</f>
        <v>3</v>
      </c>
      <c r="AK99" t="s">
        <v>144</v>
      </c>
      <c r="AL99" t="s">
        <v>124</v>
      </c>
      <c r="AM99">
        <f>IF(fun[[#This Row],[BsmtQual]]="Ex",5,IF(fun[[#This Row],[BsmtQual]]="Gd",4,IF(fun[[#This Row],[BsmtQual]]="TA",3,IF(fun[[#This Row],[BsmtQual]]="Fa",2,IF(fun[[#This Row],[BsmtQual]]="Po",1,0)))))</f>
        <v>3</v>
      </c>
      <c r="AN99" t="s">
        <v>124</v>
      </c>
      <c r="AO99">
        <f>IF(fun[[#This Row],[BsmtCond]]="Ex",5,IF(fun[[#This Row],[BsmtCond]]="Gd",4,IF(fun[[#This Row],[BsmtCond]]="TA",3,IF(fun[[#This Row],[BsmtCond]]="Fa",2,IF(fun[[#This Row],[BsmtCond]]="Po",1,0)))))</f>
        <v>3</v>
      </c>
      <c r="AP99" t="s">
        <v>126</v>
      </c>
      <c r="AQ99">
        <f>IF(fun[[#This Row],[BsmtExposure]]="Gd",3,IF(fun[[#This Row],[BsmtExposure]]="Av",2,IF(fun[[#This Row],[BsmtExposure]]="Mn",1,0)))</f>
        <v>0</v>
      </c>
      <c r="AR99" t="s">
        <v>179</v>
      </c>
      <c r="AS99">
        <v>520</v>
      </c>
      <c r="AT99" t="s">
        <v>128</v>
      </c>
      <c r="AU99">
        <v>0</v>
      </c>
      <c r="AV99">
        <v>440</v>
      </c>
      <c r="AW99">
        <v>960</v>
      </c>
      <c r="AX99" t="s">
        <v>129</v>
      </c>
      <c r="AY99" t="s">
        <v>124</v>
      </c>
      <c r="AZ99">
        <f>IF(fun[[#This Row],[HeatingQC]]="Ex",5,IF(fun[[#This Row],[HeatingQC]]="Gd",4,IF(fun[[#This Row],[HeatingQC]]="TA",3,IF(fun[[#This Row],[HeatingQC]]="Fa",2,IF(fun[[#This Row],[HeatingQC]]="Po",1,0)))))</f>
        <v>3</v>
      </c>
      <c r="BA99" t="s">
        <v>131</v>
      </c>
      <c r="BB99" t="s">
        <v>171</v>
      </c>
      <c r="BC99">
        <v>960</v>
      </c>
      <c r="BD99">
        <v>0</v>
      </c>
      <c r="BE99">
        <v>0</v>
      </c>
      <c r="BF99">
        <v>960</v>
      </c>
      <c r="BG99">
        <f>LOG(fun[[#This Row],[GrLivArea]])</f>
        <v>2.9822712330395684</v>
      </c>
      <c r="BH99">
        <v>1</v>
      </c>
      <c r="BI99">
        <v>0</v>
      </c>
      <c r="BJ99">
        <f>fun[[#This Row],[BsmtFullBath]]+(0.5*fun[[#This Row],[BsmtHalfBath]])</f>
        <v>1</v>
      </c>
      <c r="BK99">
        <v>1</v>
      </c>
      <c r="BL99">
        <v>0</v>
      </c>
      <c r="BM99">
        <f>fun[[#This Row],[HalfBath]]+fun[[#This Row],[TOTBaseBath]]+fun[[#This Row],[FullBath]]</f>
        <v>2</v>
      </c>
      <c r="BN99">
        <v>3</v>
      </c>
      <c r="BO99">
        <v>1</v>
      </c>
      <c r="BP99" t="s">
        <v>124</v>
      </c>
      <c r="BQ99">
        <f>IF(fun[[#This Row],[KitchenQual]]="Ex",5,IF(fun[[#This Row],[KitchenQual]]="Gd",4,IF(fun[[#This Row],[KitchenQual]]="TA",3,IF(fun[[#This Row],[KitchenQual]]="Fa",2,0))))</f>
        <v>3</v>
      </c>
      <c r="BR99">
        <v>6</v>
      </c>
      <c r="BS99" t="s">
        <v>133</v>
      </c>
      <c r="BT99">
        <v>0</v>
      </c>
      <c r="BU99" t="s">
        <v>109</v>
      </c>
      <c r="BV99">
        <f>IF(fun[[#This Row],[FireplaceQu]]="Ex",5,IF(fun[[#This Row],[FireplaceQu]]="Gd",4,IF(fun[[#This Row],[FireplaceQu]]="TA",3,IF(fun[[#This Row],[FireplaceQu]]="Fa",2,0))))</f>
        <v>0</v>
      </c>
      <c r="BW99" t="s">
        <v>134</v>
      </c>
      <c r="BX99">
        <v>1965</v>
      </c>
      <c r="BY99" t="s">
        <v>183</v>
      </c>
      <c r="BZ99">
        <v>1</v>
      </c>
      <c r="CA99">
        <v>432</v>
      </c>
      <c r="CB99" t="s">
        <v>124</v>
      </c>
      <c r="CC99">
        <f>IF(fun[[#This Row],[GarageQual]]="Ex",5,IF(fun[[#This Row],[GarageQual]]="Gd",4,IF(fun[[#This Row],[GarageQual]]="TA",3,IF(fun[[#This Row],[GarageQual]]="Fa",2,IF(fun[[#This Row],[GarageQual]]="Po",1,0)))))</f>
        <v>3</v>
      </c>
      <c r="CD99" t="s">
        <v>124</v>
      </c>
      <c r="CE99">
        <f>IF(fun[[#This Row],[GarageCond]]="Ex",5,IF(fun[[#This Row],[GarageCond]]="Gd",4,IF(fun[[#This Row],[GarageCond]]="TA",3,IF(fun[[#This Row],[GarageCond]]="Fa",2,IF(fun[[#This Row],[GarageCond]]="Po",1,0)))))</f>
        <v>3</v>
      </c>
      <c r="CF99" t="s">
        <v>216</v>
      </c>
      <c r="CG99">
        <v>120</v>
      </c>
      <c r="CH99">
        <v>0</v>
      </c>
      <c r="CI99">
        <v>0</v>
      </c>
      <c r="CJ99">
        <v>0</v>
      </c>
      <c r="CK99">
        <v>0</v>
      </c>
      <c r="CL99">
        <f>(0.5*fun[[#This Row],[WoodDeckSF]])+fun[[#This Row],[OpenPorchSF]]+(2*fun[[#This Row],[EnclosedPorch]])+(1.5*fun[[#This Row],[3SsnPorch]])+fun[[#This Row],[ScreenPorch]]</f>
        <v>60</v>
      </c>
      <c r="CM99">
        <v>0</v>
      </c>
      <c r="CN99" t="s">
        <v>109</v>
      </c>
      <c r="CO99">
        <f>IF(fun[[#This Row],[PoolQC]]="Ex",5,IF(fun[[#This Row],[PoolQC]]="Gd",4,IF(fun[[#This Row],[PoolQC]]="TA",3,IF(fun[[#This Row],[PoolQC]]="Fa",2,IF(fun[[#This Row],[PoolQC]]="Po",1,0)))))</f>
        <v>0</v>
      </c>
      <c r="CP99" t="s">
        <v>109</v>
      </c>
      <c r="CQ99" t="s">
        <v>109</v>
      </c>
      <c r="CR99">
        <v>0</v>
      </c>
      <c r="CS99">
        <v>5</v>
      </c>
      <c r="CT99">
        <v>2007</v>
      </c>
      <c r="CU99" t="s">
        <v>136</v>
      </c>
      <c r="CV99" t="s">
        <v>137</v>
      </c>
      <c r="CW99">
        <f>COUNTIF(fun[[#This Row],[Id]:[SaleCondition]],0)</f>
        <v>18</v>
      </c>
      <c r="CX99">
        <f>COUNTIF(fun[[#This Row],[Id]:[SaleCondition]],"NA")</f>
        <v>5</v>
      </c>
      <c r="CY99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99">
        <f>fun[NUM_ExCond]+fun[NUM_BsmtCond]+fun[NUM_GarCond]</f>
        <v>9</v>
      </c>
      <c r="DA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41.75</v>
      </c>
      <c r="DC99">
        <v>94750</v>
      </c>
    </row>
    <row r="100" spans="1:107" x14ac:dyDescent="0.25">
      <c r="A100">
        <v>99</v>
      </c>
      <c r="B100">
        <v>30</v>
      </c>
      <c r="C100" t="s">
        <v>107</v>
      </c>
      <c r="D100">
        <f>IF(fun[[#This Row],[MSZoning]]="RL",1,0)</f>
        <v>1</v>
      </c>
      <c r="E100">
        <f>IF(fun[[#This Row],[rl]]="RM",1,0)</f>
        <v>0</v>
      </c>
      <c r="F100">
        <f>IF(fun[[#This Row],[rm]]="RH",1,0)</f>
        <v>0</v>
      </c>
      <c r="G100">
        <f>IF(fun[[#This Row],[rh]]="C (all)",1,0)</f>
        <v>0</v>
      </c>
      <c r="H100">
        <v>85</v>
      </c>
      <c r="I100">
        <f>IF(fun[[#This Row],[LotFrontage]]="NA",0,fun[[#This Row],[LotFrontage]])</f>
        <v>85</v>
      </c>
      <c r="J100">
        <v>10625</v>
      </c>
      <c r="K100" t="s">
        <v>108</v>
      </c>
      <c r="L100" t="s">
        <v>109</v>
      </c>
      <c r="M100" t="s">
        <v>110</v>
      </c>
      <c r="N100" t="s">
        <v>111</v>
      </c>
      <c r="O100" t="s">
        <v>112</v>
      </c>
      <c r="P100" t="s">
        <v>148</v>
      </c>
      <c r="Q100" t="s">
        <v>114</v>
      </c>
      <c r="R100" t="s">
        <v>211</v>
      </c>
      <c r="S100" t="s">
        <v>116</v>
      </c>
      <c r="T100" t="s">
        <v>116</v>
      </c>
      <c r="U100" t="s">
        <v>117</v>
      </c>
      <c r="V100" t="s">
        <v>141</v>
      </c>
      <c r="W100">
        <v>5</v>
      </c>
      <c r="X100">
        <v>5</v>
      </c>
      <c r="Y100">
        <v>1920</v>
      </c>
      <c r="Z100">
        <v>1950</v>
      </c>
      <c r="AA100" t="s">
        <v>119</v>
      </c>
      <c r="AB100" t="s">
        <v>120</v>
      </c>
      <c r="AC100" t="s">
        <v>150</v>
      </c>
      <c r="AD100" t="s">
        <v>150</v>
      </c>
      <c r="AE100" t="s">
        <v>143</v>
      </c>
      <c r="AF100">
        <v>0</v>
      </c>
      <c r="AG100" t="s">
        <v>124</v>
      </c>
      <c r="AH100">
        <f>IF(fun[[#This Row],[ExterQual]]="Ex",5,IF(fun[[#This Row],[ExterQual]]="Gd",4,IF(fun[[#This Row],[ExterQual]]="TA",3,IF(fun[[#This Row],[ExterQual]]="Fa",2,1))))</f>
        <v>3</v>
      </c>
      <c r="AI100" t="s">
        <v>124</v>
      </c>
      <c r="AJ100">
        <f>IF(fun[[#This Row],[ExterCond]]="Ex",5,IF(fun[[#This Row],[ExterCond]]="Gd",4,IF(fun[[#This Row],[ExterCond]]="TA",3,IF(fun[[#This Row],[ExterCond]]="Fa",2,1))))</f>
        <v>3</v>
      </c>
      <c r="AK100" t="s">
        <v>152</v>
      </c>
      <c r="AL100" t="s">
        <v>124</v>
      </c>
      <c r="AM100">
        <f>IF(fun[[#This Row],[BsmtQual]]="Ex",5,IF(fun[[#This Row],[BsmtQual]]="Gd",4,IF(fun[[#This Row],[BsmtQual]]="TA",3,IF(fun[[#This Row],[BsmtQual]]="Fa",2,IF(fun[[#This Row],[BsmtQual]]="Po",1,0)))))</f>
        <v>3</v>
      </c>
      <c r="AN100" t="s">
        <v>124</v>
      </c>
      <c r="AO100">
        <f>IF(fun[[#This Row],[BsmtCond]]="Ex",5,IF(fun[[#This Row],[BsmtCond]]="Gd",4,IF(fun[[#This Row],[BsmtCond]]="TA",3,IF(fun[[#This Row],[BsmtCond]]="Fa",2,IF(fun[[#This Row],[BsmtCond]]="Po",1,0)))))</f>
        <v>3</v>
      </c>
      <c r="AP100" t="s">
        <v>126</v>
      </c>
      <c r="AQ100">
        <f>IF(fun[[#This Row],[BsmtExposure]]="Gd",3,IF(fun[[#This Row],[BsmtExposure]]="Av",2,IF(fun[[#This Row],[BsmtExposure]]="Mn",1,0)))</f>
        <v>0</v>
      </c>
      <c r="AR100" t="s">
        <v>145</v>
      </c>
      <c r="AS100">
        <v>108</v>
      </c>
      <c r="AT100" t="s">
        <v>128</v>
      </c>
      <c r="AU100">
        <v>0</v>
      </c>
      <c r="AV100">
        <v>350</v>
      </c>
      <c r="AW100">
        <v>458</v>
      </c>
      <c r="AX100" t="s">
        <v>129</v>
      </c>
      <c r="AY100" t="s">
        <v>173</v>
      </c>
      <c r="AZ100">
        <f>IF(fun[[#This Row],[HeatingQC]]="Ex",5,IF(fun[[#This Row],[HeatingQC]]="Gd",4,IF(fun[[#This Row],[HeatingQC]]="TA",3,IF(fun[[#This Row],[HeatingQC]]="Fa",2,IF(fun[[#This Row],[HeatingQC]]="Po",1,0)))))</f>
        <v>2</v>
      </c>
      <c r="BA100" t="s">
        <v>203</v>
      </c>
      <c r="BB100" t="s">
        <v>132</v>
      </c>
      <c r="BC100">
        <v>835</v>
      </c>
      <c r="BD100">
        <v>0</v>
      </c>
      <c r="BE100">
        <v>0</v>
      </c>
      <c r="BF100">
        <v>835</v>
      </c>
      <c r="BG100">
        <f>LOG(fun[[#This Row],[GrLivArea]])</f>
        <v>2.9216864754836021</v>
      </c>
      <c r="BH100">
        <v>0</v>
      </c>
      <c r="BI100">
        <v>0</v>
      </c>
      <c r="BJ100">
        <f>fun[[#This Row],[BsmtFullBath]]+(0.5*fun[[#This Row],[BsmtHalfBath]])</f>
        <v>0</v>
      </c>
      <c r="BK100">
        <v>1</v>
      </c>
      <c r="BL100">
        <v>0</v>
      </c>
      <c r="BM100">
        <f>fun[[#This Row],[HalfBath]]+fun[[#This Row],[TOTBaseBath]]+fun[[#This Row],[FullBath]]</f>
        <v>1</v>
      </c>
      <c r="BN100">
        <v>2</v>
      </c>
      <c r="BO100">
        <v>1</v>
      </c>
      <c r="BP100" t="s">
        <v>124</v>
      </c>
      <c r="BQ100">
        <f>IF(fun[[#This Row],[KitchenQual]]="Ex",5,IF(fun[[#This Row],[KitchenQual]]="Gd",4,IF(fun[[#This Row],[KitchenQual]]="TA",3,IF(fun[[#This Row],[KitchenQual]]="Fa",2,0))))</f>
        <v>3</v>
      </c>
      <c r="BR100">
        <v>5</v>
      </c>
      <c r="BS100" t="s">
        <v>133</v>
      </c>
      <c r="BT100">
        <v>0</v>
      </c>
      <c r="BU100" t="s">
        <v>109</v>
      </c>
      <c r="BV100">
        <f>IF(fun[[#This Row],[FireplaceQu]]="Ex",5,IF(fun[[#This Row],[FireplaceQu]]="Gd",4,IF(fun[[#This Row],[FireplaceQu]]="TA",3,IF(fun[[#This Row],[FireplaceQu]]="Fa",2,0))))</f>
        <v>0</v>
      </c>
      <c r="BW100" t="s">
        <v>235</v>
      </c>
      <c r="BX100">
        <v>1920</v>
      </c>
      <c r="BY100" t="s">
        <v>128</v>
      </c>
      <c r="BZ100">
        <v>1</v>
      </c>
      <c r="CA100">
        <v>366</v>
      </c>
      <c r="CB100" t="s">
        <v>173</v>
      </c>
      <c r="CC100">
        <f>IF(fun[[#This Row],[GarageQual]]="Ex",5,IF(fun[[#This Row],[GarageQual]]="Gd",4,IF(fun[[#This Row],[GarageQual]]="TA",3,IF(fun[[#This Row],[GarageQual]]="Fa",2,IF(fun[[#This Row],[GarageQual]]="Po",1,0)))))</f>
        <v>2</v>
      </c>
      <c r="CD100" t="s">
        <v>124</v>
      </c>
      <c r="CE100">
        <f>IF(fun[[#This Row],[GarageCond]]="Ex",5,IF(fun[[#This Row],[GarageCond]]="Gd",4,IF(fun[[#This Row],[GarageCond]]="TA",3,IF(fun[[#This Row],[GarageCond]]="Fa",2,IF(fun[[#This Row],[GarageCond]]="Po",1,0)))))</f>
        <v>3</v>
      </c>
      <c r="CF100" t="s">
        <v>131</v>
      </c>
      <c r="CG100">
        <v>0</v>
      </c>
      <c r="CH100">
        <v>0</v>
      </c>
      <c r="CI100">
        <v>77</v>
      </c>
      <c r="CJ100">
        <v>0</v>
      </c>
      <c r="CK100">
        <v>0</v>
      </c>
      <c r="CL100">
        <f>(0.5*fun[[#This Row],[WoodDeckSF]])+fun[[#This Row],[OpenPorchSF]]+(2*fun[[#This Row],[EnclosedPorch]])+(1.5*fun[[#This Row],[3SsnPorch]])+fun[[#This Row],[ScreenPorch]]</f>
        <v>154</v>
      </c>
      <c r="CM100">
        <v>0</v>
      </c>
      <c r="CN100" t="s">
        <v>109</v>
      </c>
      <c r="CO100">
        <f>IF(fun[[#This Row],[PoolQC]]="Ex",5,IF(fun[[#This Row],[PoolQC]]="Gd",4,IF(fun[[#This Row],[PoolQC]]="TA",3,IF(fun[[#This Row],[PoolQC]]="Fa",2,IF(fun[[#This Row],[PoolQC]]="Po",1,0)))))</f>
        <v>0</v>
      </c>
      <c r="CP100" t="s">
        <v>109</v>
      </c>
      <c r="CQ100" t="s">
        <v>161</v>
      </c>
      <c r="CR100">
        <v>400</v>
      </c>
      <c r="CS100">
        <v>5</v>
      </c>
      <c r="CT100">
        <v>2010</v>
      </c>
      <c r="CU100" t="s">
        <v>199</v>
      </c>
      <c r="CV100" t="s">
        <v>154</v>
      </c>
      <c r="CW100">
        <f>COUNTIF(fun[[#This Row],[Id]:[SaleCondition]],0)</f>
        <v>20</v>
      </c>
      <c r="CX100">
        <f>COUNTIF(fun[[#This Row],[Id]:[SaleCondition]],"NA")</f>
        <v>4</v>
      </c>
      <c r="CY100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00">
        <f>fun[NUM_ExCond]+fun[NUM_BsmtCond]+fun[NUM_GarCond]</f>
        <v>9</v>
      </c>
      <c r="DA1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1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</v>
      </c>
      <c r="DC100">
        <v>83000</v>
      </c>
    </row>
    <row r="101" spans="1:107" x14ac:dyDescent="0.25">
      <c r="A101">
        <v>100</v>
      </c>
      <c r="B101">
        <v>20</v>
      </c>
      <c r="C101" t="s">
        <v>107</v>
      </c>
      <c r="D101">
        <f>IF(fun[[#This Row],[MSZoning]]="RL",1,0)</f>
        <v>1</v>
      </c>
      <c r="E101">
        <f>IF(fun[[#This Row],[rl]]="RM",1,0)</f>
        <v>0</v>
      </c>
      <c r="F101">
        <f>IF(fun[[#This Row],[rm]]="RH",1,0)</f>
        <v>0</v>
      </c>
      <c r="G101">
        <f>IF(fun[[#This Row],[rh]]="C (all)",1,0)</f>
        <v>0</v>
      </c>
      <c r="H101">
        <v>77</v>
      </c>
      <c r="I101">
        <f>IF(fun[[#This Row],[LotFrontage]]="NA",0,fun[[#This Row],[LotFrontage]])</f>
        <v>77</v>
      </c>
      <c r="J101">
        <v>9320</v>
      </c>
      <c r="K101" t="s">
        <v>108</v>
      </c>
      <c r="L101" t="s">
        <v>109</v>
      </c>
      <c r="M101" t="s">
        <v>146</v>
      </c>
      <c r="N101" t="s">
        <v>111</v>
      </c>
      <c r="O101" t="s">
        <v>112</v>
      </c>
      <c r="P101" t="s">
        <v>113</v>
      </c>
      <c r="Q101" t="s">
        <v>114</v>
      </c>
      <c r="R101" t="s">
        <v>188</v>
      </c>
      <c r="S101" t="s">
        <v>116</v>
      </c>
      <c r="T101" t="s">
        <v>116</v>
      </c>
      <c r="U101" t="s">
        <v>117</v>
      </c>
      <c r="V101" t="s">
        <v>141</v>
      </c>
      <c r="W101">
        <v>4</v>
      </c>
      <c r="X101">
        <v>5</v>
      </c>
      <c r="Y101">
        <v>1959</v>
      </c>
      <c r="Z101">
        <v>1959</v>
      </c>
      <c r="AA101" t="s">
        <v>119</v>
      </c>
      <c r="AB101" t="s">
        <v>120</v>
      </c>
      <c r="AC101" t="s">
        <v>187</v>
      </c>
      <c r="AD101" t="s">
        <v>187</v>
      </c>
      <c r="AE101" t="s">
        <v>143</v>
      </c>
      <c r="AF101">
        <v>0</v>
      </c>
      <c r="AG101" t="s">
        <v>124</v>
      </c>
      <c r="AH101">
        <f>IF(fun[[#This Row],[ExterQual]]="Ex",5,IF(fun[[#This Row],[ExterQual]]="Gd",4,IF(fun[[#This Row],[ExterQual]]="TA",3,IF(fun[[#This Row],[ExterQual]]="Fa",2,1))))</f>
        <v>3</v>
      </c>
      <c r="AI101" t="s">
        <v>124</v>
      </c>
      <c r="AJ101">
        <f>IF(fun[[#This Row],[ExterCond]]="Ex",5,IF(fun[[#This Row],[ExterCond]]="Gd",4,IF(fun[[#This Row],[ExterCond]]="TA",3,IF(fun[[#This Row],[ExterCond]]="Fa",2,1))))</f>
        <v>3</v>
      </c>
      <c r="AK101" t="s">
        <v>144</v>
      </c>
      <c r="AL101" t="s">
        <v>124</v>
      </c>
      <c r="AM101">
        <f>IF(fun[[#This Row],[BsmtQual]]="Ex",5,IF(fun[[#This Row],[BsmtQual]]="Gd",4,IF(fun[[#This Row],[BsmtQual]]="TA",3,IF(fun[[#This Row],[BsmtQual]]="Fa",2,IF(fun[[#This Row],[BsmtQual]]="Po",1,0)))))</f>
        <v>3</v>
      </c>
      <c r="AN101" t="s">
        <v>124</v>
      </c>
      <c r="AO101">
        <f>IF(fun[[#This Row],[BsmtCond]]="Ex",5,IF(fun[[#This Row],[BsmtCond]]="Gd",4,IF(fun[[#This Row],[BsmtCond]]="TA",3,IF(fun[[#This Row],[BsmtCond]]="Fa",2,IF(fun[[#This Row],[BsmtCond]]="Po",1,0)))))</f>
        <v>3</v>
      </c>
      <c r="AP101" t="s">
        <v>126</v>
      </c>
      <c r="AQ101">
        <f>IF(fun[[#This Row],[BsmtExposure]]="Gd",3,IF(fun[[#This Row],[BsmtExposure]]="Av",2,IF(fun[[#This Row],[BsmtExposure]]="Mn",1,0)))</f>
        <v>0</v>
      </c>
      <c r="AR101" t="s">
        <v>145</v>
      </c>
      <c r="AS101">
        <v>569</v>
      </c>
      <c r="AT101" t="s">
        <v>128</v>
      </c>
      <c r="AU101">
        <v>0</v>
      </c>
      <c r="AV101">
        <v>381</v>
      </c>
      <c r="AW101">
        <v>950</v>
      </c>
      <c r="AX101" t="s">
        <v>129</v>
      </c>
      <c r="AY101" t="s">
        <v>173</v>
      </c>
      <c r="AZ101">
        <f>IF(fun[[#This Row],[HeatingQC]]="Ex",5,IF(fun[[#This Row],[HeatingQC]]="Gd",4,IF(fun[[#This Row],[HeatingQC]]="TA",3,IF(fun[[#This Row],[HeatingQC]]="Fa",2,IF(fun[[#This Row],[HeatingQC]]="Po",1,0)))))</f>
        <v>2</v>
      </c>
      <c r="BA101" t="s">
        <v>131</v>
      </c>
      <c r="BB101" t="s">
        <v>132</v>
      </c>
      <c r="BC101">
        <v>1225</v>
      </c>
      <c r="BD101">
        <v>0</v>
      </c>
      <c r="BE101">
        <v>0</v>
      </c>
      <c r="BF101">
        <v>1225</v>
      </c>
      <c r="BG101">
        <f>LOG(fun[[#This Row],[GrLivArea]])</f>
        <v>3.0881360887005513</v>
      </c>
      <c r="BH101">
        <v>1</v>
      </c>
      <c r="BI101">
        <v>0</v>
      </c>
      <c r="BJ101">
        <f>fun[[#This Row],[BsmtFullBath]]+(0.5*fun[[#This Row],[BsmtHalfBath]])</f>
        <v>1</v>
      </c>
      <c r="BK101">
        <v>1</v>
      </c>
      <c r="BL101">
        <v>1</v>
      </c>
      <c r="BM101">
        <f>fun[[#This Row],[HalfBath]]+fun[[#This Row],[TOTBaseBath]]+fun[[#This Row],[FullBath]]</f>
        <v>3</v>
      </c>
      <c r="BN101">
        <v>3</v>
      </c>
      <c r="BO101">
        <v>1</v>
      </c>
      <c r="BP101" t="s">
        <v>124</v>
      </c>
      <c r="BQ101">
        <f>IF(fun[[#This Row],[KitchenQual]]="Ex",5,IF(fun[[#This Row],[KitchenQual]]="Gd",4,IF(fun[[#This Row],[KitchenQual]]="TA",3,IF(fun[[#This Row],[KitchenQual]]="Fa",2,0))))</f>
        <v>3</v>
      </c>
      <c r="BR101">
        <v>6</v>
      </c>
      <c r="BS101" t="s">
        <v>133</v>
      </c>
      <c r="BT101">
        <v>0</v>
      </c>
      <c r="BU101" t="s">
        <v>109</v>
      </c>
      <c r="BV101">
        <f>IF(fun[[#This Row],[FireplaceQu]]="Ex",5,IF(fun[[#This Row],[FireplaceQu]]="Gd",4,IF(fun[[#This Row],[FireplaceQu]]="TA",3,IF(fun[[#This Row],[FireplaceQu]]="Fa",2,0))))</f>
        <v>0</v>
      </c>
      <c r="BW101" t="s">
        <v>109</v>
      </c>
      <c r="BX101" t="s">
        <v>109</v>
      </c>
      <c r="BY101" t="s">
        <v>109</v>
      </c>
      <c r="BZ101">
        <v>0</v>
      </c>
      <c r="CA101">
        <v>0</v>
      </c>
      <c r="CB101" t="s">
        <v>109</v>
      </c>
      <c r="CC101">
        <f>IF(fun[[#This Row],[GarageQual]]="Ex",5,IF(fun[[#This Row],[GarageQual]]="Gd",4,IF(fun[[#This Row],[GarageQual]]="TA",3,IF(fun[[#This Row],[GarageQual]]="Fa",2,IF(fun[[#This Row],[GarageQual]]="Po",1,0)))))</f>
        <v>0</v>
      </c>
      <c r="CD101" t="s">
        <v>109</v>
      </c>
      <c r="CE101">
        <f>IF(fun[[#This Row],[GarageCond]]="Ex",5,IF(fun[[#This Row],[GarageCond]]="Gd",4,IF(fun[[#This Row],[GarageCond]]="TA",3,IF(fun[[#This Row],[GarageCond]]="Fa",2,IF(fun[[#This Row],[GarageCond]]="Po",1,0)))))</f>
        <v>0</v>
      </c>
      <c r="CF101" t="s">
        <v>131</v>
      </c>
      <c r="CG101">
        <v>352</v>
      </c>
      <c r="CH101">
        <v>0</v>
      </c>
      <c r="CI101">
        <v>0</v>
      </c>
      <c r="CJ101">
        <v>0</v>
      </c>
      <c r="CK101">
        <v>0</v>
      </c>
      <c r="CL101">
        <f>(0.5*fun[[#This Row],[WoodDeckSF]])+fun[[#This Row],[OpenPorchSF]]+(2*fun[[#This Row],[EnclosedPorch]])+(1.5*fun[[#This Row],[3SsnPorch]])+fun[[#This Row],[ScreenPorch]]</f>
        <v>176</v>
      </c>
      <c r="CM101">
        <v>0</v>
      </c>
      <c r="CN101" t="s">
        <v>109</v>
      </c>
      <c r="CO101">
        <f>IF(fun[[#This Row],[PoolQC]]="Ex",5,IF(fun[[#This Row],[PoolQC]]="Gd",4,IF(fun[[#This Row],[PoolQC]]="TA",3,IF(fun[[#This Row],[PoolQC]]="Fa",2,IF(fun[[#This Row],[PoolQC]]="Po",1,0)))))</f>
        <v>0</v>
      </c>
      <c r="CP101" t="s">
        <v>109</v>
      </c>
      <c r="CQ101" t="s">
        <v>161</v>
      </c>
      <c r="CR101">
        <v>400</v>
      </c>
      <c r="CS101">
        <v>1</v>
      </c>
      <c r="CT101">
        <v>2010</v>
      </c>
      <c r="CU101" t="s">
        <v>136</v>
      </c>
      <c r="CV101" t="s">
        <v>137</v>
      </c>
      <c r="CW101">
        <f>COUNTIF(fun[[#This Row],[Id]:[SaleCondition]],0)</f>
        <v>21</v>
      </c>
      <c r="CX101">
        <f>COUNTIF(fun[[#This Row],[Id]:[SaleCondition]],"NA")</f>
        <v>9</v>
      </c>
      <c r="CY101">
        <f>fun[[#This Row],[OverallQual]]+fun[[#This Row],[NUM_ExQual]]+fun[[#This Row],[NUM_BsmtQual]]+fun[[#This Row],[NUM_Heat]]+fun[[#This Row],[NUM_KitchQual]]+fun[[#This Row],[NUM_GarQual]]+fun[[#This Row],[NUM_Pool]]+fun[NUM_Fire]</f>
        <v>15</v>
      </c>
      <c r="CZ101">
        <f>fun[NUM_ExCond]+fun[NUM_BsmtCond]+fun[NUM_GarCond]</f>
        <v>6</v>
      </c>
      <c r="DA1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51</v>
      </c>
      <c r="DB1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38.5</v>
      </c>
      <c r="DC101">
        <v>128950</v>
      </c>
    </row>
    <row r="102" spans="1:107" x14ac:dyDescent="0.25">
      <c r="A102">
        <v>101</v>
      </c>
      <c r="B102">
        <v>20</v>
      </c>
      <c r="C102" t="s">
        <v>107</v>
      </c>
      <c r="D102">
        <f>IF(fun[[#This Row],[MSZoning]]="RL",1,0)</f>
        <v>1</v>
      </c>
      <c r="E102">
        <f>IF(fun[[#This Row],[rl]]="RM",1,0)</f>
        <v>0</v>
      </c>
      <c r="F102">
        <f>IF(fun[[#This Row],[rm]]="RH",1,0)</f>
        <v>0</v>
      </c>
      <c r="G102">
        <f>IF(fun[[#This Row],[rh]]="C (all)",1,0)</f>
        <v>0</v>
      </c>
      <c r="H102" t="s">
        <v>109</v>
      </c>
      <c r="I102">
        <f>IF(fun[[#This Row],[LotFrontage]]="NA",0,fun[[#This Row],[LotFrontage]])</f>
        <v>0</v>
      </c>
      <c r="J102">
        <v>10603</v>
      </c>
      <c r="K102" t="s">
        <v>108</v>
      </c>
      <c r="L102" t="s">
        <v>109</v>
      </c>
      <c r="M102" t="s">
        <v>146</v>
      </c>
      <c r="N102" t="s">
        <v>111</v>
      </c>
      <c r="O102" t="s">
        <v>112</v>
      </c>
      <c r="P102" t="s">
        <v>113</v>
      </c>
      <c r="Q102" t="s">
        <v>114</v>
      </c>
      <c r="R102" t="s">
        <v>164</v>
      </c>
      <c r="S102" t="s">
        <v>116</v>
      </c>
      <c r="T102" t="s">
        <v>116</v>
      </c>
      <c r="U102" t="s">
        <v>117</v>
      </c>
      <c r="V102" t="s">
        <v>141</v>
      </c>
      <c r="W102">
        <v>6</v>
      </c>
      <c r="X102">
        <v>7</v>
      </c>
      <c r="Y102">
        <v>1977</v>
      </c>
      <c r="Z102">
        <v>2001</v>
      </c>
      <c r="AA102" t="s">
        <v>119</v>
      </c>
      <c r="AB102" t="s">
        <v>120</v>
      </c>
      <c r="AC102" t="s">
        <v>187</v>
      </c>
      <c r="AD102" t="s">
        <v>187</v>
      </c>
      <c r="AE102" t="s">
        <v>122</v>
      </c>
      <c r="AF102">
        <v>28</v>
      </c>
      <c r="AG102" t="s">
        <v>124</v>
      </c>
      <c r="AH102">
        <f>IF(fun[[#This Row],[ExterQual]]="Ex",5,IF(fun[[#This Row],[ExterQual]]="Gd",4,IF(fun[[#This Row],[ExterQual]]="TA",3,IF(fun[[#This Row],[ExterQual]]="Fa",2,1))))</f>
        <v>3</v>
      </c>
      <c r="AI102" t="s">
        <v>124</v>
      </c>
      <c r="AJ102">
        <f>IF(fun[[#This Row],[ExterCond]]="Ex",5,IF(fun[[#This Row],[ExterCond]]="Gd",4,IF(fun[[#This Row],[ExterCond]]="TA",3,IF(fun[[#This Row],[ExterCond]]="Fa",2,1))))</f>
        <v>3</v>
      </c>
      <c r="AK102" t="s">
        <v>125</v>
      </c>
      <c r="AL102" t="s">
        <v>124</v>
      </c>
      <c r="AM102">
        <f>IF(fun[[#This Row],[BsmtQual]]="Ex",5,IF(fun[[#This Row],[BsmtQual]]="Gd",4,IF(fun[[#This Row],[BsmtQual]]="TA",3,IF(fun[[#This Row],[BsmtQual]]="Fa",2,IF(fun[[#This Row],[BsmtQual]]="Po",1,0)))))</f>
        <v>3</v>
      </c>
      <c r="AN102" t="s">
        <v>124</v>
      </c>
      <c r="AO102">
        <f>IF(fun[[#This Row],[BsmtCond]]="Ex",5,IF(fun[[#This Row],[BsmtCond]]="Gd",4,IF(fun[[#This Row],[BsmtCond]]="TA",3,IF(fun[[#This Row],[BsmtCond]]="Fa",2,IF(fun[[#This Row],[BsmtCond]]="Po",1,0)))))</f>
        <v>3</v>
      </c>
      <c r="AP102" t="s">
        <v>147</v>
      </c>
      <c r="AQ102">
        <f>IF(fun[[#This Row],[BsmtExposure]]="Gd",3,IF(fun[[#This Row],[BsmtExposure]]="Av",2,IF(fun[[#This Row],[BsmtExposure]]="Mn",1,0)))</f>
        <v>1</v>
      </c>
      <c r="AR102" t="s">
        <v>145</v>
      </c>
      <c r="AS102">
        <v>1200</v>
      </c>
      <c r="AT102" t="s">
        <v>128</v>
      </c>
      <c r="AU102">
        <v>0</v>
      </c>
      <c r="AV102">
        <v>410</v>
      </c>
      <c r="AW102">
        <v>1610</v>
      </c>
      <c r="AX102" t="s">
        <v>129</v>
      </c>
      <c r="AY102" t="s">
        <v>123</v>
      </c>
      <c r="AZ102">
        <f>IF(fun[[#This Row],[HeatingQC]]="Ex",5,IF(fun[[#This Row],[HeatingQC]]="Gd",4,IF(fun[[#This Row],[HeatingQC]]="TA",3,IF(fun[[#This Row],[HeatingQC]]="Fa",2,IF(fun[[#This Row],[HeatingQC]]="Po",1,0)))))</f>
        <v>4</v>
      </c>
      <c r="BA102" t="s">
        <v>131</v>
      </c>
      <c r="BB102" t="s">
        <v>132</v>
      </c>
      <c r="BC102">
        <v>1610</v>
      </c>
      <c r="BD102">
        <v>0</v>
      </c>
      <c r="BE102">
        <v>0</v>
      </c>
      <c r="BF102">
        <v>1610</v>
      </c>
      <c r="BG102">
        <f>LOG(fun[[#This Row],[GrLivArea]])</f>
        <v>3.2068258760318495</v>
      </c>
      <c r="BH102">
        <v>1</v>
      </c>
      <c r="BI102">
        <v>0</v>
      </c>
      <c r="BJ102">
        <f>fun[[#This Row],[BsmtFullBath]]+(0.5*fun[[#This Row],[BsmtHalfBath]])</f>
        <v>1</v>
      </c>
      <c r="BK102">
        <v>2</v>
      </c>
      <c r="BL102">
        <v>0</v>
      </c>
      <c r="BM102">
        <f>fun[[#This Row],[HalfBath]]+fun[[#This Row],[TOTBaseBath]]+fun[[#This Row],[FullBath]]</f>
        <v>3</v>
      </c>
      <c r="BN102">
        <v>3</v>
      </c>
      <c r="BO102">
        <v>1</v>
      </c>
      <c r="BP102" t="s">
        <v>123</v>
      </c>
      <c r="BQ102">
        <f>IF(fun[[#This Row],[KitchenQual]]="Ex",5,IF(fun[[#This Row],[KitchenQual]]="Gd",4,IF(fun[[#This Row],[KitchenQual]]="TA",3,IF(fun[[#This Row],[KitchenQual]]="Fa",2,0))))</f>
        <v>4</v>
      </c>
      <c r="BR102">
        <v>6</v>
      </c>
      <c r="BS102" t="s">
        <v>133</v>
      </c>
      <c r="BT102">
        <v>2</v>
      </c>
      <c r="BU102" t="s">
        <v>124</v>
      </c>
      <c r="BV102">
        <f>IF(fun[[#This Row],[FireplaceQu]]="Ex",5,IF(fun[[#This Row],[FireplaceQu]]="Gd",4,IF(fun[[#This Row],[FireplaceQu]]="TA",3,IF(fun[[#This Row],[FireplaceQu]]="Fa",2,0))))</f>
        <v>3</v>
      </c>
      <c r="BW102" t="s">
        <v>134</v>
      </c>
      <c r="BX102">
        <v>1977</v>
      </c>
      <c r="BY102" t="s">
        <v>135</v>
      </c>
      <c r="BZ102">
        <v>2</v>
      </c>
      <c r="CA102">
        <v>480</v>
      </c>
      <c r="CB102" t="s">
        <v>124</v>
      </c>
      <c r="CC102">
        <f>IF(fun[[#This Row],[GarageQual]]="Ex",5,IF(fun[[#This Row],[GarageQual]]="Gd",4,IF(fun[[#This Row],[GarageQual]]="TA",3,IF(fun[[#This Row],[GarageQual]]="Fa",2,IF(fun[[#This Row],[GarageQual]]="Po",1,0)))))</f>
        <v>3</v>
      </c>
      <c r="CD102" t="s">
        <v>124</v>
      </c>
      <c r="CE102">
        <f>IF(fun[[#This Row],[GarageCond]]="Ex",5,IF(fun[[#This Row],[GarageCond]]="Gd",4,IF(fun[[#This Row],[GarageCond]]="TA",3,IF(fun[[#This Row],[GarageCond]]="Fa",2,IF(fun[[#This Row],[GarageCond]]="Po",1,0)))))</f>
        <v>3</v>
      </c>
      <c r="CF102" t="s">
        <v>131</v>
      </c>
      <c r="CG102">
        <v>168</v>
      </c>
      <c r="CH102">
        <v>68</v>
      </c>
      <c r="CI102">
        <v>0</v>
      </c>
      <c r="CJ102">
        <v>0</v>
      </c>
      <c r="CK102">
        <v>0</v>
      </c>
      <c r="CL102">
        <f>(0.5*fun[[#This Row],[WoodDeckSF]])+fun[[#This Row],[OpenPorchSF]]+(2*fun[[#This Row],[EnclosedPorch]])+(1.5*fun[[#This Row],[3SsnPorch]])+fun[[#This Row],[ScreenPorch]]</f>
        <v>152</v>
      </c>
      <c r="CM102">
        <v>0</v>
      </c>
      <c r="CN102" t="s">
        <v>109</v>
      </c>
      <c r="CO102">
        <f>IF(fun[[#This Row],[PoolQC]]="Ex",5,IF(fun[[#This Row],[PoolQC]]="Gd",4,IF(fun[[#This Row],[PoolQC]]="TA",3,IF(fun[[#This Row],[PoolQC]]="Fa",2,IF(fun[[#This Row],[PoolQC]]="Po",1,0)))))</f>
        <v>0</v>
      </c>
      <c r="CP102" t="s">
        <v>109</v>
      </c>
      <c r="CQ102" t="s">
        <v>109</v>
      </c>
      <c r="CR102">
        <v>0</v>
      </c>
      <c r="CS102">
        <v>2</v>
      </c>
      <c r="CT102">
        <v>2010</v>
      </c>
      <c r="CU102" t="s">
        <v>136</v>
      </c>
      <c r="CV102" t="s">
        <v>137</v>
      </c>
      <c r="CW102">
        <f>COUNTIF(fun[[#This Row],[Id]:[SaleCondition]],0)</f>
        <v>15</v>
      </c>
      <c r="CX102">
        <f>COUNTIF(fun[[#This Row],[Id]:[SaleCondition]],"NA")</f>
        <v>5</v>
      </c>
      <c r="CY10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02">
        <f>fun[NUM_ExCond]+fun[NUM_BsmtCond]+fun[NUM_GarCond]</f>
        <v>9</v>
      </c>
      <c r="DA1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1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</v>
      </c>
      <c r="DC102">
        <v>205000</v>
      </c>
    </row>
    <row r="103" spans="1:107" x14ac:dyDescent="0.25">
      <c r="A103">
        <v>102</v>
      </c>
      <c r="B103">
        <v>60</v>
      </c>
      <c r="C103" t="s">
        <v>107</v>
      </c>
      <c r="D103">
        <f>IF(fun[[#This Row],[MSZoning]]="RL",1,0)</f>
        <v>1</v>
      </c>
      <c r="E103">
        <f>IF(fun[[#This Row],[rl]]="RM",1,0)</f>
        <v>0</v>
      </c>
      <c r="F103">
        <f>IF(fun[[#This Row],[rm]]="RH",1,0)</f>
        <v>0</v>
      </c>
      <c r="G103">
        <f>IF(fun[[#This Row],[rh]]="C (all)",1,0)</f>
        <v>0</v>
      </c>
      <c r="H103">
        <v>77</v>
      </c>
      <c r="I103">
        <f>IF(fun[[#This Row],[LotFrontage]]="NA",0,fun[[#This Row],[LotFrontage]])</f>
        <v>77</v>
      </c>
      <c r="J103">
        <v>9206</v>
      </c>
      <c r="K103" t="s">
        <v>108</v>
      </c>
      <c r="L103" t="s">
        <v>109</v>
      </c>
      <c r="M103" t="s">
        <v>110</v>
      </c>
      <c r="N103" t="s">
        <v>111</v>
      </c>
      <c r="O103" t="s">
        <v>112</v>
      </c>
      <c r="P103" t="s">
        <v>113</v>
      </c>
      <c r="Q103" t="s">
        <v>114</v>
      </c>
      <c r="R103" t="s">
        <v>196</v>
      </c>
      <c r="S103" t="s">
        <v>116</v>
      </c>
      <c r="T103" t="s">
        <v>116</v>
      </c>
      <c r="U103" t="s">
        <v>117</v>
      </c>
      <c r="V103" t="s">
        <v>118</v>
      </c>
      <c r="W103">
        <v>6</v>
      </c>
      <c r="X103">
        <v>5</v>
      </c>
      <c r="Y103">
        <v>1985</v>
      </c>
      <c r="Z103">
        <v>1985</v>
      </c>
      <c r="AA103" t="s">
        <v>119</v>
      </c>
      <c r="AB103" t="s">
        <v>120</v>
      </c>
      <c r="AC103" t="s">
        <v>166</v>
      </c>
      <c r="AD103" t="s">
        <v>166</v>
      </c>
      <c r="AE103" t="s">
        <v>122</v>
      </c>
      <c r="AF103">
        <v>336</v>
      </c>
      <c r="AG103" t="s">
        <v>123</v>
      </c>
      <c r="AH103">
        <f>IF(fun[[#This Row],[ExterQual]]="Ex",5,IF(fun[[#This Row],[ExterQual]]="Gd",4,IF(fun[[#This Row],[ExterQual]]="TA",3,IF(fun[[#This Row],[ExterQual]]="Fa",2,1))))</f>
        <v>4</v>
      </c>
      <c r="AI103" t="s">
        <v>124</v>
      </c>
      <c r="AJ103">
        <f>IF(fun[[#This Row],[ExterCond]]="Ex",5,IF(fun[[#This Row],[ExterCond]]="Gd",4,IF(fun[[#This Row],[ExterCond]]="TA",3,IF(fun[[#This Row],[ExterCond]]="Fa",2,1))))</f>
        <v>3</v>
      </c>
      <c r="AK103" t="s">
        <v>144</v>
      </c>
      <c r="AL103" t="s">
        <v>123</v>
      </c>
      <c r="AM103">
        <f>IF(fun[[#This Row],[BsmtQual]]="Ex",5,IF(fun[[#This Row],[BsmtQual]]="Gd",4,IF(fun[[#This Row],[BsmtQual]]="TA",3,IF(fun[[#This Row],[BsmtQual]]="Fa",2,IF(fun[[#This Row],[BsmtQual]]="Po",1,0)))))</f>
        <v>4</v>
      </c>
      <c r="AN103" t="s">
        <v>124</v>
      </c>
      <c r="AO103">
        <f>IF(fun[[#This Row],[BsmtCond]]="Ex",5,IF(fun[[#This Row],[BsmtCond]]="Gd",4,IF(fun[[#This Row],[BsmtCond]]="TA",3,IF(fun[[#This Row],[BsmtCond]]="Fa",2,IF(fun[[#This Row],[BsmtCond]]="Po",1,0)))))</f>
        <v>3</v>
      </c>
      <c r="AP103" t="s">
        <v>126</v>
      </c>
      <c r="AQ103">
        <f>IF(fun[[#This Row],[BsmtExposure]]="Gd",3,IF(fun[[#This Row],[BsmtExposure]]="Av",2,IF(fun[[#This Row],[BsmtExposure]]="Mn",1,0)))</f>
        <v>0</v>
      </c>
      <c r="AR103" t="s">
        <v>128</v>
      </c>
      <c r="AS103">
        <v>0</v>
      </c>
      <c r="AT103" t="s">
        <v>128</v>
      </c>
      <c r="AU103">
        <v>0</v>
      </c>
      <c r="AV103">
        <v>741</v>
      </c>
      <c r="AW103">
        <v>741</v>
      </c>
      <c r="AX103" t="s">
        <v>129</v>
      </c>
      <c r="AY103" t="s">
        <v>124</v>
      </c>
      <c r="AZ103">
        <f>IF(fun[[#This Row],[HeatingQC]]="Ex",5,IF(fun[[#This Row],[HeatingQC]]="Gd",4,IF(fun[[#This Row],[HeatingQC]]="TA",3,IF(fun[[#This Row],[HeatingQC]]="Fa",2,IF(fun[[#This Row],[HeatingQC]]="Po",1,0)))))</f>
        <v>3</v>
      </c>
      <c r="BA103" t="s">
        <v>131</v>
      </c>
      <c r="BB103" t="s">
        <v>132</v>
      </c>
      <c r="BC103">
        <v>977</v>
      </c>
      <c r="BD103">
        <v>755</v>
      </c>
      <c r="BE103">
        <v>0</v>
      </c>
      <c r="BF103">
        <v>1732</v>
      </c>
      <c r="BG103">
        <f>LOG(fun[[#This Row],[GrLivArea]])</f>
        <v>3.2385478876813276</v>
      </c>
      <c r="BH103">
        <v>0</v>
      </c>
      <c r="BI103">
        <v>0</v>
      </c>
      <c r="BJ103">
        <f>fun[[#This Row],[BsmtFullBath]]+(0.5*fun[[#This Row],[BsmtHalfBath]])</f>
        <v>0</v>
      </c>
      <c r="BK103">
        <v>2</v>
      </c>
      <c r="BL103">
        <v>1</v>
      </c>
      <c r="BM103">
        <f>fun[[#This Row],[HalfBath]]+fun[[#This Row],[TOTBaseBath]]+fun[[#This Row],[FullBath]]</f>
        <v>3</v>
      </c>
      <c r="BN103">
        <v>3</v>
      </c>
      <c r="BO103">
        <v>1</v>
      </c>
      <c r="BP103" t="s">
        <v>123</v>
      </c>
      <c r="BQ103">
        <f>IF(fun[[#This Row],[KitchenQual]]="Ex",5,IF(fun[[#This Row],[KitchenQual]]="Gd",4,IF(fun[[#This Row],[KitchenQual]]="TA",3,IF(fun[[#This Row],[KitchenQual]]="Fa",2,0))))</f>
        <v>4</v>
      </c>
      <c r="BR103">
        <v>7</v>
      </c>
      <c r="BS103" t="s">
        <v>133</v>
      </c>
      <c r="BT103">
        <v>1</v>
      </c>
      <c r="BU103" t="s">
        <v>124</v>
      </c>
      <c r="BV103">
        <f>IF(fun[[#This Row],[FireplaceQu]]="Ex",5,IF(fun[[#This Row],[FireplaceQu]]="Gd",4,IF(fun[[#This Row],[FireplaceQu]]="TA",3,IF(fun[[#This Row],[FireplaceQu]]="Fa",2,0))))</f>
        <v>3</v>
      </c>
      <c r="BW103" t="s">
        <v>134</v>
      </c>
      <c r="BX103">
        <v>1985</v>
      </c>
      <c r="BY103" t="s">
        <v>183</v>
      </c>
      <c r="BZ103">
        <v>2</v>
      </c>
      <c r="CA103">
        <v>476</v>
      </c>
      <c r="CB103" t="s">
        <v>124</v>
      </c>
      <c r="CC103">
        <f>IF(fun[[#This Row],[GarageQual]]="Ex",5,IF(fun[[#This Row],[GarageQual]]="Gd",4,IF(fun[[#This Row],[GarageQual]]="TA",3,IF(fun[[#This Row],[GarageQual]]="Fa",2,IF(fun[[#This Row],[GarageQual]]="Po",1,0)))))</f>
        <v>3</v>
      </c>
      <c r="CD103" t="s">
        <v>124</v>
      </c>
      <c r="CE103">
        <f>IF(fun[[#This Row],[GarageCond]]="Ex",5,IF(fun[[#This Row],[GarageCond]]="Gd",4,IF(fun[[#This Row],[GarageCond]]="TA",3,IF(fun[[#This Row],[GarageCond]]="Fa",2,IF(fun[[#This Row],[GarageCond]]="Po",1,0)))))</f>
        <v>3</v>
      </c>
      <c r="CF103" t="s">
        <v>131</v>
      </c>
      <c r="CG103">
        <v>192</v>
      </c>
      <c r="CH103">
        <v>46</v>
      </c>
      <c r="CI103">
        <v>0</v>
      </c>
      <c r="CJ103">
        <v>0</v>
      </c>
      <c r="CK103">
        <v>0</v>
      </c>
      <c r="CL103">
        <f>(0.5*fun[[#This Row],[WoodDeckSF]])+fun[[#This Row],[OpenPorchSF]]+(2*fun[[#This Row],[EnclosedPorch]])+(1.5*fun[[#This Row],[3SsnPorch]])+fun[[#This Row],[ScreenPorch]]</f>
        <v>142</v>
      </c>
      <c r="CM103">
        <v>0</v>
      </c>
      <c r="CN103" t="s">
        <v>109</v>
      </c>
      <c r="CO103">
        <f>IF(fun[[#This Row],[PoolQC]]="Ex",5,IF(fun[[#This Row],[PoolQC]]="Gd",4,IF(fun[[#This Row],[PoolQC]]="TA",3,IF(fun[[#This Row],[PoolQC]]="Fa",2,IF(fun[[#This Row],[PoolQC]]="Po",1,0)))))</f>
        <v>0</v>
      </c>
      <c r="CP103" t="s">
        <v>109</v>
      </c>
      <c r="CQ103" t="s">
        <v>109</v>
      </c>
      <c r="CR103">
        <v>0</v>
      </c>
      <c r="CS103">
        <v>6</v>
      </c>
      <c r="CT103">
        <v>2010</v>
      </c>
      <c r="CU103" t="s">
        <v>136</v>
      </c>
      <c r="CV103" t="s">
        <v>137</v>
      </c>
      <c r="CW103">
        <f>COUNTIF(fun[[#This Row],[Id]:[SaleCondition]],0)</f>
        <v>16</v>
      </c>
      <c r="CX103">
        <f>COUNTIF(fun[[#This Row],[Id]:[SaleCondition]],"NA")</f>
        <v>4</v>
      </c>
      <c r="CY10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3">
        <f>fun[NUM_ExCond]+fun[NUM_BsmtCond]+fun[NUM_GarCond]</f>
        <v>9</v>
      </c>
      <c r="DA1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1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62.5</v>
      </c>
      <c r="DC103">
        <v>178000</v>
      </c>
    </row>
    <row r="104" spans="1:107" x14ac:dyDescent="0.25">
      <c r="A104">
        <v>103</v>
      </c>
      <c r="B104">
        <v>90</v>
      </c>
      <c r="C104" t="s">
        <v>107</v>
      </c>
      <c r="D104">
        <f>IF(fun[[#This Row],[MSZoning]]="RL",1,0)</f>
        <v>1</v>
      </c>
      <c r="E104">
        <f>IF(fun[[#This Row],[rl]]="RM",1,0)</f>
        <v>0</v>
      </c>
      <c r="F104">
        <f>IF(fun[[#This Row],[rm]]="RH",1,0)</f>
        <v>0</v>
      </c>
      <c r="G104">
        <f>IF(fun[[#This Row],[rh]]="C (all)",1,0)</f>
        <v>0</v>
      </c>
      <c r="H104">
        <v>64</v>
      </c>
      <c r="I104">
        <f>IF(fun[[#This Row],[LotFrontage]]="NA",0,fun[[#This Row],[LotFrontage]])</f>
        <v>64</v>
      </c>
      <c r="J104">
        <v>7018</v>
      </c>
      <c r="K104" t="s">
        <v>108</v>
      </c>
      <c r="L104" t="s">
        <v>109</v>
      </c>
      <c r="M104" t="s">
        <v>110</v>
      </c>
      <c r="N104" t="s">
        <v>201</v>
      </c>
      <c r="O104" t="s">
        <v>112</v>
      </c>
      <c r="P104" t="s">
        <v>113</v>
      </c>
      <c r="Q104" t="s">
        <v>114</v>
      </c>
      <c r="R104" t="s">
        <v>196</v>
      </c>
      <c r="S104" t="s">
        <v>116</v>
      </c>
      <c r="T104" t="s">
        <v>116</v>
      </c>
      <c r="U104" t="s">
        <v>193</v>
      </c>
      <c r="V104" t="s">
        <v>141</v>
      </c>
      <c r="W104">
        <v>5</v>
      </c>
      <c r="X104">
        <v>5</v>
      </c>
      <c r="Y104">
        <v>1979</v>
      </c>
      <c r="Z104">
        <v>1979</v>
      </c>
      <c r="AA104" t="s">
        <v>119</v>
      </c>
      <c r="AB104" t="s">
        <v>120</v>
      </c>
      <c r="AC104" t="s">
        <v>166</v>
      </c>
      <c r="AD104" t="s">
        <v>166</v>
      </c>
      <c r="AE104" t="s">
        <v>143</v>
      </c>
      <c r="AF104">
        <v>0</v>
      </c>
      <c r="AG104" t="s">
        <v>124</v>
      </c>
      <c r="AH104">
        <f>IF(fun[[#This Row],[ExterQual]]="Ex",5,IF(fun[[#This Row],[ExterQual]]="Gd",4,IF(fun[[#This Row],[ExterQual]]="TA",3,IF(fun[[#This Row],[ExterQual]]="Fa",2,1))))</f>
        <v>3</v>
      </c>
      <c r="AI104" t="s">
        <v>173</v>
      </c>
      <c r="AJ104">
        <f>IF(fun[[#This Row],[ExterCond]]="Ex",5,IF(fun[[#This Row],[ExterCond]]="Gd",4,IF(fun[[#This Row],[ExterCond]]="TA",3,IF(fun[[#This Row],[ExterCond]]="Fa",2,1))))</f>
        <v>2</v>
      </c>
      <c r="AK104" t="s">
        <v>194</v>
      </c>
      <c r="AL104" t="s">
        <v>109</v>
      </c>
      <c r="AM104">
        <f>IF(fun[[#This Row],[BsmtQual]]="Ex",5,IF(fun[[#This Row],[BsmtQual]]="Gd",4,IF(fun[[#This Row],[BsmtQual]]="TA",3,IF(fun[[#This Row],[BsmtQual]]="Fa",2,IF(fun[[#This Row],[BsmtQual]]="Po",1,0)))))</f>
        <v>0</v>
      </c>
      <c r="AN104" t="s">
        <v>109</v>
      </c>
      <c r="AO104">
        <f>IF(fun[[#This Row],[BsmtCond]]="Ex",5,IF(fun[[#This Row],[BsmtCond]]="Gd",4,IF(fun[[#This Row],[BsmtCond]]="TA",3,IF(fun[[#This Row],[BsmtCond]]="Fa",2,IF(fun[[#This Row],[BsmtCond]]="Po",1,0)))))</f>
        <v>0</v>
      </c>
      <c r="AP104" t="s">
        <v>109</v>
      </c>
      <c r="AQ104">
        <f>IF(fun[[#This Row],[BsmtExposure]]="Gd",3,IF(fun[[#This Row],[BsmtExposure]]="Av",2,IF(fun[[#This Row],[BsmtExposure]]="Mn",1,0)))</f>
        <v>0</v>
      </c>
      <c r="AR104" t="s">
        <v>109</v>
      </c>
      <c r="AS104">
        <v>0</v>
      </c>
      <c r="AT104" t="s">
        <v>109</v>
      </c>
      <c r="AU104">
        <v>0</v>
      </c>
      <c r="AV104">
        <v>0</v>
      </c>
      <c r="AW104">
        <v>0</v>
      </c>
      <c r="AX104" t="s">
        <v>129</v>
      </c>
      <c r="AY104" t="s">
        <v>124</v>
      </c>
      <c r="AZ104">
        <f>IF(fun[[#This Row],[HeatingQC]]="Ex",5,IF(fun[[#This Row],[HeatingQC]]="Gd",4,IF(fun[[#This Row],[HeatingQC]]="TA",3,IF(fun[[#This Row],[HeatingQC]]="Fa",2,IF(fun[[#This Row],[HeatingQC]]="Po",1,0)))))</f>
        <v>3</v>
      </c>
      <c r="BA104" t="s">
        <v>131</v>
      </c>
      <c r="BB104" t="s">
        <v>132</v>
      </c>
      <c r="BC104">
        <v>1535</v>
      </c>
      <c r="BD104">
        <v>0</v>
      </c>
      <c r="BE104">
        <v>0</v>
      </c>
      <c r="BF104">
        <v>1535</v>
      </c>
      <c r="BG104">
        <f>LOG(fun[[#This Row],[GrLivArea]])</f>
        <v>3.1861083798132053</v>
      </c>
      <c r="BH104">
        <v>0</v>
      </c>
      <c r="BI104">
        <v>0</v>
      </c>
      <c r="BJ104">
        <f>fun[[#This Row],[BsmtFullBath]]+(0.5*fun[[#This Row],[BsmtHalfBath]])</f>
        <v>0</v>
      </c>
      <c r="BK104">
        <v>2</v>
      </c>
      <c r="BL104">
        <v>0</v>
      </c>
      <c r="BM104">
        <f>fun[[#This Row],[HalfBath]]+fun[[#This Row],[TOTBaseBath]]+fun[[#This Row],[FullBath]]</f>
        <v>2</v>
      </c>
      <c r="BN104">
        <v>4</v>
      </c>
      <c r="BO104">
        <v>2</v>
      </c>
      <c r="BP104" t="s">
        <v>124</v>
      </c>
      <c r="BQ104">
        <f>IF(fun[[#This Row],[KitchenQual]]="Ex",5,IF(fun[[#This Row],[KitchenQual]]="Gd",4,IF(fun[[#This Row],[KitchenQual]]="TA",3,IF(fun[[#This Row],[KitchenQual]]="Fa",2,0))))</f>
        <v>3</v>
      </c>
      <c r="BR104">
        <v>8</v>
      </c>
      <c r="BS104" t="s">
        <v>133</v>
      </c>
      <c r="BT104">
        <v>0</v>
      </c>
      <c r="BU104" t="s">
        <v>109</v>
      </c>
      <c r="BV104">
        <f>IF(fun[[#This Row],[FireplaceQu]]="Ex",5,IF(fun[[#This Row],[FireplaceQu]]="Gd",4,IF(fun[[#This Row],[FireplaceQu]]="TA",3,IF(fun[[#This Row],[FireplaceQu]]="Fa",2,0))))</f>
        <v>0</v>
      </c>
      <c r="BW104" t="s">
        <v>134</v>
      </c>
      <c r="BX104">
        <v>1979</v>
      </c>
      <c r="BY104" t="s">
        <v>128</v>
      </c>
      <c r="BZ104">
        <v>2</v>
      </c>
      <c r="CA104">
        <v>410</v>
      </c>
      <c r="CB104" t="s">
        <v>124</v>
      </c>
      <c r="CC104">
        <f>IF(fun[[#This Row],[GarageQual]]="Ex",5,IF(fun[[#This Row],[GarageQual]]="Gd",4,IF(fun[[#This Row],[GarageQual]]="TA",3,IF(fun[[#This Row],[GarageQual]]="Fa",2,IF(fun[[#This Row],[GarageQual]]="Po",1,0)))))</f>
        <v>3</v>
      </c>
      <c r="CD104" t="s">
        <v>124</v>
      </c>
      <c r="CE104">
        <f>IF(fun[[#This Row],[GarageCond]]="Ex",5,IF(fun[[#This Row],[GarageCond]]="Gd",4,IF(fun[[#This Row],[GarageCond]]="TA",3,IF(fun[[#This Row],[GarageCond]]="Fa",2,IF(fun[[#This Row],[GarageCond]]="Po",1,0)))))</f>
        <v>3</v>
      </c>
      <c r="CF104" t="s">
        <v>131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f>(0.5*fun[[#This Row],[WoodDeckSF]])+fun[[#This Row],[OpenPorchSF]]+(2*fun[[#This Row],[EnclosedPorch]])+(1.5*fun[[#This Row],[3SsnPorch]])+fun[[#This Row],[ScreenPorch]]</f>
        <v>0</v>
      </c>
      <c r="CM104">
        <v>0</v>
      </c>
      <c r="CN104" t="s">
        <v>109</v>
      </c>
      <c r="CO104">
        <f>IF(fun[[#This Row],[PoolQC]]="Ex",5,IF(fun[[#This Row],[PoolQC]]="Gd",4,IF(fun[[#This Row],[PoolQC]]="TA",3,IF(fun[[#This Row],[PoolQC]]="Fa",2,IF(fun[[#This Row],[PoolQC]]="Po",1,0)))))</f>
        <v>0</v>
      </c>
      <c r="CP104" t="s">
        <v>109</v>
      </c>
      <c r="CQ104" t="s">
        <v>109</v>
      </c>
      <c r="CR104">
        <v>0</v>
      </c>
      <c r="CS104">
        <v>6</v>
      </c>
      <c r="CT104">
        <v>2009</v>
      </c>
      <c r="CU104" t="s">
        <v>136</v>
      </c>
      <c r="CV104" t="s">
        <v>236</v>
      </c>
      <c r="CW104">
        <f>COUNTIF(fun[[#This Row],[Id]:[SaleCondition]],0)</f>
        <v>28</v>
      </c>
      <c r="CX104">
        <f>COUNTIF(fun[[#This Row],[Id]:[SaleCondition]],"NA")</f>
        <v>10</v>
      </c>
      <c r="CY104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104">
        <f>fun[NUM_ExCond]+fun[NUM_BsmtCond]+fun[NUM_GarCond]</f>
        <v>5</v>
      </c>
      <c r="DA1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64</v>
      </c>
      <c r="DB1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44.5</v>
      </c>
      <c r="DC104">
        <v>118964</v>
      </c>
    </row>
    <row r="105" spans="1:107" x14ac:dyDescent="0.25">
      <c r="A105">
        <v>104</v>
      </c>
      <c r="B105">
        <v>20</v>
      </c>
      <c r="C105" t="s">
        <v>107</v>
      </c>
      <c r="D105">
        <f>IF(fun[[#This Row],[MSZoning]]="RL",1,0)</f>
        <v>1</v>
      </c>
      <c r="E105">
        <f>IF(fun[[#This Row],[rl]]="RM",1,0)</f>
        <v>0</v>
      </c>
      <c r="F105">
        <f>IF(fun[[#This Row],[rm]]="RH",1,0)</f>
        <v>0</v>
      </c>
      <c r="G105">
        <f>IF(fun[[#This Row],[rh]]="C (all)",1,0)</f>
        <v>0</v>
      </c>
      <c r="H105">
        <v>94</v>
      </c>
      <c r="I105">
        <f>IF(fun[[#This Row],[LotFrontage]]="NA",0,fun[[#This Row],[LotFrontage]])</f>
        <v>94</v>
      </c>
      <c r="J105">
        <v>10402</v>
      </c>
      <c r="K105" t="s">
        <v>108</v>
      </c>
      <c r="L105" t="s">
        <v>109</v>
      </c>
      <c r="M105" t="s">
        <v>146</v>
      </c>
      <c r="N105" t="s">
        <v>111</v>
      </c>
      <c r="O105" t="s">
        <v>112</v>
      </c>
      <c r="P105" t="s">
        <v>148</v>
      </c>
      <c r="Q105" t="s">
        <v>114</v>
      </c>
      <c r="R105" t="s">
        <v>115</v>
      </c>
      <c r="S105" t="s">
        <v>116</v>
      </c>
      <c r="T105" t="s">
        <v>116</v>
      </c>
      <c r="U105" t="s">
        <v>117</v>
      </c>
      <c r="V105" t="s">
        <v>141</v>
      </c>
      <c r="W105">
        <v>7</v>
      </c>
      <c r="X105">
        <v>5</v>
      </c>
      <c r="Y105">
        <v>2009</v>
      </c>
      <c r="Z105">
        <v>2009</v>
      </c>
      <c r="AA105" t="s">
        <v>119</v>
      </c>
      <c r="AB105" t="s">
        <v>120</v>
      </c>
      <c r="AC105" t="s">
        <v>121</v>
      </c>
      <c r="AD105" t="s">
        <v>121</v>
      </c>
      <c r="AE105" t="s">
        <v>143</v>
      </c>
      <c r="AF105">
        <v>0</v>
      </c>
      <c r="AG105" t="s">
        <v>124</v>
      </c>
      <c r="AH105">
        <f>IF(fun[[#This Row],[ExterQual]]="Ex",5,IF(fun[[#This Row],[ExterQual]]="Gd",4,IF(fun[[#This Row],[ExterQual]]="TA",3,IF(fun[[#This Row],[ExterQual]]="Fa",2,1))))</f>
        <v>3</v>
      </c>
      <c r="AI105" t="s">
        <v>124</v>
      </c>
      <c r="AJ105">
        <f>IF(fun[[#This Row],[ExterCond]]="Ex",5,IF(fun[[#This Row],[ExterCond]]="Gd",4,IF(fun[[#This Row],[ExterCond]]="TA",3,IF(fun[[#This Row],[ExterCond]]="Fa",2,1))))</f>
        <v>3</v>
      </c>
      <c r="AK105" t="s">
        <v>125</v>
      </c>
      <c r="AL105" t="s">
        <v>123</v>
      </c>
      <c r="AM105">
        <f>IF(fun[[#This Row],[BsmtQual]]="Ex",5,IF(fun[[#This Row],[BsmtQual]]="Gd",4,IF(fun[[#This Row],[BsmtQual]]="TA",3,IF(fun[[#This Row],[BsmtQual]]="Fa",2,IF(fun[[#This Row],[BsmtQual]]="Po",1,0)))))</f>
        <v>4</v>
      </c>
      <c r="AN105" t="s">
        <v>124</v>
      </c>
      <c r="AO105">
        <f>IF(fun[[#This Row],[BsmtCond]]="Ex",5,IF(fun[[#This Row],[BsmtCond]]="Gd",4,IF(fun[[#This Row],[BsmtCond]]="TA",3,IF(fun[[#This Row],[BsmtCond]]="Fa",2,IF(fun[[#This Row],[BsmtCond]]="Po",1,0)))))</f>
        <v>3</v>
      </c>
      <c r="AP105" t="s">
        <v>126</v>
      </c>
      <c r="AQ105">
        <f>IF(fun[[#This Row],[BsmtExposure]]="Gd",3,IF(fun[[#This Row],[BsmtExposure]]="Av",2,IF(fun[[#This Row],[BsmtExposure]]="Mn",1,0)))</f>
        <v>0</v>
      </c>
      <c r="AR105" t="s">
        <v>128</v>
      </c>
      <c r="AS105">
        <v>0</v>
      </c>
      <c r="AT105" t="s">
        <v>128</v>
      </c>
      <c r="AU105">
        <v>0</v>
      </c>
      <c r="AV105">
        <v>1226</v>
      </c>
      <c r="AW105">
        <v>1226</v>
      </c>
      <c r="AX105" t="s">
        <v>129</v>
      </c>
      <c r="AY105" t="s">
        <v>130</v>
      </c>
      <c r="AZ105">
        <f>IF(fun[[#This Row],[HeatingQC]]="Ex",5,IF(fun[[#This Row],[HeatingQC]]="Gd",4,IF(fun[[#This Row],[HeatingQC]]="TA",3,IF(fun[[#This Row],[HeatingQC]]="Fa",2,IF(fun[[#This Row],[HeatingQC]]="Po",1,0)))))</f>
        <v>5</v>
      </c>
      <c r="BA105" t="s">
        <v>131</v>
      </c>
      <c r="BB105" t="s">
        <v>132</v>
      </c>
      <c r="BC105">
        <v>1226</v>
      </c>
      <c r="BD105">
        <v>0</v>
      </c>
      <c r="BE105">
        <v>0</v>
      </c>
      <c r="BF105">
        <v>1226</v>
      </c>
      <c r="BG105">
        <f>LOG(fun[[#This Row],[GrLivArea]])</f>
        <v>3.0884904701823963</v>
      </c>
      <c r="BH105">
        <v>0</v>
      </c>
      <c r="BI105">
        <v>0</v>
      </c>
      <c r="BJ105">
        <f>fun[[#This Row],[BsmtFullBath]]+(0.5*fun[[#This Row],[BsmtHalfBath]])</f>
        <v>0</v>
      </c>
      <c r="BK105">
        <v>2</v>
      </c>
      <c r="BL105">
        <v>0</v>
      </c>
      <c r="BM105">
        <f>fun[[#This Row],[HalfBath]]+fun[[#This Row],[TOTBaseBath]]+fun[[#This Row],[FullBath]]</f>
        <v>2</v>
      </c>
      <c r="BN105">
        <v>3</v>
      </c>
      <c r="BO105">
        <v>1</v>
      </c>
      <c r="BP105" t="s">
        <v>123</v>
      </c>
      <c r="BQ105">
        <f>IF(fun[[#This Row],[KitchenQual]]="Ex",5,IF(fun[[#This Row],[KitchenQual]]="Gd",4,IF(fun[[#This Row],[KitchenQual]]="TA",3,IF(fun[[#This Row],[KitchenQual]]="Fa",2,0))))</f>
        <v>4</v>
      </c>
      <c r="BR105">
        <v>6</v>
      </c>
      <c r="BS105" t="s">
        <v>133</v>
      </c>
      <c r="BT105">
        <v>0</v>
      </c>
      <c r="BU105" t="s">
        <v>109</v>
      </c>
      <c r="BV105">
        <f>IF(fun[[#This Row],[FireplaceQu]]="Ex",5,IF(fun[[#This Row],[FireplaceQu]]="Gd",4,IF(fun[[#This Row],[FireplaceQu]]="TA",3,IF(fun[[#This Row],[FireplaceQu]]="Fa",2,0))))</f>
        <v>0</v>
      </c>
      <c r="BW105" t="s">
        <v>134</v>
      </c>
      <c r="BX105">
        <v>2009</v>
      </c>
      <c r="BY105" t="s">
        <v>135</v>
      </c>
      <c r="BZ105">
        <v>3</v>
      </c>
      <c r="CA105">
        <v>740</v>
      </c>
      <c r="CB105" t="s">
        <v>124</v>
      </c>
      <c r="CC105">
        <f>IF(fun[[#This Row],[GarageQual]]="Ex",5,IF(fun[[#This Row],[GarageQual]]="Gd",4,IF(fun[[#This Row],[GarageQual]]="TA",3,IF(fun[[#This Row],[GarageQual]]="Fa",2,IF(fun[[#This Row],[GarageQual]]="Po",1,0)))))</f>
        <v>3</v>
      </c>
      <c r="CD105" t="s">
        <v>124</v>
      </c>
      <c r="CE105">
        <f>IF(fun[[#This Row],[GarageCond]]="Ex",5,IF(fun[[#This Row],[GarageCond]]="Gd",4,IF(fun[[#This Row],[GarageCond]]="TA",3,IF(fun[[#This Row],[GarageCond]]="Fa",2,IF(fun[[#This Row],[GarageCond]]="Po",1,0)))))</f>
        <v>3</v>
      </c>
      <c r="CF105" t="s">
        <v>131</v>
      </c>
      <c r="CG105">
        <v>0</v>
      </c>
      <c r="CH105">
        <v>36</v>
      </c>
      <c r="CI105">
        <v>0</v>
      </c>
      <c r="CJ105">
        <v>0</v>
      </c>
      <c r="CK105">
        <v>0</v>
      </c>
      <c r="CL105">
        <f>(0.5*fun[[#This Row],[WoodDeckSF]])+fun[[#This Row],[OpenPorchSF]]+(2*fun[[#This Row],[EnclosedPorch]])+(1.5*fun[[#This Row],[3SsnPorch]])+fun[[#This Row],[ScreenPorch]]</f>
        <v>36</v>
      </c>
      <c r="CM105">
        <v>0</v>
      </c>
      <c r="CN105" t="s">
        <v>109</v>
      </c>
      <c r="CO105">
        <f>IF(fun[[#This Row],[PoolQC]]="Ex",5,IF(fun[[#This Row],[PoolQC]]="Gd",4,IF(fun[[#This Row],[PoolQC]]="TA",3,IF(fun[[#This Row],[PoolQC]]="Fa",2,IF(fun[[#This Row],[PoolQC]]="Po",1,0)))))</f>
        <v>0</v>
      </c>
      <c r="CP105" t="s">
        <v>109</v>
      </c>
      <c r="CQ105" t="s">
        <v>109</v>
      </c>
      <c r="CR105">
        <v>0</v>
      </c>
      <c r="CS105">
        <v>5</v>
      </c>
      <c r="CT105">
        <v>2010</v>
      </c>
      <c r="CU105" t="s">
        <v>136</v>
      </c>
      <c r="CV105" t="s">
        <v>137</v>
      </c>
      <c r="CW105">
        <f>COUNTIF(fun[[#This Row],[Id]:[SaleCondition]],0)</f>
        <v>22</v>
      </c>
      <c r="CX105">
        <f>COUNTIF(fun[[#This Row],[Id]:[SaleCondition]],"NA")</f>
        <v>5</v>
      </c>
      <c r="CY10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05">
        <f>fun[NUM_ExCond]+fun[NUM_BsmtCond]+fun[NUM_GarCond]</f>
        <v>9</v>
      </c>
      <c r="DA1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105</v>
      </c>
      <c r="DB1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67.25</v>
      </c>
      <c r="DC105">
        <v>198900</v>
      </c>
    </row>
    <row r="106" spans="1:107" x14ac:dyDescent="0.25">
      <c r="A106">
        <v>105</v>
      </c>
      <c r="B106">
        <v>50</v>
      </c>
      <c r="C106" t="s">
        <v>168</v>
      </c>
      <c r="D106">
        <f>IF(fun[[#This Row],[MSZoning]]="RL",1,0)</f>
        <v>0</v>
      </c>
      <c r="E106">
        <f>IF(fun[[#This Row],[rl]]="RM",1,0)</f>
        <v>0</v>
      </c>
      <c r="F106">
        <f>IF(fun[[#This Row],[rm]]="RH",1,0)</f>
        <v>0</v>
      </c>
      <c r="G106">
        <f>IF(fun[[#This Row],[rh]]="C (all)",1,0)</f>
        <v>0</v>
      </c>
      <c r="H106" t="s">
        <v>109</v>
      </c>
      <c r="I106">
        <f>IF(fun[[#This Row],[LotFrontage]]="NA",0,fun[[#This Row],[LotFrontage]])</f>
        <v>0</v>
      </c>
      <c r="J106">
        <v>7758</v>
      </c>
      <c r="K106" t="s">
        <v>108</v>
      </c>
      <c r="L106" t="s">
        <v>109</v>
      </c>
      <c r="M106" t="s">
        <v>110</v>
      </c>
      <c r="N106" t="s">
        <v>111</v>
      </c>
      <c r="O106" t="s">
        <v>112</v>
      </c>
      <c r="P106" t="s">
        <v>148</v>
      </c>
      <c r="Q106" t="s">
        <v>114</v>
      </c>
      <c r="R106" t="s">
        <v>202</v>
      </c>
      <c r="S106" t="s">
        <v>116</v>
      </c>
      <c r="T106" t="s">
        <v>116</v>
      </c>
      <c r="U106" t="s">
        <v>117</v>
      </c>
      <c r="V106" t="s">
        <v>158</v>
      </c>
      <c r="W106">
        <v>7</v>
      </c>
      <c r="X106">
        <v>4</v>
      </c>
      <c r="Y106">
        <v>1931</v>
      </c>
      <c r="Z106">
        <v>1950</v>
      </c>
      <c r="AA106" t="s">
        <v>119</v>
      </c>
      <c r="AB106" t="s">
        <v>120</v>
      </c>
      <c r="AC106" t="s">
        <v>229</v>
      </c>
      <c r="AD106" t="s">
        <v>229</v>
      </c>
      <c r="AE106" t="s">
        <v>122</v>
      </c>
      <c r="AF106">
        <v>600</v>
      </c>
      <c r="AG106" t="s">
        <v>124</v>
      </c>
      <c r="AH106">
        <f>IF(fun[[#This Row],[ExterQual]]="Ex",5,IF(fun[[#This Row],[ExterQual]]="Gd",4,IF(fun[[#This Row],[ExterQual]]="TA",3,IF(fun[[#This Row],[ExterQual]]="Fa",2,1))))</f>
        <v>3</v>
      </c>
      <c r="AI106" t="s">
        <v>173</v>
      </c>
      <c r="AJ106">
        <f>IF(fun[[#This Row],[ExterCond]]="Ex",5,IF(fun[[#This Row],[ExterCond]]="Gd",4,IF(fun[[#This Row],[ExterCond]]="TA",3,IF(fun[[#This Row],[ExterCond]]="Fa",2,1))))</f>
        <v>2</v>
      </c>
      <c r="AK106" t="s">
        <v>125</v>
      </c>
      <c r="AL106" t="s">
        <v>124</v>
      </c>
      <c r="AM106">
        <f>IF(fun[[#This Row],[BsmtQual]]="Ex",5,IF(fun[[#This Row],[BsmtQual]]="Gd",4,IF(fun[[#This Row],[BsmtQual]]="TA",3,IF(fun[[#This Row],[BsmtQual]]="Fa",2,IF(fun[[#This Row],[BsmtQual]]="Po",1,0)))))</f>
        <v>3</v>
      </c>
      <c r="AN106" t="s">
        <v>124</v>
      </c>
      <c r="AO106">
        <f>IF(fun[[#This Row],[BsmtCond]]="Ex",5,IF(fun[[#This Row],[BsmtCond]]="Gd",4,IF(fun[[#This Row],[BsmtCond]]="TA",3,IF(fun[[#This Row],[BsmtCond]]="Fa",2,IF(fun[[#This Row],[BsmtCond]]="Po",1,0)))))</f>
        <v>3</v>
      </c>
      <c r="AP106" t="s">
        <v>126</v>
      </c>
      <c r="AQ106">
        <f>IF(fun[[#This Row],[BsmtExposure]]="Gd",3,IF(fun[[#This Row],[BsmtExposure]]="Av",2,IF(fun[[#This Row],[BsmtExposure]]="Mn",1,0)))</f>
        <v>0</v>
      </c>
      <c r="AR106" t="s">
        <v>198</v>
      </c>
      <c r="AS106">
        <v>224</v>
      </c>
      <c r="AT106" t="s">
        <v>128</v>
      </c>
      <c r="AU106">
        <v>0</v>
      </c>
      <c r="AV106">
        <v>816</v>
      </c>
      <c r="AW106">
        <v>1040</v>
      </c>
      <c r="AX106" t="s">
        <v>129</v>
      </c>
      <c r="AY106" t="s">
        <v>130</v>
      </c>
      <c r="AZ106">
        <f>IF(fun[[#This Row],[HeatingQC]]="Ex",5,IF(fun[[#This Row],[HeatingQC]]="Gd",4,IF(fun[[#This Row],[HeatingQC]]="TA",3,IF(fun[[#This Row],[HeatingQC]]="Fa",2,IF(fun[[#This Row],[HeatingQC]]="Po",1,0)))))</f>
        <v>5</v>
      </c>
      <c r="BA106" t="s">
        <v>131</v>
      </c>
      <c r="BB106" t="s">
        <v>171</v>
      </c>
      <c r="BC106">
        <v>1226</v>
      </c>
      <c r="BD106">
        <v>592</v>
      </c>
      <c r="BE106">
        <v>0</v>
      </c>
      <c r="BF106">
        <v>1818</v>
      </c>
      <c r="BG106">
        <f>LOG(fun[[#This Row],[GrLivArea]])</f>
        <v>3.2595938788859486</v>
      </c>
      <c r="BH106">
        <v>0</v>
      </c>
      <c r="BI106">
        <v>0</v>
      </c>
      <c r="BJ106">
        <f>fun[[#This Row],[BsmtFullBath]]+(0.5*fun[[#This Row],[BsmtHalfBath]])</f>
        <v>0</v>
      </c>
      <c r="BK106">
        <v>1</v>
      </c>
      <c r="BL106">
        <v>1</v>
      </c>
      <c r="BM106">
        <f>fun[[#This Row],[HalfBath]]+fun[[#This Row],[TOTBaseBath]]+fun[[#This Row],[FullBath]]</f>
        <v>2</v>
      </c>
      <c r="BN106">
        <v>4</v>
      </c>
      <c r="BO106">
        <v>1</v>
      </c>
      <c r="BP106" t="s">
        <v>124</v>
      </c>
      <c r="BQ106">
        <f>IF(fun[[#This Row],[KitchenQual]]="Ex",5,IF(fun[[#This Row],[KitchenQual]]="Gd",4,IF(fun[[#This Row],[KitchenQual]]="TA",3,IF(fun[[#This Row],[KitchenQual]]="Fa",2,0))))</f>
        <v>3</v>
      </c>
      <c r="BR106">
        <v>7</v>
      </c>
      <c r="BS106" t="s">
        <v>133</v>
      </c>
      <c r="BT106">
        <v>2</v>
      </c>
      <c r="BU106" t="s">
        <v>124</v>
      </c>
      <c r="BV106">
        <f>IF(fun[[#This Row],[FireplaceQu]]="Ex",5,IF(fun[[#This Row],[FireplaceQu]]="Gd",4,IF(fun[[#This Row],[FireplaceQu]]="TA",3,IF(fun[[#This Row],[FireplaceQu]]="Fa",2,0))))</f>
        <v>3</v>
      </c>
      <c r="BW106" t="s">
        <v>153</v>
      </c>
      <c r="BX106">
        <v>1951</v>
      </c>
      <c r="BY106" t="s">
        <v>128</v>
      </c>
      <c r="BZ106">
        <v>1</v>
      </c>
      <c r="CA106">
        <v>240</v>
      </c>
      <c r="CB106" t="s">
        <v>124</v>
      </c>
      <c r="CC106">
        <f>IF(fun[[#This Row],[GarageQual]]="Ex",5,IF(fun[[#This Row],[GarageQual]]="Gd",4,IF(fun[[#This Row],[GarageQual]]="TA",3,IF(fun[[#This Row],[GarageQual]]="Fa",2,IF(fun[[#This Row],[GarageQual]]="Po",1,0)))))</f>
        <v>3</v>
      </c>
      <c r="CD106" t="s">
        <v>124</v>
      </c>
      <c r="CE106">
        <f>IF(fun[[#This Row],[GarageCond]]="Ex",5,IF(fun[[#This Row],[GarageCond]]="Gd",4,IF(fun[[#This Row],[GarageCond]]="TA",3,IF(fun[[#This Row],[GarageCond]]="Fa",2,IF(fun[[#This Row],[GarageCond]]="Po",1,0)))))</f>
        <v>3</v>
      </c>
      <c r="CF106" t="s">
        <v>131</v>
      </c>
      <c r="CG106">
        <v>0</v>
      </c>
      <c r="CH106">
        <v>0</v>
      </c>
      <c r="CI106">
        <v>0</v>
      </c>
      <c r="CJ106">
        <v>0</v>
      </c>
      <c r="CK106">
        <v>184</v>
      </c>
      <c r="CL106">
        <f>(0.5*fun[[#This Row],[WoodDeckSF]])+fun[[#This Row],[OpenPorchSF]]+(2*fun[[#This Row],[EnclosedPorch]])+(1.5*fun[[#This Row],[3SsnPorch]])+fun[[#This Row],[ScreenPorch]]</f>
        <v>184</v>
      </c>
      <c r="CM106">
        <v>0</v>
      </c>
      <c r="CN106" t="s">
        <v>109</v>
      </c>
      <c r="CO106">
        <f>IF(fun[[#This Row],[PoolQC]]="Ex",5,IF(fun[[#This Row],[PoolQC]]="Gd",4,IF(fun[[#This Row],[PoolQC]]="TA",3,IF(fun[[#This Row],[PoolQC]]="Fa",2,IF(fun[[#This Row],[PoolQC]]="Po",1,0)))))</f>
        <v>0</v>
      </c>
      <c r="CP106" t="s">
        <v>109</v>
      </c>
      <c r="CQ106" t="s">
        <v>109</v>
      </c>
      <c r="CR106">
        <v>0</v>
      </c>
      <c r="CS106">
        <v>6</v>
      </c>
      <c r="CT106">
        <v>2007</v>
      </c>
      <c r="CU106" t="s">
        <v>136</v>
      </c>
      <c r="CV106" t="s">
        <v>137</v>
      </c>
      <c r="CW106">
        <f>COUNTIF(fun[[#This Row],[Id]:[SaleCondition]],0)</f>
        <v>18</v>
      </c>
      <c r="CX106">
        <f>COUNTIF(fun[[#This Row],[Id]:[SaleCondition]],"NA")</f>
        <v>5</v>
      </c>
      <c r="CY10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6">
        <f>fun[NUM_ExCond]+fun[NUM_BsmtCond]+fun[NUM_GarCond]</f>
        <v>8</v>
      </c>
      <c r="DA1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1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53.25</v>
      </c>
      <c r="DC106">
        <v>169500</v>
      </c>
    </row>
    <row r="107" spans="1:107" x14ac:dyDescent="0.25">
      <c r="A107">
        <v>106</v>
      </c>
      <c r="B107">
        <v>60</v>
      </c>
      <c r="C107" t="s">
        <v>218</v>
      </c>
      <c r="D107">
        <f>IF(fun[[#This Row],[MSZoning]]="RL",1,0)</f>
        <v>0</v>
      </c>
      <c r="E107">
        <f>IF(fun[[#This Row],[rl]]="RM",1,0)</f>
        <v>0</v>
      </c>
      <c r="F107">
        <f>IF(fun[[#This Row],[rm]]="RH",1,0)</f>
        <v>0</v>
      </c>
      <c r="G107">
        <f>IF(fun[[#This Row],[rh]]="C (all)",1,0)</f>
        <v>0</v>
      </c>
      <c r="H107">
        <v>75</v>
      </c>
      <c r="I107">
        <f>IF(fun[[#This Row],[LotFrontage]]="NA",0,fun[[#This Row],[LotFrontage]])</f>
        <v>75</v>
      </c>
      <c r="J107">
        <v>9375</v>
      </c>
      <c r="K107" t="s">
        <v>108</v>
      </c>
      <c r="L107" t="s">
        <v>109</v>
      </c>
      <c r="M107" t="s">
        <v>110</v>
      </c>
      <c r="N107" t="s">
        <v>111</v>
      </c>
      <c r="O107" t="s">
        <v>112</v>
      </c>
      <c r="P107" t="s">
        <v>113</v>
      </c>
      <c r="Q107" t="s">
        <v>114</v>
      </c>
      <c r="R107" t="s">
        <v>162</v>
      </c>
      <c r="S107" t="s">
        <v>116</v>
      </c>
      <c r="T107" t="s">
        <v>116</v>
      </c>
      <c r="U107" t="s">
        <v>117</v>
      </c>
      <c r="V107" t="s">
        <v>118</v>
      </c>
      <c r="W107">
        <v>8</v>
      </c>
      <c r="X107">
        <v>5</v>
      </c>
      <c r="Y107">
        <v>2003</v>
      </c>
      <c r="Z107">
        <v>2004</v>
      </c>
      <c r="AA107" t="s">
        <v>178</v>
      </c>
      <c r="AB107" t="s">
        <v>120</v>
      </c>
      <c r="AC107" t="s">
        <v>121</v>
      </c>
      <c r="AD107" t="s">
        <v>121</v>
      </c>
      <c r="AE107" t="s">
        <v>122</v>
      </c>
      <c r="AF107">
        <v>768</v>
      </c>
      <c r="AG107" t="s">
        <v>123</v>
      </c>
      <c r="AH107">
        <f>IF(fun[[#This Row],[ExterQual]]="Ex",5,IF(fun[[#This Row],[ExterQual]]="Gd",4,IF(fun[[#This Row],[ExterQual]]="TA",3,IF(fun[[#This Row],[ExterQual]]="Fa",2,1))))</f>
        <v>4</v>
      </c>
      <c r="AI107" t="s">
        <v>124</v>
      </c>
      <c r="AJ107">
        <f>IF(fun[[#This Row],[ExterCond]]="Ex",5,IF(fun[[#This Row],[ExterCond]]="Gd",4,IF(fun[[#This Row],[ExterCond]]="TA",3,IF(fun[[#This Row],[ExterCond]]="Fa",2,1))))</f>
        <v>3</v>
      </c>
      <c r="AK107" t="s">
        <v>125</v>
      </c>
      <c r="AL107" t="s">
        <v>130</v>
      </c>
      <c r="AM107">
        <f>IF(fun[[#This Row],[BsmtQual]]="Ex",5,IF(fun[[#This Row],[BsmtQual]]="Gd",4,IF(fun[[#This Row],[BsmtQual]]="TA",3,IF(fun[[#This Row],[BsmtQual]]="Fa",2,IF(fun[[#This Row],[BsmtQual]]="Po",1,0)))))</f>
        <v>5</v>
      </c>
      <c r="AN107" t="s">
        <v>124</v>
      </c>
      <c r="AO107">
        <f>IF(fun[[#This Row],[BsmtCond]]="Ex",5,IF(fun[[#This Row],[BsmtCond]]="Gd",4,IF(fun[[#This Row],[BsmtCond]]="TA",3,IF(fun[[#This Row],[BsmtCond]]="Fa",2,IF(fun[[#This Row],[BsmtCond]]="Po",1,0)))))</f>
        <v>3</v>
      </c>
      <c r="AP107" t="s">
        <v>126</v>
      </c>
      <c r="AQ107">
        <f>IF(fun[[#This Row],[BsmtExposure]]="Gd",3,IF(fun[[#This Row],[BsmtExposure]]="Av",2,IF(fun[[#This Row],[BsmtExposure]]="Mn",1,0)))</f>
        <v>0</v>
      </c>
      <c r="AR107" t="s">
        <v>128</v>
      </c>
      <c r="AS107">
        <v>0</v>
      </c>
      <c r="AT107" t="s">
        <v>128</v>
      </c>
      <c r="AU107">
        <v>0</v>
      </c>
      <c r="AV107">
        <v>1053</v>
      </c>
      <c r="AW107">
        <v>1053</v>
      </c>
      <c r="AX107" t="s">
        <v>129</v>
      </c>
      <c r="AY107" t="s">
        <v>130</v>
      </c>
      <c r="AZ107">
        <f>IF(fun[[#This Row],[HeatingQC]]="Ex",5,IF(fun[[#This Row],[HeatingQC]]="Gd",4,IF(fun[[#This Row],[HeatingQC]]="TA",3,IF(fun[[#This Row],[HeatingQC]]="Fa",2,IF(fun[[#This Row],[HeatingQC]]="Po",1,0)))))</f>
        <v>5</v>
      </c>
      <c r="BA107" t="s">
        <v>131</v>
      </c>
      <c r="BB107" t="s">
        <v>132</v>
      </c>
      <c r="BC107">
        <v>1053</v>
      </c>
      <c r="BD107">
        <v>939</v>
      </c>
      <c r="BE107">
        <v>0</v>
      </c>
      <c r="BF107">
        <v>1992</v>
      </c>
      <c r="BG107">
        <f>LOG(fun[[#This Row],[GrLivArea]])</f>
        <v>3.2992893340876801</v>
      </c>
      <c r="BH107">
        <v>0</v>
      </c>
      <c r="BI107">
        <v>0</v>
      </c>
      <c r="BJ107">
        <f>fun[[#This Row],[BsmtFullBath]]+(0.5*fun[[#This Row],[BsmtHalfBath]])</f>
        <v>0</v>
      </c>
      <c r="BK107">
        <v>2</v>
      </c>
      <c r="BL107">
        <v>1</v>
      </c>
      <c r="BM107">
        <f>fun[[#This Row],[HalfBath]]+fun[[#This Row],[TOTBaseBath]]+fun[[#This Row],[FullBath]]</f>
        <v>3</v>
      </c>
      <c r="BN107">
        <v>3</v>
      </c>
      <c r="BO107">
        <v>1</v>
      </c>
      <c r="BP107" t="s">
        <v>123</v>
      </c>
      <c r="BQ107">
        <f>IF(fun[[#This Row],[KitchenQual]]="Ex",5,IF(fun[[#This Row],[KitchenQual]]="Gd",4,IF(fun[[#This Row],[KitchenQual]]="TA",3,IF(fun[[#This Row],[KitchenQual]]="Fa",2,0))))</f>
        <v>4</v>
      </c>
      <c r="BR107">
        <v>9</v>
      </c>
      <c r="BS107" t="s">
        <v>133</v>
      </c>
      <c r="BT107">
        <v>1</v>
      </c>
      <c r="BU107" t="s">
        <v>123</v>
      </c>
      <c r="BV107">
        <f>IF(fun[[#This Row],[FireplaceQu]]="Ex",5,IF(fun[[#This Row],[FireplaceQu]]="Gd",4,IF(fun[[#This Row],[FireplaceQu]]="TA",3,IF(fun[[#This Row],[FireplaceQu]]="Fa",2,0))))</f>
        <v>4</v>
      </c>
      <c r="BW107" t="s">
        <v>134</v>
      </c>
      <c r="BX107">
        <v>2003</v>
      </c>
      <c r="BY107" t="s">
        <v>135</v>
      </c>
      <c r="BZ107">
        <v>2</v>
      </c>
      <c r="CA107">
        <v>648</v>
      </c>
      <c r="CB107" t="s">
        <v>124</v>
      </c>
      <c r="CC107">
        <f>IF(fun[[#This Row],[GarageQual]]="Ex",5,IF(fun[[#This Row],[GarageQual]]="Gd",4,IF(fun[[#This Row],[GarageQual]]="TA",3,IF(fun[[#This Row],[GarageQual]]="Fa",2,IF(fun[[#This Row],[GarageQual]]="Po",1,0)))))</f>
        <v>3</v>
      </c>
      <c r="CD107" t="s">
        <v>124</v>
      </c>
      <c r="CE107">
        <f>IF(fun[[#This Row],[GarageCond]]="Ex",5,IF(fun[[#This Row],[GarageCond]]="Gd",4,IF(fun[[#This Row],[GarageCond]]="TA",3,IF(fun[[#This Row],[GarageCond]]="Fa",2,IF(fun[[#This Row],[GarageCond]]="Po",1,0)))))</f>
        <v>3</v>
      </c>
      <c r="CF107" t="s">
        <v>131</v>
      </c>
      <c r="CG107">
        <v>140</v>
      </c>
      <c r="CH107">
        <v>45</v>
      </c>
      <c r="CI107">
        <v>0</v>
      </c>
      <c r="CJ107">
        <v>0</v>
      </c>
      <c r="CK107">
        <v>0</v>
      </c>
      <c r="CL107">
        <f>(0.5*fun[[#This Row],[WoodDeckSF]])+fun[[#This Row],[OpenPorchSF]]+(2*fun[[#This Row],[EnclosedPorch]])+(1.5*fun[[#This Row],[3SsnPorch]])+fun[[#This Row],[ScreenPorch]]</f>
        <v>115</v>
      </c>
      <c r="CM107">
        <v>0</v>
      </c>
      <c r="CN107" t="s">
        <v>109</v>
      </c>
      <c r="CO107">
        <f>IF(fun[[#This Row],[PoolQC]]="Ex",5,IF(fun[[#This Row],[PoolQC]]="Gd",4,IF(fun[[#This Row],[PoolQC]]="TA",3,IF(fun[[#This Row],[PoolQC]]="Fa",2,IF(fun[[#This Row],[PoolQC]]="Po",1,0)))))</f>
        <v>0</v>
      </c>
      <c r="CP107" t="s">
        <v>109</v>
      </c>
      <c r="CQ107" t="s">
        <v>109</v>
      </c>
      <c r="CR107">
        <v>0</v>
      </c>
      <c r="CS107">
        <v>8</v>
      </c>
      <c r="CT107">
        <v>2008</v>
      </c>
      <c r="CU107" t="s">
        <v>136</v>
      </c>
      <c r="CV107" t="s">
        <v>137</v>
      </c>
      <c r="CW107">
        <f>COUNTIF(fun[[#This Row],[Id]:[SaleCondition]],0)</f>
        <v>17</v>
      </c>
      <c r="CX107">
        <f>COUNTIF(fun[[#This Row],[Id]:[SaleCondition]],"NA")</f>
        <v>4</v>
      </c>
      <c r="CY107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07">
        <f>fun[NUM_ExCond]+fun[NUM_BsmtCond]+fun[NUM_GarCond]</f>
        <v>9</v>
      </c>
      <c r="DA1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1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76.5</v>
      </c>
      <c r="DC107">
        <v>250000</v>
      </c>
    </row>
    <row r="108" spans="1:107" x14ac:dyDescent="0.25">
      <c r="A108">
        <v>107</v>
      </c>
      <c r="B108">
        <v>30</v>
      </c>
      <c r="C108" t="s">
        <v>168</v>
      </c>
      <c r="D108">
        <f>IF(fun[[#This Row],[MSZoning]]="RL",1,0)</f>
        <v>0</v>
      </c>
      <c r="E108">
        <f>IF(fun[[#This Row],[rl]]="RM",1,0)</f>
        <v>0</v>
      </c>
      <c r="F108">
        <f>IF(fun[[#This Row],[rm]]="RH",1,0)</f>
        <v>0</v>
      </c>
      <c r="G108">
        <f>IF(fun[[#This Row],[rh]]="C (all)",1,0)</f>
        <v>0</v>
      </c>
      <c r="H108">
        <v>60</v>
      </c>
      <c r="I108">
        <f>IF(fun[[#This Row],[LotFrontage]]="NA",0,fun[[#This Row],[LotFrontage]])</f>
        <v>60</v>
      </c>
      <c r="J108">
        <v>10800</v>
      </c>
      <c r="K108" t="s">
        <v>108</v>
      </c>
      <c r="L108" t="s">
        <v>200</v>
      </c>
      <c r="M108" t="s">
        <v>110</v>
      </c>
      <c r="N108" t="s">
        <v>111</v>
      </c>
      <c r="O108" t="s">
        <v>112</v>
      </c>
      <c r="P108" t="s">
        <v>113</v>
      </c>
      <c r="Q108" t="s">
        <v>114</v>
      </c>
      <c r="R108" t="s">
        <v>169</v>
      </c>
      <c r="S108" t="s">
        <v>116</v>
      </c>
      <c r="T108" t="s">
        <v>116</v>
      </c>
      <c r="U108" t="s">
        <v>117</v>
      </c>
      <c r="V108" t="s">
        <v>141</v>
      </c>
      <c r="W108">
        <v>4</v>
      </c>
      <c r="X108">
        <v>7</v>
      </c>
      <c r="Y108">
        <v>1885</v>
      </c>
      <c r="Z108">
        <v>1995</v>
      </c>
      <c r="AA108" t="s">
        <v>237</v>
      </c>
      <c r="AB108" t="s">
        <v>120</v>
      </c>
      <c r="AC108" t="s">
        <v>121</v>
      </c>
      <c r="AD108" t="s">
        <v>121</v>
      </c>
      <c r="AE108" t="s">
        <v>143</v>
      </c>
      <c r="AF108">
        <v>0</v>
      </c>
      <c r="AG108" t="s">
        <v>124</v>
      </c>
      <c r="AH108">
        <f>IF(fun[[#This Row],[ExterQual]]="Ex",5,IF(fun[[#This Row],[ExterQual]]="Gd",4,IF(fun[[#This Row],[ExterQual]]="TA",3,IF(fun[[#This Row],[ExterQual]]="Fa",2,1))))</f>
        <v>3</v>
      </c>
      <c r="AI108" t="s">
        <v>124</v>
      </c>
      <c r="AJ108">
        <f>IF(fun[[#This Row],[ExterCond]]="Ex",5,IF(fun[[#This Row],[ExterCond]]="Gd",4,IF(fun[[#This Row],[ExterCond]]="TA",3,IF(fun[[#This Row],[ExterCond]]="Fa",2,1))))</f>
        <v>3</v>
      </c>
      <c r="AK108" t="s">
        <v>152</v>
      </c>
      <c r="AL108" t="s">
        <v>173</v>
      </c>
      <c r="AM108">
        <f>IF(fun[[#This Row],[BsmtQual]]="Ex",5,IF(fun[[#This Row],[BsmtQual]]="Gd",4,IF(fun[[#This Row],[BsmtQual]]="TA",3,IF(fun[[#This Row],[BsmtQual]]="Fa",2,IF(fun[[#This Row],[BsmtQual]]="Po",1,0)))))</f>
        <v>2</v>
      </c>
      <c r="AN108" t="s">
        <v>124</v>
      </c>
      <c r="AO108">
        <f>IF(fun[[#This Row],[BsmtCond]]="Ex",5,IF(fun[[#This Row],[BsmtCond]]="Gd",4,IF(fun[[#This Row],[BsmtCond]]="TA",3,IF(fun[[#This Row],[BsmtCond]]="Fa",2,IF(fun[[#This Row],[BsmtCond]]="Po",1,0)))))</f>
        <v>3</v>
      </c>
      <c r="AP108" t="s">
        <v>126</v>
      </c>
      <c r="AQ108">
        <f>IF(fun[[#This Row],[BsmtExposure]]="Gd",3,IF(fun[[#This Row],[BsmtExposure]]="Av",2,IF(fun[[#This Row],[BsmtExposure]]="Mn",1,0)))</f>
        <v>0</v>
      </c>
      <c r="AR108" t="s">
        <v>128</v>
      </c>
      <c r="AS108">
        <v>0</v>
      </c>
      <c r="AT108" t="s">
        <v>128</v>
      </c>
      <c r="AU108">
        <v>0</v>
      </c>
      <c r="AV108">
        <v>641</v>
      </c>
      <c r="AW108">
        <v>641</v>
      </c>
      <c r="AX108" t="s">
        <v>129</v>
      </c>
      <c r="AY108" t="s">
        <v>123</v>
      </c>
      <c r="AZ108">
        <f>IF(fun[[#This Row],[HeatingQC]]="Ex",5,IF(fun[[#This Row],[HeatingQC]]="Gd",4,IF(fun[[#This Row],[HeatingQC]]="TA",3,IF(fun[[#This Row],[HeatingQC]]="Fa",2,IF(fun[[#This Row],[HeatingQC]]="Po",1,0)))))</f>
        <v>4</v>
      </c>
      <c r="BA108" t="s">
        <v>131</v>
      </c>
      <c r="BB108" t="s">
        <v>132</v>
      </c>
      <c r="BC108">
        <v>1047</v>
      </c>
      <c r="BD108">
        <v>0</v>
      </c>
      <c r="BE108">
        <v>0</v>
      </c>
      <c r="BF108">
        <v>1047</v>
      </c>
      <c r="BG108">
        <f>LOG(fun[[#This Row],[GrLivArea]])</f>
        <v>3.0199466816788423</v>
      </c>
      <c r="BH108">
        <v>0</v>
      </c>
      <c r="BI108">
        <v>0</v>
      </c>
      <c r="BJ108">
        <f>fun[[#This Row],[BsmtFullBath]]+(0.5*fun[[#This Row],[BsmtHalfBath]])</f>
        <v>0</v>
      </c>
      <c r="BK108">
        <v>1</v>
      </c>
      <c r="BL108">
        <v>0</v>
      </c>
      <c r="BM108">
        <f>fun[[#This Row],[HalfBath]]+fun[[#This Row],[TOTBaseBath]]+fun[[#This Row],[FullBath]]</f>
        <v>1</v>
      </c>
      <c r="BN108">
        <v>2</v>
      </c>
      <c r="BO108">
        <v>1</v>
      </c>
      <c r="BP108" t="s">
        <v>124</v>
      </c>
      <c r="BQ108">
        <f>IF(fun[[#This Row],[KitchenQual]]="Ex",5,IF(fun[[#This Row],[KitchenQual]]="Gd",4,IF(fun[[#This Row],[KitchenQual]]="TA",3,IF(fun[[#This Row],[KitchenQual]]="Fa",2,0))))</f>
        <v>3</v>
      </c>
      <c r="BR108">
        <v>6</v>
      </c>
      <c r="BS108" t="s">
        <v>133</v>
      </c>
      <c r="BT108">
        <v>0</v>
      </c>
      <c r="BU108" t="s">
        <v>109</v>
      </c>
      <c r="BV108">
        <f>IF(fun[[#This Row],[FireplaceQu]]="Ex",5,IF(fun[[#This Row],[FireplaceQu]]="Gd",4,IF(fun[[#This Row],[FireplaceQu]]="TA",3,IF(fun[[#This Row],[FireplaceQu]]="Fa",2,0))))</f>
        <v>0</v>
      </c>
      <c r="BW108" t="s">
        <v>153</v>
      </c>
      <c r="BX108">
        <v>1954</v>
      </c>
      <c r="BY108" t="s">
        <v>128</v>
      </c>
      <c r="BZ108">
        <v>1</v>
      </c>
      <c r="CA108">
        <v>273</v>
      </c>
      <c r="CB108" t="s">
        <v>173</v>
      </c>
      <c r="CC108">
        <f>IF(fun[[#This Row],[GarageQual]]="Ex",5,IF(fun[[#This Row],[GarageQual]]="Gd",4,IF(fun[[#This Row],[GarageQual]]="TA",3,IF(fun[[#This Row],[GarageQual]]="Fa",2,IF(fun[[#This Row],[GarageQual]]="Po",1,0)))))</f>
        <v>2</v>
      </c>
      <c r="CD108" t="s">
        <v>173</v>
      </c>
      <c r="CE108">
        <f>IF(fun[[#This Row],[GarageCond]]="Ex",5,IF(fun[[#This Row],[GarageCond]]="Gd",4,IF(fun[[#This Row],[GarageCond]]="TA",3,IF(fun[[#This Row],[GarageCond]]="Fa",2,IF(fun[[#This Row],[GarageCond]]="Po",1,0)))))</f>
        <v>2</v>
      </c>
      <c r="CF108" t="s">
        <v>203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f>(0.5*fun[[#This Row],[WoodDeckSF]])+fun[[#This Row],[OpenPorchSF]]+(2*fun[[#This Row],[EnclosedPorch]])+(1.5*fun[[#This Row],[3SsnPorch]])+fun[[#This Row],[ScreenPorch]]</f>
        <v>0</v>
      </c>
      <c r="CM108">
        <v>0</v>
      </c>
      <c r="CN108" t="s">
        <v>109</v>
      </c>
      <c r="CO108">
        <f>IF(fun[[#This Row],[PoolQC]]="Ex",5,IF(fun[[#This Row],[PoolQC]]="Gd",4,IF(fun[[#This Row],[PoolQC]]="TA",3,IF(fun[[#This Row],[PoolQC]]="Fa",2,IF(fun[[#This Row],[PoolQC]]="Po",1,0)))))</f>
        <v>0</v>
      </c>
      <c r="CP108" t="s">
        <v>109</v>
      </c>
      <c r="CQ108" t="s">
        <v>161</v>
      </c>
      <c r="CR108">
        <v>450</v>
      </c>
      <c r="CS108">
        <v>8</v>
      </c>
      <c r="CT108">
        <v>2007</v>
      </c>
      <c r="CU108" t="s">
        <v>136</v>
      </c>
      <c r="CV108" t="s">
        <v>137</v>
      </c>
      <c r="CW108">
        <f>COUNTIF(fun[[#This Row],[Id]:[SaleCondition]],0)</f>
        <v>24</v>
      </c>
      <c r="CX108">
        <f>COUNTIF(fun[[#This Row],[Id]:[SaleCondition]],"NA")</f>
        <v>3</v>
      </c>
      <c r="CY108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08">
        <f>fun[NUM_ExCond]+fun[NUM_BsmtCond]+fun[NUM_GarCond]</f>
        <v>8</v>
      </c>
      <c r="DA1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64</v>
      </c>
      <c r="DB1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48.5</v>
      </c>
      <c r="DC108">
        <v>100000</v>
      </c>
    </row>
    <row r="109" spans="1:107" x14ac:dyDescent="0.25">
      <c r="A109">
        <v>108</v>
      </c>
      <c r="B109">
        <v>20</v>
      </c>
      <c r="C109" t="s">
        <v>168</v>
      </c>
      <c r="D109">
        <f>IF(fun[[#This Row],[MSZoning]]="RL",1,0)</f>
        <v>0</v>
      </c>
      <c r="E109">
        <f>IF(fun[[#This Row],[rl]]="RM",1,0)</f>
        <v>0</v>
      </c>
      <c r="F109">
        <f>IF(fun[[#This Row],[rm]]="RH",1,0)</f>
        <v>0</v>
      </c>
      <c r="G109">
        <f>IF(fun[[#This Row],[rh]]="C (all)",1,0)</f>
        <v>0</v>
      </c>
      <c r="H109">
        <v>50</v>
      </c>
      <c r="I109">
        <f>IF(fun[[#This Row],[LotFrontage]]="NA",0,fun[[#This Row],[LotFrontage]])</f>
        <v>50</v>
      </c>
      <c r="J109">
        <v>6000</v>
      </c>
      <c r="K109" t="s">
        <v>108</v>
      </c>
      <c r="L109" t="s">
        <v>109</v>
      </c>
      <c r="M109" t="s">
        <v>110</v>
      </c>
      <c r="N109" t="s">
        <v>111</v>
      </c>
      <c r="O109" t="s">
        <v>112</v>
      </c>
      <c r="P109" t="s">
        <v>113</v>
      </c>
      <c r="Q109" t="s">
        <v>114</v>
      </c>
      <c r="R109" t="s">
        <v>169</v>
      </c>
      <c r="S109" t="s">
        <v>116</v>
      </c>
      <c r="T109" t="s">
        <v>116</v>
      </c>
      <c r="U109" t="s">
        <v>117</v>
      </c>
      <c r="V109" t="s">
        <v>141</v>
      </c>
      <c r="W109">
        <v>5</v>
      </c>
      <c r="X109">
        <v>5</v>
      </c>
      <c r="Y109">
        <v>1948</v>
      </c>
      <c r="Z109">
        <v>1950</v>
      </c>
      <c r="AA109" t="s">
        <v>119</v>
      </c>
      <c r="AB109" t="s">
        <v>120</v>
      </c>
      <c r="AC109" t="s">
        <v>121</v>
      </c>
      <c r="AD109" t="s">
        <v>121</v>
      </c>
      <c r="AE109" t="s">
        <v>143</v>
      </c>
      <c r="AF109">
        <v>0</v>
      </c>
      <c r="AG109" t="s">
        <v>124</v>
      </c>
      <c r="AH109">
        <f>IF(fun[[#This Row],[ExterQual]]="Ex",5,IF(fun[[#This Row],[ExterQual]]="Gd",4,IF(fun[[#This Row],[ExterQual]]="TA",3,IF(fun[[#This Row],[ExterQual]]="Fa",2,1))))</f>
        <v>3</v>
      </c>
      <c r="AI109" t="s">
        <v>124</v>
      </c>
      <c r="AJ109">
        <f>IF(fun[[#This Row],[ExterCond]]="Ex",5,IF(fun[[#This Row],[ExterCond]]="Gd",4,IF(fun[[#This Row],[ExterCond]]="TA",3,IF(fun[[#This Row],[ExterCond]]="Fa",2,1))))</f>
        <v>3</v>
      </c>
      <c r="AK109" t="s">
        <v>144</v>
      </c>
      <c r="AL109" t="s">
        <v>124</v>
      </c>
      <c r="AM109">
        <f>IF(fun[[#This Row],[BsmtQual]]="Ex",5,IF(fun[[#This Row],[BsmtQual]]="Gd",4,IF(fun[[#This Row],[BsmtQual]]="TA",3,IF(fun[[#This Row],[BsmtQual]]="Fa",2,IF(fun[[#This Row],[BsmtQual]]="Po",1,0)))))</f>
        <v>3</v>
      </c>
      <c r="AN109" t="s">
        <v>124</v>
      </c>
      <c r="AO109">
        <f>IF(fun[[#This Row],[BsmtCond]]="Ex",5,IF(fun[[#This Row],[BsmtCond]]="Gd",4,IF(fun[[#This Row],[BsmtCond]]="TA",3,IF(fun[[#This Row],[BsmtCond]]="Fa",2,IF(fun[[#This Row],[BsmtCond]]="Po",1,0)))))</f>
        <v>3</v>
      </c>
      <c r="AP109" t="s">
        <v>126</v>
      </c>
      <c r="AQ109">
        <f>IF(fun[[#This Row],[BsmtExposure]]="Gd",3,IF(fun[[#This Row],[BsmtExposure]]="Av",2,IF(fun[[#This Row],[BsmtExposure]]="Mn",1,0)))</f>
        <v>0</v>
      </c>
      <c r="AR109" t="s">
        <v>145</v>
      </c>
      <c r="AS109">
        <v>104</v>
      </c>
      <c r="AT109" t="s">
        <v>167</v>
      </c>
      <c r="AU109">
        <v>169</v>
      </c>
      <c r="AV109">
        <v>516</v>
      </c>
      <c r="AW109">
        <v>789</v>
      </c>
      <c r="AX109" t="s">
        <v>129</v>
      </c>
      <c r="AY109" t="s">
        <v>130</v>
      </c>
      <c r="AZ109">
        <f>IF(fun[[#This Row],[HeatingQC]]="Ex",5,IF(fun[[#This Row],[HeatingQC]]="Gd",4,IF(fun[[#This Row],[HeatingQC]]="TA",3,IF(fun[[#This Row],[HeatingQC]]="Fa",2,IF(fun[[#This Row],[HeatingQC]]="Po",1,0)))))</f>
        <v>5</v>
      </c>
      <c r="BA109" t="s">
        <v>131</v>
      </c>
      <c r="BB109" t="s">
        <v>132</v>
      </c>
      <c r="BC109">
        <v>789</v>
      </c>
      <c r="BD109">
        <v>0</v>
      </c>
      <c r="BE109">
        <v>0</v>
      </c>
      <c r="BF109">
        <v>789</v>
      </c>
      <c r="BG109">
        <f>LOG(fun[[#This Row],[GrLivArea]])</f>
        <v>2.8970770032094202</v>
      </c>
      <c r="BH109">
        <v>0</v>
      </c>
      <c r="BI109">
        <v>0</v>
      </c>
      <c r="BJ109">
        <f>fun[[#This Row],[BsmtFullBath]]+(0.5*fun[[#This Row],[BsmtHalfBath]])</f>
        <v>0</v>
      </c>
      <c r="BK109">
        <v>1</v>
      </c>
      <c r="BL109">
        <v>0</v>
      </c>
      <c r="BM109">
        <f>fun[[#This Row],[HalfBath]]+fun[[#This Row],[TOTBaseBath]]+fun[[#This Row],[FullBath]]</f>
        <v>1</v>
      </c>
      <c r="BN109">
        <v>2</v>
      </c>
      <c r="BO109">
        <v>1</v>
      </c>
      <c r="BP109" t="s">
        <v>124</v>
      </c>
      <c r="BQ109">
        <f>IF(fun[[#This Row],[KitchenQual]]="Ex",5,IF(fun[[#This Row],[KitchenQual]]="Gd",4,IF(fun[[#This Row],[KitchenQual]]="TA",3,IF(fun[[#This Row],[KitchenQual]]="Fa",2,0))))</f>
        <v>3</v>
      </c>
      <c r="BR109">
        <v>5</v>
      </c>
      <c r="BS109" t="s">
        <v>133</v>
      </c>
      <c r="BT109">
        <v>0</v>
      </c>
      <c r="BU109" t="s">
        <v>109</v>
      </c>
      <c r="BV109">
        <f>IF(fun[[#This Row],[FireplaceQu]]="Ex",5,IF(fun[[#This Row],[FireplaceQu]]="Gd",4,IF(fun[[#This Row],[FireplaceQu]]="TA",3,IF(fun[[#This Row],[FireplaceQu]]="Fa",2,0))))</f>
        <v>0</v>
      </c>
      <c r="BW109" t="s">
        <v>153</v>
      </c>
      <c r="BX109">
        <v>1948</v>
      </c>
      <c r="BY109" t="s">
        <v>128</v>
      </c>
      <c r="BZ109">
        <v>1</v>
      </c>
      <c r="CA109">
        <v>250</v>
      </c>
      <c r="CB109" t="s">
        <v>124</v>
      </c>
      <c r="CC109">
        <f>IF(fun[[#This Row],[GarageQual]]="Ex",5,IF(fun[[#This Row],[GarageQual]]="Gd",4,IF(fun[[#This Row],[GarageQual]]="TA",3,IF(fun[[#This Row],[GarageQual]]="Fa",2,IF(fun[[#This Row],[GarageQual]]="Po",1,0)))))</f>
        <v>3</v>
      </c>
      <c r="CD109" t="s">
        <v>124</v>
      </c>
      <c r="CE109">
        <f>IF(fun[[#This Row],[GarageCond]]="Ex",5,IF(fun[[#This Row],[GarageCond]]="Gd",4,IF(fun[[#This Row],[GarageCond]]="TA",3,IF(fun[[#This Row],[GarageCond]]="Fa",2,IF(fun[[#This Row],[GarageCond]]="Po",1,0)))))</f>
        <v>3</v>
      </c>
      <c r="CF109" t="s">
        <v>131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f>(0.5*fun[[#This Row],[WoodDeckSF]])+fun[[#This Row],[OpenPorchSF]]+(2*fun[[#This Row],[EnclosedPorch]])+(1.5*fun[[#This Row],[3SsnPorch]])+fun[[#This Row],[ScreenPorch]]</f>
        <v>0</v>
      </c>
      <c r="CM109">
        <v>0</v>
      </c>
      <c r="CN109" t="s">
        <v>109</v>
      </c>
      <c r="CO109">
        <f>IF(fun[[#This Row],[PoolQC]]="Ex",5,IF(fun[[#This Row],[PoolQC]]="Gd",4,IF(fun[[#This Row],[PoolQC]]="TA",3,IF(fun[[#This Row],[PoolQC]]="Fa",2,IF(fun[[#This Row],[PoolQC]]="Po",1,0)))))</f>
        <v>0</v>
      </c>
      <c r="CP109" t="s">
        <v>109</v>
      </c>
      <c r="CQ109" t="s">
        <v>109</v>
      </c>
      <c r="CR109">
        <v>0</v>
      </c>
      <c r="CS109">
        <v>4</v>
      </c>
      <c r="CT109">
        <v>2008</v>
      </c>
      <c r="CU109" t="s">
        <v>136</v>
      </c>
      <c r="CV109" t="s">
        <v>185</v>
      </c>
      <c r="CW109">
        <f>COUNTIF(fun[[#This Row],[Id]:[SaleCondition]],0)</f>
        <v>23</v>
      </c>
      <c r="CX109">
        <f>COUNTIF(fun[[#This Row],[Id]:[SaleCondition]],"NA")</f>
        <v>5</v>
      </c>
      <c r="CY109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09">
        <f>fun[NUM_ExCond]+fun[NUM_BsmtCond]+fun[NUM_GarCond]</f>
        <v>9</v>
      </c>
      <c r="DA1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1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48.75</v>
      </c>
      <c r="DC109">
        <v>115000</v>
      </c>
    </row>
    <row r="110" spans="1:107" x14ac:dyDescent="0.25">
      <c r="A110">
        <v>109</v>
      </c>
      <c r="B110">
        <v>50</v>
      </c>
      <c r="C110" t="s">
        <v>168</v>
      </c>
      <c r="D110">
        <f>IF(fun[[#This Row],[MSZoning]]="RL",1,0)</f>
        <v>0</v>
      </c>
      <c r="E110">
        <f>IF(fun[[#This Row],[rl]]="RM",1,0)</f>
        <v>0</v>
      </c>
      <c r="F110">
        <f>IF(fun[[#This Row],[rm]]="RH",1,0)</f>
        <v>0</v>
      </c>
      <c r="G110">
        <f>IF(fun[[#This Row],[rh]]="C (all)",1,0)</f>
        <v>0</v>
      </c>
      <c r="H110">
        <v>85</v>
      </c>
      <c r="I110">
        <f>IF(fun[[#This Row],[LotFrontage]]="NA",0,fun[[#This Row],[LotFrontage]])</f>
        <v>85</v>
      </c>
      <c r="J110">
        <v>8500</v>
      </c>
      <c r="K110" t="s">
        <v>108</v>
      </c>
      <c r="L110" t="s">
        <v>109</v>
      </c>
      <c r="M110" t="s">
        <v>110</v>
      </c>
      <c r="N110" t="s">
        <v>111</v>
      </c>
      <c r="O110" t="s">
        <v>112</v>
      </c>
      <c r="P110" t="s">
        <v>148</v>
      </c>
      <c r="Q110" t="s">
        <v>114</v>
      </c>
      <c r="R110" t="s">
        <v>202</v>
      </c>
      <c r="S110" t="s">
        <v>170</v>
      </c>
      <c r="T110" t="s">
        <v>116</v>
      </c>
      <c r="U110" t="s">
        <v>117</v>
      </c>
      <c r="V110" t="s">
        <v>158</v>
      </c>
      <c r="W110">
        <v>5</v>
      </c>
      <c r="X110">
        <v>7</v>
      </c>
      <c r="Y110">
        <v>1919</v>
      </c>
      <c r="Z110">
        <v>2005</v>
      </c>
      <c r="AA110" t="s">
        <v>119</v>
      </c>
      <c r="AB110" t="s">
        <v>120</v>
      </c>
      <c r="AC110" t="s">
        <v>206</v>
      </c>
      <c r="AD110" t="s">
        <v>207</v>
      </c>
      <c r="AE110" t="s">
        <v>143</v>
      </c>
      <c r="AF110">
        <v>0</v>
      </c>
      <c r="AG110" t="s">
        <v>124</v>
      </c>
      <c r="AH110">
        <f>IF(fun[[#This Row],[ExterQual]]="Ex",5,IF(fun[[#This Row],[ExterQual]]="Gd",4,IF(fun[[#This Row],[ExterQual]]="TA",3,IF(fun[[#This Row],[ExterQual]]="Fa",2,1))))</f>
        <v>3</v>
      </c>
      <c r="AI110" t="s">
        <v>124</v>
      </c>
      <c r="AJ110">
        <f>IF(fun[[#This Row],[ExterCond]]="Ex",5,IF(fun[[#This Row],[ExterCond]]="Gd",4,IF(fun[[#This Row],[ExterCond]]="TA",3,IF(fun[[#This Row],[ExterCond]]="Fa",2,1))))</f>
        <v>3</v>
      </c>
      <c r="AK110" t="s">
        <v>144</v>
      </c>
      <c r="AL110" t="s">
        <v>124</v>
      </c>
      <c r="AM110">
        <f>IF(fun[[#This Row],[BsmtQual]]="Ex",5,IF(fun[[#This Row],[BsmtQual]]="Gd",4,IF(fun[[#This Row],[BsmtQual]]="TA",3,IF(fun[[#This Row],[BsmtQual]]="Fa",2,IF(fun[[#This Row],[BsmtQual]]="Po",1,0)))))</f>
        <v>3</v>
      </c>
      <c r="AN110" t="s">
        <v>124</v>
      </c>
      <c r="AO110">
        <f>IF(fun[[#This Row],[BsmtCond]]="Ex",5,IF(fun[[#This Row],[BsmtCond]]="Gd",4,IF(fun[[#This Row],[BsmtCond]]="TA",3,IF(fun[[#This Row],[BsmtCond]]="Fa",2,IF(fun[[#This Row],[BsmtCond]]="Po",1,0)))))</f>
        <v>3</v>
      </c>
      <c r="AP110" t="s">
        <v>126</v>
      </c>
      <c r="AQ110">
        <f>IF(fun[[#This Row],[BsmtExposure]]="Gd",3,IF(fun[[#This Row],[BsmtExposure]]="Av",2,IF(fun[[#This Row],[BsmtExposure]]="Mn",1,0)))</f>
        <v>0</v>
      </c>
      <c r="AR110" t="s">
        <v>128</v>
      </c>
      <c r="AS110">
        <v>0</v>
      </c>
      <c r="AT110" t="s">
        <v>128</v>
      </c>
      <c r="AU110">
        <v>0</v>
      </c>
      <c r="AV110">
        <v>793</v>
      </c>
      <c r="AW110">
        <v>793</v>
      </c>
      <c r="AX110" t="s">
        <v>232</v>
      </c>
      <c r="AY110" t="s">
        <v>124</v>
      </c>
      <c r="AZ110">
        <f>IF(fun[[#This Row],[HeatingQC]]="Ex",5,IF(fun[[#This Row],[HeatingQC]]="Gd",4,IF(fun[[#This Row],[HeatingQC]]="TA",3,IF(fun[[#This Row],[HeatingQC]]="Fa",2,IF(fun[[#This Row],[HeatingQC]]="Po",1,0)))))</f>
        <v>3</v>
      </c>
      <c r="BA110" t="s">
        <v>203</v>
      </c>
      <c r="BB110" t="s">
        <v>171</v>
      </c>
      <c r="BC110">
        <v>997</v>
      </c>
      <c r="BD110">
        <v>520</v>
      </c>
      <c r="BE110">
        <v>0</v>
      </c>
      <c r="BF110">
        <v>1517</v>
      </c>
      <c r="BG110">
        <f>LOG(fun[[#This Row],[GrLivArea]])</f>
        <v>3.1809855807867304</v>
      </c>
      <c r="BH110">
        <v>0</v>
      </c>
      <c r="BI110">
        <v>0</v>
      </c>
      <c r="BJ110">
        <f>fun[[#This Row],[BsmtFullBath]]+(0.5*fun[[#This Row],[BsmtHalfBath]])</f>
        <v>0</v>
      </c>
      <c r="BK110">
        <v>2</v>
      </c>
      <c r="BL110">
        <v>0</v>
      </c>
      <c r="BM110">
        <f>fun[[#This Row],[HalfBath]]+fun[[#This Row],[TOTBaseBath]]+fun[[#This Row],[FullBath]]</f>
        <v>2</v>
      </c>
      <c r="BN110">
        <v>3</v>
      </c>
      <c r="BO110">
        <v>1</v>
      </c>
      <c r="BP110" t="s">
        <v>173</v>
      </c>
      <c r="BQ110">
        <f>IF(fun[[#This Row],[KitchenQual]]="Ex",5,IF(fun[[#This Row],[KitchenQual]]="Gd",4,IF(fun[[#This Row],[KitchenQual]]="TA",3,IF(fun[[#This Row],[KitchenQual]]="Fa",2,0))))</f>
        <v>2</v>
      </c>
      <c r="BR110">
        <v>7</v>
      </c>
      <c r="BS110" t="s">
        <v>133</v>
      </c>
      <c r="BT110">
        <v>0</v>
      </c>
      <c r="BU110" t="s">
        <v>109</v>
      </c>
      <c r="BV110">
        <f>IF(fun[[#This Row],[FireplaceQu]]="Ex",5,IF(fun[[#This Row],[FireplaceQu]]="Gd",4,IF(fun[[#This Row],[FireplaceQu]]="TA",3,IF(fun[[#This Row],[FireplaceQu]]="Fa",2,0))))</f>
        <v>0</v>
      </c>
      <c r="BW110" t="s">
        <v>109</v>
      </c>
      <c r="BX110" t="s">
        <v>109</v>
      </c>
      <c r="BY110" t="s">
        <v>109</v>
      </c>
      <c r="BZ110">
        <v>0</v>
      </c>
      <c r="CA110">
        <v>0</v>
      </c>
      <c r="CB110" t="s">
        <v>109</v>
      </c>
      <c r="CC110">
        <f>IF(fun[[#This Row],[GarageQual]]="Ex",5,IF(fun[[#This Row],[GarageQual]]="Gd",4,IF(fun[[#This Row],[GarageQual]]="TA",3,IF(fun[[#This Row],[GarageQual]]="Fa",2,IF(fun[[#This Row],[GarageQual]]="Po",1,0)))))</f>
        <v>0</v>
      </c>
      <c r="CD110" t="s">
        <v>109</v>
      </c>
      <c r="CE110">
        <f>IF(fun[[#This Row],[GarageCond]]="Ex",5,IF(fun[[#This Row],[GarageCond]]="Gd",4,IF(fun[[#This Row],[GarageCond]]="TA",3,IF(fun[[#This Row],[GarageCond]]="Fa",2,IF(fun[[#This Row],[GarageCond]]="Po",1,0)))))</f>
        <v>0</v>
      </c>
      <c r="CF110" t="s">
        <v>203</v>
      </c>
      <c r="CG110">
        <v>0</v>
      </c>
      <c r="CH110">
        <v>0</v>
      </c>
      <c r="CI110">
        <v>144</v>
      </c>
      <c r="CJ110">
        <v>0</v>
      </c>
      <c r="CK110">
        <v>0</v>
      </c>
      <c r="CL110">
        <f>(0.5*fun[[#This Row],[WoodDeckSF]])+fun[[#This Row],[OpenPorchSF]]+(2*fun[[#This Row],[EnclosedPorch]])+(1.5*fun[[#This Row],[3SsnPorch]])+fun[[#This Row],[ScreenPorch]]</f>
        <v>288</v>
      </c>
      <c r="CM110">
        <v>0</v>
      </c>
      <c r="CN110" t="s">
        <v>109</v>
      </c>
      <c r="CO110">
        <f>IF(fun[[#This Row],[PoolQC]]="Ex",5,IF(fun[[#This Row],[PoolQC]]="Gd",4,IF(fun[[#This Row],[PoolQC]]="TA",3,IF(fun[[#This Row],[PoolQC]]="Fa",2,IF(fun[[#This Row],[PoolQC]]="Po",1,0)))))</f>
        <v>0</v>
      </c>
      <c r="CP110" t="s">
        <v>109</v>
      </c>
      <c r="CQ110" t="s">
        <v>109</v>
      </c>
      <c r="CR110">
        <v>0</v>
      </c>
      <c r="CS110">
        <v>8</v>
      </c>
      <c r="CT110">
        <v>2007</v>
      </c>
      <c r="CU110" t="s">
        <v>136</v>
      </c>
      <c r="CV110" t="s">
        <v>137</v>
      </c>
      <c r="CW110">
        <f>COUNTIF(fun[[#This Row],[Id]:[SaleCondition]],0)</f>
        <v>26</v>
      </c>
      <c r="CX110">
        <f>COUNTIF(fun[[#This Row],[Id]:[SaleCondition]],"NA")</f>
        <v>10</v>
      </c>
      <c r="CY110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110">
        <f>fun[NUM_ExCond]+fun[NUM_BsmtCond]+fun[NUM_GarCond]</f>
        <v>6</v>
      </c>
      <c r="DA1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65</v>
      </c>
      <c r="DB1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51.5</v>
      </c>
      <c r="DC110">
        <v>115000</v>
      </c>
    </row>
    <row r="111" spans="1:107" x14ac:dyDescent="0.25">
      <c r="A111">
        <v>110</v>
      </c>
      <c r="B111">
        <v>20</v>
      </c>
      <c r="C111" t="s">
        <v>107</v>
      </c>
      <c r="D111">
        <f>IF(fun[[#This Row],[MSZoning]]="RL",1,0)</f>
        <v>1</v>
      </c>
      <c r="E111">
        <f>IF(fun[[#This Row],[rl]]="RM",1,0)</f>
        <v>0</v>
      </c>
      <c r="F111">
        <f>IF(fun[[#This Row],[rm]]="RH",1,0)</f>
        <v>0</v>
      </c>
      <c r="G111">
        <f>IF(fun[[#This Row],[rh]]="C (all)",1,0)</f>
        <v>0</v>
      </c>
      <c r="H111">
        <v>105</v>
      </c>
      <c r="I111">
        <f>IF(fun[[#This Row],[LotFrontage]]="NA",0,fun[[#This Row],[LotFrontage]])</f>
        <v>105</v>
      </c>
      <c r="J111">
        <v>11751</v>
      </c>
      <c r="K111" t="s">
        <v>108</v>
      </c>
      <c r="L111" t="s">
        <v>109</v>
      </c>
      <c r="M111" t="s">
        <v>146</v>
      </c>
      <c r="N111" t="s">
        <v>111</v>
      </c>
      <c r="O111" t="s">
        <v>112</v>
      </c>
      <c r="P111" t="s">
        <v>113</v>
      </c>
      <c r="Q111" t="s">
        <v>114</v>
      </c>
      <c r="R111" t="s">
        <v>164</v>
      </c>
      <c r="S111" t="s">
        <v>116</v>
      </c>
      <c r="T111" t="s">
        <v>116</v>
      </c>
      <c r="U111" t="s">
        <v>117</v>
      </c>
      <c r="V111" t="s">
        <v>141</v>
      </c>
      <c r="W111">
        <v>6</v>
      </c>
      <c r="X111">
        <v>6</v>
      </c>
      <c r="Y111">
        <v>1977</v>
      </c>
      <c r="Z111">
        <v>1977</v>
      </c>
      <c r="AA111" t="s">
        <v>178</v>
      </c>
      <c r="AB111" t="s">
        <v>120</v>
      </c>
      <c r="AC111" t="s">
        <v>187</v>
      </c>
      <c r="AD111" t="s">
        <v>187</v>
      </c>
      <c r="AE111" t="s">
        <v>122</v>
      </c>
      <c r="AF111">
        <v>480</v>
      </c>
      <c r="AG111" t="s">
        <v>124</v>
      </c>
      <c r="AH111">
        <f>IF(fun[[#This Row],[ExterQual]]="Ex",5,IF(fun[[#This Row],[ExterQual]]="Gd",4,IF(fun[[#This Row],[ExterQual]]="TA",3,IF(fun[[#This Row],[ExterQual]]="Fa",2,1))))</f>
        <v>3</v>
      </c>
      <c r="AI111" t="s">
        <v>124</v>
      </c>
      <c r="AJ111">
        <f>IF(fun[[#This Row],[ExterCond]]="Ex",5,IF(fun[[#This Row],[ExterCond]]="Gd",4,IF(fun[[#This Row],[ExterCond]]="TA",3,IF(fun[[#This Row],[ExterCond]]="Fa",2,1))))</f>
        <v>3</v>
      </c>
      <c r="AK111" t="s">
        <v>144</v>
      </c>
      <c r="AL111" t="s">
        <v>123</v>
      </c>
      <c r="AM111">
        <f>IF(fun[[#This Row],[BsmtQual]]="Ex",5,IF(fun[[#This Row],[BsmtQual]]="Gd",4,IF(fun[[#This Row],[BsmtQual]]="TA",3,IF(fun[[#This Row],[BsmtQual]]="Fa",2,IF(fun[[#This Row],[BsmtQual]]="Po",1,0)))))</f>
        <v>4</v>
      </c>
      <c r="AN111" t="s">
        <v>124</v>
      </c>
      <c r="AO111">
        <f>IF(fun[[#This Row],[BsmtCond]]="Ex",5,IF(fun[[#This Row],[BsmtCond]]="Gd",4,IF(fun[[#This Row],[BsmtCond]]="TA",3,IF(fun[[#This Row],[BsmtCond]]="Fa",2,IF(fun[[#This Row],[BsmtCond]]="Po",1,0)))))</f>
        <v>3</v>
      </c>
      <c r="AP111" t="s">
        <v>126</v>
      </c>
      <c r="AQ111">
        <f>IF(fun[[#This Row],[BsmtExposure]]="Gd",3,IF(fun[[#This Row],[BsmtExposure]]="Av",2,IF(fun[[#This Row],[BsmtExposure]]="Mn",1,0)))</f>
        <v>0</v>
      </c>
      <c r="AR111" t="s">
        <v>167</v>
      </c>
      <c r="AS111">
        <v>705</v>
      </c>
      <c r="AT111" t="s">
        <v>128</v>
      </c>
      <c r="AU111">
        <v>0</v>
      </c>
      <c r="AV111">
        <v>1139</v>
      </c>
      <c r="AW111">
        <v>1844</v>
      </c>
      <c r="AX111" t="s">
        <v>129</v>
      </c>
      <c r="AY111" t="s">
        <v>130</v>
      </c>
      <c r="AZ111">
        <f>IF(fun[[#This Row],[HeatingQC]]="Ex",5,IF(fun[[#This Row],[HeatingQC]]="Gd",4,IF(fun[[#This Row],[HeatingQC]]="TA",3,IF(fun[[#This Row],[HeatingQC]]="Fa",2,IF(fun[[#This Row],[HeatingQC]]="Po",1,0)))))</f>
        <v>5</v>
      </c>
      <c r="BA111" t="s">
        <v>131</v>
      </c>
      <c r="BB111" t="s">
        <v>132</v>
      </c>
      <c r="BC111">
        <v>1844</v>
      </c>
      <c r="BD111">
        <v>0</v>
      </c>
      <c r="BE111">
        <v>0</v>
      </c>
      <c r="BF111">
        <v>1844</v>
      </c>
      <c r="BG111">
        <f>LOG(fun[[#This Row],[GrLivArea]])</f>
        <v>3.2657609167176105</v>
      </c>
      <c r="BH111">
        <v>0</v>
      </c>
      <c r="BI111">
        <v>0</v>
      </c>
      <c r="BJ111">
        <f>fun[[#This Row],[BsmtFullBath]]+(0.5*fun[[#This Row],[BsmtHalfBath]])</f>
        <v>0</v>
      </c>
      <c r="BK111">
        <v>2</v>
      </c>
      <c r="BL111">
        <v>0</v>
      </c>
      <c r="BM111">
        <f>fun[[#This Row],[HalfBath]]+fun[[#This Row],[TOTBaseBath]]+fun[[#This Row],[FullBath]]</f>
        <v>2</v>
      </c>
      <c r="BN111">
        <v>3</v>
      </c>
      <c r="BO111">
        <v>1</v>
      </c>
      <c r="BP111" t="s">
        <v>124</v>
      </c>
      <c r="BQ111">
        <f>IF(fun[[#This Row],[KitchenQual]]="Ex",5,IF(fun[[#This Row],[KitchenQual]]="Gd",4,IF(fun[[#This Row],[KitchenQual]]="TA",3,IF(fun[[#This Row],[KitchenQual]]="Fa",2,0))))</f>
        <v>3</v>
      </c>
      <c r="BR111">
        <v>7</v>
      </c>
      <c r="BS111" t="s">
        <v>133</v>
      </c>
      <c r="BT111">
        <v>1</v>
      </c>
      <c r="BU111" t="s">
        <v>124</v>
      </c>
      <c r="BV111">
        <f>IF(fun[[#This Row],[FireplaceQu]]="Ex",5,IF(fun[[#This Row],[FireplaceQu]]="Gd",4,IF(fun[[#This Row],[FireplaceQu]]="TA",3,IF(fun[[#This Row],[FireplaceQu]]="Fa",2,0))))</f>
        <v>3</v>
      </c>
      <c r="BW111" t="s">
        <v>134</v>
      </c>
      <c r="BX111">
        <v>1977</v>
      </c>
      <c r="BY111" t="s">
        <v>135</v>
      </c>
      <c r="BZ111">
        <v>2</v>
      </c>
      <c r="CA111">
        <v>546</v>
      </c>
      <c r="CB111" t="s">
        <v>124</v>
      </c>
      <c r="CC111">
        <f>IF(fun[[#This Row],[GarageQual]]="Ex",5,IF(fun[[#This Row],[GarageQual]]="Gd",4,IF(fun[[#This Row],[GarageQual]]="TA",3,IF(fun[[#This Row],[GarageQual]]="Fa",2,IF(fun[[#This Row],[GarageQual]]="Po",1,0)))))</f>
        <v>3</v>
      </c>
      <c r="CD111" t="s">
        <v>124</v>
      </c>
      <c r="CE111">
        <f>IF(fun[[#This Row],[GarageCond]]="Ex",5,IF(fun[[#This Row],[GarageCond]]="Gd",4,IF(fun[[#This Row],[GarageCond]]="TA",3,IF(fun[[#This Row],[GarageCond]]="Fa",2,IF(fun[[#This Row],[GarageCond]]="Po",1,0)))))</f>
        <v>3</v>
      </c>
      <c r="CF111" t="s">
        <v>131</v>
      </c>
      <c r="CG111">
        <v>0</v>
      </c>
      <c r="CH111">
        <v>122</v>
      </c>
      <c r="CI111">
        <v>0</v>
      </c>
      <c r="CJ111">
        <v>0</v>
      </c>
      <c r="CK111">
        <v>0</v>
      </c>
      <c r="CL111">
        <f>(0.5*fun[[#This Row],[WoodDeckSF]])+fun[[#This Row],[OpenPorchSF]]+(2*fun[[#This Row],[EnclosedPorch]])+(1.5*fun[[#This Row],[3SsnPorch]])+fun[[#This Row],[ScreenPorch]]</f>
        <v>122</v>
      </c>
      <c r="CM111">
        <v>0</v>
      </c>
      <c r="CN111" t="s">
        <v>109</v>
      </c>
      <c r="CO111">
        <f>IF(fun[[#This Row],[PoolQC]]="Ex",5,IF(fun[[#This Row],[PoolQC]]="Gd",4,IF(fun[[#This Row],[PoolQC]]="TA",3,IF(fun[[#This Row],[PoolQC]]="Fa",2,IF(fun[[#This Row],[PoolQC]]="Po",1,0)))))</f>
        <v>0</v>
      </c>
      <c r="CP111" t="s">
        <v>160</v>
      </c>
      <c r="CQ111" t="s">
        <v>109</v>
      </c>
      <c r="CR111">
        <v>0</v>
      </c>
      <c r="CS111">
        <v>1</v>
      </c>
      <c r="CT111">
        <v>2010</v>
      </c>
      <c r="CU111" t="s">
        <v>199</v>
      </c>
      <c r="CV111" t="s">
        <v>137</v>
      </c>
      <c r="CW111">
        <f>COUNTIF(fun[[#This Row],[Id]:[SaleCondition]],0)</f>
        <v>18</v>
      </c>
      <c r="CX111">
        <f>COUNTIF(fun[[#This Row],[Id]:[SaleCondition]],"NA")</f>
        <v>3</v>
      </c>
      <c r="CY11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1">
        <f>fun[NUM_ExCond]+fun[NUM_BsmtCond]+fun[NUM_GarCond]</f>
        <v>9</v>
      </c>
      <c r="DA1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111">
        <v>190000</v>
      </c>
    </row>
    <row r="112" spans="1:107" x14ac:dyDescent="0.25">
      <c r="A112">
        <v>111</v>
      </c>
      <c r="B112">
        <v>50</v>
      </c>
      <c r="C112" t="s">
        <v>107</v>
      </c>
      <c r="D112">
        <f>IF(fun[[#This Row],[MSZoning]]="RL",1,0)</f>
        <v>1</v>
      </c>
      <c r="E112">
        <f>IF(fun[[#This Row],[rl]]="RM",1,0)</f>
        <v>0</v>
      </c>
      <c r="F112">
        <f>IF(fun[[#This Row],[rm]]="RH",1,0)</f>
        <v>0</v>
      </c>
      <c r="G112">
        <f>IF(fun[[#This Row],[rh]]="C (all)",1,0)</f>
        <v>0</v>
      </c>
      <c r="H112">
        <v>75</v>
      </c>
      <c r="I112">
        <f>IF(fun[[#This Row],[LotFrontage]]="NA",0,fun[[#This Row],[LotFrontage]])</f>
        <v>75</v>
      </c>
      <c r="J112">
        <v>9525</v>
      </c>
      <c r="K112" t="s">
        <v>108</v>
      </c>
      <c r="L112" t="s">
        <v>109</v>
      </c>
      <c r="M112" t="s">
        <v>110</v>
      </c>
      <c r="N112" t="s">
        <v>111</v>
      </c>
      <c r="O112" t="s">
        <v>112</v>
      </c>
      <c r="P112" t="s">
        <v>113</v>
      </c>
      <c r="Q112" t="s">
        <v>114</v>
      </c>
      <c r="R112" t="s">
        <v>211</v>
      </c>
      <c r="S112" t="s">
        <v>116</v>
      </c>
      <c r="T112" t="s">
        <v>116</v>
      </c>
      <c r="U112" t="s">
        <v>117</v>
      </c>
      <c r="V112" t="s">
        <v>158</v>
      </c>
      <c r="W112">
        <v>6</v>
      </c>
      <c r="X112">
        <v>4</v>
      </c>
      <c r="Y112">
        <v>1954</v>
      </c>
      <c r="Z112">
        <v>1972</v>
      </c>
      <c r="AA112" t="s">
        <v>119</v>
      </c>
      <c r="AB112" t="s">
        <v>120</v>
      </c>
      <c r="AC112" t="s">
        <v>150</v>
      </c>
      <c r="AD112" t="s">
        <v>150</v>
      </c>
      <c r="AE112" t="s">
        <v>143</v>
      </c>
      <c r="AF112">
        <v>0</v>
      </c>
      <c r="AG112" t="s">
        <v>124</v>
      </c>
      <c r="AH112">
        <f>IF(fun[[#This Row],[ExterQual]]="Ex",5,IF(fun[[#This Row],[ExterQual]]="Gd",4,IF(fun[[#This Row],[ExterQual]]="TA",3,IF(fun[[#This Row],[ExterQual]]="Fa",2,1))))</f>
        <v>3</v>
      </c>
      <c r="AI112" t="s">
        <v>124</v>
      </c>
      <c r="AJ112">
        <f>IF(fun[[#This Row],[ExterCond]]="Ex",5,IF(fun[[#This Row],[ExterCond]]="Gd",4,IF(fun[[#This Row],[ExterCond]]="TA",3,IF(fun[[#This Row],[ExterCond]]="Fa",2,1))))</f>
        <v>3</v>
      </c>
      <c r="AK112" t="s">
        <v>144</v>
      </c>
      <c r="AL112" t="s">
        <v>124</v>
      </c>
      <c r="AM112">
        <f>IF(fun[[#This Row],[BsmtQual]]="Ex",5,IF(fun[[#This Row],[BsmtQual]]="Gd",4,IF(fun[[#This Row],[BsmtQual]]="TA",3,IF(fun[[#This Row],[BsmtQual]]="Fa",2,IF(fun[[#This Row],[BsmtQual]]="Po",1,0)))))</f>
        <v>3</v>
      </c>
      <c r="AN112" t="s">
        <v>173</v>
      </c>
      <c r="AO112">
        <f>IF(fun[[#This Row],[BsmtCond]]="Ex",5,IF(fun[[#This Row],[BsmtCond]]="Gd",4,IF(fun[[#This Row],[BsmtCond]]="TA",3,IF(fun[[#This Row],[BsmtCond]]="Fa",2,IF(fun[[#This Row],[BsmtCond]]="Po",1,0)))))</f>
        <v>2</v>
      </c>
      <c r="AP112" t="s">
        <v>126</v>
      </c>
      <c r="AQ112">
        <f>IF(fun[[#This Row],[BsmtExposure]]="Gd",3,IF(fun[[#This Row],[BsmtExposure]]="Av",2,IF(fun[[#This Row],[BsmtExposure]]="Mn",1,0)))</f>
        <v>0</v>
      </c>
      <c r="AR112" t="s">
        <v>179</v>
      </c>
      <c r="AS112">
        <v>444</v>
      </c>
      <c r="AT112" t="s">
        <v>128</v>
      </c>
      <c r="AU112">
        <v>0</v>
      </c>
      <c r="AV112">
        <v>550</v>
      </c>
      <c r="AW112">
        <v>994</v>
      </c>
      <c r="AX112" t="s">
        <v>129</v>
      </c>
      <c r="AY112" t="s">
        <v>123</v>
      </c>
      <c r="AZ112">
        <f>IF(fun[[#This Row],[HeatingQC]]="Ex",5,IF(fun[[#This Row],[HeatingQC]]="Gd",4,IF(fun[[#This Row],[HeatingQC]]="TA",3,IF(fun[[#This Row],[HeatingQC]]="Fa",2,IF(fun[[#This Row],[HeatingQC]]="Po",1,0)))))</f>
        <v>4</v>
      </c>
      <c r="BA112" t="s">
        <v>131</v>
      </c>
      <c r="BB112" t="s">
        <v>132</v>
      </c>
      <c r="BC112">
        <v>1216</v>
      </c>
      <c r="BD112">
        <v>639</v>
      </c>
      <c r="BE112">
        <v>0</v>
      </c>
      <c r="BF112">
        <v>1855</v>
      </c>
      <c r="BG112">
        <f>LOG(fun[[#This Row],[GrLivArea]])</f>
        <v>3.2683439139510648</v>
      </c>
      <c r="BH112">
        <v>0</v>
      </c>
      <c r="BI112">
        <v>0</v>
      </c>
      <c r="BJ112">
        <f>fun[[#This Row],[BsmtFullBath]]+(0.5*fun[[#This Row],[BsmtHalfBath]])</f>
        <v>0</v>
      </c>
      <c r="BK112">
        <v>2</v>
      </c>
      <c r="BL112">
        <v>0</v>
      </c>
      <c r="BM112">
        <f>fun[[#This Row],[HalfBath]]+fun[[#This Row],[TOTBaseBath]]+fun[[#This Row],[FullBath]]</f>
        <v>2</v>
      </c>
      <c r="BN112">
        <v>4</v>
      </c>
      <c r="BO112">
        <v>1</v>
      </c>
      <c r="BP112" t="s">
        <v>124</v>
      </c>
      <c r="BQ112">
        <f>IF(fun[[#This Row],[KitchenQual]]="Ex",5,IF(fun[[#This Row],[KitchenQual]]="Gd",4,IF(fun[[#This Row],[KitchenQual]]="TA",3,IF(fun[[#This Row],[KitchenQual]]="Fa",2,0))))</f>
        <v>3</v>
      </c>
      <c r="BR112">
        <v>7</v>
      </c>
      <c r="BS112" t="s">
        <v>133</v>
      </c>
      <c r="BT112">
        <v>0</v>
      </c>
      <c r="BU112" t="s">
        <v>109</v>
      </c>
      <c r="BV112">
        <f>IF(fun[[#This Row],[FireplaceQu]]="Ex",5,IF(fun[[#This Row],[FireplaceQu]]="Gd",4,IF(fun[[#This Row],[FireplaceQu]]="TA",3,IF(fun[[#This Row],[FireplaceQu]]="Fa",2,0))))</f>
        <v>0</v>
      </c>
      <c r="BW112" t="s">
        <v>134</v>
      </c>
      <c r="BX112">
        <v>1954</v>
      </c>
      <c r="BY112" t="s">
        <v>128</v>
      </c>
      <c r="BZ112">
        <v>1</v>
      </c>
      <c r="CA112">
        <v>325</v>
      </c>
      <c r="CB112" t="s">
        <v>124</v>
      </c>
      <c r="CC112">
        <f>IF(fun[[#This Row],[GarageQual]]="Ex",5,IF(fun[[#This Row],[GarageQual]]="Gd",4,IF(fun[[#This Row],[GarageQual]]="TA",3,IF(fun[[#This Row],[GarageQual]]="Fa",2,IF(fun[[#This Row],[GarageQual]]="Po",1,0)))))</f>
        <v>3</v>
      </c>
      <c r="CD112" t="s">
        <v>124</v>
      </c>
      <c r="CE112">
        <f>IF(fun[[#This Row],[GarageCond]]="Ex",5,IF(fun[[#This Row],[GarageCond]]="Gd",4,IF(fun[[#This Row],[GarageCond]]="TA",3,IF(fun[[#This Row],[GarageCond]]="Fa",2,IF(fun[[#This Row],[GarageCond]]="Po",1,0)))))</f>
        <v>3</v>
      </c>
      <c r="CF112" t="s">
        <v>131</v>
      </c>
      <c r="CG112">
        <v>182</v>
      </c>
      <c r="CH112">
        <v>0</v>
      </c>
      <c r="CI112">
        <v>0</v>
      </c>
      <c r="CJ112">
        <v>0</v>
      </c>
      <c r="CK112">
        <v>0</v>
      </c>
      <c r="CL112">
        <f>(0.5*fun[[#This Row],[WoodDeckSF]])+fun[[#This Row],[OpenPorchSF]]+(2*fun[[#This Row],[EnclosedPorch]])+(1.5*fun[[#This Row],[3SsnPorch]])+fun[[#This Row],[ScreenPorch]]</f>
        <v>91</v>
      </c>
      <c r="CM112">
        <v>0</v>
      </c>
      <c r="CN112" t="s">
        <v>109</v>
      </c>
      <c r="CO112">
        <f>IF(fun[[#This Row],[PoolQC]]="Ex",5,IF(fun[[#This Row],[PoolQC]]="Gd",4,IF(fun[[#This Row],[PoolQC]]="TA",3,IF(fun[[#This Row],[PoolQC]]="Fa",2,IF(fun[[#This Row],[PoolQC]]="Po",1,0)))))</f>
        <v>0</v>
      </c>
      <c r="CP112" t="s">
        <v>109</v>
      </c>
      <c r="CQ112" t="s">
        <v>109</v>
      </c>
      <c r="CR112">
        <v>0</v>
      </c>
      <c r="CS112">
        <v>10</v>
      </c>
      <c r="CT112">
        <v>2006</v>
      </c>
      <c r="CU112" t="s">
        <v>136</v>
      </c>
      <c r="CV112" t="s">
        <v>137</v>
      </c>
      <c r="CW112">
        <f>COUNTIF(fun[[#This Row],[Id]:[SaleCondition]],0)</f>
        <v>20</v>
      </c>
      <c r="CX112">
        <f>COUNTIF(fun[[#This Row],[Id]:[SaleCondition]],"NA")</f>
        <v>5</v>
      </c>
      <c r="CY112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12">
        <f>fun[NUM_ExCond]+fun[NUM_BsmtCond]+fun[NUM_GarCond]</f>
        <v>8</v>
      </c>
      <c r="DA1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65</v>
      </c>
      <c r="DB1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45.75</v>
      </c>
      <c r="DC112">
        <v>136900</v>
      </c>
    </row>
    <row r="113" spans="1:107" x14ac:dyDescent="0.25">
      <c r="A113">
        <v>112</v>
      </c>
      <c r="B113">
        <v>80</v>
      </c>
      <c r="C113" t="s">
        <v>107</v>
      </c>
      <c r="D113">
        <f>IF(fun[[#This Row],[MSZoning]]="RL",1,0)</f>
        <v>1</v>
      </c>
      <c r="E113">
        <f>IF(fun[[#This Row],[rl]]="RM",1,0)</f>
        <v>0</v>
      </c>
      <c r="F113">
        <f>IF(fun[[#This Row],[rm]]="RH",1,0)</f>
        <v>0</v>
      </c>
      <c r="G113">
        <f>IF(fun[[#This Row],[rh]]="C (all)",1,0)</f>
        <v>0</v>
      </c>
      <c r="H113" t="s">
        <v>109</v>
      </c>
      <c r="I113">
        <f>IF(fun[[#This Row],[LotFrontage]]="NA",0,fun[[#This Row],[LotFrontage]])</f>
        <v>0</v>
      </c>
      <c r="J113">
        <v>7750</v>
      </c>
      <c r="K113" t="s">
        <v>108</v>
      </c>
      <c r="L113" t="s">
        <v>109</v>
      </c>
      <c r="M113" t="s">
        <v>146</v>
      </c>
      <c r="N113" t="s">
        <v>111</v>
      </c>
      <c r="O113" t="s">
        <v>112</v>
      </c>
      <c r="P113" t="s">
        <v>113</v>
      </c>
      <c r="Q113" t="s">
        <v>114</v>
      </c>
      <c r="R113" t="s">
        <v>219</v>
      </c>
      <c r="S113" t="s">
        <v>116</v>
      </c>
      <c r="T113" t="s">
        <v>116</v>
      </c>
      <c r="U113" t="s">
        <v>117</v>
      </c>
      <c r="V113" t="s">
        <v>223</v>
      </c>
      <c r="W113">
        <v>7</v>
      </c>
      <c r="X113">
        <v>5</v>
      </c>
      <c r="Y113">
        <v>2000</v>
      </c>
      <c r="Z113">
        <v>2000</v>
      </c>
      <c r="AA113" t="s">
        <v>119</v>
      </c>
      <c r="AB113" t="s">
        <v>120</v>
      </c>
      <c r="AC113" t="s">
        <v>121</v>
      </c>
      <c r="AD113" t="s">
        <v>121</v>
      </c>
      <c r="AE113" t="s">
        <v>143</v>
      </c>
      <c r="AF113">
        <v>0</v>
      </c>
      <c r="AG113" t="s">
        <v>124</v>
      </c>
      <c r="AH113">
        <f>IF(fun[[#This Row],[ExterQual]]="Ex",5,IF(fun[[#This Row],[ExterQual]]="Gd",4,IF(fun[[#This Row],[ExterQual]]="TA",3,IF(fun[[#This Row],[ExterQual]]="Fa",2,1))))</f>
        <v>3</v>
      </c>
      <c r="AI113" t="s">
        <v>124</v>
      </c>
      <c r="AJ113">
        <f>IF(fun[[#This Row],[ExterCond]]="Ex",5,IF(fun[[#This Row],[ExterCond]]="Gd",4,IF(fun[[#This Row],[ExterCond]]="TA",3,IF(fun[[#This Row],[ExterCond]]="Fa",2,1))))</f>
        <v>3</v>
      </c>
      <c r="AK113" t="s">
        <v>125</v>
      </c>
      <c r="AL113" t="s">
        <v>123</v>
      </c>
      <c r="AM113">
        <f>IF(fun[[#This Row],[BsmtQual]]="Ex",5,IF(fun[[#This Row],[BsmtQual]]="Gd",4,IF(fun[[#This Row],[BsmtQual]]="TA",3,IF(fun[[#This Row],[BsmtQual]]="Fa",2,IF(fun[[#This Row],[BsmtQual]]="Po",1,0)))))</f>
        <v>4</v>
      </c>
      <c r="AN113" t="s">
        <v>124</v>
      </c>
      <c r="AO113">
        <f>IF(fun[[#This Row],[BsmtCond]]="Ex",5,IF(fun[[#This Row],[BsmtCond]]="Gd",4,IF(fun[[#This Row],[BsmtCond]]="TA",3,IF(fun[[#This Row],[BsmtCond]]="Fa",2,IF(fun[[#This Row],[BsmtCond]]="Po",1,0)))))</f>
        <v>3</v>
      </c>
      <c r="AP113" t="s">
        <v>126</v>
      </c>
      <c r="AQ113">
        <f>IF(fun[[#This Row],[BsmtExposure]]="Gd",3,IF(fun[[#This Row],[BsmtExposure]]="Av",2,IF(fun[[#This Row],[BsmtExposure]]="Mn",1,0)))</f>
        <v>0</v>
      </c>
      <c r="AR113" t="s">
        <v>127</v>
      </c>
      <c r="AS113">
        <v>250</v>
      </c>
      <c r="AT113" t="s">
        <v>128</v>
      </c>
      <c r="AU113">
        <v>0</v>
      </c>
      <c r="AV113">
        <v>134</v>
      </c>
      <c r="AW113">
        <v>384</v>
      </c>
      <c r="AX113" t="s">
        <v>129</v>
      </c>
      <c r="AY113" t="s">
        <v>130</v>
      </c>
      <c r="AZ113">
        <f>IF(fun[[#This Row],[HeatingQC]]="Ex",5,IF(fun[[#This Row],[HeatingQC]]="Gd",4,IF(fun[[#This Row],[HeatingQC]]="TA",3,IF(fun[[#This Row],[HeatingQC]]="Fa",2,IF(fun[[#This Row],[HeatingQC]]="Po",1,0)))))</f>
        <v>5</v>
      </c>
      <c r="BA113" t="s">
        <v>131</v>
      </c>
      <c r="BB113" t="s">
        <v>132</v>
      </c>
      <c r="BC113">
        <v>774</v>
      </c>
      <c r="BD113">
        <v>656</v>
      </c>
      <c r="BE113">
        <v>0</v>
      </c>
      <c r="BF113">
        <v>1430</v>
      </c>
      <c r="BG113">
        <f>LOG(fun[[#This Row],[GrLivArea]])</f>
        <v>3.1553360374650619</v>
      </c>
      <c r="BH113">
        <v>0</v>
      </c>
      <c r="BI113">
        <v>0</v>
      </c>
      <c r="BJ113">
        <f>fun[[#This Row],[BsmtFullBath]]+(0.5*fun[[#This Row],[BsmtHalfBath]])</f>
        <v>0</v>
      </c>
      <c r="BK113">
        <v>2</v>
      </c>
      <c r="BL113">
        <v>1</v>
      </c>
      <c r="BM113">
        <f>fun[[#This Row],[HalfBath]]+fun[[#This Row],[TOTBaseBath]]+fun[[#This Row],[FullBath]]</f>
        <v>3</v>
      </c>
      <c r="BN113">
        <v>3</v>
      </c>
      <c r="BO113">
        <v>1</v>
      </c>
      <c r="BP113" t="s">
        <v>124</v>
      </c>
      <c r="BQ113">
        <f>IF(fun[[#This Row],[KitchenQual]]="Ex",5,IF(fun[[#This Row],[KitchenQual]]="Gd",4,IF(fun[[#This Row],[KitchenQual]]="TA",3,IF(fun[[#This Row],[KitchenQual]]="Fa",2,0))))</f>
        <v>3</v>
      </c>
      <c r="BR113">
        <v>7</v>
      </c>
      <c r="BS113" t="s">
        <v>133</v>
      </c>
      <c r="BT113">
        <v>1</v>
      </c>
      <c r="BU113" t="s">
        <v>124</v>
      </c>
      <c r="BV113">
        <f>IF(fun[[#This Row],[FireplaceQu]]="Ex",5,IF(fun[[#This Row],[FireplaceQu]]="Gd",4,IF(fun[[#This Row],[FireplaceQu]]="TA",3,IF(fun[[#This Row],[FireplaceQu]]="Fa",2,0))))</f>
        <v>3</v>
      </c>
      <c r="BW113" t="s">
        <v>182</v>
      </c>
      <c r="BX113">
        <v>2000</v>
      </c>
      <c r="BY113" t="s">
        <v>183</v>
      </c>
      <c r="BZ113">
        <v>2</v>
      </c>
      <c r="CA113">
        <v>400</v>
      </c>
      <c r="CB113" t="s">
        <v>124</v>
      </c>
      <c r="CC113">
        <f>IF(fun[[#This Row],[GarageQual]]="Ex",5,IF(fun[[#This Row],[GarageQual]]="Gd",4,IF(fun[[#This Row],[GarageQual]]="TA",3,IF(fun[[#This Row],[GarageQual]]="Fa",2,IF(fun[[#This Row],[GarageQual]]="Po",1,0)))))</f>
        <v>3</v>
      </c>
      <c r="CD113" t="s">
        <v>124</v>
      </c>
      <c r="CE113">
        <f>IF(fun[[#This Row],[GarageCond]]="Ex",5,IF(fun[[#This Row],[GarageCond]]="Gd",4,IF(fun[[#This Row],[GarageCond]]="TA",3,IF(fun[[#This Row],[GarageCond]]="Fa",2,IF(fun[[#This Row],[GarageCond]]="Po",1,0)))))</f>
        <v>3</v>
      </c>
      <c r="CF113" t="s">
        <v>131</v>
      </c>
      <c r="CG113">
        <v>180</v>
      </c>
      <c r="CH113">
        <v>0</v>
      </c>
      <c r="CI113">
        <v>0</v>
      </c>
      <c r="CJ113">
        <v>0</v>
      </c>
      <c r="CK113">
        <v>0</v>
      </c>
      <c r="CL113">
        <f>(0.5*fun[[#This Row],[WoodDeckSF]])+fun[[#This Row],[OpenPorchSF]]+(2*fun[[#This Row],[EnclosedPorch]])+(1.5*fun[[#This Row],[3SsnPorch]])+fun[[#This Row],[ScreenPorch]]</f>
        <v>90</v>
      </c>
      <c r="CM113">
        <v>0</v>
      </c>
      <c r="CN113" t="s">
        <v>109</v>
      </c>
      <c r="CO113">
        <f>IF(fun[[#This Row],[PoolQC]]="Ex",5,IF(fun[[#This Row],[PoolQC]]="Gd",4,IF(fun[[#This Row],[PoolQC]]="TA",3,IF(fun[[#This Row],[PoolQC]]="Fa",2,IF(fun[[#This Row],[PoolQC]]="Po",1,0)))))</f>
        <v>0</v>
      </c>
      <c r="CP113" t="s">
        <v>109</v>
      </c>
      <c r="CQ113" t="s">
        <v>109</v>
      </c>
      <c r="CR113">
        <v>0</v>
      </c>
      <c r="CS113">
        <v>4</v>
      </c>
      <c r="CT113">
        <v>2010</v>
      </c>
      <c r="CU113" t="s">
        <v>136</v>
      </c>
      <c r="CV113" t="s">
        <v>137</v>
      </c>
      <c r="CW113">
        <f>COUNTIF(fun[[#This Row],[Id]:[SaleCondition]],0)</f>
        <v>18</v>
      </c>
      <c r="CX113">
        <f>COUNTIF(fun[[#This Row],[Id]:[SaleCondition]],"NA")</f>
        <v>5</v>
      </c>
      <c r="CY113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13">
        <f>fun[NUM_ExCond]+fun[NUM_BsmtCond]+fun[NUM_GarCond]</f>
        <v>9</v>
      </c>
      <c r="DA1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113">
        <v>180000</v>
      </c>
    </row>
    <row r="114" spans="1:107" x14ac:dyDescent="0.25">
      <c r="A114">
        <v>113</v>
      </c>
      <c r="B114">
        <v>60</v>
      </c>
      <c r="C114" t="s">
        <v>107</v>
      </c>
      <c r="D114">
        <f>IF(fun[[#This Row],[MSZoning]]="RL",1,0)</f>
        <v>1</v>
      </c>
      <c r="E114">
        <f>IF(fun[[#This Row],[rl]]="RM",1,0)</f>
        <v>0</v>
      </c>
      <c r="F114">
        <f>IF(fun[[#This Row],[rm]]="RH",1,0)</f>
        <v>0</v>
      </c>
      <c r="G114">
        <f>IF(fun[[#This Row],[rh]]="C (all)",1,0)</f>
        <v>0</v>
      </c>
      <c r="H114">
        <v>77</v>
      </c>
      <c r="I114">
        <f>IF(fun[[#This Row],[LotFrontage]]="NA",0,fun[[#This Row],[LotFrontage]])</f>
        <v>77</v>
      </c>
      <c r="J114">
        <v>9965</v>
      </c>
      <c r="K114" t="s">
        <v>108</v>
      </c>
      <c r="L114" t="s">
        <v>109</v>
      </c>
      <c r="M114" t="s">
        <v>110</v>
      </c>
      <c r="N114" t="s">
        <v>111</v>
      </c>
      <c r="O114" t="s">
        <v>112</v>
      </c>
      <c r="P114" t="s">
        <v>113</v>
      </c>
      <c r="Q114" t="s">
        <v>114</v>
      </c>
      <c r="R114" t="s">
        <v>115</v>
      </c>
      <c r="S114" t="s">
        <v>116</v>
      </c>
      <c r="T114" t="s">
        <v>116</v>
      </c>
      <c r="U114" t="s">
        <v>117</v>
      </c>
      <c r="V114" t="s">
        <v>118</v>
      </c>
      <c r="W114">
        <v>7</v>
      </c>
      <c r="X114">
        <v>5</v>
      </c>
      <c r="Y114">
        <v>2007</v>
      </c>
      <c r="Z114">
        <v>2007</v>
      </c>
      <c r="AA114" t="s">
        <v>119</v>
      </c>
      <c r="AB114" t="s">
        <v>120</v>
      </c>
      <c r="AC114" t="s">
        <v>121</v>
      </c>
      <c r="AD114" t="s">
        <v>121</v>
      </c>
      <c r="AE114" t="s">
        <v>163</v>
      </c>
      <c r="AF114">
        <v>220</v>
      </c>
      <c r="AG114" t="s">
        <v>123</v>
      </c>
      <c r="AH114">
        <f>IF(fun[[#This Row],[ExterQual]]="Ex",5,IF(fun[[#This Row],[ExterQual]]="Gd",4,IF(fun[[#This Row],[ExterQual]]="TA",3,IF(fun[[#This Row],[ExterQual]]="Fa",2,1))))</f>
        <v>4</v>
      </c>
      <c r="AI114" t="s">
        <v>124</v>
      </c>
      <c r="AJ114">
        <f>IF(fun[[#This Row],[ExterCond]]="Ex",5,IF(fun[[#This Row],[ExterCond]]="Gd",4,IF(fun[[#This Row],[ExterCond]]="TA",3,IF(fun[[#This Row],[ExterCond]]="Fa",2,1))))</f>
        <v>3</v>
      </c>
      <c r="AK114" t="s">
        <v>125</v>
      </c>
      <c r="AL114" t="s">
        <v>130</v>
      </c>
      <c r="AM114">
        <f>IF(fun[[#This Row],[BsmtQual]]="Ex",5,IF(fun[[#This Row],[BsmtQual]]="Gd",4,IF(fun[[#This Row],[BsmtQual]]="TA",3,IF(fun[[#This Row],[BsmtQual]]="Fa",2,IF(fun[[#This Row],[BsmtQual]]="Po",1,0)))))</f>
        <v>5</v>
      </c>
      <c r="AN114" t="s">
        <v>124</v>
      </c>
      <c r="AO114">
        <f>IF(fun[[#This Row],[BsmtCond]]="Ex",5,IF(fun[[#This Row],[BsmtCond]]="Gd",4,IF(fun[[#This Row],[BsmtCond]]="TA",3,IF(fun[[#This Row],[BsmtCond]]="Fa",2,IF(fun[[#This Row],[BsmtCond]]="Po",1,0)))))</f>
        <v>3</v>
      </c>
      <c r="AP114" t="s">
        <v>156</v>
      </c>
      <c r="AQ114">
        <f>IF(fun[[#This Row],[BsmtExposure]]="Gd",3,IF(fun[[#This Row],[BsmtExposure]]="Av",2,IF(fun[[#This Row],[BsmtExposure]]="Mn",1,0)))</f>
        <v>2</v>
      </c>
      <c r="AR114" t="s">
        <v>127</v>
      </c>
      <c r="AS114">
        <v>984</v>
      </c>
      <c r="AT114" t="s">
        <v>128</v>
      </c>
      <c r="AU114">
        <v>0</v>
      </c>
      <c r="AV114">
        <v>280</v>
      </c>
      <c r="AW114">
        <v>1264</v>
      </c>
      <c r="AX114" t="s">
        <v>129</v>
      </c>
      <c r="AY114" t="s">
        <v>130</v>
      </c>
      <c r="AZ114">
        <f>IF(fun[[#This Row],[HeatingQC]]="Ex",5,IF(fun[[#This Row],[HeatingQC]]="Gd",4,IF(fun[[#This Row],[HeatingQC]]="TA",3,IF(fun[[#This Row],[HeatingQC]]="Fa",2,IF(fun[[#This Row],[HeatingQC]]="Po",1,0)))))</f>
        <v>5</v>
      </c>
      <c r="BA114" t="s">
        <v>131</v>
      </c>
      <c r="BB114" t="s">
        <v>132</v>
      </c>
      <c r="BC114">
        <v>1282</v>
      </c>
      <c r="BD114">
        <v>1414</v>
      </c>
      <c r="BE114">
        <v>0</v>
      </c>
      <c r="BF114">
        <v>2696</v>
      </c>
      <c r="BG114">
        <f>LOG(fun[[#This Row],[GrLivArea]])</f>
        <v>3.4307198878632823</v>
      </c>
      <c r="BH114">
        <v>1</v>
      </c>
      <c r="BI114">
        <v>0</v>
      </c>
      <c r="BJ114">
        <f>fun[[#This Row],[BsmtFullBath]]+(0.5*fun[[#This Row],[BsmtHalfBath]])</f>
        <v>1</v>
      </c>
      <c r="BK114">
        <v>2</v>
      </c>
      <c r="BL114">
        <v>1</v>
      </c>
      <c r="BM114">
        <f>fun[[#This Row],[HalfBath]]+fun[[#This Row],[TOTBaseBath]]+fun[[#This Row],[FullBath]]</f>
        <v>4</v>
      </c>
      <c r="BN114">
        <v>4</v>
      </c>
      <c r="BO114">
        <v>1</v>
      </c>
      <c r="BP114" t="s">
        <v>130</v>
      </c>
      <c r="BQ114">
        <f>IF(fun[[#This Row],[KitchenQual]]="Ex",5,IF(fun[[#This Row],[KitchenQual]]="Gd",4,IF(fun[[#This Row],[KitchenQual]]="TA",3,IF(fun[[#This Row],[KitchenQual]]="Fa",2,0))))</f>
        <v>5</v>
      </c>
      <c r="BR114">
        <v>10</v>
      </c>
      <c r="BS114" t="s">
        <v>133</v>
      </c>
      <c r="BT114">
        <v>1</v>
      </c>
      <c r="BU114" t="s">
        <v>123</v>
      </c>
      <c r="BV114">
        <f>IF(fun[[#This Row],[FireplaceQu]]="Ex",5,IF(fun[[#This Row],[FireplaceQu]]="Gd",4,IF(fun[[#This Row],[FireplaceQu]]="TA",3,IF(fun[[#This Row],[FireplaceQu]]="Fa",2,0))))</f>
        <v>4</v>
      </c>
      <c r="BW114" t="s">
        <v>182</v>
      </c>
      <c r="BX114">
        <v>2007</v>
      </c>
      <c r="BY114" t="s">
        <v>183</v>
      </c>
      <c r="BZ114">
        <v>3</v>
      </c>
      <c r="CA114">
        <v>792</v>
      </c>
      <c r="CB114" t="s">
        <v>124</v>
      </c>
      <c r="CC114">
        <f>IF(fun[[#This Row],[GarageQual]]="Ex",5,IF(fun[[#This Row],[GarageQual]]="Gd",4,IF(fun[[#This Row],[GarageQual]]="TA",3,IF(fun[[#This Row],[GarageQual]]="Fa",2,IF(fun[[#This Row],[GarageQual]]="Po",1,0)))))</f>
        <v>3</v>
      </c>
      <c r="CD114" t="s">
        <v>124</v>
      </c>
      <c r="CE114">
        <f>IF(fun[[#This Row],[GarageCond]]="Ex",5,IF(fun[[#This Row],[GarageCond]]="Gd",4,IF(fun[[#This Row],[GarageCond]]="TA",3,IF(fun[[#This Row],[GarageCond]]="Fa",2,IF(fun[[#This Row],[GarageCond]]="Po",1,0)))))</f>
        <v>3</v>
      </c>
      <c r="CF114" t="s">
        <v>131</v>
      </c>
      <c r="CG114">
        <v>120</v>
      </c>
      <c r="CH114">
        <v>184</v>
      </c>
      <c r="CI114">
        <v>0</v>
      </c>
      <c r="CJ114">
        <v>0</v>
      </c>
      <c r="CK114">
        <v>168</v>
      </c>
      <c r="CL114">
        <f>(0.5*fun[[#This Row],[WoodDeckSF]])+fun[[#This Row],[OpenPorchSF]]+(2*fun[[#This Row],[EnclosedPorch]])+(1.5*fun[[#This Row],[3SsnPorch]])+fun[[#This Row],[ScreenPorch]]</f>
        <v>412</v>
      </c>
      <c r="CM114">
        <v>0</v>
      </c>
      <c r="CN114" t="s">
        <v>109</v>
      </c>
      <c r="CO114">
        <f>IF(fun[[#This Row],[PoolQC]]="Ex",5,IF(fun[[#This Row],[PoolQC]]="Gd",4,IF(fun[[#This Row],[PoolQC]]="TA",3,IF(fun[[#This Row],[PoolQC]]="Fa",2,IF(fun[[#This Row],[PoolQC]]="Po",1,0)))))</f>
        <v>0</v>
      </c>
      <c r="CP114" t="s">
        <v>109</v>
      </c>
      <c r="CQ114" t="s">
        <v>109</v>
      </c>
      <c r="CR114">
        <v>0</v>
      </c>
      <c r="CS114">
        <v>10</v>
      </c>
      <c r="CT114">
        <v>2007</v>
      </c>
      <c r="CU114" t="s">
        <v>184</v>
      </c>
      <c r="CV114" t="s">
        <v>185</v>
      </c>
      <c r="CW114">
        <f>COUNTIF(fun[[#This Row],[Id]:[SaleCondition]],0)</f>
        <v>11</v>
      </c>
      <c r="CX114">
        <f>COUNTIF(fun[[#This Row],[Id]:[SaleCondition]],"NA")</f>
        <v>4</v>
      </c>
      <c r="CY114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14">
        <f>fun[NUM_ExCond]+fun[NUM_BsmtCond]+fun[NUM_GarCond]</f>
        <v>9</v>
      </c>
      <c r="DA1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118</v>
      </c>
      <c r="DB1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114">
        <v>383970</v>
      </c>
    </row>
    <row r="115" spans="1:107" x14ac:dyDescent="0.25">
      <c r="A115">
        <v>114</v>
      </c>
      <c r="B115">
        <v>20</v>
      </c>
      <c r="C115" t="s">
        <v>107</v>
      </c>
      <c r="D115">
        <f>IF(fun[[#This Row],[MSZoning]]="RL",1,0)</f>
        <v>1</v>
      </c>
      <c r="E115">
        <f>IF(fun[[#This Row],[rl]]="RM",1,0)</f>
        <v>0</v>
      </c>
      <c r="F115">
        <f>IF(fun[[#This Row],[rm]]="RH",1,0)</f>
        <v>0</v>
      </c>
      <c r="G115">
        <f>IF(fun[[#This Row],[rh]]="C (all)",1,0)</f>
        <v>0</v>
      </c>
      <c r="H115" t="s">
        <v>109</v>
      </c>
      <c r="I115">
        <f>IF(fun[[#This Row],[LotFrontage]]="NA",0,fun[[#This Row],[LotFrontage]])</f>
        <v>0</v>
      </c>
      <c r="J115">
        <v>21000</v>
      </c>
      <c r="K115" t="s">
        <v>108</v>
      </c>
      <c r="L115" t="s">
        <v>109</v>
      </c>
      <c r="M115" t="s">
        <v>110</v>
      </c>
      <c r="N115" t="s">
        <v>201</v>
      </c>
      <c r="O115" t="s">
        <v>112</v>
      </c>
      <c r="P115" t="s">
        <v>148</v>
      </c>
      <c r="Q115" t="s">
        <v>114</v>
      </c>
      <c r="R115" t="s">
        <v>149</v>
      </c>
      <c r="S115" t="s">
        <v>116</v>
      </c>
      <c r="T115" t="s">
        <v>116</v>
      </c>
      <c r="U115" t="s">
        <v>117</v>
      </c>
      <c r="V115" t="s">
        <v>141</v>
      </c>
      <c r="W115">
        <v>6</v>
      </c>
      <c r="X115">
        <v>5</v>
      </c>
      <c r="Y115">
        <v>1953</v>
      </c>
      <c r="Z115">
        <v>1953</v>
      </c>
      <c r="AA115" t="s">
        <v>178</v>
      </c>
      <c r="AB115" t="s">
        <v>120</v>
      </c>
      <c r="AC115" t="s">
        <v>150</v>
      </c>
      <c r="AD115" t="s">
        <v>150</v>
      </c>
      <c r="AE115" t="s">
        <v>122</v>
      </c>
      <c r="AF115">
        <v>184</v>
      </c>
      <c r="AG115" t="s">
        <v>124</v>
      </c>
      <c r="AH115">
        <f>IF(fun[[#This Row],[ExterQual]]="Ex",5,IF(fun[[#This Row],[ExterQual]]="Gd",4,IF(fun[[#This Row],[ExterQual]]="TA",3,IF(fun[[#This Row],[ExterQual]]="Fa",2,1))))</f>
        <v>3</v>
      </c>
      <c r="AI115" t="s">
        <v>123</v>
      </c>
      <c r="AJ115">
        <f>IF(fun[[#This Row],[ExterCond]]="Ex",5,IF(fun[[#This Row],[ExterCond]]="Gd",4,IF(fun[[#This Row],[ExterCond]]="TA",3,IF(fun[[#This Row],[ExterCond]]="Fa",2,1))))</f>
        <v>4</v>
      </c>
      <c r="AK115" t="s">
        <v>144</v>
      </c>
      <c r="AL115" t="s">
        <v>123</v>
      </c>
      <c r="AM115">
        <f>IF(fun[[#This Row],[BsmtQual]]="Ex",5,IF(fun[[#This Row],[BsmtQual]]="Gd",4,IF(fun[[#This Row],[BsmtQual]]="TA",3,IF(fun[[#This Row],[BsmtQual]]="Fa",2,IF(fun[[#This Row],[BsmtQual]]="Po",1,0)))))</f>
        <v>4</v>
      </c>
      <c r="AN115" t="s">
        <v>124</v>
      </c>
      <c r="AO115">
        <f>IF(fun[[#This Row],[BsmtCond]]="Ex",5,IF(fun[[#This Row],[BsmtCond]]="Gd",4,IF(fun[[#This Row],[BsmtCond]]="TA",3,IF(fun[[#This Row],[BsmtCond]]="Fa",2,IF(fun[[#This Row],[BsmtCond]]="Po",1,0)))))</f>
        <v>3</v>
      </c>
      <c r="AP115" t="s">
        <v>147</v>
      </c>
      <c r="AQ115">
        <f>IF(fun[[#This Row],[BsmtExposure]]="Gd",3,IF(fun[[#This Row],[BsmtExposure]]="Av",2,IF(fun[[#This Row],[BsmtExposure]]="Mn",1,0)))</f>
        <v>1</v>
      </c>
      <c r="AR115" t="s">
        <v>145</v>
      </c>
      <c r="AS115">
        <v>35</v>
      </c>
      <c r="AT115" t="s">
        <v>179</v>
      </c>
      <c r="AU115">
        <v>869</v>
      </c>
      <c r="AV115">
        <v>905</v>
      </c>
      <c r="AW115">
        <v>1809</v>
      </c>
      <c r="AX115" t="s">
        <v>129</v>
      </c>
      <c r="AY115" t="s">
        <v>124</v>
      </c>
      <c r="AZ115">
        <f>IF(fun[[#This Row],[HeatingQC]]="Ex",5,IF(fun[[#This Row],[HeatingQC]]="Gd",4,IF(fun[[#This Row],[HeatingQC]]="TA",3,IF(fun[[#This Row],[HeatingQC]]="Fa",2,IF(fun[[#This Row],[HeatingQC]]="Po",1,0)))))</f>
        <v>3</v>
      </c>
      <c r="BA115" t="s">
        <v>131</v>
      </c>
      <c r="BB115" t="s">
        <v>132</v>
      </c>
      <c r="BC115">
        <v>2259</v>
      </c>
      <c r="BD115">
        <v>0</v>
      </c>
      <c r="BE115">
        <v>0</v>
      </c>
      <c r="BF115">
        <v>2259</v>
      </c>
      <c r="BG115">
        <f>LOG(fun[[#This Row],[GrLivArea]])</f>
        <v>3.3539162309203632</v>
      </c>
      <c r="BH115">
        <v>1</v>
      </c>
      <c r="BI115">
        <v>0</v>
      </c>
      <c r="BJ115">
        <f>fun[[#This Row],[BsmtFullBath]]+(0.5*fun[[#This Row],[BsmtHalfBath]])</f>
        <v>1</v>
      </c>
      <c r="BK115">
        <v>2</v>
      </c>
      <c r="BL115">
        <v>0</v>
      </c>
      <c r="BM115">
        <f>fun[[#This Row],[HalfBath]]+fun[[#This Row],[TOTBaseBath]]+fun[[#This Row],[FullBath]]</f>
        <v>3</v>
      </c>
      <c r="BN115">
        <v>3</v>
      </c>
      <c r="BO115">
        <v>1</v>
      </c>
      <c r="BP115" t="s">
        <v>123</v>
      </c>
      <c r="BQ115">
        <f>IF(fun[[#This Row],[KitchenQual]]="Ex",5,IF(fun[[#This Row],[KitchenQual]]="Gd",4,IF(fun[[#This Row],[KitchenQual]]="TA",3,IF(fun[[#This Row],[KitchenQual]]="Fa",2,0))))</f>
        <v>4</v>
      </c>
      <c r="BR115">
        <v>7</v>
      </c>
      <c r="BS115" t="s">
        <v>133</v>
      </c>
      <c r="BT115">
        <v>2</v>
      </c>
      <c r="BU115" t="s">
        <v>123</v>
      </c>
      <c r="BV115">
        <f>IF(fun[[#This Row],[FireplaceQu]]="Ex",5,IF(fun[[#This Row],[FireplaceQu]]="Gd",4,IF(fun[[#This Row],[FireplaceQu]]="TA",3,IF(fun[[#This Row],[FireplaceQu]]="Fa",2,0))))</f>
        <v>4</v>
      </c>
      <c r="BW115" t="s">
        <v>235</v>
      </c>
      <c r="BX115">
        <v>1953</v>
      </c>
      <c r="BY115" t="s">
        <v>128</v>
      </c>
      <c r="BZ115">
        <v>2</v>
      </c>
      <c r="CA115">
        <v>450</v>
      </c>
      <c r="CB115" t="s">
        <v>124</v>
      </c>
      <c r="CC115">
        <f>IF(fun[[#This Row],[GarageQual]]="Ex",5,IF(fun[[#This Row],[GarageQual]]="Gd",4,IF(fun[[#This Row],[GarageQual]]="TA",3,IF(fun[[#This Row],[GarageQual]]="Fa",2,IF(fun[[#This Row],[GarageQual]]="Po",1,0)))))</f>
        <v>3</v>
      </c>
      <c r="CD115" t="s">
        <v>124</v>
      </c>
      <c r="CE115">
        <f>IF(fun[[#This Row],[GarageCond]]="Ex",5,IF(fun[[#This Row],[GarageCond]]="Gd",4,IF(fun[[#This Row],[GarageCond]]="TA",3,IF(fun[[#This Row],[GarageCond]]="Fa",2,IF(fun[[#This Row],[GarageCond]]="Po",1,0)))))</f>
        <v>3</v>
      </c>
      <c r="CF115" t="s">
        <v>131</v>
      </c>
      <c r="CG115">
        <v>166</v>
      </c>
      <c r="CH115">
        <v>120</v>
      </c>
      <c r="CI115">
        <v>192</v>
      </c>
      <c r="CJ115">
        <v>0</v>
      </c>
      <c r="CK115">
        <v>0</v>
      </c>
      <c r="CL115">
        <f>(0.5*fun[[#This Row],[WoodDeckSF]])+fun[[#This Row],[OpenPorchSF]]+(2*fun[[#This Row],[EnclosedPorch]])+(1.5*fun[[#This Row],[3SsnPorch]])+fun[[#This Row],[ScreenPorch]]</f>
        <v>587</v>
      </c>
      <c r="CM115">
        <v>0</v>
      </c>
      <c r="CN115" t="s">
        <v>109</v>
      </c>
      <c r="CO115">
        <f>IF(fun[[#This Row],[PoolQC]]="Ex",5,IF(fun[[#This Row],[PoolQC]]="Gd",4,IF(fun[[#This Row],[PoolQC]]="TA",3,IF(fun[[#This Row],[PoolQC]]="Fa",2,IF(fun[[#This Row],[PoolQC]]="Po",1,0)))))</f>
        <v>0</v>
      </c>
      <c r="CP115" t="s">
        <v>160</v>
      </c>
      <c r="CQ115" t="s">
        <v>109</v>
      </c>
      <c r="CR115">
        <v>0</v>
      </c>
      <c r="CS115">
        <v>10</v>
      </c>
      <c r="CT115">
        <v>2007</v>
      </c>
      <c r="CU115" t="s">
        <v>199</v>
      </c>
      <c r="CV115" t="s">
        <v>154</v>
      </c>
      <c r="CW115">
        <f>COUNTIF(fun[[#This Row],[Id]:[SaleCondition]],0)</f>
        <v>13</v>
      </c>
      <c r="CX115">
        <f>COUNTIF(fun[[#This Row],[Id]:[SaleCondition]],"NA")</f>
        <v>4</v>
      </c>
      <c r="CY11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5">
        <f>fun[NUM_ExCond]+fun[NUM_BsmtCond]+fun[NUM_GarCond]</f>
        <v>10</v>
      </c>
      <c r="DA1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63.5</v>
      </c>
      <c r="DC115">
        <v>217000</v>
      </c>
    </row>
    <row r="116" spans="1:107" x14ac:dyDescent="0.25">
      <c r="A116">
        <v>115</v>
      </c>
      <c r="B116">
        <v>70</v>
      </c>
      <c r="C116" t="s">
        <v>107</v>
      </c>
      <c r="D116">
        <f>IF(fun[[#This Row],[MSZoning]]="RL",1,0)</f>
        <v>1</v>
      </c>
      <c r="E116">
        <f>IF(fun[[#This Row],[rl]]="RM",1,0)</f>
        <v>0</v>
      </c>
      <c r="F116">
        <f>IF(fun[[#This Row],[rm]]="RH",1,0)</f>
        <v>0</v>
      </c>
      <c r="G116">
        <f>IF(fun[[#This Row],[rh]]="C (all)",1,0)</f>
        <v>0</v>
      </c>
      <c r="H116">
        <v>61</v>
      </c>
      <c r="I116">
        <f>IF(fun[[#This Row],[LotFrontage]]="NA",0,fun[[#This Row],[LotFrontage]])</f>
        <v>61</v>
      </c>
      <c r="J116">
        <v>7259</v>
      </c>
      <c r="K116" t="s">
        <v>108</v>
      </c>
      <c r="L116" t="s">
        <v>109</v>
      </c>
      <c r="M116" t="s">
        <v>146</v>
      </c>
      <c r="N116" t="s">
        <v>111</v>
      </c>
      <c r="O116" t="s">
        <v>112</v>
      </c>
      <c r="P116" t="s">
        <v>113</v>
      </c>
      <c r="Q116" t="s">
        <v>220</v>
      </c>
      <c r="R116" t="s">
        <v>149</v>
      </c>
      <c r="S116" t="s">
        <v>116</v>
      </c>
      <c r="T116" t="s">
        <v>116</v>
      </c>
      <c r="U116" t="s">
        <v>117</v>
      </c>
      <c r="V116" t="s">
        <v>118</v>
      </c>
      <c r="W116">
        <v>6</v>
      </c>
      <c r="X116">
        <v>8</v>
      </c>
      <c r="Y116">
        <v>1945</v>
      </c>
      <c r="Z116">
        <v>2002</v>
      </c>
      <c r="AA116" t="s">
        <v>210</v>
      </c>
      <c r="AB116" t="s">
        <v>120</v>
      </c>
      <c r="AC116" t="s">
        <v>150</v>
      </c>
      <c r="AD116" t="s">
        <v>150</v>
      </c>
      <c r="AE116" t="s">
        <v>143</v>
      </c>
      <c r="AF116">
        <v>0</v>
      </c>
      <c r="AG116" t="s">
        <v>124</v>
      </c>
      <c r="AH116">
        <f>IF(fun[[#This Row],[ExterQual]]="Ex",5,IF(fun[[#This Row],[ExterQual]]="Gd",4,IF(fun[[#This Row],[ExterQual]]="TA",3,IF(fun[[#This Row],[ExterQual]]="Fa",2,1))))</f>
        <v>3</v>
      </c>
      <c r="AI116" t="s">
        <v>124</v>
      </c>
      <c r="AJ116">
        <f>IF(fun[[#This Row],[ExterCond]]="Ex",5,IF(fun[[#This Row],[ExterCond]]="Gd",4,IF(fun[[#This Row],[ExterCond]]="TA",3,IF(fun[[#This Row],[ExterCond]]="Fa",2,1))))</f>
        <v>3</v>
      </c>
      <c r="AK116" t="s">
        <v>144</v>
      </c>
      <c r="AL116" t="s">
        <v>124</v>
      </c>
      <c r="AM116">
        <f>IF(fun[[#This Row],[BsmtQual]]="Ex",5,IF(fun[[#This Row],[BsmtQual]]="Gd",4,IF(fun[[#This Row],[BsmtQual]]="TA",3,IF(fun[[#This Row],[BsmtQual]]="Fa",2,IF(fun[[#This Row],[BsmtQual]]="Po",1,0)))))</f>
        <v>3</v>
      </c>
      <c r="AN116" t="s">
        <v>124</v>
      </c>
      <c r="AO116">
        <f>IF(fun[[#This Row],[BsmtCond]]="Ex",5,IF(fun[[#This Row],[BsmtCond]]="Gd",4,IF(fun[[#This Row],[BsmtCond]]="TA",3,IF(fun[[#This Row],[BsmtCond]]="Fa",2,IF(fun[[#This Row],[BsmtCond]]="Po",1,0)))))</f>
        <v>3</v>
      </c>
      <c r="AP116" t="s">
        <v>126</v>
      </c>
      <c r="AQ116">
        <f>IF(fun[[#This Row],[BsmtExposure]]="Gd",3,IF(fun[[#This Row],[BsmtExposure]]="Av",2,IF(fun[[#This Row],[BsmtExposure]]="Mn",1,0)))</f>
        <v>0</v>
      </c>
      <c r="AR116" t="s">
        <v>145</v>
      </c>
      <c r="AS116">
        <v>774</v>
      </c>
      <c r="AT116" t="s">
        <v>198</v>
      </c>
      <c r="AU116">
        <v>150</v>
      </c>
      <c r="AV116">
        <v>104</v>
      </c>
      <c r="AW116">
        <v>1028</v>
      </c>
      <c r="AX116" t="s">
        <v>129</v>
      </c>
      <c r="AY116" t="s">
        <v>130</v>
      </c>
      <c r="AZ116">
        <f>IF(fun[[#This Row],[HeatingQC]]="Ex",5,IF(fun[[#This Row],[HeatingQC]]="Gd",4,IF(fun[[#This Row],[HeatingQC]]="TA",3,IF(fun[[#This Row],[HeatingQC]]="Fa",2,IF(fun[[#This Row],[HeatingQC]]="Po",1,0)))))</f>
        <v>5</v>
      </c>
      <c r="BA116" t="s">
        <v>131</v>
      </c>
      <c r="BB116" t="s">
        <v>132</v>
      </c>
      <c r="BC116">
        <v>1436</v>
      </c>
      <c r="BD116">
        <v>884</v>
      </c>
      <c r="BE116">
        <v>0</v>
      </c>
      <c r="BF116">
        <v>2320</v>
      </c>
      <c r="BG116">
        <f>LOG(fun[[#This Row],[GrLivArea]])</f>
        <v>3.3654879848908998</v>
      </c>
      <c r="BH116">
        <v>1</v>
      </c>
      <c r="BI116">
        <v>0</v>
      </c>
      <c r="BJ116">
        <f>fun[[#This Row],[BsmtFullBath]]+(0.5*fun[[#This Row],[BsmtHalfBath]])</f>
        <v>1</v>
      </c>
      <c r="BK116">
        <v>2</v>
      </c>
      <c r="BL116">
        <v>1</v>
      </c>
      <c r="BM116">
        <f>fun[[#This Row],[HalfBath]]+fun[[#This Row],[TOTBaseBath]]+fun[[#This Row],[FullBath]]</f>
        <v>4</v>
      </c>
      <c r="BN116">
        <v>3</v>
      </c>
      <c r="BO116">
        <v>1</v>
      </c>
      <c r="BP116" t="s">
        <v>123</v>
      </c>
      <c r="BQ116">
        <f>IF(fun[[#This Row],[KitchenQual]]="Ex",5,IF(fun[[#This Row],[KitchenQual]]="Gd",4,IF(fun[[#This Row],[KitchenQual]]="TA",3,IF(fun[[#This Row],[KitchenQual]]="Fa",2,0))))</f>
        <v>4</v>
      </c>
      <c r="BR116">
        <v>9</v>
      </c>
      <c r="BS116" t="s">
        <v>133</v>
      </c>
      <c r="BT116">
        <v>1</v>
      </c>
      <c r="BU116" t="s">
        <v>124</v>
      </c>
      <c r="BV116">
        <f>IF(fun[[#This Row],[FireplaceQu]]="Ex",5,IF(fun[[#This Row],[FireplaceQu]]="Gd",4,IF(fun[[#This Row],[FireplaceQu]]="TA",3,IF(fun[[#This Row],[FireplaceQu]]="Fa",2,0))))</f>
        <v>3</v>
      </c>
      <c r="BW116" t="s">
        <v>153</v>
      </c>
      <c r="BX116">
        <v>1945</v>
      </c>
      <c r="BY116" t="s">
        <v>128</v>
      </c>
      <c r="BZ116">
        <v>1</v>
      </c>
      <c r="CA116">
        <v>180</v>
      </c>
      <c r="CB116" t="s">
        <v>124</v>
      </c>
      <c r="CC116">
        <f>IF(fun[[#This Row],[GarageQual]]="Ex",5,IF(fun[[#This Row],[GarageQual]]="Gd",4,IF(fun[[#This Row],[GarageQual]]="TA",3,IF(fun[[#This Row],[GarageQual]]="Fa",2,IF(fun[[#This Row],[GarageQual]]="Po",1,0)))))</f>
        <v>3</v>
      </c>
      <c r="CD116" t="s">
        <v>124</v>
      </c>
      <c r="CE116">
        <f>IF(fun[[#This Row],[GarageCond]]="Ex",5,IF(fun[[#This Row],[GarageCond]]="Gd",4,IF(fun[[#This Row],[GarageCond]]="TA",3,IF(fun[[#This Row],[GarageCond]]="Fa",2,IF(fun[[#This Row],[GarageCond]]="Po",1,0)))))</f>
        <v>3</v>
      </c>
      <c r="CF116" t="s">
        <v>131</v>
      </c>
      <c r="CG116">
        <v>224</v>
      </c>
      <c r="CH116">
        <v>0</v>
      </c>
      <c r="CI116">
        <v>0</v>
      </c>
      <c r="CJ116">
        <v>0</v>
      </c>
      <c r="CK116">
        <v>0</v>
      </c>
      <c r="CL116">
        <f>(0.5*fun[[#This Row],[WoodDeckSF]])+fun[[#This Row],[OpenPorchSF]]+(2*fun[[#This Row],[EnclosedPorch]])+(1.5*fun[[#This Row],[3SsnPorch]])+fun[[#This Row],[ScreenPorch]]</f>
        <v>112</v>
      </c>
      <c r="CM116">
        <v>0</v>
      </c>
      <c r="CN116" t="s">
        <v>109</v>
      </c>
      <c r="CO116">
        <f>IF(fun[[#This Row],[PoolQC]]="Ex",5,IF(fun[[#This Row],[PoolQC]]="Gd",4,IF(fun[[#This Row],[PoolQC]]="TA",3,IF(fun[[#This Row],[PoolQC]]="Fa",2,IF(fun[[#This Row],[PoolQC]]="Po",1,0)))))</f>
        <v>0</v>
      </c>
      <c r="CP116" t="s">
        <v>160</v>
      </c>
      <c r="CQ116" t="s">
        <v>109</v>
      </c>
      <c r="CR116">
        <v>0</v>
      </c>
      <c r="CS116">
        <v>7</v>
      </c>
      <c r="CT116">
        <v>2007</v>
      </c>
      <c r="CU116" t="s">
        <v>136</v>
      </c>
      <c r="CV116" t="s">
        <v>137</v>
      </c>
      <c r="CW116">
        <f>COUNTIF(fun[[#This Row],[Id]:[SaleCondition]],0)</f>
        <v>14</v>
      </c>
      <c r="CX116">
        <f>COUNTIF(fun[[#This Row],[Id]:[SaleCondition]],"NA")</f>
        <v>3</v>
      </c>
      <c r="CY11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6">
        <f>fun[NUM_ExCond]+fun[NUM_BsmtCond]+fun[NUM_GarCond]</f>
        <v>9</v>
      </c>
      <c r="DA1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1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116">
        <v>259500</v>
      </c>
    </row>
    <row r="117" spans="1:107" x14ac:dyDescent="0.25">
      <c r="A117">
        <v>116</v>
      </c>
      <c r="B117">
        <v>160</v>
      </c>
      <c r="C117" t="s">
        <v>218</v>
      </c>
      <c r="D117">
        <f>IF(fun[[#This Row],[MSZoning]]="RL",1,0)</f>
        <v>0</v>
      </c>
      <c r="E117">
        <f>IF(fun[[#This Row],[rl]]="RM",1,0)</f>
        <v>0</v>
      </c>
      <c r="F117">
        <f>IF(fun[[#This Row],[rm]]="RH",1,0)</f>
        <v>0</v>
      </c>
      <c r="G117">
        <f>IF(fun[[#This Row],[rh]]="C (all)",1,0)</f>
        <v>0</v>
      </c>
      <c r="H117">
        <v>34</v>
      </c>
      <c r="I117">
        <f>IF(fun[[#This Row],[LotFrontage]]="NA",0,fun[[#This Row],[LotFrontage]])</f>
        <v>34</v>
      </c>
      <c r="J117">
        <v>3230</v>
      </c>
      <c r="K117" t="s">
        <v>108</v>
      </c>
      <c r="L117" t="s">
        <v>108</v>
      </c>
      <c r="M117" t="s">
        <v>110</v>
      </c>
      <c r="N117" t="s">
        <v>111</v>
      </c>
      <c r="O117" t="s">
        <v>112</v>
      </c>
      <c r="P117" t="s">
        <v>148</v>
      </c>
      <c r="Q117" t="s">
        <v>114</v>
      </c>
      <c r="R117" t="s">
        <v>162</v>
      </c>
      <c r="S117" t="s">
        <v>116</v>
      </c>
      <c r="T117" t="s">
        <v>116</v>
      </c>
      <c r="U117" t="s">
        <v>205</v>
      </c>
      <c r="V117" t="s">
        <v>118</v>
      </c>
      <c r="W117">
        <v>6</v>
      </c>
      <c r="X117">
        <v>5</v>
      </c>
      <c r="Y117">
        <v>1999</v>
      </c>
      <c r="Z117">
        <v>1999</v>
      </c>
      <c r="AA117" t="s">
        <v>119</v>
      </c>
      <c r="AB117" t="s">
        <v>120</v>
      </c>
      <c r="AC117" t="s">
        <v>142</v>
      </c>
      <c r="AD117" t="s">
        <v>142</v>
      </c>
      <c r="AE117" t="s">
        <v>122</v>
      </c>
      <c r="AF117">
        <v>1129</v>
      </c>
      <c r="AG117" t="s">
        <v>124</v>
      </c>
      <c r="AH117">
        <f>IF(fun[[#This Row],[ExterQual]]="Ex",5,IF(fun[[#This Row],[ExterQual]]="Gd",4,IF(fun[[#This Row],[ExterQual]]="TA",3,IF(fun[[#This Row],[ExterQual]]="Fa",2,1))))</f>
        <v>3</v>
      </c>
      <c r="AI117" t="s">
        <v>124</v>
      </c>
      <c r="AJ117">
        <f>IF(fun[[#This Row],[ExterCond]]="Ex",5,IF(fun[[#This Row],[ExterCond]]="Gd",4,IF(fun[[#This Row],[ExterCond]]="TA",3,IF(fun[[#This Row],[ExterCond]]="Fa",2,1))))</f>
        <v>3</v>
      </c>
      <c r="AK117" t="s">
        <v>125</v>
      </c>
      <c r="AL117" t="s">
        <v>123</v>
      </c>
      <c r="AM117">
        <f>IF(fun[[#This Row],[BsmtQual]]="Ex",5,IF(fun[[#This Row],[BsmtQual]]="Gd",4,IF(fun[[#This Row],[BsmtQual]]="TA",3,IF(fun[[#This Row],[BsmtQual]]="Fa",2,IF(fun[[#This Row],[BsmtQual]]="Po",1,0)))))</f>
        <v>4</v>
      </c>
      <c r="AN117" t="s">
        <v>124</v>
      </c>
      <c r="AO117">
        <f>IF(fun[[#This Row],[BsmtCond]]="Ex",5,IF(fun[[#This Row],[BsmtCond]]="Gd",4,IF(fun[[#This Row],[BsmtCond]]="TA",3,IF(fun[[#This Row],[BsmtCond]]="Fa",2,IF(fun[[#This Row],[BsmtCond]]="Po",1,0)))))</f>
        <v>3</v>
      </c>
      <c r="AP117" t="s">
        <v>126</v>
      </c>
      <c r="AQ117">
        <f>IF(fun[[#This Row],[BsmtExposure]]="Gd",3,IF(fun[[#This Row],[BsmtExposure]]="Av",2,IF(fun[[#This Row],[BsmtExposure]]="Mn",1,0)))</f>
        <v>0</v>
      </c>
      <c r="AR117" t="s">
        <v>127</v>
      </c>
      <c r="AS117">
        <v>419</v>
      </c>
      <c r="AT117" t="s">
        <v>128</v>
      </c>
      <c r="AU117">
        <v>0</v>
      </c>
      <c r="AV117">
        <v>310</v>
      </c>
      <c r="AW117">
        <v>729</v>
      </c>
      <c r="AX117" t="s">
        <v>129</v>
      </c>
      <c r="AY117" t="s">
        <v>123</v>
      </c>
      <c r="AZ117">
        <f>IF(fun[[#This Row],[HeatingQC]]="Ex",5,IF(fun[[#This Row],[HeatingQC]]="Gd",4,IF(fun[[#This Row],[HeatingQC]]="TA",3,IF(fun[[#This Row],[HeatingQC]]="Fa",2,IF(fun[[#This Row],[HeatingQC]]="Po",1,0)))))</f>
        <v>4</v>
      </c>
      <c r="BA117" t="s">
        <v>131</v>
      </c>
      <c r="BB117" t="s">
        <v>132</v>
      </c>
      <c r="BC117">
        <v>729</v>
      </c>
      <c r="BD117">
        <v>729</v>
      </c>
      <c r="BE117">
        <v>0</v>
      </c>
      <c r="BF117">
        <v>1458</v>
      </c>
      <c r="BG117">
        <f>LOG(fun[[#This Row],[GrLivArea]])</f>
        <v>3.163757523981956</v>
      </c>
      <c r="BH117">
        <v>0</v>
      </c>
      <c r="BI117">
        <v>0</v>
      </c>
      <c r="BJ117">
        <f>fun[[#This Row],[BsmtFullBath]]+(0.5*fun[[#This Row],[BsmtHalfBath]])</f>
        <v>0</v>
      </c>
      <c r="BK117">
        <v>2</v>
      </c>
      <c r="BL117">
        <v>1</v>
      </c>
      <c r="BM117">
        <f>fun[[#This Row],[HalfBath]]+fun[[#This Row],[TOTBaseBath]]+fun[[#This Row],[FullBath]]</f>
        <v>3</v>
      </c>
      <c r="BN117">
        <v>2</v>
      </c>
      <c r="BO117">
        <v>1</v>
      </c>
      <c r="BP117" t="s">
        <v>124</v>
      </c>
      <c r="BQ117">
        <f>IF(fun[[#This Row],[KitchenQual]]="Ex",5,IF(fun[[#This Row],[KitchenQual]]="Gd",4,IF(fun[[#This Row],[KitchenQual]]="TA",3,IF(fun[[#This Row],[KitchenQual]]="Fa",2,0))))</f>
        <v>3</v>
      </c>
      <c r="BR117">
        <v>5</v>
      </c>
      <c r="BS117" t="s">
        <v>133</v>
      </c>
      <c r="BT117">
        <v>1</v>
      </c>
      <c r="BU117" t="s">
        <v>173</v>
      </c>
      <c r="BV117">
        <f>IF(fun[[#This Row],[FireplaceQu]]="Ex",5,IF(fun[[#This Row],[FireplaceQu]]="Gd",4,IF(fun[[#This Row],[FireplaceQu]]="TA",3,IF(fun[[#This Row],[FireplaceQu]]="Fa",2,0))))</f>
        <v>2</v>
      </c>
      <c r="BW117" t="s">
        <v>153</v>
      </c>
      <c r="BX117">
        <v>1999</v>
      </c>
      <c r="BY117" t="s">
        <v>128</v>
      </c>
      <c r="BZ117">
        <v>2</v>
      </c>
      <c r="CA117">
        <v>440</v>
      </c>
      <c r="CB117" t="s">
        <v>124</v>
      </c>
      <c r="CC117">
        <f>IF(fun[[#This Row],[GarageQual]]="Ex",5,IF(fun[[#This Row],[GarageQual]]="Gd",4,IF(fun[[#This Row],[GarageQual]]="TA",3,IF(fun[[#This Row],[GarageQual]]="Fa",2,IF(fun[[#This Row],[GarageQual]]="Po",1,0)))))</f>
        <v>3</v>
      </c>
      <c r="CD117" t="s">
        <v>124</v>
      </c>
      <c r="CE117">
        <f>IF(fun[[#This Row],[GarageCond]]="Ex",5,IF(fun[[#This Row],[GarageCond]]="Gd",4,IF(fun[[#This Row],[GarageCond]]="TA",3,IF(fun[[#This Row],[GarageCond]]="Fa",2,IF(fun[[#This Row],[GarageCond]]="Po",1,0)))))</f>
        <v>3</v>
      </c>
      <c r="CF117" t="s">
        <v>131</v>
      </c>
      <c r="CG117">
        <v>0</v>
      </c>
      <c r="CH117">
        <v>32</v>
      </c>
      <c r="CI117">
        <v>0</v>
      </c>
      <c r="CJ117">
        <v>0</v>
      </c>
      <c r="CK117">
        <v>0</v>
      </c>
      <c r="CL117">
        <f>(0.5*fun[[#This Row],[WoodDeckSF]])+fun[[#This Row],[OpenPorchSF]]+(2*fun[[#This Row],[EnclosedPorch]])+(1.5*fun[[#This Row],[3SsnPorch]])+fun[[#This Row],[ScreenPorch]]</f>
        <v>32</v>
      </c>
      <c r="CM117">
        <v>0</v>
      </c>
      <c r="CN117" t="s">
        <v>109</v>
      </c>
      <c r="CO117">
        <f>IF(fun[[#This Row],[PoolQC]]="Ex",5,IF(fun[[#This Row],[PoolQC]]="Gd",4,IF(fun[[#This Row],[PoolQC]]="TA",3,IF(fun[[#This Row],[PoolQC]]="Fa",2,IF(fun[[#This Row],[PoolQC]]="Po",1,0)))))</f>
        <v>0</v>
      </c>
      <c r="CP117" t="s">
        <v>109</v>
      </c>
      <c r="CQ117" t="s">
        <v>109</v>
      </c>
      <c r="CR117">
        <v>0</v>
      </c>
      <c r="CS117">
        <v>6</v>
      </c>
      <c r="CT117">
        <v>2007</v>
      </c>
      <c r="CU117" t="s">
        <v>136</v>
      </c>
      <c r="CV117" t="s">
        <v>137</v>
      </c>
      <c r="CW117">
        <f>COUNTIF(fun[[#This Row],[Id]:[SaleCondition]],0)</f>
        <v>17</v>
      </c>
      <c r="CX117">
        <f>COUNTIF(fun[[#This Row],[Id]:[SaleCondition]],"NA")</f>
        <v>3</v>
      </c>
      <c r="CY11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17">
        <f>fun[NUM_ExCond]+fun[NUM_BsmtCond]+fun[NUM_GarCond]</f>
        <v>9</v>
      </c>
      <c r="DA1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1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17">
        <v>176000</v>
      </c>
    </row>
    <row r="118" spans="1:107" x14ac:dyDescent="0.25">
      <c r="A118">
        <v>117</v>
      </c>
      <c r="B118">
        <v>20</v>
      </c>
      <c r="C118" t="s">
        <v>107</v>
      </c>
      <c r="D118">
        <f>IF(fun[[#This Row],[MSZoning]]="RL",1,0)</f>
        <v>1</v>
      </c>
      <c r="E118">
        <f>IF(fun[[#This Row],[rl]]="RM",1,0)</f>
        <v>0</v>
      </c>
      <c r="F118">
        <f>IF(fun[[#This Row],[rm]]="RH",1,0)</f>
        <v>0</v>
      </c>
      <c r="G118">
        <f>IF(fun[[#This Row],[rh]]="C (all)",1,0)</f>
        <v>0</v>
      </c>
      <c r="H118" t="s">
        <v>109</v>
      </c>
      <c r="I118">
        <f>IF(fun[[#This Row],[LotFrontage]]="NA",0,fun[[#This Row],[LotFrontage]])</f>
        <v>0</v>
      </c>
      <c r="J118">
        <v>11616</v>
      </c>
      <c r="K118" t="s">
        <v>108</v>
      </c>
      <c r="L118" t="s">
        <v>109</v>
      </c>
      <c r="M118" t="s">
        <v>110</v>
      </c>
      <c r="N118" t="s">
        <v>111</v>
      </c>
      <c r="O118" t="s">
        <v>112</v>
      </c>
      <c r="P118" t="s">
        <v>113</v>
      </c>
      <c r="Q118" t="s">
        <v>114</v>
      </c>
      <c r="R118" t="s">
        <v>177</v>
      </c>
      <c r="S118" t="s">
        <v>116</v>
      </c>
      <c r="T118" t="s">
        <v>116</v>
      </c>
      <c r="U118" t="s">
        <v>117</v>
      </c>
      <c r="V118" t="s">
        <v>141</v>
      </c>
      <c r="W118">
        <v>5</v>
      </c>
      <c r="X118">
        <v>5</v>
      </c>
      <c r="Y118">
        <v>1962</v>
      </c>
      <c r="Z118">
        <v>1962</v>
      </c>
      <c r="AA118" t="s">
        <v>119</v>
      </c>
      <c r="AB118" t="s">
        <v>120</v>
      </c>
      <c r="AC118" t="s">
        <v>150</v>
      </c>
      <c r="AD118" t="s">
        <v>150</v>
      </c>
      <c r="AE118" t="s">
        <v>122</v>
      </c>
      <c r="AF118">
        <v>116</v>
      </c>
      <c r="AG118" t="s">
        <v>124</v>
      </c>
      <c r="AH118">
        <f>IF(fun[[#This Row],[ExterQual]]="Ex",5,IF(fun[[#This Row],[ExterQual]]="Gd",4,IF(fun[[#This Row],[ExterQual]]="TA",3,IF(fun[[#This Row],[ExterQual]]="Fa",2,1))))</f>
        <v>3</v>
      </c>
      <c r="AI118" t="s">
        <v>124</v>
      </c>
      <c r="AJ118">
        <f>IF(fun[[#This Row],[ExterCond]]="Ex",5,IF(fun[[#This Row],[ExterCond]]="Gd",4,IF(fun[[#This Row],[ExterCond]]="TA",3,IF(fun[[#This Row],[ExterCond]]="Fa",2,1))))</f>
        <v>3</v>
      </c>
      <c r="AK118" t="s">
        <v>144</v>
      </c>
      <c r="AL118" t="s">
        <v>124</v>
      </c>
      <c r="AM118">
        <f>IF(fun[[#This Row],[BsmtQual]]="Ex",5,IF(fun[[#This Row],[BsmtQual]]="Gd",4,IF(fun[[#This Row],[BsmtQual]]="TA",3,IF(fun[[#This Row],[BsmtQual]]="Fa",2,IF(fun[[#This Row],[BsmtQual]]="Po",1,0)))))</f>
        <v>3</v>
      </c>
      <c r="AN118" t="s">
        <v>124</v>
      </c>
      <c r="AO118">
        <f>IF(fun[[#This Row],[BsmtCond]]="Ex",5,IF(fun[[#This Row],[BsmtCond]]="Gd",4,IF(fun[[#This Row],[BsmtCond]]="TA",3,IF(fun[[#This Row],[BsmtCond]]="Fa",2,IF(fun[[#This Row],[BsmtCond]]="Po",1,0)))))</f>
        <v>3</v>
      </c>
      <c r="AP118" t="s">
        <v>126</v>
      </c>
      <c r="AQ118">
        <f>IF(fun[[#This Row],[BsmtExposure]]="Gd",3,IF(fun[[#This Row],[BsmtExposure]]="Av",2,IF(fun[[#This Row],[BsmtExposure]]="Mn",1,0)))</f>
        <v>0</v>
      </c>
      <c r="AR118" t="s">
        <v>198</v>
      </c>
      <c r="AS118">
        <v>170</v>
      </c>
      <c r="AT118" t="s">
        <v>167</v>
      </c>
      <c r="AU118">
        <v>670</v>
      </c>
      <c r="AV118">
        <v>252</v>
      </c>
      <c r="AW118">
        <v>1092</v>
      </c>
      <c r="AX118" t="s">
        <v>129</v>
      </c>
      <c r="AY118" t="s">
        <v>124</v>
      </c>
      <c r="AZ118">
        <f>IF(fun[[#This Row],[HeatingQC]]="Ex",5,IF(fun[[#This Row],[HeatingQC]]="Gd",4,IF(fun[[#This Row],[HeatingQC]]="TA",3,IF(fun[[#This Row],[HeatingQC]]="Fa",2,IF(fun[[#This Row],[HeatingQC]]="Po",1,0)))))</f>
        <v>3</v>
      </c>
      <c r="BA118" t="s">
        <v>131</v>
      </c>
      <c r="BB118" t="s">
        <v>132</v>
      </c>
      <c r="BC118">
        <v>1092</v>
      </c>
      <c r="BD118">
        <v>0</v>
      </c>
      <c r="BE118">
        <v>0</v>
      </c>
      <c r="BF118">
        <v>1092</v>
      </c>
      <c r="BG118">
        <f>LOG(fun[[#This Row],[GrLivArea]])</f>
        <v>3.0382226383687185</v>
      </c>
      <c r="BH118">
        <v>0</v>
      </c>
      <c r="BI118">
        <v>1</v>
      </c>
      <c r="BJ118">
        <f>fun[[#This Row],[BsmtFullBath]]+(0.5*fun[[#This Row],[BsmtHalfBath]])</f>
        <v>0.5</v>
      </c>
      <c r="BK118">
        <v>1</v>
      </c>
      <c r="BL118">
        <v>0</v>
      </c>
      <c r="BM118">
        <f>fun[[#This Row],[HalfBath]]+fun[[#This Row],[TOTBaseBath]]+fun[[#This Row],[FullBath]]</f>
        <v>1.5</v>
      </c>
      <c r="BN118">
        <v>3</v>
      </c>
      <c r="BO118">
        <v>1</v>
      </c>
      <c r="BP118" t="s">
        <v>124</v>
      </c>
      <c r="BQ118">
        <f>IF(fun[[#This Row],[KitchenQual]]="Ex",5,IF(fun[[#This Row],[KitchenQual]]="Gd",4,IF(fun[[#This Row],[KitchenQual]]="TA",3,IF(fun[[#This Row],[KitchenQual]]="Fa",2,0))))</f>
        <v>3</v>
      </c>
      <c r="BR118">
        <v>6</v>
      </c>
      <c r="BS118" t="s">
        <v>133</v>
      </c>
      <c r="BT118">
        <v>1</v>
      </c>
      <c r="BU118" t="s">
        <v>238</v>
      </c>
      <c r="BV118">
        <f>IF(fun[[#This Row],[FireplaceQu]]="Ex",5,IF(fun[[#This Row],[FireplaceQu]]="Gd",4,IF(fun[[#This Row],[FireplaceQu]]="TA",3,IF(fun[[#This Row],[FireplaceQu]]="Fa",2,0))))</f>
        <v>0</v>
      </c>
      <c r="BW118" t="s">
        <v>134</v>
      </c>
      <c r="BX118">
        <v>1962</v>
      </c>
      <c r="BY118" t="s">
        <v>128</v>
      </c>
      <c r="BZ118">
        <v>1</v>
      </c>
      <c r="CA118">
        <v>288</v>
      </c>
      <c r="CB118" t="s">
        <v>124</v>
      </c>
      <c r="CC118">
        <f>IF(fun[[#This Row],[GarageQual]]="Ex",5,IF(fun[[#This Row],[GarageQual]]="Gd",4,IF(fun[[#This Row],[GarageQual]]="TA",3,IF(fun[[#This Row],[GarageQual]]="Fa",2,IF(fun[[#This Row],[GarageQual]]="Po",1,0)))))</f>
        <v>3</v>
      </c>
      <c r="CD118" t="s">
        <v>124</v>
      </c>
      <c r="CE118">
        <f>IF(fun[[#This Row],[GarageCond]]="Ex",5,IF(fun[[#This Row],[GarageCond]]="Gd",4,IF(fun[[#This Row],[GarageCond]]="TA",3,IF(fun[[#This Row],[GarageCond]]="Fa",2,IF(fun[[#This Row],[GarageCond]]="Po",1,0)))))</f>
        <v>3</v>
      </c>
      <c r="CF118" t="s">
        <v>131</v>
      </c>
      <c r="CG118">
        <v>0</v>
      </c>
      <c r="CH118">
        <v>20</v>
      </c>
      <c r="CI118">
        <v>144</v>
      </c>
      <c r="CJ118">
        <v>0</v>
      </c>
      <c r="CK118">
        <v>0</v>
      </c>
      <c r="CL118">
        <f>(0.5*fun[[#This Row],[WoodDeckSF]])+fun[[#This Row],[OpenPorchSF]]+(2*fun[[#This Row],[EnclosedPorch]])+(1.5*fun[[#This Row],[3SsnPorch]])+fun[[#This Row],[ScreenPorch]]</f>
        <v>308</v>
      </c>
      <c r="CM118">
        <v>0</v>
      </c>
      <c r="CN118" t="s">
        <v>109</v>
      </c>
      <c r="CO118">
        <f>IF(fun[[#This Row],[PoolQC]]="Ex",5,IF(fun[[#This Row],[PoolQC]]="Gd",4,IF(fun[[#This Row],[PoolQC]]="TA",3,IF(fun[[#This Row],[PoolQC]]="Fa",2,IF(fun[[#This Row],[PoolQC]]="Po",1,0)))))</f>
        <v>0</v>
      </c>
      <c r="CP118" t="s">
        <v>109</v>
      </c>
      <c r="CQ118" t="s">
        <v>109</v>
      </c>
      <c r="CR118">
        <v>0</v>
      </c>
      <c r="CS118">
        <v>9</v>
      </c>
      <c r="CT118">
        <v>2009</v>
      </c>
      <c r="CU118" t="s">
        <v>136</v>
      </c>
      <c r="CV118" t="s">
        <v>137</v>
      </c>
      <c r="CW118">
        <f>COUNTIF(fun[[#This Row],[Id]:[SaleCondition]],0)</f>
        <v>16</v>
      </c>
      <c r="CX118">
        <f>COUNTIF(fun[[#This Row],[Id]:[SaleCondition]],"NA")</f>
        <v>5</v>
      </c>
      <c r="CY11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18">
        <f>fun[NUM_ExCond]+fun[NUM_BsmtCond]+fun[NUM_GarCond]</f>
        <v>9</v>
      </c>
      <c r="DA1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18">
        <v>139000</v>
      </c>
    </row>
    <row r="119" spans="1:107" x14ac:dyDescent="0.25">
      <c r="A119">
        <v>118</v>
      </c>
      <c r="B119">
        <v>20</v>
      </c>
      <c r="C119" t="s">
        <v>107</v>
      </c>
      <c r="D119">
        <f>IF(fun[[#This Row],[MSZoning]]="RL",1,0)</f>
        <v>1</v>
      </c>
      <c r="E119">
        <f>IF(fun[[#This Row],[rl]]="RM",1,0)</f>
        <v>0</v>
      </c>
      <c r="F119">
        <f>IF(fun[[#This Row],[rm]]="RH",1,0)</f>
        <v>0</v>
      </c>
      <c r="G119">
        <f>IF(fun[[#This Row],[rh]]="C (all)",1,0)</f>
        <v>0</v>
      </c>
      <c r="H119">
        <v>74</v>
      </c>
      <c r="I119">
        <f>IF(fun[[#This Row],[LotFrontage]]="NA",0,fun[[#This Row],[LotFrontage]])</f>
        <v>74</v>
      </c>
      <c r="J119">
        <v>8536</v>
      </c>
      <c r="K119" t="s">
        <v>108</v>
      </c>
      <c r="L119" t="s">
        <v>109</v>
      </c>
      <c r="M119" t="s">
        <v>110</v>
      </c>
      <c r="N119" t="s">
        <v>111</v>
      </c>
      <c r="O119" t="s">
        <v>112</v>
      </c>
      <c r="P119" t="s">
        <v>148</v>
      </c>
      <c r="Q119" t="s">
        <v>114</v>
      </c>
      <c r="R119" t="s">
        <v>211</v>
      </c>
      <c r="S119" t="s">
        <v>116</v>
      </c>
      <c r="T119" t="s">
        <v>116</v>
      </c>
      <c r="U119" t="s">
        <v>117</v>
      </c>
      <c r="V119" t="s">
        <v>141</v>
      </c>
      <c r="W119">
        <v>5</v>
      </c>
      <c r="X119">
        <v>5</v>
      </c>
      <c r="Y119">
        <v>2006</v>
      </c>
      <c r="Z119">
        <v>2007</v>
      </c>
      <c r="AA119" t="s">
        <v>119</v>
      </c>
      <c r="AB119" t="s">
        <v>120</v>
      </c>
      <c r="AC119" t="s">
        <v>121</v>
      </c>
      <c r="AD119" t="s">
        <v>121</v>
      </c>
      <c r="AE119" t="s">
        <v>143</v>
      </c>
      <c r="AF119">
        <v>0</v>
      </c>
      <c r="AG119" t="s">
        <v>124</v>
      </c>
      <c r="AH119">
        <f>IF(fun[[#This Row],[ExterQual]]="Ex",5,IF(fun[[#This Row],[ExterQual]]="Gd",4,IF(fun[[#This Row],[ExterQual]]="TA",3,IF(fun[[#This Row],[ExterQual]]="Fa",2,1))))</f>
        <v>3</v>
      </c>
      <c r="AI119" t="s">
        <v>124</v>
      </c>
      <c r="AJ119">
        <f>IF(fun[[#This Row],[ExterCond]]="Ex",5,IF(fun[[#This Row],[ExterCond]]="Gd",4,IF(fun[[#This Row],[ExterCond]]="TA",3,IF(fun[[#This Row],[ExterCond]]="Fa",2,1))))</f>
        <v>3</v>
      </c>
      <c r="AK119" t="s">
        <v>125</v>
      </c>
      <c r="AL119" t="s">
        <v>123</v>
      </c>
      <c r="AM119">
        <f>IF(fun[[#This Row],[BsmtQual]]="Ex",5,IF(fun[[#This Row],[BsmtQual]]="Gd",4,IF(fun[[#This Row],[BsmtQual]]="TA",3,IF(fun[[#This Row],[BsmtQual]]="Fa",2,IF(fun[[#This Row],[BsmtQual]]="Po",1,0)))))</f>
        <v>4</v>
      </c>
      <c r="AN119" t="s">
        <v>124</v>
      </c>
      <c r="AO119">
        <f>IF(fun[[#This Row],[BsmtCond]]="Ex",5,IF(fun[[#This Row],[BsmtCond]]="Gd",4,IF(fun[[#This Row],[BsmtCond]]="TA",3,IF(fun[[#This Row],[BsmtCond]]="Fa",2,IF(fun[[#This Row],[BsmtCond]]="Po",1,0)))))</f>
        <v>3</v>
      </c>
      <c r="AP119" t="s">
        <v>126</v>
      </c>
      <c r="AQ119">
        <f>IF(fun[[#This Row],[BsmtExposure]]="Gd",3,IF(fun[[#This Row],[BsmtExposure]]="Av",2,IF(fun[[#This Row],[BsmtExposure]]="Mn",1,0)))</f>
        <v>0</v>
      </c>
      <c r="AR119" t="s">
        <v>128</v>
      </c>
      <c r="AS119">
        <v>0</v>
      </c>
      <c r="AT119" t="s">
        <v>128</v>
      </c>
      <c r="AU119">
        <v>0</v>
      </c>
      <c r="AV119">
        <v>1125</v>
      </c>
      <c r="AW119">
        <v>1125</v>
      </c>
      <c r="AX119" t="s">
        <v>129</v>
      </c>
      <c r="AY119" t="s">
        <v>123</v>
      </c>
      <c r="AZ119">
        <f>IF(fun[[#This Row],[HeatingQC]]="Ex",5,IF(fun[[#This Row],[HeatingQC]]="Gd",4,IF(fun[[#This Row],[HeatingQC]]="TA",3,IF(fun[[#This Row],[HeatingQC]]="Fa",2,IF(fun[[#This Row],[HeatingQC]]="Po",1,0)))))</f>
        <v>4</v>
      </c>
      <c r="BA119" t="s">
        <v>131</v>
      </c>
      <c r="BB119" t="s">
        <v>132</v>
      </c>
      <c r="BC119">
        <v>1125</v>
      </c>
      <c r="BD119">
        <v>0</v>
      </c>
      <c r="BE119">
        <v>0</v>
      </c>
      <c r="BF119">
        <v>1125</v>
      </c>
      <c r="BG119">
        <f>LOG(fun[[#This Row],[GrLivArea]])</f>
        <v>3.0511525224473814</v>
      </c>
      <c r="BH119">
        <v>0</v>
      </c>
      <c r="BI119">
        <v>0</v>
      </c>
      <c r="BJ119">
        <f>fun[[#This Row],[BsmtFullBath]]+(0.5*fun[[#This Row],[BsmtHalfBath]])</f>
        <v>0</v>
      </c>
      <c r="BK119">
        <v>1</v>
      </c>
      <c r="BL119">
        <v>1</v>
      </c>
      <c r="BM119">
        <f>fun[[#This Row],[HalfBath]]+fun[[#This Row],[TOTBaseBath]]+fun[[#This Row],[FullBath]]</f>
        <v>2</v>
      </c>
      <c r="BN119">
        <v>2</v>
      </c>
      <c r="BO119">
        <v>1</v>
      </c>
      <c r="BP119" t="s">
        <v>124</v>
      </c>
      <c r="BQ119">
        <f>IF(fun[[#This Row],[KitchenQual]]="Ex",5,IF(fun[[#This Row],[KitchenQual]]="Gd",4,IF(fun[[#This Row],[KitchenQual]]="TA",3,IF(fun[[#This Row],[KitchenQual]]="Fa",2,0))))</f>
        <v>3</v>
      </c>
      <c r="BR119">
        <v>5</v>
      </c>
      <c r="BS119" t="s">
        <v>133</v>
      </c>
      <c r="BT119">
        <v>0</v>
      </c>
      <c r="BU119" t="s">
        <v>109</v>
      </c>
      <c r="BV119">
        <f>IF(fun[[#This Row],[FireplaceQu]]="Ex",5,IF(fun[[#This Row],[FireplaceQu]]="Gd",4,IF(fun[[#This Row],[FireplaceQu]]="TA",3,IF(fun[[#This Row],[FireplaceQu]]="Fa",2,0))))</f>
        <v>0</v>
      </c>
      <c r="BW119" t="s">
        <v>134</v>
      </c>
      <c r="BX119">
        <v>2007</v>
      </c>
      <c r="BY119" t="s">
        <v>128</v>
      </c>
      <c r="BZ119">
        <v>2</v>
      </c>
      <c r="CA119">
        <v>430</v>
      </c>
      <c r="CB119" t="s">
        <v>124</v>
      </c>
      <c r="CC119">
        <f>IF(fun[[#This Row],[GarageQual]]="Ex",5,IF(fun[[#This Row],[GarageQual]]="Gd",4,IF(fun[[#This Row],[GarageQual]]="TA",3,IF(fun[[#This Row],[GarageQual]]="Fa",2,IF(fun[[#This Row],[GarageQual]]="Po",1,0)))))</f>
        <v>3</v>
      </c>
      <c r="CD119" t="s">
        <v>124</v>
      </c>
      <c r="CE119">
        <f>IF(fun[[#This Row],[GarageCond]]="Ex",5,IF(fun[[#This Row],[GarageCond]]="Gd",4,IF(fun[[#This Row],[GarageCond]]="TA",3,IF(fun[[#This Row],[GarageCond]]="Fa",2,IF(fun[[#This Row],[GarageCond]]="Po",1,0)))))</f>
        <v>3</v>
      </c>
      <c r="CF119" t="s">
        <v>131</v>
      </c>
      <c r="CG119">
        <v>80</v>
      </c>
      <c r="CH119">
        <v>64</v>
      </c>
      <c r="CI119">
        <v>0</v>
      </c>
      <c r="CJ119">
        <v>0</v>
      </c>
      <c r="CK119">
        <v>0</v>
      </c>
      <c r="CL119">
        <f>(0.5*fun[[#This Row],[WoodDeckSF]])+fun[[#This Row],[OpenPorchSF]]+(2*fun[[#This Row],[EnclosedPorch]])+(1.5*fun[[#This Row],[3SsnPorch]])+fun[[#This Row],[ScreenPorch]]</f>
        <v>104</v>
      </c>
      <c r="CM119">
        <v>0</v>
      </c>
      <c r="CN119" t="s">
        <v>109</v>
      </c>
      <c r="CO119">
        <f>IF(fun[[#This Row],[PoolQC]]="Ex",5,IF(fun[[#This Row],[PoolQC]]="Gd",4,IF(fun[[#This Row],[PoolQC]]="TA",3,IF(fun[[#This Row],[PoolQC]]="Fa",2,IF(fun[[#This Row],[PoolQC]]="Po",1,0)))))</f>
        <v>0</v>
      </c>
      <c r="CP119" t="s">
        <v>109</v>
      </c>
      <c r="CQ119" t="s">
        <v>109</v>
      </c>
      <c r="CR119">
        <v>0</v>
      </c>
      <c r="CS119">
        <v>4</v>
      </c>
      <c r="CT119">
        <v>2007</v>
      </c>
      <c r="CU119" t="s">
        <v>184</v>
      </c>
      <c r="CV119" t="s">
        <v>185</v>
      </c>
      <c r="CW119">
        <f>COUNTIF(fun[[#This Row],[Id]:[SaleCondition]],0)</f>
        <v>20</v>
      </c>
      <c r="CX119">
        <f>COUNTIF(fun[[#This Row],[Id]:[SaleCondition]],"NA")</f>
        <v>5</v>
      </c>
      <c r="CY119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19">
        <f>fun[NUM_ExCond]+fun[NUM_BsmtCond]+fun[NUM_GarCond]</f>
        <v>9</v>
      </c>
      <c r="DA1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119">
        <v>155000</v>
      </c>
    </row>
    <row r="120" spans="1:107" x14ac:dyDescent="0.25">
      <c r="A120">
        <v>119</v>
      </c>
      <c r="B120">
        <v>60</v>
      </c>
      <c r="C120" t="s">
        <v>107</v>
      </c>
      <c r="D120">
        <f>IF(fun[[#This Row],[MSZoning]]="RL",1,0)</f>
        <v>1</v>
      </c>
      <c r="E120">
        <f>IF(fun[[#This Row],[rl]]="RM",1,0)</f>
        <v>0</v>
      </c>
      <c r="F120">
        <f>IF(fun[[#This Row],[rm]]="RH",1,0)</f>
        <v>0</v>
      </c>
      <c r="G120">
        <f>IF(fun[[#This Row],[rh]]="C (all)",1,0)</f>
        <v>0</v>
      </c>
      <c r="H120">
        <v>90</v>
      </c>
      <c r="I120">
        <f>IF(fun[[#This Row],[LotFrontage]]="NA",0,fun[[#This Row],[LotFrontage]])</f>
        <v>90</v>
      </c>
      <c r="J120">
        <v>12376</v>
      </c>
      <c r="K120" t="s">
        <v>108</v>
      </c>
      <c r="L120" t="s">
        <v>109</v>
      </c>
      <c r="M120" t="s">
        <v>110</v>
      </c>
      <c r="N120" t="s">
        <v>111</v>
      </c>
      <c r="O120" t="s">
        <v>112</v>
      </c>
      <c r="P120" t="s">
        <v>148</v>
      </c>
      <c r="Q120" t="s">
        <v>114</v>
      </c>
      <c r="R120" t="s">
        <v>196</v>
      </c>
      <c r="S120" t="s">
        <v>116</v>
      </c>
      <c r="T120" t="s">
        <v>116</v>
      </c>
      <c r="U120" t="s">
        <v>117</v>
      </c>
      <c r="V120" t="s">
        <v>118</v>
      </c>
      <c r="W120">
        <v>7</v>
      </c>
      <c r="X120">
        <v>5</v>
      </c>
      <c r="Y120">
        <v>1990</v>
      </c>
      <c r="Z120">
        <v>1990</v>
      </c>
      <c r="AA120" t="s">
        <v>178</v>
      </c>
      <c r="AB120" t="s">
        <v>120</v>
      </c>
      <c r="AC120" t="s">
        <v>187</v>
      </c>
      <c r="AD120" t="s">
        <v>187</v>
      </c>
      <c r="AE120" t="s">
        <v>143</v>
      </c>
      <c r="AF120">
        <v>0</v>
      </c>
      <c r="AG120" t="s">
        <v>124</v>
      </c>
      <c r="AH120">
        <f>IF(fun[[#This Row],[ExterQual]]="Ex",5,IF(fun[[#This Row],[ExterQual]]="Gd",4,IF(fun[[#This Row],[ExterQual]]="TA",3,IF(fun[[#This Row],[ExterQual]]="Fa",2,1))))</f>
        <v>3</v>
      </c>
      <c r="AI120" t="s">
        <v>124</v>
      </c>
      <c r="AJ120">
        <f>IF(fun[[#This Row],[ExterCond]]="Ex",5,IF(fun[[#This Row],[ExterCond]]="Gd",4,IF(fun[[#This Row],[ExterCond]]="TA",3,IF(fun[[#This Row],[ExterCond]]="Fa",2,1))))</f>
        <v>3</v>
      </c>
      <c r="AK120" t="s">
        <v>125</v>
      </c>
      <c r="AL120" t="s">
        <v>123</v>
      </c>
      <c r="AM120">
        <f>IF(fun[[#This Row],[BsmtQual]]="Ex",5,IF(fun[[#This Row],[BsmtQual]]="Gd",4,IF(fun[[#This Row],[BsmtQual]]="TA",3,IF(fun[[#This Row],[BsmtQual]]="Fa",2,IF(fun[[#This Row],[BsmtQual]]="Po",1,0)))))</f>
        <v>4</v>
      </c>
      <c r="AN120" t="s">
        <v>124</v>
      </c>
      <c r="AO120">
        <f>IF(fun[[#This Row],[BsmtCond]]="Ex",5,IF(fun[[#This Row],[BsmtCond]]="Gd",4,IF(fun[[#This Row],[BsmtCond]]="TA",3,IF(fun[[#This Row],[BsmtCond]]="Fa",2,IF(fun[[#This Row],[BsmtCond]]="Po",1,0)))))</f>
        <v>3</v>
      </c>
      <c r="AP120" t="s">
        <v>147</v>
      </c>
      <c r="AQ120">
        <f>IF(fun[[#This Row],[BsmtExposure]]="Gd",3,IF(fun[[#This Row],[BsmtExposure]]="Av",2,IF(fun[[#This Row],[BsmtExposure]]="Mn",1,0)))</f>
        <v>1</v>
      </c>
      <c r="AR120" t="s">
        <v>127</v>
      </c>
      <c r="AS120">
        <v>1470</v>
      </c>
      <c r="AT120" t="s">
        <v>128</v>
      </c>
      <c r="AU120">
        <v>0</v>
      </c>
      <c r="AV120">
        <v>203</v>
      </c>
      <c r="AW120">
        <v>1673</v>
      </c>
      <c r="AX120" t="s">
        <v>129</v>
      </c>
      <c r="AY120" t="s">
        <v>123</v>
      </c>
      <c r="AZ120">
        <f>IF(fun[[#This Row],[HeatingQC]]="Ex",5,IF(fun[[#This Row],[HeatingQC]]="Gd",4,IF(fun[[#This Row],[HeatingQC]]="TA",3,IF(fun[[#This Row],[HeatingQC]]="Fa",2,IF(fun[[#This Row],[HeatingQC]]="Po",1,0)))))</f>
        <v>4</v>
      </c>
      <c r="BA120" t="s">
        <v>131</v>
      </c>
      <c r="BB120" t="s">
        <v>132</v>
      </c>
      <c r="BC120">
        <v>1699</v>
      </c>
      <c r="BD120">
        <v>1523</v>
      </c>
      <c r="BE120">
        <v>0</v>
      </c>
      <c r="BF120">
        <v>3222</v>
      </c>
      <c r="BG120">
        <f>LOG(fun[[#This Row],[GrLivArea]])</f>
        <v>3.5081255360831993</v>
      </c>
      <c r="BH120">
        <v>1</v>
      </c>
      <c r="BI120">
        <v>0</v>
      </c>
      <c r="BJ120">
        <f>fun[[#This Row],[BsmtFullBath]]+(0.5*fun[[#This Row],[BsmtHalfBath]])</f>
        <v>1</v>
      </c>
      <c r="BK120">
        <v>3</v>
      </c>
      <c r="BL120">
        <v>0</v>
      </c>
      <c r="BM120">
        <f>fun[[#This Row],[HalfBath]]+fun[[#This Row],[TOTBaseBath]]+fun[[#This Row],[FullBath]]</f>
        <v>4</v>
      </c>
      <c r="BN120">
        <v>5</v>
      </c>
      <c r="BO120">
        <v>1</v>
      </c>
      <c r="BP120" t="s">
        <v>123</v>
      </c>
      <c r="BQ120">
        <f>IF(fun[[#This Row],[KitchenQual]]="Ex",5,IF(fun[[#This Row],[KitchenQual]]="Gd",4,IF(fun[[#This Row],[KitchenQual]]="TA",3,IF(fun[[#This Row],[KitchenQual]]="Fa",2,0))))</f>
        <v>4</v>
      </c>
      <c r="BR120">
        <v>11</v>
      </c>
      <c r="BS120" t="s">
        <v>133</v>
      </c>
      <c r="BT120">
        <v>2</v>
      </c>
      <c r="BU120" t="s">
        <v>124</v>
      </c>
      <c r="BV120">
        <f>IF(fun[[#This Row],[FireplaceQu]]="Ex",5,IF(fun[[#This Row],[FireplaceQu]]="Gd",4,IF(fun[[#This Row],[FireplaceQu]]="TA",3,IF(fun[[#This Row],[FireplaceQu]]="Fa",2,0))))</f>
        <v>3</v>
      </c>
      <c r="BW120" t="s">
        <v>134</v>
      </c>
      <c r="BX120">
        <v>1990</v>
      </c>
      <c r="BY120" t="s">
        <v>128</v>
      </c>
      <c r="BZ120">
        <v>3</v>
      </c>
      <c r="CA120">
        <v>594</v>
      </c>
      <c r="CB120" t="s">
        <v>124</v>
      </c>
      <c r="CC120">
        <f>IF(fun[[#This Row],[GarageQual]]="Ex",5,IF(fun[[#This Row],[GarageQual]]="Gd",4,IF(fun[[#This Row],[GarageQual]]="TA",3,IF(fun[[#This Row],[GarageQual]]="Fa",2,IF(fun[[#This Row],[GarageQual]]="Po",1,0)))))</f>
        <v>3</v>
      </c>
      <c r="CD120" t="s">
        <v>124</v>
      </c>
      <c r="CE120">
        <f>IF(fun[[#This Row],[GarageCond]]="Ex",5,IF(fun[[#This Row],[GarageCond]]="Gd",4,IF(fun[[#This Row],[GarageCond]]="TA",3,IF(fun[[#This Row],[GarageCond]]="Fa",2,IF(fun[[#This Row],[GarageCond]]="Po",1,0)))))</f>
        <v>3</v>
      </c>
      <c r="CF120" t="s">
        <v>131</v>
      </c>
      <c r="CG120">
        <v>367</v>
      </c>
      <c r="CH120">
        <v>0</v>
      </c>
      <c r="CI120">
        <v>0</v>
      </c>
      <c r="CJ120">
        <v>0</v>
      </c>
      <c r="CK120">
        <v>0</v>
      </c>
      <c r="CL120">
        <f>(0.5*fun[[#This Row],[WoodDeckSF]])+fun[[#This Row],[OpenPorchSF]]+(2*fun[[#This Row],[EnclosedPorch]])+(1.5*fun[[#This Row],[3SsnPorch]])+fun[[#This Row],[ScreenPorch]]</f>
        <v>183.5</v>
      </c>
      <c r="CM120">
        <v>0</v>
      </c>
      <c r="CN120" t="s">
        <v>109</v>
      </c>
      <c r="CO120">
        <f>IF(fun[[#This Row],[PoolQC]]="Ex",5,IF(fun[[#This Row],[PoolQC]]="Gd",4,IF(fun[[#This Row],[PoolQC]]="TA",3,IF(fun[[#This Row],[PoolQC]]="Fa",2,IF(fun[[#This Row],[PoolQC]]="Po",1,0)))))</f>
        <v>0</v>
      </c>
      <c r="CP120" t="s">
        <v>109</v>
      </c>
      <c r="CQ120" t="s">
        <v>109</v>
      </c>
      <c r="CR120">
        <v>0</v>
      </c>
      <c r="CS120">
        <v>5</v>
      </c>
      <c r="CT120">
        <v>2010</v>
      </c>
      <c r="CU120" t="s">
        <v>136</v>
      </c>
      <c r="CV120" t="s">
        <v>137</v>
      </c>
      <c r="CW120">
        <f>COUNTIF(fun[[#This Row],[Id]:[SaleCondition]],0)</f>
        <v>15</v>
      </c>
      <c r="CX120">
        <f>COUNTIF(fun[[#This Row],[Id]:[SaleCondition]],"NA")</f>
        <v>4</v>
      </c>
      <c r="CY120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20">
        <f>fun[NUM_ExCond]+fun[NUM_BsmtCond]+fun[NUM_GarCond]</f>
        <v>9</v>
      </c>
      <c r="DA1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1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69.25</v>
      </c>
      <c r="DC120">
        <v>320000</v>
      </c>
    </row>
    <row r="121" spans="1:107" x14ac:dyDescent="0.25">
      <c r="A121">
        <v>120</v>
      </c>
      <c r="B121">
        <v>60</v>
      </c>
      <c r="C121" t="s">
        <v>107</v>
      </c>
      <c r="D121">
        <f>IF(fun[[#This Row],[MSZoning]]="RL",1,0)</f>
        <v>1</v>
      </c>
      <c r="E121">
        <f>IF(fun[[#This Row],[rl]]="RM",1,0)</f>
        <v>0</v>
      </c>
      <c r="F121">
        <f>IF(fun[[#This Row],[rm]]="RH",1,0)</f>
        <v>0</v>
      </c>
      <c r="G121">
        <f>IF(fun[[#This Row],[rh]]="C (all)",1,0)</f>
        <v>0</v>
      </c>
      <c r="H121">
        <v>65</v>
      </c>
      <c r="I121">
        <f>IF(fun[[#This Row],[LotFrontage]]="NA",0,fun[[#This Row],[LotFrontage]])</f>
        <v>65</v>
      </c>
      <c r="J121">
        <v>8461</v>
      </c>
      <c r="K121" t="s">
        <v>108</v>
      </c>
      <c r="L121" t="s">
        <v>109</v>
      </c>
      <c r="M121" t="s">
        <v>110</v>
      </c>
      <c r="N121" t="s">
        <v>111</v>
      </c>
      <c r="O121" t="s">
        <v>112</v>
      </c>
      <c r="P121" t="s">
        <v>113</v>
      </c>
      <c r="Q121" t="s">
        <v>114</v>
      </c>
      <c r="R121" t="s">
        <v>115</v>
      </c>
      <c r="S121" t="s">
        <v>116</v>
      </c>
      <c r="T121" t="s">
        <v>116</v>
      </c>
      <c r="U121" t="s">
        <v>117</v>
      </c>
      <c r="V121" t="s">
        <v>118</v>
      </c>
      <c r="W121">
        <v>6</v>
      </c>
      <c r="X121">
        <v>5</v>
      </c>
      <c r="Y121">
        <v>2005</v>
      </c>
      <c r="Z121">
        <v>2006</v>
      </c>
      <c r="AA121" t="s">
        <v>119</v>
      </c>
      <c r="AB121" t="s">
        <v>120</v>
      </c>
      <c r="AC121" t="s">
        <v>121</v>
      </c>
      <c r="AD121" t="s">
        <v>121</v>
      </c>
      <c r="AE121" t="s">
        <v>143</v>
      </c>
      <c r="AF121">
        <v>0</v>
      </c>
      <c r="AG121" t="s">
        <v>123</v>
      </c>
      <c r="AH121">
        <f>IF(fun[[#This Row],[ExterQual]]="Ex",5,IF(fun[[#This Row],[ExterQual]]="Gd",4,IF(fun[[#This Row],[ExterQual]]="TA",3,IF(fun[[#This Row],[ExterQual]]="Fa",2,1))))</f>
        <v>4</v>
      </c>
      <c r="AI121" t="s">
        <v>124</v>
      </c>
      <c r="AJ121">
        <f>IF(fun[[#This Row],[ExterCond]]="Ex",5,IF(fun[[#This Row],[ExterCond]]="Gd",4,IF(fun[[#This Row],[ExterCond]]="TA",3,IF(fun[[#This Row],[ExterCond]]="Fa",2,1))))</f>
        <v>3</v>
      </c>
      <c r="AK121" t="s">
        <v>125</v>
      </c>
      <c r="AL121" t="s">
        <v>123</v>
      </c>
      <c r="AM121">
        <f>IF(fun[[#This Row],[BsmtQual]]="Ex",5,IF(fun[[#This Row],[BsmtQual]]="Gd",4,IF(fun[[#This Row],[BsmtQual]]="TA",3,IF(fun[[#This Row],[BsmtQual]]="Fa",2,IF(fun[[#This Row],[BsmtQual]]="Po",1,0)))))</f>
        <v>4</v>
      </c>
      <c r="AN121" t="s">
        <v>124</v>
      </c>
      <c r="AO121">
        <f>IF(fun[[#This Row],[BsmtCond]]="Ex",5,IF(fun[[#This Row],[BsmtCond]]="Gd",4,IF(fun[[#This Row],[BsmtCond]]="TA",3,IF(fun[[#This Row],[BsmtCond]]="Fa",2,IF(fun[[#This Row],[BsmtCond]]="Po",1,0)))))</f>
        <v>3</v>
      </c>
      <c r="AP121" t="s">
        <v>126</v>
      </c>
      <c r="AQ121">
        <f>IF(fun[[#This Row],[BsmtExposure]]="Gd",3,IF(fun[[#This Row],[BsmtExposure]]="Av",2,IF(fun[[#This Row],[BsmtExposure]]="Mn",1,0)))</f>
        <v>0</v>
      </c>
      <c r="AR121" t="s">
        <v>128</v>
      </c>
      <c r="AS121">
        <v>0</v>
      </c>
      <c r="AT121" t="s">
        <v>128</v>
      </c>
      <c r="AU121">
        <v>0</v>
      </c>
      <c r="AV121">
        <v>728</v>
      </c>
      <c r="AW121">
        <v>728</v>
      </c>
      <c r="AX121" t="s">
        <v>129</v>
      </c>
      <c r="AY121" t="s">
        <v>130</v>
      </c>
      <c r="AZ121">
        <f>IF(fun[[#This Row],[HeatingQC]]="Ex",5,IF(fun[[#This Row],[HeatingQC]]="Gd",4,IF(fun[[#This Row],[HeatingQC]]="TA",3,IF(fun[[#This Row],[HeatingQC]]="Fa",2,IF(fun[[#This Row],[HeatingQC]]="Po",1,0)))))</f>
        <v>5</v>
      </c>
      <c r="BA121" t="s">
        <v>131</v>
      </c>
      <c r="BB121" t="s">
        <v>132</v>
      </c>
      <c r="BC121">
        <v>728</v>
      </c>
      <c r="BD121">
        <v>728</v>
      </c>
      <c r="BE121">
        <v>0</v>
      </c>
      <c r="BF121">
        <v>1456</v>
      </c>
      <c r="BG121">
        <f>LOG(fun[[#This Row],[GrLivArea]])</f>
        <v>3.1631613749770184</v>
      </c>
      <c r="BH121">
        <v>0</v>
      </c>
      <c r="BI121">
        <v>0</v>
      </c>
      <c r="BJ121">
        <f>fun[[#This Row],[BsmtFullBath]]+(0.5*fun[[#This Row],[BsmtHalfBath]])</f>
        <v>0</v>
      </c>
      <c r="BK121">
        <v>2</v>
      </c>
      <c r="BL121">
        <v>1</v>
      </c>
      <c r="BM121">
        <f>fun[[#This Row],[HalfBath]]+fun[[#This Row],[TOTBaseBath]]+fun[[#This Row],[FullBath]]</f>
        <v>3</v>
      </c>
      <c r="BN121">
        <v>3</v>
      </c>
      <c r="BO121">
        <v>1</v>
      </c>
      <c r="BP121" t="s">
        <v>123</v>
      </c>
      <c r="BQ121">
        <f>IF(fun[[#This Row],[KitchenQual]]="Ex",5,IF(fun[[#This Row],[KitchenQual]]="Gd",4,IF(fun[[#This Row],[KitchenQual]]="TA",3,IF(fun[[#This Row],[KitchenQual]]="Fa",2,0))))</f>
        <v>4</v>
      </c>
      <c r="BR121">
        <v>8</v>
      </c>
      <c r="BS121" t="s">
        <v>133</v>
      </c>
      <c r="BT121">
        <v>1</v>
      </c>
      <c r="BU121" t="s">
        <v>123</v>
      </c>
      <c r="BV121">
        <f>IF(fun[[#This Row],[FireplaceQu]]="Ex",5,IF(fun[[#This Row],[FireplaceQu]]="Gd",4,IF(fun[[#This Row],[FireplaceQu]]="TA",3,IF(fun[[#This Row],[FireplaceQu]]="Fa",2,0))))</f>
        <v>4</v>
      </c>
      <c r="BW121" t="s">
        <v>134</v>
      </c>
      <c r="BX121">
        <v>2005</v>
      </c>
      <c r="BY121" t="s">
        <v>183</v>
      </c>
      <c r="BZ121">
        <v>2</v>
      </c>
      <c r="CA121">
        <v>390</v>
      </c>
      <c r="CB121" t="s">
        <v>124</v>
      </c>
      <c r="CC121">
        <f>IF(fun[[#This Row],[GarageQual]]="Ex",5,IF(fun[[#This Row],[GarageQual]]="Gd",4,IF(fun[[#This Row],[GarageQual]]="TA",3,IF(fun[[#This Row],[GarageQual]]="Fa",2,IF(fun[[#This Row],[GarageQual]]="Po",1,0)))))</f>
        <v>3</v>
      </c>
      <c r="CD121" t="s">
        <v>124</v>
      </c>
      <c r="CE121">
        <f>IF(fun[[#This Row],[GarageCond]]="Ex",5,IF(fun[[#This Row],[GarageCond]]="Gd",4,IF(fun[[#This Row],[GarageCond]]="TA",3,IF(fun[[#This Row],[GarageCond]]="Fa",2,IF(fun[[#This Row],[GarageCond]]="Po",1,0)))))</f>
        <v>3</v>
      </c>
      <c r="CF121" t="s">
        <v>131</v>
      </c>
      <c r="CG121">
        <v>0</v>
      </c>
      <c r="CH121">
        <v>24</v>
      </c>
      <c r="CI121">
        <v>0</v>
      </c>
      <c r="CJ121">
        <v>0</v>
      </c>
      <c r="CK121">
        <v>0</v>
      </c>
      <c r="CL121">
        <f>(0.5*fun[[#This Row],[WoodDeckSF]])+fun[[#This Row],[OpenPorchSF]]+(2*fun[[#This Row],[EnclosedPorch]])+(1.5*fun[[#This Row],[3SsnPorch]])+fun[[#This Row],[ScreenPorch]]</f>
        <v>24</v>
      </c>
      <c r="CM121">
        <v>0</v>
      </c>
      <c r="CN121" t="s">
        <v>109</v>
      </c>
      <c r="CO121">
        <f>IF(fun[[#This Row],[PoolQC]]="Ex",5,IF(fun[[#This Row],[PoolQC]]="Gd",4,IF(fun[[#This Row],[PoolQC]]="TA",3,IF(fun[[#This Row],[PoolQC]]="Fa",2,IF(fun[[#This Row],[PoolQC]]="Po",1,0)))))</f>
        <v>0</v>
      </c>
      <c r="CP121" t="s">
        <v>109</v>
      </c>
      <c r="CQ121" t="s">
        <v>109</v>
      </c>
      <c r="CR121">
        <v>0</v>
      </c>
      <c r="CS121">
        <v>7</v>
      </c>
      <c r="CT121">
        <v>2006</v>
      </c>
      <c r="CU121" t="s">
        <v>184</v>
      </c>
      <c r="CV121" t="s">
        <v>185</v>
      </c>
      <c r="CW121">
        <f>COUNTIF(fun[[#This Row],[Id]:[SaleCondition]],0)</f>
        <v>18</v>
      </c>
      <c r="CX121">
        <f>COUNTIF(fun[[#This Row],[Id]:[SaleCondition]],"NA")</f>
        <v>4</v>
      </c>
      <c r="CY121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21">
        <f>fun[NUM_ExCond]+fun[NUM_BsmtCond]+fun[NUM_GarCond]</f>
        <v>9</v>
      </c>
      <c r="DA1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1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121">
        <v>163990</v>
      </c>
    </row>
    <row r="122" spans="1:107" x14ac:dyDescent="0.25">
      <c r="A122">
        <v>121</v>
      </c>
      <c r="B122">
        <v>80</v>
      </c>
      <c r="C122" t="s">
        <v>107</v>
      </c>
      <c r="D122">
        <f>IF(fun[[#This Row],[MSZoning]]="RL",1,0)</f>
        <v>1</v>
      </c>
      <c r="E122">
        <f>IF(fun[[#This Row],[rl]]="RM",1,0)</f>
        <v>0</v>
      </c>
      <c r="F122">
        <f>IF(fun[[#This Row],[rm]]="RH",1,0)</f>
        <v>0</v>
      </c>
      <c r="G122">
        <f>IF(fun[[#This Row],[rh]]="C (all)",1,0)</f>
        <v>0</v>
      </c>
      <c r="H122" t="s">
        <v>109</v>
      </c>
      <c r="I122">
        <f>IF(fun[[#This Row],[LotFrontage]]="NA",0,fun[[#This Row],[LotFrontage]])</f>
        <v>0</v>
      </c>
      <c r="J122">
        <v>21453</v>
      </c>
      <c r="K122" t="s">
        <v>108</v>
      </c>
      <c r="L122" t="s">
        <v>109</v>
      </c>
      <c r="M122" t="s">
        <v>146</v>
      </c>
      <c r="N122" t="s">
        <v>221</v>
      </c>
      <c r="O122" t="s">
        <v>112</v>
      </c>
      <c r="P122" t="s">
        <v>192</v>
      </c>
      <c r="Q122" t="s">
        <v>239</v>
      </c>
      <c r="R122" t="s">
        <v>231</v>
      </c>
      <c r="S122" t="s">
        <v>116</v>
      </c>
      <c r="T122" t="s">
        <v>116</v>
      </c>
      <c r="U122" t="s">
        <v>117</v>
      </c>
      <c r="V122" t="s">
        <v>223</v>
      </c>
      <c r="W122">
        <v>6</v>
      </c>
      <c r="X122">
        <v>5</v>
      </c>
      <c r="Y122">
        <v>1969</v>
      </c>
      <c r="Z122">
        <v>1969</v>
      </c>
      <c r="AA122" t="s">
        <v>240</v>
      </c>
      <c r="AB122" t="s">
        <v>241</v>
      </c>
      <c r="AC122" t="s">
        <v>187</v>
      </c>
      <c r="AD122" t="s">
        <v>187</v>
      </c>
      <c r="AE122" t="s">
        <v>143</v>
      </c>
      <c r="AF122">
        <v>0</v>
      </c>
      <c r="AG122" t="s">
        <v>124</v>
      </c>
      <c r="AH122">
        <f>IF(fun[[#This Row],[ExterQual]]="Ex",5,IF(fun[[#This Row],[ExterQual]]="Gd",4,IF(fun[[#This Row],[ExterQual]]="TA",3,IF(fun[[#This Row],[ExterQual]]="Fa",2,1))))</f>
        <v>3</v>
      </c>
      <c r="AI122" t="s">
        <v>124</v>
      </c>
      <c r="AJ122">
        <f>IF(fun[[#This Row],[ExterCond]]="Ex",5,IF(fun[[#This Row],[ExterCond]]="Gd",4,IF(fun[[#This Row],[ExterCond]]="TA",3,IF(fun[[#This Row],[ExterCond]]="Fa",2,1))))</f>
        <v>3</v>
      </c>
      <c r="AK122" t="s">
        <v>144</v>
      </c>
      <c r="AL122" t="s">
        <v>124</v>
      </c>
      <c r="AM122">
        <f>IF(fun[[#This Row],[BsmtQual]]="Ex",5,IF(fun[[#This Row],[BsmtQual]]="Gd",4,IF(fun[[#This Row],[BsmtQual]]="TA",3,IF(fun[[#This Row],[BsmtQual]]="Fa",2,IF(fun[[#This Row],[BsmtQual]]="Po",1,0)))))</f>
        <v>3</v>
      </c>
      <c r="AN122" t="s">
        <v>124</v>
      </c>
      <c r="AO122">
        <f>IF(fun[[#This Row],[BsmtCond]]="Ex",5,IF(fun[[#This Row],[BsmtCond]]="Gd",4,IF(fun[[#This Row],[BsmtCond]]="TA",3,IF(fun[[#This Row],[BsmtCond]]="Fa",2,IF(fun[[#This Row],[BsmtCond]]="Po",1,0)))))</f>
        <v>3</v>
      </c>
      <c r="AP122" t="s">
        <v>123</v>
      </c>
      <c r="AQ122">
        <f>IF(fun[[#This Row],[BsmtExposure]]="Gd",3,IF(fun[[#This Row],[BsmtExposure]]="Av",2,IF(fun[[#This Row],[BsmtExposure]]="Mn",1,0)))</f>
        <v>3</v>
      </c>
      <c r="AR122" t="s">
        <v>145</v>
      </c>
      <c r="AS122">
        <v>938</v>
      </c>
      <c r="AT122" t="s">
        <v>128</v>
      </c>
      <c r="AU122">
        <v>0</v>
      </c>
      <c r="AV122">
        <v>0</v>
      </c>
      <c r="AW122">
        <v>938</v>
      </c>
      <c r="AX122" t="s">
        <v>129</v>
      </c>
      <c r="AY122" t="s">
        <v>130</v>
      </c>
      <c r="AZ122">
        <f>IF(fun[[#This Row],[HeatingQC]]="Ex",5,IF(fun[[#This Row],[HeatingQC]]="Gd",4,IF(fun[[#This Row],[HeatingQC]]="TA",3,IF(fun[[#This Row],[HeatingQC]]="Fa",2,IF(fun[[#This Row],[HeatingQC]]="Po",1,0)))))</f>
        <v>5</v>
      </c>
      <c r="BA122" t="s">
        <v>131</v>
      </c>
      <c r="BB122" t="s">
        <v>132</v>
      </c>
      <c r="BC122">
        <v>988</v>
      </c>
      <c r="BD122">
        <v>0</v>
      </c>
      <c r="BE122">
        <v>0</v>
      </c>
      <c r="BF122">
        <v>988</v>
      </c>
      <c r="BG122">
        <f>LOG(fun[[#This Row],[GrLivArea]])</f>
        <v>2.9947569445876283</v>
      </c>
      <c r="BH122">
        <v>1</v>
      </c>
      <c r="BI122">
        <v>0</v>
      </c>
      <c r="BJ122">
        <f>fun[[#This Row],[BsmtFullBath]]+(0.5*fun[[#This Row],[BsmtHalfBath]])</f>
        <v>1</v>
      </c>
      <c r="BK122">
        <v>1</v>
      </c>
      <c r="BL122">
        <v>0</v>
      </c>
      <c r="BM122">
        <f>fun[[#This Row],[HalfBath]]+fun[[#This Row],[TOTBaseBath]]+fun[[#This Row],[FullBath]]</f>
        <v>2</v>
      </c>
      <c r="BN122">
        <v>1</v>
      </c>
      <c r="BO122">
        <v>1</v>
      </c>
      <c r="BP122" t="s">
        <v>124</v>
      </c>
      <c r="BQ122">
        <f>IF(fun[[#This Row],[KitchenQual]]="Ex",5,IF(fun[[#This Row],[KitchenQual]]="Gd",4,IF(fun[[#This Row],[KitchenQual]]="TA",3,IF(fun[[#This Row],[KitchenQual]]="Fa",2,0))))</f>
        <v>3</v>
      </c>
      <c r="BR122">
        <v>4</v>
      </c>
      <c r="BS122" t="s">
        <v>133</v>
      </c>
      <c r="BT122">
        <v>2</v>
      </c>
      <c r="BU122" t="s">
        <v>124</v>
      </c>
      <c r="BV122">
        <f>IF(fun[[#This Row],[FireplaceQu]]="Ex",5,IF(fun[[#This Row],[FireplaceQu]]="Gd",4,IF(fun[[#This Row],[FireplaceQu]]="TA",3,IF(fun[[#This Row],[FireplaceQu]]="Fa",2,0))))</f>
        <v>3</v>
      </c>
      <c r="BW122" t="s">
        <v>134</v>
      </c>
      <c r="BX122">
        <v>1969</v>
      </c>
      <c r="BY122" t="s">
        <v>128</v>
      </c>
      <c r="BZ122">
        <v>2</v>
      </c>
      <c r="CA122">
        <v>540</v>
      </c>
      <c r="CB122" t="s">
        <v>124</v>
      </c>
      <c r="CC122">
        <f>IF(fun[[#This Row],[GarageQual]]="Ex",5,IF(fun[[#This Row],[GarageQual]]="Gd",4,IF(fun[[#This Row],[GarageQual]]="TA",3,IF(fun[[#This Row],[GarageQual]]="Fa",2,IF(fun[[#This Row],[GarageQual]]="Po",1,0)))))</f>
        <v>3</v>
      </c>
      <c r="CD122" t="s">
        <v>124</v>
      </c>
      <c r="CE122">
        <f>IF(fun[[#This Row],[GarageCond]]="Ex",5,IF(fun[[#This Row],[GarageCond]]="Gd",4,IF(fun[[#This Row],[GarageCond]]="TA",3,IF(fun[[#This Row],[GarageCond]]="Fa",2,IF(fun[[#This Row],[GarageCond]]="Po",1,0)))))</f>
        <v>3</v>
      </c>
      <c r="CF122" t="s">
        <v>131</v>
      </c>
      <c r="CG122">
        <v>0</v>
      </c>
      <c r="CH122">
        <v>130</v>
      </c>
      <c r="CI122">
        <v>0</v>
      </c>
      <c r="CJ122">
        <v>130</v>
      </c>
      <c r="CK122">
        <v>0</v>
      </c>
      <c r="CL122">
        <f>(0.5*fun[[#This Row],[WoodDeckSF]])+fun[[#This Row],[OpenPorchSF]]+(2*fun[[#This Row],[EnclosedPorch]])+(1.5*fun[[#This Row],[3SsnPorch]])+fun[[#This Row],[ScreenPorch]]</f>
        <v>325</v>
      </c>
      <c r="CM122">
        <v>0</v>
      </c>
      <c r="CN122" t="s">
        <v>109</v>
      </c>
      <c r="CO122">
        <f>IF(fun[[#This Row],[PoolQC]]="Ex",5,IF(fun[[#This Row],[PoolQC]]="Gd",4,IF(fun[[#This Row],[PoolQC]]="TA",3,IF(fun[[#This Row],[PoolQC]]="Fa",2,IF(fun[[#This Row],[PoolQC]]="Po",1,0)))))</f>
        <v>0</v>
      </c>
      <c r="CP122" t="s">
        <v>109</v>
      </c>
      <c r="CQ122" t="s">
        <v>109</v>
      </c>
      <c r="CR122">
        <v>0</v>
      </c>
      <c r="CS122">
        <v>10</v>
      </c>
      <c r="CT122">
        <v>2006</v>
      </c>
      <c r="CU122" t="s">
        <v>136</v>
      </c>
      <c r="CV122" t="s">
        <v>137</v>
      </c>
      <c r="CW122">
        <f>COUNTIF(fun[[#This Row],[Id]:[SaleCondition]],0)</f>
        <v>17</v>
      </c>
      <c r="CX122">
        <f>COUNTIF(fun[[#This Row],[Id]:[SaleCondition]],"NA")</f>
        <v>5</v>
      </c>
      <c r="CY12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22">
        <f>fun[NUM_ExCond]+fun[NUM_BsmtCond]+fun[NUM_GarCond]</f>
        <v>9</v>
      </c>
      <c r="DA1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1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122">
        <v>180000</v>
      </c>
    </row>
    <row r="123" spans="1:107" x14ac:dyDescent="0.25">
      <c r="A123">
        <v>122</v>
      </c>
      <c r="B123">
        <v>50</v>
      </c>
      <c r="C123" t="s">
        <v>168</v>
      </c>
      <c r="D123">
        <f>IF(fun[[#This Row],[MSZoning]]="RL",1,0)</f>
        <v>0</v>
      </c>
      <c r="E123">
        <f>IF(fun[[#This Row],[rl]]="RM",1,0)</f>
        <v>0</v>
      </c>
      <c r="F123">
        <f>IF(fun[[#This Row],[rm]]="RH",1,0)</f>
        <v>0</v>
      </c>
      <c r="G123">
        <f>IF(fun[[#This Row],[rh]]="C (all)",1,0)</f>
        <v>0</v>
      </c>
      <c r="H123">
        <v>50</v>
      </c>
      <c r="I123">
        <f>IF(fun[[#This Row],[LotFrontage]]="NA",0,fun[[#This Row],[LotFrontage]])</f>
        <v>50</v>
      </c>
      <c r="J123">
        <v>6060</v>
      </c>
      <c r="K123" t="s">
        <v>108</v>
      </c>
      <c r="L123" t="s">
        <v>109</v>
      </c>
      <c r="M123" t="s">
        <v>110</v>
      </c>
      <c r="N123" t="s">
        <v>111</v>
      </c>
      <c r="O123" t="s">
        <v>112</v>
      </c>
      <c r="P123" t="s">
        <v>113</v>
      </c>
      <c r="Q123" t="s">
        <v>114</v>
      </c>
      <c r="R123" t="s">
        <v>202</v>
      </c>
      <c r="S123" t="s">
        <v>116</v>
      </c>
      <c r="T123" t="s">
        <v>116</v>
      </c>
      <c r="U123" t="s">
        <v>117</v>
      </c>
      <c r="V123" t="s">
        <v>158</v>
      </c>
      <c r="W123">
        <v>4</v>
      </c>
      <c r="X123">
        <v>5</v>
      </c>
      <c r="Y123">
        <v>1939</v>
      </c>
      <c r="Z123">
        <v>1950</v>
      </c>
      <c r="AA123" t="s">
        <v>119</v>
      </c>
      <c r="AB123" t="s">
        <v>120</v>
      </c>
      <c r="AC123" t="s">
        <v>212</v>
      </c>
      <c r="AD123" t="s">
        <v>212</v>
      </c>
      <c r="AE123" t="s">
        <v>143</v>
      </c>
      <c r="AF123">
        <v>0</v>
      </c>
      <c r="AG123" t="s">
        <v>124</v>
      </c>
      <c r="AH123">
        <f>IF(fun[[#This Row],[ExterQual]]="Ex",5,IF(fun[[#This Row],[ExterQual]]="Gd",4,IF(fun[[#This Row],[ExterQual]]="TA",3,IF(fun[[#This Row],[ExterQual]]="Fa",2,1))))</f>
        <v>3</v>
      </c>
      <c r="AI123" t="s">
        <v>124</v>
      </c>
      <c r="AJ123">
        <f>IF(fun[[#This Row],[ExterCond]]="Ex",5,IF(fun[[#This Row],[ExterCond]]="Gd",4,IF(fun[[#This Row],[ExterCond]]="TA",3,IF(fun[[#This Row],[ExterCond]]="Fa",2,1))))</f>
        <v>3</v>
      </c>
      <c r="AK123" t="s">
        <v>125</v>
      </c>
      <c r="AL123" t="s">
        <v>124</v>
      </c>
      <c r="AM123">
        <f>IF(fun[[#This Row],[BsmtQual]]="Ex",5,IF(fun[[#This Row],[BsmtQual]]="Gd",4,IF(fun[[#This Row],[BsmtQual]]="TA",3,IF(fun[[#This Row],[BsmtQual]]="Fa",2,IF(fun[[#This Row],[BsmtQual]]="Po",1,0)))))</f>
        <v>3</v>
      </c>
      <c r="AN123" t="s">
        <v>124</v>
      </c>
      <c r="AO123">
        <f>IF(fun[[#This Row],[BsmtCond]]="Ex",5,IF(fun[[#This Row],[BsmtCond]]="Gd",4,IF(fun[[#This Row],[BsmtCond]]="TA",3,IF(fun[[#This Row],[BsmtCond]]="Fa",2,IF(fun[[#This Row],[BsmtCond]]="Po",1,0)))))</f>
        <v>3</v>
      </c>
      <c r="AP123" t="s">
        <v>126</v>
      </c>
      <c r="AQ123">
        <f>IF(fun[[#This Row],[BsmtExposure]]="Gd",3,IF(fun[[#This Row],[BsmtExposure]]="Av",2,IF(fun[[#This Row],[BsmtExposure]]="Mn",1,0)))</f>
        <v>0</v>
      </c>
      <c r="AR123" t="s">
        <v>128</v>
      </c>
      <c r="AS123">
        <v>0</v>
      </c>
      <c r="AT123" t="s">
        <v>128</v>
      </c>
      <c r="AU123">
        <v>0</v>
      </c>
      <c r="AV123">
        <v>732</v>
      </c>
      <c r="AW123">
        <v>732</v>
      </c>
      <c r="AX123" t="s">
        <v>129</v>
      </c>
      <c r="AY123" t="s">
        <v>123</v>
      </c>
      <c r="AZ123">
        <f>IF(fun[[#This Row],[HeatingQC]]="Ex",5,IF(fun[[#This Row],[HeatingQC]]="Gd",4,IF(fun[[#This Row],[HeatingQC]]="TA",3,IF(fun[[#This Row],[HeatingQC]]="Fa",2,IF(fun[[#This Row],[HeatingQC]]="Po",1,0)))))</f>
        <v>4</v>
      </c>
      <c r="BA123" t="s">
        <v>131</v>
      </c>
      <c r="BB123" t="s">
        <v>132</v>
      </c>
      <c r="BC123">
        <v>772</v>
      </c>
      <c r="BD123">
        <v>351</v>
      </c>
      <c r="BE123">
        <v>0</v>
      </c>
      <c r="BF123">
        <v>1123</v>
      </c>
      <c r="BG123">
        <f>LOG(fun[[#This Row],[GrLivArea]])</f>
        <v>3.0503797562614579</v>
      </c>
      <c r="BH123">
        <v>0</v>
      </c>
      <c r="BI123">
        <v>0</v>
      </c>
      <c r="BJ123">
        <f>fun[[#This Row],[BsmtFullBath]]+(0.5*fun[[#This Row],[BsmtHalfBath]])</f>
        <v>0</v>
      </c>
      <c r="BK123">
        <v>1</v>
      </c>
      <c r="BL123">
        <v>0</v>
      </c>
      <c r="BM123">
        <f>fun[[#This Row],[HalfBath]]+fun[[#This Row],[TOTBaseBath]]+fun[[#This Row],[FullBath]]</f>
        <v>1</v>
      </c>
      <c r="BN123">
        <v>3</v>
      </c>
      <c r="BO123">
        <v>1</v>
      </c>
      <c r="BP123" t="s">
        <v>124</v>
      </c>
      <c r="BQ123">
        <f>IF(fun[[#This Row],[KitchenQual]]="Ex",5,IF(fun[[#This Row],[KitchenQual]]="Gd",4,IF(fun[[#This Row],[KitchenQual]]="TA",3,IF(fun[[#This Row],[KitchenQual]]="Fa",2,0))))</f>
        <v>3</v>
      </c>
      <c r="BR123">
        <v>4</v>
      </c>
      <c r="BS123" t="s">
        <v>133</v>
      </c>
      <c r="BT123">
        <v>0</v>
      </c>
      <c r="BU123" t="s">
        <v>109</v>
      </c>
      <c r="BV123">
        <f>IF(fun[[#This Row],[FireplaceQu]]="Ex",5,IF(fun[[#This Row],[FireplaceQu]]="Gd",4,IF(fun[[#This Row],[FireplaceQu]]="TA",3,IF(fun[[#This Row],[FireplaceQu]]="Fa",2,0))))</f>
        <v>0</v>
      </c>
      <c r="BW123" t="s">
        <v>153</v>
      </c>
      <c r="BX123">
        <v>1979</v>
      </c>
      <c r="BY123" t="s">
        <v>128</v>
      </c>
      <c r="BZ123">
        <v>1</v>
      </c>
      <c r="CA123">
        <v>264</v>
      </c>
      <c r="CB123" t="s">
        <v>124</v>
      </c>
      <c r="CC123">
        <f>IF(fun[[#This Row],[GarageQual]]="Ex",5,IF(fun[[#This Row],[GarageQual]]="Gd",4,IF(fun[[#This Row],[GarageQual]]="TA",3,IF(fun[[#This Row],[GarageQual]]="Fa",2,IF(fun[[#This Row],[GarageQual]]="Po",1,0)))))</f>
        <v>3</v>
      </c>
      <c r="CD123" t="s">
        <v>124</v>
      </c>
      <c r="CE123">
        <f>IF(fun[[#This Row],[GarageCond]]="Ex",5,IF(fun[[#This Row],[GarageCond]]="Gd",4,IF(fun[[#This Row],[GarageCond]]="TA",3,IF(fun[[#This Row],[GarageCond]]="Fa",2,IF(fun[[#This Row],[GarageCond]]="Po",1,0)))))</f>
        <v>3</v>
      </c>
      <c r="CF123" t="s">
        <v>216</v>
      </c>
      <c r="CG123">
        <v>0</v>
      </c>
      <c r="CH123">
        <v>0</v>
      </c>
      <c r="CI123">
        <v>140</v>
      </c>
      <c r="CJ123">
        <v>0</v>
      </c>
      <c r="CK123">
        <v>0</v>
      </c>
      <c r="CL123">
        <f>(0.5*fun[[#This Row],[WoodDeckSF]])+fun[[#This Row],[OpenPorchSF]]+(2*fun[[#This Row],[EnclosedPorch]])+(1.5*fun[[#This Row],[3SsnPorch]])+fun[[#This Row],[ScreenPorch]]</f>
        <v>280</v>
      </c>
      <c r="CM123">
        <v>0</v>
      </c>
      <c r="CN123" t="s">
        <v>109</v>
      </c>
      <c r="CO123">
        <f>IF(fun[[#This Row],[PoolQC]]="Ex",5,IF(fun[[#This Row],[PoolQC]]="Gd",4,IF(fun[[#This Row],[PoolQC]]="TA",3,IF(fun[[#This Row],[PoolQC]]="Fa",2,IF(fun[[#This Row],[PoolQC]]="Po",1,0)))))</f>
        <v>0</v>
      </c>
      <c r="CP123" t="s">
        <v>160</v>
      </c>
      <c r="CQ123" t="s">
        <v>109</v>
      </c>
      <c r="CR123">
        <v>0</v>
      </c>
      <c r="CS123">
        <v>6</v>
      </c>
      <c r="CT123">
        <v>2007</v>
      </c>
      <c r="CU123" t="s">
        <v>136</v>
      </c>
      <c r="CV123" t="s">
        <v>137</v>
      </c>
      <c r="CW123">
        <f>COUNTIF(fun[[#This Row],[Id]:[SaleCondition]],0)</f>
        <v>22</v>
      </c>
      <c r="CX123">
        <f>COUNTIF(fun[[#This Row],[Id]:[SaleCondition]],"NA")</f>
        <v>4</v>
      </c>
      <c r="CY123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3">
        <f>fun[NUM_ExCond]+fun[NUM_BsmtCond]+fun[NUM_GarCond]</f>
        <v>9</v>
      </c>
      <c r="DA1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64</v>
      </c>
      <c r="DB1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42.75</v>
      </c>
      <c r="DC123">
        <v>100000</v>
      </c>
    </row>
    <row r="124" spans="1:107" x14ac:dyDescent="0.25">
      <c r="A124">
        <v>123</v>
      </c>
      <c r="B124">
        <v>20</v>
      </c>
      <c r="C124" t="s">
        <v>107</v>
      </c>
      <c r="D124">
        <f>IF(fun[[#This Row],[MSZoning]]="RL",1,0)</f>
        <v>1</v>
      </c>
      <c r="E124">
        <f>IF(fun[[#This Row],[rl]]="RM",1,0)</f>
        <v>0</v>
      </c>
      <c r="F124">
        <f>IF(fun[[#This Row],[rm]]="RH",1,0)</f>
        <v>0</v>
      </c>
      <c r="G124">
        <f>IF(fun[[#This Row],[rh]]="C (all)",1,0)</f>
        <v>0</v>
      </c>
      <c r="H124">
        <v>75</v>
      </c>
      <c r="I124">
        <f>IF(fun[[#This Row],[LotFrontage]]="NA",0,fun[[#This Row],[LotFrontage]])</f>
        <v>75</v>
      </c>
      <c r="J124">
        <v>9464</v>
      </c>
      <c r="K124" t="s">
        <v>108</v>
      </c>
      <c r="L124" t="s">
        <v>109</v>
      </c>
      <c r="M124" t="s">
        <v>110</v>
      </c>
      <c r="N124" t="s">
        <v>111</v>
      </c>
      <c r="O124" t="s">
        <v>112</v>
      </c>
      <c r="P124" t="s">
        <v>148</v>
      </c>
      <c r="Q124" t="s">
        <v>114</v>
      </c>
      <c r="R124" t="s">
        <v>188</v>
      </c>
      <c r="S124" t="s">
        <v>116</v>
      </c>
      <c r="T124" t="s">
        <v>116</v>
      </c>
      <c r="U124" t="s">
        <v>117</v>
      </c>
      <c r="V124" t="s">
        <v>141</v>
      </c>
      <c r="W124">
        <v>6</v>
      </c>
      <c r="X124">
        <v>7</v>
      </c>
      <c r="Y124">
        <v>1958</v>
      </c>
      <c r="Z124">
        <v>1958</v>
      </c>
      <c r="AA124" t="s">
        <v>178</v>
      </c>
      <c r="AB124" t="s">
        <v>120</v>
      </c>
      <c r="AC124" t="s">
        <v>142</v>
      </c>
      <c r="AD124" t="s">
        <v>142</v>
      </c>
      <c r="AE124" t="s">
        <v>122</v>
      </c>
      <c r="AF124">
        <v>135</v>
      </c>
      <c r="AG124" t="s">
        <v>124</v>
      </c>
      <c r="AH124">
        <f>IF(fun[[#This Row],[ExterQual]]="Ex",5,IF(fun[[#This Row],[ExterQual]]="Gd",4,IF(fun[[#This Row],[ExterQual]]="TA",3,IF(fun[[#This Row],[ExterQual]]="Fa",2,1))))</f>
        <v>3</v>
      </c>
      <c r="AI124" t="s">
        <v>123</v>
      </c>
      <c r="AJ124">
        <f>IF(fun[[#This Row],[ExterCond]]="Ex",5,IF(fun[[#This Row],[ExterCond]]="Gd",4,IF(fun[[#This Row],[ExterCond]]="TA",3,IF(fun[[#This Row],[ExterCond]]="Fa",2,1))))</f>
        <v>4</v>
      </c>
      <c r="AK124" t="s">
        <v>144</v>
      </c>
      <c r="AL124" t="s">
        <v>124</v>
      </c>
      <c r="AM124">
        <f>IF(fun[[#This Row],[BsmtQual]]="Ex",5,IF(fun[[#This Row],[BsmtQual]]="Gd",4,IF(fun[[#This Row],[BsmtQual]]="TA",3,IF(fun[[#This Row],[BsmtQual]]="Fa",2,IF(fun[[#This Row],[BsmtQual]]="Po",1,0)))))</f>
        <v>3</v>
      </c>
      <c r="AN124" t="s">
        <v>124</v>
      </c>
      <c r="AO124">
        <f>IF(fun[[#This Row],[BsmtCond]]="Ex",5,IF(fun[[#This Row],[BsmtCond]]="Gd",4,IF(fun[[#This Row],[BsmtCond]]="TA",3,IF(fun[[#This Row],[BsmtCond]]="Fa",2,IF(fun[[#This Row],[BsmtCond]]="Po",1,0)))))</f>
        <v>3</v>
      </c>
      <c r="AP124" t="s">
        <v>126</v>
      </c>
      <c r="AQ124">
        <f>IF(fun[[#This Row],[BsmtExposure]]="Gd",3,IF(fun[[#This Row],[BsmtExposure]]="Av",2,IF(fun[[#This Row],[BsmtExposure]]="Mn",1,0)))</f>
        <v>0</v>
      </c>
      <c r="AR124" t="s">
        <v>167</v>
      </c>
      <c r="AS124">
        <v>570</v>
      </c>
      <c r="AT124" t="s">
        <v>128</v>
      </c>
      <c r="AU124">
        <v>0</v>
      </c>
      <c r="AV124">
        <v>510</v>
      </c>
      <c r="AW124">
        <v>1080</v>
      </c>
      <c r="AX124" t="s">
        <v>129</v>
      </c>
      <c r="AY124" t="s">
        <v>123</v>
      </c>
      <c r="AZ124">
        <f>IF(fun[[#This Row],[HeatingQC]]="Ex",5,IF(fun[[#This Row],[HeatingQC]]="Gd",4,IF(fun[[#This Row],[HeatingQC]]="TA",3,IF(fun[[#This Row],[HeatingQC]]="Fa",2,IF(fun[[#This Row],[HeatingQC]]="Po",1,0)))))</f>
        <v>4</v>
      </c>
      <c r="BA124" t="s">
        <v>131</v>
      </c>
      <c r="BB124" t="s">
        <v>132</v>
      </c>
      <c r="BC124">
        <v>1080</v>
      </c>
      <c r="BD124">
        <v>0</v>
      </c>
      <c r="BE124">
        <v>0</v>
      </c>
      <c r="BF124">
        <v>1080</v>
      </c>
      <c r="BG124">
        <f>LOG(fun[[#This Row],[GrLivArea]])</f>
        <v>3.0334237554869499</v>
      </c>
      <c r="BH124">
        <v>0</v>
      </c>
      <c r="BI124">
        <v>0</v>
      </c>
      <c r="BJ124">
        <f>fun[[#This Row],[BsmtFullBath]]+(0.5*fun[[#This Row],[BsmtHalfBath]])</f>
        <v>0</v>
      </c>
      <c r="BK124">
        <v>1</v>
      </c>
      <c r="BL124">
        <v>0</v>
      </c>
      <c r="BM124">
        <f>fun[[#This Row],[HalfBath]]+fun[[#This Row],[TOTBaseBath]]+fun[[#This Row],[FullBath]]</f>
        <v>1</v>
      </c>
      <c r="BN124">
        <v>3</v>
      </c>
      <c r="BO124">
        <v>1</v>
      </c>
      <c r="BP124" t="s">
        <v>124</v>
      </c>
      <c r="BQ124">
        <f>IF(fun[[#This Row],[KitchenQual]]="Ex",5,IF(fun[[#This Row],[KitchenQual]]="Gd",4,IF(fun[[#This Row],[KitchenQual]]="TA",3,IF(fun[[#This Row],[KitchenQual]]="Fa",2,0))))</f>
        <v>3</v>
      </c>
      <c r="BR124">
        <v>5</v>
      </c>
      <c r="BS124" t="s">
        <v>133</v>
      </c>
      <c r="BT124">
        <v>0</v>
      </c>
      <c r="BU124" t="s">
        <v>109</v>
      </c>
      <c r="BV124">
        <f>IF(fun[[#This Row],[FireplaceQu]]="Ex",5,IF(fun[[#This Row],[FireplaceQu]]="Gd",4,IF(fun[[#This Row],[FireplaceQu]]="TA",3,IF(fun[[#This Row],[FireplaceQu]]="Fa",2,0))))</f>
        <v>0</v>
      </c>
      <c r="BW124" t="s">
        <v>134</v>
      </c>
      <c r="BX124">
        <v>1958</v>
      </c>
      <c r="BY124" t="s">
        <v>128</v>
      </c>
      <c r="BZ124">
        <v>1</v>
      </c>
      <c r="CA124">
        <v>288</v>
      </c>
      <c r="CB124" t="s">
        <v>124</v>
      </c>
      <c r="CC124">
        <f>IF(fun[[#This Row],[GarageQual]]="Ex",5,IF(fun[[#This Row],[GarageQual]]="Gd",4,IF(fun[[#This Row],[GarageQual]]="TA",3,IF(fun[[#This Row],[GarageQual]]="Fa",2,IF(fun[[#This Row],[GarageQual]]="Po",1,0)))))</f>
        <v>3</v>
      </c>
      <c r="CD124" t="s">
        <v>124</v>
      </c>
      <c r="CE124">
        <f>IF(fun[[#This Row],[GarageCond]]="Ex",5,IF(fun[[#This Row],[GarageCond]]="Gd",4,IF(fun[[#This Row],[GarageCond]]="TA",3,IF(fun[[#This Row],[GarageCond]]="Fa",2,IF(fun[[#This Row],[GarageCond]]="Po",1,0)))))</f>
        <v>3</v>
      </c>
      <c r="CF124" t="s">
        <v>131</v>
      </c>
      <c r="CG124">
        <v>0</v>
      </c>
      <c r="CH124">
        <v>0</v>
      </c>
      <c r="CI124">
        <v>0</v>
      </c>
      <c r="CJ124">
        <v>0</v>
      </c>
      <c r="CK124">
        <v>130</v>
      </c>
      <c r="CL124">
        <f>(0.5*fun[[#This Row],[WoodDeckSF]])+fun[[#This Row],[OpenPorchSF]]+(2*fun[[#This Row],[EnclosedPorch]])+(1.5*fun[[#This Row],[3SsnPorch]])+fun[[#This Row],[ScreenPorch]]</f>
        <v>130</v>
      </c>
      <c r="CM124">
        <v>0</v>
      </c>
      <c r="CN124" t="s">
        <v>109</v>
      </c>
      <c r="CO124">
        <f>IF(fun[[#This Row],[PoolQC]]="Ex",5,IF(fun[[#This Row],[PoolQC]]="Gd",4,IF(fun[[#This Row],[PoolQC]]="TA",3,IF(fun[[#This Row],[PoolQC]]="Fa",2,IF(fun[[#This Row],[PoolQC]]="Po",1,0)))))</f>
        <v>0</v>
      </c>
      <c r="CP124" t="s">
        <v>109</v>
      </c>
      <c r="CQ124" t="s">
        <v>109</v>
      </c>
      <c r="CR124">
        <v>0</v>
      </c>
      <c r="CS124">
        <v>6</v>
      </c>
      <c r="CT124">
        <v>2008</v>
      </c>
      <c r="CU124" t="s">
        <v>136</v>
      </c>
      <c r="CV124" t="s">
        <v>137</v>
      </c>
      <c r="CW124">
        <f>COUNTIF(fun[[#This Row],[Id]:[SaleCondition]],0)</f>
        <v>20</v>
      </c>
      <c r="CX124">
        <f>COUNTIF(fun[[#This Row],[Id]:[SaleCondition]],"NA")</f>
        <v>5</v>
      </c>
      <c r="CY12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24">
        <f>fun[NUM_ExCond]+fun[NUM_BsmtCond]+fun[NUM_GarCond]</f>
        <v>10</v>
      </c>
      <c r="DA1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66.25</v>
      </c>
      <c r="DC124">
        <v>136000</v>
      </c>
    </row>
    <row r="125" spans="1:107" x14ac:dyDescent="0.25">
      <c r="A125">
        <v>124</v>
      </c>
      <c r="B125">
        <v>120</v>
      </c>
      <c r="C125" t="s">
        <v>107</v>
      </c>
      <c r="D125">
        <f>IF(fun[[#This Row],[MSZoning]]="RL",1,0)</f>
        <v>1</v>
      </c>
      <c r="E125">
        <f>IF(fun[[#This Row],[rl]]="RM",1,0)</f>
        <v>0</v>
      </c>
      <c r="F125">
        <f>IF(fun[[#This Row],[rm]]="RH",1,0)</f>
        <v>0</v>
      </c>
      <c r="G125">
        <f>IF(fun[[#This Row],[rh]]="C (all)",1,0)</f>
        <v>0</v>
      </c>
      <c r="H125">
        <v>55</v>
      </c>
      <c r="I125">
        <f>IF(fun[[#This Row],[LotFrontage]]="NA",0,fun[[#This Row],[LotFrontage]])</f>
        <v>55</v>
      </c>
      <c r="J125">
        <v>7892</v>
      </c>
      <c r="K125" t="s">
        <v>108</v>
      </c>
      <c r="L125" t="s">
        <v>109</v>
      </c>
      <c r="M125" t="s">
        <v>110</v>
      </c>
      <c r="N125" t="s">
        <v>111</v>
      </c>
      <c r="O125" t="s">
        <v>112</v>
      </c>
      <c r="P125" t="s">
        <v>113</v>
      </c>
      <c r="Q125" t="s">
        <v>114</v>
      </c>
      <c r="R125" t="s">
        <v>196</v>
      </c>
      <c r="S125" t="s">
        <v>116</v>
      </c>
      <c r="T125" t="s">
        <v>116</v>
      </c>
      <c r="U125" t="s">
        <v>205</v>
      </c>
      <c r="V125" t="s">
        <v>141</v>
      </c>
      <c r="W125">
        <v>6</v>
      </c>
      <c r="X125">
        <v>5</v>
      </c>
      <c r="Y125">
        <v>1993</v>
      </c>
      <c r="Z125">
        <v>1993</v>
      </c>
      <c r="AA125" t="s">
        <v>119</v>
      </c>
      <c r="AB125" t="s">
        <v>120</v>
      </c>
      <c r="AC125" t="s">
        <v>187</v>
      </c>
      <c r="AD125" t="s">
        <v>187</v>
      </c>
      <c r="AE125" t="s">
        <v>143</v>
      </c>
      <c r="AF125">
        <v>0</v>
      </c>
      <c r="AG125" t="s">
        <v>123</v>
      </c>
      <c r="AH125">
        <f>IF(fun[[#This Row],[ExterQual]]="Ex",5,IF(fun[[#This Row],[ExterQual]]="Gd",4,IF(fun[[#This Row],[ExterQual]]="TA",3,IF(fun[[#This Row],[ExterQual]]="Fa",2,1))))</f>
        <v>4</v>
      </c>
      <c r="AI125" t="s">
        <v>124</v>
      </c>
      <c r="AJ125">
        <f>IF(fun[[#This Row],[ExterCond]]="Ex",5,IF(fun[[#This Row],[ExterCond]]="Gd",4,IF(fun[[#This Row],[ExterCond]]="TA",3,IF(fun[[#This Row],[ExterCond]]="Fa",2,1))))</f>
        <v>3</v>
      </c>
      <c r="AK125" t="s">
        <v>125</v>
      </c>
      <c r="AL125" t="s">
        <v>123</v>
      </c>
      <c r="AM125">
        <f>IF(fun[[#This Row],[BsmtQual]]="Ex",5,IF(fun[[#This Row],[BsmtQual]]="Gd",4,IF(fun[[#This Row],[BsmtQual]]="TA",3,IF(fun[[#This Row],[BsmtQual]]="Fa",2,IF(fun[[#This Row],[BsmtQual]]="Po",1,0)))))</f>
        <v>4</v>
      </c>
      <c r="AN125" t="s">
        <v>124</v>
      </c>
      <c r="AO125">
        <f>IF(fun[[#This Row],[BsmtCond]]="Ex",5,IF(fun[[#This Row],[BsmtCond]]="Gd",4,IF(fun[[#This Row],[BsmtCond]]="TA",3,IF(fun[[#This Row],[BsmtCond]]="Fa",2,IF(fun[[#This Row],[BsmtCond]]="Po",1,0)))))</f>
        <v>3</v>
      </c>
      <c r="AP125" t="s">
        <v>126</v>
      </c>
      <c r="AQ125">
        <f>IF(fun[[#This Row],[BsmtExposure]]="Gd",3,IF(fun[[#This Row],[BsmtExposure]]="Av",2,IF(fun[[#This Row],[BsmtExposure]]="Mn",1,0)))</f>
        <v>0</v>
      </c>
      <c r="AR125" t="s">
        <v>127</v>
      </c>
      <c r="AS125">
        <v>300</v>
      </c>
      <c r="AT125" t="s">
        <v>128</v>
      </c>
      <c r="AU125">
        <v>0</v>
      </c>
      <c r="AV125">
        <v>899</v>
      </c>
      <c r="AW125">
        <v>1199</v>
      </c>
      <c r="AX125" t="s">
        <v>129</v>
      </c>
      <c r="AY125" t="s">
        <v>130</v>
      </c>
      <c r="AZ125">
        <f>IF(fun[[#This Row],[HeatingQC]]="Ex",5,IF(fun[[#This Row],[HeatingQC]]="Gd",4,IF(fun[[#This Row],[HeatingQC]]="TA",3,IF(fun[[#This Row],[HeatingQC]]="Fa",2,IF(fun[[#This Row],[HeatingQC]]="Po",1,0)))))</f>
        <v>5</v>
      </c>
      <c r="BA125" t="s">
        <v>131</v>
      </c>
      <c r="BB125" t="s">
        <v>132</v>
      </c>
      <c r="BC125">
        <v>1199</v>
      </c>
      <c r="BD125">
        <v>0</v>
      </c>
      <c r="BE125">
        <v>0</v>
      </c>
      <c r="BF125">
        <v>1199</v>
      </c>
      <c r="BG125">
        <f>LOG(fun[[#This Row],[GrLivArea]])</f>
        <v>3.0788191830988487</v>
      </c>
      <c r="BH125">
        <v>0</v>
      </c>
      <c r="BI125">
        <v>0</v>
      </c>
      <c r="BJ125">
        <f>fun[[#This Row],[BsmtFullBath]]+(0.5*fun[[#This Row],[BsmtHalfBath]])</f>
        <v>0</v>
      </c>
      <c r="BK125">
        <v>2</v>
      </c>
      <c r="BL125">
        <v>0</v>
      </c>
      <c r="BM125">
        <f>fun[[#This Row],[HalfBath]]+fun[[#This Row],[TOTBaseBath]]+fun[[#This Row],[FullBath]]</f>
        <v>2</v>
      </c>
      <c r="BN125">
        <v>2</v>
      </c>
      <c r="BO125">
        <v>1</v>
      </c>
      <c r="BP125" t="s">
        <v>123</v>
      </c>
      <c r="BQ125">
        <f>IF(fun[[#This Row],[KitchenQual]]="Ex",5,IF(fun[[#This Row],[KitchenQual]]="Gd",4,IF(fun[[#This Row],[KitchenQual]]="TA",3,IF(fun[[#This Row],[KitchenQual]]="Fa",2,0))))</f>
        <v>4</v>
      </c>
      <c r="BR125">
        <v>5</v>
      </c>
      <c r="BS125" t="s">
        <v>133</v>
      </c>
      <c r="BT125">
        <v>0</v>
      </c>
      <c r="BU125" t="s">
        <v>109</v>
      </c>
      <c r="BV125">
        <f>IF(fun[[#This Row],[FireplaceQu]]="Ex",5,IF(fun[[#This Row],[FireplaceQu]]="Gd",4,IF(fun[[#This Row],[FireplaceQu]]="TA",3,IF(fun[[#This Row],[FireplaceQu]]="Fa",2,0))))</f>
        <v>0</v>
      </c>
      <c r="BW125" t="s">
        <v>134</v>
      </c>
      <c r="BX125">
        <v>1993</v>
      </c>
      <c r="BY125" t="s">
        <v>135</v>
      </c>
      <c r="BZ125">
        <v>2</v>
      </c>
      <c r="CA125">
        <v>530</v>
      </c>
      <c r="CB125" t="s">
        <v>124</v>
      </c>
      <c r="CC125">
        <f>IF(fun[[#This Row],[GarageQual]]="Ex",5,IF(fun[[#This Row],[GarageQual]]="Gd",4,IF(fun[[#This Row],[GarageQual]]="TA",3,IF(fun[[#This Row],[GarageQual]]="Fa",2,IF(fun[[#This Row],[GarageQual]]="Po",1,0)))))</f>
        <v>3</v>
      </c>
      <c r="CD125" t="s">
        <v>124</v>
      </c>
      <c r="CE125">
        <f>IF(fun[[#This Row],[GarageCond]]="Ex",5,IF(fun[[#This Row],[GarageCond]]="Gd",4,IF(fun[[#This Row],[GarageCond]]="TA",3,IF(fun[[#This Row],[GarageCond]]="Fa",2,IF(fun[[#This Row],[GarageCond]]="Po",1,0)))))</f>
        <v>3</v>
      </c>
      <c r="CF125" t="s">
        <v>131</v>
      </c>
      <c r="CG125">
        <v>0</v>
      </c>
      <c r="CH125">
        <v>63</v>
      </c>
      <c r="CI125">
        <v>0</v>
      </c>
      <c r="CJ125">
        <v>0</v>
      </c>
      <c r="CK125">
        <v>0</v>
      </c>
      <c r="CL125">
        <f>(0.5*fun[[#This Row],[WoodDeckSF]])+fun[[#This Row],[OpenPorchSF]]+(2*fun[[#This Row],[EnclosedPorch]])+(1.5*fun[[#This Row],[3SsnPorch]])+fun[[#This Row],[ScreenPorch]]</f>
        <v>63</v>
      </c>
      <c r="CM125">
        <v>0</v>
      </c>
      <c r="CN125" t="s">
        <v>109</v>
      </c>
      <c r="CO125">
        <f>IF(fun[[#This Row],[PoolQC]]="Ex",5,IF(fun[[#This Row],[PoolQC]]="Gd",4,IF(fun[[#This Row],[PoolQC]]="TA",3,IF(fun[[#This Row],[PoolQC]]="Fa",2,IF(fun[[#This Row],[PoolQC]]="Po",1,0)))))</f>
        <v>0</v>
      </c>
      <c r="CP125" t="s">
        <v>109</v>
      </c>
      <c r="CQ125" t="s">
        <v>109</v>
      </c>
      <c r="CR125">
        <v>0</v>
      </c>
      <c r="CS125">
        <v>3</v>
      </c>
      <c r="CT125">
        <v>2008</v>
      </c>
      <c r="CU125" t="s">
        <v>136</v>
      </c>
      <c r="CV125" t="s">
        <v>137</v>
      </c>
      <c r="CW125">
        <f>COUNTIF(fun[[#This Row],[Id]:[SaleCondition]],0)</f>
        <v>21</v>
      </c>
      <c r="CX125">
        <f>COUNTIF(fun[[#This Row],[Id]:[SaleCondition]],"NA")</f>
        <v>5</v>
      </c>
      <c r="CY12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25">
        <f>fun[NUM_ExCond]+fun[NUM_BsmtCond]+fun[NUM_GarCond]</f>
        <v>9</v>
      </c>
      <c r="DA1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125">
        <v>153900</v>
      </c>
    </row>
    <row r="126" spans="1:107" x14ac:dyDescent="0.25">
      <c r="A126">
        <v>125</v>
      </c>
      <c r="B126">
        <v>20</v>
      </c>
      <c r="C126" t="s">
        <v>107</v>
      </c>
      <c r="D126">
        <f>IF(fun[[#This Row],[MSZoning]]="RL",1,0)</f>
        <v>1</v>
      </c>
      <c r="E126">
        <f>IF(fun[[#This Row],[rl]]="RM",1,0)</f>
        <v>0</v>
      </c>
      <c r="F126">
        <f>IF(fun[[#This Row],[rm]]="RH",1,0)</f>
        <v>0</v>
      </c>
      <c r="G126">
        <f>IF(fun[[#This Row],[rh]]="C (all)",1,0)</f>
        <v>0</v>
      </c>
      <c r="H126">
        <v>48</v>
      </c>
      <c r="I126">
        <f>IF(fun[[#This Row],[LotFrontage]]="NA",0,fun[[#This Row],[LotFrontage]])</f>
        <v>48</v>
      </c>
      <c r="J126">
        <v>17043</v>
      </c>
      <c r="K126" t="s">
        <v>108</v>
      </c>
      <c r="L126" t="s">
        <v>109</v>
      </c>
      <c r="M126" t="s">
        <v>146</v>
      </c>
      <c r="N126" t="s">
        <v>111</v>
      </c>
      <c r="O126" t="s">
        <v>112</v>
      </c>
      <c r="P126" t="s">
        <v>192</v>
      </c>
      <c r="Q126" t="s">
        <v>114</v>
      </c>
      <c r="R126" t="s">
        <v>164</v>
      </c>
      <c r="S126" t="s">
        <v>116</v>
      </c>
      <c r="T126" t="s">
        <v>116</v>
      </c>
      <c r="U126" t="s">
        <v>117</v>
      </c>
      <c r="V126" t="s">
        <v>141</v>
      </c>
      <c r="W126">
        <v>6</v>
      </c>
      <c r="X126">
        <v>5</v>
      </c>
      <c r="Y126">
        <v>1979</v>
      </c>
      <c r="Z126">
        <v>1998</v>
      </c>
      <c r="AA126" t="s">
        <v>119</v>
      </c>
      <c r="AB126" t="s">
        <v>120</v>
      </c>
      <c r="AC126" t="s">
        <v>166</v>
      </c>
      <c r="AD126" t="s">
        <v>166</v>
      </c>
      <c r="AE126" t="s">
        <v>143</v>
      </c>
      <c r="AF126">
        <v>0</v>
      </c>
      <c r="AG126" t="s">
        <v>124</v>
      </c>
      <c r="AH126">
        <f>IF(fun[[#This Row],[ExterQual]]="Ex",5,IF(fun[[#This Row],[ExterQual]]="Gd",4,IF(fun[[#This Row],[ExterQual]]="TA",3,IF(fun[[#This Row],[ExterQual]]="Fa",2,1))))</f>
        <v>3</v>
      </c>
      <c r="AI126" t="s">
        <v>123</v>
      </c>
      <c r="AJ126">
        <f>IF(fun[[#This Row],[ExterCond]]="Ex",5,IF(fun[[#This Row],[ExterCond]]="Gd",4,IF(fun[[#This Row],[ExterCond]]="TA",3,IF(fun[[#This Row],[ExterCond]]="Fa",2,1))))</f>
        <v>4</v>
      </c>
      <c r="AK126" t="s">
        <v>144</v>
      </c>
      <c r="AL126" t="s">
        <v>123</v>
      </c>
      <c r="AM126">
        <f>IF(fun[[#This Row],[BsmtQual]]="Ex",5,IF(fun[[#This Row],[BsmtQual]]="Gd",4,IF(fun[[#This Row],[BsmtQual]]="TA",3,IF(fun[[#This Row],[BsmtQual]]="Fa",2,IF(fun[[#This Row],[BsmtQual]]="Po",1,0)))))</f>
        <v>4</v>
      </c>
      <c r="AN126" t="s">
        <v>173</v>
      </c>
      <c r="AO126">
        <f>IF(fun[[#This Row],[BsmtCond]]="Ex",5,IF(fun[[#This Row],[BsmtCond]]="Gd",4,IF(fun[[#This Row],[BsmtCond]]="TA",3,IF(fun[[#This Row],[BsmtCond]]="Fa",2,IF(fun[[#This Row],[BsmtCond]]="Po",1,0)))))</f>
        <v>2</v>
      </c>
      <c r="AP126" t="s">
        <v>126</v>
      </c>
      <c r="AQ126">
        <f>IF(fun[[#This Row],[BsmtExposure]]="Gd",3,IF(fun[[#This Row],[BsmtExposure]]="Av",2,IF(fun[[#This Row],[BsmtExposure]]="Mn",1,0)))</f>
        <v>0</v>
      </c>
      <c r="AR126" t="s">
        <v>128</v>
      </c>
      <c r="AS126">
        <v>0</v>
      </c>
      <c r="AT126" t="s">
        <v>128</v>
      </c>
      <c r="AU126">
        <v>0</v>
      </c>
      <c r="AV126">
        <v>1362</v>
      </c>
      <c r="AW126">
        <v>1362</v>
      </c>
      <c r="AX126" t="s">
        <v>129</v>
      </c>
      <c r="AY126" t="s">
        <v>124</v>
      </c>
      <c r="AZ126">
        <f>IF(fun[[#This Row],[HeatingQC]]="Ex",5,IF(fun[[#This Row],[HeatingQC]]="Gd",4,IF(fun[[#This Row],[HeatingQC]]="TA",3,IF(fun[[#This Row],[HeatingQC]]="Fa",2,IF(fun[[#This Row],[HeatingQC]]="Po",1,0)))))</f>
        <v>3</v>
      </c>
      <c r="BA126" t="s">
        <v>131</v>
      </c>
      <c r="BB126" t="s">
        <v>132</v>
      </c>
      <c r="BC126">
        <v>1586</v>
      </c>
      <c r="BD126">
        <v>0</v>
      </c>
      <c r="BE126">
        <v>0</v>
      </c>
      <c r="BF126">
        <v>1586</v>
      </c>
      <c r="BG126">
        <f>LOG(fun[[#This Row],[GrLivArea]])</f>
        <v>3.2003031829815849</v>
      </c>
      <c r="BH126">
        <v>0</v>
      </c>
      <c r="BI126">
        <v>0</v>
      </c>
      <c r="BJ126">
        <f>fun[[#This Row],[BsmtFullBath]]+(0.5*fun[[#This Row],[BsmtHalfBath]])</f>
        <v>0</v>
      </c>
      <c r="BK126">
        <v>2</v>
      </c>
      <c r="BL126">
        <v>0</v>
      </c>
      <c r="BM126">
        <f>fun[[#This Row],[HalfBath]]+fun[[#This Row],[TOTBaseBath]]+fun[[#This Row],[FullBath]]</f>
        <v>2</v>
      </c>
      <c r="BN126">
        <v>3</v>
      </c>
      <c r="BO126">
        <v>1</v>
      </c>
      <c r="BP126" t="s">
        <v>124</v>
      </c>
      <c r="BQ126">
        <f>IF(fun[[#This Row],[KitchenQual]]="Ex",5,IF(fun[[#This Row],[KitchenQual]]="Gd",4,IF(fun[[#This Row],[KitchenQual]]="TA",3,IF(fun[[#This Row],[KitchenQual]]="Fa",2,0))))</f>
        <v>3</v>
      </c>
      <c r="BR126">
        <v>7</v>
      </c>
      <c r="BS126" t="s">
        <v>133</v>
      </c>
      <c r="BT126">
        <v>1</v>
      </c>
      <c r="BU126" t="s">
        <v>124</v>
      </c>
      <c r="BV126">
        <f>IF(fun[[#This Row],[FireplaceQu]]="Ex",5,IF(fun[[#This Row],[FireplaceQu]]="Gd",4,IF(fun[[#This Row],[FireplaceQu]]="TA",3,IF(fun[[#This Row],[FireplaceQu]]="Fa",2,0))))</f>
        <v>3</v>
      </c>
      <c r="BW126" t="s">
        <v>134</v>
      </c>
      <c r="BX126">
        <v>1979</v>
      </c>
      <c r="BY126" t="s">
        <v>128</v>
      </c>
      <c r="BZ126">
        <v>2</v>
      </c>
      <c r="CA126">
        <v>435</v>
      </c>
      <c r="CB126" t="s">
        <v>124</v>
      </c>
      <c r="CC126">
        <f>IF(fun[[#This Row],[GarageQual]]="Ex",5,IF(fun[[#This Row],[GarageQual]]="Gd",4,IF(fun[[#This Row],[GarageQual]]="TA",3,IF(fun[[#This Row],[GarageQual]]="Fa",2,IF(fun[[#This Row],[GarageQual]]="Po",1,0)))))</f>
        <v>3</v>
      </c>
      <c r="CD126" t="s">
        <v>124</v>
      </c>
      <c r="CE126">
        <f>IF(fun[[#This Row],[GarageCond]]="Ex",5,IF(fun[[#This Row],[GarageCond]]="Gd",4,IF(fun[[#This Row],[GarageCond]]="TA",3,IF(fun[[#This Row],[GarageCond]]="Fa",2,IF(fun[[#This Row],[GarageCond]]="Po",1,0)))))</f>
        <v>3</v>
      </c>
      <c r="CF126" t="s">
        <v>131</v>
      </c>
      <c r="CG126">
        <v>192</v>
      </c>
      <c r="CH126">
        <v>0</v>
      </c>
      <c r="CI126">
        <v>0</v>
      </c>
      <c r="CJ126">
        <v>0</v>
      </c>
      <c r="CK126">
        <v>0</v>
      </c>
      <c r="CL126">
        <f>(0.5*fun[[#This Row],[WoodDeckSF]])+fun[[#This Row],[OpenPorchSF]]+(2*fun[[#This Row],[EnclosedPorch]])+(1.5*fun[[#This Row],[3SsnPorch]])+fun[[#This Row],[ScreenPorch]]</f>
        <v>96</v>
      </c>
      <c r="CM126">
        <v>0</v>
      </c>
      <c r="CN126" t="s">
        <v>109</v>
      </c>
      <c r="CO126">
        <f>IF(fun[[#This Row],[PoolQC]]="Ex",5,IF(fun[[#This Row],[PoolQC]]="Gd",4,IF(fun[[#This Row],[PoolQC]]="TA",3,IF(fun[[#This Row],[PoolQC]]="Fa",2,IF(fun[[#This Row],[PoolQC]]="Po",1,0)))))</f>
        <v>0</v>
      </c>
      <c r="CP126" t="s">
        <v>109</v>
      </c>
      <c r="CQ126" t="s">
        <v>109</v>
      </c>
      <c r="CR126">
        <v>0</v>
      </c>
      <c r="CS126">
        <v>1</v>
      </c>
      <c r="CT126">
        <v>2009</v>
      </c>
      <c r="CU126" t="s">
        <v>136</v>
      </c>
      <c r="CV126" t="s">
        <v>137</v>
      </c>
      <c r="CW126">
        <f>COUNTIF(fun[[#This Row],[Id]:[SaleCondition]],0)</f>
        <v>20</v>
      </c>
      <c r="CX126">
        <f>COUNTIF(fun[[#This Row],[Id]:[SaleCondition]],"NA")</f>
        <v>4</v>
      </c>
      <c r="CY12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26">
        <f>fun[NUM_ExCond]+fun[NUM_BsmtCond]+fun[NUM_GarCond]</f>
        <v>9</v>
      </c>
      <c r="DA1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58.166666666666664</v>
      </c>
      <c r="DC126">
        <v>181000</v>
      </c>
    </row>
    <row r="127" spans="1:107" x14ac:dyDescent="0.25">
      <c r="A127">
        <v>126</v>
      </c>
      <c r="B127">
        <v>190</v>
      </c>
      <c r="C127" t="s">
        <v>168</v>
      </c>
      <c r="D127">
        <f>IF(fun[[#This Row],[MSZoning]]="RL",1,0)</f>
        <v>0</v>
      </c>
      <c r="E127">
        <f>IF(fun[[#This Row],[rl]]="RM",1,0)</f>
        <v>0</v>
      </c>
      <c r="F127">
        <f>IF(fun[[#This Row],[rm]]="RH",1,0)</f>
        <v>0</v>
      </c>
      <c r="G127">
        <f>IF(fun[[#This Row],[rh]]="C (all)",1,0)</f>
        <v>0</v>
      </c>
      <c r="H127">
        <v>60</v>
      </c>
      <c r="I127">
        <f>IF(fun[[#This Row],[LotFrontage]]="NA",0,fun[[#This Row],[LotFrontage]])</f>
        <v>60</v>
      </c>
      <c r="J127">
        <v>6780</v>
      </c>
      <c r="K127" t="s">
        <v>108</v>
      </c>
      <c r="L127" t="s">
        <v>109</v>
      </c>
      <c r="M127" t="s">
        <v>110</v>
      </c>
      <c r="N127" t="s">
        <v>111</v>
      </c>
      <c r="O127" t="s">
        <v>112</v>
      </c>
      <c r="P127" t="s">
        <v>113</v>
      </c>
      <c r="Q127" t="s">
        <v>114</v>
      </c>
      <c r="R127" t="s">
        <v>202</v>
      </c>
      <c r="S127" t="s">
        <v>116</v>
      </c>
      <c r="T127" t="s">
        <v>116</v>
      </c>
      <c r="U127" t="s">
        <v>175</v>
      </c>
      <c r="V127" t="s">
        <v>158</v>
      </c>
      <c r="W127">
        <v>6</v>
      </c>
      <c r="X127">
        <v>8</v>
      </c>
      <c r="Y127">
        <v>1935</v>
      </c>
      <c r="Z127">
        <v>1982</v>
      </c>
      <c r="AA127" t="s">
        <v>119</v>
      </c>
      <c r="AB127" t="s">
        <v>120</v>
      </c>
      <c r="AC127" t="s">
        <v>150</v>
      </c>
      <c r="AD127" t="s">
        <v>150</v>
      </c>
      <c r="AE127" t="s">
        <v>143</v>
      </c>
      <c r="AF127">
        <v>0</v>
      </c>
      <c r="AG127" t="s">
        <v>124</v>
      </c>
      <c r="AH127">
        <f>IF(fun[[#This Row],[ExterQual]]="Ex",5,IF(fun[[#This Row],[ExterQual]]="Gd",4,IF(fun[[#This Row],[ExterQual]]="TA",3,IF(fun[[#This Row],[ExterQual]]="Fa",2,1))))</f>
        <v>3</v>
      </c>
      <c r="AI127" t="s">
        <v>173</v>
      </c>
      <c r="AJ127">
        <f>IF(fun[[#This Row],[ExterCond]]="Ex",5,IF(fun[[#This Row],[ExterCond]]="Gd",4,IF(fun[[#This Row],[ExterCond]]="TA",3,IF(fun[[#This Row],[ExterCond]]="Fa",2,1))))</f>
        <v>2</v>
      </c>
      <c r="AK127" t="s">
        <v>144</v>
      </c>
      <c r="AL127" t="s">
        <v>124</v>
      </c>
      <c r="AM127">
        <f>IF(fun[[#This Row],[BsmtQual]]="Ex",5,IF(fun[[#This Row],[BsmtQual]]="Gd",4,IF(fun[[#This Row],[BsmtQual]]="TA",3,IF(fun[[#This Row],[BsmtQual]]="Fa",2,IF(fun[[#This Row],[BsmtQual]]="Po",1,0)))))</f>
        <v>3</v>
      </c>
      <c r="AN127" t="s">
        <v>124</v>
      </c>
      <c r="AO127">
        <f>IF(fun[[#This Row],[BsmtCond]]="Ex",5,IF(fun[[#This Row],[BsmtCond]]="Gd",4,IF(fun[[#This Row],[BsmtCond]]="TA",3,IF(fun[[#This Row],[BsmtCond]]="Fa",2,IF(fun[[#This Row],[BsmtCond]]="Po",1,0)))))</f>
        <v>3</v>
      </c>
      <c r="AP127" t="s">
        <v>156</v>
      </c>
      <c r="AQ127">
        <f>IF(fun[[#This Row],[BsmtExposure]]="Gd",3,IF(fun[[#This Row],[BsmtExposure]]="Av",2,IF(fun[[#This Row],[BsmtExposure]]="Mn",1,0)))</f>
        <v>2</v>
      </c>
      <c r="AR127" t="s">
        <v>127</v>
      </c>
      <c r="AS127">
        <v>490</v>
      </c>
      <c r="AT127" t="s">
        <v>128</v>
      </c>
      <c r="AU127">
        <v>0</v>
      </c>
      <c r="AV127">
        <v>30</v>
      </c>
      <c r="AW127">
        <v>520</v>
      </c>
      <c r="AX127" t="s">
        <v>129</v>
      </c>
      <c r="AY127" t="s">
        <v>123</v>
      </c>
      <c r="AZ127">
        <f>IF(fun[[#This Row],[HeatingQC]]="Ex",5,IF(fun[[#This Row],[HeatingQC]]="Gd",4,IF(fun[[#This Row],[HeatingQC]]="TA",3,IF(fun[[#This Row],[HeatingQC]]="Fa",2,IF(fun[[#This Row],[HeatingQC]]="Po",1,0)))))</f>
        <v>4</v>
      </c>
      <c r="BA127" t="s">
        <v>203</v>
      </c>
      <c r="BB127" t="s">
        <v>132</v>
      </c>
      <c r="BC127">
        <v>520</v>
      </c>
      <c r="BD127">
        <v>0</v>
      </c>
      <c r="BE127">
        <v>234</v>
      </c>
      <c r="BF127">
        <v>754</v>
      </c>
      <c r="BG127">
        <f>LOG(fun[[#This Row],[GrLivArea]])</f>
        <v>2.8773713458697738</v>
      </c>
      <c r="BH127">
        <v>1</v>
      </c>
      <c r="BI127">
        <v>0</v>
      </c>
      <c r="BJ127">
        <f>fun[[#This Row],[BsmtFullBath]]+(0.5*fun[[#This Row],[BsmtHalfBath]])</f>
        <v>1</v>
      </c>
      <c r="BK127">
        <v>1</v>
      </c>
      <c r="BL127">
        <v>0</v>
      </c>
      <c r="BM127">
        <f>fun[[#This Row],[HalfBath]]+fun[[#This Row],[TOTBaseBath]]+fun[[#This Row],[FullBath]]</f>
        <v>2</v>
      </c>
      <c r="BN127">
        <v>2</v>
      </c>
      <c r="BO127">
        <v>1</v>
      </c>
      <c r="BP127" t="s">
        <v>124</v>
      </c>
      <c r="BQ127">
        <f>IF(fun[[#This Row],[KitchenQual]]="Ex",5,IF(fun[[#This Row],[KitchenQual]]="Gd",4,IF(fun[[#This Row],[KitchenQual]]="TA",3,IF(fun[[#This Row],[KitchenQual]]="Fa",2,0))))</f>
        <v>3</v>
      </c>
      <c r="BR127">
        <v>5</v>
      </c>
      <c r="BS127" t="s">
        <v>133</v>
      </c>
      <c r="BT127">
        <v>0</v>
      </c>
      <c r="BU127" t="s">
        <v>109</v>
      </c>
      <c r="BV127">
        <f>IF(fun[[#This Row],[FireplaceQu]]="Ex",5,IF(fun[[#This Row],[FireplaceQu]]="Gd",4,IF(fun[[#This Row],[FireplaceQu]]="TA",3,IF(fun[[#This Row],[FireplaceQu]]="Fa",2,0))))</f>
        <v>0</v>
      </c>
      <c r="BW127" t="s">
        <v>109</v>
      </c>
      <c r="BX127" t="s">
        <v>109</v>
      </c>
      <c r="BY127" t="s">
        <v>109</v>
      </c>
      <c r="BZ127">
        <v>0</v>
      </c>
      <c r="CA127">
        <v>0</v>
      </c>
      <c r="CB127" t="s">
        <v>109</v>
      </c>
      <c r="CC127">
        <f>IF(fun[[#This Row],[GarageQual]]="Ex",5,IF(fun[[#This Row],[GarageQual]]="Gd",4,IF(fun[[#This Row],[GarageQual]]="TA",3,IF(fun[[#This Row],[GarageQual]]="Fa",2,IF(fun[[#This Row],[GarageQual]]="Po",1,0)))))</f>
        <v>0</v>
      </c>
      <c r="CD127" t="s">
        <v>109</v>
      </c>
      <c r="CE127">
        <f>IF(fun[[#This Row],[GarageCond]]="Ex",5,IF(fun[[#This Row],[GarageCond]]="Gd",4,IF(fun[[#This Row],[GarageCond]]="TA",3,IF(fun[[#This Row],[GarageCond]]="Fa",2,IF(fun[[#This Row],[GarageCond]]="Po",1,0)))))</f>
        <v>0</v>
      </c>
      <c r="CF127" t="s">
        <v>203</v>
      </c>
      <c r="CG127">
        <v>53</v>
      </c>
      <c r="CH127">
        <v>0</v>
      </c>
      <c r="CI127">
        <v>0</v>
      </c>
      <c r="CJ127">
        <v>0</v>
      </c>
      <c r="CK127">
        <v>0</v>
      </c>
      <c r="CL127">
        <f>(0.5*fun[[#This Row],[WoodDeckSF]])+fun[[#This Row],[OpenPorchSF]]+(2*fun[[#This Row],[EnclosedPorch]])+(1.5*fun[[#This Row],[3SsnPorch]])+fun[[#This Row],[ScreenPorch]]</f>
        <v>26.5</v>
      </c>
      <c r="CM127">
        <v>0</v>
      </c>
      <c r="CN127" t="s">
        <v>109</v>
      </c>
      <c r="CO127">
        <f>IF(fun[[#This Row],[PoolQC]]="Ex",5,IF(fun[[#This Row],[PoolQC]]="Gd",4,IF(fun[[#This Row],[PoolQC]]="TA",3,IF(fun[[#This Row],[PoolQC]]="Fa",2,IF(fun[[#This Row],[PoolQC]]="Po",1,0)))))</f>
        <v>0</v>
      </c>
      <c r="CP127" t="s">
        <v>109</v>
      </c>
      <c r="CQ127" t="s">
        <v>109</v>
      </c>
      <c r="CR127">
        <v>0</v>
      </c>
      <c r="CS127">
        <v>6</v>
      </c>
      <c r="CT127">
        <v>2006</v>
      </c>
      <c r="CU127" t="s">
        <v>136</v>
      </c>
      <c r="CV127" t="s">
        <v>137</v>
      </c>
      <c r="CW127">
        <f>COUNTIF(fun[[#This Row],[Id]:[SaleCondition]],0)</f>
        <v>22</v>
      </c>
      <c r="CX127">
        <f>COUNTIF(fun[[#This Row],[Id]:[SaleCondition]],"NA")</f>
        <v>10</v>
      </c>
      <c r="CY127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27">
        <f>fun[NUM_ExCond]+fun[NUM_BsmtCond]+fun[NUM_GarCond]</f>
        <v>5</v>
      </c>
      <c r="DA1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1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</v>
      </c>
      <c r="DC127">
        <v>84500</v>
      </c>
    </row>
    <row r="128" spans="1:107" x14ac:dyDescent="0.25">
      <c r="A128">
        <v>127</v>
      </c>
      <c r="B128">
        <v>120</v>
      </c>
      <c r="C128" t="s">
        <v>107</v>
      </c>
      <c r="D128">
        <f>IF(fun[[#This Row],[MSZoning]]="RL",1,0)</f>
        <v>1</v>
      </c>
      <c r="E128">
        <f>IF(fun[[#This Row],[rl]]="RM",1,0)</f>
        <v>0</v>
      </c>
      <c r="F128">
        <f>IF(fun[[#This Row],[rm]]="RH",1,0)</f>
        <v>0</v>
      </c>
      <c r="G128">
        <f>IF(fun[[#This Row],[rh]]="C (all)",1,0)</f>
        <v>0</v>
      </c>
      <c r="H128" t="s">
        <v>109</v>
      </c>
      <c r="I128">
        <f>IF(fun[[#This Row],[LotFrontage]]="NA",0,fun[[#This Row],[LotFrontage]])</f>
        <v>0</v>
      </c>
      <c r="J128">
        <v>4928</v>
      </c>
      <c r="K128" t="s">
        <v>108</v>
      </c>
      <c r="L128" t="s">
        <v>109</v>
      </c>
      <c r="M128" t="s">
        <v>146</v>
      </c>
      <c r="N128" t="s">
        <v>111</v>
      </c>
      <c r="O128" t="s">
        <v>112</v>
      </c>
      <c r="P128" t="s">
        <v>113</v>
      </c>
      <c r="Q128" t="s">
        <v>114</v>
      </c>
      <c r="R128" t="s">
        <v>242</v>
      </c>
      <c r="S128" t="s">
        <v>116</v>
      </c>
      <c r="T128" t="s">
        <v>116</v>
      </c>
      <c r="U128" t="s">
        <v>205</v>
      </c>
      <c r="V128" t="s">
        <v>141</v>
      </c>
      <c r="W128">
        <v>6</v>
      </c>
      <c r="X128">
        <v>5</v>
      </c>
      <c r="Y128">
        <v>1976</v>
      </c>
      <c r="Z128">
        <v>1976</v>
      </c>
      <c r="AA128" t="s">
        <v>119</v>
      </c>
      <c r="AB128" t="s">
        <v>120</v>
      </c>
      <c r="AC128" t="s">
        <v>187</v>
      </c>
      <c r="AD128" t="s">
        <v>187</v>
      </c>
      <c r="AE128" t="s">
        <v>143</v>
      </c>
      <c r="AF128">
        <v>0</v>
      </c>
      <c r="AG128" t="s">
        <v>124</v>
      </c>
      <c r="AH128">
        <f>IF(fun[[#This Row],[ExterQual]]="Ex",5,IF(fun[[#This Row],[ExterQual]]="Gd",4,IF(fun[[#This Row],[ExterQual]]="TA",3,IF(fun[[#This Row],[ExterQual]]="Fa",2,1))))</f>
        <v>3</v>
      </c>
      <c r="AI128" t="s">
        <v>124</v>
      </c>
      <c r="AJ128">
        <f>IF(fun[[#This Row],[ExterCond]]="Ex",5,IF(fun[[#This Row],[ExterCond]]="Gd",4,IF(fun[[#This Row],[ExterCond]]="TA",3,IF(fun[[#This Row],[ExterCond]]="Fa",2,1))))</f>
        <v>3</v>
      </c>
      <c r="AK128" t="s">
        <v>144</v>
      </c>
      <c r="AL128" t="s">
        <v>123</v>
      </c>
      <c r="AM128">
        <f>IF(fun[[#This Row],[BsmtQual]]="Ex",5,IF(fun[[#This Row],[BsmtQual]]="Gd",4,IF(fun[[#This Row],[BsmtQual]]="TA",3,IF(fun[[#This Row],[BsmtQual]]="Fa",2,IF(fun[[#This Row],[BsmtQual]]="Po",1,0)))))</f>
        <v>4</v>
      </c>
      <c r="AN128" t="s">
        <v>124</v>
      </c>
      <c r="AO128">
        <f>IF(fun[[#This Row],[BsmtCond]]="Ex",5,IF(fun[[#This Row],[BsmtCond]]="Gd",4,IF(fun[[#This Row],[BsmtCond]]="TA",3,IF(fun[[#This Row],[BsmtCond]]="Fa",2,IF(fun[[#This Row],[BsmtCond]]="Po",1,0)))))</f>
        <v>3</v>
      </c>
      <c r="AP128" t="s">
        <v>126</v>
      </c>
      <c r="AQ128">
        <f>IF(fun[[#This Row],[BsmtExposure]]="Gd",3,IF(fun[[#This Row],[BsmtExposure]]="Av",2,IF(fun[[#This Row],[BsmtExposure]]="Mn",1,0)))</f>
        <v>0</v>
      </c>
      <c r="AR128" t="s">
        <v>145</v>
      </c>
      <c r="AS128">
        <v>120</v>
      </c>
      <c r="AT128" t="s">
        <v>128</v>
      </c>
      <c r="AU128">
        <v>0</v>
      </c>
      <c r="AV128">
        <v>958</v>
      </c>
      <c r="AW128">
        <v>1078</v>
      </c>
      <c r="AX128" t="s">
        <v>129</v>
      </c>
      <c r="AY128" t="s">
        <v>124</v>
      </c>
      <c r="AZ128">
        <f>IF(fun[[#This Row],[HeatingQC]]="Ex",5,IF(fun[[#This Row],[HeatingQC]]="Gd",4,IF(fun[[#This Row],[HeatingQC]]="TA",3,IF(fun[[#This Row],[HeatingQC]]="Fa",2,IF(fun[[#This Row],[HeatingQC]]="Po",1,0)))))</f>
        <v>3</v>
      </c>
      <c r="BA128" t="s">
        <v>131</v>
      </c>
      <c r="BB128" t="s">
        <v>132</v>
      </c>
      <c r="BC128">
        <v>958</v>
      </c>
      <c r="BD128">
        <v>0</v>
      </c>
      <c r="BE128">
        <v>0</v>
      </c>
      <c r="BF128">
        <v>958</v>
      </c>
      <c r="BG128">
        <f>LOG(fun[[#This Row],[GrLivArea]])</f>
        <v>2.9813655090785445</v>
      </c>
      <c r="BH128">
        <v>0</v>
      </c>
      <c r="BI128">
        <v>0</v>
      </c>
      <c r="BJ128">
        <f>fun[[#This Row],[BsmtFullBath]]+(0.5*fun[[#This Row],[BsmtHalfBath]])</f>
        <v>0</v>
      </c>
      <c r="BK128">
        <v>2</v>
      </c>
      <c r="BL128">
        <v>0</v>
      </c>
      <c r="BM128">
        <f>fun[[#This Row],[HalfBath]]+fun[[#This Row],[TOTBaseBath]]+fun[[#This Row],[FullBath]]</f>
        <v>2</v>
      </c>
      <c r="BN128">
        <v>2</v>
      </c>
      <c r="BO128">
        <v>1</v>
      </c>
      <c r="BP128" t="s">
        <v>124</v>
      </c>
      <c r="BQ128">
        <f>IF(fun[[#This Row],[KitchenQual]]="Ex",5,IF(fun[[#This Row],[KitchenQual]]="Gd",4,IF(fun[[#This Row],[KitchenQual]]="TA",3,IF(fun[[#This Row],[KitchenQual]]="Fa",2,0))))</f>
        <v>3</v>
      </c>
      <c r="BR128">
        <v>5</v>
      </c>
      <c r="BS128" t="s">
        <v>133</v>
      </c>
      <c r="BT128">
        <v>1</v>
      </c>
      <c r="BU128" t="s">
        <v>124</v>
      </c>
      <c r="BV128">
        <f>IF(fun[[#This Row],[FireplaceQu]]="Ex",5,IF(fun[[#This Row],[FireplaceQu]]="Gd",4,IF(fun[[#This Row],[FireplaceQu]]="TA",3,IF(fun[[#This Row],[FireplaceQu]]="Fa",2,0))))</f>
        <v>3</v>
      </c>
      <c r="BW128" t="s">
        <v>134</v>
      </c>
      <c r="BX128">
        <v>1977</v>
      </c>
      <c r="BY128" t="s">
        <v>135</v>
      </c>
      <c r="BZ128">
        <v>2</v>
      </c>
      <c r="CA128">
        <v>440</v>
      </c>
      <c r="CB128" t="s">
        <v>124</v>
      </c>
      <c r="CC128">
        <f>IF(fun[[#This Row],[GarageQual]]="Ex",5,IF(fun[[#This Row],[GarageQual]]="Gd",4,IF(fun[[#This Row],[GarageQual]]="TA",3,IF(fun[[#This Row],[GarageQual]]="Fa",2,IF(fun[[#This Row],[GarageQual]]="Po",1,0)))))</f>
        <v>3</v>
      </c>
      <c r="CD128" t="s">
        <v>124</v>
      </c>
      <c r="CE128">
        <f>IF(fun[[#This Row],[GarageCond]]="Ex",5,IF(fun[[#This Row],[GarageCond]]="Gd",4,IF(fun[[#This Row],[GarageCond]]="TA",3,IF(fun[[#This Row],[GarageCond]]="Fa",2,IF(fun[[#This Row],[GarageCond]]="Po",1,0)))))</f>
        <v>3</v>
      </c>
      <c r="CF128" t="s">
        <v>131</v>
      </c>
      <c r="CG128">
        <v>0</v>
      </c>
      <c r="CH128">
        <v>205</v>
      </c>
      <c r="CI128">
        <v>0</v>
      </c>
      <c r="CJ128">
        <v>0</v>
      </c>
      <c r="CK128">
        <v>0</v>
      </c>
      <c r="CL128">
        <f>(0.5*fun[[#This Row],[WoodDeckSF]])+fun[[#This Row],[OpenPorchSF]]+(2*fun[[#This Row],[EnclosedPorch]])+(1.5*fun[[#This Row],[3SsnPorch]])+fun[[#This Row],[ScreenPorch]]</f>
        <v>205</v>
      </c>
      <c r="CM128">
        <v>0</v>
      </c>
      <c r="CN128" t="s">
        <v>109</v>
      </c>
      <c r="CO128">
        <f>IF(fun[[#This Row],[PoolQC]]="Ex",5,IF(fun[[#This Row],[PoolQC]]="Gd",4,IF(fun[[#This Row],[PoolQC]]="TA",3,IF(fun[[#This Row],[PoolQC]]="Fa",2,IF(fun[[#This Row],[PoolQC]]="Po",1,0)))))</f>
        <v>0</v>
      </c>
      <c r="CP128" t="s">
        <v>109</v>
      </c>
      <c r="CQ128" t="s">
        <v>109</v>
      </c>
      <c r="CR128">
        <v>0</v>
      </c>
      <c r="CS128">
        <v>2</v>
      </c>
      <c r="CT128">
        <v>2007</v>
      </c>
      <c r="CU128" t="s">
        <v>136</v>
      </c>
      <c r="CV128" t="s">
        <v>137</v>
      </c>
      <c r="CW128">
        <f>COUNTIF(fun[[#This Row],[Id]:[SaleCondition]],0)</f>
        <v>20</v>
      </c>
      <c r="CX128">
        <f>COUNTIF(fun[[#This Row],[Id]:[SaleCondition]],"NA")</f>
        <v>5</v>
      </c>
      <c r="CY128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28">
        <f>fun[NUM_ExCond]+fun[NUM_BsmtCond]+fun[NUM_GarCond]</f>
        <v>9</v>
      </c>
      <c r="DA1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1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28">
        <v>128000</v>
      </c>
    </row>
    <row r="129" spans="1:107" x14ac:dyDescent="0.25">
      <c r="A129">
        <v>128</v>
      </c>
      <c r="B129">
        <v>45</v>
      </c>
      <c r="C129" t="s">
        <v>168</v>
      </c>
      <c r="D129">
        <f>IF(fun[[#This Row],[MSZoning]]="RL",1,0)</f>
        <v>0</v>
      </c>
      <c r="E129">
        <f>IF(fun[[#This Row],[rl]]="RM",1,0)</f>
        <v>0</v>
      </c>
      <c r="F129">
        <f>IF(fun[[#This Row],[rm]]="RH",1,0)</f>
        <v>0</v>
      </c>
      <c r="G129">
        <f>IF(fun[[#This Row],[rh]]="C (all)",1,0)</f>
        <v>0</v>
      </c>
      <c r="H129">
        <v>55</v>
      </c>
      <c r="I129">
        <f>IF(fun[[#This Row],[LotFrontage]]="NA",0,fun[[#This Row],[LotFrontage]])</f>
        <v>55</v>
      </c>
      <c r="J129">
        <v>4388</v>
      </c>
      <c r="K129" t="s">
        <v>108</v>
      </c>
      <c r="L129" t="s">
        <v>109</v>
      </c>
      <c r="M129" t="s">
        <v>146</v>
      </c>
      <c r="N129" t="s">
        <v>201</v>
      </c>
      <c r="O129" t="s">
        <v>112</v>
      </c>
      <c r="P129" t="s">
        <v>113</v>
      </c>
      <c r="Q129" t="s">
        <v>114</v>
      </c>
      <c r="R129" t="s">
        <v>169</v>
      </c>
      <c r="S129" t="s">
        <v>140</v>
      </c>
      <c r="T129" t="s">
        <v>116</v>
      </c>
      <c r="U129" t="s">
        <v>117</v>
      </c>
      <c r="V129" t="s">
        <v>176</v>
      </c>
      <c r="W129">
        <v>5</v>
      </c>
      <c r="X129">
        <v>7</v>
      </c>
      <c r="Y129">
        <v>1930</v>
      </c>
      <c r="Z129">
        <v>1950</v>
      </c>
      <c r="AA129" t="s">
        <v>119</v>
      </c>
      <c r="AB129" t="s">
        <v>120</v>
      </c>
      <c r="AC129" t="s">
        <v>181</v>
      </c>
      <c r="AD129" t="s">
        <v>150</v>
      </c>
      <c r="AE129" t="s">
        <v>143</v>
      </c>
      <c r="AF129">
        <v>0</v>
      </c>
      <c r="AG129" t="s">
        <v>124</v>
      </c>
      <c r="AH129">
        <f>IF(fun[[#This Row],[ExterQual]]="Ex",5,IF(fun[[#This Row],[ExterQual]]="Gd",4,IF(fun[[#This Row],[ExterQual]]="TA",3,IF(fun[[#This Row],[ExterQual]]="Fa",2,1))))</f>
        <v>3</v>
      </c>
      <c r="AI129" t="s">
        <v>123</v>
      </c>
      <c r="AJ129">
        <f>IF(fun[[#This Row],[ExterCond]]="Ex",5,IF(fun[[#This Row],[ExterCond]]="Gd",4,IF(fun[[#This Row],[ExterCond]]="TA",3,IF(fun[[#This Row],[ExterCond]]="Fa",2,1))))</f>
        <v>4</v>
      </c>
      <c r="AK129" t="s">
        <v>152</v>
      </c>
      <c r="AL129" t="s">
        <v>124</v>
      </c>
      <c r="AM129">
        <f>IF(fun[[#This Row],[BsmtQual]]="Ex",5,IF(fun[[#This Row],[BsmtQual]]="Gd",4,IF(fun[[#This Row],[BsmtQual]]="TA",3,IF(fun[[#This Row],[BsmtQual]]="Fa",2,IF(fun[[#This Row],[BsmtQual]]="Po",1,0)))))</f>
        <v>3</v>
      </c>
      <c r="AN129" t="s">
        <v>124</v>
      </c>
      <c r="AO129">
        <f>IF(fun[[#This Row],[BsmtCond]]="Ex",5,IF(fun[[#This Row],[BsmtCond]]="Gd",4,IF(fun[[#This Row],[BsmtCond]]="TA",3,IF(fun[[#This Row],[BsmtCond]]="Fa",2,IF(fun[[#This Row],[BsmtCond]]="Po",1,0)))))</f>
        <v>3</v>
      </c>
      <c r="AP129" t="s">
        <v>126</v>
      </c>
      <c r="AQ129">
        <f>IF(fun[[#This Row],[BsmtExposure]]="Gd",3,IF(fun[[#This Row],[BsmtExposure]]="Av",2,IF(fun[[#This Row],[BsmtExposure]]="Mn",1,0)))</f>
        <v>0</v>
      </c>
      <c r="AR129" t="s">
        <v>198</v>
      </c>
      <c r="AS129">
        <v>116</v>
      </c>
      <c r="AT129" t="s">
        <v>128</v>
      </c>
      <c r="AU129">
        <v>0</v>
      </c>
      <c r="AV129">
        <v>556</v>
      </c>
      <c r="AW129">
        <v>672</v>
      </c>
      <c r="AX129" t="s">
        <v>129</v>
      </c>
      <c r="AY129" t="s">
        <v>130</v>
      </c>
      <c r="AZ129">
        <f>IF(fun[[#This Row],[HeatingQC]]="Ex",5,IF(fun[[#This Row],[HeatingQC]]="Gd",4,IF(fun[[#This Row],[HeatingQC]]="TA",3,IF(fun[[#This Row],[HeatingQC]]="Fa",2,IF(fun[[#This Row],[HeatingQC]]="Po",1,0)))))</f>
        <v>5</v>
      </c>
      <c r="BA129" t="s">
        <v>131</v>
      </c>
      <c r="BB129" t="s">
        <v>132</v>
      </c>
      <c r="BC129">
        <v>840</v>
      </c>
      <c r="BD129">
        <v>0</v>
      </c>
      <c r="BE129">
        <v>0</v>
      </c>
      <c r="BF129">
        <v>840</v>
      </c>
      <c r="BG129">
        <f>LOG(fun[[#This Row],[GrLivArea]])</f>
        <v>2.9242792860618816</v>
      </c>
      <c r="BH129">
        <v>0</v>
      </c>
      <c r="BI129">
        <v>0</v>
      </c>
      <c r="BJ129">
        <f>fun[[#This Row],[BsmtFullBath]]+(0.5*fun[[#This Row],[BsmtHalfBath]])</f>
        <v>0</v>
      </c>
      <c r="BK129">
        <v>1</v>
      </c>
      <c r="BL129">
        <v>0</v>
      </c>
      <c r="BM129">
        <f>fun[[#This Row],[HalfBath]]+fun[[#This Row],[TOTBaseBath]]+fun[[#This Row],[FullBath]]</f>
        <v>1</v>
      </c>
      <c r="BN129">
        <v>3</v>
      </c>
      <c r="BO129">
        <v>1</v>
      </c>
      <c r="BP129" t="s">
        <v>124</v>
      </c>
      <c r="BQ129">
        <f>IF(fun[[#This Row],[KitchenQual]]="Ex",5,IF(fun[[#This Row],[KitchenQual]]="Gd",4,IF(fun[[#This Row],[KitchenQual]]="TA",3,IF(fun[[#This Row],[KitchenQual]]="Fa",2,0))))</f>
        <v>3</v>
      </c>
      <c r="BR129">
        <v>5</v>
      </c>
      <c r="BS129" t="s">
        <v>133</v>
      </c>
      <c r="BT129">
        <v>1</v>
      </c>
      <c r="BU129" t="s">
        <v>124</v>
      </c>
      <c r="BV129">
        <f>IF(fun[[#This Row],[FireplaceQu]]="Ex",5,IF(fun[[#This Row],[FireplaceQu]]="Gd",4,IF(fun[[#This Row],[FireplaceQu]]="TA",3,IF(fun[[#This Row],[FireplaceQu]]="Fa",2,0))))</f>
        <v>3</v>
      </c>
      <c r="BW129" t="s">
        <v>109</v>
      </c>
      <c r="BX129" t="s">
        <v>109</v>
      </c>
      <c r="BY129" t="s">
        <v>109</v>
      </c>
      <c r="BZ129">
        <v>0</v>
      </c>
      <c r="CA129">
        <v>0</v>
      </c>
      <c r="CB129" t="s">
        <v>109</v>
      </c>
      <c r="CC129">
        <f>IF(fun[[#This Row],[GarageQual]]="Ex",5,IF(fun[[#This Row],[GarageQual]]="Gd",4,IF(fun[[#This Row],[GarageQual]]="TA",3,IF(fun[[#This Row],[GarageQual]]="Fa",2,IF(fun[[#This Row],[GarageQual]]="Po",1,0)))))</f>
        <v>0</v>
      </c>
      <c r="CD129" t="s">
        <v>109</v>
      </c>
      <c r="CE129">
        <f>IF(fun[[#This Row],[GarageCond]]="Ex",5,IF(fun[[#This Row],[GarageCond]]="Gd",4,IF(fun[[#This Row],[GarageCond]]="TA",3,IF(fun[[#This Row],[GarageCond]]="Fa",2,IF(fun[[#This Row],[GarageCond]]="Po",1,0)))))</f>
        <v>0</v>
      </c>
      <c r="CF129" t="s">
        <v>203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f>(0.5*fun[[#This Row],[WoodDeckSF]])+fun[[#This Row],[OpenPorchSF]]+(2*fun[[#This Row],[EnclosedPorch]])+(1.5*fun[[#This Row],[3SsnPorch]])+fun[[#This Row],[ScreenPorch]]</f>
        <v>0</v>
      </c>
      <c r="CM129">
        <v>0</v>
      </c>
      <c r="CN129" t="s">
        <v>109</v>
      </c>
      <c r="CO129">
        <f>IF(fun[[#This Row],[PoolQC]]="Ex",5,IF(fun[[#This Row],[PoolQC]]="Gd",4,IF(fun[[#This Row],[PoolQC]]="TA",3,IF(fun[[#This Row],[PoolQC]]="Fa",2,IF(fun[[#This Row],[PoolQC]]="Po",1,0)))))</f>
        <v>0</v>
      </c>
      <c r="CP129" t="s">
        <v>109</v>
      </c>
      <c r="CQ129" t="s">
        <v>109</v>
      </c>
      <c r="CR129">
        <v>0</v>
      </c>
      <c r="CS129">
        <v>6</v>
      </c>
      <c r="CT129">
        <v>2007</v>
      </c>
      <c r="CU129" t="s">
        <v>136</v>
      </c>
      <c r="CV129" t="s">
        <v>137</v>
      </c>
      <c r="CW129">
        <f>COUNTIF(fun[[#This Row],[Id]:[SaleCondition]],0)</f>
        <v>26</v>
      </c>
      <c r="CX129">
        <f>COUNTIF(fun[[#This Row],[Id]:[SaleCondition]],"NA")</f>
        <v>9</v>
      </c>
      <c r="CY129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29">
        <f>fun[NUM_ExCond]+fun[NUM_BsmtCond]+fun[NUM_GarCond]</f>
        <v>7</v>
      </c>
      <c r="DA1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1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</v>
      </c>
      <c r="DC129">
        <v>87000</v>
      </c>
    </row>
    <row r="130" spans="1:107" x14ac:dyDescent="0.25">
      <c r="A130">
        <v>129</v>
      </c>
      <c r="B130">
        <v>60</v>
      </c>
      <c r="C130" t="s">
        <v>107</v>
      </c>
      <c r="D130">
        <f>IF(fun[[#This Row],[MSZoning]]="RL",1,0)</f>
        <v>1</v>
      </c>
      <c r="E130">
        <f>IF(fun[[#This Row],[rl]]="RM",1,0)</f>
        <v>0</v>
      </c>
      <c r="F130">
        <f>IF(fun[[#This Row],[rm]]="RH",1,0)</f>
        <v>0</v>
      </c>
      <c r="G130">
        <f>IF(fun[[#This Row],[rh]]="C (all)",1,0)</f>
        <v>0</v>
      </c>
      <c r="H130">
        <v>69</v>
      </c>
      <c r="I130">
        <f>IF(fun[[#This Row],[LotFrontage]]="NA",0,fun[[#This Row],[LotFrontage]])</f>
        <v>69</v>
      </c>
      <c r="J130">
        <v>7590</v>
      </c>
      <c r="K130" t="s">
        <v>108</v>
      </c>
      <c r="L130" t="s">
        <v>109</v>
      </c>
      <c r="M130" t="s">
        <v>110</v>
      </c>
      <c r="N130" t="s">
        <v>111</v>
      </c>
      <c r="O130" t="s">
        <v>112</v>
      </c>
      <c r="P130" t="s">
        <v>113</v>
      </c>
      <c r="Q130" t="s">
        <v>114</v>
      </c>
      <c r="R130" t="s">
        <v>188</v>
      </c>
      <c r="S130" t="s">
        <v>165</v>
      </c>
      <c r="T130" t="s">
        <v>116</v>
      </c>
      <c r="U130" t="s">
        <v>117</v>
      </c>
      <c r="V130" t="s">
        <v>118</v>
      </c>
      <c r="W130">
        <v>6</v>
      </c>
      <c r="X130">
        <v>5</v>
      </c>
      <c r="Y130">
        <v>1966</v>
      </c>
      <c r="Z130">
        <v>1966</v>
      </c>
      <c r="AA130" t="s">
        <v>119</v>
      </c>
      <c r="AB130" t="s">
        <v>120</v>
      </c>
      <c r="AC130" t="s">
        <v>121</v>
      </c>
      <c r="AD130" t="s">
        <v>121</v>
      </c>
      <c r="AE130" t="s">
        <v>122</v>
      </c>
      <c r="AF130">
        <v>266</v>
      </c>
      <c r="AG130" t="s">
        <v>124</v>
      </c>
      <c r="AH130">
        <f>IF(fun[[#This Row],[ExterQual]]="Ex",5,IF(fun[[#This Row],[ExterQual]]="Gd",4,IF(fun[[#This Row],[ExterQual]]="TA",3,IF(fun[[#This Row],[ExterQual]]="Fa",2,1))))</f>
        <v>3</v>
      </c>
      <c r="AI130" t="s">
        <v>124</v>
      </c>
      <c r="AJ130">
        <f>IF(fun[[#This Row],[ExterCond]]="Ex",5,IF(fun[[#This Row],[ExterCond]]="Gd",4,IF(fun[[#This Row],[ExterCond]]="TA",3,IF(fun[[#This Row],[ExterCond]]="Fa",2,1))))</f>
        <v>3</v>
      </c>
      <c r="AK130" t="s">
        <v>144</v>
      </c>
      <c r="AL130" t="s">
        <v>124</v>
      </c>
      <c r="AM130">
        <f>IF(fun[[#This Row],[BsmtQual]]="Ex",5,IF(fun[[#This Row],[BsmtQual]]="Gd",4,IF(fun[[#This Row],[BsmtQual]]="TA",3,IF(fun[[#This Row],[BsmtQual]]="Fa",2,IF(fun[[#This Row],[BsmtQual]]="Po",1,0)))))</f>
        <v>3</v>
      </c>
      <c r="AN130" t="s">
        <v>124</v>
      </c>
      <c r="AO130">
        <f>IF(fun[[#This Row],[BsmtCond]]="Ex",5,IF(fun[[#This Row],[BsmtCond]]="Gd",4,IF(fun[[#This Row],[BsmtCond]]="TA",3,IF(fun[[#This Row],[BsmtCond]]="Fa",2,IF(fun[[#This Row],[BsmtCond]]="Po",1,0)))))</f>
        <v>3</v>
      </c>
      <c r="AP130" t="s">
        <v>126</v>
      </c>
      <c r="AQ130">
        <f>IF(fun[[#This Row],[BsmtExposure]]="Gd",3,IF(fun[[#This Row],[BsmtExposure]]="Av",2,IF(fun[[#This Row],[BsmtExposure]]="Mn",1,0)))</f>
        <v>0</v>
      </c>
      <c r="AR130" t="s">
        <v>167</v>
      </c>
      <c r="AS130">
        <v>512</v>
      </c>
      <c r="AT130" t="s">
        <v>128</v>
      </c>
      <c r="AU130">
        <v>0</v>
      </c>
      <c r="AV130">
        <v>148</v>
      </c>
      <c r="AW130">
        <v>660</v>
      </c>
      <c r="AX130" t="s">
        <v>129</v>
      </c>
      <c r="AY130" t="s">
        <v>124</v>
      </c>
      <c r="AZ130">
        <f>IF(fun[[#This Row],[HeatingQC]]="Ex",5,IF(fun[[#This Row],[HeatingQC]]="Gd",4,IF(fun[[#This Row],[HeatingQC]]="TA",3,IF(fun[[#This Row],[HeatingQC]]="Fa",2,IF(fun[[#This Row],[HeatingQC]]="Po",1,0)))))</f>
        <v>3</v>
      </c>
      <c r="BA130" t="s">
        <v>131</v>
      </c>
      <c r="BB130" t="s">
        <v>132</v>
      </c>
      <c r="BC130">
        <v>660</v>
      </c>
      <c r="BD130">
        <v>688</v>
      </c>
      <c r="BE130">
        <v>0</v>
      </c>
      <c r="BF130">
        <v>1348</v>
      </c>
      <c r="BG130">
        <f>LOG(fun[[#This Row],[GrLivArea]])</f>
        <v>3.129689892199301</v>
      </c>
      <c r="BH130">
        <v>0</v>
      </c>
      <c r="BI130">
        <v>0</v>
      </c>
      <c r="BJ130">
        <f>fun[[#This Row],[BsmtFullBath]]+(0.5*fun[[#This Row],[BsmtHalfBath]])</f>
        <v>0</v>
      </c>
      <c r="BK130">
        <v>1</v>
      </c>
      <c r="BL130">
        <v>1</v>
      </c>
      <c r="BM130">
        <f>fun[[#This Row],[HalfBath]]+fun[[#This Row],[TOTBaseBath]]+fun[[#This Row],[FullBath]]</f>
        <v>2</v>
      </c>
      <c r="BN130">
        <v>3</v>
      </c>
      <c r="BO130">
        <v>1</v>
      </c>
      <c r="BP130" t="s">
        <v>124</v>
      </c>
      <c r="BQ130">
        <f>IF(fun[[#This Row],[KitchenQual]]="Ex",5,IF(fun[[#This Row],[KitchenQual]]="Gd",4,IF(fun[[#This Row],[KitchenQual]]="TA",3,IF(fun[[#This Row],[KitchenQual]]="Fa",2,0))))</f>
        <v>3</v>
      </c>
      <c r="BR130">
        <v>6</v>
      </c>
      <c r="BS130" t="s">
        <v>133</v>
      </c>
      <c r="BT130">
        <v>1</v>
      </c>
      <c r="BU130" t="s">
        <v>173</v>
      </c>
      <c r="BV130">
        <f>IF(fun[[#This Row],[FireplaceQu]]="Ex",5,IF(fun[[#This Row],[FireplaceQu]]="Gd",4,IF(fun[[#This Row],[FireplaceQu]]="TA",3,IF(fun[[#This Row],[FireplaceQu]]="Fa",2,0))))</f>
        <v>2</v>
      </c>
      <c r="BW130" t="s">
        <v>134</v>
      </c>
      <c r="BX130">
        <v>1966</v>
      </c>
      <c r="BY130" t="s">
        <v>135</v>
      </c>
      <c r="BZ130">
        <v>2</v>
      </c>
      <c r="CA130">
        <v>453</v>
      </c>
      <c r="CB130" t="s">
        <v>124</v>
      </c>
      <c r="CC130">
        <f>IF(fun[[#This Row],[GarageQual]]="Ex",5,IF(fun[[#This Row],[GarageQual]]="Gd",4,IF(fun[[#This Row],[GarageQual]]="TA",3,IF(fun[[#This Row],[GarageQual]]="Fa",2,IF(fun[[#This Row],[GarageQual]]="Po",1,0)))))</f>
        <v>3</v>
      </c>
      <c r="CD130" t="s">
        <v>124</v>
      </c>
      <c r="CE130">
        <f>IF(fun[[#This Row],[GarageCond]]="Ex",5,IF(fun[[#This Row],[GarageCond]]="Gd",4,IF(fun[[#This Row],[GarageCond]]="TA",3,IF(fun[[#This Row],[GarageCond]]="Fa",2,IF(fun[[#This Row],[GarageCond]]="Po",1,0)))))</f>
        <v>3</v>
      </c>
      <c r="CF130" t="s">
        <v>131</v>
      </c>
      <c r="CG130">
        <v>188</v>
      </c>
      <c r="CH130">
        <v>108</v>
      </c>
      <c r="CI130">
        <v>0</v>
      </c>
      <c r="CJ130">
        <v>0</v>
      </c>
      <c r="CK130">
        <v>0</v>
      </c>
      <c r="CL130">
        <f>(0.5*fun[[#This Row],[WoodDeckSF]])+fun[[#This Row],[OpenPorchSF]]+(2*fun[[#This Row],[EnclosedPorch]])+(1.5*fun[[#This Row],[3SsnPorch]])+fun[[#This Row],[ScreenPorch]]</f>
        <v>202</v>
      </c>
      <c r="CM130">
        <v>0</v>
      </c>
      <c r="CN130" t="s">
        <v>109</v>
      </c>
      <c r="CO130">
        <f>IF(fun[[#This Row],[PoolQC]]="Ex",5,IF(fun[[#This Row],[PoolQC]]="Gd",4,IF(fun[[#This Row],[PoolQC]]="TA",3,IF(fun[[#This Row],[PoolQC]]="Fa",2,IF(fun[[#This Row],[PoolQC]]="Po",1,0)))))</f>
        <v>0</v>
      </c>
      <c r="CP130" t="s">
        <v>109</v>
      </c>
      <c r="CQ130" t="s">
        <v>109</v>
      </c>
      <c r="CR130">
        <v>0</v>
      </c>
      <c r="CS130">
        <v>7</v>
      </c>
      <c r="CT130">
        <v>2006</v>
      </c>
      <c r="CU130" t="s">
        <v>136</v>
      </c>
      <c r="CV130" t="s">
        <v>137</v>
      </c>
      <c r="CW130">
        <f>COUNTIF(fun[[#This Row],[Id]:[SaleCondition]],0)</f>
        <v>15</v>
      </c>
      <c r="CX130">
        <f>COUNTIF(fun[[#This Row],[Id]:[SaleCondition]],"NA")</f>
        <v>4</v>
      </c>
      <c r="CY130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30">
        <f>fun[NUM_ExCond]+fun[NUM_BsmtCond]+fun[NUM_GarCond]</f>
        <v>9</v>
      </c>
      <c r="DA1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1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</v>
      </c>
      <c r="DC130">
        <v>155000</v>
      </c>
    </row>
    <row r="131" spans="1:107" x14ac:dyDescent="0.25">
      <c r="A131">
        <v>130</v>
      </c>
      <c r="B131">
        <v>20</v>
      </c>
      <c r="C131" t="s">
        <v>107</v>
      </c>
      <c r="D131">
        <f>IF(fun[[#This Row],[MSZoning]]="RL",1,0)</f>
        <v>1</v>
      </c>
      <c r="E131">
        <f>IF(fun[[#This Row],[rl]]="RM",1,0)</f>
        <v>0</v>
      </c>
      <c r="F131">
        <f>IF(fun[[#This Row],[rm]]="RH",1,0)</f>
        <v>0</v>
      </c>
      <c r="G131">
        <f>IF(fun[[#This Row],[rh]]="C (all)",1,0)</f>
        <v>0</v>
      </c>
      <c r="H131">
        <v>69</v>
      </c>
      <c r="I131">
        <f>IF(fun[[#This Row],[LotFrontage]]="NA",0,fun[[#This Row],[LotFrontage]])</f>
        <v>69</v>
      </c>
      <c r="J131">
        <v>8973</v>
      </c>
      <c r="K131" t="s">
        <v>108</v>
      </c>
      <c r="L131" t="s">
        <v>109</v>
      </c>
      <c r="M131" t="s">
        <v>110</v>
      </c>
      <c r="N131" t="s">
        <v>111</v>
      </c>
      <c r="O131" t="s">
        <v>112</v>
      </c>
      <c r="P131" t="s">
        <v>113</v>
      </c>
      <c r="Q131" t="s">
        <v>114</v>
      </c>
      <c r="R131" t="s">
        <v>188</v>
      </c>
      <c r="S131" t="s">
        <v>116</v>
      </c>
      <c r="T131" t="s">
        <v>116</v>
      </c>
      <c r="U131" t="s">
        <v>117</v>
      </c>
      <c r="V131" t="s">
        <v>141</v>
      </c>
      <c r="W131">
        <v>5</v>
      </c>
      <c r="X131">
        <v>7</v>
      </c>
      <c r="Y131">
        <v>1958</v>
      </c>
      <c r="Z131">
        <v>1991</v>
      </c>
      <c r="AA131" t="s">
        <v>119</v>
      </c>
      <c r="AB131" t="s">
        <v>120</v>
      </c>
      <c r="AC131" t="s">
        <v>187</v>
      </c>
      <c r="AD131" t="s">
        <v>187</v>
      </c>
      <c r="AE131" t="s">
        <v>122</v>
      </c>
      <c r="AF131">
        <v>85</v>
      </c>
      <c r="AG131" t="s">
        <v>124</v>
      </c>
      <c r="AH131">
        <f>IF(fun[[#This Row],[ExterQual]]="Ex",5,IF(fun[[#This Row],[ExterQual]]="Gd",4,IF(fun[[#This Row],[ExterQual]]="TA",3,IF(fun[[#This Row],[ExterQual]]="Fa",2,1))))</f>
        <v>3</v>
      </c>
      <c r="AI131" t="s">
        <v>124</v>
      </c>
      <c r="AJ131">
        <f>IF(fun[[#This Row],[ExterCond]]="Ex",5,IF(fun[[#This Row],[ExterCond]]="Gd",4,IF(fun[[#This Row],[ExterCond]]="TA",3,IF(fun[[#This Row],[ExterCond]]="Fa",2,1))))</f>
        <v>3</v>
      </c>
      <c r="AK131" t="s">
        <v>144</v>
      </c>
      <c r="AL131" t="s">
        <v>124</v>
      </c>
      <c r="AM131">
        <f>IF(fun[[#This Row],[BsmtQual]]="Ex",5,IF(fun[[#This Row],[BsmtQual]]="Gd",4,IF(fun[[#This Row],[BsmtQual]]="TA",3,IF(fun[[#This Row],[BsmtQual]]="Fa",2,IF(fun[[#This Row],[BsmtQual]]="Po",1,0)))))</f>
        <v>3</v>
      </c>
      <c r="AN131" t="s">
        <v>124</v>
      </c>
      <c r="AO131">
        <f>IF(fun[[#This Row],[BsmtCond]]="Ex",5,IF(fun[[#This Row],[BsmtCond]]="Gd",4,IF(fun[[#This Row],[BsmtCond]]="TA",3,IF(fun[[#This Row],[BsmtCond]]="Fa",2,IF(fun[[#This Row],[BsmtCond]]="Po",1,0)))))</f>
        <v>3</v>
      </c>
      <c r="AP131" t="s">
        <v>126</v>
      </c>
      <c r="AQ131">
        <f>IF(fun[[#This Row],[BsmtExposure]]="Gd",3,IF(fun[[#This Row],[BsmtExposure]]="Av",2,IF(fun[[#This Row],[BsmtExposure]]="Mn",1,0)))</f>
        <v>0</v>
      </c>
      <c r="AR131" t="s">
        <v>179</v>
      </c>
      <c r="AS131">
        <v>567</v>
      </c>
      <c r="AT131" t="s">
        <v>167</v>
      </c>
      <c r="AU131">
        <v>28</v>
      </c>
      <c r="AV131">
        <v>413</v>
      </c>
      <c r="AW131">
        <v>1008</v>
      </c>
      <c r="AX131" t="s">
        <v>129</v>
      </c>
      <c r="AY131" t="s">
        <v>124</v>
      </c>
      <c r="AZ131">
        <f>IF(fun[[#This Row],[HeatingQC]]="Ex",5,IF(fun[[#This Row],[HeatingQC]]="Gd",4,IF(fun[[#This Row],[HeatingQC]]="TA",3,IF(fun[[#This Row],[HeatingQC]]="Fa",2,IF(fun[[#This Row],[HeatingQC]]="Po",1,0)))))</f>
        <v>3</v>
      </c>
      <c r="BA131" t="s">
        <v>131</v>
      </c>
      <c r="BB131" t="s">
        <v>190</v>
      </c>
      <c r="BC131">
        <v>1053</v>
      </c>
      <c r="BD131">
        <v>0</v>
      </c>
      <c r="BE131">
        <v>0</v>
      </c>
      <c r="BF131">
        <v>1053</v>
      </c>
      <c r="BG131">
        <f>LOG(fun[[#This Row],[GrLivArea]])</f>
        <v>3.0224283711854865</v>
      </c>
      <c r="BH131">
        <v>0</v>
      </c>
      <c r="BI131">
        <v>1</v>
      </c>
      <c r="BJ131">
        <f>fun[[#This Row],[BsmtFullBath]]+(0.5*fun[[#This Row],[BsmtHalfBath]])</f>
        <v>0.5</v>
      </c>
      <c r="BK131">
        <v>1</v>
      </c>
      <c r="BL131">
        <v>1</v>
      </c>
      <c r="BM131">
        <f>fun[[#This Row],[HalfBath]]+fun[[#This Row],[TOTBaseBath]]+fun[[#This Row],[FullBath]]</f>
        <v>2.5</v>
      </c>
      <c r="BN131">
        <v>3</v>
      </c>
      <c r="BO131">
        <v>1</v>
      </c>
      <c r="BP131" t="s">
        <v>130</v>
      </c>
      <c r="BQ131">
        <f>IF(fun[[#This Row],[KitchenQual]]="Ex",5,IF(fun[[#This Row],[KitchenQual]]="Gd",4,IF(fun[[#This Row],[KitchenQual]]="TA",3,IF(fun[[#This Row],[KitchenQual]]="Fa",2,0))))</f>
        <v>5</v>
      </c>
      <c r="BR131">
        <v>6</v>
      </c>
      <c r="BS131" t="s">
        <v>133</v>
      </c>
      <c r="BT131">
        <v>0</v>
      </c>
      <c r="BU131" t="s">
        <v>109</v>
      </c>
      <c r="BV131">
        <f>IF(fun[[#This Row],[FireplaceQu]]="Ex",5,IF(fun[[#This Row],[FireplaceQu]]="Gd",4,IF(fun[[#This Row],[FireplaceQu]]="TA",3,IF(fun[[#This Row],[FireplaceQu]]="Fa",2,0))))</f>
        <v>0</v>
      </c>
      <c r="BW131" t="s">
        <v>243</v>
      </c>
      <c r="BX131">
        <v>1998</v>
      </c>
      <c r="BY131" t="s">
        <v>135</v>
      </c>
      <c r="BZ131">
        <v>2</v>
      </c>
      <c r="CA131">
        <v>750</v>
      </c>
      <c r="CB131" t="s">
        <v>124</v>
      </c>
      <c r="CC131">
        <f>IF(fun[[#This Row],[GarageQual]]="Ex",5,IF(fun[[#This Row],[GarageQual]]="Gd",4,IF(fun[[#This Row],[GarageQual]]="TA",3,IF(fun[[#This Row],[GarageQual]]="Fa",2,IF(fun[[#This Row],[GarageQual]]="Po",1,0)))))</f>
        <v>3</v>
      </c>
      <c r="CD131" t="s">
        <v>124</v>
      </c>
      <c r="CE131">
        <f>IF(fun[[#This Row],[GarageCond]]="Ex",5,IF(fun[[#This Row],[GarageCond]]="Gd",4,IF(fun[[#This Row],[GarageCond]]="TA",3,IF(fun[[#This Row],[GarageCond]]="Fa",2,IF(fun[[#This Row],[GarageCond]]="Po",1,0)))))</f>
        <v>3</v>
      </c>
      <c r="CF131" t="s">
        <v>131</v>
      </c>
      <c r="CG131">
        <v>0</v>
      </c>
      <c r="CH131">
        <v>80</v>
      </c>
      <c r="CI131">
        <v>0</v>
      </c>
      <c r="CJ131">
        <v>180</v>
      </c>
      <c r="CK131">
        <v>0</v>
      </c>
      <c r="CL131">
        <f>(0.5*fun[[#This Row],[WoodDeckSF]])+fun[[#This Row],[OpenPorchSF]]+(2*fun[[#This Row],[EnclosedPorch]])+(1.5*fun[[#This Row],[3SsnPorch]])+fun[[#This Row],[ScreenPorch]]</f>
        <v>350</v>
      </c>
      <c r="CM131">
        <v>0</v>
      </c>
      <c r="CN131" t="s">
        <v>109</v>
      </c>
      <c r="CO131">
        <f>IF(fun[[#This Row],[PoolQC]]="Ex",5,IF(fun[[#This Row],[PoolQC]]="Gd",4,IF(fun[[#This Row],[PoolQC]]="TA",3,IF(fun[[#This Row],[PoolQC]]="Fa",2,IF(fun[[#This Row],[PoolQC]]="Po",1,0)))))</f>
        <v>0</v>
      </c>
      <c r="CP131" t="s">
        <v>244</v>
      </c>
      <c r="CQ131" t="s">
        <v>109</v>
      </c>
      <c r="CR131">
        <v>0</v>
      </c>
      <c r="CS131">
        <v>7</v>
      </c>
      <c r="CT131">
        <v>2006</v>
      </c>
      <c r="CU131" t="s">
        <v>136</v>
      </c>
      <c r="CV131" t="s">
        <v>154</v>
      </c>
      <c r="CW131">
        <f>COUNTIF(fun[[#This Row],[Id]:[SaleCondition]],0)</f>
        <v>15</v>
      </c>
      <c r="CX131">
        <f>COUNTIF(fun[[#This Row],[Id]:[SaleCondition]],"NA")</f>
        <v>4</v>
      </c>
      <c r="CY13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31">
        <f>fun[NUM_ExCond]+fun[NUM_BsmtCond]+fun[NUM_GarCond]</f>
        <v>9</v>
      </c>
      <c r="DA1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1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131">
        <v>150000</v>
      </c>
    </row>
    <row r="132" spans="1:107" x14ac:dyDescent="0.25">
      <c r="A132">
        <v>131</v>
      </c>
      <c r="B132">
        <v>60</v>
      </c>
      <c r="C132" t="s">
        <v>107</v>
      </c>
      <c r="D132">
        <f>IF(fun[[#This Row],[MSZoning]]="RL",1,0)</f>
        <v>1</v>
      </c>
      <c r="E132">
        <f>IF(fun[[#This Row],[rl]]="RM",1,0)</f>
        <v>0</v>
      </c>
      <c r="F132">
        <f>IF(fun[[#This Row],[rm]]="RH",1,0)</f>
        <v>0</v>
      </c>
      <c r="G132">
        <f>IF(fun[[#This Row],[rh]]="C (all)",1,0)</f>
        <v>0</v>
      </c>
      <c r="H132">
        <v>88</v>
      </c>
      <c r="I132">
        <f>IF(fun[[#This Row],[LotFrontage]]="NA",0,fun[[#This Row],[LotFrontage]])</f>
        <v>88</v>
      </c>
      <c r="J132">
        <v>14200</v>
      </c>
      <c r="K132" t="s">
        <v>108</v>
      </c>
      <c r="L132" t="s">
        <v>109</v>
      </c>
      <c r="M132" t="s">
        <v>110</v>
      </c>
      <c r="N132" t="s">
        <v>111</v>
      </c>
      <c r="O132" t="s">
        <v>112</v>
      </c>
      <c r="P132" t="s">
        <v>148</v>
      </c>
      <c r="Q132" t="s">
        <v>114</v>
      </c>
      <c r="R132" t="s">
        <v>188</v>
      </c>
      <c r="S132" t="s">
        <v>116</v>
      </c>
      <c r="T132" t="s">
        <v>116</v>
      </c>
      <c r="U132" t="s">
        <v>117</v>
      </c>
      <c r="V132" t="s">
        <v>118</v>
      </c>
      <c r="W132">
        <v>7</v>
      </c>
      <c r="X132">
        <v>6</v>
      </c>
      <c r="Y132">
        <v>1966</v>
      </c>
      <c r="Z132">
        <v>1966</v>
      </c>
      <c r="AA132" t="s">
        <v>119</v>
      </c>
      <c r="AB132" t="s">
        <v>120</v>
      </c>
      <c r="AC132" t="s">
        <v>142</v>
      </c>
      <c r="AD132" t="s">
        <v>142</v>
      </c>
      <c r="AE132" t="s">
        <v>122</v>
      </c>
      <c r="AF132">
        <v>309</v>
      </c>
      <c r="AG132" t="s">
        <v>124</v>
      </c>
      <c r="AH132">
        <f>IF(fun[[#This Row],[ExterQual]]="Ex",5,IF(fun[[#This Row],[ExterQual]]="Gd",4,IF(fun[[#This Row],[ExterQual]]="TA",3,IF(fun[[#This Row],[ExterQual]]="Fa",2,1))))</f>
        <v>3</v>
      </c>
      <c r="AI132" t="s">
        <v>124</v>
      </c>
      <c r="AJ132">
        <f>IF(fun[[#This Row],[ExterCond]]="Ex",5,IF(fun[[#This Row],[ExterCond]]="Gd",4,IF(fun[[#This Row],[ExterCond]]="TA",3,IF(fun[[#This Row],[ExterCond]]="Fa",2,1))))</f>
        <v>3</v>
      </c>
      <c r="AK132" t="s">
        <v>144</v>
      </c>
      <c r="AL132" t="s">
        <v>124</v>
      </c>
      <c r="AM132">
        <f>IF(fun[[#This Row],[BsmtQual]]="Ex",5,IF(fun[[#This Row],[BsmtQual]]="Gd",4,IF(fun[[#This Row],[BsmtQual]]="TA",3,IF(fun[[#This Row],[BsmtQual]]="Fa",2,IF(fun[[#This Row],[BsmtQual]]="Po",1,0)))))</f>
        <v>3</v>
      </c>
      <c r="AN132" t="s">
        <v>124</v>
      </c>
      <c r="AO132">
        <f>IF(fun[[#This Row],[BsmtCond]]="Ex",5,IF(fun[[#This Row],[BsmtCond]]="Gd",4,IF(fun[[#This Row],[BsmtCond]]="TA",3,IF(fun[[#This Row],[BsmtCond]]="Fa",2,IF(fun[[#This Row],[BsmtCond]]="Po",1,0)))))</f>
        <v>3</v>
      </c>
      <c r="AP132" t="s">
        <v>126</v>
      </c>
      <c r="AQ132">
        <f>IF(fun[[#This Row],[BsmtExposure]]="Gd",3,IF(fun[[#This Row],[BsmtExposure]]="Av",2,IF(fun[[#This Row],[BsmtExposure]]="Mn",1,0)))</f>
        <v>0</v>
      </c>
      <c r="AR132" t="s">
        <v>179</v>
      </c>
      <c r="AS132">
        <v>445</v>
      </c>
      <c r="AT132" t="s">
        <v>128</v>
      </c>
      <c r="AU132">
        <v>0</v>
      </c>
      <c r="AV132">
        <v>479</v>
      </c>
      <c r="AW132">
        <v>924</v>
      </c>
      <c r="AX132" t="s">
        <v>129</v>
      </c>
      <c r="AY132" t="s">
        <v>130</v>
      </c>
      <c r="AZ132">
        <f>IF(fun[[#This Row],[HeatingQC]]="Ex",5,IF(fun[[#This Row],[HeatingQC]]="Gd",4,IF(fun[[#This Row],[HeatingQC]]="TA",3,IF(fun[[#This Row],[HeatingQC]]="Fa",2,IF(fun[[#This Row],[HeatingQC]]="Po",1,0)))))</f>
        <v>5</v>
      </c>
      <c r="BA132" t="s">
        <v>131</v>
      </c>
      <c r="BB132" t="s">
        <v>132</v>
      </c>
      <c r="BC132">
        <v>1216</v>
      </c>
      <c r="BD132">
        <v>941</v>
      </c>
      <c r="BE132">
        <v>0</v>
      </c>
      <c r="BF132">
        <v>2157</v>
      </c>
      <c r="BG132">
        <f>LOG(fun[[#This Row],[GrLivArea]])</f>
        <v>3.3338501451025451</v>
      </c>
      <c r="BH132">
        <v>0</v>
      </c>
      <c r="BI132">
        <v>0</v>
      </c>
      <c r="BJ132">
        <f>fun[[#This Row],[BsmtFullBath]]+(0.5*fun[[#This Row],[BsmtHalfBath]])</f>
        <v>0</v>
      </c>
      <c r="BK132">
        <v>2</v>
      </c>
      <c r="BL132">
        <v>1</v>
      </c>
      <c r="BM132">
        <f>fun[[#This Row],[HalfBath]]+fun[[#This Row],[TOTBaseBath]]+fun[[#This Row],[FullBath]]</f>
        <v>3</v>
      </c>
      <c r="BN132">
        <v>4</v>
      </c>
      <c r="BO132">
        <v>1</v>
      </c>
      <c r="BP132" t="s">
        <v>123</v>
      </c>
      <c r="BQ132">
        <f>IF(fun[[#This Row],[KitchenQual]]="Ex",5,IF(fun[[#This Row],[KitchenQual]]="Gd",4,IF(fun[[#This Row],[KitchenQual]]="TA",3,IF(fun[[#This Row],[KitchenQual]]="Fa",2,0))))</f>
        <v>4</v>
      </c>
      <c r="BR132">
        <v>8</v>
      </c>
      <c r="BS132" t="s">
        <v>133</v>
      </c>
      <c r="BT132">
        <v>2</v>
      </c>
      <c r="BU132" t="s">
        <v>123</v>
      </c>
      <c r="BV132">
        <f>IF(fun[[#This Row],[FireplaceQu]]="Ex",5,IF(fun[[#This Row],[FireplaceQu]]="Gd",4,IF(fun[[#This Row],[FireplaceQu]]="TA",3,IF(fun[[#This Row],[FireplaceQu]]="Fa",2,0))))</f>
        <v>4</v>
      </c>
      <c r="BW132" t="s">
        <v>134</v>
      </c>
      <c r="BX132">
        <v>1966</v>
      </c>
      <c r="BY132" t="s">
        <v>183</v>
      </c>
      <c r="BZ132">
        <v>2</v>
      </c>
      <c r="CA132">
        <v>487</v>
      </c>
      <c r="CB132" t="s">
        <v>124</v>
      </c>
      <c r="CC132">
        <f>IF(fun[[#This Row],[GarageQual]]="Ex",5,IF(fun[[#This Row],[GarageQual]]="Gd",4,IF(fun[[#This Row],[GarageQual]]="TA",3,IF(fun[[#This Row],[GarageQual]]="Fa",2,IF(fun[[#This Row],[GarageQual]]="Po",1,0)))))</f>
        <v>3</v>
      </c>
      <c r="CD132" t="s">
        <v>124</v>
      </c>
      <c r="CE132">
        <f>IF(fun[[#This Row],[GarageCond]]="Ex",5,IF(fun[[#This Row],[GarageCond]]="Gd",4,IF(fun[[#This Row],[GarageCond]]="TA",3,IF(fun[[#This Row],[GarageCond]]="Fa",2,IF(fun[[#This Row],[GarageCond]]="Po",1,0)))))</f>
        <v>3</v>
      </c>
      <c r="CF132" t="s">
        <v>131</v>
      </c>
      <c r="CG132">
        <v>105</v>
      </c>
      <c r="CH132">
        <v>66</v>
      </c>
      <c r="CI132">
        <v>0</v>
      </c>
      <c r="CJ132">
        <v>0</v>
      </c>
      <c r="CK132">
        <v>0</v>
      </c>
      <c r="CL132">
        <f>(0.5*fun[[#This Row],[WoodDeckSF]])+fun[[#This Row],[OpenPorchSF]]+(2*fun[[#This Row],[EnclosedPorch]])+(1.5*fun[[#This Row],[3SsnPorch]])+fun[[#This Row],[ScreenPorch]]</f>
        <v>118.5</v>
      </c>
      <c r="CM132">
        <v>0</v>
      </c>
      <c r="CN132" t="s">
        <v>109</v>
      </c>
      <c r="CO132">
        <f>IF(fun[[#This Row],[PoolQC]]="Ex",5,IF(fun[[#This Row],[PoolQC]]="Gd",4,IF(fun[[#This Row],[PoolQC]]="TA",3,IF(fun[[#This Row],[PoolQC]]="Fa",2,IF(fun[[#This Row],[PoolQC]]="Po",1,0)))))</f>
        <v>0</v>
      </c>
      <c r="CP132" t="s">
        <v>191</v>
      </c>
      <c r="CQ132" t="s">
        <v>109</v>
      </c>
      <c r="CR132">
        <v>0</v>
      </c>
      <c r="CS132">
        <v>5</v>
      </c>
      <c r="CT132">
        <v>2006</v>
      </c>
      <c r="CU132" t="s">
        <v>136</v>
      </c>
      <c r="CV132" t="s">
        <v>137</v>
      </c>
      <c r="CW132">
        <f>COUNTIF(fun[[#This Row],[Id]:[SaleCondition]],0)</f>
        <v>15</v>
      </c>
      <c r="CX132">
        <f>COUNTIF(fun[[#This Row],[Id]:[SaleCondition]],"NA")</f>
        <v>3</v>
      </c>
      <c r="CY132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32">
        <f>fun[NUM_ExCond]+fun[NUM_BsmtCond]+fun[NUM_GarCond]</f>
        <v>9</v>
      </c>
      <c r="DA1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</v>
      </c>
      <c r="DC132">
        <v>226000</v>
      </c>
    </row>
    <row r="133" spans="1:107" x14ac:dyDescent="0.25">
      <c r="A133">
        <v>132</v>
      </c>
      <c r="B133">
        <v>60</v>
      </c>
      <c r="C133" t="s">
        <v>107</v>
      </c>
      <c r="D133">
        <f>IF(fun[[#This Row],[MSZoning]]="RL",1,0)</f>
        <v>1</v>
      </c>
      <c r="E133">
        <f>IF(fun[[#This Row],[rl]]="RM",1,0)</f>
        <v>0</v>
      </c>
      <c r="F133">
        <f>IF(fun[[#This Row],[rm]]="RH",1,0)</f>
        <v>0</v>
      </c>
      <c r="G133">
        <f>IF(fun[[#This Row],[rh]]="C (all)",1,0)</f>
        <v>0</v>
      </c>
      <c r="H133" t="s">
        <v>109</v>
      </c>
      <c r="I133">
        <f>IF(fun[[#This Row],[LotFrontage]]="NA",0,fun[[#This Row],[LotFrontage]])</f>
        <v>0</v>
      </c>
      <c r="J133">
        <v>12224</v>
      </c>
      <c r="K133" t="s">
        <v>108</v>
      </c>
      <c r="L133" t="s">
        <v>109</v>
      </c>
      <c r="M133" t="s">
        <v>146</v>
      </c>
      <c r="N133" t="s">
        <v>111</v>
      </c>
      <c r="O133" t="s">
        <v>112</v>
      </c>
      <c r="P133" t="s">
        <v>148</v>
      </c>
      <c r="Q133" t="s">
        <v>114</v>
      </c>
      <c r="R133" t="s">
        <v>219</v>
      </c>
      <c r="S133" t="s">
        <v>116</v>
      </c>
      <c r="T133" t="s">
        <v>116</v>
      </c>
      <c r="U133" t="s">
        <v>117</v>
      </c>
      <c r="V133" t="s">
        <v>118</v>
      </c>
      <c r="W133">
        <v>6</v>
      </c>
      <c r="X133">
        <v>5</v>
      </c>
      <c r="Y133">
        <v>2000</v>
      </c>
      <c r="Z133">
        <v>2000</v>
      </c>
      <c r="AA133" t="s">
        <v>119</v>
      </c>
      <c r="AB133" t="s">
        <v>120</v>
      </c>
      <c r="AC133" t="s">
        <v>121</v>
      </c>
      <c r="AD133" t="s">
        <v>121</v>
      </c>
      <c r="AE133" t="s">
        <v>122</v>
      </c>
      <c r="AF133">
        <v>40</v>
      </c>
      <c r="AG133" t="s">
        <v>123</v>
      </c>
      <c r="AH133">
        <f>IF(fun[[#This Row],[ExterQual]]="Ex",5,IF(fun[[#This Row],[ExterQual]]="Gd",4,IF(fun[[#This Row],[ExterQual]]="TA",3,IF(fun[[#This Row],[ExterQual]]="Fa",2,1))))</f>
        <v>4</v>
      </c>
      <c r="AI133" t="s">
        <v>124</v>
      </c>
      <c r="AJ133">
        <f>IF(fun[[#This Row],[ExterCond]]="Ex",5,IF(fun[[#This Row],[ExterCond]]="Gd",4,IF(fun[[#This Row],[ExterCond]]="TA",3,IF(fun[[#This Row],[ExterCond]]="Fa",2,1))))</f>
        <v>3</v>
      </c>
      <c r="AK133" t="s">
        <v>125</v>
      </c>
      <c r="AL133" t="s">
        <v>123</v>
      </c>
      <c r="AM133">
        <f>IF(fun[[#This Row],[BsmtQual]]="Ex",5,IF(fun[[#This Row],[BsmtQual]]="Gd",4,IF(fun[[#This Row],[BsmtQual]]="TA",3,IF(fun[[#This Row],[BsmtQual]]="Fa",2,IF(fun[[#This Row],[BsmtQual]]="Po",1,0)))))</f>
        <v>4</v>
      </c>
      <c r="AN133" t="s">
        <v>124</v>
      </c>
      <c r="AO133">
        <f>IF(fun[[#This Row],[BsmtCond]]="Ex",5,IF(fun[[#This Row],[BsmtCond]]="Gd",4,IF(fun[[#This Row],[BsmtCond]]="TA",3,IF(fun[[#This Row],[BsmtCond]]="Fa",2,IF(fun[[#This Row],[BsmtCond]]="Po",1,0)))))</f>
        <v>3</v>
      </c>
      <c r="AP133" t="s">
        <v>126</v>
      </c>
      <c r="AQ133">
        <f>IF(fun[[#This Row],[BsmtExposure]]="Gd",3,IF(fun[[#This Row],[BsmtExposure]]="Av",2,IF(fun[[#This Row],[BsmtExposure]]="Mn",1,0)))</f>
        <v>0</v>
      </c>
      <c r="AR133" t="s">
        <v>127</v>
      </c>
      <c r="AS133">
        <v>695</v>
      </c>
      <c r="AT133" t="s">
        <v>128</v>
      </c>
      <c r="AU133">
        <v>0</v>
      </c>
      <c r="AV133">
        <v>297</v>
      </c>
      <c r="AW133">
        <v>992</v>
      </c>
      <c r="AX133" t="s">
        <v>129</v>
      </c>
      <c r="AY133" t="s">
        <v>130</v>
      </c>
      <c r="AZ133">
        <f>IF(fun[[#This Row],[HeatingQC]]="Ex",5,IF(fun[[#This Row],[HeatingQC]]="Gd",4,IF(fun[[#This Row],[HeatingQC]]="TA",3,IF(fun[[#This Row],[HeatingQC]]="Fa",2,IF(fun[[#This Row],[HeatingQC]]="Po",1,0)))))</f>
        <v>5</v>
      </c>
      <c r="BA133" t="s">
        <v>131</v>
      </c>
      <c r="BB133" t="s">
        <v>132</v>
      </c>
      <c r="BC133">
        <v>1022</v>
      </c>
      <c r="BD133">
        <v>1032</v>
      </c>
      <c r="BE133">
        <v>0</v>
      </c>
      <c r="BF133">
        <v>2054</v>
      </c>
      <c r="BG133">
        <f>LOG(fun[[#This Row],[GrLivArea]])</f>
        <v>3.3126004392612596</v>
      </c>
      <c r="BH133">
        <v>1</v>
      </c>
      <c r="BI133">
        <v>0</v>
      </c>
      <c r="BJ133">
        <f>fun[[#This Row],[BsmtFullBath]]+(0.5*fun[[#This Row],[BsmtHalfBath]])</f>
        <v>1</v>
      </c>
      <c r="BK133">
        <v>2</v>
      </c>
      <c r="BL133">
        <v>1</v>
      </c>
      <c r="BM133">
        <f>fun[[#This Row],[HalfBath]]+fun[[#This Row],[TOTBaseBath]]+fun[[#This Row],[FullBath]]</f>
        <v>4</v>
      </c>
      <c r="BN133">
        <v>3</v>
      </c>
      <c r="BO133">
        <v>1</v>
      </c>
      <c r="BP133" t="s">
        <v>123</v>
      </c>
      <c r="BQ133">
        <f>IF(fun[[#This Row],[KitchenQual]]="Ex",5,IF(fun[[#This Row],[KitchenQual]]="Gd",4,IF(fun[[#This Row],[KitchenQual]]="TA",3,IF(fun[[#This Row],[KitchenQual]]="Fa",2,0))))</f>
        <v>4</v>
      </c>
      <c r="BR133">
        <v>7</v>
      </c>
      <c r="BS133" t="s">
        <v>133</v>
      </c>
      <c r="BT133">
        <v>1</v>
      </c>
      <c r="BU133" t="s">
        <v>124</v>
      </c>
      <c r="BV133">
        <f>IF(fun[[#This Row],[FireplaceQu]]="Ex",5,IF(fun[[#This Row],[FireplaceQu]]="Gd",4,IF(fun[[#This Row],[FireplaceQu]]="TA",3,IF(fun[[#This Row],[FireplaceQu]]="Fa",2,0))))</f>
        <v>3</v>
      </c>
      <c r="BW133" t="s">
        <v>182</v>
      </c>
      <c r="BX133">
        <v>2000</v>
      </c>
      <c r="BY133" t="s">
        <v>135</v>
      </c>
      <c r="BZ133">
        <v>2</v>
      </c>
      <c r="CA133">
        <v>390</v>
      </c>
      <c r="CB133" t="s">
        <v>124</v>
      </c>
      <c r="CC133">
        <f>IF(fun[[#This Row],[GarageQual]]="Ex",5,IF(fun[[#This Row],[GarageQual]]="Gd",4,IF(fun[[#This Row],[GarageQual]]="TA",3,IF(fun[[#This Row],[GarageQual]]="Fa",2,IF(fun[[#This Row],[GarageQual]]="Po",1,0)))))</f>
        <v>3</v>
      </c>
      <c r="CD133" t="s">
        <v>124</v>
      </c>
      <c r="CE133">
        <f>IF(fun[[#This Row],[GarageCond]]="Ex",5,IF(fun[[#This Row],[GarageCond]]="Gd",4,IF(fun[[#This Row],[GarageCond]]="TA",3,IF(fun[[#This Row],[GarageCond]]="Fa",2,IF(fun[[#This Row],[GarageCond]]="Po",1,0)))))</f>
        <v>3</v>
      </c>
      <c r="CF133" t="s">
        <v>131</v>
      </c>
      <c r="CG133">
        <v>24</v>
      </c>
      <c r="CH133">
        <v>48</v>
      </c>
      <c r="CI133">
        <v>0</v>
      </c>
      <c r="CJ133">
        <v>0</v>
      </c>
      <c r="CK133">
        <v>0</v>
      </c>
      <c r="CL133">
        <f>(0.5*fun[[#This Row],[WoodDeckSF]])+fun[[#This Row],[OpenPorchSF]]+(2*fun[[#This Row],[EnclosedPorch]])+(1.5*fun[[#This Row],[3SsnPorch]])+fun[[#This Row],[ScreenPorch]]</f>
        <v>60</v>
      </c>
      <c r="CM133">
        <v>0</v>
      </c>
      <c r="CN133" t="s">
        <v>109</v>
      </c>
      <c r="CO133">
        <f>IF(fun[[#This Row],[PoolQC]]="Ex",5,IF(fun[[#This Row],[PoolQC]]="Gd",4,IF(fun[[#This Row],[PoolQC]]="TA",3,IF(fun[[#This Row],[PoolQC]]="Fa",2,IF(fun[[#This Row],[PoolQC]]="Po",1,0)))))</f>
        <v>0</v>
      </c>
      <c r="CP133" t="s">
        <v>109</v>
      </c>
      <c r="CQ133" t="s">
        <v>109</v>
      </c>
      <c r="CR133">
        <v>0</v>
      </c>
      <c r="CS133">
        <v>7</v>
      </c>
      <c r="CT133">
        <v>2009</v>
      </c>
      <c r="CU133" t="s">
        <v>136</v>
      </c>
      <c r="CV133" t="s">
        <v>137</v>
      </c>
      <c r="CW133">
        <f>COUNTIF(fun[[#This Row],[Id]:[SaleCondition]],0)</f>
        <v>14</v>
      </c>
      <c r="CX133">
        <f>COUNTIF(fun[[#This Row],[Id]:[SaleCondition]],"NA")</f>
        <v>5</v>
      </c>
      <c r="CY133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33">
        <f>fun[NUM_ExCond]+fun[NUM_BsmtCond]+fun[NUM_GarCond]</f>
        <v>9</v>
      </c>
      <c r="DA1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133">
        <v>244000</v>
      </c>
    </row>
    <row r="134" spans="1:107" x14ac:dyDescent="0.25">
      <c r="A134">
        <v>133</v>
      </c>
      <c r="B134">
        <v>20</v>
      </c>
      <c r="C134" t="s">
        <v>107</v>
      </c>
      <c r="D134">
        <f>IF(fun[[#This Row],[MSZoning]]="RL",1,0)</f>
        <v>1</v>
      </c>
      <c r="E134">
        <f>IF(fun[[#This Row],[rl]]="RM",1,0)</f>
        <v>0</v>
      </c>
      <c r="F134">
        <f>IF(fun[[#This Row],[rm]]="RH",1,0)</f>
        <v>0</v>
      </c>
      <c r="G134">
        <f>IF(fun[[#This Row],[rh]]="C (all)",1,0)</f>
        <v>0</v>
      </c>
      <c r="H134">
        <v>75</v>
      </c>
      <c r="I134">
        <f>IF(fun[[#This Row],[LotFrontage]]="NA",0,fun[[#This Row],[LotFrontage]])</f>
        <v>75</v>
      </c>
      <c r="J134">
        <v>7388</v>
      </c>
      <c r="K134" t="s">
        <v>108</v>
      </c>
      <c r="L134" t="s">
        <v>109</v>
      </c>
      <c r="M134" t="s">
        <v>110</v>
      </c>
      <c r="N134" t="s">
        <v>111</v>
      </c>
      <c r="O134" t="s">
        <v>112</v>
      </c>
      <c r="P134" t="s">
        <v>148</v>
      </c>
      <c r="Q134" t="s">
        <v>114</v>
      </c>
      <c r="R134" t="s">
        <v>188</v>
      </c>
      <c r="S134" t="s">
        <v>116</v>
      </c>
      <c r="T134" t="s">
        <v>116</v>
      </c>
      <c r="U134" t="s">
        <v>117</v>
      </c>
      <c r="V134" t="s">
        <v>141</v>
      </c>
      <c r="W134">
        <v>5</v>
      </c>
      <c r="X134">
        <v>6</v>
      </c>
      <c r="Y134">
        <v>1959</v>
      </c>
      <c r="Z134">
        <v>2002</v>
      </c>
      <c r="AA134" t="s">
        <v>119</v>
      </c>
      <c r="AB134" t="s">
        <v>120</v>
      </c>
      <c r="AC134" t="s">
        <v>142</v>
      </c>
      <c r="AD134" t="s">
        <v>142</v>
      </c>
      <c r="AE134" t="s">
        <v>143</v>
      </c>
      <c r="AF134">
        <v>0</v>
      </c>
      <c r="AG134" t="s">
        <v>124</v>
      </c>
      <c r="AH134">
        <f>IF(fun[[#This Row],[ExterQual]]="Ex",5,IF(fun[[#This Row],[ExterQual]]="Gd",4,IF(fun[[#This Row],[ExterQual]]="TA",3,IF(fun[[#This Row],[ExterQual]]="Fa",2,1))))</f>
        <v>3</v>
      </c>
      <c r="AI134" t="s">
        <v>124</v>
      </c>
      <c r="AJ134">
        <f>IF(fun[[#This Row],[ExterCond]]="Ex",5,IF(fun[[#This Row],[ExterCond]]="Gd",4,IF(fun[[#This Row],[ExterCond]]="TA",3,IF(fun[[#This Row],[ExterCond]]="Fa",2,1))))</f>
        <v>3</v>
      </c>
      <c r="AK134" t="s">
        <v>144</v>
      </c>
      <c r="AL134" t="s">
        <v>124</v>
      </c>
      <c r="AM134">
        <f>IF(fun[[#This Row],[BsmtQual]]="Ex",5,IF(fun[[#This Row],[BsmtQual]]="Gd",4,IF(fun[[#This Row],[BsmtQual]]="TA",3,IF(fun[[#This Row],[BsmtQual]]="Fa",2,IF(fun[[#This Row],[BsmtQual]]="Po",1,0)))))</f>
        <v>3</v>
      </c>
      <c r="AN134" t="s">
        <v>124</v>
      </c>
      <c r="AO134">
        <f>IF(fun[[#This Row],[BsmtCond]]="Ex",5,IF(fun[[#This Row],[BsmtCond]]="Gd",4,IF(fun[[#This Row],[BsmtCond]]="TA",3,IF(fun[[#This Row],[BsmtCond]]="Fa",2,IF(fun[[#This Row],[BsmtCond]]="Po",1,0)))))</f>
        <v>3</v>
      </c>
      <c r="AP134" t="s">
        <v>126</v>
      </c>
      <c r="AQ134">
        <f>IF(fun[[#This Row],[BsmtExposure]]="Gd",3,IF(fun[[#This Row],[BsmtExposure]]="Av",2,IF(fun[[#This Row],[BsmtExposure]]="Mn",1,0)))</f>
        <v>0</v>
      </c>
      <c r="AR134" t="s">
        <v>179</v>
      </c>
      <c r="AS134">
        <v>405</v>
      </c>
      <c r="AT134" t="s">
        <v>128</v>
      </c>
      <c r="AU134">
        <v>0</v>
      </c>
      <c r="AV134">
        <v>658</v>
      </c>
      <c r="AW134">
        <v>1063</v>
      </c>
      <c r="AX134" t="s">
        <v>129</v>
      </c>
      <c r="AY134" t="s">
        <v>123</v>
      </c>
      <c r="AZ134">
        <f>IF(fun[[#This Row],[HeatingQC]]="Ex",5,IF(fun[[#This Row],[HeatingQC]]="Gd",4,IF(fun[[#This Row],[HeatingQC]]="TA",3,IF(fun[[#This Row],[HeatingQC]]="Fa",2,IF(fun[[#This Row],[HeatingQC]]="Po",1,0)))))</f>
        <v>4</v>
      </c>
      <c r="BA134" t="s">
        <v>131</v>
      </c>
      <c r="BB134" t="s">
        <v>132</v>
      </c>
      <c r="BC134">
        <v>1327</v>
      </c>
      <c r="BD134">
        <v>0</v>
      </c>
      <c r="BE134">
        <v>0</v>
      </c>
      <c r="BF134">
        <v>1327</v>
      </c>
      <c r="BG134">
        <f>LOG(fun[[#This Row],[GrLivArea]])</f>
        <v>3.1228709228644354</v>
      </c>
      <c r="BH134">
        <v>1</v>
      </c>
      <c r="BI134">
        <v>0</v>
      </c>
      <c r="BJ134">
        <f>fun[[#This Row],[BsmtFullBath]]+(0.5*fun[[#This Row],[BsmtHalfBath]])</f>
        <v>1</v>
      </c>
      <c r="BK134">
        <v>1</v>
      </c>
      <c r="BL134">
        <v>0</v>
      </c>
      <c r="BM134">
        <f>fun[[#This Row],[HalfBath]]+fun[[#This Row],[TOTBaseBath]]+fun[[#This Row],[FullBath]]</f>
        <v>2</v>
      </c>
      <c r="BN134">
        <v>3</v>
      </c>
      <c r="BO134">
        <v>1</v>
      </c>
      <c r="BP134" t="s">
        <v>123</v>
      </c>
      <c r="BQ134">
        <f>IF(fun[[#This Row],[KitchenQual]]="Ex",5,IF(fun[[#This Row],[KitchenQual]]="Gd",4,IF(fun[[#This Row],[KitchenQual]]="TA",3,IF(fun[[#This Row],[KitchenQual]]="Fa",2,0))))</f>
        <v>4</v>
      </c>
      <c r="BR134">
        <v>7</v>
      </c>
      <c r="BS134" t="s">
        <v>133</v>
      </c>
      <c r="BT134">
        <v>0</v>
      </c>
      <c r="BU134" t="s">
        <v>109</v>
      </c>
      <c r="BV134">
        <f>IF(fun[[#This Row],[FireplaceQu]]="Ex",5,IF(fun[[#This Row],[FireplaceQu]]="Gd",4,IF(fun[[#This Row],[FireplaceQu]]="TA",3,IF(fun[[#This Row],[FireplaceQu]]="Fa",2,0))))</f>
        <v>0</v>
      </c>
      <c r="BW134" t="s">
        <v>153</v>
      </c>
      <c r="BX134">
        <v>1974</v>
      </c>
      <c r="BY134" t="s">
        <v>128</v>
      </c>
      <c r="BZ134">
        <v>2</v>
      </c>
      <c r="CA134">
        <v>624</v>
      </c>
      <c r="CB134" t="s">
        <v>124</v>
      </c>
      <c r="CC134">
        <f>IF(fun[[#This Row],[GarageQual]]="Ex",5,IF(fun[[#This Row],[GarageQual]]="Gd",4,IF(fun[[#This Row],[GarageQual]]="TA",3,IF(fun[[#This Row],[GarageQual]]="Fa",2,IF(fun[[#This Row],[GarageQual]]="Po",1,0)))))</f>
        <v>3</v>
      </c>
      <c r="CD134" t="s">
        <v>124</v>
      </c>
      <c r="CE134">
        <f>IF(fun[[#This Row],[GarageCond]]="Ex",5,IF(fun[[#This Row],[GarageCond]]="Gd",4,IF(fun[[#This Row],[GarageCond]]="TA",3,IF(fun[[#This Row],[GarageCond]]="Fa",2,IF(fun[[#This Row],[GarageCond]]="Po",1,0)))))</f>
        <v>3</v>
      </c>
      <c r="CF134" t="s">
        <v>131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f>(0.5*fun[[#This Row],[WoodDeckSF]])+fun[[#This Row],[OpenPorchSF]]+(2*fun[[#This Row],[EnclosedPorch]])+(1.5*fun[[#This Row],[3SsnPorch]])+fun[[#This Row],[ScreenPorch]]</f>
        <v>0</v>
      </c>
      <c r="CM134">
        <v>0</v>
      </c>
      <c r="CN134" t="s">
        <v>109</v>
      </c>
      <c r="CO134">
        <f>IF(fun[[#This Row],[PoolQC]]="Ex",5,IF(fun[[#This Row],[PoolQC]]="Gd",4,IF(fun[[#This Row],[PoolQC]]="TA",3,IF(fun[[#This Row],[PoolQC]]="Fa",2,IF(fun[[#This Row],[PoolQC]]="Po",1,0)))))</f>
        <v>0</v>
      </c>
      <c r="CP134" t="s">
        <v>109</v>
      </c>
      <c r="CQ134" t="s">
        <v>109</v>
      </c>
      <c r="CR134">
        <v>0</v>
      </c>
      <c r="CS134">
        <v>7</v>
      </c>
      <c r="CT134">
        <v>2007</v>
      </c>
      <c r="CU134" t="s">
        <v>136</v>
      </c>
      <c r="CV134" t="s">
        <v>137</v>
      </c>
      <c r="CW134">
        <f>COUNTIF(fun[[#This Row],[Id]:[SaleCondition]],0)</f>
        <v>21</v>
      </c>
      <c r="CX134">
        <f>COUNTIF(fun[[#This Row],[Id]:[SaleCondition]],"NA")</f>
        <v>5</v>
      </c>
      <c r="CY13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34">
        <f>fun[NUM_ExCond]+fun[NUM_BsmtCond]+fun[NUM_GarCond]</f>
        <v>9</v>
      </c>
      <c r="DA1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34">
        <v>150750</v>
      </c>
    </row>
    <row r="135" spans="1:107" x14ac:dyDescent="0.25">
      <c r="A135">
        <v>134</v>
      </c>
      <c r="B135">
        <v>20</v>
      </c>
      <c r="C135" t="s">
        <v>107</v>
      </c>
      <c r="D135">
        <f>IF(fun[[#This Row],[MSZoning]]="RL",1,0)</f>
        <v>1</v>
      </c>
      <c r="E135">
        <f>IF(fun[[#This Row],[rl]]="RM",1,0)</f>
        <v>0</v>
      </c>
      <c r="F135">
        <f>IF(fun[[#This Row],[rm]]="RH",1,0)</f>
        <v>0</v>
      </c>
      <c r="G135">
        <f>IF(fun[[#This Row],[rh]]="C (all)",1,0)</f>
        <v>0</v>
      </c>
      <c r="H135" t="s">
        <v>109</v>
      </c>
      <c r="I135">
        <f>IF(fun[[#This Row],[LotFrontage]]="NA",0,fun[[#This Row],[LotFrontage]])</f>
        <v>0</v>
      </c>
      <c r="J135">
        <v>6853</v>
      </c>
      <c r="K135" t="s">
        <v>108</v>
      </c>
      <c r="L135" t="s">
        <v>109</v>
      </c>
      <c r="M135" t="s">
        <v>146</v>
      </c>
      <c r="N135" t="s">
        <v>111</v>
      </c>
      <c r="O135" t="s">
        <v>112</v>
      </c>
      <c r="P135" t="s">
        <v>113</v>
      </c>
      <c r="Q135" t="s">
        <v>114</v>
      </c>
      <c r="R135" t="s">
        <v>215</v>
      </c>
      <c r="S135" t="s">
        <v>116</v>
      </c>
      <c r="T135" t="s">
        <v>116</v>
      </c>
      <c r="U135" t="s">
        <v>117</v>
      </c>
      <c r="V135" t="s">
        <v>141</v>
      </c>
      <c r="W135">
        <v>8</v>
      </c>
      <c r="X135">
        <v>5</v>
      </c>
      <c r="Y135">
        <v>2001</v>
      </c>
      <c r="Z135">
        <v>2002</v>
      </c>
      <c r="AA135" t="s">
        <v>119</v>
      </c>
      <c r="AB135" t="s">
        <v>120</v>
      </c>
      <c r="AC135" t="s">
        <v>121</v>
      </c>
      <c r="AD135" t="s">
        <v>121</v>
      </c>
      <c r="AE135" t="s">
        <v>122</v>
      </c>
      <c r="AF135">
        <v>136</v>
      </c>
      <c r="AG135" t="s">
        <v>123</v>
      </c>
      <c r="AH135">
        <f>IF(fun[[#This Row],[ExterQual]]="Ex",5,IF(fun[[#This Row],[ExterQual]]="Gd",4,IF(fun[[#This Row],[ExterQual]]="TA",3,IF(fun[[#This Row],[ExterQual]]="Fa",2,1))))</f>
        <v>4</v>
      </c>
      <c r="AI135" t="s">
        <v>124</v>
      </c>
      <c r="AJ135">
        <f>IF(fun[[#This Row],[ExterCond]]="Ex",5,IF(fun[[#This Row],[ExterCond]]="Gd",4,IF(fun[[#This Row],[ExterCond]]="TA",3,IF(fun[[#This Row],[ExterCond]]="Fa",2,1))))</f>
        <v>3</v>
      </c>
      <c r="AK135" t="s">
        <v>125</v>
      </c>
      <c r="AL135" t="s">
        <v>130</v>
      </c>
      <c r="AM135">
        <f>IF(fun[[#This Row],[BsmtQual]]="Ex",5,IF(fun[[#This Row],[BsmtQual]]="Gd",4,IF(fun[[#This Row],[BsmtQual]]="TA",3,IF(fun[[#This Row],[BsmtQual]]="Fa",2,IF(fun[[#This Row],[BsmtQual]]="Po",1,0)))))</f>
        <v>5</v>
      </c>
      <c r="AN135" t="s">
        <v>124</v>
      </c>
      <c r="AO135">
        <f>IF(fun[[#This Row],[BsmtCond]]="Ex",5,IF(fun[[#This Row],[BsmtCond]]="Gd",4,IF(fun[[#This Row],[BsmtCond]]="TA",3,IF(fun[[#This Row],[BsmtCond]]="Fa",2,IF(fun[[#This Row],[BsmtCond]]="Po",1,0)))))</f>
        <v>3</v>
      </c>
      <c r="AP135" t="s">
        <v>126</v>
      </c>
      <c r="AQ135">
        <f>IF(fun[[#This Row],[BsmtExposure]]="Gd",3,IF(fun[[#This Row],[BsmtExposure]]="Av",2,IF(fun[[#This Row],[BsmtExposure]]="Mn",1,0)))</f>
        <v>0</v>
      </c>
      <c r="AR135" t="s">
        <v>127</v>
      </c>
      <c r="AS135">
        <v>1005</v>
      </c>
      <c r="AT135" t="s">
        <v>128</v>
      </c>
      <c r="AU135">
        <v>0</v>
      </c>
      <c r="AV135">
        <v>262</v>
      </c>
      <c r="AW135">
        <v>1267</v>
      </c>
      <c r="AX135" t="s">
        <v>129</v>
      </c>
      <c r="AY135" t="s">
        <v>130</v>
      </c>
      <c r="AZ135">
        <f>IF(fun[[#This Row],[HeatingQC]]="Ex",5,IF(fun[[#This Row],[HeatingQC]]="Gd",4,IF(fun[[#This Row],[HeatingQC]]="TA",3,IF(fun[[#This Row],[HeatingQC]]="Fa",2,IF(fun[[#This Row],[HeatingQC]]="Po",1,0)))))</f>
        <v>5</v>
      </c>
      <c r="BA135" t="s">
        <v>131</v>
      </c>
      <c r="BB135" t="s">
        <v>132</v>
      </c>
      <c r="BC135">
        <v>1296</v>
      </c>
      <c r="BD135">
        <v>0</v>
      </c>
      <c r="BE135">
        <v>0</v>
      </c>
      <c r="BF135">
        <v>1296</v>
      </c>
      <c r="BG135">
        <f>LOG(fun[[#This Row],[GrLivArea]])</f>
        <v>3.1126050015345745</v>
      </c>
      <c r="BH135">
        <v>1</v>
      </c>
      <c r="BI135">
        <v>0</v>
      </c>
      <c r="BJ135">
        <f>fun[[#This Row],[BsmtFullBath]]+(0.5*fun[[#This Row],[BsmtHalfBath]])</f>
        <v>1</v>
      </c>
      <c r="BK135">
        <v>2</v>
      </c>
      <c r="BL135">
        <v>0</v>
      </c>
      <c r="BM135">
        <f>fun[[#This Row],[HalfBath]]+fun[[#This Row],[TOTBaseBath]]+fun[[#This Row],[FullBath]]</f>
        <v>3</v>
      </c>
      <c r="BN135">
        <v>2</v>
      </c>
      <c r="BO135">
        <v>1</v>
      </c>
      <c r="BP135" t="s">
        <v>123</v>
      </c>
      <c r="BQ135">
        <f>IF(fun[[#This Row],[KitchenQual]]="Ex",5,IF(fun[[#This Row],[KitchenQual]]="Gd",4,IF(fun[[#This Row],[KitchenQual]]="TA",3,IF(fun[[#This Row],[KitchenQual]]="Fa",2,0))))</f>
        <v>4</v>
      </c>
      <c r="BR135">
        <v>6</v>
      </c>
      <c r="BS135" t="s">
        <v>133</v>
      </c>
      <c r="BT135">
        <v>0</v>
      </c>
      <c r="BU135" t="s">
        <v>109</v>
      </c>
      <c r="BV135">
        <f>IF(fun[[#This Row],[FireplaceQu]]="Ex",5,IF(fun[[#This Row],[FireplaceQu]]="Gd",4,IF(fun[[#This Row],[FireplaceQu]]="TA",3,IF(fun[[#This Row],[FireplaceQu]]="Fa",2,0))))</f>
        <v>0</v>
      </c>
      <c r="BW135" t="s">
        <v>134</v>
      </c>
      <c r="BX135">
        <v>2001</v>
      </c>
      <c r="BY135" t="s">
        <v>183</v>
      </c>
      <c r="BZ135">
        <v>2</v>
      </c>
      <c r="CA135">
        <v>471</v>
      </c>
      <c r="CB135" t="s">
        <v>124</v>
      </c>
      <c r="CC135">
        <f>IF(fun[[#This Row],[GarageQual]]="Ex",5,IF(fun[[#This Row],[GarageQual]]="Gd",4,IF(fun[[#This Row],[GarageQual]]="TA",3,IF(fun[[#This Row],[GarageQual]]="Fa",2,IF(fun[[#This Row],[GarageQual]]="Po",1,0)))))</f>
        <v>3</v>
      </c>
      <c r="CD135" t="s">
        <v>124</v>
      </c>
      <c r="CE135">
        <f>IF(fun[[#This Row],[GarageCond]]="Ex",5,IF(fun[[#This Row],[GarageCond]]="Gd",4,IF(fun[[#This Row],[GarageCond]]="TA",3,IF(fun[[#This Row],[GarageCond]]="Fa",2,IF(fun[[#This Row],[GarageCond]]="Po",1,0)))))</f>
        <v>3</v>
      </c>
      <c r="CF135" t="s">
        <v>131</v>
      </c>
      <c r="CG135">
        <v>192</v>
      </c>
      <c r="CH135">
        <v>25</v>
      </c>
      <c r="CI135">
        <v>0</v>
      </c>
      <c r="CJ135">
        <v>0</v>
      </c>
      <c r="CK135">
        <v>0</v>
      </c>
      <c r="CL135">
        <f>(0.5*fun[[#This Row],[WoodDeckSF]])+fun[[#This Row],[OpenPorchSF]]+(2*fun[[#This Row],[EnclosedPorch]])+(1.5*fun[[#This Row],[3SsnPorch]])+fun[[#This Row],[ScreenPorch]]</f>
        <v>121</v>
      </c>
      <c r="CM135">
        <v>0</v>
      </c>
      <c r="CN135" t="s">
        <v>109</v>
      </c>
      <c r="CO135">
        <f>IF(fun[[#This Row],[PoolQC]]="Ex",5,IF(fun[[#This Row],[PoolQC]]="Gd",4,IF(fun[[#This Row],[PoolQC]]="TA",3,IF(fun[[#This Row],[PoolQC]]="Fa",2,IF(fun[[#This Row],[PoolQC]]="Po",1,0)))))</f>
        <v>0</v>
      </c>
      <c r="CP135" t="s">
        <v>109</v>
      </c>
      <c r="CQ135" t="s">
        <v>109</v>
      </c>
      <c r="CR135">
        <v>0</v>
      </c>
      <c r="CS135">
        <v>6</v>
      </c>
      <c r="CT135">
        <v>2009</v>
      </c>
      <c r="CU135" t="s">
        <v>136</v>
      </c>
      <c r="CV135" t="s">
        <v>137</v>
      </c>
      <c r="CW135">
        <f>COUNTIF(fun[[#This Row],[Id]:[SaleCondition]],0)</f>
        <v>18</v>
      </c>
      <c r="CX135">
        <f>COUNTIF(fun[[#This Row],[Id]:[SaleCondition]],"NA")</f>
        <v>6</v>
      </c>
      <c r="CY135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35">
        <f>fun[NUM_ExCond]+fun[NUM_BsmtCond]+fun[NUM_GarCond]</f>
        <v>9</v>
      </c>
      <c r="DA1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72.5</v>
      </c>
      <c r="DC135">
        <v>220000</v>
      </c>
    </row>
    <row r="136" spans="1:107" x14ac:dyDescent="0.25">
      <c r="A136">
        <v>135</v>
      </c>
      <c r="B136">
        <v>20</v>
      </c>
      <c r="C136" t="s">
        <v>107</v>
      </c>
      <c r="D136">
        <f>IF(fun[[#This Row],[MSZoning]]="RL",1,0)</f>
        <v>1</v>
      </c>
      <c r="E136">
        <f>IF(fun[[#This Row],[rl]]="RM",1,0)</f>
        <v>0</v>
      </c>
      <c r="F136">
        <f>IF(fun[[#This Row],[rm]]="RH",1,0)</f>
        <v>0</v>
      </c>
      <c r="G136">
        <f>IF(fun[[#This Row],[rh]]="C (all)",1,0)</f>
        <v>0</v>
      </c>
      <c r="H136">
        <v>78</v>
      </c>
      <c r="I136">
        <f>IF(fun[[#This Row],[LotFrontage]]="NA",0,fun[[#This Row],[LotFrontage]])</f>
        <v>78</v>
      </c>
      <c r="J136">
        <v>10335</v>
      </c>
      <c r="K136" t="s">
        <v>108</v>
      </c>
      <c r="L136" t="s">
        <v>109</v>
      </c>
      <c r="M136" t="s">
        <v>146</v>
      </c>
      <c r="N136" t="s">
        <v>111</v>
      </c>
      <c r="O136" t="s">
        <v>112</v>
      </c>
      <c r="P136" t="s">
        <v>113</v>
      </c>
      <c r="Q136" t="s">
        <v>114</v>
      </c>
      <c r="R136" t="s">
        <v>177</v>
      </c>
      <c r="S136" t="s">
        <v>116</v>
      </c>
      <c r="T136" t="s">
        <v>116</v>
      </c>
      <c r="U136" t="s">
        <v>117</v>
      </c>
      <c r="V136" t="s">
        <v>141</v>
      </c>
      <c r="W136">
        <v>5</v>
      </c>
      <c r="X136">
        <v>6</v>
      </c>
      <c r="Y136">
        <v>1968</v>
      </c>
      <c r="Z136">
        <v>1993</v>
      </c>
      <c r="AA136" t="s">
        <v>119</v>
      </c>
      <c r="AB136" t="s">
        <v>120</v>
      </c>
      <c r="AC136" t="s">
        <v>187</v>
      </c>
      <c r="AD136" t="s">
        <v>187</v>
      </c>
      <c r="AE136" t="s">
        <v>143</v>
      </c>
      <c r="AF136">
        <v>0</v>
      </c>
      <c r="AG136" t="s">
        <v>124</v>
      </c>
      <c r="AH136">
        <f>IF(fun[[#This Row],[ExterQual]]="Ex",5,IF(fun[[#This Row],[ExterQual]]="Gd",4,IF(fun[[#This Row],[ExterQual]]="TA",3,IF(fun[[#This Row],[ExterQual]]="Fa",2,1))))</f>
        <v>3</v>
      </c>
      <c r="AI136" t="s">
        <v>124</v>
      </c>
      <c r="AJ136">
        <f>IF(fun[[#This Row],[ExterCond]]="Ex",5,IF(fun[[#This Row],[ExterCond]]="Gd",4,IF(fun[[#This Row],[ExterCond]]="TA",3,IF(fun[[#This Row],[ExterCond]]="Fa",2,1))))</f>
        <v>3</v>
      </c>
      <c r="AK136" t="s">
        <v>144</v>
      </c>
      <c r="AL136" t="s">
        <v>124</v>
      </c>
      <c r="AM136">
        <f>IF(fun[[#This Row],[BsmtQual]]="Ex",5,IF(fun[[#This Row],[BsmtQual]]="Gd",4,IF(fun[[#This Row],[BsmtQual]]="TA",3,IF(fun[[#This Row],[BsmtQual]]="Fa",2,IF(fun[[#This Row],[BsmtQual]]="Po",1,0)))))</f>
        <v>3</v>
      </c>
      <c r="AN136" t="s">
        <v>124</v>
      </c>
      <c r="AO136">
        <f>IF(fun[[#This Row],[BsmtCond]]="Ex",5,IF(fun[[#This Row],[BsmtCond]]="Gd",4,IF(fun[[#This Row],[BsmtCond]]="TA",3,IF(fun[[#This Row],[BsmtCond]]="Fa",2,IF(fun[[#This Row],[BsmtCond]]="Po",1,0)))))</f>
        <v>3</v>
      </c>
      <c r="AP136" t="s">
        <v>126</v>
      </c>
      <c r="AQ136">
        <f>IF(fun[[#This Row],[BsmtExposure]]="Gd",3,IF(fun[[#This Row],[BsmtExposure]]="Av",2,IF(fun[[#This Row],[BsmtExposure]]="Mn",1,0)))</f>
        <v>0</v>
      </c>
      <c r="AR136" t="s">
        <v>179</v>
      </c>
      <c r="AS136">
        <v>570</v>
      </c>
      <c r="AT136" t="s">
        <v>128</v>
      </c>
      <c r="AU136">
        <v>0</v>
      </c>
      <c r="AV136">
        <v>891</v>
      </c>
      <c r="AW136">
        <v>1461</v>
      </c>
      <c r="AX136" t="s">
        <v>129</v>
      </c>
      <c r="AY136" t="s">
        <v>123</v>
      </c>
      <c r="AZ136">
        <f>IF(fun[[#This Row],[HeatingQC]]="Ex",5,IF(fun[[#This Row],[HeatingQC]]="Gd",4,IF(fun[[#This Row],[HeatingQC]]="TA",3,IF(fun[[#This Row],[HeatingQC]]="Fa",2,IF(fun[[#This Row],[HeatingQC]]="Po",1,0)))))</f>
        <v>4</v>
      </c>
      <c r="BA136" t="s">
        <v>131</v>
      </c>
      <c r="BB136" t="s">
        <v>132</v>
      </c>
      <c r="BC136">
        <v>1721</v>
      </c>
      <c r="BD136">
        <v>0</v>
      </c>
      <c r="BE136">
        <v>0</v>
      </c>
      <c r="BF136">
        <v>1721</v>
      </c>
      <c r="BG136">
        <f>LOG(fun[[#This Row],[GrLivArea]])</f>
        <v>3.2357808703275603</v>
      </c>
      <c r="BH136">
        <v>0</v>
      </c>
      <c r="BI136">
        <v>0</v>
      </c>
      <c r="BJ136">
        <f>fun[[#This Row],[BsmtFullBath]]+(0.5*fun[[#This Row],[BsmtHalfBath]])</f>
        <v>0</v>
      </c>
      <c r="BK136">
        <v>2</v>
      </c>
      <c r="BL136">
        <v>1</v>
      </c>
      <c r="BM136">
        <f>fun[[#This Row],[HalfBath]]+fun[[#This Row],[TOTBaseBath]]+fun[[#This Row],[FullBath]]</f>
        <v>3</v>
      </c>
      <c r="BN136">
        <v>3</v>
      </c>
      <c r="BO136">
        <v>1</v>
      </c>
      <c r="BP136" t="s">
        <v>124</v>
      </c>
      <c r="BQ136">
        <f>IF(fun[[#This Row],[KitchenQual]]="Ex",5,IF(fun[[#This Row],[KitchenQual]]="Gd",4,IF(fun[[#This Row],[KitchenQual]]="TA",3,IF(fun[[#This Row],[KitchenQual]]="Fa",2,0))))</f>
        <v>3</v>
      </c>
      <c r="BR136">
        <v>7</v>
      </c>
      <c r="BS136" t="s">
        <v>172</v>
      </c>
      <c r="BT136">
        <v>1</v>
      </c>
      <c r="BU136" t="s">
        <v>124</v>
      </c>
      <c r="BV136">
        <f>IF(fun[[#This Row],[FireplaceQu]]="Ex",5,IF(fun[[#This Row],[FireplaceQu]]="Gd",4,IF(fun[[#This Row],[FireplaceQu]]="TA",3,IF(fun[[#This Row],[FireplaceQu]]="Fa",2,0))))</f>
        <v>3</v>
      </c>
      <c r="BW136" t="s">
        <v>134</v>
      </c>
      <c r="BX136">
        <v>1968</v>
      </c>
      <c r="BY136" t="s">
        <v>135</v>
      </c>
      <c r="BZ136">
        <v>2</v>
      </c>
      <c r="CA136">
        <v>440</v>
      </c>
      <c r="CB136" t="s">
        <v>124</v>
      </c>
      <c r="CC136">
        <f>IF(fun[[#This Row],[GarageQual]]="Ex",5,IF(fun[[#This Row],[GarageQual]]="Gd",4,IF(fun[[#This Row],[GarageQual]]="TA",3,IF(fun[[#This Row],[GarageQual]]="Fa",2,IF(fun[[#This Row],[GarageQual]]="Po",1,0)))))</f>
        <v>3</v>
      </c>
      <c r="CD136" t="s">
        <v>124</v>
      </c>
      <c r="CE136">
        <f>IF(fun[[#This Row],[GarageCond]]="Ex",5,IF(fun[[#This Row],[GarageCond]]="Gd",4,IF(fun[[#This Row],[GarageCond]]="TA",3,IF(fun[[#This Row],[GarageCond]]="Fa",2,IF(fun[[#This Row],[GarageCond]]="Po",1,0)))))</f>
        <v>3</v>
      </c>
      <c r="CF136" t="s">
        <v>131</v>
      </c>
      <c r="CG136">
        <v>0</v>
      </c>
      <c r="CH136">
        <v>96</v>
      </c>
      <c r="CI136">
        <v>180</v>
      </c>
      <c r="CJ136">
        <v>0</v>
      </c>
      <c r="CK136">
        <v>0</v>
      </c>
      <c r="CL136">
        <f>(0.5*fun[[#This Row],[WoodDeckSF]])+fun[[#This Row],[OpenPorchSF]]+(2*fun[[#This Row],[EnclosedPorch]])+(1.5*fun[[#This Row],[3SsnPorch]])+fun[[#This Row],[ScreenPorch]]</f>
        <v>456</v>
      </c>
      <c r="CM136">
        <v>0</v>
      </c>
      <c r="CN136" t="s">
        <v>109</v>
      </c>
      <c r="CO136">
        <f>IF(fun[[#This Row],[PoolQC]]="Ex",5,IF(fun[[#This Row],[PoolQC]]="Gd",4,IF(fun[[#This Row],[PoolQC]]="TA",3,IF(fun[[#This Row],[PoolQC]]="Fa",2,IF(fun[[#This Row],[PoolQC]]="Po",1,0)))))</f>
        <v>0</v>
      </c>
      <c r="CP136" t="s">
        <v>160</v>
      </c>
      <c r="CQ136" t="s">
        <v>109</v>
      </c>
      <c r="CR136">
        <v>0</v>
      </c>
      <c r="CS136">
        <v>7</v>
      </c>
      <c r="CT136">
        <v>2006</v>
      </c>
      <c r="CU136" t="s">
        <v>136</v>
      </c>
      <c r="CV136" t="s">
        <v>137</v>
      </c>
      <c r="CW136">
        <f>COUNTIF(fun[[#This Row],[Id]:[SaleCondition]],0)</f>
        <v>17</v>
      </c>
      <c r="CX136">
        <f>COUNTIF(fun[[#This Row],[Id]:[SaleCondition]],"NA")</f>
        <v>3</v>
      </c>
      <c r="CY136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36">
        <f>fun[NUM_ExCond]+fun[NUM_BsmtCond]+fun[NUM_GarCond]</f>
        <v>9</v>
      </c>
      <c r="DA1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36">
        <v>180000</v>
      </c>
    </row>
    <row r="137" spans="1:107" x14ac:dyDescent="0.25">
      <c r="A137">
        <v>136</v>
      </c>
      <c r="B137">
        <v>20</v>
      </c>
      <c r="C137" t="s">
        <v>107</v>
      </c>
      <c r="D137">
        <f>IF(fun[[#This Row],[MSZoning]]="RL",1,0)</f>
        <v>1</v>
      </c>
      <c r="E137">
        <f>IF(fun[[#This Row],[rl]]="RM",1,0)</f>
        <v>0</v>
      </c>
      <c r="F137">
        <f>IF(fun[[#This Row],[rm]]="RH",1,0)</f>
        <v>0</v>
      </c>
      <c r="G137">
        <f>IF(fun[[#This Row],[rh]]="C (all)",1,0)</f>
        <v>0</v>
      </c>
      <c r="H137">
        <v>80</v>
      </c>
      <c r="I137">
        <f>IF(fun[[#This Row],[LotFrontage]]="NA",0,fun[[#This Row],[LotFrontage]])</f>
        <v>80</v>
      </c>
      <c r="J137">
        <v>10400</v>
      </c>
      <c r="K137" t="s">
        <v>108</v>
      </c>
      <c r="L137" t="s">
        <v>109</v>
      </c>
      <c r="M137" t="s">
        <v>110</v>
      </c>
      <c r="N137" t="s">
        <v>111</v>
      </c>
      <c r="O137" t="s">
        <v>112</v>
      </c>
      <c r="P137" t="s">
        <v>113</v>
      </c>
      <c r="Q137" t="s">
        <v>114</v>
      </c>
      <c r="R137" t="s">
        <v>164</v>
      </c>
      <c r="S137" t="s">
        <v>116</v>
      </c>
      <c r="T137" t="s">
        <v>116</v>
      </c>
      <c r="U137" t="s">
        <v>117</v>
      </c>
      <c r="V137" t="s">
        <v>141</v>
      </c>
      <c r="W137">
        <v>7</v>
      </c>
      <c r="X137">
        <v>6</v>
      </c>
      <c r="Y137">
        <v>1970</v>
      </c>
      <c r="Z137">
        <v>1970</v>
      </c>
      <c r="AA137" t="s">
        <v>178</v>
      </c>
      <c r="AB137" t="s">
        <v>120</v>
      </c>
      <c r="AC137" t="s">
        <v>187</v>
      </c>
      <c r="AD137" t="s">
        <v>187</v>
      </c>
      <c r="AE137" t="s">
        <v>122</v>
      </c>
      <c r="AF137">
        <v>288</v>
      </c>
      <c r="AG137" t="s">
        <v>124</v>
      </c>
      <c r="AH137">
        <f>IF(fun[[#This Row],[ExterQual]]="Ex",5,IF(fun[[#This Row],[ExterQual]]="Gd",4,IF(fun[[#This Row],[ExterQual]]="TA",3,IF(fun[[#This Row],[ExterQual]]="Fa",2,1))))</f>
        <v>3</v>
      </c>
      <c r="AI137" t="s">
        <v>124</v>
      </c>
      <c r="AJ137">
        <f>IF(fun[[#This Row],[ExterCond]]="Ex",5,IF(fun[[#This Row],[ExterCond]]="Gd",4,IF(fun[[#This Row],[ExterCond]]="TA",3,IF(fun[[#This Row],[ExterCond]]="Fa",2,1))))</f>
        <v>3</v>
      </c>
      <c r="AK137" t="s">
        <v>125</v>
      </c>
      <c r="AL137" t="s">
        <v>124</v>
      </c>
      <c r="AM137">
        <f>IF(fun[[#This Row],[BsmtQual]]="Ex",5,IF(fun[[#This Row],[BsmtQual]]="Gd",4,IF(fun[[#This Row],[BsmtQual]]="TA",3,IF(fun[[#This Row],[BsmtQual]]="Fa",2,IF(fun[[#This Row],[BsmtQual]]="Po",1,0)))))</f>
        <v>3</v>
      </c>
      <c r="AN137" t="s">
        <v>124</v>
      </c>
      <c r="AO137">
        <f>IF(fun[[#This Row],[BsmtCond]]="Ex",5,IF(fun[[#This Row],[BsmtCond]]="Gd",4,IF(fun[[#This Row],[BsmtCond]]="TA",3,IF(fun[[#This Row],[BsmtCond]]="Fa",2,IF(fun[[#This Row],[BsmtCond]]="Po",1,0)))))</f>
        <v>3</v>
      </c>
      <c r="AP137" t="s">
        <v>126</v>
      </c>
      <c r="AQ137">
        <f>IF(fun[[#This Row],[BsmtExposure]]="Gd",3,IF(fun[[#This Row],[BsmtExposure]]="Av",2,IF(fun[[#This Row],[BsmtExposure]]="Mn",1,0)))</f>
        <v>0</v>
      </c>
      <c r="AR137" t="s">
        <v>128</v>
      </c>
      <c r="AS137">
        <v>0</v>
      </c>
      <c r="AT137" t="s">
        <v>128</v>
      </c>
      <c r="AU137">
        <v>0</v>
      </c>
      <c r="AV137">
        <v>1304</v>
      </c>
      <c r="AW137">
        <v>1304</v>
      </c>
      <c r="AX137" t="s">
        <v>129</v>
      </c>
      <c r="AY137" t="s">
        <v>123</v>
      </c>
      <c r="AZ137">
        <f>IF(fun[[#This Row],[HeatingQC]]="Ex",5,IF(fun[[#This Row],[HeatingQC]]="Gd",4,IF(fun[[#This Row],[HeatingQC]]="TA",3,IF(fun[[#This Row],[HeatingQC]]="Fa",2,IF(fun[[#This Row],[HeatingQC]]="Po",1,0)))))</f>
        <v>4</v>
      </c>
      <c r="BA137" t="s">
        <v>131</v>
      </c>
      <c r="BB137" t="s">
        <v>132</v>
      </c>
      <c r="BC137">
        <v>1682</v>
      </c>
      <c r="BD137">
        <v>0</v>
      </c>
      <c r="BE137">
        <v>0</v>
      </c>
      <c r="BF137">
        <v>1682</v>
      </c>
      <c r="BG137">
        <f>LOG(fun[[#This Row],[GrLivArea]])</f>
        <v>3.2258259914618934</v>
      </c>
      <c r="BH137">
        <v>0</v>
      </c>
      <c r="BI137">
        <v>0</v>
      </c>
      <c r="BJ137">
        <f>fun[[#This Row],[BsmtFullBath]]+(0.5*fun[[#This Row],[BsmtHalfBath]])</f>
        <v>0</v>
      </c>
      <c r="BK137">
        <v>2</v>
      </c>
      <c r="BL137">
        <v>0</v>
      </c>
      <c r="BM137">
        <f>fun[[#This Row],[HalfBath]]+fun[[#This Row],[TOTBaseBath]]+fun[[#This Row],[FullBath]]</f>
        <v>2</v>
      </c>
      <c r="BN137">
        <v>3</v>
      </c>
      <c r="BO137">
        <v>1</v>
      </c>
      <c r="BP137" t="s">
        <v>124</v>
      </c>
      <c r="BQ137">
        <f>IF(fun[[#This Row],[KitchenQual]]="Ex",5,IF(fun[[#This Row],[KitchenQual]]="Gd",4,IF(fun[[#This Row],[KitchenQual]]="TA",3,IF(fun[[#This Row],[KitchenQual]]="Fa",2,0))))</f>
        <v>3</v>
      </c>
      <c r="BR137">
        <v>7</v>
      </c>
      <c r="BS137" t="s">
        <v>133</v>
      </c>
      <c r="BT137">
        <v>1</v>
      </c>
      <c r="BU137" t="s">
        <v>123</v>
      </c>
      <c r="BV137">
        <f>IF(fun[[#This Row],[FireplaceQu]]="Ex",5,IF(fun[[#This Row],[FireplaceQu]]="Gd",4,IF(fun[[#This Row],[FireplaceQu]]="TA",3,IF(fun[[#This Row],[FireplaceQu]]="Fa",2,0))))</f>
        <v>4</v>
      </c>
      <c r="BW137" t="s">
        <v>134</v>
      </c>
      <c r="BX137">
        <v>1970</v>
      </c>
      <c r="BY137" t="s">
        <v>128</v>
      </c>
      <c r="BZ137">
        <v>2</v>
      </c>
      <c r="CA137">
        <v>530</v>
      </c>
      <c r="CB137" t="s">
        <v>124</v>
      </c>
      <c r="CC137">
        <f>IF(fun[[#This Row],[GarageQual]]="Ex",5,IF(fun[[#This Row],[GarageQual]]="Gd",4,IF(fun[[#This Row],[GarageQual]]="TA",3,IF(fun[[#This Row],[GarageQual]]="Fa",2,IF(fun[[#This Row],[GarageQual]]="Po",1,0)))))</f>
        <v>3</v>
      </c>
      <c r="CD137" t="s">
        <v>124</v>
      </c>
      <c r="CE137">
        <f>IF(fun[[#This Row],[GarageCond]]="Ex",5,IF(fun[[#This Row],[GarageCond]]="Gd",4,IF(fun[[#This Row],[GarageCond]]="TA",3,IF(fun[[#This Row],[GarageCond]]="Fa",2,IF(fun[[#This Row],[GarageCond]]="Po",1,0)))))</f>
        <v>3</v>
      </c>
      <c r="CF137" t="s">
        <v>131</v>
      </c>
      <c r="CG137">
        <v>98</v>
      </c>
      <c r="CH137">
        <v>0</v>
      </c>
      <c r="CI137">
        <v>0</v>
      </c>
      <c r="CJ137">
        <v>0</v>
      </c>
      <c r="CK137">
        <v>0</v>
      </c>
      <c r="CL137">
        <f>(0.5*fun[[#This Row],[WoodDeckSF]])+fun[[#This Row],[OpenPorchSF]]+(2*fun[[#This Row],[EnclosedPorch]])+(1.5*fun[[#This Row],[3SsnPorch]])+fun[[#This Row],[ScreenPorch]]</f>
        <v>49</v>
      </c>
      <c r="CM137">
        <v>0</v>
      </c>
      <c r="CN137" t="s">
        <v>109</v>
      </c>
      <c r="CO137">
        <f>IF(fun[[#This Row],[PoolQC]]="Ex",5,IF(fun[[#This Row],[PoolQC]]="Gd",4,IF(fun[[#This Row],[PoolQC]]="TA",3,IF(fun[[#This Row],[PoolQC]]="Fa",2,IF(fun[[#This Row],[PoolQC]]="Po",1,0)))))</f>
        <v>0</v>
      </c>
      <c r="CP137" t="s">
        <v>160</v>
      </c>
      <c r="CQ137" t="s">
        <v>109</v>
      </c>
      <c r="CR137">
        <v>0</v>
      </c>
      <c r="CS137">
        <v>5</v>
      </c>
      <c r="CT137">
        <v>2008</v>
      </c>
      <c r="CU137" t="s">
        <v>136</v>
      </c>
      <c r="CV137" t="s">
        <v>137</v>
      </c>
      <c r="CW137">
        <f>COUNTIF(fun[[#This Row],[Id]:[SaleCondition]],0)</f>
        <v>19</v>
      </c>
      <c r="CX137">
        <f>COUNTIF(fun[[#This Row],[Id]:[SaleCondition]],"NA")</f>
        <v>3</v>
      </c>
      <c r="CY13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7">
        <f>fun[NUM_ExCond]+fun[NUM_BsmtCond]+fun[NUM_GarCond]</f>
        <v>9</v>
      </c>
      <c r="DA1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</v>
      </c>
      <c r="DC137">
        <v>174000</v>
      </c>
    </row>
    <row r="138" spans="1:107" x14ac:dyDescent="0.25">
      <c r="A138">
        <v>137</v>
      </c>
      <c r="B138">
        <v>20</v>
      </c>
      <c r="C138" t="s">
        <v>107</v>
      </c>
      <c r="D138">
        <f>IF(fun[[#This Row],[MSZoning]]="RL",1,0)</f>
        <v>1</v>
      </c>
      <c r="E138">
        <f>IF(fun[[#This Row],[rl]]="RM",1,0)</f>
        <v>0</v>
      </c>
      <c r="F138">
        <f>IF(fun[[#This Row],[rm]]="RH",1,0)</f>
        <v>0</v>
      </c>
      <c r="G138">
        <f>IF(fun[[#This Row],[rh]]="C (all)",1,0)</f>
        <v>0</v>
      </c>
      <c r="H138" t="s">
        <v>109</v>
      </c>
      <c r="I138">
        <f>IF(fun[[#This Row],[LotFrontage]]="NA",0,fun[[#This Row],[LotFrontage]])</f>
        <v>0</v>
      </c>
      <c r="J138">
        <v>10355</v>
      </c>
      <c r="K138" t="s">
        <v>108</v>
      </c>
      <c r="L138" t="s">
        <v>109</v>
      </c>
      <c r="M138" t="s">
        <v>146</v>
      </c>
      <c r="N138" t="s">
        <v>111</v>
      </c>
      <c r="O138" t="s">
        <v>112</v>
      </c>
      <c r="P138" t="s">
        <v>148</v>
      </c>
      <c r="Q138" t="s">
        <v>114</v>
      </c>
      <c r="R138" t="s">
        <v>188</v>
      </c>
      <c r="S138" t="s">
        <v>116</v>
      </c>
      <c r="T138" t="s">
        <v>116</v>
      </c>
      <c r="U138" t="s">
        <v>117</v>
      </c>
      <c r="V138" t="s">
        <v>141</v>
      </c>
      <c r="W138">
        <v>5</v>
      </c>
      <c r="X138">
        <v>5</v>
      </c>
      <c r="Y138">
        <v>1967</v>
      </c>
      <c r="Z138">
        <v>1967</v>
      </c>
      <c r="AA138" t="s">
        <v>119</v>
      </c>
      <c r="AB138" t="s">
        <v>120</v>
      </c>
      <c r="AC138" t="s">
        <v>142</v>
      </c>
      <c r="AD138" t="s">
        <v>142</v>
      </c>
      <c r="AE138" t="s">
        <v>122</v>
      </c>
      <c r="AF138">
        <v>196</v>
      </c>
      <c r="AG138" t="s">
        <v>124</v>
      </c>
      <c r="AH138">
        <f>IF(fun[[#This Row],[ExterQual]]="Ex",5,IF(fun[[#This Row],[ExterQual]]="Gd",4,IF(fun[[#This Row],[ExterQual]]="TA",3,IF(fun[[#This Row],[ExterQual]]="Fa",2,1))))</f>
        <v>3</v>
      </c>
      <c r="AI138" t="s">
        <v>124</v>
      </c>
      <c r="AJ138">
        <f>IF(fun[[#This Row],[ExterCond]]="Ex",5,IF(fun[[#This Row],[ExterCond]]="Gd",4,IF(fun[[#This Row],[ExterCond]]="TA",3,IF(fun[[#This Row],[ExterCond]]="Fa",2,1))))</f>
        <v>3</v>
      </c>
      <c r="AK138" t="s">
        <v>144</v>
      </c>
      <c r="AL138" t="s">
        <v>124</v>
      </c>
      <c r="AM138">
        <f>IF(fun[[#This Row],[BsmtQual]]="Ex",5,IF(fun[[#This Row],[BsmtQual]]="Gd",4,IF(fun[[#This Row],[BsmtQual]]="TA",3,IF(fun[[#This Row],[BsmtQual]]="Fa",2,IF(fun[[#This Row],[BsmtQual]]="Po",1,0)))))</f>
        <v>3</v>
      </c>
      <c r="AN138" t="s">
        <v>124</v>
      </c>
      <c r="AO138">
        <f>IF(fun[[#This Row],[BsmtCond]]="Ex",5,IF(fun[[#This Row],[BsmtCond]]="Gd",4,IF(fun[[#This Row],[BsmtCond]]="TA",3,IF(fun[[#This Row],[BsmtCond]]="Fa",2,IF(fun[[#This Row],[BsmtCond]]="Po",1,0)))))</f>
        <v>3</v>
      </c>
      <c r="AP138" t="s">
        <v>126</v>
      </c>
      <c r="AQ138">
        <f>IF(fun[[#This Row],[BsmtExposure]]="Gd",3,IF(fun[[#This Row],[BsmtExposure]]="Av",2,IF(fun[[#This Row],[BsmtExposure]]="Mn",1,0)))</f>
        <v>0</v>
      </c>
      <c r="AR138" t="s">
        <v>167</v>
      </c>
      <c r="AS138">
        <v>695</v>
      </c>
      <c r="AT138" t="s">
        <v>128</v>
      </c>
      <c r="AU138">
        <v>0</v>
      </c>
      <c r="AV138">
        <v>519</v>
      </c>
      <c r="AW138">
        <v>1214</v>
      </c>
      <c r="AX138" t="s">
        <v>129</v>
      </c>
      <c r="AY138" t="s">
        <v>124</v>
      </c>
      <c r="AZ138">
        <f>IF(fun[[#This Row],[HeatingQC]]="Ex",5,IF(fun[[#This Row],[HeatingQC]]="Gd",4,IF(fun[[#This Row],[HeatingQC]]="TA",3,IF(fun[[#This Row],[HeatingQC]]="Fa",2,IF(fun[[#This Row],[HeatingQC]]="Po",1,0)))))</f>
        <v>3</v>
      </c>
      <c r="BA138" t="s">
        <v>131</v>
      </c>
      <c r="BB138" t="s">
        <v>132</v>
      </c>
      <c r="BC138">
        <v>1214</v>
      </c>
      <c r="BD138">
        <v>0</v>
      </c>
      <c r="BE138">
        <v>0</v>
      </c>
      <c r="BF138">
        <v>1214</v>
      </c>
      <c r="BG138">
        <f>LOG(fun[[#This Row],[GrLivArea]])</f>
        <v>3.0842186867392387</v>
      </c>
      <c r="BH138">
        <v>0</v>
      </c>
      <c r="BI138">
        <v>0</v>
      </c>
      <c r="BJ138">
        <f>fun[[#This Row],[BsmtFullBath]]+(0.5*fun[[#This Row],[BsmtHalfBath]])</f>
        <v>0</v>
      </c>
      <c r="BK138">
        <v>2</v>
      </c>
      <c r="BL138">
        <v>0</v>
      </c>
      <c r="BM138">
        <f>fun[[#This Row],[HalfBath]]+fun[[#This Row],[TOTBaseBath]]+fun[[#This Row],[FullBath]]</f>
        <v>2</v>
      </c>
      <c r="BN138">
        <v>3</v>
      </c>
      <c r="BO138">
        <v>1</v>
      </c>
      <c r="BP138" t="s">
        <v>124</v>
      </c>
      <c r="BQ138">
        <f>IF(fun[[#This Row],[KitchenQual]]="Ex",5,IF(fun[[#This Row],[KitchenQual]]="Gd",4,IF(fun[[#This Row],[KitchenQual]]="TA",3,IF(fun[[#This Row],[KitchenQual]]="Fa",2,0))))</f>
        <v>3</v>
      </c>
      <c r="BR138">
        <v>5</v>
      </c>
      <c r="BS138" t="s">
        <v>133</v>
      </c>
      <c r="BT138">
        <v>1</v>
      </c>
      <c r="BU138" t="s">
        <v>173</v>
      </c>
      <c r="BV138">
        <f>IF(fun[[#This Row],[FireplaceQu]]="Ex",5,IF(fun[[#This Row],[FireplaceQu]]="Gd",4,IF(fun[[#This Row],[FireplaceQu]]="TA",3,IF(fun[[#This Row],[FireplaceQu]]="Fa",2,0))))</f>
        <v>2</v>
      </c>
      <c r="BW138" t="s">
        <v>134</v>
      </c>
      <c r="BX138">
        <v>1967</v>
      </c>
      <c r="BY138" t="s">
        <v>135</v>
      </c>
      <c r="BZ138">
        <v>1</v>
      </c>
      <c r="CA138">
        <v>318</v>
      </c>
      <c r="CB138" t="s">
        <v>124</v>
      </c>
      <c r="CC138">
        <f>IF(fun[[#This Row],[GarageQual]]="Ex",5,IF(fun[[#This Row],[GarageQual]]="Gd",4,IF(fun[[#This Row],[GarageQual]]="TA",3,IF(fun[[#This Row],[GarageQual]]="Fa",2,IF(fun[[#This Row],[GarageQual]]="Po",1,0)))))</f>
        <v>3</v>
      </c>
      <c r="CD138" t="s">
        <v>124</v>
      </c>
      <c r="CE138">
        <f>IF(fun[[#This Row],[GarageCond]]="Ex",5,IF(fun[[#This Row],[GarageCond]]="Gd",4,IF(fun[[#This Row],[GarageCond]]="TA",3,IF(fun[[#This Row],[GarageCond]]="Fa",2,IF(fun[[#This Row],[GarageCond]]="Po",1,0)))))</f>
        <v>3</v>
      </c>
      <c r="CF138" t="s">
        <v>131</v>
      </c>
      <c r="CG138">
        <v>0</v>
      </c>
      <c r="CH138">
        <v>111</v>
      </c>
      <c r="CI138">
        <v>0</v>
      </c>
      <c r="CJ138">
        <v>0</v>
      </c>
      <c r="CK138">
        <v>0</v>
      </c>
      <c r="CL138">
        <f>(0.5*fun[[#This Row],[WoodDeckSF]])+fun[[#This Row],[OpenPorchSF]]+(2*fun[[#This Row],[EnclosedPorch]])+(1.5*fun[[#This Row],[3SsnPorch]])+fun[[#This Row],[ScreenPorch]]</f>
        <v>111</v>
      </c>
      <c r="CM138">
        <v>0</v>
      </c>
      <c r="CN138" t="s">
        <v>109</v>
      </c>
      <c r="CO138">
        <f>IF(fun[[#This Row],[PoolQC]]="Ex",5,IF(fun[[#This Row],[PoolQC]]="Gd",4,IF(fun[[#This Row],[PoolQC]]="TA",3,IF(fun[[#This Row],[PoolQC]]="Fa",2,IF(fun[[#This Row],[PoolQC]]="Po",1,0)))))</f>
        <v>0</v>
      </c>
      <c r="CP138" t="s">
        <v>109</v>
      </c>
      <c r="CQ138" t="s">
        <v>109</v>
      </c>
      <c r="CR138">
        <v>0</v>
      </c>
      <c r="CS138">
        <v>7</v>
      </c>
      <c r="CT138">
        <v>2007</v>
      </c>
      <c r="CU138" t="s">
        <v>136</v>
      </c>
      <c r="CV138" t="s">
        <v>137</v>
      </c>
      <c r="CW138">
        <f>COUNTIF(fun[[#This Row],[Id]:[SaleCondition]],0)</f>
        <v>19</v>
      </c>
      <c r="CX138">
        <f>COUNTIF(fun[[#This Row],[Id]:[SaleCondition]],"NA")</f>
        <v>5</v>
      </c>
      <c r="CY138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38">
        <f>fun[NUM_ExCond]+fun[NUM_BsmtCond]+fun[NUM_GarCond]</f>
        <v>9</v>
      </c>
      <c r="DA1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1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48.75</v>
      </c>
      <c r="DC138">
        <v>143000</v>
      </c>
    </row>
    <row r="139" spans="1:107" x14ac:dyDescent="0.25">
      <c r="A139">
        <v>138</v>
      </c>
      <c r="B139">
        <v>90</v>
      </c>
      <c r="C139" t="s">
        <v>107</v>
      </c>
      <c r="D139">
        <f>IF(fun[[#This Row],[MSZoning]]="RL",1,0)</f>
        <v>1</v>
      </c>
      <c r="E139">
        <f>IF(fun[[#This Row],[rl]]="RM",1,0)</f>
        <v>0</v>
      </c>
      <c r="F139">
        <f>IF(fun[[#This Row],[rm]]="RH",1,0)</f>
        <v>0</v>
      </c>
      <c r="G139">
        <f>IF(fun[[#This Row],[rh]]="C (all)",1,0)</f>
        <v>0</v>
      </c>
      <c r="H139">
        <v>82</v>
      </c>
      <c r="I139">
        <f>IF(fun[[#This Row],[LotFrontage]]="NA",0,fun[[#This Row],[LotFrontage]])</f>
        <v>82</v>
      </c>
      <c r="J139">
        <v>11070</v>
      </c>
      <c r="K139" t="s">
        <v>108</v>
      </c>
      <c r="L139" t="s">
        <v>109</v>
      </c>
      <c r="M139" t="s">
        <v>110</v>
      </c>
      <c r="N139" t="s">
        <v>111</v>
      </c>
      <c r="O139" t="s">
        <v>112</v>
      </c>
      <c r="P139" t="s">
        <v>113</v>
      </c>
      <c r="Q139" t="s">
        <v>114</v>
      </c>
      <c r="R139" t="s">
        <v>157</v>
      </c>
      <c r="S139" t="s">
        <v>116</v>
      </c>
      <c r="T139" t="s">
        <v>116</v>
      </c>
      <c r="U139" t="s">
        <v>193</v>
      </c>
      <c r="V139" t="s">
        <v>141</v>
      </c>
      <c r="W139">
        <v>7</v>
      </c>
      <c r="X139">
        <v>5</v>
      </c>
      <c r="Y139">
        <v>1988</v>
      </c>
      <c r="Z139">
        <v>1989</v>
      </c>
      <c r="AA139" t="s">
        <v>119</v>
      </c>
      <c r="AB139" t="s">
        <v>120</v>
      </c>
      <c r="AC139" t="s">
        <v>121</v>
      </c>
      <c r="AD139" t="s">
        <v>121</v>
      </c>
      <c r="AE139" t="s">
        <v>122</v>
      </c>
      <c r="AF139">
        <v>70</v>
      </c>
      <c r="AG139" t="s">
        <v>124</v>
      </c>
      <c r="AH139">
        <f>IF(fun[[#This Row],[ExterQual]]="Ex",5,IF(fun[[#This Row],[ExterQual]]="Gd",4,IF(fun[[#This Row],[ExterQual]]="TA",3,IF(fun[[#This Row],[ExterQual]]="Fa",2,1))))</f>
        <v>3</v>
      </c>
      <c r="AI139" t="s">
        <v>124</v>
      </c>
      <c r="AJ139">
        <f>IF(fun[[#This Row],[ExterCond]]="Ex",5,IF(fun[[#This Row],[ExterCond]]="Gd",4,IF(fun[[#This Row],[ExterCond]]="TA",3,IF(fun[[#This Row],[ExterCond]]="Fa",2,1))))</f>
        <v>3</v>
      </c>
      <c r="AK139" t="s">
        <v>144</v>
      </c>
      <c r="AL139" t="s">
        <v>124</v>
      </c>
      <c r="AM139">
        <f>IF(fun[[#This Row],[BsmtQual]]="Ex",5,IF(fun[[#This Row],[BsmtQual]]="Gd",4,IF(fun[[#This Row],[BsmtQual]]="TA",3,IF(fun[[#This Row],[BsmtQual]]="Fa",2,IF(fun[[#This Row],[BsmtQual]]="Po",1,0)))))</f>
        <v>3</v>
      </c>
      <c r="AN139" t="s">
        <v>124</v>
      </c>
      <c r="AO139">
        <f>IF(fun[[#This Row],[BsmtCond]]="Ex",5,IF(fun[[#This Row],[BsmtCond]]="Gd",4,IF(fun[[#This Row],[BsmtCond]]="TA",3,IF(fun[[#This Row],[BsmtCond]]="Fa",2,IF(fun[[#This Row],[BsmtCond]]="Po",1,0)))))</f>
        <v>3</v>
      </c>
      <c r="AP139" t="s">
        <v>126</v>
      </c>
      <c r="AQ139">
        <f>IF(fun[[#This Row],[BsmtExposure]]="Gd",3,IF(fun[[#This Row],[BsmtExposure]]="Av",2,IF(fun[[#This Row],[BsmtExposure]]="Mn",1,0)))</f>
        <v>0</v>
      </c>
      <c r="AR139" t="s">
        <v>128</v>
      </c>
      <c r="AS139">
        <v>0</v>
      </c>
      <c r="AT139" t="s">
        <v>128</v>
      </c>
      <c r="AU139">
        <v>0</v>
      </c>
      <c r="AV139">
        <v>1907</v>
      </c>
      <c r="AW139">
        <v>1907</v>
      </c>
      <c r="AX139" t="s">
        <v>129</v>
      </c>
      <c r="AY139" t="s">
        <v>123</v>
      </c>
      <c r="AZ139">
        <f>IF(fun[[#This Row],[HeatingQC]]="Ex",5,IF(fun[[#This Row],[HeatingQC]]="Gd",4,IF(fun[[#This Row],[HeatingQC]]="TA",3,IF(fun[[#This Row],[HeatingQC]]="Fa",2,IF(fun[[#This Row],[HeatingQC]]="Po",1,0)))))</f>
        <v>4</v>
      </c>
      <c r="BA139" t="s">
        <v>131</v>
      </c>
      <c r="BB139" t="s">
        <v>132</v>
      </c>
      <c r="BC139">
        <v>1959</v>
      </c>
      <c r="BD139">
        <v>0</v>
      </c>
      <c r="BE139">
        <v>0</v>
      </c>
      <c r="BF139">
        <v>1959</v>
      </c>
      <c r="BG139">
        <f>LOG(fun[[#This Row],[GrLivArea]])</f>
        <v>3.2920344359947364</v>
      </c>
      <c r="BH139">
        <v>0</v>
      </c>
      <c r="BI139">
        <v>0</v>
      </c>
      <c r="BJ139">
        <f>fun[[#This Row],[BsmtFullBath]]+(0.5*fun[[#This Row],[BsmtHalfBath]])</f>
        <v>0</v>
      </c>
      <c r="BK139">
        <v>3</v>
      </c>
      <c r="BL139">
        <v>0</v>
      </c>
      <c r="BM139">
        <f>fun[[#This Row],[HalfBath]]+fun[[#This Row],[TOTBaseBath]]+fun[[#This Row],[FullBath]]</f>
        <v>3</v>
      </c>
      <c r="BN139">
        <v>5</v>
      </c>
      <c r="BO139">
        <v>2</v>
      </c>
      <c r="BP139" t="s">
        <v>124</v>
      </c>
      <c r="BQ139">
        <f>IF(fun[[#This Row],[KitchenQual]]="Ex",5,IF(fun[[#This Row],[KitchenQual]]="Gd",4,IF(fun[[#This Row],[KitchenQual]]="TA",3,IF(fun[[#This Row],[KitchenQual]]="Fa",2,0))))</f>
        <v>3</v>
      </c>
      <c r="BR139">
        <v>9</v>
      </c>
      <c r="BS139" t="s">
        <v>133</v>
      </c>
      <c r="BT139">
        <v>0</v>
      </c>
      <c r="BU139" t="s">
        <v>109</v>
      </c>
      <c r="BV139">
        <f>IF(fun[[#This Row],[FireplaceQu]]="Ex",5,IF(fun[[#This Row],[FireplaceQu]]="Gd",4,IF(fun[[#This Row],[FireplaceQu]]="TA",3,IF(fun[[#This Row],[FireplaceQu]]="Fa",2,0))))</f>
        <v>0</v>
      </c>
      <c r="BW139" t="s">
        <v>243</v>
      </c>
      <c r="BX139">
        <v>1989</v>
      </c>
      <c r="BY139" t="s">
        <v>128</v>
      </c>
      <c r="BZ139">
        <v>3</v>
      </c>
      <c r="CA139">
        <v>766</v>
      </c>
      <c r="CB139" t="s">
        <v>124</v>
      </c>
      <c r="CC139">
        <f>IF(fun[[#This Row],[GarageQual]]="Ex",5,IF(fun[[#This Row],[GarageQual]]="Gd",4,IF(fun[[#This Row],[GarageQual]]="TA",3,IF(fun[[#This Row],[GarageQual]]="Fa",2,IF(fun[[#This Row],[GarageQual]]="Po",1,0)))))</f>
        <v>3</v>
      </c>
      <c r="CD139" t="s">
        <v>124</v>
      </c>
      <c r="CE139">
        <f>IF(fun[[#This Row],[GarageCond]]="Ex",5,IF(fun[[#This Row],[GarageCond]]="Gd",4,IF(fun[[#This Row],[GarageCond]]="TA",3,IF(fun[[#This Row],[GarageCond]]="Fa",2,IF(fun[[#This Row],[GarageCond]]="Po",1,0)))))</f>
        <v>3</v>
      </c>
      <c r="CF139" t="s">
        <v>131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f>(0.5*fun[[#This Row],[WoodDeckSF]])+fun[[#This Row],[OpenPorchSF]]+(2*fun[[#This Row],[EnclosedPorch]])+(1.5*fun[[#This Row],[3SsnPorch]])+fun[[#This Row],[ScreenPorch]]</f>
        <v>0</v>
      </c>
      <c r="CM139">
        <v>0</v>
      </c>
      <c r="CN139" t="s">
        <v>109</v>
      </c>
      <c r="CO139">
        <f>IF(fun[[#This Row],[PoolQC]]="Ex",5,IF(fun[[#This Row],[PoolQC]]="Gd",4,IF(fun[[#This Row],[PoolQC]]="TA",3,IF(fun[[#This Row],[PoolQC]]="Fa",2,IF(fun[[#This Row],[PoolQC]]="Po",1,0)))))</f>
        <v>0</v>
      </c>
      <c r="CP139" t="s">
        <v>109</v>
      </c>
      <c r="CQ139" t="s">
        <v>109</v>
      </c>
      <c r="CR139">
        <v>0</v>
      </c>
      <c r="CS139">
        <v>7</v>
      </c>
      <c r="CT139">
        <v>2006</v>
      </c>
      <c r="CU139" t="s">
        <v>136</v>
      </c>
      <c r="CV139" t="s">
        <v>245</v>
      </c>
      <c r="CW139">
        <f>COUNTIF(fun[[#This Row],[Id]:[SaleCondition]],0)</f>
        <v>23</v>
      </c>
      <c r="CX139">
        <f>COUNTIF(fun[[#This Row],[Id]:[SaleCondition]],"NA")</f>
        <v>5</v>
      </c>
      <c r="CY13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39">
        <f>fun[NUM_ExCond]+fun[NUM_BsmtCond]+fun[NUM_GarCond]</f>
        <v>9</v>
      </c>
      <c r="DA1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62.25</v>
      </c>
      <c r="DC139">
        <v>171000</v>
      </c>
    </row>
    <row r="140" spans="1:107" x14ac:dyDescent="0.25">
      <c r="A140">
        <v>139</v>
      </c>
      <c r="B140">
        <v>60</v>
      </c>
      <c r="C140" t="s">
        <v>107</v>
      </c>
      <c r="D140">
        <f>IF(fun[[#This Row],[MSZoning]]="RL",1,0)</f>
        <v>1</v>
      </c>
      <c r="E140">
        <f>IF(fun[[#This Row],[rl]]="RM",1,0)</f>
        <v>0</v>
      </c>
      <c r="F140">
        <f>IF(fun[[#This Row],[rm]]="RH",1,0)</f>
        <v>0</v>
      </c>
      <c r="G140">
        <f>IF(fun[[#This Row],[rh]]="C (all)",1,0)</f>
        <v>0</v>
      </c>
      <c r="H140">
        <v>73</v>
      </c>
      <c r="I140">
        <f>IF(fun[[#This Row],[LotFrontage]]="NA",0,fun[[#This Row],[LotFrontage]])</f>
        <v>73</v>
      </c>
      <c r="J140">
        <v>9066</v>
      </c>
      <c r="K140" t="s">
        <v>108</v>
      </c>
      <c r="L140" t="s">
        <v>109</v>
      </c>
      <c r="M140" t="s">
        <v>146</v>
      </c>
      <c r="N140" t="s">
        <v>111</v>
      </c>
      <c r="O140" t="s">
        <v>112</v>
      </c>
      <c r="P140" t="s">
        <v>113</v>
      </c>
      <c r="Q140" t="s">
        <v>114</v>
      </c>
      <c r="R140" t="s">
        <v>115</v>
      </c>
      <c r="S140" t="s">
        <v>116</v>
      </c>
      <c r="T140" t="s">
        <v>116</v>
      </c>
      <c r="U140" t="s">
        <v>117</v>
      </c>
      <c r="V140" t="s">
        <v>118</v>
      </c>
      <c r="W140">
        <v>8</v>
      </c>
      <c r="X140">
        <v>5</v>
      </c>
      <c r="Y140">
        <v>1999</v>
      </c>
      <c r="Z140">
        <v>2000</v>
      </c>
      <c r="AA140" t="s">
        <v>119</v>
      </c>
      <c r="AB140" t="s">
        <v>120</v>
      </c>
      <c r="AC140" t="s">
        <v>121</v>
      </c>
      <c r="AD140" t="s">
        <v>121</v>
      </c>
      <c r="AE140" t="s">
        <v>122</v>
      </c>
      <c r="AF140">
        <v>320</v>
      </c>
      <c r="AG140" t="s">
        <v>123</v>
      </c>
      <c r="AH140">
        <f>IF(fun[[#This Row],[ExterQual]]="Ex",5,IF(fun[[#This Row],[ExterQual]]="Gd",4,IF(fun[[#This Row],[ExterQual]]="TA",3,IF(fun[[#This Row],[ExterQual]]="Fa",2,1))))</f>
        <v>4</v>
      </c>
      <c r="AI140" t="s">
        <v>124</v>
      </c>
      <c r="AJ140">
        <f>IF(fun[[#This Row],[ExterCond]]="Ex",5,IF(fun[[#This Row],[ExterCond]]="Gd",4,IF(fun[[#This Row],[ExterCond]]="TA",3,IF(fun[[#This Row],[ExterCond]]="Fa",2,1))))</f>
        <v>3</v>
      </c>
      <c r="AK140" t="s">
        <v>125</v>
      </c>
      <c r="AL140" t="s">
        <v>123</v>
      </c>
      <c r="AM140">
        <f>IF(fun[[#This Row],[BsmtQual]]="Ex",5,IF(fun[[#This Row],[BsmtQual]]="Gd",4,IF(fun[[#This Row],[BsmtQual]]="TA",3,IF(fun[[#This Row],[BsmtQual]]="Fa",2,IF(fun[[#This Row],[BsmtQual]]="Po",1,0)))))</f>
        <v>4</v>
      </c>
      <c r="AN140" t="s">
        <v>124</v>
      </c>
      <c r="AO140">
        <f>IF(fun[[#This Row],[BsmtCond]]="Ex",5,IF(fun[[#This Row],[BsmtCond]]="Gd",4,IF(fun[[#This Row],[BsmtCond]]="TA",3,IF(fun[[#This Row],[BsmtCond]]="Fa",2,IF(fun[[#This Row],[BsmtCond]]="Po",1,0)))))</f>
        <v>3</v>
      </c>
      <c r="AP140" t="s">
        <v>147</v>
      </c>
      <c r="AQ140">
        <f>IF(fun[[#This Row],[BsmtExposure]]="Gd",3,IF(fun[[#This Row],[BsmtExposure]]="Av",2,IF(fun[[#This Row],[BsmtExposure]]="Mn",1,0)))</f>
        <v>1</v>
      </c>
      <c r="AR140" t="s">
        <v>127</v>
      </c>
      <c r="AS140">
        <v>668</v>
      </c>
      <c r="AT140" t="s">
        <v>128</v>
      </c>
      <c r="AU140">
        <v>0</v>
      </c>
      <c r="AV140">
        <v>336</v>
      </c>
      <c r="AW140">
        <v>1004</v>
      </c>
      <c r="AX140" t="s">
        <v>129</v>
      </c>
      <c r="AY140" t="s">
        <v>130</v>
      </c>
      <c r="AZ140">
        <f>IF(fun[[#This Row],[HeatingQC]]="Ex",5,IF(fun[[#This Row],[HeatingQC]]="Gd",4,IF(fun[[#This Row],[HeatingQC]]="TA",3,IF(fun[[#This Row],[HeatingQC]]="Fa",2,IF(fun[[#This Row],[HeatingQC]]="Po",1,0)))))</f>
        <v>5</v>
      </c>
      <c r="BA140" t="s">
        <v>131</v>
      </c>
      <c r="BB140" t="s">
        <v>132</v>
      </c>
      <c r="BC140">
        <v>1004</v>
      </c>
      <c r="BD140">
        <v>848</v>
      </c>
      <c r="BE140">
        <v>0</v>
      </c>
      <c r="BF140">
        <v>1852</v>
      </c>
      <c r="BG140">
        <f>LOG(fun[[#This Row],[GrLivArea]])</f>
        <v>3.2676409823459154</v>
      </c>
      <c r="BH140">
        <v>0</v>
      </c>
      <c r="BI140">
        <v>0</v>
      </c>
      <c r="BJ140">
        <f>fun[[#This Row],[BsmtFullBath]]+(0.5*fun[[#This Row],[BsmtHalfBath]])</f>
        <v>0</v>
      </c>
      <c r="BK140">
        <v>2</v>
      </c>
      <c r="BL140">
        <v>1</v>
      </c>
      <c r="BM140">
        <f>fun[[#This Row],[HalfBath]]+fun[[#This Row],[TOTBaseBath]]+fun[[#This Row],[FullBath]]</f>
        <v>3</v>
      </c>
      <c r="BN140">
        <v>3</v>
      </c>
      <c r="BO140">
        <v>1</v>
      </c>
      <c r="BP140" t="s">
        <v>123</v>
      </c>
      <c r="BQ140">
        <f>IF(fun[[#This Row],[KitchenQual]]="Ex",5,IF(fun[[#This Row],[KitchenQual]]="Gd",4,IF(fun[[#This Row],[KitchenQual]]="TA",3,IF(fun[[#This Row],[KitchenQual]]="Fa",2,0))))</f>
        <v>4</v>
      </c>
      <c r="BR140">
        <v>7</v>
      </c>
      <c r="BS140" t="s">
        <v>133</v>
      </c>
      <c r="BT140">
        <v>2</v>
      </c>
      <c r="BU140" t="s">
        <v>124</v>
      </c>
      <c r="BV140">
        <f>IF(fun[[#This Row],[FireplaceQu]]="Ex",5,IF(fun[[#This Row],[FireplaceQu]]="Gd",4,IF(fun[[#This Row],[FireplaceQu]]="TA",3,IF(fun[[#This Row],[FireplaceQu]]="Fa",2,0))))</f>
        <v>3</v>
      </c>
      <c r="BW140" t="s">
        <v>134</v>
      </c>
      <c r="BX140">
        <v>1999</v>
      </c>
      <c r="BY140" t="s">
        <v>183</v>
      </c>
      <c r="BZ140">
        <v>3</v>
      </c>
      <c r="CA140">
        <v>660</v>
      </c>
      <c r="CB140" t="s">
        <v>124</v>
      </c>
      <c r="CC140">
        <f>IF(fun[[#This Row],[GarageQual]]="Ex",5,IF(fun[[#This Row],[GarageQual]]="Gd",4,IF(fun[[#This Row],[GarageQual]]="TA",3,IF(fun[[#This Row],[GarageQual]]="Fa",2,IF(fun[[#This Row],[GarageQual]]="Po",1,0)))))</f>
        <v>3</v>
      </c>
      <c r="CD140" t="s">
        <v>124</v>
      </c>
      <c r="CE140">
        <f>IF(fun[[#This Row],[GarageCond]]="Ex",5,IF(fun[[#This Row],[GarageCond]]="Gd",4,IF(fun[[#This Row],[GarageCond]]="TA",3,IF(fun[[#This Row],[GarageCond]]="Fa",2,IF(fun[[#This Row],[GarageCond]]="Po",1,0)))))</f>
        <v>3</v>
      </c>
      <c r="CF140" t="s">
        <v>131</v>
      </c>
      <c r="CG140">
        <v>224</v>
      </c>
      <c r="CH140">
        <v>106</v>
      </c>
      <c r="CI140">
        <v>0</v>
      </c>
      <c r="CJ140">
        <v>0</v>
      </c>
      <c r="CK140">
        <v>0</v>
      </c>
      <c r="CL140">
        <f>(0.5*fun[[#This Row],[WoodDeckSF]])+fun[[#This Row],[OpenPorchSF]]+(2*fun[[#This Row],[EnclosedPorch]])+(1.5*fun[[#This Row],[3SsnPorch]])+fun[[#This Row],[ScreenPorch]]</f>
        <v>218</v>
      </c>
      <c r="CM140">
        <v>0</v>
      </c>
      <c r="CN140" t="s">
        <v>109</v>
      </c>
      <c r="CO140">
        <f>IF(fun[[#This Row],[PoolQC]]="Ex",5,IF(fun[[#This Row],[PoolQC]]="Gd",4,IF(fun[[#This Row],[PoolQC]]="TA",3,IF(fun[[#This Row],[PoolQC]]="Fa",2,IF(fun[[#This Row],[PoolQC]]="Po",1,0)))))</f>
        <v>0</v>
      </c>
      <c r="CP140" t="s">
        <v>191</v>
      </c>
      <c r="CQ140" t="s">
        <v>109</v>
      </c>
      <c r="CR140">
        <v>0</v>
      </c>
      <c r="CS140">
        <v>12</v>
      </c>
      <c r="CT140">
        <v>2008</v>
      </c>
      <c r="CU140" t="s">
        <v>136</v>
      </c>
      <c r="CV140" t="s">
        <v>137</v>
      </c>
      <c r="CW140">
        <f>COUNTIF(fun[[#This Row],[Id]:[SaleCondition]],0)</f>
        <v>14</v>
      </c>
      <c r="CX140">
        <f>COUNTIF(fun[[#This Row],[Id]:[SaleCondition]],"NA")</f>
        <v>3</v>
      </c>
      <c r="CY140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40">
        <f>fun[NUM_ExCond]+fun[NUM_BsmtCond]+fun[NUM_GarCond]</f>
        <v>9</v>
      </c>
      <c r="DA1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1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140">
        <v>230000</v>
      </c>
    </row>
    <row r="141" spans="1:107" x14ac:dyDescent="0.25">
      <c r="A141">
        <v>140</v>
      </c>
      <c r="B141">
        <v>60</v>
      </c>
      <c r="C141" t="s">
        <v>107</v>
      </c>
      <c r="D141">
        <f>IF(fun[[#This Row],[MSZoning]]="RL",1,0)</f>
        <v>1</v>
      </c>
      <c r="E141">
        <f>IF(fun[[#This Row],[rl]]="RM",1,0)</f>
        <v>0</v>
      </c>
      <c r="F141">
        <f>IF(fun[[#This Row],[rm]]="RH",1,0)</f>
        <v>0</v>
      </c>
      <c r="G141">
        <f>IF(fun[[#This Row],[rh]]="C (all)",1,0)</f>
        <v>0</v>
      </c>
      <c r="H141">
        <v>65</v>
      </c>
      <c r="I141">
        <f>IF(fun[[#This Row],[LotFrontage]]="NA",0,fun[[#This Row],[LotFrontage]])</f>
        <v>65</v>
      </c>
      <c r="J141">
        <v>15426</v>
      </c>
      <c r="K141" t="s">
        <v>108</v>
      </c>
      <c r="L141" t="s">
        <v>109</v>
      </c>
      <c r="M141" t="s">
        <v>146</v>
      </c>
      <c r="N141" t="s">
        <v>111</v>
      </c>
      <c r="O141" t="s">
        <v>112</v>
      </c>
      <c r="P141" t="s">
        <v>113</v>
      </c>
      <c r="Q141" t="s">
        <v>114</v>
      </c>
      <c r="R141" t="s">
        <v>115</v>
      </c>
      <c r="S141" t="s">
        <v>116</v>
      </c>
      <c r="T141" t="s">
        <v>116</v>
      </c>
      <c r="U141" t="s">
        <v>117</v>
      </c>
      <c r="V141" t="s">
        <v>118</v>
      </c>
      <c r="W141">
        <v>6</v>
      </c>
      <c r="X141">
        <v>5</v>
      </c>
      <c r="Y141">
        <v>1997</v>
      </c>
      <c r="Z141">
        <v>1997</v>
      </c>
      <c r="AA141" t="s">
        <v>119</v>
      </c>
      <c r="AB141" t="s">
        <v>120</v>
      </c>
      <c r="AC141" t="s">
        <v>121</v>
      </c>
      <c r="AD141" t="s">
        <v>121</v>
      </c>
      <c r="AE141" t="s">
        <v>143</v>
      </c>
      <c r="AF141">
        <v>0</v>
      </c>
      <c r="AG141" t="s">
        <v>124</v>
      </c>
      <c r="AH141">
        <f>IF(fun[[#This Row],[ExterQual]]="Ex",5,IF(fun[[#This Row],[ExterQual]]="Gd",4,IF(fun[[#This Row],[ExterQual]]="TA",3,IF(fun[[#This Row],[ExterQual]]="Fa",2,1))))</f>
        <v>3</v>
      </c>
      <c r="AI141" t="s">
        <v>124</v>
      </c>
      <c r="AJ141">
        <f>IF(fun[[#This Row],[ExterCond]]="Ex",5,IF(fun[[#This Row],[ExterCond]]="Gd",4,IF(fun[[#This Row],[ExterCond]]="TA",3,IF(fun[[#This Row],[ExterCond]]="Fa",2,1))))</f>
        <v>3</v>
      </c>
      <c r="AK141" t="s">
        <v>125</v>
      </c>
      <c r="AL141" t="s">
        <v>123</v>
      </c>
      <c r="AM141">
        <f>IF(fun[[#This Row],[BsmtQual]]="Ex",5,IF(fun[[#This Row],[BsmtQual]]="Gd",4,IF(fun[[#This Row],[BsmtQual]]="TA",3,IF(fun[[#This Row],[BsmtQual]]="Fa",2,IF(fun[[#This Row],[BsmtQual]]="Po",1,0)))))</f>
        <v>4</v>
      </c>
      <c r="AN141" t="s">
        <v>124</v>
      </c>
      <c r="AO141">
        <f>IF(fun[[#This Row],[BsmtCond]]="Ex",5,IF(fun[[#This Row],[BsmtCond]]="Gd",4,IF(fun[[#This Row],[BsmtCond]]="TA",3,IF(fun[[#This Row],[BsmtCond]]="Fa",2,IF(fun[[#This Row],[BsmtCond]]="Po",1,0)))))</f>
        <v>3</v>
      </c>
      <c r="AP141" t="s">
        <v>126</v>
      </c>
      <c r="AQ141">
        <f>IF(fun[[#This Row],[BsmtExposure]]="Gd",3,IF(fun[[#This Row],[BsmtExposure]]="Av",2,IF(fun[[#This Row],[BsmtExposure]]="Mn",1,0)))</f>
        <v>0</v>
      </c>
      <c r="AR141" t="s">
        <v>127</v>
      </c>
      <c r="AS141">
        <v>821</v>
      </c>
      <c r="AT141" t="s">
        <v>128</v>
      </c>
      <c r="AU141">
        <v>0</v>
      </c>
      <c r="AV141">
        <v>107</v>
      </c>
      <c r="AW141">
        <v>928</v>
      </c>
      <c r="AX141" t="s">
        <v>129</v>
      </c>
      <c r="AY141" t="s">
        <v>130</v>
      </c>
      <c r="AZ141">
        <f>IF(fun[[#This Row],[HeatingQC]]="Ex",5,IF(fun[[#This Row],[HeatingQC]]="Gd",4,IF(fun[[#This Row],[HeatingQC]]="TA",3,IF(fun[[#This Row],[HeatingQC]]="Fa",2,IF(fun[[#This Row],[HeatingQC]]="Po",1,0)))))</f>
        <v>5</v>
      </c>
      <c r="BA141" t="s">
        <v>131</v>
      </c>
      <c r="BB141" t="s">
        <v>132</v>
      </c>
      <c r="BC141">
        <v>928</v>
      </c>
      <c r="BD141">
        <v>836</v>
      </c>
      <c r="BE141">
        <v>0</v>
      </c>
      <c r="BF141">
        <v>1764</v>
      </c>
      <c r="BG141">
        <f>LOG(fun[[#This Row],[GrLivArea]])</f>
        <v>3.2464985807958011</v>
      </c>
      <c r="BH141">
        <v>1</v>
      </c>
      <c r="BI141">
        <v>0</v>
      </c>
      <c r="BJ141">
        <f>fun[[#This Row],[BsmtFullBath]]+(0.5*fun[[#This Row],[BsmtHalfBath]])</f>
        <v>1</v>
      </c>
      <c r="BK141">
        <v>2</v>
      </c>
      <c r="BL141">
        <v>1</v>
      </c>
      <c r="BM141">
        <f>fun[[#This Row],[HalfBath]]+fun[[#This Row],[TOTBaseBath]]+fun[[#This Row],[FullBath]]</f>
        <v>4</v>
      </c>
      <c r="BN141">
        <v>3</v>
      </c>
      <c r="BO141">
        <v>1</v>
      </c>
      <c r="BP141" t="s">
        <v>123</v>
      </c>
      <c r="BQ141">
        <f>IF(fun[[#This Row],[KitchenQual]]="Ex",5,IF(fun[[#This Row],[KitchenQual]]="Gd",4,IF(fun[[#This Row],[KitchenQual]]="TA",3,IF(fun[[#This Row],[KitchenQual]]="Fa",2,0))))</f>
        <v>4</v>
      </c>
      <c r="BR141">
        <v>7</v>
      </c>
      <c r="BS141" t="s">
        <v>133</v>
      </c>
      <c r="BT141">
        <v>0</v>
      </c>
      <c r="BU141" t="s">
        <v>109</v>
      </c>
      <c r="BV141">
        <f>IF(fun[[#This Row],[FireplaceQu]]="Ex",5,IF(fun[[#This Row],[FireplaceQu]]="Gd",4,IF(fun[[#This Row],[FireplaceQu]]="TA",3,IF(fun[[#This Row],[FireplaceQu]]="Fa",2,0))))</f>
        <v>0</v>
      </c>
      <c r="BW141" t="s">
        <v>134</v>
      </c>
      <c r="BX141">
        <v>1997</v>
      </c>
      <c r="BY141" t="s">
        <v>135</v>
      </c>
      <c r="BZ141">
        <v>2</v>
      </c>
      <c r="CA141">
        <v>470</v>
      </c>
      <c r="CB141" t="s">
        <v>124</v>
      </c>
      <c r="CC141">
        <f>IF(fun[[#This Row],[GarageQual]]="Ex",5,IF(fun[[#This Row],[GarageQual]]="Gd",4,IF(fun[[#This Row],[GarageQual]]="TA",3,IF(fun[[#This Row],[GarageQual]]="Fa",2,IF(fun[[#This Row],[GarageQual]]="Po",1,0)))))</f>
        <v>3</v>
      </c>
      <c r="CD141" t="s">
        <v>124</v>
      </c>
      <c r="CE141">
        <f>IF(fun[[#This Row],[GarageCond]]="Ex",5,IF(fun[[#This Row],[GarageCond]]="Gd",4,IF(fun[[#This Row],[GarageCond]]="TA",3,IF(fun[[#This Row],[GarageCond]]="Fa",2,IF(fun[[#This Row],[GarageCond]]="Po",1,0)))))</f>
        <v>3</v>
      </c>
      <c r="CF141" t="s">
        <v>131</v>
      </c>
      <c r="CG141">
        <v>276</v>
      </c>
      <c r="CH141">
        <v>99</v>
      </c>
      <c r="CI141">
        <v>0</v>
      </c>
      <c r="CJ141">
        <v>0</v>
      </c>
      <c r="CK141">
        <v>0</v>
      </c>
      <c r="CL141">
        <f>(0.5*fun[[#This Row],[WoodDeckSF]])+fun[[#This Row],[OpenPorchSF]]+(2*fun[[#This Row],[EnclosedPorch]])+(1.5*fun[[#This Row],[3SsnPorch]])+fun[[#This Row],[ScreenPorch]]</f>
        <v>237</v>
      </c>
      <c r="CM141">
        <v>0</v>
      </c>
      <c r="CN141" t="s">
        <v>109</v>
      </c>
      <c r="CO141">
        <f>IF(fun[[#This Row],[PoolQC]]="Ex",5,IF(fun[[#This Row],[PoolQC]]="Gd",4,IF(fun[[#This Row],[PoolQC]]="TA",3,IF(fun[[#This Row],[PoolQC]]="Fa",2,IF(fun[[#This Row],[PoolQC]]="Po",1,0)))))</f>
        <v>0</v>
      </c>
      <c r="CP141" t="s">
        <v>160</v>
      </c>
      <c r="CQ141" t="s">
        <v>109</v>
      </c>
      <c r="CR141">
        <v>0</v>
      </c>
      <c r="CS141">
        <v>8</v>
      </c>
      <c r="CT141">
        <v>2009</v>
      </c>
      <c r="CU141" t="s">
        <v>136</v>
      </c>
      <c r="CV141" t="s">
        <v>137</v>
      </c>
      <c r="CW141">
        <f>COUNTIF(fun[[#This Row],[Id]:[SaleCondition]],0)</f>
        <v>16</v>
      </c>
      <c r="CX141">
        <f>COUNTIF(fun[[#This Row],[Id]:[SaleCondition]],"NA")</f>
        <v>4</v>
      </c>
      <c r="CY141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41">
        <f>fun[NUM_ExCond]+fun[NUM_BsmtCond]+fun[NUM_GarCond]</f>
        <v>9</v>
      </c>
      <c r="DA1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41">
        <v>231500</v>
      </c>
    </row>
    <row r="142" spans="1:107" x14ac:dyDescent="0.25">
      <c r="A142">
        <v>141</v>
      </c>
      <c r="B142">
        <v>20</v>
      </c>
      <c r="C142" t="s">
        <v>107</v>
      </c>
      <c r="D142">
        <f>IF(fun[[#This Row],[MSZoning]]="RL",1,0)</f>
        <v>1</v>
      </c>
      <c r="E142">
        <f>IF(fun[[#This Row],[rl]]="RM",1,0)</f>
        <v>0</v>
      </c>
      <c r="F142">
        <f>IF(fun[[#This Row],[rm]]="RH",1,0)</f>
        <v>0</v>
      </c>
      <c r="G142">
        <f>IF(fun[[#This Row],[rh]]="C (all)",1,0)</f>
        <v>0</v>
      </c>
      <c r="H142">
        <v>70</v>
      </c>
      <c r="I142">
        <f>IF(fun[[#This Row],[LotFrontage]]="NA",0,fun[[#This Row],[LotFrontage]])</f>
        <v>70</v>
      </c>
      <c r="J142">
        <v>10500</v>
      </c>
      <c r="K142" t="s">
        <v>108</v>
      </c>
      <c r="L142" t="s">
        <v>109</v>
      </c>
      <c r="M142" t="s">
        <v>110</v>
      </c>
      <c r="N142" t="s">
        <v>111</v>
      </c>
      <c r="O142" t="s">
        <v>112</v>
      </c>
      <c r="P142" t="s">
        <v>138</v>
      </c>
      <c r="Q142" t="s">
        <v>114</v>
      </c>
      <c r="R142" t="s">
        <v>188</v>
      </c>
      <c r="S142" t="s">
        <v>116</v>
      </c>
      <c r="T142" t="s">
        <v>116</v>
      </c>
      <c r="U142" t="s">
        <v>117</v>
      </c>
      <c r="V142" t="s">
        <v>141</v>
      </c>
      <c r="W142">
        <v>4</v>
      </c>
      <c r="X142">
        <v>5</v>
      </c>
      <c r="Y142">
        <v>1971</v>
      </c>
      <c r="Z142">
        <v>1971</v>
      </c>
      <c r="AA142" t="s">
        <v>119</v>
      </c>
      <c r="AB142" t="s">
        <v>120</v>
      </c>
      <c r="AC142" t="s">
        <v>166</v>
      </c>
      <c r="AD142" t="s">
        <v>166</v>
      </c>
      <c r="AE142" t="s">
        <v>143</v>
      </c>
      <c r="AF142">
        <v>0</v>
      </c>
      <c r="AG142" t="s">
        <v>124</v>
      </c>
      <c r="AH142">
        <f>IF(fun[[#This Row],[ExterQual]]="Ex",5,IF(fun[[#This Row],[ExterQual]]="Gd",4,IF(fun[[#This Row],[ExterQual]]="TA",3,IF(fun[[#This Row],[ExterQual]]="Fa",2,1))))</f>
        <v>3</v>
      </c>
      <c r="AI142" t="s">
        <v>124</v>
      </c>
      <c r="AJ142">
        <f>IF(fun[[#This Row],[ExterCond]]="Ex",5,IF(fun[[#This Row],[ExterCond]]="Gd",4,IF(fun[[#This Row],[ExterCond]]="TA",3,IF(fun[[#This Row],[ExterCond]]="Fa",2,1))))</f>
        <v>3</v>
      </c>
      <c r="AK142" t="s">
        <v>144</v>
      </c>
      <c r="AL142" t="s">
        <v>124</v>
      </c>
      <c r="AM142">
        <f>IF(fun[[#This Row],[BsmtQual]]="Ex",5,IF(fun[[#This Row],[BsmtQual]]="Gd",4,IF(fun[[#This Row],[BsmtQual]]="TA",3,IF(fun[[#This Row],[BsmtQual]]="Fa",2,IF(fun[[#This Row],[BsmtQual]]="Po",1,0)))))</f>
        <v>3</v>
      </c>
      <c r="AN142" t="s">
        <v>124</v>
      </c>
      <c r="AO142">
        <f>IF(fun[[#This Row],[BsmtCond]]="Ex",5,IF(fun[[#This Row],[BsmtCond]]="Gd",4,IF(fun[[#This Row],[BsmtCond]]="TA",3,IF(fun[[#This Row],[BsmtCond]]="Fa",2,IF(fun[[#This Row],[BsmtCond]]="Po",1,0)))))</f>
        <v>3</v>
      </c>
      <c r="AP142" t="s">
        <v>126</v>
      </c>
      <c r="AQ142">
        <f>IF(fun[[#This Row],[BsmtExposure]]="Gd",3,IF(fun[[#This Row],[BsmtExposure]]="Av",2,IF(fun[[#This Row],[BsmtExposure]]="Mn",1,0)))</f>
        <v>0</v>
      </c>
      <c r="AR142" t="s">
        <v>145</v>
      </c>
      <c r="AS142">
        <v>432</v>
      </c>
      <c r="AT142" t="s">
        <v>128</v>
      </c>
      <c r="AU142">
        <v>0</v>
      </c>
      <c r="AV142">
        <v>432</v>
      </c>
      <c r="AW142">
        <v>864</v>
      </c>
      <c r="AX142" t="s">
        <v>129</v>
      </c>
      <c r="AY142" t="s">
        <v>124</v>
      </c>
      <c r="AZ142">
        <f>IF(fun[[#This Row],[HeatingQC]]="Ex",5,IF(fun[[#This Row],[HeatingQC]]="Gd",4,IF(fun[[#This Row],[HeatingQC]]="TA",3,IF(fun[[#This Row],[HeatingQC]]="Fa",2,IF(fun[[#This Row],[HeatingQC]]="Po",1,0)))))</f>
        <v>3</v>
      </c>
      <c r="BA142" t="s">
        <v>131</v>
      </c>
      <c r="BB142" t="s">
        <v>132</v>
      </c>
      <c r="BC142">
        <v>864</v>
      </c>
      <c r="BD142">
        <v>0</v>
      </c>
      <c r="BE142">
        <v>0</v>
      </c>
      <c r="BF142">
        <v>864</v>
      </c>
      <c r="BG142">
        <f>LOG(fun[[#This Row],[GrLivArea]])</f>
        <v>2.9365137424788932</v>
      </c>
      <c r="BH142">
        <v>0</v>
      </c>
      <c r="BI142">
        <v>0</v>
      </c>
      <c r="BJ142">
        <f>fun[[#This Row],[BsmtFullBath]]+(0.5*fun[[#This Row],[BsmtHalfBath]])</f>
        <v>0</v>
      </c>
      <c r="BK142">
        <v>1</v>
      </c>
      <c r="BL142">
        <v>0</v>
      </c>
      <c r="BM142">
        <f>fun[[#This Row],[HalfBath]]+fun[[#This Row],[TOTBaseBath]]+fun[[#This Row],[FullBath]]</f>
        <v>1</v>
      </c>
      <c r="BN142">
        <v>3</v>
      </c>
      <c r="BO142">
        <v>1</v>
      </c>
      <c r="BP142" t="s">
        <v>124</v>
      </c>
      <c r="BQ142">
        <f>IF(fun[[#This Row],[KitchenQual]]="Ex",5,IF(fun[[#This Row],[KitchenQual]]="Gd",4,IF(fun[[#This Row],[KitchenQual]]="TA",3,IF(fun[[#This Row],[KitchenQual]]="Fa",2,0))))</f>
        <v>3</v>
      </c>
      <c r="BR142">
        <v>5</v>
      </c>
      <c r="BS142" t="s">
        <v>133</v>
      </c>
      <c r="BT142">
        <v>1</v>
      </c>
      <c r="BU142" t="s">
        <v>238</v>
      </c>
      <c r="BV142">
        <f>IF(fun[[#This Row],[FireplaceQu]]="Ex",5,IF(fun[[#This Row],[FireplaceQu]]="Gd",4,IF(fun[[#This Row],[FireplaceQu]]="TA",3,IF(fun[[#This Row],[FireplaceQu]]="Fa",2,0))))</f>
        <v>0</v>
      </c>
      <c r="BW142" t="s">
        <v>109</v>
      </c>
      <c r="BX142" t="s">
        <v>109</v>
      </c>
      <c r="BY142" t="s">
        <v>109</v>
      </c>
      <c r="BZ142">
        <v>0</v>
      </c>
      <c r="CA142">
        <v>0</v>
      </c>
      <c r="CB142" t="s">
        <v>109</v>
      </c>
      <c r="CC142">
        <f>IF(fun[[#This Row],[GarageQual]]="Ex",5,IF(fun[[#This Row],[GarageQual]]="Gd",4,IF(fun[[#This Row],[GarageQual]]="TA",3,IF(fun[[#This Row],[GarageQual]]="Fa",2,IF(fun[[#This Row],[GarageQual]]="Po",1,0)))))</f>
        <v>0</v>
      </c>
      <c r="CD142" t="s">
        <v>109</v>
      </c>
      <c r="CE142">
        <f>IF(fun[[#This Row],[GarageCond]]="Ex",5,IF(fun[[#This Row],[GarageCond]]="Gd",4,IF(fun[[#This Row],[GarageCond]]="TA",3,IF(fun[[#This Row],[GarageCond]]="Fa",2,IF(fun[[#This Row],[GarageCond]]="Po",1,0)))))</f>
        <v>0</v>
      </c>
      <c r="CF142" t="s">
        <v>131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f>(0.5*fun[[#This Row],[WoodDeckSF]])+fun[[#This Row],[OpenPorchSF]]+(2*fun[[#This Row],[EnclosedPorch]])+(1.5*fun[[#This Row],[3SsnPorch]])+fun[[#This Row],[ScreenPorch]]</f>
        <v>0</v>
      </c>
      <c r="CM142">
        <v>0</v>
      </c>
      <c r="CN142" t="s">
        <v>109</v>
      </c>
      <c r="CO142">
        <f>IF(fun[[#This Row],[PoolQC]]="Ex",5,IF(fun[[#This Row],[PoolQC]]="Gd",4,IF(fun[[#This Row],[PoolQC]]="TA",3,IF(fun[[#This Row],[PoolQC]]="Fa",2,IF(fun[[#This Row],[PoolQC]]="Po",1,0)))))</f>
        <v>0</v>
      </c>
      <c r="CP142" t="s">
        <v>109</v>
      </c>
      <c r="CQ142" t="s">
        <v>109</v>
      </c>
      <c r="CR142">
        <v>0</v>
      </c>
      <c r="CS142">
        <v>4</v>
      </c>
      <c r="CT142">
        <v>2010</v>
      </c>
      <c r="CU142" t="s">
        <v>246</v>
      </c>
      <c r="CV142" t="s">
        <v>137</v>
      </c>
      <c r="CW142">
        <f>COUNTIF(fun[[#This Row],[Id]:[SaleCondition]],0)</f>
        <v>26</v>
      </c>
      <c r="CX142">
        <f>COUNTIF(fun[[#This Row],[Id]:[SaleCondition]],"NA")</f>
        <v>9</v>
      </c>
      <c r="CY142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142">
        <f>fun[NUM_ExCond]+fun[NUM_BsmtCond]+fun[NUM_GarCond]</f>
        <v>6</v>
      </c>
      <c r="DA1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53</v>
      </c>
      <c r="DB1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39.5</v>
      </c>
      <c r="DC142">
        <v>115000</v>
      </c>
    </row>
    <row r="143" spans="1:107" x14ac:dyDescent="0.25">
      <c r="A143">
        <v>142</v>
      </c>
      <c r="B143">
        <v>20</v>
      </c>
      <c r="C143" t="s">
        <v>107</v>
      </c>
      <c r="D143">
        <f>IF(fun[[#This Row],[MSZoning]]="RL",1,0)</f>
        <v>1</v>
      </c>
      <c r="E143">
        <f>IF(fun[[#This Row],[rl]]="RM",1,0)</f>
        <v>0</v>
      </c>
      <c r="F143">
        <f>IF(fun[[#This Row],[rm]]="RH",1,0)</f>
        <v>0</v>
      </c>
      <c r="G143">
        <f>IF(fun[[#This Row],[rh]]="C (all)",1,0)</f>
        <v>0</v>
      </c>
      <c r="H143">
        <v>78</v>
      </c>
      <c r="I143">
        <f>IF(fun[[#This Row],[LotFrontage]]="NA",0,fun[[#This Row],[LotFrontage]])</f>
        <v>78</v>
      </c>
      <c r="J143">
        <v>11645</v>
      </c>
      <c r="K143" t="s">
        <v>108</v>
      </c>
      <c r="L143" t="s">
        <v>109</v>
      </c>
      <c r="M143" t="s">
        <v>110</v>
      </c>
      <c r="N143" t="s">
        <v>111</v>
      </c>
      <c r="O143" t="s">
        <v>112</v>
      </c>
      <c r="P143" t="s">
        <v>113</v>
      </c>
      <c r="Q143" t="s">
        <v>114</v>
      </c>
      <c r="R143" t="s">
        <v>115</v>
      </c>
      <c r="S143" t="s">
        <v>116</v>
      </c>
      <c r="T143" t="s">
        <v>116</v>
      </c>
      <c r="U143" t="s">
        <v>117</v>
      </c>
      <c r="V143" t="s">
        <v>141</v>
      </c>
      <c r="W143">
        <v>7</v>
      </c>
      <c r="X143">
        <v>5</v>
      </c>
      <c r="Y143">
        <v>2005</v>
      </c>
      <c r="Z143">
        <v>2005</v>
      </c>
      <c r="AA143" t="s">
        <v>119</v>
      </c>
      <c r="AB143" t="s">
        <v>120</v>
      </c>
      <c r="AC143" t="s">
        <v>121</v>
      </c>
      <c r="AD143" t="s">
        <v>121</v>
      </c>
      <c r="AE143" t="s">
        <v>143</v>
      </c>
      <c r="AF143">
        <v>0</v>
      </c>
      <c r="AG143" t="s">
        <v>123</v>
      </c>
      <c r="AH143">
        <f>IF(fun[[#This Row],[ExterQual]]="Ex",5,IF(fun[[#This Row],[ExterQual]]="Gd",4,IF(fun[[#This Row],[ExterQual]]="TA",3,IF(fun[[#This Row],[ExterQual]]="Fa",2,1))))</f>
        <v>4</v>
      </c>
      <c r="AI143" t="s">
        <v>124</v>
      </c>
      <c r="AJ143">
        <f>IF(fun[[#This Row],[ExterCond]]="Ex",5,IF(fun[[#This Row],[ExterCond]]="Gd",4,IF(fun[[#This Row],[ExterCond]]="TA",3,IF(fun[[#This Row],[ExterCond]]="Fa",2,1))))</f>
        <v>3</v>
      </c>
      <c r="AK143" t="s">
        <v>125</v>
      </c>
      <c r="AL143" t="s">
        <v>123</v>
      </c>
      <c r="AM143">
        <f>IF(fun[[#This Row],[BsmtQual]]="Ex",5,IF(fun[[#This Row],[BsmtQual]]="Gd",4,IF(fun[[#This Row],[BsmtQual]]="TA",3,IF(fun[[#This Row],[BsmtQual]]="Fa",2,IF(fun[[#This Row],[BsmtQual]]="Po",1,0)))))</f>
        <v>4</v>
      </c>
      <c r="AN143" t="s">
        <v>124</v>
      </c>
      <c r="AO143">
        <f>IF(fun[[#This Row],[BsmtCond]]="Ex",5,IF(fun[[#This Row],[BsmtCond]]="Gd",4,IF(fun[[#This Row],[BsmtCond]]="TA",3,IF(fun[[#This Row],[BsmtCond]]="Fa",2,IF(fun[[#This Row],[BsmtCond]]="Po",1,0)))))</f>
        <v>3</v>
      </c>
      <c r="AP143" t="s">
        <v>156</v>
      </c>
      <c r="AQ143">
        <f>IF(fun[[#This Row],[BsmtExposure]]="Gd",3,IF(fun[[#This Row],[BsmtExposure]]="Av",2,IF(fun[[#This Row],[BsmtExposure]]="Mn",1,0)))</f>
        <v>2</v>
      </c>
      <c r="AR143" t="s">
        <v>127</v>
      </c>
      <c r="AS143">
        <v>1300</v>
      </c>
      <c r="AT143" t="s">
        <v>128</v>
      </c>
      <c r="AU143">
        <v>0</v>
      </c>
      <c r="AV143">
        <v>434</v>
      </c>
      <c r="AW143">
        <v>1734</v>
      </c>
      <c r="AX143" t="s">
        <v>129</v>
      </c>
      <c r="AY143" t="s">
        <v>130</v>
      </c>
      <c r="AZ143">
        <f>IF(fun[[#This Row],[HeatingQC]]="Ex",5,IF(fun[[#This Row],[HeatingQC]]="Gd",4,IF(fun[[#This Row],[HeatingQC]]="TA",3,IF(fun[[#This Row],[HeatingQC]]="Fa",2,IF(fun[[#This Row],[HeatingQC]]="Po",1,0)))))</f>
        <v>5</v>
      </c>
      <c r="BA143" t="s">
        <v>131</v>
      </c>
      <c r="BB143" t="s">
        <v>132</v>
      </c>
      <c r="BC143">
        <v>1734</v>
      </c>
      <c r="BD143">
        <v>0</v>
      </c>
      <c r="BE143">
        <v>0</v>
      </c>
      <c r="BF143">
        <v>1734</v>
      </c>
      <c r="BG143">
        <f>LOG(fun[[#This Row],[GrLivArea]])</f>
        <v>3.2390490931401916</v>
      </c>
      <c r="BH143">
        <v>1</v>
      </c>
      <c r="BI143">
        <v>0</v>
      </c>
      <c r="BJ143">
        <f>fun[[#This Row],[BsmtFullBath]]+(0.5*fun[[#This Row],[BsmtHalfBath]])</f>
        <v>1</v>
      </c>
      <c r="BK143">
        <v>2</v>
      </c>
      <c r="BL143">
        <v>0</v>
      </c>
      <c r="BM143">
        <f>fun[[#This Row],[HalfBath]]+fun[[#This Row],[TOTBaseBath]]+fun[[#This Row],[FullBath]]</f>
        <v>3</v>
      </c>
      <c r="BN143">
        <v>3</v>
      </c>
      <c r="BO143">
        <v>1</v>
      </c>
      <c r="BP143" t="s">
        <v>123</v>
      </c>
      <c r="BQ143">
        <f>IF(fun[[#This Row],[KitchenQual]]="Ex",5,IF(fun[[#This Row],[KitchenQual]]="Gd",4,IF(fun[[#This Row],[KitchenQual]]="TA",3,IF(fun[[#This Row],[KitchenQual]]="Fa",2,0))))</f>
        <v>4</v>
      </c>
      <c r="BR143">
        <v>7</v>
      </c>
      <c r="BS143" t="s">
        <v>133</v>
      </c>
      <c r="BT143">
        <v>0</v>
      </c>
      <c r="BU143" t="s">
        <v>109</v>
      </c>
      <c r="BV143">
        <f>IF(fun[[#This Row],[FireplaceQu]]="Ex",5,IF(fun[[#This Row],[FireplaceQu]]="Gd",4,IF(fun[[#This Row],[FireplaceQu]]="TA",3,IF(fun[[#This Row],[FireplaceQu]]="Fa",2,0))))</f>
        <v>0</v>
      </c>
      <c r="BW143" t="s">
        <v>134</v>
      </c>
      <c r="BX143">
        <v>2005</v>
      </c>
      <c r="BY143" t="s">
        <v>183</v>
      </c>
      <c r="BZ143">
        <v>2</v>
      </c>
      <c r="CA143">
        <v>660</v>
      </c>
      <c r="CB143" t="s">
        <v>124</v>
      </c>
      <c r="CC143">
        <f>IF(fun[[#This Row],[GarageQual]]="Ex",5,IF(fun[[#This Row],[GarageQual]]="Gd",4,IF(fun[[#This Row],[GarageQual]]="TA",3,IF(fun[[#This Row],[GarageQual]]="Fa",2,IF(fun[[#This Row],[GarageQual]]="Po",1,0)))))</f>
        <v>3</v>
      </c>
      <c r="CD143" t="s">
        <v>124</v>
      </c>
      <c r="CE143">
        <f>IF(fun[[#This Row],[GarageCond]]="Ex",5,IF(fun[[#This Row],[GarageCond]]="Gd",4,IF(fun[[#This Row],[GarageCond]]="TA",3,IF(fun[[#This Row],[GarageCond]]="Fa",2,IF(fun[[#This Row],[GarageCond]]="Po",1,0)))))</f>
        <v>3</v>
      </c>
      <c r="CF143" t="s">
        <v>131</v>
      </c>
      <c r="CG143">
        <v>160</v>
      </c>
      <c r="CH143">
        <v>24</v>
      </c>
      <c r="CI143">
        <v>0</v>
      </c>
      <c r="CJ143">
        <v>0</v>
      </c>
      <c r="CK143">
        <v>0</v>
      </c>
      <c r="CL143">
        <f>(0.5*fun[[#This Row],[WoodDeckSF]])+fun[[#This Row],[OpenPorchSF]]+(2*fun[[#This Row],[EnclosedPorch]])+(1.5*fun[[#This Row],[3SsnPorch]])+fun[[#This Row],[ScreenPorch]]</f>
        <v>104</v>
      </c>
      <c r="CM143">
        <v>0</v>
      </c>
      <c r="CN143" t="s">
        <v>109</v>
      </c>
      <c r="CO143">
        <f>IF(fun[[#This Row],[PoolQC]]="Ex",5,IF(fun[[#This Row],[PoolQC]]="Gd",4,IF(fun[[#This Row],[PoolQC]]="TA",3,IF(fun[[#This Row],[PoolQC]]="Fa",2,IF(fun[[#This Row],[PoolQC]]="Po",1,0)))))</f>
        <v>0</v>
      </c>
      <c r="CP143" t="s">
        <v>109</v>
      </c>
      <c r="CQ143" t="s">
        <v>109</v>
      </c>
      <c r="CR143">
        <v>0</v>
      </c>
      <c r="CS143">
        <v>1</v>
      </c>
      <c r="CT143">
        <v>2006</v>
      </c>
      <c r="CU143" t="s">
        <v>136</v>
      </c>
      <c r="CV143" t="s">
        <v>137</v>
      </c>
      <c r="CW143">
        <f>COUNTIF(fun[[#This Row],[Id]:[SaleCondition]],0)</f>
        <v>17</v>
      </c>
      <c r="CX143">
        <f>COUNTIF(fun[[#This Row],[Id]:[SaleCondition]],"NA")</f>
        <v>5</v>
      </c>
      <c r="CY14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3">
        <f>fun[NUM_ExCond]+fun[NUM_BsmtCond]+fun[NUM_GarCond]</f>
        <v>9</v>
      </c>
      <c r="DA1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43">
        <v>260000</v>
      </c>
    </row>
    <row r="144" spans="1:107" x14ac:dyDescent="0.25">
      <c r="A144">
        <v>143</v>
      </c>
      <c r="B144">
        <v>50</v>
      </c>
      <c r="C144" t="s">
        <v>107</v>
      </c>
      <c r="D144">
        <f>IF(fun[[#This Row],[MSZoning]]="RL",1,0)</f>
        <v>1</v>
      </c>
      <c r="E144">
        <f>IF(fun[[#This Row],[rl]]="RM",1,0)</f>
        <v>0</v>
      </c>
      <c r="F144">
        <f>IF(fun[[#This Row],[rm]]="RH",1,0)</f>
        <v>0</v>
      </c>
      <c r="G144">
        <f>IF(fun[[#This Row],[rh]]="C (all)",1,0)</f>
        <v>0</v>
      </c>
      <c r="H144">
        <v>71</v>
      </c>
      <c r="I144">
        <f>IF(fun[[#This Row],[LotFrontage]]="NA",0,fun[[#This Row],[LotFrontage]])</f>
        <v>71</v>
      </c>
      <c r="J144">
        <v>8520</v>
      </c>
      <c r="K144" t="s">
        <v>108</v>
      </c>
      <c r="L144" t="s">
        <v>109</v>
      </c>
      <c r="M144" t="s">
        <v>110</v>
      </c>
      <c r="N144" t="s">
        <v>111</v>
      </c>
      <c r="O144" t="s">
        <v>112</v>
      </c>
      <c r="P144" t="s">
        <v>148</v>
      </c>
      <c r="Q144" t="s">
        <v>114</v>
      </c>
      <c r="R144" t="s">
        <v>188</v>
      </c>
      <c r="S144" t="s">
        <v>170</v>
      </c>
      <c r="T144" t="s">
        <v>116</v>
      </c>
      <c r="U144" t="s">
        <v>117</v>
      </c>
      <c r="V144" t="s">
        <v>158</v>
      </c>
      <c r="W144">
        <v>5</v>
      </c>
      <c r="X144">
        <v>4</v>
      </c>
      <c r="Y144">
        <v>1952</v>
      </c>
      <c r="Z144">
        <v>1952</v>
      </c>
      <c r="AA144" t="s">
        <v>119</v>
      </c>
      <c r="AB144" t="s">
        <v>120</v>
      </c>
      <c r="AC144" t="s">
        <v>122</v>
      </c>
      <c r="AD144" t="s">
        <v>150</v>
      </c>
      <c r="AE144" t="s">
        <v>143</v>
      </c>
      <c r="AF144">
        <v>0</v>
      </c>
      <c r="AG144" t="s">
        <v>124</v>
      </c>
      <c r="AH144">
        <f>IF(fun[[#This Row],[ExterQual]]="Ex",5,IF(fun[[#This Row],[ExterQual]]="Gd",4,IF(fun[[#This Row],[ExterQual]]="TA",3,IF(fun[[#This Row],[ExterQual]]="Fa",2,1))))</f>
        <v>3</v>
      </c>
      <c r="AI144" t="s">
        <v>173</v>
      </c>
      <c r="AJ144">
        <f>IF(fun[[#This Row],[ExterCond]]="Ex",5,IF(fun[[#This Row],[ExterCond]]="Gd",4,IF(fun[[#This Row],[ExterCond]]="TA",3,IF(fun[[#This Row],[ExterCond]]="Fa",2,1))))</f>
        <v>2</v>
      </c>
      <c r="AK144" t="s">
        <v>144</v>
      </c>
      <c r="AL144" t="s">
        <v>124</v>
      </c>
      <c r="AM144">
        <f>IF(fun[[#This Row],[BsmtQual]]="Ex",5,IF(fun[[#This Row],[BsmtQual]]="Gd",4,IF(fun[[#This Row],[BsmtQual]]="TA",3,IF(fun[[#This Row],[BsmtQual]]="Fa",2,IF(fun[[#This Row],[BsmtQual]]="Po",1,0)))))</f>
        <v>3</v>
      </c>
      <c r="AN144" t="s">
        <v>124</v>
      </c>
      <c r="AO144">
        <f>IF(fun[[#This Row],[BsmtCond]]="Ex",5,IF(fun[[#This Row],[BsmtCond]]="Gd",4,IF(fun[[#This Row],[BsmtCond]]="TA",3,IF(fun[[#This Row],[BsmtCond]]="Fa",2,IF(fun[[#This Row],[BsmtCond]]="Po",1,0)))))</f>
        <v>3</v>
      </c>
      <c r="AP144" t="s">
        <v>126</v>
      </c>
      <c r="AQ144">
        <f>IF(fun[[#This Row],[BsmtExposure]]="Gd",3,IF(fun[[#This Row],[BsmtExposure]]="Av",2,IF(fun[[#This Row],[BsmtExposure]]="Mn",1,0)))</f>
        <v>0</v>
      </c>
      <c r="AR144" t="s">
        <v>179</v>
      </c>
      <c r="AS144">
        <v>507</v>
      </c>
      <c r="AT144" t="s">
        <v>128</v>
      </c>
      <c r="AU144">
        <v>0</v>
      </c>
      <c r="AV144">
        <v>403</v>
      </c>
      <c r="AW144">
        <v>910</v>
      </c>
      <c r="AX144" t="s">
        <v>129</v>
      </c>
      <c r="AY144" t="s">
        <v>173</v>
      </c>
      <c r="AZ144">
        <f>IF(fun[[#This Row],[HeatingQC]]="Ex",5,IF(fun[[#This Row],[HeatingQC]]="Gd",4,IF(fun[[#This Row],[HeatingQC]]="TA",3,IF(fun[[#This Row],[HeatingQC]]="Fa",2,IF(fun[[#This Row],[HeatingQC]]="Po",1,0)))))</f>
        <v>2</v>
      </c>
      <c r="BA144" t="s">
        <v>131</v>
      </c>
      <c r="BB144" t="s">
        <v>132</v>
      </c>
      <c r="BC144">
        <v>910</v>
      </c>
      <c r="BD144">
        <v>475</v>
      </c>
      <c r="BE144">
        <v>0</v>
      </c>
      <c r="BF144">
        <v>1385</v>
      </c>
      <c r="BG144">
        <f>LOG(fun[[#This Row],[GrLivArea]])</f>
        <v>3.1414497734004674</v>
      </c>
      <c r="BH144">
        <v>0</v>
      </c>
      <c r="BI144">
        <v>0</v>
      </c>
      <c r="BJ144">
        <f>fun[[#This Row],[BsmtFullBath]]+(0.5*fun[[#This Row],[BsmtHalfBath]])</f>
        <v>0</v>
      </c>
      <c r="BK144">
        <v>2</v>
      </c>
      <c r="BL144">
        <v>0</v>
      </c>
      <c r="BM144">
        <f>fun[[#This Row],[HalfBath]]+fun[[#This Row],[TOTBaseBath]]+fun[[#This Row],[FullBath]]</f>
        <v>2</v>
      </c>
      <c r="BN144">
        <v>4</v>
      </c>
      <c r="BO144">
        <v>1</v>
      </c>
      <c r="BP144" t="s">
        <v>124</v>
      </c>
      <c r="BQ144">
        <f>IF(fun[[#This Row],[KitchenQual]]="Ex",5,IF(fun[[#This Row],[KitchenQual]]="Gd",4,IF(fun[[#This Row],[KitchenQual]]="TA",3,IF(fun[[#This Row],[KitchenQual]]="Fa",2,0))))</f>
        <v>3</v>
      </c>
      <c r="BR144">
        <v>6</v>
      </c>
      <c r="BS144" t="s">
        <v>133</v>
      </c>
      <c r="BT144">
        <v>0</v>
      </c>
      <c r="BU144" t="s">
        <v>109</v>
      </c>
      <c r="BV144">
        <f>IF(fun[[#This Row],[FireplaceQu]]="Ex",5,IF(fun[[#This Row],[FireplaceQu]]="Gd",4,IF(fun[[#This Row],[FireplaceQu]]="TA",3,IF(fun[[#This Row],[FireplaceQu]]="Fa",2,0))))</f>
        <v>0</v>
      </c>
      <c r="BW144" t="s">
        <v>153</v>
      </c>
      <c r="BX144">
        <v>2000</v>
      </c>
      <c r="BY144" t="s">
        <v>128</v>
      </c>
      <c r="BZ144">
        <v>2</v>
      </c>
      <c r="CA144">
        <v>720</v>
      </c>
      <c r="CB144" t="s">
        <v>124</v>
      </c>
      <c r="CC144">
        <f>IF(fun[[#This Row],[GarageQual]]="Ex",5,IF(fun[[#This Row],[GarageQual]]="Gd",4,IF(fun[[#This Row],[GarageQual]]="TA",3,IF(fun[[#This Row],[GarageQual]]="Fa",2,IF(fun[[#This Row],[GarageQual]]="Po",1,0)))))</f>
        <v>3</v>
      </c>
      <c r="CD144" t="s">
        <v>124</v>
      </c>
      <c r="CE144">
        <f>IF(fun[[#This Row],[GarageCond]]="Ex",5,IF(fun[[#This Row],[GarageCond]]="Gd",4,IF(fun[[#This Row],[GarageCond]]="TA",3,IF(fun[[#This Row],[GarageCond]]="Fa",2,IF(fun[[#This Row],[GarageCond]]="Po",1,0)))))</f>
        <v>3</v>
      </c>
      <c r="CF144" t="s">
        <v>131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f>(0.5*fun[[#This Row],[WoodDeckSF]])+fun[[#This Row],[OpenPorchSF]]+(2*fun[[#This Row],[EnclosedPorch]])+(1.5*fun[[#This Row],[3SsnPorch]])+fun[[#This Row],[ScreenPorch]]</f>
        <v>0</v>
      </c>
      <c r="CM144">
        <v>0</v>
      </c>
      <c r="CN144" t="s">
        <v>109</v>
      </c>
      <c r="CO144">
        <f>IF(fun[[#This Row],[PoolQC]]="Ex",5,IF(fun[[#This Row],[PoolQC]]="Gd",4,IF(fun[[#This Row],[PoolQC]]="TA",3,IF(fun[[#This Row],[PoolQC]]="Fa",2,IF(fun[[#This Row],[PoolQC]]="Po",1,0)))))</f>
        <v>0</v>
      </c>
      <c r="CP144" t="s">
        <v>160</v>
      </c>
      <c r="CQ144" t="s">
        <v>109</v>
      </c>
      <c r="CR144">
        <v>0</v>
      </c>
      <c r="CS144">
        <v>6</v>
      </c>
      <c r="CT144">
        <v>2010</v>
      </c>
      <c r="CU144" t="s">
        <v>136</v>
      </c>
      <c r="CV144" t="s">
        <v>137</v>
      </c>
      <c r="CW144">
        <f>COUNTIF(fun[[#This Row],[Id]:[SaleCondition]],0)</f>
        <v>22</v>
      </c>
      <c r="CX144">
        <f>COUNTIF(fun[[#This Row],[Id]:[SaleCondition]],"NA")</f>
        <v>4</v>
      </c>
      <c r="CY144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44">
        <f>fun[NUM_ExCond]+fun[NUM_BsmtCond]+fun[NUM_GarCond]</f>
        <v>8</v>
      </c>
      <c r="DA1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1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41.5</v>
      </c>
      <c r="DC144">
        <v>166000</v>
      </c>
    </row>
    <row r="145" spans="1:107" x14ac:dyDescent="0.25">
      <c r="A145">
        <v>144</v>
      </c>
      <c r="B145">
        <v>20</v>
      </c>
      <c r="C145" t="s">
        <v>107</v>
      </c>
      <c r="D145">
        <f>IF(fun[[#This Row],[MSZoning]]="RL",1,0)</f>
        <v>1</v>
      </c>
      <c r="E145">
        <f>IF(fun[[#This Row],[rl]]="RM",1,0)</f>
        <v>0</v>
      </c>
      <c r="F145">
        <f>IF(fun[[#This Row],[rm]]="RH",1,0)</f>
        <v>0</v>
      </c>
      <c r="G145">
        <f>IF(fun[[#This Row],[rh]]="C (all)",1,0)</f>
        <v>0</v>
      </c>
      <c r="H145">
        <v>78</v>
      </c>
      <c r="I145">
        <f>IF(fun[[#This Row],[LotFrontage]]="NA",0,fun[[#This Row],[LotFrontage]])</f>
        <v>78</v>
      </c>
      <c r="J145">
        <v>10335</v>
      </c>
      <c r="K145" t="s">
        <v>108</v>
      </c>
      <c r="L145" t="s">
        <v>109</v>
      </c>
      <c r="M145" t="s">
        <v>146</v>
      </c>
      <c r="N145" t="s">
        <v>111</v>
      </c>
      <c r="O145" t="s">
        <v>112</v>
      </c>
      <c r="P145" t="s">
        <v>113</v>
      </c>
      <c r="Q145" t="s">
        <v>114</v>
      </c>
      <c r="R145" t="s">
        <v>115</v>
      </c>
      <c r="S145" t="s">
        <v>116</v>
      </c>
      <c r="T145" t="s">
        <v>116</v>
      </c>
      <c r="U145" t="s">
        <v>117</v>
      </c>
      <c r="V145" t="s">
        <v>141</v>
      </c>
      <c r="W145">
        <v>7</v>
      </c>
      <c r="X145">
        <v>5</v>
      </c>
      <c r="Y145">
        <v>1999</v>
      </c>
      <c r="Z145">
        <v>1999</v>
      </c>
      <c r="AA145" t="s">
        <v>119</v>
      </c>
      <c r="AB145" t="s">
        <v>120</v>
      </c>
      <c r="AC145" t="s">
        <v>121</v>
      </c>
      <c r="AD145" t="s">
        <v>121</v>
      </c>
      <c r="AE145" t="s">
        <v>122</v>
      </c>
      <c r="AF145">
        <v>183</v>
      </c>
      <c r="AG145" t="s">
        <v>123</v>
      </c>
      <c r="AH145">
        <f>IF(fun[[#This Row],[ExterQual]]="Ex",5,IF(fun[[#This Row],[ExterQual]]="Gd",4,IF(fun[[#This Row],[ExterQual]]="TA",3,IF(fun[[#This Row],[ExterQual]]="Fa",2,1))))</f>
        <v>4</v>
      </c>
      <c r="AI145" t="s">
        <v>124</v>
      </c>
      <c r="AJ145">
        <f>IF(fun[[#This Row],[ExterCond]]="Ex",5,IF(fun[[#This Row],[ExterCond]]="Gd",4,IF(fun[[#This Row],[ExterCond]]="TA",3,IF(fun[[#This Row],[ExterCond]]="Fa",2,1))))</f>
        <v>3</v>
      </c>
      <c r="AK145" t="s">
        <v>125</v>
      </c>
      <c r="AL145" t="s">
        <v>123</v>
      </c>
      <c r="AM145">
        <f>IF(fun[[#This Row],[BsmtQual]]="Ex",5,IF(fun[[#This Row],[BsmtQual]]="Gd",4,IF(fun[[#This Row],[BsmtQual]]="TA",3,IF(fun[[#This Row],[BsmtQual]]="Fa",2,IF(fun[[#This Row],[BsmtQual]]="Po",1,0)))))</f>
        <v>4</v>
      </c>
      <c r="AN145" t="s">
        <v>124</v>
      </c>
      <c r="AO145">
        <f>IF(fun[[#This Row],[BsmtCond]]="Ex",5,IF(fun[[#This Row],[BsmtCond]]="Gd",4,IF(fun[[#This Row],[BsmtCond]]="TA",3,IF(fun[[#This Row],[BsmtCond]]="Fa",2,IF(fun[[#This Row],[BsmtCond]]="Po",1,0)))))</f>
        <v>3</v>
      </c>
      <c r="AP145" t="s">
        <v>123</v>
      </c>
      <c r="AQ145">
        <f>IF(fun[[#This Row],[BsmtExposure]]="Gd",3,IF(fun[[#This Row],[BsmtExposure]]="Av",2,IF(fun[[#This Row],[BsmtExposure]]="Mn",1,0)))</f>
        <v>3</v>
      </c>
      <c r="AR145" t="s">
        <v>127</v>
      </c>
      <c r="AS145">
        <v>679</v>
      </c>
      <c r="AT145" t="s">
        <v>128</v>
      </c>
      <c r="AU145">
        <v>0</v>
      </c>
      <c r="AV145">
        <v>811</v>
      </c>
      <c r="AW145">
        <v>1490</v>
      </c>
      <c r="AX145" t="s">
        <v>129</v>
      </c>
      <c r="AY145" t="s">
        <v>130</v>
      </c>
      <c r="AZ145">
        <f>IF(fun[[#This Row],[HeatingQC]]="Ex",5,IF(fun[[#This Row],[HeatingQC]]="Gd",4,IF(fun[[#This Row],[HeatingQC]]="TA",3,IF(fun[[#This Row],[HeatingQC]]="Fa",2,IF(fun[[#This Row],[HeatingQC]]="Po",1,0)))))</f>
        <v>5</v>
      </c>
      <c r="BA145" t="s">
        <v>131</v>
      </c>
      <c r="BB145" t="s">
        <v>132</v>
      </c>
      <c r="BC145">
        <v>1501</v>
      </c>
      <c r="BD145">
        <v>0</v>
      </c>
      <c r="BE145">
        <v>0</v>
      </c>
      <c r="BF145">
        <v>1501</v>
      </c>
      <c r="BG145">
        <f>LOG(fun[[#This Row],[GrLivArea]])</f>
        <v>3.1763806922432702</v>
      </c>
      <c r="BH145">
        <v>1</v>
      </c>
      <c r="BI145">
        <v>0</v>
      </c>
      <c r="BJ145">
        <f>fun[[#This Row],[BsmtFullBath]]+(0.5*fun[[#This Row],[BsmtHalfBath]])</f>
        <v>1</v>
      </c>
      <c r="BK145">
        <v>2</v>
      </c>
      <c r="BL145">
        <v>0</v>
      </c>
      <c r="BM145">
        <f>fun[[#This Row],[HalfBath]]+fun[[#This Row],[TOTBaseBath]]+fun[[#This Row],[FullBath]]</f>
        <v>3</v>
      </c>
      <c r="BN145">
        <v>3</v>
      </c>
      <c r="BO145">
        <v>1</v>
      </c>
      <c r="BP145" t="s">
        <v>123</v>
      </c>
      <c r="BQ145">
        <f>IF(fun[[#This Row],[KitchenQual]]="Ex",5,IF(fun[[#This Row],[KitchenQual]]="Gd",4,IF(fun[[#This Row],[KitchenQual]]="TA",3,IF(fun[[#This Row],[KitchenQual]]="Fa",2,0))))</f>
        <v>4</v>
      </c>
      <c r="BR145">
        <v>6</v>
      </c>
      <c r="BS145" t="s">
        <v>133</v>
      </c>
      <c r="BT145">
        <v>0</v>
      </c>
      <c r="BU145" t="s">
        <v>109</v>
      </c>
      <c r="BV145">
        <f>IF(fun[[#This Row],[FireplaceQu]]="Ex",5,IF(fun[[#This Row],[FireplaceQu]]="Gd",4,IF(fun[[#This Row],[FireplaceQu]]="TA",3,IF(fun[[#This Row],[FireplaceQu]]="Fa",2,0))))</f>
        <v>0</v>
      </c>
      <c r="BW145" t="s">
        <v>134</v>
      </c>
      <c r="BX145">
        <v>1999</v>
      </c>
      <c r="BY145" t="s">
        <v>135</v>
      </c>
      <c r="BZ145">
        <v>2</v>
      </c>
      <c r="CA145">
        <v>577</v>
      </c>
      <c r="CB145" t="s">
        <v>124</v>
      </c>
      <c r="CC145">
        <f>IF(fun[[#This Row],[GarageQual]]="Ex",5,IF(fun[[#This Row],[GarageQual]]="Gd",4,IF(fun[[#This Row],[GarageQual]]="TA",3,IF(fun[[#This Row],[GarageQual]]="Fa",2,IF(fun[[#This Row],[GarageQual]]="Po",1,0)))))</f>
        <v>3</v>
      </c>
      <c r="CD145" t="s">
        <v>124</v>
      </c>
      <c r="CE145">
        <f>IF(fun[[#This Row],[GarageCond]]="Ex",5,IF(fun[[#This Row],[GarageCond]]="Gd",4,IF(fun[[#This Row],[GarageCond]]="TA",3,IF(fun[[#This Row],[GarageCond]]="Fa",2,IF(fun[[#This Row],[GarageCond]]="Po",1,0)))))</f>
        <v>3</v>
      </c>
      <c r="CF145" t="s">
        <v>131</v>
      </c>
      <c r="CG145">
        <v>144</v>
      </c>
      <c r="CH145">
        <v>29</v>
      </c>
      <c r="CI145">
        <v>0</v>
      </c>
      <c r="CJ145">
        <v>0</v>
      </c>
      <c r="CK145">
        <v>0</v>
      </c>
      <c r="CL145">
        <f>(0.5*fun[[#This Row],[WoodDeckSF]])+fun[[#This Row],[OpenPorchSF]]+(2*fun[[#This Row],[EnclosedPorch]])+(1.5*fun[[#This Row],[3SsnPorch]])+fun[[#This Row],[ScreenPorch]]</f>
        <v>101</v>
      </c>
      <c r="CM145">
        <v>0</v>
      </c>
      <c r="CN145" t="s">
        <v>109</v>
      </c>
      <c r="CO145">
        <f>IF(fun[[#This Row],[PoolQC]]="Ex",5,IF(fun[[#This Row],[PoolQC]]="Gd",4,IF(fun[[#This Row],[PoolQC]]="TA",3,IF(fun[[#This Row],[PoolQC]]="Fa",2,IF(fun[[#This Row],[PoolQC]]="Po",1,0)))))</f>
        <v>0</v>
      </c>
      <c r="CP145" t="s">
        <v>109</v>
      </c>
      <c r="CQ145" t="s">
        <v>109</v>
      </c>
      <c r="CR145">
        <v>0</v>
      </c>
      <c r="CS145">
        <v>6</v>
      </c>
      <c r="CT145">
        <v>2009</v>
      </c>
      <c r="CU145" t="s">
        <v>136</v>
      </c>
      <c r="CV145" t="s">
        <v>137</v>
      </c>
      <c r="CW145">
        <f>COUNTIF(fun[[#This Row],[Id]:[SaleCondition]],0)</f>
        <v>16</v>
      </c>
      <c r="CX145">
        <f>COUNTIF(fun[[#This Row],[Id]:[SaleCondition]],"NA")</f>
        <v>5</v>
      </c>
      <c r="CY14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5">
        <f>fun[NUM_ExCond]+fun[NUM_BsmtCond]+fun[NUM_GarCond]</f>
        <v>9</v>
      </c>
      <c r="DA1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45">
        <v>204000</v>
      </c>
    </row>
    <row r="146" spans="1:107" x14ac:dyDescent="0.25">
      <c r="A146">
        <v>145</v>
      </c>
      <c r="B146">
        <v>90</v>
      </c>
      <c r="C146" t="s">
        <v>168</v>
      </c>
      <c r="D146">
        <f>IF(fun[[#This Row],[MSZoning]]="RL",1,0)</f>
        <v>0</v>
      </c>
      <c r="E146">
        <f>IF(fun[[#This Row],[rl]]="RM",1,0)</f>
        <v>0</v>
      </c>
      <c r="F146">
        <f>IF(fun[[#This Row],[rm]]="RH",1,0)</f>
        <v>0</v>
      </c>
      <c r="G146">
        <f>IF(fun[[#This Row],[rh]]="C (all)",1,0)</f>
        <v>0</v>
      </c>
      <c r="H146">
        <v>70</v>
      </c>
      <c r="I146">
        <f>IF(fun[[#This Row],[LotFrontage]]="NA",0,fun[[#This Row],[LotFrontage]])</f>
        <v>70</v>
      </c>
      <c r="J146">
        <v>9100</v>
      </c>
      <c r="K146" t="s">
        <v>108</v>
      </c>
      <c r="L146" t="s">
        <v>109</v>
      </c>
      <c r="M146" t="s">
        <v>110</v>
      </c>
      <c r="N146" t="s">
        <v>111</v>
      </c>
      <c r="O146" t="s">
        <v>112</v>
      </c>
      <c r="P146" t="s">
        <v>113</v>
      </c>
      <c r="Q146" t="s">
        <v>114</v>
      </c>
      <c r="R146" t="s">
        <v>177</v>
      </c>
      <c r="S146" t="s">
        <v>197</v>
      </c>
      <c r="T146" t="s">
        <v>116</v>
      </c>
      <c r="U146" t="s">
        <v>193</v>
      </c>
      <c r="V146" t="s">
        <v>141</v>
      </c>
      <c r="W146">
        <v>5</v>
      </c>
      <c r="X146">
        <v>5</v>
      </c>
      <c r="Y146">
        <v>1963</v>
      </c>
      <c r="Z146">
        <v>1963</v>
      </c>
      <c r="AA146" t="s">
        <v>119</v>
      </c>
      <c r="AB146" t="s">
        <v>120</v>
      </c>
      <c r="AC146" t="s">
        <v>166</v>
      </c>
      <c r="AD146" t="s">
        <v>166</v>
      </c>
      <c r="AE146" t="s">
        <v>122</v>
      </c>
      <c r="AF146">
        <v>336</v>
      </c>
      <c r="AG146" t="s">
        <v>124</v>
      </c>
      <c r="AH146">
        <f>IF(fun[[#This Row],[ExterQual]]="Ex",5,IF(fun[[#This Row],[ExterQual]]="Gd",4,IF(fun[[#This Row],[ExterQual]]="TA",3,IF(fun[[#This Row],[ExterQual]]="Fa",2,1))))</f>
        <v>3</v>
      </c>
      <c r="AI146" t="s">
        <v>124</v>
      </c>
      <c r="AJ146">
        <f>IF(fun[[#This Row],[ExterCond]]="Ex",5,IF(fun[[#This Row],[ExterCond]]="Gd",4,IF(fun[[#This Row],[ExterCond]]="TA",3,IF(fun[[#This Row],[ExterCond]]="Fa",2,1))))</f>
        <v>3</v>
      </c>
      <c r="AK146" t="s">
        <v>144</v>
      </c>
      <c r="AL146" t="s">
        <v>124</v>
      </c>
      <c r="AM146">
        <f>IF(fun[[#This Row],[BsmtQual]]="Ex",5,IF(fun[[#This Row],[BsmtQual]]="Gd",4,IF(fun[[#This Row],[BsmtQual]]="TA",3,IF(fun[[#This Row],[BsmtQual]]="Fa",2,IF(fun[[#This Row],[BsmtQual]]="Po",1,0)))))</f>
        <v>3</v>
      </c>
      <c r="AN146" t="s">
        <v>124</v>
      </c>
      <c r="AO146">
        <f>IF(fun[[#This Row],[BsmtCond]]="Ex",5,IF(fun[[#This Row],[BsmtCond]]="Gd",4,IF(fun[[#This Row],[BsmtCond]]="TA",3,IF(fun[[#This Row],[BsmtCond]]="Fa",2,IF(fun[[#This Row],[BsmtCond]]="Po",1,0)))))</f>
        <v>3</v>
      </c>
      <c r="AP146" t="s">
        <v>126</v>
      </c>
      <c r="AQ146">
        <f>IF(fun[[#This Row],[BsmtExposure]]="Gd",3,IF(fun[[#This Row],[BsmtExposure]]="Av",2,IF(fun[[#This Row],[BsmtExposure]]="Mn",1,0)))</f>
        <v>0</v>
      </c>
      <c r="AR146" t="s">
        <v>179</v>
      </c>
      <c r="AS146">
        <v>1332</v>
      </c>
      <c r="AT146" t="s">
        <v>128</v>
      </c>
      <c r="AU146">
        <v>0</v>
      </c>
      <c r="AV146">
        <v>396</v>
      </c>
      <c r="AW146">
        <v>1728</v>
      </c>
      <c r="AX146" t="s">
        <v>129</v>
      </c>
      <c r="AY146" t="s">
        <v>124</v>
      </c>
      <c r="AZ146">
        <f>IF(fun[[#This Row],[HeatingQC]]="Ex",5,IF(fun[[#This Row],[HeatingQC]]="Gd",4,IF(fun[[#This Row],[HeatingQC]]="TA",3,IF(fun[[#This Row],[HeatingQC]]="Fa",2,IF(fun[[#This Row],[HeatingQC]]="Po",1,0)))))</f>
        <v>3</v>
      </c>
      <c r="BA146" t="s">
        <v>131</v>
      </c>
      <c r="BB146" t="s">
        <v>132</v>
      </c>
      <c r="BC146">
        <v>1728</v>
      </c>
      <c r="BD146">
        <v>0</v>
      </c>
      <c r="BE146">
        <v>0</v>
      </c>
      <c r="BF146">
        <v>1728</v>
      </c>
      <c r="BG146">
        <f>LOG(fun[[#This Row],[GrLivArea]])</f>
        <v>3.2375437381428744</v>
      </c>
      <c r="BH146">
        <v>1</v>
      </c>
      <c r="BI146">
        <v>0</v>
      </c>
      <c r="BJ146">
        <f>fun[[#This Row],[BsmtFullBath]]+(0.5*fun[[#This Row],[BsmtHalfBath]])</f>
        <v>1</v>
      </c>
      <c r="BK146">
        <v>2</v>
      </c>
      <c r="BL146">
        <v>0</v>
      </c>
      <c r="BM146">
        <f>fun[[#This Row],[HalfBath]]+fun[[#This Row],[TOTBaseBath]]+fun[[#This Row],[FullBath]]</f>
        <v>3</v>
      </c>
      <c r="BN146">
        <v>6</v>
      </c>
      <c r="BO146">
        <v>2</v>
      </c>
      <c r="BP146" t="s">
        <v>124</v>
      </c>
      <c r="BQ146">
        <f>IF(fun[[#This Row],[KitchenQual]]="Ex",5,IF(fun[[#This Row],[KitchenQual]]="Gd",4,IF(fun[[#This Row],[KitchenQual]]="TA",3,IF(fun[[#This Row],[KitchenQual]]="Fa",2,0))))</f>
        <v>3</v>
      </c>
      <c r="BR146">
        <v>10</v>
      </c>
      <c r="BS146" t="s">
        <v>133</v>
      </c>
      <c r="BT146">
        <v>0</v>
      </c>
      <c r="BU146" t="s">
        <v>109</v>
      </c>
      <c r="BV146">
        <f>IF(fun[[#This Row],[FireplaceQu]]="Ex",5,IF(fun[[#This Row],[FireplaceQu]]="Gd",4,IF(fun[[#This Row],[FireplaceQu]]="TA",3,IF(fun[[#This Row],[FireplaceQu]]="Fa",2,0))))</f>
        <v>0</v>
      </c>
      <c r="BW146" t="s">
        <v>153</v>
      </c>
      <c r="BX146">
        <v>1963</v>
      </c>
      <c r="BY146" t="s">
        <v>128</v>
      </c>
      <c r="BZ146">
        <v>2</v>
      </c>
      <c r="CA146">
        <v>504</v>
      </c>
      <c r="CB146" t="s">
        <v>124</v>
      </c>
      <c r="CC146">
        <f>IF(fun[[#This Row],[GarageQual]]="Ex",5,IF(fun[[#This Row],[GarageQual]]="Gd",4,IF(fun[[#This Row],[GarageQual]]="TA",3,IF(fun[[#This Row],[GarageQual]]="Fa",2,IF(fun[[#This Row],[GarageQual]]="Po",1,0)))))</f>
        <v>3</v>
      </c>
      <c r="CD146" t="s">
        <v>124</v>
      </c>
      <c r="CE146">
        <f>IF(fun[[#This Row],[GarageCond]]="Ex",5,IF(fun[[#This Row],[GarageCond]]="Gd",4,IF(fun[[#This Row],[GarageCond]]="TA",3,IF(fun[[#This Row],[GarageCond]]="Fa",2,IF(fun[[#This Row],[GarageCond]]="Po",1,0)))))</f>
        <v>3</v>
      </c>
      <c r="CF146" t="s">
        <v>131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f>(0.5*fun[[#This Row],[WoodDeckSF]])+fun[[#This Row],[OpenPorchSF]]+(2*fun[[#This Row],[EnclosedPorch]])+(1.5*fun[[#This Row],[3SsnPorch]])+fun[[#This Row],[ScreenPorch]]</f>
        <v>0</v>
      </c>
      <c r="CM146">
        <v>0</v>
      </c>
      <c r="CN146" t="s">
        <v>109</v>
      </c>
      <c r="CO146">
        <f>IF(fun[[#This Row],[PoolQC]]="Ex",5,IF(fun[[#This Row],[PoolQC]]="Gd",4,IF(fun[[#This Row],[PoolQC]]="TA",3,IF(fun[[#This Row],[PoolQC]]="Fa",2,IF(fun[[#This Row],[PoolQC]]="Po",1,0)))))</f>
        <v>0</v>
      </c>
      <c r="CP146" t="s">
        <v>109</v>
      </c>
      <c r="CQ146" t="s">
        <v>109</v>
      </c>
      <c r="CR146">
        <v>0</v>
      </c>
      <c r="CS146">
        <v>11</v>
      </c>
      <c r="CT146">
        <v>2006</v>
      </c>
      <c r="CU146" t="s">
        <v>246</v>
      </c>
      <c r="CV146" t="s">
        <v>154</v>
      </c>
      <c r="CW146">
        <f>COUNTIF(fun[[#This Row],[Id]:[SaleCondition]],0)</f>
        <v>21</v>
      </c>
      <c r="CX146">
        <f>COUNTIF(fun[[#This Row],[Id]:[SaleCondition]],"NA")</f>
        <v>5</v>
      </c>
      <c r="CY14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46">
        <f>fun[NUM_ExCond]+fun[NUM_BsmtCond]+fun[NUM_GarCond]</f>
        <v>9</v>
      </c>
      <c r="DA1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1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146">
        <v>125000</v>
      </c>
    </row>
    <row r="147" spans="1:107" x14ac:dyDescent="0.25">
      <c r="A147">
        <v>146</v>
      </c>
      <c r="B147">
        <v>160</v>
      </c>
      <c r="C147" t="s">
        <v>168</v>
      </c>
      <c r="D147">
        <f>IF(fun[[#This Row],[MSZoning]]="RL",1,0)</f>
        <v>0</v>
      </c>
      <c r="E147">
        <f>IF(fun[[#This Row],[rl]]="RM",1,0)</f>
        <v>0</v>
      </c>
      <c r="F147">
        <f>IF(fun[[#This Row],[rm]]="RH",1,0)</f>
        <v>0</v>
      </c>
      <c r="G147">
        <f>IF(fun[[#This Row],[rh]]="C (all)",1,0)</f>
        <v>0</v>
      </c>
      <c r="H147">
        <v>24</v>
      </c>
      <c r="I147">
        <f>IF(fun[[#This Row],[LotFrontage]]="NA",0,fun[[#This Row],[LotFrontage]])</f>
        <v>24</v>
      </c>
      <c r="J147">
        <v>2522</v>
      </c>
      <c r="K147" t="s">
        <v>108</v>
      </c>
      <c r="L147" t="s">
        <v>109</v>
      </c>
      <c r="M147" t="s">
        <v>110</v>
      </c>
      <c r="N147" t="s">
        <v>111</v>
      </c>
      <c r="O147" t="s">
        <v>112</v>
      </c>
      <c r="P147" t="s">
        <v>113</v>
      </c>
      <c r="Q147" t="s">
        <v>114</v>
      </c>
      <c r="R147" t="s">
        <v>211</v>
      </c>
      <c r="S147" t="s">
        <v>116</v>
      </c>
      <c r="T147" t="s">
        <v>116</v>
      </c>
      <c r="U147" t="s">
        <v>224</v>
      </c>
      <c r="V147" t="s">
        <v>118</v>
      </c>
      <c r="W147">
        <v>6</v>
      </c>
      <c r="X147">
        <v>5</v>
      </c>
      <c r="Y147">
        <v>2004</v>
      </c>
      <c r="Z147">
        <v>2006</v>
      </c>
      <c r="AA147" t="s">
        <v>119</v>
      </c>
      <c r="AB147" t="s">
        <v>120</v>
      </c>
      <c r="AC147" t="s">
        <v>121</v>
      </c>
      <c r="AD147" t="s">
        <v>121</v>
      </c>
      <c r="AE147" t="s">
        <v>163</v>
      </c>
      <c r="AF147">
        <v>50</v>
      </c>
      <c r="AG147" t="s">
        <v>123</v>
      </c>
      <c r="AH147">
        <f>IF(fun[[#This Row],[ExterQual]]="Ex",5,IF(fun[[#This Row],[ExterQual]]="Gd",4,IF(fun[[#This Row],[ExterQual]]="TA",3,IF(fun[[#This Row],[ExterQual]]="Fa",2,1))))</f>
        <v>4</v>
      </c>
      <c r="AI147" t="s">
        <v>124</v>
      </c>
      <c r="AJ147">
        <f>IF(fun[[#This Row],[ExterCond]]="Ex",5,IF(fun[[#This Row],[ExterCond]]="Gd",4,IF(fun[[#This Row],[ExterCond]]="TA",3,IF(fun[[#This Row],[ExterCond]]="Fa",2,1))))</f>
        <v>3</v>
      </c>
      <c r="AK147" t="s">
        <v>125</v>
      </c>
      <c r="AL147" t="s">
        <v>123</v>
      </c>
      <c r="AM147">
        <f>IF(fun[[#This Row],[BsmtQual]]="Ex",5,IF(fun[[#This Row],[BsmtQual]]="Gd",4,IF(fun[[#This Row],[BsmtQual]]="TA",3,IF(fun[[#This Row],[BsmtQual]]="Fa",2,IF(fun[[#This Row],[BsmtQual]]="Po",1,0)))))</f>
        <v>4</v>
      </c>
      <c r="AN147" t="s">
        <v>124</v>
      </c>
      <c r="AO147">
        <f>IF(fun[[#This Row],[BsmtCond]]="Ex",5,IF(fun[[#This Row],[BsmtCond]]="Gd",4,IF(fun[[#This Row],[BsmtCond]]="TA",3,IF(fun[[#This Row],[BsmtCond]]="Fa",2,IF(fun[[#This Row],[BsmtCond]]="Po",1,0)))))</f>
        <v>3</v>
      </c>
      <c r="AP147" t="s">
        <v>126</v>
      </c>
      <c r="AQ147">
        <f>IF(fun[[#This Row],[BsmtExposure]]="Gd",3,IF(fun[[#This Row],[BsmtExposure]]="Av",2,IF(fun[[#This Row],[BsmtExposure]]="Mn",1,0)))</f>
        <v>0</v>
      </c>
      <c r="AR147" t="s">
        <v>128</v>
      </c>
      <c r="AS147">
        <v>0</v>
      </c>
      <c r="AT147" t="s">
        <v>128</v>
      </c>
      <c r="AU147">
        <v>0</v>
      </c>
      <c r="AV147">
        <v>970</v>
      </c>
      <c r="AW147">
        <v>970</v>
      </c>
      <c r="AX147" t="s">
        <v>129</v>
      </c>
      <c r="AY147" t="s">
        <v>130</v>
      </c>
      <c r="AZ147">
        <f>IF(fun[[#This Row],[HeatingQC]]="Ex",5,IF(fun[[#This Row],[HeatingQC]]="Gd",4,IF(fun[[#This Row],[HeatingQC]]="TA",3,IF(fun[[#This Row],[HeatingQC]]="Fa",2,IF(fun[[#This Row],[HeatingQC]]="Po",1,0)))))</f>
        <v>5</v>
      </c>
      <c r="BA147" t="s">
        <v>131</v>
      </c>
      <c r="BB147" t="s">
        <v>132</v>
      </c>
      <c r="BC147">
        <v>970</v>
      </c>
      <c r="BD147">
        <v>739</v>
      </c>
      <c r="BE147">
        <v>0</v>
      </c>
      <c r="BF147">
        <v>1709</v>
      </c>
      <c r="BG147">
        <f>LOG(fun[[#This Row],[GrLivArea]])</f>
        <v>3.2327420627207371</v>
      </c>
      <c r="BH147">
        <v>0</v>
      </c>
      <c r="BI147">
        <v>0</v>
      </c>
      <c r="BJ147">
        <f>fun[[#This Row],[BsmtFullBath]]+(0.5*fun[[#This Row],[BsmtHalfBath]])</f>
        <v>0</v>
      </c>
      <c r="BK147">
        <v>2</v>
      </c>
      <c r="BL147">
        <v>0</v>
      </c>
      <c r="BM147">
        <f>fun[[#This Row],[HalfBath]]+fun[[#This Row],[TOTBaseBath]]+fun[[#This Row],[FullBath]]</f>
        <v>2</v>
      </c>
      <c r="BN147">
        <v>3</v>
      </c>
      <c r="BO147">
        <v>1</v>
      </c>
      <c r="BP147" t="s">
        <v>123</v>
      </c>
      <c r="BQ147">
        <f>IF(fun[[#This Row],[KitchenQual]]="Ex",5,IF(fun[[#This Row],[KitchenQual]]="Gd",4,IF(fun[[#This Row],[KitchenQual]]="TA",3,IF(fun[[#This Row],[KitchenQual]]="Fa",2,0))))</f>
        <v>4</v>
      </c>
      <c r="BR147">
        <v>7</v>
      </c>
      <c r="BS147" t="s">
        <v>247</v>
      </c>
      <c r="BT147">
        <v>0</v>
      </c>
      <c r="BU147" t="s">
        <v>109</v>
      </c>
      <c r="BV147">
        <f>IF(fun[[#This Row],[FireplaceQu]]="Ex",5,IF(fun[[#This Row],[FireplaceQu]]="Gd",4,IF(fun[[#This Row],[FireplaceQu]]="TA",3,IF(fun[[#This Row],[FireplaceQu]]="Fa",2,0))))</f>
        <v>0</v>
      </c>
      <c r="BW147" t="s">
        <v>153</v>
      </c>
      <c r="BX147">
        <v>2004</v>
      </c>
      <c r="BY147" t="s">
        <v>128</v>
      </c>
      <c r="BZ147">
        <v>2</v>
      </c>
      <c r="CA147">
        <v>380</v>
      </c>
      <c r="CB147" t="s">
        <v>124</v>
      </c>
      <c r="CC147">
        <f>IF(fun[[#This Row],[GarageQual]]="Ex",5,IF(fun[[#This Row],[GarageQual]]="Gd",4,IF(fun[[#This Row],[GarageQual]]="TA",3,IF(fun[[#This Row],[GarageQual]]="Fa",2,IF(fun[[#This Row],[GarageQual]]="Po",1,0)))))</f>
        <v>3</v>
      </c>
      <c r="CD147" t="s">
        <v>124</v>
      </c>
      <c r="CE147">
        <f>IF(fun[[#This Row],[GarageCond]]="Ex",5,IF(fun[[#This Row],[GarageCond]]="Gd",4,IF(fun[[#This Row],[GarageCond]]="TA",3,IF(fun[[#This Row],[GarageCond]]="Fa",2,IF(fun[[#This Row],[GarageCond]]="Po",1,0)))))</f>
        <v>3</v>
      </c>
      <c r="CF147" t="s">
        <v>131</v>
      </c>
      <c r="CG147">
        <v>0</v>
      </c>
      <c r="CH147">
        <v>40</v>
      </c>
      <c r="CI147">
        <v>0</v>
      </c>
      <c r="CJ147">
        <v>0</v>
      </c>
      <c r="CK147">
        <v>0</v>
      </c>
      <c r="CL147">
        <f>(0.5*fun[[#This Row],[WoodDeckSF]])+fun[[#This Row],[OpenPorchSF]]+(2*fun[[#This Row],[EnclosedPorch]])+(1.5*fun[[#This Row],[3SsnPorch]])+fun[[#This Row],[ScreenPorch]]</f>
        <v>40</v>
      </c>
      <c r="CM147">
        <v>0</v>
      </c>
      <c r="CN147" t="s">
        <v>109</v>
      </c>
      <c r="CO147">
        <f>IF(fun[[#This Row],[PoolQC]]="Ex",5,IF(fun[[#This Row],[PoolQC]]="Gd",4,IF(fun[[#This Row],[PoolQC]]="TA",3,IF(fun[[#This Row],[PoolQC]]="Fa",2,IF(fun[[#This Row],[PoolQC]]="Po",1,0)))))</f>
        <v>0</v>
      </c>
      <c r="CP147" t="s">
        <v>109</v>
      </c>
      <c r="CQ147" t="s">
        <v>109</v>
      </c>
      <c r="CR147">
        <v>0</v>
      </c>
      <c r="CS147">
        <v>4</v>
      </c>
      <c r="CT147">
        <v>2006</v>
      </c>
      <c r="CU147" t="s">
        <v>136</v>
      </c>
      <c r="CV147" t="s">
        <v>137</v>
      </c>
      <c r="CW147">
        <f>COUNTIF(fun[[#This Row],[Id]:[SaleCondition]],0)</f>
        <v>21</v>
      </c>
      <c r="CX147">
        <f>COUNTIF(fun[[#This Row],[Id]:[SaleCondition]],"NA")</f>
        <v>5</v>
      </c>
      <c r="CY147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47">
        <f>fun[NUM_ExCond]+fun[NUM_BsmtCond]+fun[NUM_GarCond]</f>
        <v>9</v>
      </c>
      <c r="DA1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147">
        <v>130000</v>
      </c>
    </row>
    <row r="148" spans="1:107" x14ac:dyDescent="0.25">
      <c r="A148">
        <v>147</v>
      </c>
      <c r="B148">
        <v>30</v>
      </c>
      <c r="C148" t="s">
        <v>168</v>
      </c>
      <c r="D148">
        <f>IF(fun[[#This Row],[MSZoning]]="RL",1,0)</f>
        <v>0</v>
      </c>
      <c r="E148">
        <f>IF(fun[[#This Row],[rl]]="RM",1,0)</f>
        <v>0</v>
      </c>
      <c r="F148">
        <f>IF(fun[[#This Row],[rm]]="RH",1,0)</f>
        <v>0</v>
      </c>
      <c r="G148">
        <f>IF(fun[[#This Row],[rh]]="C (all)",1,0)</f>
        <v>0</v>
      </c>
      <c r="H148">
        <v>51</v>
      </c>
      <c r="I148">
        <f>IF(fun[[#This Row],[LotFrontage]]="NA",0,fun[[#This Row],[LotFrontage]])</f>
        <v>51</v>
      </c>
      <c r="J148">
        <v>6120</v>
      </c>
      <c r="K148" t="s">
        <v>108</v>
      </c>
      <c r="L148" t="s">
        <v>109</v>
      </c>
      <c r="M148" t="s">
        <v>110</v>
      </c>
      <c r="N148" t="s">
        <v>111</v>
      </c>
      <c r="O148" t="s">
        <v>112</v>
      </c>
      <c r="P148" t="s">
        <v>148</v>
      </c>
      <c r="Q148" t="s">
        <v>114</v>
      </c>
      <c r="R148" t="s">
        <v>174</v>
      </c>
      <c r="S148" t="s">
        <v>116</v>
      </c>
      <c r="T148" t="s">
        <v>116</v>
      </c>
      <c r="U148" t="s">
        <v>117</v>
      </c>
      <c r="V148" t="s">
        <v>141</v>
      </c>
      <c r="W148">
        <v>5</v>
      </c>
      <c r="X148">
        <v>7</v>
      </c>
      <c r="Y148">
        <v>1931</v>
      </c>
      <c r="Z148">
        <v>1993</v>
      </c>
      <c r="AA148" t="s">
        <v>119</v>
      </c>
      <c r="AB148" t="s">
        <v>120</v>
      </c>
      <c r="AC148" t="s">
        <v>150</v>
      </c>
      <c r="AD148" t="s">
        <v>150</v>
      </c>
      <c r="AE148" t="s">
        <v>143</v>
      </c>
      <c r="AF148">
        <v>0</v>
      </c>
      <c r="AG148" t="s">
        <v>124</v>
      </c>
      <c r="AH148">
        <f>IF(fun[[#This Row],[ExterQual]]="Ex",5,IF(fun[[#This Row],[ExterQual]]="Gd",4,IF(fun[[#This Row],[ExterQual]]="TA",3,IF(fun[[#This Row],[ExterQual]]="Fa",2,1))))</f>
        <v>3</v>
      </c>
      <c r="AI148" t="s">
        <v>124</v>
      </c>
      <c r="AJ148">
        <f>IF(fun[[#This Row],[ExterCond]]="Ex",5,IF(fun[[#This Row],[ExterCond]]="Gd",4,IF(fun[[#This Row],[ExterCond]]="TA",3,IF(fun[[#This Row],[ExterCond]]="Fa",2,1))))</f>
        <v>3</v>
      </c>
      <c r="AK148" t="s">
        <v>152</v>
      </c>
      <c r="AL148" t="s">
        <v>124</v>
      </c>
      <c r="AM148">
        <f>IF(fun[[#This Row],[BsmtQual]]="Ex",5,IF(fun[[#This Row],[BsmtQual]]="Gd",4,IF(fun[[#This Row],[BsmtQual]]="TA",3,IF(fun[[#This Row],[BsmtQual]]="Fa",2,IF(fun[[#This Row],[BsmtQual]]="Po",1,0)))))</f>
        <v>3</v>
      </c>
      <c r="AN148" t="s">
        <v>124</v>
      </c>
      <c r="AO148">
        <f>IF(fun[[#This Row],[BsmtCond]]="Ex",5,IF(fun[[#This Row],[BsmtCond]]="Gd",4,IF(fun[[#This Row],[BsmtCond]]="TA",3,IF(fun[[#This Row],[BsmtCond]]="Fa",2,IF(fun[[#This Row],[BsmtCond]]="Po",1,0)))))</f>
        <v>3</v>
      </c>
      <c r="AP148" t="s">
        <v>126</v>
      </c>
      <c r="AQ148">
        <f>IF(fun[[#This Row],[BsmtExposure]]="Gd",3,IF(fun[[#This Row],[BsmtExposure]]="Av",2,IF(fun[[#This Row],[BsmtExposure]]="Mn",1,0)))</f>
        <v>0</v>
      </c>
      <c r="AR148" t="s">
        <v>167</v>
      </c>
      <c r="AS148">
        <v>209</v>
      </c>
      <c r="AT148" t="s">
        <v>128</v>
      </c>
      <c r="AU148">
        <v>0</v>
      </c>
      <c r="AV148">
        <v>506</v>
      </c>
      <c r="AW148">
        <v>715</v>
      </c>
      <c r="AX148" t="s">
        <v>129</v>
      </c>
      <c r="AY148" t="s">
        <v>124</v>
      </c>
      <c r="AZ148">
        <f>IF(fun[[#This Row],[HeatingQC]]="Ex",5,IF(fun[[#This Row],[HeatingQC]]="Gd",4,IF(fun[[#This Row],[HeatingQC]]="TA",3,IF(fun[[#This Row],[HeatingQC]]="Fa",2,IF(fun[[#This Row],[HeatingQC]]="Po",1,0)))))</f>
        <v>3</v>
      </c>
      <c r="BA148" t="s">
        <v>131</v>
      </c>
      <c r="BB148" t="s">
        <v>190</v>
      </c>
      <c r="BC148">
        <v>875</v>
      </c>
      <c r="BD148">
        <v>0</v>
      </c>
      <c r="BE148">
        <v>0</v>
      </c>
      <c r="BF148">
        <v>875</v>
      </c>
      <c r="BG148">
        <f>LOG(fun[[#This Row],[GrLivArea]])</f>
        <v>2.9420080530223132</v>
      </c>
      <c r="BH148">
        <v>1</v>
      </c>
      <c r="BI148">
        <v>0</v>
      </c>
      <c r="BJ148">
        <f>fun[[#This Row],[BsmtFullBath]]+(0.5*fun[[#This Row],[BsmtHalfBath]])</f>
        <v>1</v>
      </c>
      <c r="BK148">
        <v>1</v>
      </c>
      <c r="BL148">
        <v>0</v>
      </c>
      <c r="BM148">
        <f>fun[[#This Row],[HalfBath]]+fun[[#This Row],[TOTBaseBath]]+fun[[#This Row],[FullBath]]</f>
        <v>2</v>
      </c>
      <c r="BN148">
        <v>2</v>
      </c>
      <c r="BO148">
        <v>1</v>
      </c>
      <c r="BP148" t="s">
        <v>124</v>
      </c>
      <c r="BQ148">
        <f>IF(fun[[#This Row],[KitchenQual]]="Ex",5,IF(fun[[#This Row],[KitchenQual]]="Gd",4,IF(fun[[#This Row],[KitchenQual]]="TA",3,IF(fun[[#This Row],[KitchenQual]]="Fa",2,0))))</f>
        <v>3</v>
      </c>
      <c r="BR148">
        <v>5</v>
      </c>
      <c r="BS148" t="s">
        <v>133</v>
      </c>
      <c r="BT148">
        <v>0</v>
      </c>
      <c r="BU148" t="s">
        <v>109</v>
      </c>
      <c r="BV148">
        <f>IF(fun[[#This Row],[FireplaceQu]]="Ex",5,IF(fun[[#This Row],[FireplaceQu]]="Gd",4,IF(fun[[#This Row],[FireplaceQu]]="TA",3,IF(fun[[#This Row],[FireplaceQu]]="Fa",2,0))))</f>
        <v>0</v>
      </c>
      <c r="BW148" t="s">
        <v>153</v>
      </c>
      <c r="BX148">
        <v>1931</v>
      </c>
      <c r="BY148" t="s">
        <v>128</v>
      </c>
      <c r="BZ148">
        <v>1</v>
      </c>
      <c r="CA148">
        <v>180</v>
      </c>
      <c r="CB148" t="s">
        <v>173</v>
      </c>
      <c r="CC148">
        <f>IF(fun[[#This Row],[GarageQual]]="Ex",5,IF(fun[[#This Row],[GarageQual]]="Gd",4,IF(fun[[#This Row],[GarageQual]]="TA",3,IF(fun[[#This Row],[GarageQual]]="Fa",2,IF(fun[[#This Row],[GarageQual]]="Po",1,0)))))</f>
        <v>2</v>
      </c>
      <c r="CD148" t="s">
        <v>124</v>
      </c>
      <c r="CE148">
        <f>IF(fun[[#This Row],[GarageCond]]="Ex",5,IF(fun[[#This Row],[GarageCond]]="Gd",4,IF(fun[[#This Row],[GarageCond]]="TA",3,IF(fun[[#This Row],[GarageCond]]="Fa",2,IF(fun[[#This Row],[GarageCond]]="Po",1,0)))))</f>
        <v>3</v>
      </c>
      <c r="CF148" t="s">
        <v>131</v>
      </c>
      <c r="CG148">
        <v>48</v>
      </c>
      <c r="CH148">
        <v>0</v>
      </c>
      <c r="CI148">
        <v>0</v>
      </c>
      <c r="CJ148">
        <v>0</v>
      </c>
      <c r="CK148">
        <v>0</v>
      </c>
      <c r="CL148">
        <f>(0.5*fun[[#This Row],[WoodDeckSF]])+fun[[#This Row],[OpenPorchSF]]+(2*fun[[#This Row],[EnclosedPorch]])+(1.5*fun[[#This Row],[3SsnPorch]])+fun[[#This Row],[ScreenPorch]]</f>
        <v>24</v>
      </c>
      <c r="CM148">
        <v>0</v>
      </c>
      <c r="CN148" t="s">
        <v>109</v>
      </c>
      <c r="CO148">
        <f>IF(fun[[#This Row],[PoolQC]]="Ex",5,IF(fun[[#This Row],[PoolQC]]="Gd",4,IF(fun[[#This Row],[PoolQC]]="TA",3,IF(fun[[#This Row],[PoolQC]]="Fa",2,IF(fun[[#This Row],[PoolQC]]="Po",1,0)))))</f>
        <v>0</v>
      </c>
      <c r="CP148" t="s">
        <v>109</v>
      </c>
      <c r="CQ148" t="s">
        <v>109</v>
      </c>
      <c r="CR148">
        <v>0</v>
      </c>
      <c r="CS148">
        <v>11</v>
      </c>
      <c r="CT148">
        <v>2009</v>
      </c>
      <c r="CU148" t="s">
        <v>136</v>
      </c>
      <c r="CV148" t="s">
        <v>137</v>
      </c>
      <c r="CW148">
        <f>COUNTIF(fun[[#This Row],[Id]:[SaleCondition]],0)</f>
        <v>20</v>
      </c>
      <c r="CX148">
        <f>COUNTIF(fun[[#This Row],[Id]:[SaleCondition]],"NA")</f>
        <v>5</v>
      </c>
      <c r="CY148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48">
        <f>fun[NUM_ExCond]+fun[NUM_BsmtCond]+fun[NUM_GarCond]</f>
        <v>9</v>
      </c>
      <c r="DA1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1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</v>
      </c>
      <c r="DC148">
        <v>105000</v>
      </c>
    </row>
    <row r="149" spans="1:107" x14ac:dyDescent="0.25">
      <c r="A149">
        <v>148</v>
      </c>
      <c r="B149">
        <v>60</v>
      </c>
      <c r="C149" t="s">
        <v>107</v>
      </c>
      <c r="D149">
        <f>IF(fun[[#This Row],[MSZoning]]="RL",1,0)</f>
        <v>1</v>
      </c>
      <c r="E149">
        <f>IF(fun[[#This Row],[rl]]="RM",1,0)</f>
        <v>0</v>
      </c>
      <c r="F149">
        <f>IF(fun[[#This Row],[rm]]="RH",1,0)</f>
        <v>0</v>
      </c>
      <c r="G149">
        <f>IF(fun[[#This Row],[rh]]="C (all)",1,0)</f>
        <v>0</v>
      </c>
      <c r="H149" t="s">
        <v>109</v>
      </c>
      <c r="I149">
        <f>IF(fun[[#This Row],[LotFrontage]]="NA",0,fun[[#This Row],[LotFrontage]])</f>
        <v>0</v>
      </c>
      <c r="J149">
        <v>9505</v>
      </c>
      <c r="K149" t="s">
        <v>108</v>
      </c>
      <c r="L149" t="s">
        <v>109</v>
      </c>
      <c r="M149" t="s">
        <v>146</v>
      </c>
      <c r="N149" t="s">
        <v>111</v>
      </c>
      <c r="O149" t="s">
        <v>112</v>
      </c>
      <c r="P149" t="s">
        <v>192</v>
      </c>
      <c r="Q149" t="s">
        <v>114</v>
      </c>
      <c r="R149" t="s">
        <v>219</v>
      </c>
      <c r="S149" t="s">
        <v>116</v>
      </c>
      <c r="T149" t="s">
        <v>116</v>
      </c>
      <c r="U149" t="s">
        <v>117</v>
      </c>
      <c r="V149" t="s">
        <v>118</v>
      </c>
      <c r="W149">
        <v>7</v>
      </c>
      <c r="X149">
        <v>5</v>
      </c>
      <c r="Y149">
        <v>2001</v>
      </c>
      <c r="Z149">
        <v>2001</v>
      </c>
      <c r="AA149" t="s">
        <v>119</v>
      </c>
      <c r="AB149" t="s">
        <v>120</v>
      </c>
      <c r="AC149" t="s">
        <v>121</v>
      </c>
      <c r="AD149" t="s">
        <v>121</v>
      </c>
      <c r="AE149" t="s">
        <v>122</v>
      </c>
      <c r="AF149">
        <v>180</v>
      </c>
      <c r="AG149" t="s">
        <v>123</v>
      </c>
      <c r="AH149">
        <f>IF(fun[[#This Row],[ExterQual]]="Ex",5,IF(fun[[#This Row],[ExterQual]]="Gd",4,IF(fun[[#This Row],[ExterQual]]="TA",3,IF(fun[[#This Row],[ExterQual]]="Fa",2,1))))</f>
        <v>4</v>
      </c>
      <c r="AI149" t="s">
        <v>124</v>
      </c>
      <c r="AJ149">
        <f>IF(fun[[#This Row],[ExterCond]]="Ex",5,IF(fun[[#This Row],[ExterCond]]="Gd",4,IF(fun[[#This Row],[ExterCond]]="TA",3,IF(fun[[#This Row],[ExterCond]]="Fa",2,1))))</f>
        <v>3</v>
      </c>
      <c r="AK149" t="s">
        <v>125</v>
      </c>
      <c r="AL149" t="s">
        <v>123</v>
      </c>
      <c r="AM149">
        <f>IF(fun[[#This Row],[BsmtQual]]="Ex",5,IF(fun[[#This Row],[BsmtQual]]="Gd",4,IF(fun[[#This Row],[BsmtQual]]="TA",3,IF(fun[[#This Row],[BsmtQual]]="Fa",2,IF(fun[[#This Row],[BsmtQual]]="Po",1,0)))))</f>
        <v>4</v>
      </c>
      <c r="AN149" t="s">
        <v>124</v>
      </c>
      <c r="AO149">
        <f>IF(fun[[#This Row],[BsmtCond]]="Ex",5,IF(fun[[#This Row],[BsmtCond]]="Gd",4,IF(fun[[#This Row],[BsmtCond]]="TA",3,IF(fun[[#This Row],[BsmtCond]]="Fa",2,IF(fun[[#This Row],[BsmtCond]]="Po",1,0)))))</f>
        <v>3</v>
      </c>
      <c r="AP149" t="s">
        <v>126</v>
      </c>
      <c r="AQ149">
        <f>IF(fun[[#This Row],[BsmtExposure]]="Gd",3,IF(fun[[#This Row],[BsmtExposure]]="Av",2,IF(fun[[#This Row],[BsmtExposure]]="Mn",1,0)))</f>
        <v>0</v>
      </c>
      <c r="AR149" t="s">
        <v>128</v>
      </c>
      <c r="AS149">
        <v>0</v>
      </c>
      <c r="AT149" t="s">
        <v>128</v>
      </c>
      <c r="AU149">
        <v>0</v>
      </c>
      <c r="AV149">
        <v>884</v>
      </c>
      <c r="AW149">
        <v>884</v>
      </c>
      <c r="AX149" t="s">
        <v>129</v>
      </c>
      <c r="AY149" t="s">
        <v>130</v>
      </c>
      <c r="AZ149">
        <f>IF(fun[[#This Row],[HeatingQC]]="Ex",5,IF(fun[[#This Row],[HeatingQC]]="Gd",4,IF(fun[[#This Row],[HeatingQC]]="TA",3,IF(fun[[#This Row],[HeatingQC]]="Fa",2,IF(fun[[#This Row],[HeatingQC]]="Po",1,0)))))</f>
        <v>5</v>
      </c>
      <c r="BA149" t="s">
        <v>131</v>
      </c>
      <c r="BB149" t="s">
        <v>132</v>
      </c>
      <c r="BC149">
        <v>884</v>
      </c>
      <c r="BD149">
        <v>1151</v>
      </c>
      <c r="BE149">
        <v>0</v>
      </c>
      <c r="BF149">
        <v>2035</v>
      </c>
      <c r="BG149">
        <f>LOG(fun[[#This Row],[GrLivArea]])</f>
        <v>3.3085644135612386</v>
      </c>
      <c r="BH149">
        <v>0</v>
      </c>
      <c r="BI149">
        <v>0</v>
      </c>
      <c r="BJ149">
        <f>fun[[#This Row],[BsmtFullBath]]+(0.5*fun[[#This Row],[BsmtHalfBath]])</f>
        <v>0</v>
      </c>
      <c r="BK149">
        <v>2</v>
      </c>
      <c r="BL149">
        <v>1</v>
      </c>
      <c r="BM149">
        <f>fun[[#This Row],[HalfBath]]+fun[[#This Row],[TOTBaseBath]]+fun[[#This Row],[FullBath]]</f>
        <v>3</v>
      </c>
      <c r="BN149">
        <v>3</v>
      </c>
      <c r="BO149">
        <v>1</v>
      </c>
      <c r="BP149" t="s">
        <v>123</v>
      </c>
      <c r="BQ149">
        <f>IF(fun[[#This Row],[KitchenQual]]="Ex",5,IF(fun[[#This Row],[KitchenQual]]="Gd",4,IF(fun[[#This Row],[KitchenQual]]="TA",3,IF(fun[[#This Row],[KitchenQual]]="Fa",2,0))))</f>
        <v>4</v>
      </c>
      <c r="BR149">
        <v>8</v>
      </c>
      <c r="BS149" t="s">
        <v>133</v>
      </c>
      <c r="BT149">
        <v>1</v>
      </c>
      <c r="BU149" t="s">
        <v>123</v>
      </c>
      <c r="BV149">
        <f>IF(fun[[#This Row],[FireplaceQu]]="Ex",5,IF(fun[[#This Row],[FireplaceQu]]="Gd",4,IF(fun[[#This Row],[FireplaceQu]]="TA",3,IF(fun[[#This Row],[FireplaceQu]]="Fa",2,0))))</f>
        <v>4</v>
      </c>
      <c r="BW149" t="s">
        <v>182</v>
      </c>
      <c r="BX149">
        <v>2001</v>
      </c>
      <c r="BY149" t="s">
        <v>183</v>
      </c>
      <c r="BZ149">
        <v>2</v>
      </c>
      <c r="CA149">
        <v>434</v>
      </c>
      <c r="CB149" t="s">
        <v>124</v>
      </c>
      <c r="CC149">
        <f>IF(fun[[#This Row],[GarageQual]]="Ex",5,IF(fun[[#This Row],[GarageQual]]="Gd",4,IF(fun[[#This Row],[GarageQual]]="TA",3,IF(fun[[#This Row],[GarageQual]]="Fa",2,IF(fun[[#This Row],[GarageQual]]="Po",1,0)))))</f>
        <v>3</v>
      </c>
      <c r="CD149" t="s">
        <v>124</v>
      </c>
      <c r="CE149">
        <f>IF(fun[[#This Row],[GarageCond]]="Ex",5,IF(fun[[#This Row],[GarageCond]]="Gd",4,IF(fun[[#This Row],[GarageCond]]="TA",3,IF(fun[[#This Row],[GarageCond]]="Fa",2,IF(fun[[#This Row],[GarageCond]]="Po",1,0)))))</f>
        <v>3</v>
      </c>
      <c r="CF149" t="s">
        <v>131</v>
      </c>
      <c r="CG149">
        <v>144</v>
      </c>
      <c r="CH149">
        <v>48</v>
      </c>
      <c r="CI149">
        <v>0</v>
      </c>
      <c r="CJ149">
        <v>0</v>
      </c>
      <c r="CK149">
        <v>0</v>
      </c>
      <c r="CL149">
        <f>(0.5*fun[[#This Row],[WoodDeckSF]])+fun[[#This Row],[OpenPorchSF]]+(2*fun[[#This Row],[EnclosedPorch]])+(1.5*fun[[#This Row],[3SsnPorch]])+fun[[#This Row],[ScreenPorch]]</f>
        <v>120</v>
      </c>
      <c r="CM149">
        <v>0</v>
      </c>
      <c r="CN149" t="s">
        <v>109</v>
      </c>
      <c r="CO149">
        <f>IF(fun[[#This Row],[PoolQC]]="Ex",5,IF(fun[[#This Row],[PoolQC]]="Gd",4,IF(fun[[#This Row],[PoolQC]]="TA",3,IF(fun[[#This Row],[PoolQC]]="Fa",2,IF(fun[[#This Row],[PoolQC]]="Po",1,0)))))</f>
        <v>0</v>
      </c>
      <c r="CP149" t="s">
        <v>109</v>
      </c>
      <c r="CQ149" t="s">
        <v>109</v>
      </c>
      <c r="CR149">
        <v>0</v>
      </c>
      <c r="CS149">
        <v>5</v>
      </c>
      <c r="CT149">
        <v>2010</v>
      </c>
      <c r="CU149" t="s">
        <v>136</v>
      </c>
      <c r="CV149" t="s">
        <v>137</v>
      </c>
      <c r="CW149">
        <f>COUNTIF(fun[[#This Row],[Id]:[SaleCondition]],0)</f>
        <v>17</v>
      </c>
      <c r="CX149">
        <f>COUNTIF(fun[[#This Row],[Id]:[SaleCondition]],"NA")</f>
        <v>5</v>
      </c>
      <c r="CY149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49">
        <f>fun[NUM_ExCond]+fun[NUM_BsmtCond]+fun[NUM_GarCond]</f>
        <v>9</v>
      </c>
      <c r="DA1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49">
        <v>222500</v>
      </c>
    </row>
    <row r="150" spans="1:107" x14ac:dyDescent="0.25">
      <c r="A150">
        <v>149</v>
      </c>
      <c r="B150">
        <v>20</v>
      </c>
      <c r="C150" t="s">
        <v>107</v>
      </c>
      <c r="D150">
        <f>IF(fun[[#This Row],[MSZoning]]="RL",1,0)</f>
        <v>1</v>
      </c>
      <c r="E150">
        <f>IF(fun[[#This Row],[rl]]="RM",1,0)</f>
        <v>0</v>
      </c>
      <c r="F150">
        <f>IF(fun[[#This Row],[rm]]="RH",1,0)</f>
        <v>0</v>
      </c>
      <c r="G150">
        <f>IF(fun[[#This Row],[rh]]="C (all)",1,0)</f>
        <v>0</v>
      </c>
      <c r="H150">
        <v>63</v>
      </c>
      <c r="I150">
        <f>IF(fun[[#This Row],[LotFrontage]]="NA",0,fun[[#This Row],[LotFrontage]])</f>
        <v>63</v>
      </c>
      <c r="J150">
        <v>7500</v>
      </c>
      <c r="K150" t="s">
        <v>108</v>
      </c>
      <c r="L150" t="s">
        <v>109</v>
      </c>
      <c r="M150" t="s">
        <v>110</v>
      </c>
      <c r="N150" t="s">
        <v>111</v>
      </c>
      <c r="O150" t="s">
        <v>112</v>
      </c>
      <c r="P150" t="s">
        <v>113</v>
      </c>
      <c r="Q150" t="s">
        <v>114</v>
      </c>
      <c r="R150" t="s">
        <v>196</v>
      </c>
      <c r="S150" t="s">
        <v>116</v>
      </c>
      <c r="T150" t="s">
        <v>116</v>
      </c>
      <c r="U150" t="s">
        <v>117</v>
      </c>
      <c r="V150" t="s">
        <v>141</v>
      </c>
      <c r="W150">
        <v>7</v>
      </c>
      <c r="X150">
        <v>5</v>
      </c>
      <c r="Y150">
        <v>2004</v>
      </c>
      <c r="Z150">
        <v>2005</v>
      </c>
      <c r="AA150" t="s">
        <v>119</v>
      </c>
      <c r="AB150" t="s">
        <v>120</v>
      </c>
      <c r="AC150" t="s">
        <v>121</v>
      </c>
      <c r="AD150" t="s">
        <v>121</v>
      </c>
      <c r="AE150" t="s">
        <v>122</v>
      </c>
      <c r="AF150">
        <v>120</v>
      </c>
      <c r="AG150" t="s">
        <v>124</v>
      </c>
      <c r="AH150">
        <f>IF(fun[[#This Row],[ExterQual]]="Ex",5,IF(fun[[#This Row],[ExterQual]]="Gd",4,IF(fun[[#This Row],[ExterQual]]="TA",3,IF(fun[[#This Row],[ExterQual]]="Fa",2,1))))</f>
        <v>3</v>
      </c>
      <c r="AI150" t="s">
        <v>124</v>
      </c>
      <c r="AJ150">
        <f>IF(fun[[#This Row],[ExterCond]]="Ex",5,IF(fun[[#This Row],[ExterCond]]="Gd",4,IF(fun[[#This Row],[ExterCond]]="TA",3,IF(fun[[#This Row],[ExterCond]]="Fa",2,1))))</f>
        <v>3</v>
      </c>
      <c r="AK150" t="s">
        <v>125</v>
      </c>
      <c r="AL150" t="s">
        <v>123</v>
      </c>
      <c r="AM150">
        <f>IF(fun[[#This Row],[BsmtQual]]="Ex",5,IF(fun[[#This Row],[BsmtQual]]="Gd",4,IF(fun[[#This Row],[BsmtQual]]="TA",3,IF(fun[[#This Row],[BsmtQual]]="Fa",2,IF(fun[[#This Row],[BsmtQual]]="Po",1,0)))))</f>
        <v>4</v>
      </c>
      <c r="AN150" t="s">
        <v>124</v>
      </c>
      <c r="AO150">
        <f>IF(fun[[#This Row],[BsmtCond]]="Ex",5,IF(fun[[#This Row],[BsmtCond]]="Gd",4,IF(fun[[#This Row],[BsmtCond]]="TA",3,IF(fun[[#This Row],[BsmtCond]]="Fa",2,IF(fun[[#This Row],[BsmtCond]]="Po",1,0)))))</f>
        <v>3</v>
      </c>
      <c r="AP150" t="s">
        <v>126</v>
      </c>
      <c r="AQ150">
        <f>IF(fun[[#This Row],[BsmtExposure]]="Gd",3,IF(fun[[#This Row],[BsmtExposure]]="Av",2,IF(fun[[#This Row],[BsmtExposure]]="Mn",1,0)))</f>
        <v>0</v>
      </c>
      <c r="AR150" t="s">
        <v>127</v>
      </c>
      <c r="AS150">
        <v>680</v>
      </c>
      <c r="AT150" t="s">
        <v>128</v>
      </c>
      <c r="AU150">
        <v>0</v>
      </c>
      <c r="AV150">
        <v>400</v>
      </c>
      <c r="AW150">
        <v>1080</v>
      </c>
      <c r="AX150" t="s">
        <v>129</v>
      </c>
      <c r="AY150" t="s">
        <v>130</v>
      </c>
      <c r="AZ150">
        <f>IF(fun[[#This Row],[HeatingQC]]="Ex",5,IF(fun[[#This Row],[HeatingQC]]="Gd",4,IF(fun[[#This Row],[HeatingQC]]="TA",3,IF(fun[[#This Row],[HeatingQC]]="Fa",2,IF(fun[[#This Row],[HeatingQC]]="Po",1,0)))))</f>
        <v>5</v>
      </c>
      <c r="BA150" t="s">
        <v>131</v>
      </c>
      <c r="BB150" t="s">
        <v>132</v>
      </c>
      <c r="BC150">
        <v>1080</v>
      </c>
      <c r="BD150">
        <v>0</v>
      </c>
      <c r="BE150">
        <v>0</v>
      </c>
      <c r="BF150">
        <v>1080</v>
      </c>
      <c r="BG150">
        <f>LOG(fun[[#This Row],[GrLivArea]])</f>
        <v>3.0334237554869499</v>
      </c>
      <c r="BH150">
        <v>1</v>
      </c>
      <c r="BI150">
        <v>0</v>
      </c>
      <c r="BJ150">
        <f>fun[[#This Row],[BsmtFullBath]]+(0.5*fun[[#This Row],[BsmtHalfBath]])</f>
        <v>1</v>
      </c>
      <c r="BK150">
        <v>1</v>
      </c>
      <c r="BL150">
        <v>0</v>
      </c>
      <c r="BM150">
        <f>fun[[#This Row],[HalfBath]]+fun[[#This Row],[TOTBaseBath]]+fun[[#This Row],[FullBath]]</f>
        <v>2</v>
      </c>
      <c r="BN150">
        <v>3</v>
      </c>
      <c r="BO150">
        <v>1</v>
      </c>
      <c r="BP150" t="s">
        <v>123</v>
      </c>
      <c r="BQ150">
        <f>IF(fun[[#This Row],[KitchenQual]]="Ex",5,IF(fun[[#This Row],[KitchenQual]]="Gd",4,IF(fun[[#This Row],[KitchenQual]]="TA",3,IF(fun[[#This Row],[KitchenQual]]="Fa",2,0))))</f>
        <v>4</v>
      </c>
      <c r="BR150">
        <v>6</v>
      </c>
      <c r="BS150" t="s">
        <v>133</v>
      </c>
      <c r="BT150">
        <v>0</v>
      </c>
      <c r="BU150" t="s">
        <v>109</v>
      </c>
      <c r="BV150">
        <f>IF(fun[[#This Row],[FireplaceQu]]="Ex",5,IF(fun[[#This Row],[FireplaceQu]]="Gd",4,IF(fun[[#This Row],[FireplaceQu]]="TA",3,IF(fun[[#This Row],[FireplaceQu]]="Fa",2,0))))</f>
        <v>0</v>
      </c>
      <c r="BW150" t="s">
        <v>109</v>
      </c>
      <c r="BX150" t="s">
        <v>109</v>
      </c>
      <c r="BY150" t="s">
        <v>109</v>
      </c>
      <c r="BZ150">
        <v>0</v>
      </c>
      <c r="CA150">
        <v>0</v>
      </c>
      <c r="CB150" t="s">
        <v>109</v>
      </c>
      <c r="CC150">
        <f>IF(fun[[#This Row],[GarageQual]]="Ex",5,IF(fun[[#This Row],[GarageQual]]="Gd",4,IF(fun[[#This Row],[GarageQual]]="TA",3,IF(fun[[#This Row],[GarageQual]]="Fa",2,IF(fun[[#This Row],[GarageQual]]="Po",1,0)))))</f>
        <v>0</v>
      </c>
      <c r="CD150" t="s">
        <v>109</v>
      </c>
      <c r="CE150">
        <f>IF(fun[[#This Row],[GarageCond]]="Ex",5,IF(fun[[#This Row],[GarageCond]]="Gd",4,IF(fun[[#This Row],[GarageCond]]="TA",3,IF(fun[[#This Row],[GarageCond]]="Fa",2,IF(fun[[#This Row],[GarageCond]]="Po",1,0)))))</f>
        <v>0</v>
      </c>
      <c r="CF150" t="s">
        <v>131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f>(0.5*fun[[#This Row],[WoodDeckSF]])+fun[[#This Row],[OpenPorchSF]]+(2*fun[[#This Row],[EnclosedPorch]])+(1.5*fun[[#This Row],[3SsnPorch]])+fun[[#This Row],[ScreenPorch]]</f>
        <v>0</v>
      </c>
      <c r="CM150">
        <v>0</v>
      </c>
      <c r="CN150" t="s">
        <v>109</v>
      </c>
      <c r="CO150">
        <f>IF(fun[[#This Row],[PoolQC]]="Ex",5,IF(fun[[#This Row],[PoolQC]]="Gd",4,IF(fun[[#This Row],[PoolQC]]="TA",3,IF(fun[[#This Row],[PoolQC]]="Fa",2,IF(fun[[#This Row],[PoolQC]]="Po",1,0)))))</f>
        <v>0</v>
      </c>
      <c r="CP150" t="s">
        <v>109</v>
      </c>
      <c r="CQ150" t="s">
        <v>109</v>
      </c>
      <c r="CR150">
        <v>0</v>
      </c>
      <c r="CS150">
        <v>4</v>
      </c>
      <c r="CT150">
        <v>2008</v>
      </c>
      <c r="CU150" t="s">
        <v>136</v>
      </c>
      <c r="CV150" t="s">
        <v>137</v>
      </c>
      <c r="CW150">
        <f>COUNTIF(fun[[#This Row],[Id]:[SaleCondition]],0)</f>
        <v>24</v>
      </c>
      <c r="CX150">
        <f>COUNTIF(fun[[#This Row],[Id]:[SaleCondition]],"NA")</f>
        <v>10</v>
      </c>
      <c r="CY150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50">
        <f>fun[NUM_ExCond]+fun[NUM_BsmtCond]+fun[NUM_GarCond]</f>
        <v>6</v>
      </c>
      <c r="DA1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1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60.5</v>
      </c>
      <c r="DC150">
        <v>141000</v>
      </c>
    </row>
    <row r="151" spans="1:107" x14ac:dyDescent="0.25">
      <c r="A151">
        <v>150</v>
      </c>
      <c r="B151">
        <v>50</v>
      </c>
      <c r="C151" t="s">
        <v>168</v>
      </c>
      <c r="D151">
        <f>IF(fun[[#This Row],[MSZoning]]="RL",1,0)</f>
        <v>0</v>
      </c>
      <c r="E151">
        <f>IF(fun[[#This Row],[rl]]="RM",1,0)</f>
        <v>0</v>
      </c>
      <c r="F151">
        <f>IF(fun[[#This Row],[rm]]="RH",1,0)</f>
        <v>0</v>
      </c>
      <c r="G151">
        <f>IF(fun[[#This Row],[rh]]="C (all)",1,0)</f>
        <v>0</v>
      </c>
      <c r="H151" t="s">
        <v>109</v>
      </c>
      <c r="I151">
        <f>IF(fun[[#This Row],[LotFrontage]]="NA",0,fun[[#This Row],[LotFrontage]])</f>
        <v>0</v>
      </c>
      <c r="J151">
        <v>6240</v>
      </c>
      <c r="K151" t="s">
        <v>108</v>
      </c>
      <c r="L151" t="s">
        <v>109</v>
      </c>
      <c r="M151" t="s">
        <v>110</v>
      </c>
      <c r="N151" t="s">
        <v>111</v>
      </c>
      <c r="O151" t="s">
        <v>112</v>
      </c>
      <c r="P151" t="s">
        <v>113</v>
      </c>
      <c r="Q151" t="s">
        <v>114</v>
      </c>
      <c r="R151" t="s">
        <v>174</v>
      </c>
      <c r="S151" t="s">
        <v>116</v>
      </c>
      <c r="T151" t="s">
        <v>116</v>
      </c>
      <c r="U151" t="s">
        <v>117</v>
      </c>
      <c r="V151" t="s">
        <v>158</v>
      </c>
      <c r="W151">
        <v>5</v>
      </c>
      <c r="X151">
        <v>4</v>
      </c>
      <c r="Y151">
        <v>1936</v>
      </c>
      <c r="Z151">
        <v>1950</v>
      </c>
      <c r="AA151" t="s">
        <v>119</v>
      </c>
      <c r="AB151" t="s">
        <v>120</v>
      </c>
      <c r="AC151" t="s">
        <v>142</v>
      </c>
      <c r="AD151" t="s">
        <v>142</v>
      </c>
      <c r="AE151" t="s">
        <v>143</v>
      </c>
      <c r="AF151">
        <v>0</v>
      </c>
      <c r="AG151" t="s">
        <v>124</v>
      </c>
      <c r="AH151">
        <f>IF(fun[[#This Row],[ExterQual]]="Ex",5,IF(fun[[#This Row],[ExterQual]]="Gd",4,IF(fun[[#This Row],[ExterQual]]="TA",3,IF(fun[[#This Row],[ExterQual]]="Fa",2,1))))</f>
        <v>3</v>
      </c>
      <c r="AI151" t="s">
        <v>124</v>
      </c>
      <c r="AJ151">
        <f>IF(fun[[#This Row],[ExterCond]]="Ex",5,IF(fun[[#This Row],[ExterCond]]="Gd",4,IF(fun[[#This Row],[ExterCond]]="TA",3,IF(fun[[#This Row],[ExterCond]]="Fa",2,1))))</f>
        <v>3</v>
      </c>
      <c r="AK151" t="s">
        <v>152</v>
      </c>
      <c r="AL151" t="s">
        <v>123</v>
      </c>
      <c r="AM151">
        <f>IF(fun[[#This Row],[BsmtQual]]="Ex",5,IF(fun[[#This Row],[BsmtQual]]="Gd",4,IF(fun[[#This Row],[BsmtQual]]="TA",3,IF(fun[[#This Row],[BsmtQual]]="Fa",2,IF(fun[[#This Row],[BsmtQual]]="Po",1,0)))))</f>
        <v>4</v>
      </c>
      <c r="AN151" t="s">
        <v>124</v>
      </c>
      <c r="AO151">
        <f>IF(fun[[#This Row],[BsmtCond]]="Ex",5,IF(fun[[#This Row],[BsmtCond]]="Gd",4,IF(fun[[#This Row],[BsmtCond]]="TA",3,IF(fun[[#This Row],[BsmtCond]]="Fa",2,IF(fun[[#This Row],[BsmtCond]]="Po",1,0)))))</f>
        <v>3</v>
      </c>
      <c r="AP151" t="s">
        <v>126</v>
      </c>
      <c r="AQ151">
        <f>IF(fun[[#This Row],[BsmtExposure]]="Gd",3,IF(fun[[#This Row],[BsmtExposure]]="Av",2,IF(fun[[#This Row],[BsmtExposure]]="Mn",1,0)))</f>
        <v>0</v>
      </c>
      <c r="AR151" t="s">
        <v>128</v>
      </c>
      <c r="AS151">
        <v>0</v>
      </c>
      <c r="AT151" t="s">
        <v>128</v>
      </c>
      <c r="AU151">
        <v>0</v>
      </c>
      <c r="AV151">
        <v>896</v>
      </c>
      <c r="AW151">
        <v>896</v>
      </c>
      <c r="AX151" t="s">
        <v>129</v>
      </c>
      <c r="AY151" t="s">
        <v>123</v>
      </c>
      <c r="AZ151">
        <f>IF(fun[[#This Row],[HeatingQC]]="Ex",5,IF(fun[[#This Row],[HeatingQC]]="Gd",4,IF(fun[[#This Row],[HeatingQC]]="TA",3,IF(fun[[#This Row],[HeatingQC]]="Fa",2,IF(fun[[#This Row],[HeatingQC]]="Po",1,0)))))</f>
        <v>4</v>
      </c>
      <c r="BA151" t="s">
        <v>131</v>
      </c>
      <c r="BB151" t="s">
        <v>190</v>
      </c>
      <c r="BC151">
        <v>896</v>
      </c>
      <c r="BD151">
        <v>448</v>
      </c>
      <c r="BE151">
        <v>0</v>
      </c>
      <c r="BF151">
        <v>1344</v>
      </c>
      <c r="BG151">
        <f>LOG(fun[[#This Row],[GrLivArea]])</f>
        <v>3.1283992687178066</v>
      </c>
      <c r="BH151">
        <v>0</v>
      </c>
      <c r="BI151">
        <v>0</v>
      </c>
      <c r="BJ151">
        <f>fun[[#This Row],[BsmtFullBath]]+(0.5*fun[[#This Row],[BsmtHalfBath]])</f>
        <v>0</v>
      </c>
      <c r="BK151">
        <v>1</v>
      </c>
      <c r="BL151">
        <v>0</v>
      </c>
      <c r="BM151">
        <f>fun[[#This Row],[HalfBath]]+fun[[#This Row],[TOTBaseBath]]+fun[[#This Row],[FullBath]]</f>
        <v>1</v>
      </c>
      <c r="BN151">
        <v>3</v>
      </c>
      <c r="BO151">
        <v>1</v>
      </c>
      <c r="BP151" t="s">
        <v>124</v>
      </c>
      <c r="BQ151">
        <f>IF(fun[[#This Row],[KitchenQual]]="Ex",5,IF(fun[[#This Row],[KitchenQual]]="Gd",4,IF(fun[[#This Row],[KitchenQual]]="TA",3,IF(fun[[#This Row],[KitchenQual]]="Fa",2,0))))</f>
        <v>3</v>
      </c>
      <c r="BR151">
        <v>7</v>
      </c>
      <c r="BS151" t="s">
        <v>133</v>
      </c>
      <c r="BT151">
        <v>0</v>
      </c>
      <c r="BU151" t="s">
        <v>109</v>
      </c>
      <c r="BV151">
        <f>IF(fun[[#This Row],[FireplaceQu]]="Ex",5,IF(fun[[#This Row],[FireplaceQu]]="Gd",4,IF(fun[[#This Row],[FireplaceQu]]="TA",3,IF(fun[[#This Row],[FireplaceQu]]="Fa",2,0))))</f>
        <v>0</v>
      </c>
      <c r="BW151" t="s">
        <v>153</v>
      </c>
      <c r="BX151">
        <v>1936</v>
      </c>
      <c r="BY151" t="s">
        <v>128</v>
      </c>
      <c r="BZ151">
        <v>1</v>
      </c>
      <c r="CA151">
        <v>240</v>
      </c>
      <c r="CB151" t="s">
        <v>173</v>
      </c>
      <c r="CC151">
        <f>IF(fun[[#This Row],[GarageQual]]="Ex",5,IF(fun[[#This Row],[GarageQual]]="Gd",4,IF(fun[[#This Row],[GarageQual]]="TA",3,IF(fun[[#This Row],[GarageQual]]="Fa",2,IF(fun[[#This Row],[GarageQual]]="Po",1,0)))))</f>
        <v>2</v>
      </c>
      <c r="CD151" t="s">
        <v>124</v>
      </c>
      <c r="CE151">
        <f>IF(fun[[#This Row],[GarageCond]]="Ex",5,IF(fun[[#This Row],[GarageCond]]="Gd",4,IF(fun[[#This Row],[GarageCond]]="TA",3,IF(fun[[#This Row],[GarageCond]]="Fa",2,IF(fun[[#This Row],[GarageCond]]="Po",1,0)))))</f>
        <v>3</v>
      </c>
      <c r="CF151" t="s">
        <v>131</v>
      </c>
      <c r="CG151">
        <v>200</v>
      </c>
      <c r="CH151">
        <v>114</v>
      </c>
      <c r="CI151">
        <v>0</v>
      </c>
      <c r="CJ151">
        <v>0</v>
      </c>
      <c r="CK151">
        <v>0</v>
      </c>
      <c r="CL151">
        <f>(0.5*fun[[#This Row],[WoodDeckSF]])+fun[[#This Row],[OpenPorchSF]]+(2*fun[[#This Row],[EnclosedPorch]])+(1.5*fun[[#This Row],[3SsnPorch]])+fun[[#This Row],[ScreenPorch]]</f>
        <v>214</v>
      </c>
      <c r="CM151">
        <v>0</v>
      </c>
      <c r="CN151" t="s">
        <v>109</v>
      </c>
      <c r="CO151">
        <f>IF(fun[[#This Row],[PoolQC]]="Ex",5,IF(fun[[#This Row],[PoolQC]]="Gd",4,IF(fun[[#This Row],[PoolQC]]="TA",3,IF(fun[[#This Row],[PoolQC]]="Fa",2,IF(fun[[#This Row],[PoolQC]]="Po",1,0)))))</f>
        <v>0</v>
      </c>
      <c r="CP151" t="s">
        <v>109</v>
      </c>
      <c r="CQ151" t="s">
        <v>109</v>
      </c>
      <c r="CR151">
        <v>0</v>
      </c>
      <c r="CS151">
        <v>4</v>
      </c>
      <c r="CT151">
        <v>2006</v>
      </c>
      <c r="CU151" t="s">
        <v>136</v>
      </c>
      <c r="CV151" t="s">
        <v>137</v>
      </c>
      <c r="CW151">
        <f>COUNTIF(fun[[#This Row],[Id]:[SaleCondition]],0)</f>
        <v>22</v>
      </c>
      <c r="CX151">
        <f>COUNTIF(fun[[#This Row],[Id]:[SaleCondition]],"NA")</f>
        <v>6</v>
      </c>
      <c r="CY15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51">
        <f>fun[NUM_ExCond]+fun[NUM_BsmtCond]+fun[NUM_GarCond]</f>
        <v>9</v>
      </c>
      <c r="DA1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64</v>
      </c>
      <c r="DB1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43</v>
      </c>
      <c r="DC151">
        <v>115000</v>
      </c>
    </row>
    <row r="152" spans="1:107" x14ac:dyDescent="0.25">
      <c r="A152">
        <v>151</v>
      </c>
      <c r="B152">
        <v>20</v>
      </c>
      <c r="C152" t="s">
        <v>107</v>
      </c>
      <c r="D152">
        <f>IF(fun[[#This Row],[MSZoning]]="RL",1,0)</f>
        <v>1</v>
      </c>
      <c r="E152">
        <f>IF(fun[[#This Row],[rl]]="RM",1,0)</f>
        <v>0</v>
      </c>
      <c r="F152">
        <f>IF(fun[[#This Row],[rm]]="RH",1,0)</f>
        <v>0</v>
      </c>
      <c r="G152">
        <f>IF(fun[[#This Row],[rh]]="C (all)",1,0)</f>
        <v>0</v>
      </c>
      <c r="H152">
        <v>120</v>
      </c>
      <c r="I152">
        <f>IF(fun[[#This Row],[LotFrontage]]="NA",0,fun[[#This Row],[LotFrontage]])</f>
        <v>120</v>
      </c>
      <c r="J152">
        <v>10356</v>
      </c>
      <c r="K152" t="s">
        <v>108</v>
      </c>
      <c r="L152" t="s">
        <v>109</v>
      </c>
      <c r="M152" t="s">
        <v>110</v>
      </c>
      <c r="N152" t="s">
        <v>111</v>
      </c>
      <c r="O152" t="s">
        <v>112</v>
      </c>
      <c r="P152" t="s">
        <v>148</v>
      </c>
      <c r="Q152" t="s">
        <v>114</v>
      </c>
      <c r="R152" t="s">
        <v>115</v>
      </c>
      <c r="S152" t="s">
        <v>116</v>
      </c>
      <c r="T152" t="s">
        <v>116</v>
      </c>
      <c r="U152" t="s">
        <v>117</v>
      </c>
      <c r="V152" t="s">
        <v>141</v>
      </c>
      <c r="W152">
        <v>5</v>
      </c>
      <c r="X152">
        <v>6</v>
      </c>
      <c r="Y152">
        <v>1975</v>
      </c>
      <c r="Z152">
        <v>1975</v>
      </c>
      <c r="AA152" t="s">
        <v>119</v>
      </c>
      <c r="AB152" t="s">
        <v>120</v>
      </c>
      <c r="AC152" t="s">
        <v>166</v>
      </c>
      <c r="AD152" t="s">
        <v>166</v>
      </c>
      <c r="AE152" t="s">
        <v>143</v>
      </c>
      <c r="AF152">
        <v>0</v>
      </c>
      <c r="AG152" t="s">
        <v>124</v>
      </c>
      <c r="AH152">
        <f>IF(fun[[#This Row],[ExterQual]]="Ex",5,IF(fun[[#This Row],[ExterQual]]="Gd",4,IF(fun[[#This Row],[ExterQual]]="TA",3,IF(fun[[#This Row],[ExterQual]]="Fa",2,1))))</f>
        <v>3</v>
      </c>
      <c r="AI152" t="s">
        <v>124</v>
      </c>
      <c r="AJ152">
        <f>IF(fun[[#This Row],[ExterCond]]="Ex",5,IF(fun[[#This Row],[ExterCond]]="Gd",4,IF(fun[[#This Row],[ExterCond]]="TA",3,IF(fun[[#This Row],[ExterCond]]="Fa",2,1))))</f>
        <v>3</v>
      </c>
      <c r="AK152" t="s">
        <v>144</v>
      </c>
      <c r="AL152" t="s">
        <v>124</v>
      </c>
      <c r="AM152">
        <f>IF(fun[[#This Row],[BsmtQual]]="Ex",5,IF(fun[[#This Row],[BsmtQual]]="Gd",4,IF(fun[[#This Row],[BsmtQual]]="TA",3,IF(fun[[#This Row],[BsmtQual]]="Fa",2,IF(fun[[#This Row],[BsmtQual]]="Po",1,0)))))</f>
        <v>3</v>
      </c>
      <c r="AN152" t="s">
        <v>124</v>
      </c>
      <c r="AO152">
        <f>IF(fun[[#This Row],[BsmtCond]]="Ex",5,IF(fun[[#This Row],[BsmtCond]]="Gd",4,IF(fun[[#This Row],[BsmtCond]]="TA",3,IF(fun[[#This Row],[BsmtCond]]="Fa",2,IF(fun[[#This Row],[BsmtCond]]="Po",1,0)))))</f>
        <v>3</v>
      </c>
      <c r="AP152" t="s">
        <v>156</v>
      </c>
      <c r="AQ152">
        <f>IF(fun[[#This Row],[BsmtExposure]]="Gd",3,IF(fun[[#This Row],[BsmtExposure]]="Av",2,IF(fun[[#This Row],[BsmtExposure]]="Mn",1,0)))</f>
        <v>2</v>
      </c>
      <c r="AR152" t="s">
        <v>167</v>
      </c>
      <c r="AS152">
        <v>716</v>
      </c>
      <c r="AT152" t="s">
        <v>128</v>
      </c>
      <c r="AU152">
        <v>0</v>
      </c>
      <c r="AV152">
        <v>253</v>
      </c>
      <c r="AW152">
        <v>969</v>
      </c>
      <c r="AX152" t="s">
        <v>129</v>
      </c>
      <c r="AY152" t="s">
        <v>124</v>
      </c>
      <c r="AZ152">
        <f>IF(fun[[#This Row],[HeatingQC]]="Ex",5,IF(fun[[#This Row],[HeatingQC]]="Gd",4,IF(fun[[#This Row],[HeatingQC]]="TA",3,IF(fun[[#This Row],[HeatingQC]]="Fa",2,IF(fun[[#This Row],[HeatingQC]]="Po",1,0)))))</f>
        <v>3</v>
      </c>
      <c r="BA152" t="s">
        <v>131</v>
      </c>
      <c r="BB152" t="s">
        <v>132</v>
      </c>
      <c r="BC152">
        <v>969</v>
      </c>
      <c r="BD152">
        <v>0</v>
      </c>
      <c r="BE152">
        <v>0</v>
      </c>
      <c r="BF152">
        <v>969</v>
      </c>
      <c r="BG152">
        <f>LOG(fun[[#This Row],[GrLivArea]])</f>
        <v>2.9863237770507651</v>
      </c>
      <c r="BH152">
        <v>0</v>
      </c>
      <c r="BI152">
        <v>0</v>
      </c>
      <c r="BJ152">
        <f>fun[[#This Row],[BsmtFullBath]]+(0.5*fun[[#This Row],[BsmtHalfBath]])</f>
        <v>0</v>
      </c>
      <c r="BK152">
        <v>1</v>
      </c>
      <c r="BL152">
        <v>1</v>
      </c>
      <c r="BM152">
        <f>fun[[#This Row],[HalfBath]]+fun[[#This Row],[TOTBaseBath]]+fun[[#This Row],[FullBath]]</f>
        <v>2</v>
      </c>
      <c r="BN152">
        <v>3</v>
      </c>
      <c r="BO152">
        <v>1</v>
      </c>
      <c r="BP152" t="s">
        <v>124</v>
      </c>
      <c r="BQ152">
        <f>IF(fun[[#This Row],[KitchenQual]]="Ex",5,IF(fun[[#This Row],[KitchenQual]]="Gd",4,IF(fun[[#This Row],[KitchenQual]]="TA",3,IF(fun[[#This Row],[KitchenQual]]="Fa",2,0))))</f>
        <v>3</v>
      </c>
      <c r="BR152">
        <v>5</v>
      </c>
      <c r="BS152" t="s">
        <v>133</v>
      </c>
      <c r="BT152">
        <v>0</v>
      </c>
      <c r="BU152" t="s">
        <v>109</v>
      </c>
      <c r="BV152">
        <f>IF(fun[[#This Row],[FireplaceQu]]="Ex",5,IF(fun[[#This Row],[FireplaceQu]]="Gd",4,IF(fun[[#This Row],[FireplaceQu]]="TA",3,IF(fun[[#This Row],[FireplaceQu]]="Fa",2,0))))</f>
        <v>0</v>
      </c>
      <c r="BW152" t="s">
        <v>134</v>
      </c>
      <c r="BX152">
        <v>1975</v>
      </c>
      <c r="BY152" t="s">
        <v>128</v>
      </c>
      <c r="BZ152">
        <v>2</v>
      </c>
      <c r="CA152">
        <v>440</v>
      </c>
      <c r="CB152" t="s">
        <v>124</v>
      </c>
      <c r="CC152">
        <f>IF(fun[[#This Row],[GarageQual]]="Ex",5,IF(fun[[#This Row],[GarageQual]]="Gd",4,IF(fun[[#This Row],[GarageQual]]="TA",3,IF(fun[[#This Row],[GarageQual]]="Fa",2,IF(fun[[#This Row],[GarageQual]]="Po",1,0)))))</f>
        <v>3</v>
      </c>
      <c r="CD152" t="s">
        <v>124</v>
      </c>
      <c r="CE152">
        <f>IF(fun[[#This Row],[GarageCond]]="Ex",5,IF(fun[[#This Row],[GarageCond]]="Gd",4,IF(fun[[#This Row],[GarageCond]]="TA",3,IF(fun[[#This Row],[GarageCond]]="Fa",2,IF(fun[[#This Row],[GarageCond]]="Po",1,0)))))</f>
        <v>3</v>
      </c>
      <c r="CF152" t="s">
        <v>131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f>(0.5*fun[[#This Row],[WoodDeckSF]])+fun[[#This Row],[OpenPorchSF]]+(2*fun[[#This Row],[EnclosedPorch]])+(1.5*fun[[#This Row],[3SsnPorch]])+fun[[#This Row],[ScreenPorch]]</f>
        <v>0</v>
      </c>
      <c r="CM152">
        <v>0</v>
      </c>
      <c r="CN152" t="s">
        <v>109</v>
      </c>
      <c r="CO152">
        <f>IF(fun[[#This Row],[PoolQC]]="Ex",5,IF(fun[[#This Row],[PoolQC]]="Gd",4,IF(fun[[#This Row],[PoolQC]]="TA",3,IF(fun[[#This Row],[PoolQC]]="Fa",2,IF(fun[[#This Row],[PoolQC]]="Po",1,0)))))</f>
        <v>0</v>
      </c>
      <c r="CP152" t="s">
        <v>160</v>
      </c>
      <c r="CQ152" t="s">
        <v>109</v>
      </c>
      <c r="CR152">
        <v>0</v>
      </c>
      <c r="CS152">
        <v>1</v>
      </c>
      <c r="CT152">
        <v>2007</v>
      </c>
      <c r="CU152" t="s">
        <v>136</v>
      </c>
      <c r="CV152" t="s">
        <v>137</v>
      </c>
      <c r="CW152">
        <f>COUNTIF(fun[[#This Row],[Id]:[SaleCondition]],0)</f>
        <v>21</v>
      </c>
      <c r="CX152">
        <f>COUNTIF(fun[[#This Row],[Id]:[SaleCondition]],"NA")</f>
        <v>4</v>
      </c>
      <c r="CY15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52">
        <f>fun[NUM_ExCond]+fun[NUM_BsmtCond]+fun[NUM_GarCond]</f>
        <v>9</v>
      </c>
      <c r="DA1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152">
        <v>122000</v>
      </c>
    </row>
    <row r="153" spans="1:107" x14ac:dyDescent="0.25">
      <c r="A153">
        <v>152</v>
      </c>
      <c r="B153">
        <v>20</v>
      </c>
      <c r="C153" t="s">
        <v>107</v>
      </c>
      <c r="D153">
        <f>IF(fun[[#This Row],[MSZoning]]="RL",1,0)</f>
        <v>1</v>
      </c>
      <c r="E153">
        <f>IF(fun[[#This Row],[rl]]="RM",1,0)</f>
        <v>0</v>
      </c>
      <c r="F153">
        <f>IF(fun[[#This Row],[rm]]="RH",1,0)</f>
        <v>0</v>
      </c>
      <c r="G153">
        <f>IF(fun[[#This Row],[rh]]="C (all)",1,0)</f>
        <v>0</v>
      </c>
      <c r="H153">
        <v>107</v>
      </c>
      <c r="I153">
        <f>IF(fun[[#This Row],[LotFrontage]]="NA",0,fun[[#This Row],[LotFrontage]])</f>
        <v>107</v>
      </c>
      <c r="J153">
        <v>13891</v>
      </c>
      <c r="K153" t="s">
        <v>108</v>
      </c>
      <c r="L153" t="s">
        <v>109</v>
      </c>
      <c r="M153" t="s">
        <v>110</v>
      </c>
      <c r="N153" t="s">
        <v>111</v>
      </c>
      <c r="O153" t="s">
        <v>112</v>
      </c>
      <c r="P153" t="s">
        <v>113</v>
      </c>
      <c r="Q153" t="s">
        <v>114</v>
      </c>
      <c r="R153" t="s">
        <v>180</v>
      </c>
      <c r="S153" t="s">
        <v>116</v>
      </c>
      <c r="T153" t="s">
        <v>116</v>
      </c>
      <c r="U153" t="s">
        <v>117</v>
      </c>
      <c r="V153" t="s">
        <v>141</v>
      </c>
      <c r="W153">
        <v>8</v>
      </c>
      <c r="X153">
        <v>5</v>
      </c>
      <c r="Y153">
        <v>2007</v>
      </c>
      <c r="Z153">
        <v>2008</v>
      </c>
      <c r="AA153" t="s">
        <v>178</v>
      </c>
      <c r="AB153" t="s">
        <v>120</v>
      </c>
      <c r="AC153" t="s">
        <v>121</v>
      </c>
      <c r="AD153" t="s">
        <v>121</v>
      </c>
      <c r="AE153" t="s">
        <v>163</v>
      </c>
      <c r="AF153">
        <v>436</v>
      </c>
      <c r="AG153" t="s">
        <v>123</v>
      </c>
      <c r="AH153">
        <f>IF(fun[[#This Row],[ExterQual]]="Ex",5,IF(fun[[#This Row],[ExterQual]]="Gd",4,IF(fun[[#This Row],[ExterQual]]="TA",3,IF(fun[[#This Row],[ExterQual]]="Fa",2,1))))</f>
        <v>4</v>
      </c>
      <c r="AI153" t="s">
        <v>124</v>
      </c>
      <c r="AJ153">
        <f>IF(fun[[#This Row],[ExterCond]]="Ex",5,IF(fun[[#This Row],[ExterCond]]="Gd",4,IF(fun[[#This Row],[ExterCond]]="TA",3,IF(fun[[#This Row],[ExterCond]]="Fa",2,1))))</f>
        <v>3</v>
      </c>
      <c r="AK153" t="s">
        <v>125</v>
      </c>
      <c r="AL153" t="s">
        <v>130</v>
      </c>
      <c r="AM153">
        <f>IF(fun[[#This Row],[BsmtQual]]="Ex",5,IF(fun[[#This Row],[BsmtQual]]="Gd",4,IF(fun[[#This Row],[BsmtQual]]="TA",3,IF(fun[[#This Row],[BsmtQual]]="Fa",2,IF(fun[[#This Row],[BsmtQual]]="Po",1,0)))))</f>
        <v>5</v>
      </c>
      <c r="AN153" t="s">
        <v>124</v>
      </c>
      <c r="AO153">
        <f>IF(fun[[#This Row],[BsmtCond]]="Ex",5,IF(fun[[#This Row],[BsmtCond]]="Gd",4,IF(fun[[#This Row],[BsmtCond]]="TA",3,IF(fun[[#This Row],[BsmtCond]]="Fa",2,IF(fun[[#This Row],[BsmtCond]]="Po",1,0)))))</f>
        <v>3</v>
      </c>
      <c r="AP153" t="s">
        <v>123</v>
      </c>
      <c r="AQ153">
        <f>IF(fun[[#This Row],[BsmtExposure]]="Gd",3,IF(fun[[#This Row],[BsmtExposure]]="Av",2,IF(fun[[#This Row],[BsmtExposure]]="Mn",1,0)))</f>
        <v>3</v>
      </c>
      <c r="AR153" t="s">
        <v>127</v>
      </c>
      <c r="AS153">
        <v>1400</v>
      </c>
      <c r="AT153" t="s">
        <v>128</v>
      </c>
      <c r="AU153">
        <v>0</v>
      </c>
      <c r="AV153">
        <v>310</v>
      </c>
      <c r="AW153">
        <v>1710</v>
      </c>
      <c r="AX153" t="s">
        <v>129</v>
      </c>
      <c r="AY153" t="s">
        <v>130</v>
      </c>
      <c r="AZ153">
        <f>IF(fun[[#This Row],[HeatingQC]]="Ex",5,IF(fun[[#This Row],[HeatingQC]]="Gd",4,IF(fun[[#This Row],[HeatingQC]]="TA",3,IF(fun[[#This Row],[HeatingQC]]="Fa",2,IF(fun[[#This Row],[HeatingQC]]="Po",1,0)))))</f>
        <v>5</v>
      </c>
      <c r="BA153" t="s">
        <v>131</v>
      </c>
      <c r="BB153" t="s">
        <v>132</v>
      </c>
      <c r="BC153">
        <v>1710</v>
      </c>
      <c r="BD153">
        <v>0</v>
      </c>
      <c r="BE153">
        <v>0</v>
      </c>
      <c r="BF153">
        <v>1710</v>
      </c>
      <c r="BG153">
        <f>LOG(fun[[#This Row],[GrLivArea]])</f>
        <v>3.2329961103921536</v>
      </c>
      <c r="BH153">
        <v>1</v>
      </c>
      <c r="BI153">
        <v>0</v>
      </c>
      <c r="BJ153">
        <f>fun[[#This Row],[BsmtFullBath]]+(0.5*fun[[#This Row],[BsmtHalfBath]])</f>
        <v>1</v>
      </c>
      <c r="BK153">
        <v>2</v>
      </c>
      <c r="BL153">
        <v>0</v>
      </c>
      <c r="BM153">
        <f>fun[[#This Row],[HalfBath]]+fun[[#This Row],[TOTBaseBath]]+fun[[#This Row],[FullBath]]</f>
        <v>3</v>
      </c>
      <c r="BN153">
        <v>2</v>
      </c>
      <c r="BO153">
        <v>1</v>
      </c>
      <c r="BP153" t="s">
        <v>123</v>
      </c>
      <c r="BQ153">
        <f>IF(fun[[#This Row],[KitchenQual]]="Ex",5,IF(fun[[#This Row],[KitchenQual]]="Gd",4,IF(fun[[#This Row],[KitchenQual]]="TA",3,IF(fun[[#This Row],[KitchenQual]]="Fa",2,0))))</f>
        <v>4</v>
      </c>
      <c r="BR153">
        <v>6</v>
      </c>
      <c r="BS153" t="s">
        <v>133</v>
      </c>
      <c r="BT153">
        <v>1</v>
      </c>
      <c r="BU153" t="s">
        <v>123</v>
      </c>
      <c r="BV153">
        <f>IF(fun[[#This Row],[FireplaceQu]]="Ex",5,IF(fun[[#This Row],[FireplaceQu]]="Gd",4,IF(fun[[#This Row],[FireplaceQu]]="TA",3,IF(fun[[#This Row],[FireplaceQu]]="Fa",2,0))))</f>
        <v>4</v>
      </c>
      <c r="BW153" t="s">
        <v>134</v>
      </c>
      <c r="BX153">
        <v>2007</v>
      </c>
      <c r="BY153" t="s">
        <v>135</v>
      </c>
      <c r="BZ153">
        <v>3</v>
      </c>
      <c r="CA153">
        <v>866</v>
      </c>
      <c r="CB153" t="s">
        <v>124</v>
      </c>
      <c r="CC153">
        <f>IF(fun[[#This Row],[GarageQual]]="Ex",5,IF(fun[[#This Row],[GarageQual]]="Gd",4,IF(fun[[#This Row],[GarageQual]]="TA",3,IF(fun[[#This Row],[GarageQual]]="Fa",2,IF(fun[[#This Row],[GarageQual]]="Po",1,0)))))</f>
        <v>3</v>
      </c>
      <c r="CD153" t="s">
        <v>124</v>
      </c>
      <c r="CE153">
        <f>IF(fun[[#This Row],[GarageCond]]="Ex",5,IF(fun[[#This Row],[GarageCond]]="Gd",4,IF(fun[[#This Row],[GarageCond]]="TA",3,IF(fun[[#This Row],[GarageCond]]="Fa",2,IF(fun[[#This Row],[GarageCond]]="Po",1,0)))))</f>
        <v>3</v>
      </c>
      <c r="CF153" t="s">
        <v>131</v>
      </c>
      <c r="CG153">
        <v>0</v>
      </c>
      <c r="CH153">
        <v>102</v>
      </c>
      <c r="CI153">
        <v>0</v>
      </c>
      <c r="CJ153">
        <v>0</v>
      </c>
      <c r="CK153">
        <v>0</v>
      </c>
      <c r="CL153">
        <f>(0.5*fun[[#This Row],[WoodDeckSF]])+fun[[#This Row],[OpenPorchSF]]+(2*fun[[#This Row],[EnclosedPorch]])+(1.5*fun[[#This Row],[3SsnPorch]])+fun[[#This Row],[ScreenPorch]]</f>
        <v>102</v>
      </c>
      <c r="CM153">
        <v>0</v>
      </c>
      <c r="CN153" t="s">
        <v>109</v>
      </c>
      <c r="CO153">
        <f>IF(fun[[#This Row],[PoolQC]]="Ex",5,IF(fun[[#This Row],[PoolQC]]="Gd",4,IF(fun[[#This Row],[PoolQC]]="TA",3,IF(fun[[#This Row],[PoolQC]]="Fa",2,IF(fun[[#This Row],[PoolQC]]="Po",1,0)))))</f>
        <v>0</v>
      </c>
      <c r="CP153" t="s">
        <v>109</v>
      </c>
      <c r="CQ153" t="s">
        <v>109</v>
      </c>
      <c r="CR153">
        <v>0</v>
      </c>
      <c r="CS153">
        <v>1</v>
      </c>
      <c r="CT153">
        <v>2008</v>
      </c>
      <c r="CU153" t="s">
        <v>184</v>
      </c>
      <c r="CV153" t="s">
        <v>185</v>
      </c>
      <c r="CW153">
        <f>COUNTIF(fun[[#This Row],[Id]:[SaleCondition]],0)</f>
        <v>15</v>
      </c>
      <c r="CX153">
        <f>COUNTIF(fun[[#This Row],[Id]:[SaleCondition]],"NA")</f>
        <v>4</v>
      </c>
      <c r="CY153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53">
        <f>fun[NUM_ExCond]+fun[NUM_BsmtCond]+fun[NUM_GarCond]</f>
        <v>9</v>
      </c>
      <c r="DA1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1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153">
        <v>372402</v>
      </c>
    </row>
    <row r="154" spans="1:107" x14ac:dyDescent="0.25">
      <c r="A154">
        <v>153</v>
      </c>
      <c r="B154">
        <v>60</v>
      </c>
      <c r="C154" t="s">
        <v>107</v>
      </c>
      <c r="D154">
        <f>IF(fun[[#This Row],[MSZoning]]="RL",1,0)</f>
        <v>1</v>
      </c>
      <c r="E154">
        <f>IF(fun[[#This Row],[rl]]="RM",1,0)</f>
        <v>0</v>
      </c>
      <c r="F154">
        <f>IF(fun[[#This Row],[rm]]="RH",1,0)</f>
        <v>0</v>
      </c>
      <c r="G154">
        <f>IF(fun[[#This Row],[rh]]="C (all)",1,0)</f>
        <v>0</v>
      </c>
      <c r="H154" t="s">
        <v>109</v>
      </c>
      <c r="I154">
        <f>IF(fun[[#This Row],[LotFrontage]]="NA",0,fun[[#This Row],[LotFrontage]])</f>
        <v>0</v>
      </c>
      <c r="J154">
        <v>14803</v>
      </c>
      <c r="K154" t="s">
        <v>108</v>
      </c>
      <c r="L154" t="s">
        <v>109</v>
      </c>
      <c r="M154" t="s">
        <v>146</v>
      </c>
      <c r="N154" t="s">
        <v>111</v>
      </c>
      <c r="O154" t="s">
        <v>112</v>
      </c>
      <c r="P154" t="s">
        <v>192</v>
      </c>
      <c r="Q154" t="s">
        <v>114</v>
      </c>
      <c r="R154" t="s">
        <v>164</v>
      </c>
      <c r="S154" t="s">
        <v>116</v>
      </c>
      <c r="T154" t="s">
        <v>116</v>
      </c>
      <c r="U154" t="s">
        <v>117</v>
      </c>
      <c r="V154" t="s">
        <v>118</v>
      </c>
      <c r="W154">
        <v>6</v>
      </c>
      <c r="X154">
        <v>5</v>
      </c>
      <c r="Y154">
        <v>1971</v>
      </c>
      <c r="Z154">
        <v>1971</v>
      </c>
      <c r="AA154" t="s">
        <v>119</v>
      </c>
      <c r="AB154" t="s">
        <v>120</v>
      </c>
      <c r="AC154" t="s">
        <v>166</v>
      </c>
      <c r="AD154" t="s">
        <v>166</v>
      </c>
      <c r="AE154" t="s">
        <v>122</v>
      </c>
      <c r="AF154">
        <v>252</v>
      </c>
      <c r="AG154" t="s">
        <v>124</v>
      </c>
      <c r="AH154">
        <f>IF(fun[[#This Row],[ExterQual]]="Ex",5,IF(fun[[#This Row],[ExterQual]]="Gd",4,IF(fun[[#This Row],[ExterQual]]="TA",3,IF(fun[[#This Row],[ExterQual]]="Fa",2,1))))</f>
        <v>3</v>
      </c>
      <c r="AI154" t="s">
        <v>124</v>
      </c>
      <c r="AJ154">
        <f>IF(fun[[#This Row],[ExterCond]]="Ex",5,IF(fun[[#This Row],[ExterCond]]="Gd",4,IF(fun[[#This Row],[ExterCond]]="TA",3,IF(fun[[#This Row],[ExterCond]]="Fa",2,1))))</f>
        <v>3</v>
      </c>
      <c r="AK154" t="s">
        <v>144</v>
      </c>
      <c r="AL154" t="s">
        <v>124</v>
      </c>
      <c r="AM154">
        <f>IF(fun[[#This Row],[BsmtQual]]="Ex",5,IF(fun[[#This Row],[BsmtQual]]="Gd",4,IF(fun[[#This Row],[BsmtQual]]="TA",3,IF(fun[[#This Row],[BsmtQual]]="Fa",2,IF(fun[[#This Row],[BsmtQual]]="Po",1,0)))))</f>
        <v>3</v>
      </c>
      <c r="AN154" t="s">
        <v>124</v>
      </c>
      <c r="AO154">
        <f>IF(fun[[#This Row],[BsmtCond]]="Ex",5,IF(fun[[#This Row],[BsmtCond]]="Gd",4,IF(fun[[#This Row],[BsmtCond]]="TA",3,IF(fun[[#This Row],[BsmtCond]]="Fa",2,IF(fun[[#This Row],[BsmtCond]]="Po",1,0)))))</f>
        <v>3</v>
      </c>
      <c r="AP154" t="s">
        <v>126</v>
      </c>
      <c r="AQ154">
        <f>IF(fun[[#This Row],[BsmtExposure]]="Gd",3,IF(fun[[#This Row],[BsmtExposure]]="Av",2,IF(fun[[#This Row],[BsmtExposure]]="Mn",1,0)))</f>
        <v>0</v>
      </c>
      <c r="AR154" t="s">
        <v>179</v>
      </c>
      <c r="AS154">
        <v>416</v>
      </c>
      <c r="AT154" t="s">
        <v>128</v>
      </c>
      <c r="AU154">
        <v>0</v>
      </c>
      <c r="AV154">
        <v>409</v>
      </c>
      <c r="AW154">
        <v>825</v>
      </c>
      <c r="AX154" t="s">
        <v>129</v>
      </c>
      <c r="AY154" t="s">
        <v>123</v>
      </c>
      <c r="AZ154">
        <f>IF(fun[[#This Row],[HeatingQC]]="Ex",5,IF(fun[[#This Row],[HeatingQC]]="Gd",4,IF(fun[[#This Row],[HeatingQC]]="TA",3,IF(fun[[#This Row],[HeatingQC]]="Fa",2,IF(fun[[#This Row],[HeatingQC]]="Po",1,0)))))</f>
        <v>4</v>
      </c>
      <c r="BA154" t="s">
        <v>131</v>
      </c>
      <c r="BB154" t="s">
        <v>132</v>
      </c>
      <c r="BC154">
        <v>1097</v>
      </c>
      <c r="BD154">
        <v>896</v>
      </c>
      <c r="BE154">
        <v>0</v>
      </c>
      <c r="BF154">
        <v>1993</v>
      </c>
      <c r="BG154">
        <f>LOG(fun[[#This Row],[GrLivArea]])</f>
        <v>3.2995072987004876</v>
      </c>
      <c r="BH154">
        <v>0</v>
      </c>
      <c r="BI154">
        <v>0</v>
      </c>
      <c r="BJ154">
        <f>fun[[#This Row],[BsmtFullBath]]+(0.5*fun[[#This Row],[BsmtHalfBath]])</f>
        <v>0</v>
      </c>
      <c r="BK154">
        <v>2</v>
      </c>
      <c r="BL154">
        <v>1</v>
      </c>
      <c r="BM154">
        <f>fun[[#This Row],[HalfBath]]+fun[[#This Row],[TOTBaseBath]]+fun[[#This Row],[FullBath]]</f>
        <v>3</v>
      </c>
      <c r="BN154">
        <v>4</v>
      </c>
      <c r="BO154">
        <v>1</v>
      </c>
      <c r="BP154" t="s">
        <v>124</v>
      </c>
      <c r="BQ154">
        <f>IF(fun[[#This Row],[KitchenQual]]="Ex",5,IF(fun[[#This Row],[KitchenQual]]="Gd",4,IF(fun[[#This Row],[KitchenQual]]="TA",3,IF(fun[[#This Row],[KitchenQual]]="Fa",2,0))))</f>
        <v>3</v>
      </c>
      <c r="BR154">
        <v>8</v>
      </c>
      <c r="BS154" t="s">
        <v>133</v>
      </c>
      <c r="BT154">
        <v>1</v>
      </c>
      <c r="BU154" t="s">
        <v>123</v>
      </c>
      <c r="BV154">
        <f>IF(fun[[#This Row],[FireplaceQu]]="Ex",5,IF(fun[[#This Row],[FireplaceQu]]="Gd",4,IF(fun[[#This Row],[FireplaceQu]]="TA",3,IF(fun[[#This Row],[FireplaceQu]]="Fa",2,0))))</f>
        <v>4</v>
      </c>
      <c r="BW154" t="s">
        <v>134</v>
      </c>
      <c r="BX154">
        <v>1971</v>
      </c>
      <c r="BY154" t="s">
        <v>135</v>
      </c>
      <c r="BZ154">
        <v>2</v>
      </c>
      <c r="CA154">
        <v>495</v>
      </c>
      <c r="CB154" t="s">
        <v>124</v>
      </c>
      <c r="CC154">
        <f>IF(fun[[#This Row],[GarageQual]]="Ex",5,IF(fun[[#This Row],[GarageQual]]="Gd",4,IF(fun[[#This Row],[GarageQual]]="TA",3,IF(fun[[#This Row],[GarageQual]]="Fa",2,IF(fun[[#This Row],[GarageQual]]="Po",1,0)))))</f>
        <v>3</v>
      </c>
      <c r="CD154" t="s">
        <v>124</v>
      </c>
      <c r="CE154">
        <f>IF(fun[[#This Row],[GarageCond]]="Ex",5,IF(fun[[#This Row],[GarageCond]]="Gd",4,IF(fun[[#This Row],[GarageCond]]="TA",3,IF(fun[[#This Row],[GarageCond]]="Fa",2,IF(fun[[#This Row],[GarageCond]]="Po",1,0)))))</f>
        <v>3</v>
      </c>
      <c r="CF154" t="s">
        <v>131</v>
      </c>
      <c r="CG154">
        <v>0</v>
      </c>
      <c r="CH154">
        <v>66</v>
      </c>
      <c r="CI154">
        <v>0</v>
      </c>
      <c r="CJ154">
        <v>0</v>
      </c>
      <c r="CK154">
        <v>0</v>
      </c>
      <c r="CL154">
        <f>(0.5*fun[[#This Row],[WoodDeckSF]])+fun[[#This Row],[OpenPorchSF]]+(2*fun[[#This Row],[EnclosedPorch]])+(1.5*fun[[#This Row],[3SsnPorch]])+fun[[#This Row],[ScreenPorch]]</f>
        <v>66</v>
      </c>
      <c r="CM154">
        <v>0</v>
      </c>
      <c r="CN154" t="s">
        <v>109</v>
      </c>
      <c r="CO154">
        <f>IF(fun[[#This Row],[PoolQC]]="Ex",5,IF(fun[[#This Row],[PoolQC]]="Gd",4,IF(fun[[#This Row],[PoolQC]]="TA",3,IF(fun[[#This Row],[PoolQC]]="Fa",2,IF(fun[[#This Row],[PoolQC]]="Po",1,0)))))</f>
        <v>0</v>
      </c>
      <c r="CP154" t="s">
        <v>189</v>
      </c>
      <c r="CQ154" t="s">
        <v>109</v>
      </c>
      <c r="CR154">
        <v>0</v>
      </c>
      <c r="CS154">
        <v>6</v>
      </c>
      <c r="CT154">
        <v>2006</v>
      </c>
      <c r="CU154" t="s">
        <v>136</v>
      </c>
      <c r="CV154" t="s">
        <v>137</v>
      </c>
      <c r="CW154">
        <f>COUNTIF(fun[[#This Row],[Id]:[SaleCondition]],0)</f>
        <v>17</v>
      </c>
      <c r="CX154">
        <f>COUNTIF(fun[[#This Row],[Id]:[SaleCondition]],"NA")</f>
        <v>4</v>
      </c>
      <c r="CY154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54">
        <f>fun[NUM_ExCond]+fun[NUM_BsmtCond]+fun[NUM_GarCond]</f>
        <v>9</v>
      </c>
      <c r="DA1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1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154">
        <v>190000</v>
      </c>
    </row>
    <row r="155" spans="1:107" x14ac:dyDescent="0.25">
      <c r="A155">
        <v>154</v>
      </c>
      <c r="B155">
        <v>20</v>
      </c>
      <c r="C155" t="s">
        <v>107</v>
      </c>
      <c r="D155">
        <f>IF(fun[[#This Row],[MSZoning]]="RL",1,0)</f>
        <v>1</v>
      </c>
      <c r="E155">
        <f>IF(fun[[#This Row],[rl]]="RM",1,0)</f>
        <v>0</v>
      </c>
      <c r="F155">
        <f>IF(fun[[#This Row],[rm]]="RH",1,0)</f>
        <v>0</v>
      </c>
      <c r="G155">
        <f>IF(fun[[#This Row],[rh]]="C (all)",1,0)</f>
        <v>0</v>
      </c>
      <c r="H155" t="s">
        <v>109</v>
      </c>
      <c r="I155">
        <f>IF(fun[[#This Row],[LotFrontage]]="NA",0,fun[[#This Row],[LotFrontage]])</f>
        <v>0</v>
      </c>
      <c r="J155">
        <v>13500</v>
      </c>
      <c r="K155" t="s">
        <v>108</v>
      </c>
      <c r="L155" t="s">
        <v>109</v>
      </c>
      <c r="M155" t="s">
        <v>110</v>
      </c>
      <c r="N155" t="s">
        <v>111</v>
      </c>
      <c r="O155" t="s">
        <v>112</v>
      </c>
      <c r="P155" t="s">
        <v>113</v>
      </c>
      <c r="Q155" t="s">
        <v>114</v>
      </c>
      <c r="R155" t="s">
        <v>231</v>
      </c>
      <c r="S155" t="s">
        <v>116</v>
      </c>
      <c r="T155" t="s">
        <v>116</v>
      </c>
      <c r="U155" t="s">
        <v>117</v>
      </c>
      <c r="V155" t="s">
        <v>141</v>
      </c>
      <c r="W155">
        <v>6</v>
      </c>
      <c r="X155">
        <v>7</v>
      </c>
      <c r="Y155">
        <v>1960</v>
      </c>
      <c r="Z155">
        <v>1975</v>
      </c>
      <c r="AA155" t="s">
        <v>240</v>
      </c>
      <c r="AB155" t="s">
        <v>120</v>
      </c>
      <c r="AC155" t="s">
        <v>122</v>
      </c>
      <c r="AD155" t="s">
        <v>187</v>
      </c>
      <c r="AE155" t="s">
        <v>143</v>
      </c>
      <c r="AF155">
        <v>0</v>
      </c>
      <c r="AG155" t="s">
        <v>124</v>
      </c>
      <c r="AH155">
        <f>IF(fun[[#This Row],[ExterQual]]="Ex",5,IF(fun[[#This Row],[ExterQual]]="Gd",4,IF(fun[[#This Row],[ExterQual]]="TA",3,IF(fun[[#This Row],[ExterQual]]="Fa",2,1))))</f>
        <v>3</v>
      </c>
      <c r="AI155" t="s">
        <v>124</v>
      </c>
      <c r="AJ155">
        <f>IF(fun[[#This Row],[ExterCond]]="Ex",5,IF(fun[[#This Row],[ExterCond]]="Gd",4,IF(fun[[#This Row],[ExterCond]]="TA",3,IF(fun[[#This Row],[ExterCond]]="Fa",2,1))))</f>
        <v>3</v>
      </c>
      <c r="AK155" t="s">
        <v>144</v>
      </c>
      <c r="AL155" t="s">
        <v>123</v>
      </c>
      <c r="AM155">
        <f>IF(fun[[#This Row],[BsmtQual]]="Ex",5,IF(fun[[#This Row],[BsmtQual]]="Gd",4,IF(fun[[#This Row],[BsmtQual]]="TA",3,IF(fun[[#This Row],[BsmtQual]]="Fa",2,IF(fun[[#This Row],[BsmtQual]]="Po",1,0)))))</f>
        <v>4</v>
      </c>
      <c r="AN155" t="s">
        <v>124</v>
      </c>
      <c r="AO155">
        <f>IF(fun[[#This Row],[BsmtCond]]="Ex",5,IF(fun[[#This Row],[BsmtCond]]="Gd",4,IF(fun[[#This Row],[BsmtCond]]="TA",3,IF(fun[[#This Row],[BsmtCond]]="Fa",2,IF(fun[[#This Row],[BsmtCond]]="Po",1,0)))))</f>
        <v>3</v>
      </c>
      <c r="AP155" t="s">
        <v>123</v>
      </c>
      <c r="AQ155">
        <f>IF(fun[[#This Row],[BsmtExposure]]="Gd",3,IF(fun[[#This Row],[BsmtExposure]]="Av",2,IF(fun[[#This Row],[BsmtExposure]]="Mn",1,0)))</f>
        <v>3</v>
      </c>
      <c r="AR155" t="s">
        <v>167</v>
      </c>
      <c r="AS155">
        <v>429</v>
      </c>
      <c r="AT155" t="s">
        <v>145</v>
      </c>
      <c r="AU155">
        <v>1080</v>
      </c>
      <c r="AV155">
        <v>93</v>
      </c>
      <c r="AW155">
        <v>1602</v>
      </c>
      <c r="AX155" t="s">
        <v>129</v>
      </c>
      <c r="AY155" t="s">
        <v>123</v>
      </c>
      <c r="AZ155">
        <f>IF(fun[[#This Row],[HeatingQC]]="Ex",5,IF(fun[[#This Row],[HeatingQC]]="Gd",4,IF(fun[[#This Row],[HeatingQC]]="TA",3,IF(fun[[#This Row],[HeatingQC]]="Fa",2,IF(fun[[#This Row],[HeatingQC]]="Po",1,0)))))</f>
        <v>4</v>
      </c>
      <c r="BA155" t="s">
        <v>131</v>
      </c>
      <c r="BB155" t="s">
        <v>132</v>
      </c>
      <c r="BC155">
        <v>1252</v>
      </c>
      <c r="BD155">
        <v>0</v>
      </c>
      <c r="BE155">
        <v>0</v>
      </c>
      <c r="BF155">
        <v>1252</v>
      </c>
      <c r="BG155">
        <f>LOG(fun[[#This Row],[GrLivArea]])</f>
        <v>3.0976043288744108</v>
      </c>
      <c r="BH155">
        <v>1</v>
      </c>
      <c r="BI155">
        <v>0</v>
      </c>
      <c r="BJ155">
        <f>fun[[#This Row],[BsmtFullBath]]+(0.5*fun[[#This Row],[BsmtHalfBath]])</f>
        <v>1</v>
      </c>
      <c r="BK155">
        <v>1</v>
      </c>
      <c r="BL155">
        <v>0</v>
      </c>
      <c r="BM155">
        <f>fun[[#This Row],[HalfBath]]+fun[[#This Row],[TOTBaseBath]]+fun[[#This Row],[FullBath]]</f>
        <v>2</v>
      </c>
      <c r="BN155">
        <v>1</v>
      </c>
      <c r="BO155">
        <v>1</v>
      </c>
      <c r="BP155" t="s">
        <v>124</v>
      </c>
      <c r="BQ155">
        <f>IF(fun[[#This Row],[KitchenQual]]="Ex",5,IF(fun[[#This Row],[KitchenQual]]="Gd",4,IF(fun[[#This Row],[KitchenQual]]="TA",3,IF(fun[[#This Row],[KitchenQual]]="Fa",2,0))))</f>
        <v>3</v>
      </c>
      <c r="BR155">
        <v>4</v>
      </c>
      <c r="BS155" t="s">
        <v>133</v>
      </c>
      <c r="BT155">
        <v>1</v>
      </c>
      <c r="BU155" t="s">
        <v>123</v>
      </c>
      <c r="BV155">
        <f>IF(fun[[#This Row],[FireplaceQu]]="Ex",5,IF(fun[[#This Row],[FireplaceQu]]="Gd",4,IF(fun[[#This Row],[FireplaceQu]]="TA",3,IF(fun[[#This Row],[FireplaceQu]]="Fa",2,0))))</f>
        <v>4</v>
      </c>
      <c r="BW155" t="s">
        <v>134</v>
      </c>
      <c r="BX155">
        <v>1960</v>
      </c>
      <c r="BY155" t="s">
        <v>135</v>
      </c>
      <c r="BZ155">
        <v>2</v>
      </c>
      <c r="CA155">
        <v>564</v>
      </c>
      <c r="CB155" t="s">
        <v>124</v>
      </c>
      <c r="CC155">
        <f>IF(fun[[#This Row],[GarageQual]]="Ex",5,IF(fun[[#This Row],[GarageQual]]="Gd",4,IF(fun[[#This Row],[GarageQual]]="TA",3,IF(fun[[#This Row],[GarageQual]]="Fa",2,IF(fun[[#This Row],[GarageQual]]="Po",1,0)))))</f>
        <v>3</v>
      </c>
      <c r="CD155" t="s">
        <v>124</v>
      </c>
      <c r="CE155">
        <f>IF(fun[[#This Row],[GarageCond]]="Ex",5,IF(fun[[#This Row],[GarageCond]]="Gd",4,IF(fun[[#This Row],[GarageCond]]="TA",3,IF(fun[[#This Row],[GarageCond]]="Fa",2,IF(fun[[#This Row],[GarageCond]]="Po",1,0)))))</f>
        <v>3</v>
      </c>
      <c r="CF155" t="s">
        <v>131</v>
      </c>
      <c r="CG155">
        <v>409</v>
      </c>
      <c r="CH155">
        <v>0</v>
      </c>
      <c r="CI155">
        <v>0</v>
      </c>
      <c r="CJ155">
        <v>0</v>
      </c>
      <c r="CK155">
        <v>0</v>
      </c>
      <c r="CL155">
        <f>(0.5*fun[[#This Row],[WoodDeckSF]])+fun[[#This Row],[OpenPorchSF]]+(2*fun[[#This Row],[EnclosedPorch]])+(1.5*fun[[#This Row],[3SsnPorch]])+fun[[#This Row],[ScreenPorch]]</f>
        <v>204.5</v>
      </c>
      <c r="CM155">
        <v>0</v>
      </c>
      <c r="CN155" t="s">
        <v>109</v>
      </c>
      <c r="CO155">
        <f>IF(fun[[#This Row],[PoolQC]]="Ex",5,IF(fun[[#This Row],[PoolQC]]="Gd",4,IF(fun[[#This Row],[PoolQC]]="TA",3,IF(fun[[#This Row],[PoolQC]]="Fa",2,IF(fun[[#This Row],[PoolQC]]="Po",1,0)))))</f>
        <v>0</v>
      </c>
      <c r="CP155" t="s">
        <v>109</v>
      </c>
      <c r="CQ155" t="s">
        <v>109</v>
      </c>
      <c r="CR155">
        <v>0</v>
      </c>
      <c r="CS155">
        <v>3</v>
      </c>
      <c r="CT155">
        <v>2008</v>
      </c>
      <c r="CU155" t="s">
        <v>136</v>
      </c>
      <c r="CV155" t="s">
        <v>137</v>
      </c>
      <c r="CW155">
        <f>COUNTIF(fun[[#This Row],[Id]:[SaleCondition]],0)</f>
        <v>16</v>
      </c>
      <c r="CX155">
        <f>COUNTIF(fun[[#This Row],[Id]:[SaleCondition]],"NA")</f>
        <v>5</v>
      </c>
      <c r="CY15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55">
        <f>fun[NUM_ExCond]+fun[NUM_BsmtCond]+fun[NUM_GarCond]</f>
        <v>9</v>
      </c>
      <c r="DA1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</v>
      </c>
      <c r="DC155">
        <v>235000</v>
      </c>
    </row>
    <row r="156" spans="1:107" x14ac:dyDescent="0.25">
      <c r="A156">
        <v>155</v>
      </c>
      <c r="B156">
        <v>30</v>
      </c>
      <c r="C156" t="s">
        <v>168</v>
      </c>
      <c r="D156">
        <f>IF(fun[[#This Row],[MSZoning]]="RL",1,0)</f>
        <v>0</v>
      </c>
      <c r="E156">
        <f>IF(fun[[#This Row],[rl]]="RM",1,0)</f>
        <v>0</v>
      </c>
      <c r="F156">
        <f>IF(fun[[#This Row],[rm]]="RH",1,0)</f>
        <v>0</v>
      </c>
      <c r="G156">
        <f>IF(fun[[#This Row],[rh]]="C (all)",1,0)</f>
        <v>0</v>
      </c>
      <c r="H156">
        <v>84</v>
      </c>
      <c r="I156">
        <f>IF(fun[[#This Row],[LotFrontage]]="NA",0,fun[[#This Row],[LotFrontage]])</f>
        <v>84</v>
      </c>
      <c r="J156">
        <v>11340</v>
      </c>
      <c r="K156" t="s">
        <v>108</v>
      </c>
      <c r="L156" t="s">
        <v>109</v>
      </c>
      <c r="M156" t="s">
        <v>110</v>
      </c>
      <c r="N156" t="s">
        <v>111</v>
      </c>
      <c r="O156" t="s">
        <v>112</v>
      </c>
      <c r="P156" t="s">
        <v>148</v>
      </c>
      <c r="Q156" t="s">
        <v>114</v>
      </c>
      <c r="R156" t="s">
        <v>169</v>
      </c>
      <c r="S156" t="s">
        <v>116</v>
      </c>
      <c r="T156" t="s">
        <v>116</v>
      </c>
      <c r="U156" t="s">
        <v>117</v>
      </c>
      <c r="V156" t="s">
        <v>141</v>
      </c>
      <c r="W156">
        <v>6</v>
      </c>
      <c r="X156">
        <v>5</v>
      </c>
      <c r="Y156">
        <v>1923</v>
      </c>
      <c r="Z156">
        <v>1950</v>
      </c>
      <c r="AA156" t="s">
        <v>119</v>
      </c>
      <c r="AB156" t="s">
        <v>120</v>
      </c>
      <c r="AC156" t="s">
        <v>150</v>
      </c>
      <c r="AD156" t="s">
        <v>150</v>
      </c>
      <c r="AE156" t="s">
        <v>143</v>
      </c>
      <c r="AF156">
        <v>0</v>
      </c>
      <c r="AG156" t="s">
        <v>124</v>
      </c>
      <c r="AH156">
        <f>IF(fun[[#This Row],[ExterQual]]="Ex",5,IF(fun[[#This Row],[ExterQual]]="Gd",4,IF(fun[[#This Row],[ExterQual]]="TA",3,IF(fun[[#This Row],[ExterQual]]="Fa",2,1))))</f>
        <v>3</v>
      </c>
      <c r="AI156" t="s">
        <v>124</v>
      </c>
      <c r="AJ156">
        <f>IF(fun[[#This Row],[ExterCond]]="Ex",5,IF(fun[[#This Row],[ExterCond]]="Gd",4,IF(fun[[#This Row],[ExterCond]]="TA",3,IF(fun[[#This Row],[ExterCond]]="Fa",2,1))))</f>
        <v>3</v>
      </c>
      <c r="AK156" t="s">
        <v>152</v>
      </c>
      <c r="AL156" t="s">
        <v>124</v>
      </c>
      <c r="AM156">
        <f>IF(fun[[#This Row],[BsmtQual]]="Ex",5,IF(fun[[#This Row],[BsmtQual]]="Gd",4,IF(fun[[#This Row],[BsmtQual]]="TA",3,IF(fun[[#This Row],[BsmtQual]]="Fa",2,IF(fun[[#This Row],[BsmtQual]]="Po",1,0)))))</f>
        <v>3</v>
      </c>
      <c r="AN156" t="s">
        <v>124</v>
      </c>
      <c r="AO156">
        <f>IF(fun[[#This Row],[BsmtCond]]="Ex",5,IF(fun[[#This Row],[BsmtCond]]="Gd",4,IF(fun[[#This Row],[BsmtCond]]="TA",3,IF(fun[[#This Row],[BsmtCond]]="Fa",2,IF(fun[[#This Row],[BsmtCond]]="Po",1,0)))))</f>
        <v>3</v>
      </c>
      <c r="AP156" t="s">
        <v>126</v>
      </c>
      <c r="AQ156">
        <f>IF(fun[[#This Row],[BsmtExposure]]="Gd",3,IF(fun[[#This Row],[BsmtExposure]]="Av",2,IF(fun[[#This Row],[BsmtExposure]]="Mn",1,0)))</f>
        <v>0</v>
      </c>
      <c r="AR156" t="s">
        <v>128</v>
      </c>
      <c r="AS156">
        <v>0</v>
      </c>
      <c r="AT156" t="s">
        <v>128</v>
      </c>
      <c r="AU156">
        <v>0</v>
      </c>
      <c r="AV156">
        <v>1200</v>
      </c>
      <c r="AW156">
        <v>1200</v>
      </c>
      <c r="AX156" t="s">
        <v>129</v>
      </c>
      <c r="AY156" t="s">
        <v>124</v>
      </c>
      <c r="AZ156">
        <f>IF(fun[[#This Row],[HeatingQC]]="Ex",5,IF(fun[[#This Row],[HeatingQC]]="Gd",4,IF(fun[[#This Row],[HeatingQC]]="TA",3,IF(fun[[#This Row],[HeatingQC]]="Fa",2,IF(fun[[#This Row],[HeatingQC]]="Po",1,0)))))</f>
        <v>3</v>
      </c>
      <c r="BA156" t="s">
        <v>131</v>
      </c>
      <c r="BB156" t="s">
        <v>190</v>
      </c>
      <c r="BC156">
        <v>1200</v>
      </c>
      <c r="BD156">
        <v>0</v>
      </c>
      <c r="BE156">
        <v>0</v>
      </c>
      <c r="BF156">
        <v>1200</v>
      </c>
      <c r="BG156">
        <f>LOG(fun[[#This Row],[GrLivArea]])</f>
        <v>3.0791812460476247</v>
      </c>
      <c r="BH156">
        <v>0</v>
      </c>
      <c r="BI156">
        <v>0</v>
      </c>
      <c r="BJ156">
        <f>fun[[#This Row],[BsmtFullBath]]+(0.5*fun[[#This Row],[BsmtHalfBath]])</f>
        <v>0</v>
      </c>
      <c r="BK156">
        <v>1</v>
      </c>
      <c r="BL156">
        <v>0</v>
      </c>
      <c r="BM156">
        <f>fun[[#This Row],[HalfBath]]+fun[[#This Row],[TOTBaseBath]]+fun[[#This Row],[FullBath]]</f>
        <v>1</v>
      </c>
      <c r="BN156">
        <v>4</v>
      </c>
      <c r="BO156">
        <v>1</v>
      </c>
      <c r="BP156" t="s">
        <v>124</v>
      </c>
      <c r="BQ156">
        <f>IF(fun[[#This Row],[KitchenQual]]="Ex",5,IF(fun[[#This Row],[KitchenQual]]="Gd",4,IF(fun[[#This Row],[KitchenQual]]="TA",3,IF(fun[[#This Row],[KitchenQual]]="Fa",2,0))))</f>
        <v>3</v>
      </c>
      <c r="BR156">
        <v>7</v>
      </c>
      <c r="BS156" t="s">
        <v>133</v>
      </c>
      <c r="BT156">
        <v>0</v>
      </c>
      <c r="BU156" t="s">
        <v>109</v>
      </c>
      <c r="BV156">
        <f>IF(fun[[#This Row],[FireplaceQu]]="Ex",5,IF(fun[[#This Row],[FireplaceQu]]="Gd",4,IF(fun[[#This Row],[FireplaceQu]]="TA",3,IF(fun[[#This Row],[FireplaceQu]]="Fa",2,0))))</f>
        <v>0</v>
      </c>
      <c r="BW156" t="s">
        <v>153</v>
      </c>
      <c r="BX156">
        <v>1923</v>
      </c>
      <c r="BY156" t="s">
        <v>128</v>
      </c>
      <c r="BZ156">
        <v>1</v>
      </c>
      <c r="CA156">
        <v>312</v>
      </c>
      <c r="CB156" t="s">
        <v>173</v>
      </c>
      <c r="CC156">
        <f>IF(fun[[#This Row],[GarageQual]]="Ex",5,IF(fun[[#This Row],[GarageQual]]="Gd",4,IF(fun[[#This Row],[GarageQual]]="TA",3,IF(fun[[#This Row],[GarageQual]]="Fa",2,IF(fun[[#This Row],[GarageQual]]="Po",1,0)))))</f>
        <v>2</v>
      </c>
      <c r="CD156" t="s">
        <v>173</v>
      </c>
      <c r="CE156">
        <f>IF(fun[[#This Row],[GarageCond]]="Ex",5,IF(fun[[#This Row],[GarageCond]]="Gd",4,IF(fun[[#This Row],[GarageCond]]="TA",3,IF(fun[[#This Row],[GarageCond]]="Fa",2,IF(fun[[#This Row],[GarageCond]]="Po",1,0)))))</f>
        <v>2</v>
      </c>
      <c r="CF156" t="s">
        <v>131</v>
      </c>
      <c r="CG156">
        <v>0</v>
      </c>
      <c r="CH156">
        <v>0</v>
      </c>
      <c r="CI156">
        <v>228</v>
      </c>
      <c r="CJ156">
        <v>0</v>
      </c>
      <c r="CK156">
        <v>0</v>
      </c>
      <c r="CL156">
        <f>(0.5*fun[[#This Row],[WoodDeckSF]])+fun[[#This Row],[OpenPorchSF]]+(2*fun[[#This Row],[EnclosedPorch]])+(1.5*fun[[#This Row],[3SsnPorch]])+fun[[#This Row],[ScreenPorch]]</f>
        <v>456</v>
      </c>
      <c r="CM156">
        <v>0</v>
      </c>
      <c r="CN156" t="s">
        <v>109</v>
      </c>
      <c r="CO156">
        <f>IF(fun[[#This Row],[PoolQC]]="Ex",5,IF(fun[[#This Row],[PoolQC]]="Gd",4,IF(fun[[#This Row],[PoolQC]]="TA",3,IF(fun[[#This Row],[PoolQC]]="Fa",2,IF(fun[[#This Row],[PoolQC]]="Po",1,0)))))</f>
        <v>0</v>
      </c>
      <c r="CP156" t="s">
        <v>109</v>
      </c>
      <c r="CQ156" t="s">
        <v>109</v>
      </c>
      <c r="CR156">
        <v>0</v>
      </c>
      <c r="CS156">
        <v>3</v>
      </c>
      <c r="CT156">
        <v>2006</v>
      </c>
      <c r="CU156" t="s">
        <v>136</v>
      </c>
      <c r="CV156" t="s">
        <v>245</v>
      </c>
      <c r="CW156">
        <f>COUNTIF(fun[[#This Row],[Id]:[SaleCondition]],0)</f>
        <v>23</v>
      </c>
      <c r="CX156">
        <f>COUNTIF(fun[[#This Row],[Id]:[SaleCondition]],"NA")</f>
        <v>5</v>
      </c>
      <c r="CY15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56">
        <f>fun[NUM_ExCond]+fun[NUM_BsmtCond]+fun[NUM_GarCond]</f>
        <v>8</v>
      </c>
      <c r="DA1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50.5</v>
      </c>
      <c r="DC156">
        <v>125000</v>
      </c>
    </row>
    <row r="157" spans="1:107" x14ac:dyDescent="0.25">
      <c r="A157">
        <v>156</v>
      </c>
      <c r="B157">
        <v>50</v>
      </c>
      <c r="C157" t="s">
        <v>107</v>
      </c>
      <c r="D157">
        <f>IF(fun[[#This Row],[MSZoning]]="RL",1,0)</f>
        <v>1</v>
      </c>
      <c r="E157">
        <f>IF(fun[[#This Row],[rl]]="RM",1,0)</f>
        <v>0</v>
      </c>
      <c r="F157">
        <f>IF(fun[[#This Row],[rm]]="RH",1,0)</f>
        <v>0</v>
      </c>
      <c r="G157">
        <f>IF(fun[[#This Row],[rh]]="C (all)",1,0)</f>
        <v>0</v>
      </c>
      <c r="H157">
        <v>60</v>
      </c>
      <c r="I157">
        <f>IF(fun[[#This Row],[LotFrontage]]="NA",0,fun[[#This Row],[LotFrontage]])</f>
        <v>60</v>
      </c>
      <c r="J157">
        <v>9600</v>
      </c>
      <c r="K157" t="s">
        <v>108</v>
      </c>
      <c r="L157" t="s">
        <v>109</v>
      </c>
      <c r="M157" t="s">
        <v>110</v>
      </c>
      <c r="N157" t="s">
        <v>111</v>
      </c>
      <c r="O157" t="s">
        <v>112</v>
      </c>
      <c r="P157" t="s">
        <v>148</v>
      </c>
      <c r="Q157" t="s">
        <v>114</v>
      </c>
      <c r="R157" t="s">
        <v>211</v>
      </c>
      <c r="S157" t="s">
        <v>170</v>
      </c>
      <c r="T157" t="s">
        <v>116</v>
      </c>
      <c r="U157" t="s">
        <v>117</v>
      </c>
      <c r="V157" t="s">
        <v>158</v>
      </c>
      <c r="W157">
        <v>6</v>
      </c>
      <c r="X157">
        <v>5</v>
      </c>
      <c r="Y157">
        <v>1924</v>
      </c>
      <c r="Z157">
        <v>1950</v>
      </c>
      <c r="AA157" t="s">
        <v>119</v>
      </c>
      <c r="AB157" t="s">
        <v>120</v>
      </c>
      <c r="AC157" t="s">
        <v>150</v>
      </c>
      <c r="AD157" t="s">
        <v>150</v>
      </c>
      <c r="AE157" t="s">
        <v>143</v>
      </c>
      <c r="AF157">
        <v>0</v>
      </c>
      <c r="AG157" t="s">
        <v>124</v>
      </c>
      <c r="AH157">
        <f>IF(fun[[#This Row],[ExterQual]]="Ex",5,IF(fun[[#This Row],[ExterQual]]="Gd",4,IF(fun[[#This Row],[ExterQual]]="TA",3,IF(fun[[#This Row],[ExterQual]]="Fa",2,1))))</f>
        <v>3</v>
      </c>
      <c r="AI157" t="s">
        <v>124</v>
      </c>
      <c r="AJ157">
        <f>IF(fun[[#This Row],[ExterCond]]="Ex",5,IF(fun[[#This Row],[ExterCond]]="Gd",4,IF(fun[[#This Row],[ExterCond]]="TA",3,IF(fun[[#This Row],[ExterCond]]="Fa",2,1))))</f>
        <v>3</v>
      </c>
      <c r="AK157" t="s">
        <v>152</v>
      </c>
      <c r="AL157" t="s">
        <v>124</v>
      </c>
      <c r="AM157">
        <f>IF(fun[[#This Row],[BsmtQual]]="Ex",5,IF(fun[[#This Row],[BsmtQual]]="Gd",4,IF(fun[[#This Row],[BsmtQual]]="TA",3,IF(fun[[#This Row],[BsmtQual]]="Fa",2,IF(fun[[#This Row],[BsmtQual]]="Po",1,0)))))</f>
        <v>3</v>
      </c>
      <c r="AN157" t="s">
        <v>124</v>
      </c>
      <c r="AO157">
        <f>IF(fun[[#This Row],[BsmtCond]]="Ex",5,IF(fun[[#This Row],[BsmtCond]]="Gd",4,IF(fun[[#This Row],[BsmtCond]]="TA",3,IF(fun[[#This Row],[BsmtCond]]="Fa",2,IF(fun[[#This Row],[BsmtCond]]="Po",1,0)))))</f>
        <v>3</v>
      </c>
      <c r="AP157" t="s">
        <v>126</v>
      </c>
      <c r="AQ157">
        <f>IF(fun[[#This Row],[BsmtExposure]]="Gd",3,IF(fun[[#This Row],[BsmtExposure]]="Av",2,IF(fun[[#This Row],[BsmtExposure]]="Mn",1,0)))</f>
        <v>0</v>
      </c>
      <c r="AR157" t="s">
        <v>128</v>
      </c>
      <c r="AS157">
        <v>0</v>
      </c>
      <c r="AT157" t="s">
        <v>128</v>
      </c>
      <c r="AU157">
        <v>0</v>
      </c>
      <c r="AV157">
        <v>572</v>
      </c>
      <c r="AW157">
        <v>572</v>
      </c>
      <c r="AX157" t="s">
        <v>248</v>
      </c>
      <c r="AY157" t="s">
        <v>173</v>
      </c>
      <c r="AZ157">
        <f>IF(fun[[#This Row],[HeatingQC]]="Ex",5,IF(fun[[#This Row],[HeatingQC]]="Gd",4,IF(fun[[#This Row],[HeatingQC]]="TA",3,IF(fun[[#This Row],[HeatingQC]]="Fa",2,IF(fun[[#This Row],[HeatingQC]]="Po",1,0)))))</f>
        <v>2</v>
      </c>
      <c r="BA157" t="s">
        <v>203</v>
      </c>
      <c r="BB157" t="s">
        <v>171</v>
      </c>
      <c r="BC157">
        <v>572</v>
      </c>
      <c r="BD157">
        <v>524</v>
      </c>
      <c r="BE157">
        <v>0</v>
      </c>
      <c r="BF157">
        <v>1096</v>
      </c>
      <c r="BG157">
        <f>LOG(fun[[#This Row],[GrLivArea]])</f>
        <v>3.0398105541483504</v>
      </c>
      <c r="BH157">
        <v>0</v>
      </c>
      <c r="BI157">
        <v>0</v>
      </c>
      <c r="BJ157">
        <f>fun[[#This Row],[BsmtFullBath]]+(0.5*fun[[#This Row],[BsmtHalfBath]])</f>
        <v>0</v>
      </c>
      <c r="BK157">
        <v>1</v>
      </c>
      <c r="BL157">
        <v>0</v>
      </c>
      <c r="BM157">
        <f>fun[[#This Row],[HalfBath]]+fun[[#This Row],[TOTBaseBath]]+fun[[#This Row],[FullBath]]</f>
        <v>1</v>
      </c>
      <c r="BN157">
        <v>2</v>
      </c>
      <c r="BO157">
        <v>1</v>
      </c>
      <c r="BP157" t="s">
        <v>124</v>
      </c>
      <c r="BQ157">
        <f>IF(fun[[#This Row],[KitchenQual]]="Ex",5,IF(fun[[#This Row],[KitchenQual]]="Gd",4,IF(fun[[#This Row],[KitchenQual]]="TA",3,IF(fun[[#This Row],[KitchenQual]]="Fa",2,0))))</f>
        <v>3</v>
      </c>
      <c r="BR157">
        <v>5</v>
      </c>
      <c r="BS157" t="s">
        <v>133</v>
      </c>
      <c r="BT157">
        <v>0</v>
      </c>
      <c r="BU157" t="s">
        <v>109</v>
      </c>
      <c r="BV157">
        <f>IF(fun[[#This Row],[FireplaceQu]]="Ex",5,IF(fun[[#This Row],[FireplaceQu]]="Gd",4,IF(fun[[#This Row],[FireplaceQu]]="TA",3,IF(fun[[#This Row],[FireplaceQu]]="Fa",2,0))))</f>
        <v>0</v>
      </c>
      <c r="BW157" t="s">
        <v>109</v>
      </c>
      <c r="BX157" t="s">
        <v>109</v>
      </c>
      <c r="BY157" t="s">
        <v>109</v>
      </c>
      <c r="BZ157">
        <v>0</v>
      </c>
      <c r="CA157">
        <v>0</v>
      </c>
      <c r="CB157" t="s">
        <v>109</v>
      </c>
      <c r="CC157">
        <f>IF(fun[[#This Row],[GarageQual]]="Ex",5,IF(fun[[#This Row],[GarageQual]]="Gd",4,IF(fun[[#This Row],[GarageQual]]="TA",3,IF(fun[[#This Row],[GarageQual]]="Fa",2,IF(fun[[#This Row],[GarageQual]]="Po",1,0)))))</f>
        <v>0</v>
      </c>
      <c r="CD157" t="s">
        <v>109</v>
      </c>
      <c r="CE157">
        <f>IF(fun[[#This Row],[GarageCond]]="Ex",5,IF(fun[[#This Row],[GarageCond]]="Gd",4,IF(fun[[#This Row],[GarageCond]]="TA",3,IF(fun[[#This Row],[GarageCond]]="Fa",2,IF(fun[[#This Row],[GarageCond]]="Po",1,0)))))</f>
        <v>0</v>
      </c>
      <c r="CF157" t="s">
        <v>203</v>
      </c>
      <c r="CG157">
        <v>0</v>
      </c>
      <c r="CH157">
        <v>8</v>
      </c>
      <c r="CI157">
        <v>128</v>
      </c>
      <c r="CJ157">
        <v>0</v>
      </c>
      <c r="CK157">
        <v>0</v>
      </c>
      <c r="CL157">
        <f>(0.5*fun[[#This Row],[WoodDeckSF]])+fun[[#This Row],[OpenPorchSF]]+(2*fun[[#This Row],[EnclosedPorch]])+(1.5*fun[[#This Row],[3SsnPorch]])+fun[[#This Row],[ScreenPorch]]</f>
        <v>264</v>
      </c>
      <c r="CM157">
        <v>0</v>
      </c>
      <c r="CN157" t="s">
        <v>109</v>
      </c>
      <c r="CO157">
        <f>IF(fun[[#This Row],[PoolQC]]="Ex",5,IF(fun[[#This Row],[PoolQC]]="Gd",4,IF(fun[[#This Row],[PoolQC]]="TA",3,IF(fun[[#This Row],[PoolQC]]="Fa",2,IF(fun[[#This Row],[PoolQC]]="Po",1,0)))))</f>
        <v>0</v>
      </c>
      <c r="CP157" t="s">
        <v>109</v>
      </c>
      <c r="CQ157" t="s">
        <v>109</v>
      </c>
      <c r="CR157">
        <v>0</v>
      </c>
      <c r="CS157">
        <v>4</v>
      </c>
      <c r="CT157">
        <v>2008</v>
      </c>
      <c r="CU157" t="s">
        <v>136</v>
      </c>
      <c r="CV157" t="s">
        <v>137</v>
      </c>
      <c r="CW157">
        <f>COUNTIF(fun[[#This Row],[Id]:[SaleCondition]],0)</f>
        <v>24</v>
      </c>
      <c r="CX157">
        <f>COUNTIF(fun[[#This Row],[Id]:[SaleCondition]],"NA")</f>
        <v>10</v>
      </c>
      <c r="CY157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157">
        <f>fun[NUM_ExCond]+fun[NUM_BsmtCond]+fun[NUM_GarCond]</f>
        <v>6</v>
      </c>
      <c r="DA1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1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48.5</v>
      </c>
      <c r="DC157">
        <v>79000</v>
      </c>
    </row>
    <row r="158" spans="1:107" x14ac:dyDescent="0.25">
      <c r="A158">
        <v>157</v>
      </c>
      <c r="B158">
        <v>20</v>
      </c>
      <c r="C158" t="s">
        <v>107</v>
      </c>
      <c r="D158">
        <f>IF(fun[[#This Row],[MSZoning]]="RL",1,0)</f>
        <v>1</v>
      </c>
      <c r="E158">
        <f>IF(fun[[#This Row],[rl]]="RM",1,0)</f>
        <v>0</v>
      </c>
      <c r="F158">
        <f>IF(fun[[#This Row],[rm]]="RH",1,0)</f>
        <v>0</v>
      </c>
      <c r="G158">
        <f>IF(fun[[#This Row],[rh]]="C (all)",1,0)</f>
        <v>0</v>
      </c>
      <c r="H158">
        <v>60</v>
      </c>
      <c r="I158">
        <f>IF(fun[[#This Row],[LotFrontage]]="NA",0,fun[[#This Row],[LotFrontage]])</f>
        <v>60</v>
      </c>
      <c r="J158">
        <v>7200</v>
      </c>
      <c r="K158" t="s">
        <v>108</v>
      </c>
      <c r="L158" t="s">
        <v>109</v>
      </c>
      <c r="M158" t="s">
        <v>110</v>
      </c>
      <c r="N158" t="s">
        <v>111</v>
      </c>
      <c r="O158" t="s">
        <v>112</v>
      </c>
      <c r="P158" t="s">
        <v>113</v>
      </c>
      <c r="Q158" t="s">
        <v>114</v>
      </c>
      <c r="R158" t="s">
        <v>188</v>
      </c>
      <c r="S158" t="s">
        <v>116</v>
      </c>
      <c r="T158" t="s">
        <v>116</v>
      </c>
      <c r="U158" t="s">
        <v>117</v>
      </c>
      <c r="V158" t="s">
        <v>141</v>
      </c>
      <c r="W158">
        <v>5</v>
      </c>
      <c r="X158">
        <v>7</v>
      </c>
      <c r="Y158">
        <v>1950</v>
      </c>
      <c r="Z158">
        <v>1950</v>
      </c>
      <c r="AA158" t="s">
        <v>178</v>
      </c>
      <c r="AB158" t="s">
        <v>120</v>
      </c>
      <c r="AC158" t="s">
        <v>150</v>
      </c>
      <c r="AD158" t="s">
        <v>150</v>
      </c>
      <c r="AE158" t="s">
        <v>143</v>
      </c>
      <c r="AF158">
        <v>0</v>
      </c>
      <c r="AG158" t="s">
        <v>124</v>
      </c>
      <c r="AH158">
        <f>IF(fun[[#This Row],[ExterQual]]="Ex",5,IF(fun[[#This Row],[ExterQual]]="Gd",4,IF(fun[[#This Row],[ExterQual]]="TA",3,IF(fun[[#This Row],[ExterQual]]="Fa",2,1))))</f>
        <v>3</v>
      </c>
      <c r="AI158" t="s">
        <v>124</v>
      </c>
      <c r="AJ158">
        <f>IF(fun[[#This Row],[ExterCond]]="Ex",5,IF(fun[[#This Row],[ExterCond]]="Gd",4,IF(fun[[#This Row],[ExterCond]]="TA",3,IF(fun[[#This Row],[ExterCond]]="Fa",2,1))))</f>
        <v>3</v>
      </c>
      <c r="AK158" t="s">
        <v>144</v>
      </c>
      <c r="AL158" t="s">
        <v>109</v>
      </c>
      <c r="AM158">
        <f>IF(fun[[#This Row],[BsmtQual]]="Ex",5,IF(fun[[#This Row],[BsmtQual]]="Gd",4,IF(fun[[#This Row],[BsmtQual]]="TA",3,IF(fun[[#This Row],[BsmtQual]]="Fa",2,IF(fun[[#This Row],[BsmtQual]]="Po",1,0)))))</f>
        <v>0</v>
      </c>
      <c r="AN158" t="s">
        <v>109</v>
      </c>
      <c r="AO158">
        <f>IF(fun[[#This Row],[BsmtCond]]="Ex",5,IF(fun[[#This Row],[BsmtCond]]="Gd",4,IF(fun[[#This Row],[BsmtCond]]="TA",3,IF(fun[[#This Row],[BsmtCond]]="Fa",2,IF(fun[[#This Row],[BsmtCond]]="Po",1,0)))))</f>
        <v>0</v>
      </c>
      <c r="AP158" t="s">
        <v>109</v>
      </c>
      <c r="AQ158">
        <f>IF(fun[[#This Row],[BsmtExposure]]="Gd",3,IF(fun[[#This Row],[BsmtExposure]]="Av",2,IF(fun[[#This Row],[BsmtExposure]]="Mn",1,0)))</f>
        <v>0</v>
      </c>
      <c r="AR158" t="s">
        <v>109</v>
      </c>
      <c r="AS158">
        <v>0</v>
      </c>
      <c r="AT158" t="s">
        <v>109</v>
      </c>
      <c r="AU158">
        <v>0</v>
      </c>
      <c r="AV158">
        <v>0</v>
      </c>
      <c r="AW158">
        <v>0</v>
      </c>
      <c r="AX158" t="s">
        <v>129</v>
      </c>
      <c r="AY158" t="s">
        <v>124</v>
      </c>
      <c r="AZ158">
        <f>IF(fun[[#This Row],[HeatingQC]]="Ex",5,IF(fun[[#This Row],[HeatingQC]]="Gd",4,IF(fun[[#This Row],[HeatingQC]]="TA",3,IF(fun[[#This Row],[HeatingQC]]="Fa",2,IF(fun[[#This Row],[HeatingQC]]="Po",1,0)))))</f>
        <v>3</v>
      </c>
      <c r="BA158" t="s">
        <v>131</v>
      </c>
      <c r="BB158" t="s">
        <v>171</v>
      </c>
      <c r="BC158">
        <v>1040</v>
      </c>
      <c r="BD158">
        <v>0</v>
      </c>
      <c r="BE158">
        <v>0</v>
      </c>
      <c r="BF158">
        <v>1040</v>
      </c>
      <c r="BG158">
        <f>LOG(fun[[#This Row],[GrLivArea]])</f>
        <v>3.0170333392987803</v>
      </c>
      <c r="BH158">
        <v>0</v>
      </c>
      <c r="BI158">
        <v>0</v>
      </c>
      <c r="BJ158">
        <f>fun[[#This Row],[BsmtFullBath]]+(0.5*fun[[#This Row],[BsmtHalfBath]])</f>
        <v>0</v>
      </c>
      <c r="BK158">
        <v>1</v>
      </c>
      <c r="BL158">
        <v>0</v>
      </c>
      <c r="BM158">
        <f>fun[[#This Row],[HalfBath]]+fun[[#This Row],[TOTBaseBath]]+fun[[#This Row],[FullBath]]</f>
        <v>1</v>
      </c>
      <c r="BN158">
        <v>2</v>
      </c>
      <c r="BO158">
        <v>1</v>
      </c>
      <c r="BP158" t="s">
        <v>124</v>
      </c>
      <c r="BQ158">
        <f>IF(fun[[#This Row],[KitchenQual]]="Ex",5,IF(fun[[#This Row],[KitchenQual]]="Gd",4,IF(fun[[#This Row],[KitchenQual]]="TA",3,IF(fun[[#This Row],[KitchenQual]]="Fa",2,0))))</f>
        <v>3</v>
      </c>
      <c r="BR158">
        <v>5</v>
      </c>
      <c r="BS158" t="s">
        <v>133</v>
      </c>
      <c r="BT158">
        <v>0</v>
      </c>
      <c r="BU158" t="s">
        <v>109</v>
      </c>
      <c r="BV158">
        <f>IF(fun[[#This Row],[FireplaceQu]]="Ex",5,IF(fun[[#This Row],[FireplaceQu]]="Gd",4,IF(fun[[#This Row],[FireplaceQu]]="TA",3,IF(fun[[#This Row],[FireplaceQu]]="Fa",2,0))))</f>
        <v>0</v>
      </c>
      <c r="BW158" t="s">
        <v>153</v>
      </c>
      <c r="BX158">
        <v>1950</v>
      </c>
      <c r="BY158" t="s">
        <v>128</v>
      </c>
      <c r="BZ158">
        <v>2</v>
      </c>
      <c r="CA158">
        <v>625</v>
      </c>
      <c r="CB158" t="s">
        <v>124</v>
      </c>
      <c r="CC158">
        <f>IF(fun[[#This Row],[GarageQual]]="Ex",5,IF(fun[[#This Row],[GarageQual]]="Gd",4,IF(fun[[#This Row],[GarageQual]]="TA",3,IF(fun[[#This Row],[GarageQual]]="Fa",2,IF(fun[[#This Row],[GarageQual]]="Po",1,0)))))</f>
        <v>3</v>
      </c>
      <c r="CD158" t="s">
        <v>124</v>
      </c>
      <c r="CE158">
        <f>IF(fun[[#This Row],[GarageCond]]="Ex",5,IF(fun[[#This Row],[GarageCond]]="Gd",4,IF(fun[[#This Row],[GarageCond]]="TA",3,IF(fun[[#This Row],[GarageCond]]="Fa",2,IF(fun[[#This Row],[GarageCond]]="Po",1,0)))))</f>
        <v>3</v>
      </c>
      <c r="CF158" t="s">
        <v>131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f>(0.5*fun[[#This Row],[WoodDeckSF]])+fun[[#This Row],[OpenPorchSF]]+(2*fun[[#This Row],[EnclosedPorch]])+(1.5*fun[[#This Row],[3SsnPorch]])+fun[[#This Row],[ScreenPorch]]</f>
        <v>0</v>
      </c>
      <c r="CM158">
        <v>0</v>
      </c>
      <c r="CN158" t="s">
        <v>109</v>
      </c>
      <c r="CO158">
        <f>IF(fun[[#This Row],[PoolQC]]="Ex",5,IF(fun[[#This Row],[PoolQC]]="Gd",4,IF(fun[[#This Row],[PoolQC]]="TA",3,IF(fun[[#This Row],[PoolQC]]="Fa",2,IF(fun[[#This Row],[PoolQC]]="Po",1,0)))))</f>
        <v>0</v>
      </c>
      <c r="CP158" t="s">
        <v>109</v>
      </c>
      <c r="CQ158" t="s">
        <v>109</v>
      </c>
      <c r="CR158">
        <v>0</v>
      </c>
      <c r="CS158">
        <v>6</v>
      </c>
      <c r="CT158">
        <v>2006</v>
      </c>
      <c r="CU158" t="s">
        <v>136</v>
      </c>
      <c r="CV158" t="s">
        <v>137</v>
      </c>
      <c r="CW158">
        <f>COUNTIF(fun[[#This Row],[Id]:[SaleCondition]],0)</f>
        <v>28</v>
      </c>
      <c r="CX158">
        <f>COUNTIF(fun[[#This Row],[Id]:[SaleCondition]],"NA")</f>
        <v>10</v>
      </c>
      <c r="CY158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158">
        <f>fun[NUM_ExCond]+fun[NUM_BsmtCond]+fun[NUM_GarCond]</f>
        <v>6</v>
      </c>
      <c r="DA1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</v>
      </c>
      <c r="DC158">
        <v>109500</v>
      </c>
    </row>
    <row r="159" spans="1:107" x14ac:dyDescent="0.25">
      <c r="A159">
        <v>158</v>
      </c>
      <c r="B159">
        <v>60</v>
      </c>
      <c r="C159" t="s">
        <v>107</v>
      </c>
      <c r="D159">
        <f>IF(fun[[#This Row],[MSZoning]]="RL",1,0)</f>
        <v>1</v>
      </c>
      <c r="E159">
        <f>IF(fun[[#This Row],[rl]]="RM",1,0)</f>
        <v>0</v>
      </c>
      <c r="F159">
        <f>IF(fun[[#This Row],[rm]]="RH",1,0)</f>
        <v>0</v>
      </c>
      <c r="G159">
        <f>IF(fun[[#This Row],[rh]]="C (all)",1,0)</f>
        <v>0</v>
      </c>
      <c r="H159">
        <v>92</v>
      </c>
      <c r="I159">
        <f>IF(fun[[#This Row],[LotFrontage]]="NA",0,fun[[#This Row],[LotFrontage]])</f>
        <v>92</v>
      </c>
      <c r="J159">
        <v>12003</v>
      </c>
      <c r="K159" t="s">
        <v>108</v>
      </c>
      <c r="L159" t="s">
        <v>109</v>
      </c>
      <c r="M159" t="s">
        <v>110</v>
      </c>
      <c r="N159" t="s">
        <v>111</v>
      </c>
      <c r="O159" t="s">
        <v>112</v>
      </c>
      <c r="P159" t="s">
        <v>148</v>
      </c>
      <c r="Q159" t="s">
        <v>114</v>
      </c>
      <c r="R159" t="s">
        <v>215</v>
      </c>
      <c r="S159" t="s">
        <v>116</v>
      </c>
      <c r="T159" t="s">
        <v>116</v>
      </c>
      <c r="U159" t="s">
        <v>117</v>
      </c>
      <c r="V159" t="s">
        <v>118</v>
      </c>
      <c r="W159">
        <v>8</v>
      </c>
      <c r="X159">
        <v>5</v>
      </c>
      <c r="Y159">
        <v>2009</v>
      </c>
      <c r="Z159">
        <v>2010</v>
      </c>
      <c r="AA159" t="s">
        <v>119</v>
      </c>
      <c r="AB159" t="s">
        <v>120</v>
      </c>
      <c r="AC159" t="s">
        <v>121</v>
      </c>
      <c r="AD159" t="s">
        <v>121</v>
      </c>
      <c r="AE159" t="s">
        <v>122</v>
      </c>
      <c r="AF159">
        <v>84</v>
      </c>
      <c r="AG159" t="s">
        <v>123</v>
      </c>
      <c r="AH159">
        <f>IF(fun[[#This Row],[ExterQual]]="Ex",5,IF(fun[[#This Row],[ExterQual]]="Gd",4,IF(fun[[#This Row],[ExterQual]]="TA",3,IF(fun[[#This Row],[ExterQual]]="Fa",2,1))))</f>
        <v>4</v>
      </c>
      <c r="AI159" t="s">
        <v>124</v>
      </c>
      <c r="AJ159">
        <f>IF(fun[[#This Row],[ExterCond]]="Ex",5,IF(fun[[#This Row],[ExterCond]]="Gd",4,IF(fun[[#This Row],[ExterCond]]="TA",3,IF(fun[[#This Row],[ExterCond]]="Fa",2,1))))</f>
        <v>3</v>
      </c>
      <c r="AK159" t="s">
        <v>125</v>
      </c>
      <c r="AL159" t="s">
        <v>130</v>
      </c>
      <c r="AM159">
        <f>IF(fun[[#This Row],[BsmtQual]]="Ex",5,IF(fun[[#This Row],[BsmtQual]]="Gd",4,IF(fun[[#This Row],[BsmtQual]]="TA",3,IF(fun[[#This Row],[BsmtQual]]="Fa",2,IF(fun[[#This Row],[BsmtQual]]="Po",1,0)))))</f>
        <v>5</v>
      </c>
      <c r="AN159" t="s">
        <v>124</v>
      </c>
      <c r="AO159">
        <f>IF(fun[[#This Row],[BsmtCond]]="Ex",5,IF(fun[[#This Row],[BsmtCond]]="Gd",4,IF(fun[[#This Row],[BsmtCond]]="TA",3,IF(fun[[#This Row],[BsmtCond]]="Fa",2,IF(fun[[#This Row],[BsmtCond]]="Po",1,0)))))</f>
        <v>3</v>
      </c>
      <c r="AP159" t="s">
        <v>126</v>
      </c>
      <c r="AQ159">
        <f>IF(fun[[#This Row],[BsmtExposure]]="Gd",3,IF(fun[[#This Row],[BsmtExposure]]="Av",2,IF(fun[[#This Row],[BsmtExposure]]="Mn",1,0)))</f>
        <v>0</v>
      </c>
      <c r="AR159" t="s">
        <v>128</v>
      </c>
      <c r="AS159">
        <v>0</v>
      </c>
      <c r="AT159" t="s">
        <v>128</v>
      </c>
      <c r="AU159">
        <v>0</v>
      </c>
      <c r="AV159">
        <v>774</v>
      </c>
      <c r="AW159">
        <v>774</v>
      </c>
      <c r="AX159" t="s">
        <v>129</v>
      </c>
      <c r="AY159" t="s">
        <v>130</v>
      </c>
      <c r="AZ159">
        <f>IF(fun[[#This Row],[HeatingQC]]="Ex",5,IF(fun[[#This Row],[HeatingQC]]="Gd",4,IF(fun[[#This Row],[HeatingQC]]="TA",3,IF(fun[[#This Row],[HeatingQC]]="Fa",2,IF(fun[[#This Row],[HeatingQC]]="Po",1,0)))))</f>
        <v>5</v>
      </c>
      <c r="BA159" t="s">
        <v>131</v>
      </c>
      <c r="BB159" t="s">
        <v>132</v>
      </c>
      <c r="BC159">
        <v>774</v>
      </c>
      <c r="BD159">
        <v>1194</v>
      </c>
      <c r="BE159">
        <v>0</v>
      </c>
      <c r="BF159">
        <v>1968</v>
      </c>
      <c r="BG159">
        <f>LOG(fun[[#This Row],[GrLivArea]])</f>
        <v>3.2940250940953226</v>
      </c>
      <c r="BH159">
        <v>0</v>
      </c>
      <c r="BI159">
        <v>0</v>
      </c>
      <c r="BJ159">
        <f>fun[[#This Row],[BsmtFullBath]]+(0.5*fun[[#This Row],[BsmtHalfBath]])</f>
        <v>0</v>
      </c>
      <c r="BK159">
        <v>2</v>
      </c>
      <c r="BL159">
        <v>1</v>
      </c>
      <c r="BM159">
        <f>fun[[#This Row],[HalfBath]]+fun[[#This Row],[TOTBaseBath]]+fun[[#This Row],[FullBath]]</f>
        <v>3</v>
      </c>
      <c r="BN159">
        <v>4</v>
      </c>
      <c r="BO159">
        <v>1</v>
      </c>
      <c r="BP159" t="s">
        <v>130</v>
      </c>
      <c r="BQ159">
        <f>IF(fun[[#This Row],[KitchenQual]]="Ex",5,IF(fun[[#This Row],[KitchenQual]]="Gd",4,IF(fun[[#This Row],[KitchenQual]]="TA",3,IF(fun[[#This Row],[KitchenQual]]="Fa",2,0))))</f>
        <v>5</v>
      </c>
      <c r="BR159">
        <v>8</v>
      </c>
      <c r="BS159" t="s">
        <v>133</v>
      </c>
      <c r="BT159">
        <v>1</v>
      </c>
      <c r="BU159" t="s">
        <v>123</v>
      </c>
      <c r="BV159">
        <f>IF(fun[[#This Row],[FireplaceQu]]="Ex",5,IF(fun[[#This Row],[FireplaceQu]]="Gd",4,IF(fun[[#This Row],[FireplaceQu]]="TA",3,IF(fun[[#This Row],[FireplaceQu]]="Fa",2,0))))</f>
        <v>4</v>
      </c>
      <c r="BW159" t="s">
        <v>182</v>
      </c>
      <c r="BX159">
        <v>2009</v>
      </c>
      <c r="BY159" t="s">
        <v>183</v>
      </c>
      <c r="BZ159">
        <v>3</v>
      </c>
      <c r="CA159">
        <v>680</v>
      </c>
      <c r="CB159" t="s">
        <v>124</v>
      </c>
      <c r="CC159">
        <f>IF(fun[[#This Row],[GarageQual]]="Ex",5,IF(fun[[#This Row],[GarageQual]]="Gd",4,IF(fun[[#This Row],[GarageQual]]="TA",3,IF(fun[[#This Row],[GarageQual]]="Fa",2,IF(fun[[#This Row],[GarageQual]]="Po",1,0)))))</f>
        <v>3</v>
      </c>
      <c r="CD159" t="s">
        <v>124</v>
      </c>
      <c r="CE159">
        <f>IF(fun[[#This Row],[GarageCond]]="Ex",5,IF(fun[[#This Row],[GarageCond]]="Gd",4,IF(fun[[#This Row],[GarageCond]]="TA",3,IF(fun[[#This Row],[GarageCond]]="Fa",2,IF(fun[[#This Row],[GarageCond]]="Po",1,0)))))</f>
        <v>3</v>
      </c>
      <c r="CF159" t="s">
        <v>131</v>
      </c>
      <c r="CG159">
        <v>0</v>
      </c>
      <c r="CH159">
        <v>75</v>
      </c>
      <c r="CI159">
        <v>0</v>
      </c>
      <c r="CJ159">
        <v>0</v>
      </c>
      <c r="CK159">
        <v>0</v>
      </c>
      <c r="CL159">
        <f>(0.5*fun[[#This Row],[WoodDeckSF]])+fun[[#This Row],[OpenPorchSF]]+(2*fun[[#This Row],[EnclosedPorch]])+(1.5*fun[[#This Row],[3SsnPorch]])+fun[[#This Row],[ScreenPorch]]</f>
        <v>75</v>
      </c>
      <c r="CM159">
        <v>0</v>
      </c>
      <c r="CN159" t="s">
        <v>109</v>
      </c>
      <c r="CO159">
        <f>IF(fun[[#This Row],[PoolQC]]="Ex",5,IF(fun[[#This Row],[PoolQC]]="Gd",4,IF(fun[[#This Row],[PoolQC]]="TA",3,IF(fun[[#This Row],[PoolQC]]="Fa",2,IF(fun[[#This Row],[PoolQC]]="Po",1,0)))))</f>
        <v>0</v>
      </c>
      <c r="CP159" t="s">
        <v>109</v>
      </c>
      <c r="CQ159" t="s">
        <v>109</v>
      </c>
      <c r="CR159">
        <v>0</v>
      </c>
      <c r="CS159">
        <v>5</v>
      </c>
      <c r="CT159">
        <v>2010</v>
      </c>
      <c r="CU159" t="s">
        <v>184</v>
      </c>
      <c r="CV159" t="s">
        <v>185</v>
      </c>
      <c r="CW159">
        <f>COUNTIF(fun[[#This Row],[Id]:[SaleCondition]],0)</f>
        <v>17</v>
      </c>
      <c r="CX159">
        <f>COUNTIF(fun[[#This Row],[Id]:[SaleCondition]],"NA")</f>
        <v>4</v>
      </c>
      <c r="CY159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159">
        <f>fun[NUM_ExCond]+fun[NUM_BsmtCond]+fun[NUM_GarCond]</f>
        <v>9</v>
      </c>
      <c r="DA1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1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81.75</v>
      </c>
      <c r="DC159">
        <v>269500</v>
      </c>
    </row>
    <row r="160" spans="1:107" x14ac:dyDescent="0.25">
      <c r="A160">
        <v>159</v>
      </c>
      <c r="B160">
        <v>60</v>
      </c>
      <c r="C160" t="s">
        <v>218</v>
      </c>
      <c r="D160">
        <f>IF(fun[[#This Row],[MSZoning]]="RL",1,0)</f>
        <v>0</v>
      </c>
      <c r="E160">
        <f>IF(fun[[#This Row],[rl]]="RM",1,0)</f>
        <v>0</v>
      </c>
      <c r="F160">
        <f>IF(fun[[#This Row],[rm]]="RH",1,0)</f>
        <v>0</v>
      </c>
      <c r="G160">
        <f>IF(fun[[#This Row],[rh]]="C (all)",1,0)</f>
        <v>0</v>
      </c>
      <c r="H160">
        <v>100</v>
      </c>
      <c r="I160">
        <f>IF(fun[[#This Row],[LotFrontage]]="NA",0,fun[[#This Row],[LotFrontage]])</f>
        <v>100</v>
      </c>
      <c r="J160">
        <v>12552</v>
      </c>
      <c r="K160" t="s">
        <v>108</v>
      </c>
      <c r="L160" t="s">
        <v>109</v>
      </c>
      <c r="M160" t="s">
        <v>110</v>
      </c>
      <c r="N160" t="s">
        <v>111</v>
      </c>
      <c r="O160" t="s">
        <v>112</v>
      </c>
      <c r="P160" t="s">
        <v>148</v>
      </c>
      <c r="Q160" t="s">
        <v>114</v>
      </c>
      <c r="R160" t="s">
        <v>162</v>
      </c>
      <c r="S160" t="s">
        <v>116</v>
      </c>
      <c r="T160" t="s">
        <v>116</v>
      </c>
      <c r="U160" t="s">
        <v>117</v>
      </c>
      <c r="V160" t="s">
        <v>118</v>
      </c>
      <c r="W160">
        <v>7</v>
      </c>
      <c r="X160">
        <v>5</v>
      </c>
      <c r="Y160">
        <v>2004</v>
      </c>
      <c r="Z160">
        <v>2005</v>
      </c>
      <c r="AA160" t="s">
        <v>119</v>
      </c>
      <c r="AB160" t="s">
        <v>120</v>
      </c>
      <c r="AC160" t="s">
        <v>121</v>
      </c>
      <c r="AD160" t="s">
        <v>121</v>
      </c>
      <c r="AE160" t="s">
        <v>143</v>
      </c>
      <c r="AF160">
        <v>0</v>
      </c>
      <c r="AG160" t="s">
        <v>123</v>
      </c>
      <c r="AH160">
        <f>IF(fun[[#This Row],[ExterQual]]="Ex",5,IF(fun[[#This Row],[ExterQual]]="Gd",4,IF(fun[[#This Row],[ExterQual]]="TA",3,IF(fun[[#This Row],[ExterQual]]="Fa",2,1))))</f>
        <v>4</v>
      </c>
      <c r="AI160" t="s">
        <v>124</v>
      </c>
      <c r="AJ160">
        <f>IF(fun[[#This Row],[ExterCond]]="Ex",5,IF(fun[[#This Row],[ExterCond]]="Gd",4,IF(fun[[#This Row],[ExterCond]]="TA",3,IF(fun[[#This Row],[ExterCond]]="Fa",2,1))))</f>
        <v>3</v>
      </c>
      <c r="AK160" t="s">
        <v>125</v>
      </c>
      <c r="AL160" t="s">
        <v>123</v>
      </c>
      <c r="AM160">
        <f>IF(fun[[#This Row],[BsmtQual]]="Ex",5,IF(fun[[#This Row],[BsmtQual]]="Gd",4,IF(fun[[#This Row],[BsmtQual]]="TA",3,IF(fun[[#This Row],[BsmtQual]]="Fa",2,IF(fun[[#This Row],[BsmtQual]]="Po",1,0)))))</f>
        <v>4</v>
      </c>
      <c r="AN160" t="s">
        <v>124</v>
      </c>
      <c r="AO160">
        <f>IF(fun[[#This Row],[BsmtCond]]="Ex",5,IF(fun[[#This Row],[BsmtCond]]="Gd",4,IF(fun[[#This Row],[BsmtCond]]="TA",3,IF(fun[[#This Row],[BsmtCond]]="Fa",2,IF(fun[[#This Row],[BsmtCond]]="Po",1,0)))))</f>
        <v>3</v>
      </c>
      <c r="AP160" t="s">
        <v>126</v>
      </c>
      <c r="AQ160">
        <f>IF(fun[[#This Row],[BsmtExposure]]="Gd",3,IF(fun[[#This Row],[BsmtExposure]]="Av",2,IF(fun[[#This Row],[BsmtExposure]]="Mn",1,0)))</f>
        <v>0</v>
      </c>
      <c r="AR160" t="s">
        <v>127</v>
      </c>
      <c r="AS160">
        <v>222</v>
      </c>
      <c r="AT160" t="s">
        <v>128</v>
      </c>
      <c r="AU160">
        <v>0</v>
      </c>
      <c r="AV160">
        <v>769</v>
      </c>
      <c r="AW160">
        <v>991</v>
      </c>
      <c r="AX160" t="s">
        <v>129</v>
      </c>
      <c r="AY160" t="s">
        <v>130</v>
      </c>
      <c r="AZ160">
        <f>IF(fun[[#This Row],[HeatingQC]]="Ex",5,IF(fun[[#This Row],[HeatingQC]]="Gd",4,IF(fun[[#This Row],[HeatingQC]]="TA",3,IF(fun[[#This Row],[HeatingQC]]="Fa",2,IF(fun[[#This Row],[HeatingQC]]="Po",1,0)))))</f>
        <v>5</v>
      </c>
      <c r="BA160" t="s">
        <v>131</v>
      </c>
      <c r="BB160" t="s">
        <v>132</v>
      </c>
      <c r="BC160">
        <v>991</v>
      </c>
      <c r="BD160">
        <v>956</v>
      </c>
      <c r="BE160">
        <v>0</v>
      </c>
      <c r="BF160">
        <v>1947</v>
      </c>
      <c r="BG160">
        <f>LOG(fun[[#This Row],[GrLivArea]])</f>
        <v>3.2893659515200318</v>
      </c>
      <c r="BH160">
        <v>0</v>
      </c>
      <c r="BI160">
        <v>0</v>
      </c>
      <c r="BJ160">
        <f>fun[[#This Row],[BsmtFullBath]]+(0.5*fun[[#This Row],[BsmtHalfBath]])</f>
        <v>0</v>
      </c>
      <c r="BK160">
        <v>2</v>
      </c>
      <c r="BL160">
        <v>1</v>
      </c>
      <c r="BM160">
        <f>fun[[#This Row],[HalfBath]]+fun[[#This Row],[TOTBaseBath]]+fun[[#This Row],[FullBath]]</f>
        <v>3</v>
      </c>
      <c r="BN160">
        <v>3</v>
      </c>
      <c r="BO160">
        <v>1</v>
      </c>
      <c r="BP160" t="s">
        <v>123</v>
      </c>
      <c r="BQ160">
        <f>IF(fun[[#This Row],[KitchenQual]]="Ex",5,IF(fun[[#This Row],[KitchenQual]]="Gd",4,IF(fun[[#This Row],[KitchenQual]]="TA",3,IF(fun[[#This Row],[KitchenQual]]="Fa",2,0))))</f>
        <v>4</v>
      </c>
      <c r="BR160">
        <v>8</v>
      </c>
      <c r="BS160" t="s">
        <v>133</v>
      </c>
      <c r="BT160">
        <v>1</v>
      </c>
      <c r="BU160" t="s">
        <v>123</v>
      </c>
      <c r="BV160">
        <f>IF(fun[[#This Row],[FireplaceQu]]="Ex",5,IF(fun[[#This Row],[FireplaceQu]]="Gd",4,IF(fun[[#This Row],[FireplaceQu]]="TA",3,IF(fun[[#This Row],[FireplaceQu]]="Fa",2,0))))</f>
        <v>4</v>
      </c>
      <c r="BW160" t="s">
        <v>134</v>
      </c>
      <c r="BX160">
        <v>2004</v>
      </c>
      <c r="BY160" t="s">
        <v>135</v>
      </c>
      <c r="BZ160">
        <v>2</v>
      </c>
      <c r="CA160">
        <v>678</v>
      </c>
      <c r="CB160" t="s">
        <v>124</v>
      </c>
      <c r="CC160">
        <f>IF(fun[[#This Row],[GarageQual]]="Ex",5,IF(fun[[#This Row],[GarageQual]]="Gd",4,IF(fun[[#This Row],[GarageQual]]="TA",3,IF(fun[[#This Row],[GarageQual]]="Fa",2,IF(fun[[#This Row],[GarageQual]]="Po",1,0)))))</f>
        <v>3</v>
      </c>
      <c r="CD160" t="s">
        <v>124</v>
      </c>
      <c r="CE160">
        <f>IF(fun[[#This Row],[GarageCond]]="Ex",5,IF(fun[[#This Row],[GarageCond]]="Gd",4,IF(fun[[#This Row],[GarageCond]]="TA",3,IF(fun[[#This Row],[GarageCond]]="Fa",2,IF(fun[[#This Row],[GarageCond]]="Po",1,0)))))</f>
        <v>3</v>
      </c>
      <c r="CF160" t="s">
        <v>131</v>
      </c>
      <c r="CG160">
        <v>0</v>
      </c>
      <c r="CH160">
        <v>136</v>
      </c>
      <c r="CI160">
        <v>0</v>
      </c>
      <c r="CJ160">
        <v>0</v>
      </c>
      <c r="CK160">
        <v>0</v>
      </c>
      <c r="CL160">
        <f>(0.5*fun[[#This Row],[WoodDeckSF]])+fun[[#This Row],[OpenPorchSF]]+(2*fun[[#This Row],[EnclosedPorch]])+(1.5*fun[[#This Row],[3SsnPorch]])+fun[[#This Row],[ScreenPorch]]</f>
        <v>136</v>
      </c>
      <c r="CM160">
        <v>0</v>
      </c>
      <c r="CN160" t="s">
        <v>109</v>
      </c>
      <c r="CO160">
        <f>IF(fun[[#This Row],[PoolQC]]="Ex",5,IF(fun[[#This Row],[PoolQC]]="Gd",4,IF(fun[[#This Row],[PoolQC]]="TA",3,IF(fun[[#This Row],[PoolQC]]="Fa",2,IF(fun[[#This Row],[PoolQC]]="Po",1,0)))))</f>
        <v>0</v>
      </c>
      <c r="CP160" t="s">
        <v>189</v>
      </c>
      <c r="CQ160" t="s">
        <v>109</v>
      </c>
      <c r="CR160">
        <v>0</v>
      </c>
      <c r="CS160">
        <v>5</v>
      </c>
      <c r="CT160">
        <v>2010</v>
      </c>
      <c r="CU160" t="s">
        <v>136</v>
      </c>
      <c r="CV160" t="s">
        <v>137</v>
      </c>
      <c r="CW160">
        <f>COUNTIF(fun[[#This Row],[Id]:[SaleCondition]],0)</f>
        <v>18</v>
      </c>
      <c r="CX160">
        <f>COUNTIF(fun[[#This Row],[Id]:[SaleCondition]],"NA")</f>
        <v>3</v>
      </c>
      <c r="CY160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60">
        <f>fun[NUM_ExCond]+fun[NUM_BsmtCond]+fun[NUM_GarCond]</f>
        <v>9</v>
      </c>
      <c r="DA1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60">
        <v>254900</v>
      </c>
    </row>
    <row r="161" spans="1:107" x14ac:dyDescent="0.25">
      <c r="A161">
        <v>160</v>
      </c>
      <c r="B161">
        <v>60</v>
      </c>
      <c r="C161" t="s">
        <v>107</v>
      </c>
      <c r="D161">
        <f>IF(fun[[#This Row],[MSZoning]]="RL",1,0)</f>
        <v>1</v>
      </c>
      <c r="E161">
        <f>IF(fun[[#This Row],[rl]]="RM",1,0)</f>
        <v>0</v>
      </c>
      <c r="F161">
        <f>IF(fun[[#This Row],[rm]]="RH",1,0)</f>
        <v>0</v>
      </c>
      <c r="G161">
        <f>IF(fun[[#This Row],[rh]]="C (all)",1,0)</f>
        <v>0</v>
      </c>
      <c r="H161">
        <v>134</v>
      </c>
      <c r="I161">
        <f>IF(fun[[#This Row],[LotFrontage]]="NA",0,fun[[#This Row],[LotFrontage]])</f>
        <v>134</v>
      </c>
      <c r="J161">
        <v>19378</v>
      </c>
      <c r="K161" t="s">
        <v>108</v>
      </c>
      <c r="L161" t="s">
        <v>109</v>
      </c>
      <c r="M161" t="s">
        <v>146</v>
      </c>
      <c r="N161" t="s">
        <v>225</v>
      </c>
      <c r="O161" t="s">
        <v>112</v>
      </c>
      <c r="P161" t="s">
        <v>148</v>
      </c>
      <c r="Q161" t="s">
        <v>114</v>
      </c>
      <c r="R161" t="s">
        <v>219</v>
      </c>
      <c r="S161" t="s">
        <v>116</v>
      </c>
      <c r="T161" t="s">
        <v>116</v>
      </c>
      <c r="U161" t="s">
        <v>117</v>
      </c>
      <c r="V161" t="s">
        <v>118</v>
      </c>
      <c r="W161">
        <v>7</v>
      </c>
      <c r="X161">
        <v>5</v>
      </c>
      <c r="Y161">
        <v>2005</v>
      </c>
      <c r="Z161">
        <v>2006</v>
      </c>
      <c r="AA161" t="s">
        <v>119</v>
      </c>
      <c r="AB161" t="s">
        <v>120</v>
      </c>
      <c r="AC161" t="s">
        <v>121</v>
      </c>
      <c r="AD161" t="s">
        <v>121</v>
      </c>
      <c r="AE161" t="s">
        <v>122</v>
      </c>
      <c r="AF161">
        <v>456</v>
      </c>
      <c r="AG161" t="s">
        <v>123</v>
      </c>
      <c r="AH161">
        <f>IF(fun[[#This Row],[ExterQual]]="Ex",5,IF(fun[[#This Row],[ExterQual]]="Gd",4,IF(fun[[#This Row],[ExterQual]]="TA",3,IF(fun[[#This Row],[ExterQual]]="Fa",2,1))))</f>
        <v>4</v>
      </c>
      <c r="AI161" t="s">
        <v>124</v>
      </c>
      <c r="AJ161">
        <f>IF(fun[[#This Row],[ExterCond]]="Ex",5,IF(fun[[#This Row],[ExterCond]]="Gd",4,IF(fun[[#This Row],[ExterCond]]="TA",3,IF(fun[[#This Row],[ExterCond]]="Fa",2,1))))</f>
        <v>3</v>
      </c>
      <c r="AK161" t="s">
        <v>125</v>
      </c>
      <c r="AL161" t="s">
        <v>123</v>
      </c>
      <c r="AM161">
        <f>IF(fun[[#This Row],[BsmtQual]]="Ex",5,IF(fun[[#This Row],[BsmtQual]]="Gd",4,IF(fun[[#This Row],[BsmtQual]]="TA",3,IF(fun[[#This Row],[BsmtQual]]="Fa",2,IF(fun[[#This Row],[BsmtQual]]="Po",1,0)))))</f>
        <v>4</v>
      </c>
      <c r="AN161" t="s">
        <v>124</v>
      </c>
      <c r="AO161">
        <f>IF(fun[[#This Row],[BsmtCond]]="Ex",5,IF(fun[[#This Row],[BsmtCond]]="Gd",4,IF(fun[[#This Row],[BsmtCond]]="TA",3,IF(fun[[#This Row],[BsmtCond]]="Fa",2,IF(fun[[#This Row],[BsmtCond]]="Po",1,0)))))</f>
        <v>3</v>
      </c>
      <c r="AP161" t="s">
        <v>147</v>
      </c>
      <c r="AQ161">
        <f>IF(fun[[#This Row],[BsmtExposure]]="Gd",3,IF(fun[[#This Row],[BsmtExposure]]="Av",2,IF(fun[[#This Row],[BsmtExposure]]="Mn",1,0)))</f>
        <v>1</v>
      </c>
      <c r="AR161" t="s">
        <v>127</v>
      </c>
      <c r="AS161">
        <v>57</v>
      </c>
      <c r="AT161" t="s">
        <v>128</v>
      </c>
      <c r="AU161">
        <v>0</v>
      </c>
      <c r="AV161">
        <v>1335</v>
      </c>
      <c r="AW161">
        <v>1392</v>
      </c>
      <c r="AX161" t="s">
        <v>129</v>
      </c>
      <c r="AY161" t="s">
        <v>130</v>
      </c>
      <c r="AZ161">
        <f>IF(fun[[#This Row],[HeatingQC]]="Ex",5,IF(fun[[#This Row],[HeatingQC]]="Gd",4,IF(fun[[#This Row],[HeatingQC]]="TA",3,IF(fun[[#This Row],[HeatingQC]]="Fa",2,IF(fun[[#This Row],[HeatingQC]]="Po",1,0)))))</f>
        <v>5</v>
      </c>
      <c r="BA161" t="s">
        <v>131</v>
      </c>
      <c r="BB161" t="s">
        <v>132</v>
      </c>
      <c r="BC161">
        <v>1392</v>
      </c>
      <c r="BD161">
        <v>1070</v>
      </c>
      <c r="BE161">
        <v>0</v>
      </c>
      <c r="BF161">
        <v>2462</v>
      </c>
      <c r="BG161">
        <f>LOG(fun[[#This Row],[GrLivArea]])</f>
        <v>3.3912880485952974</v>
      </c>
      <c r="BH161">
        <v>1</v>
      </c>
      <c r="BI161">
        <v>0</v>
      </c>
      <c r="BJ161">
        <f>fun[[#This Row],[BsmtFullBath]]+(0.5*fun[[#This Row],[BsmtHalfBath]])</f>
        <v>1</v>
      </c>
      <c r="BK161">
        <v>2</v>
      </c>
      <c r="BL161">
        <v>1</v>
      </c>
      <c r="BM161">
        <f>fun[[#This Row],[HalfBath]]+fun[[#This Row],[TOTBaseBath]]+fun[[#This Row],[FullBath]]</f>
        <v>4</v>
      </c>
      <c r="BN161">
        <v>4</v>
      </c>
      <c r="BO161">
        <v>1</v>
      </c>
      <c r="BP161" t="s">
        <v>123</v>
      </c>
      <c r="BQ161">
        <f>IF(fun[[#This Row],[KitchenQual]]="Ex",5,IF(fun[[#This Row],[KitchenQual]]="Gd",4,IF(fun[[#This Row],[KitchenQual]]="TA",3,IF(fun[[#This Row],[KitchenQual]]="Fa",2,0))))</f>
        <v>4</v>
      </c>
      <c r="BR161">
        <v>9</v>
      </c>
      <c r="BS161" t="s">
        <v>133</v>
      </c>
      <c r="BT161">
        <v>1</v>
      </c>
      <c r="BU161" t="s">
        <v>123</v>
      </c>
      <c r="BV161">
        <f>IF(fun[[#This Row],[FireplaceQu]]="Ex",5,IF(fun[[#This Row],[FireplaceQu]]="Gd",4,IF(fun[[#This Row],[FireplaceQu]]="TA",3,IF(fun[[#This Row],[FireplaceQu]]="Fa",2,0))))</f>
        <v>4</v>
      </c>
      <c r="BW161" t="s">
        <v>134</v>
      </c>
      <c r="BX161">
        <v>2006</v>
      </c>
      <c r="BY161" t="s">
        <v>135</v>
      </c>
      <c r="BZ161">
        <v>2</v>
      </c>
      <c r="CA161">
        <v>576</v>
      </c>
      <c r="CB161" t="s">
        <v>124</v>
      </c>
      <c r="CC161">
        <f>IF(fun[[#This Row],[GarageQual]]="Ex",5,IF(fun[[#This Row],[GarageQual]]="Gd",4,IF(fun[[#This Row],[GarageQual]]="TA",3,IF(fun[[#This Row],[GarageQual]]="Fa",2,IF(fun[[#This Row],[GarageQual]]="Po",1,0)))))</f>
        <v>3</v>
      </c>
      <c r="CD161" t="s">
        <v>124</v>
      </c>
      <c r="CE161">
        <f>IF(fun[[#This Row],[GarageCond]]="Ex",5,IF(fun[[#This Row],[GarageCond]]="Gd",4,IF(fun[[#This Row],[GarageCond]]="TA",3,IF(fun[[#This Row],[GarageCond]]="Fa",2,IF(fun[[#This Row],[GarageCond]]="Po",1,0)))))</f>
        <v>3</v>
      </c>
      <c r="CF161" t="s">
        <v>131</v>
      </c>
      <c r="CG161">
        <v>239</v>
      </c>
      <c r="CH161">
        <v>132</v>
      </c>
      <c r="CI161">
        <v>0</v>
      </c>
      <c r="CJ161">
        <v>168</v>
      </c>
      <c r="CK161">
        <v>0</v>
      </c>
      <c r="CL161">
        <f>(0.5*fun[[#This Row],[WoodDeckSF]])+fun[[#This Row],[OpenPorchSF]]+(2*fun[[#This Row],[EnclosedPorch]])+(1.5*fun[[#This Row],[3SsnPorch]])+fun[[#This Row],[ScreenPorch]]</f>
        <v>503.5</v>
      </c>
      <c r="CM161">
        <v>0</v>
      </c>
      <c r="CN161" t="s">
        <v>109</v>
      </c>
      <c r="CO161">
        <f>IF(fun[[#This Row],[PoolQC]]="Ex",5,IF(fun[[#This Row],[PoolQC]]="Gd",4,IF(fun[[#This Row],[PoolQC]]="TA",3,IF(fun[[#This Row],[PoolQC]]="Fa",2,IF(fun[[#This Row],[PoolQC]]="Po",1,0)))))</f>
        <v>0</v>
      </c>
      <c r="CP161" t="s">
        <v>109</v>
      </c>
      <c r="CQ161" t="s">
        <v>109</v>
      </c>
      <c r="CR161">
        <v>0</v>
      </c>
      <c r="CS161">
        <v>3</v>
      </c>
      <c r="CT161">
        <v>2006</v>
      </c>
      <c r="CU161" t="s">
        <v>184</v>
      </c>
      <c r="CV161" t="s">
        <v>185</v>
      </c>
      <c r="CW161">
        <f>COUNTIF(fun[[#This Row],[Id]:[SaleCondition]],0)</f>
        <v>11</v>
      </c>
      <c r="CX161">
        <f>COUNTIF(fun[[#This Row],[Id]:[SaleCondition]],"NA")</f>
        <v>4</v>
      </c>
      <c r="CY161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61">
        <f>fun[NUM_ExCond]+fun[NUM_BsmtCond]+fun[NUM_GarCond]</f>
        <v>9</v>
      </c>
      <c r="DA1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61">
        <v>320000</v>
      </c>
    </row>
    <row r="162" spans="1:107" x14ac:dyDescent="0.25">
      <c r="A162">
        <v>161</v>
      </c>
      <c r="B162">
        <v>20</v>
      </c>
      <c r="C162" t="s">
        <v>107</v>
      </c>
      <c r="D162">
        <f>IF(fun[[#This Row],[MSZoning]]="RL",1,0)</f>
        <v>1</v>
      </c>
      <c r="E162">
        <f>IF(fun[[#This Row],[rl]]="RM",1,0)</f>
        <v>0</v>
      </c>
      <c r="F162">
        <f>IF(fun[[#This Row],[rm]]="RH",1,0)</f>
        <v>0</v>
      </c>
      <c r="G162">
        <f>IF(fun[[#This Row],[rh]]="C (all)",1,0)</f>
        <v>0</v>
      </c>
      <c r="H162" t="s">
        <v>109</v>
      </c>
      <c r="I162">
        <f>IF(fun[[#This Row],[LotFrontage]]="NA",0,fun[[#This Row],[LotFrontage]])</f>
        <v>0</v>
      </c>
      <c r="J162">
        <v>11120</v>
      </c>
      <c r="K162" t="s">
        <v>108</v>
      </c>
      <c r="L162" t="s">
        <v>109</v>
      </c>
      <c r="M162" t="s">
        <v>146</v>
      </c>
      <c r="N162" t="s">
        <v>111</v>
      </c>
      <c r="O162" t="s">
        <v>112</v>
      </c>
      <c r="P162" t="s">
        <v>192</v>
      </c>
      <c r="Q162" t="s">
        <v>114</v>
      </c>
      <c r="R162" t="s">
        <v>139</v>
      </c>
      <c r="S162" t="s">
        <v>116</v>
      </c>
      <c r="T162" t="s">
        <v>116</v>
      </c>
      <c r="U162" t="s">
        <v>117</v>
      </c>
      <c r="V162" t="s">
        <v>141</v>
      </c>
      <c r="W162">
        <v>6</v>
      </c>
      <c r="X162">
        <v>6</v>
      </c>
      <c r="Y162">
        <v>1984</v>
      </c>
      <c r="Z162">
        <v>1984</v>
      </c>
      <c r="AA162" t="s">
        <v>119</v>
      </c>
      <c r="AB162" t="s">
        <v>120</v>
      </c>
      <c r="AC162" t="s">
        <v>187</v>
      </c>
      <c r="AD162" t="s">
        <v>187</v>
      </c>
      <c r="AE162" t="s">
        <v>143</v>
      </c>
      <c r="AF162">
        <v>0</v>
      </c>
      <c r="AG162" t="s">
        <v>124</v>
      </c>
      <c r="AH162">
        <f>IF(fun[[#This Row],[ExterQual]]="Ex",5,IF(fun[[#This Row],[ExterQual]]="Gd",4,IF(fun[[#This Row],[ExterQual]]="TA",3,IF(fun[[#This Row],[ExterQual]]="Fa",2,1))))</f>
        <v>3</v>
      </c>
      <c r="AI162" t="s">
        <v>124</v>
      </c>
      <c r="AJ162">
        <f>IF(fun[[#This Row],[ExterCond]]="Ex",5,IF(fun[[#This Row],[ExterCond]]="Gd",4,IF(fun[[#This Row],[ExterCond]]="TA",3,IF(fun[[#This Row],[ExterCond]]="Fa",2,1))))</f>
        <v>3</v>
      </c>
      <c r="AK162" t="s">
        <v>125</v>
      </c>
      <c r="AL162" t="s">
        <v>123</v>
      </c>
      <c r="AM162">
        <f>IF(fun[[#This Row],[BsmtQual]]="Ex",5,IF(fun[[#This Row],[BsmtQual]]="Gd",4,IF(fun[[#This Row],[BsmtQual]]="TA",3,IF(fun[[#This Row],[BsmtQual]]="Fa",2,IF(fun[[#This Row],[BsmtQual]]="Po",1,0)))))</f>
        <v>4</v>
      </c>
      <c r="AN162" t="s">
        <v>124</v>
      </c>
      <c r="AO162">
        <f>IF(fun[[#This Row],[BsmtCond]]="Ex",5,IF(fun[[#This Row],[BsmtCond]]="Gd",4,IF(fun[[#This Row],[BsmtCond]]="TA",3,IF(fun[[#This Row],[BsmtCond]]="Fa",2,IF(fun[[#This Row],[BsmtCond]]="Po",1,0)))))</f>
        <v>3</v>
      </c>
      <c r="AP162" t="s">
        <v>126</v>
      </c>
      <c r="AQ162">
        <f>IF(fun[[#This Row],[BsmtExposure]]="Gd",3,IF(fun[[#This Row],[BsmtExposure]]="Av",2,IF(fun[[#This Row],[BsmtExposure]]="Mn",1,0)))</f>
        <v>0</v>
      </c>
      <c r="AR162" t="s">
        <v>167</v>
      </c>
      <c r="AS162">
        <v>660</v>
      </c>
      <c r="AT162" t="s">
        <v>128</v>
      </c>
      <c r="AU162">
        <v>0</v>
      </c>
      <c r="AV162">
        <v>572</v>
      </c>
      <c r="AW162">
        <v>1232</v>
      </c>
      <c r="AX162" t="s">
        <v>129</v>
      </c>
      <c r="AY162" t="s">
        <v>124</v>
      </c>
      <c r="AZ162">
        <f>IF(fun[[#This Row],[HeatingQC]]="Ex",5,IF(fun[[#This Row],[HeatingQC]]="Gd",4,IF(fun[[#This Row],[HeatingQC]]="TA",3,IF(fun[[#This Row],[HeatingQC]]="Fa",2,IF(fun[[#This Row],[HeatingQC]]="Po",1,0)))))</f>
        <v>3</v>
      </c>
      <c r="BA162" t="s">
        <v>131</v>
      </c>
      <c r="BB162" t="s">
        <v>132</v>
      </c>
      <c r="BC162">
        <v>1232</v>
      </c>
      <c r="BD162">
        <v>0</v>
      </c>
      <c r="BE162">
        <v>0</v>
      </c>
      <c r="BF162">
        <v>1232</v>
      </c>
      <c r="BG162">
        <f>LOG(fun[[#This Row],[GrLivArea]])</f>
        <v>3.0906107078284069</v>
      </c>
      <c r="BH162">
        <v>0</v>
      </c>
      <c r="BI162">
        <v>0</v>
      </c>
      <c r="BJ162">
        <f>fun[[#This Row],[BsmtFullBath]]+(0.5*fun[[#This Row],[BsmtHalfBath]])</f>
        <v>0</v>
      </c>
      <c r="BK162">
        <v>2</v>
      </c>
      <c r="BL162">
        <v>0</v>
      </c>
      <c r="BM162">
        <f>fun[[#This Row],[HalfBath]]+fun[[#This Row],[TOTBaseBath]]+fun[[#This Row],[FullBath]]</f>
        <v>2</v>
      </c>
      <c r="BN162">
        <v>3</v>
      </c>
      <c r="BO162">
        <v>1</v>
      </c>
      <c r="BP162" t="s">
        <v>124</v>
      </c>
      <c r="BQ162">
        <f>IF(fun[[#This Row],[KitchenQual]]="Ex",5,IF(fun[[#This Row],[KitchenQual]]="Gd",4,IF(fun[[#This Row],[KitchenQual]]="TA",3,IF(fun[[#This Row],[KitchenQual]]="Fa",2,0))))</f>
        <v>3</v>
      </c>
      <c r="BR162">
        <v>6</v>
      </c>
      <c r="BS162" t="s">
        <v>133</v>
      </c>
      <c r="BT162">
        <v>0</v>
      </c>
      <c r="BU162" t="s">
        <v>109</v>
      </c>
      <c r="BV162">
        <f>IF(fun[[#This Row],[FireplaceQu]]="Ex",5,IF(fun[[#This Row],[FireplaceQu]]="Gd",4,IF(fun[[#This Row],[FireplaceQu]]="TA",3,IF(fun[[#This Row],[FireplaceQu]]="Fa",2,0))))</f>
        <v>0</v>
      </c>
      <c r="BW162" t="s">
        <v>134</v>
      </c>
      <c r="BX162">
        <v>1984</v>
      </c>
      <c r="BY162" t="s">
        <v>128</v>
      </c>
      <c r="BZ162">
        <v>2</v>
      </c>
      <c r="CA162">
        <v>516</v>
      </c>
      <c r="CB162" t="s">
        <v>124</v>
      </c>
      <c r="CC162">
        <f>IF(fun[[#This Row],[GarageQual]]="Ex",5,IF(fun[[#This Row],[GarageQual]]="Gd",4,IF(fun[[#This Row],[GarageQual]]="TA",3,IF(fun[[#This Row],[GarageQual]]="Fa",2,IF(fun[[#This Row],[GarageQual]]="Po",1,0)))))</f>
        <v>3</v>
      </c>
      <c r="CD162" t="s">
        <v>124</v>
      </c>
      <c r="CE162">
        <f>IF(fun[[#This Row],[GarageCond]]="Ex",5,IF(fun[[#This Row],[GarageCond]]="Gd",4,IF(fun[[#This Row],[GarageCond]]="TA",3,IF(fun[[#This Row],[GarageCond]]="Fa",2,IF(fun[[#This Row],[GarageCond]]="Po",1,0)))))</f>
        <v>3</v>
      </c>
      <c r="CF162" t="s">
        <v>131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f>(0.5*fun[[#This Row],[WoodDeckSF]])+fun[[#This Row],[OpenPorchSF]]+(2*fun[[#This Row],[EnclosedPorch]])+(1.5*fun[[#This Row],[3SsnPorch]])+fun[[#This Row],[ScreenPorch]]</f>
        <v>0</v>
      </c>
      <c r="CM162">
        <v>0</v>
      </c>
      <c r="CN162" t="s">
        <v>109</v>
      </c>
      <c r="CO162">
        <f>IF(fun[[#This Row],[PoolQC]]="Ex",5,IF(fun[[#This Row],[PoolQC]]="Gd",4,IF(fun[[#This Row],[PoolQC]]="TA",3,IF(fun[[#This Row],[PoolQC]]="Fa",2,IF(fun[[#This Row],[PoolQC]]="Po",1,0)))))</f>
        <v>0</v>
      </c>
      <c r="CP162" t="s">
        <v>109</v>
      </c>
      <c r="CQ162" t="s">
        <v>109</v>
      </c>
      <c r="CR162">
        <v>0</v>
      </c>
      <c r="CS162">
        <v>6</v>
      </c>
      <c r="CT162">
        <v>2008</v>
      </c>
      <c r="CU162" t="s">
        <v>136</v>
      </c>
      <c r="CV162" t="s">
        <v>137</v>
      </c>
      <c r="CW162">
        <f>COUNTIF(fun[[#This Row],[Id]:[SaleCondition]],0)</f>
        <v>24</v>
      </c>
      <c r="CX162">
        <f>COUNTIF(fun[[#This Row],[Id]:[SaleCondition]],"NA")</f>
        <v>6</v>
      </c>
      <c r="CY162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62">
        <f>fun[NUM_ExCond]+fun[NUM_BsmtCond]+fun[NUM_GarCond]</f>
        <v>9</v>
      </c>
      <c r="DA1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1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</v>
      </c>
      <c r="DC162">
        <v>162500</v>
      </c>
    </row>
    <row r="163" spans="1:107" x14ac:dyDescent="0.25">
      <c r="A163">
        <v>162</v>
      </c>
      <c r="B163">
        <v>60</v>
      </c>
      <c r="C163" t="s">
        <v>107</v>
      </c>
      <c r="D163">
        <f>IF(fun[[#This Row],[MSZoning]]="RL",1,0)</f>
        <v>1</v>
      </c>
      <c r="E163">
        <f>IF(fun[[#This Row],[rl]]="RM",1,0)</f>
        <v>0</v>
      </c>
      <c r="F163">
        <f>IF(fun[[#This Row],[rm]]="RH",1,0)</f>
        <v>0</v>
      </c>
      <c r="G163">
        <f>IF(fun[[#This Row],[rh]]="C (all)",1,0)</f>
        <v>0</v>
      </c>
      <c r="H163">
        <v>110</v>
      </c>
      <c r="I163">
        <f>IF(fun[[#This Row],[LotFrontage]]="NA",0,fun[[#This Row],[LotFrontage]])</f>
        <v>110</v>
      </c>
      <c r="J163">
        <v>13688</v>
      </c>
      <c r="K163" t="s">
        <v>108</v>
      </c>
      <c r="L163" t="s">
        <v>109</v>
      </c>
      <c r="M163" t="s">
        <v>146</v>
      </c>
      <c r="N163" t="s">
        <v>111</v>
      </c>
      <c r="O163" t="s">
        <v>112</v>
      </c>
      <c r="P163" t="s">
        <v>113</v>
      </c>
      <c r="Q163" t="s">
        <v>114</v>
      </c>
      <c r="R163" t="s">
        <v>180</v>
      </c>
      <c r="S163" t="s">
        <v>116</v>
      </c>
      <c r="T163" t="s">
        <v>116</v>
      </c>
      <c r="U163" t="s">
        <v>117</v>
      </c>
      <c r="V163" t="s">
        <v>118</v>
      </c>
      <c r="W163">
        <v>9</v>
      </c>
      <c r="X163">
        <v>5</v>
      </c>
      <c r="Y163">
        <v>2003</v>
      </c>
      <c r="Z163">
        <v>2004</v>
      </c>
      <c r="AA163" t="s">
        <v>119</v>
      </c>
      <c r="AB163" t="s">
        <v>120</v>
      </c>
      <c r="AC163" t="s">
        <v>121</v>
      </c>
      <c r="AD163" t="s">
        <v>121</v>
      </c>
      <c r="AE163" t="s">
        <v>122</v>
      </c>
      <c r="AF163">
        <v>664</v>
      </c>
      <c r="AG163" t="s">
        <v>123</v>
      </c>
      <c r="AH163">
        <f>IF(fun[[#This Row],[ExterQual]]="Ex",5,IF(fun[[#This Row],[ExterQual]]="Gd",4,IF(fun[[#This Row],[ExterQual]]="TA",3,IF(fun[[#This Row],[ExterQual]]="Fa",2,1))))</f>
        <v>4</v>
      </c>
      <c r="AI163" t="s">
        <v>124</v>
      </c>
      <c r="AJ163">
        <f>IF(fun[[#This Row],[ExterCond]]="Ex",5,IF(fun[[#This Row],[ExterCond]]="Gd",4,IF(fun[[#This Row],[ExterCond]]="TA",3,IF(fun[[#This Row],[ExterCond]]="Fa",2,1))))</f>
        <v>3</v>
      </c>
      <c r="AK163" t="s">
        <v>125</v>
      </c>
      <c r="AL163" t="s">
        <v>130</v>
      </c>
      <c r="AM163">
        <f>IF(fun[[#This Row],[BsmtQual]]="Ex",5,IF(fun[[#This Row],[BsmtQual]]="Gd",4,IF(fun[[#This Row],[BsmtQual]]="TA",3,IF(fun[[#This Row],[BsmtQual]]="Fa",2,IF(fun[[#This Row],[BsmtQual]]="Po",1,0)))))</f>
        <v>5</v>
      </c>
      <c r="AN163" t="s">
        <v>124</v>
      </c>
      <c r="AO163">
        <f>IF(fun[[#This Row],[BsmtCond]]="Ex",5,IF(fun[[#This Row],[BsmtCond]]="Gd",4,IF(fun[[#This Row],[BsmtCond]]="TA",3,IF(fun[[#This Row],[BsmtCond]]="Fa",2,IF(fun[[#This Row],[BsmtCond]]="Po",1,0)))))</f>
        <v>3</v>
      </c>
      <c r="AP163" t="s">
        <v>156</v>
      </c>
      <c r="AQ163">
        <f>IF(fun[[#This Row],[BsmtExposure]]="Gd",3,IF(fun[[#This Row],[BsmtExposure]]="Av",2,IF(fun[[#This Row],[BsmtExposure]]="Mn",1,0)))</f>
        <v>2</v>
      </c>
      <c r="AR163" t="s">
        <v>127</v>
      </c>
      <c r="AS163">
        <v>1016</v>
      </c>
      <c r="AT163" t="s">
        <v>128</v>
      </c>
      <c r="AU163">
        <v>0</v>
      </c>
      <c r="AV163">
        <v>556</v>
      </c>
      <c r="AW163">
        <v>1572</v>
      </c>
      <c r="AX163" t="s">
        <v>129</v>
      </c>
      <c r="AY163" t="s">
        <v>130</v>
      </c>
      <c r="AZ163">
        <f>IF(fun[[#This Row],[HeatingQC]]="Ex",5,IF(fun[[#This Row],[HeatingQC]]="Gd",4,IF(fun[[#This Row],[HeatingQC]]="TA",3,IF(fun[[#This Row],[HeatingQC]]="Fa",2,IF(fun[[#This Row],[HeatingQC]]="Po",1,0)))))</f>
        <v>5</v>
      </c>
      <c r="BA163" t="s">
        <v>131</v>
      </c>
      <c r="BB163" t="s">
        <v>132</v>
      </c>
      <c r="BC163">
        <v>1572</v>
      </c>
      <c r="BD163">
        <v>1096</v>
      </c>
      <c r="BE163">
        <v>0</v>
      </c>
      <c r="BF163">
        <v>2668</v>
      </c>
      <c r="BG163">
        <f>LOG(fun[[#This Row],[GrLivArea]])</f>
        <v>3.4261858252445112</v>
      </c>
      <c r="BH163">
        <v>1</v>
      </c>
      <c r="BI163">
        <v>0</v>
      </c>
      <c r="BJ163">
        <f>fun[[#This Row],[BsmtFullBath]]+(0.5*fun[[#This Row],[BsmtHalfBath]])</f>
        <v>1</v>
      </c>
      <c r="BK163">
        <v>2</v>
      </c>
      <c r="BL163">
        <v>1</v>
      </c>
      <c r="BM163">
        <f>fun[[#This Row],[HalfBath]]+fun[[#This Row],[TOTBaseBath]]+fun[[#This Row],[FullBath]]</f>
        <v>4</v>
      </c>
      <c r="BN163">
        <v>3</v>
      </c>
      <c r="BO163">
        <v>1</v>
      </c>
      <c r="BP163" t="s">
        <v>130</v>
      </c>
      <c r="BQ163">
        <f>IF(fun[[#This Row],[KitchenQual]]="Ex",5,IF(fun[[#This Row],[KitchenQual]]="Gd",4,IF(fun[[#This Row],[KitchenQual]]="TA",3,IF(fun[[#This Row],[KitchenQual]]="Fa",2,0))))</f>
        <v>5</v>
      </c>
      <c r="BR163">
        <v>10</v>
      </c>
      <c r="BS163" t="s">
        <v>133</v>
      </c>
      <c r="BT163">
        <v>2</v>
      </c>
      <c r="BU163" t="s">
        <v>123</v>
      </c>
      <c r="BV163">
        <f>IF(fun[[#This Row],[FireplaceQu]]="Ex",5,IF(fun[[#This Row],[FireplaceQu]]="Gd",4,IF(fun[[#This Row],[FireplaceQu]]="TA",3,IF(fun[[#This Row],[FireplaceQu]]="Fa",2,0))))</f>
        <v>4</v>
      </c>
      <c r="BW163" t="s">
        <v>182</v>
      </c>
      <c r="BX163">
        <v>2003</v>
      </c>
      <c r="BY163" t="s">
        <v>183</v>
      </c>
      <c r="BZ163">
        <v>3</v>
      </c>
      <c r="CA163">
        <v>726</v>
      </c>
      <c r="CB163" t="s">
        <v>124</v>
      </c>
      <c r="CC163">
        <f>IF(fun[[#This Row],[GarageQual]]="Ex",5,IF(fun[[#This Row],[GarageQual]]="Gd",4,IF(fun[[#This Row],[GarageQual]]="TA",3,IF(fun[[#This Row],[GarageQual]]="Fa",2,IF(fun[[#This Row],[GarageQual]]="Po",1,0)))))</f>
        <v>3</v>
      </c>
      <c r="CD163" t="s">
        <v>124</v>
      </c>
      <c r="CE163">
        <f>IF(fun[[#This Row],[GarageCond]]="Ex",5,IF(fun[[#This Row],[GarageCond]]="Gd",4,IF(fun[[#This Row],[GarageCond]]="TA",3,IF(fun[[#This Row],[GarageCond]]="Fa",2,IF(fun[[#This Row],[GarageCond]]="Po",1,0)))))</f>
        <v>3</v>
      </c>
      <c r="CF163" t="s">
        <v>131</v>
      </c>
      <c r="CG163">
        <v>400</v>
      </c>
      <c r="CH163">
        <v>0</v>
      </c>
      <c r="CI163">
        <v>0</v>
      </c>
      <c r="CJ163">
        <v>0</v>
      </c>
      <c r="CK163">
        <v>0</v>
      </c>
      <c r="CL163">
        <f>(0.5*fun[[#This Row],[WoodDeckSF]])+fun[[#This Row],[OpenPorchSF]]+(2*fun[[#This Row],[EnclosedPorch]])+(1.5*fun[[#This Row],[3SsnPorch]])+fun[[#This Row],[ScreenPorch]]</f>
        <v>200</v>
      </c>
      <c r="CM163">
        <v>0</v>
      </c>
      <c r="CN163" t="s">
        <v>109</v>
      </c>
      <c r="CO163">
        <f>IF(fun[[#This Row],[PoolQC]]="Ex",5,IF(fun[[#This Row],[PoolQC]]="Gd",4,IF(fun[[#This Row],[PoolQC]]="TA",3,IF(fun[[#This Row],[PoolQC]]="Fa",2,IF(fun[[#This Row],[PoolQC]]="Po",1,0)))))</f>
        <v>0</v>
      </c>
      <c r="CP163" t="s">
        <v>109</v>
      </c>
      <c r="CQ163" t="s">
        <v>109</v>
      </c>
      <c r="CR163">
        <v>0</v>
      </c>
      <c r="CS163">
        <v>3</v>
      </c>
      <c r="CT163">
        <v>2008</v>
      </c>
      <c r="CU163" t="s">
        <v>136</v>
      </c>
      <c r="CV163" t="s">
        <v>137</v>
      </c>
      <c r="CW163">
        <f>COUNTIF(fun[[#This Row],[Id]:[SaleCondition]],0)</f>
        <v>13</v>
      </c>
      <c r="CX163">
        <f>COUNTIF(fun[[#This Row],[Id]:[SaleCondition]],"NA")</f>
        <v>4</v>
      </c>
      <c r="CY163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163">
        <f>fun[NUM_ExCond]+fun[NUM_BsmtCond]+fun[NUM_GarCond]</f>
        <v>9</v>
      </c>
      <c r="DA1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128</v>
      </c>
      <c r="DB1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86.75</v>
      </c>
      <c r="DC163">
        <v>412500</v>
      </c>
    </row>
    <row r="164" spans="1:107" x14ac:dyDescent="0.25">
      <c r="A164">
        <v>163</v>
      </c>
      <c r="B164">
        <v>20</v>
      </c>
      <c r="C164" t="s">
        <v>107</v>
      </c>
      <c r="D164">
        <f>IF(fun[[#This Row],[MSZoning]]="RL",1,0)</f>
        <v>1</v>
      </c>
      <c r="E164">
        <f>IF(fun[[#This Row],[rl]]="RM",1,0)</f>
        <v>0</v>
      </c>
      <c r="F164">
        <f>IF(fun[[#This Row],[rm]]="RH",1,0)</f>
        <v>0</v>
      </c>
      <c r="G164">
        <f>IF(fun[[#This Row],[rh]]="C (all)",1,0)</f>
        <v>0</v>
      </c>
      <c r="H164">
        <v>95</v>
      </c>
      <c r="I164">
        <f>IF(fun[[#This Row],[LotFrontage]]="NA",0,fun[[#This Row],[LotFrontage]])</f>
        <v>95</v>
      </c>
      <c r="J164">
        <v>12182</v>
      </c>
      <c r="K164" t="s">
        <v>108</v>
      </c>
      <c r="L164" t="s">
        <v>109</v>
      </c>
      <c r="M164" t="s">
        <v>110</v>
      </c>
      <c r="N164" t="s">
        <v>111</v>
      </c>
      <c r="O164" t="s">
        <v>112</v>
      </c>
      <c r="P164" t="s">
        <v>148</v>
      </c>
      <c r="Q164" t="s">
        <v>114</v>
      </c>
      <c r="R164" t="s">
        <v>180</v>
      </c>
      <c r="S164" t="s">
        <v>116</v>
      </c>
      <c r="T164" t="s">
        <v>116</v>
      </c>
      <c r="U164" t="s">
        <v>117</v>
      </c>
      <c r="V164" t="s">
        <v>141</v>
      </c>
      <c r="W164">
        <v>7</v>
      </c>
      <c r="X164">
        <v>5</v>
      </c>
      <c r="Y164">
        <v>2005</v>
      </c>
      <c r="Z164">
        <v>2005</v>
      </c>
      <c r="AA164" t="s">
        <v>119</v>
      </c>
      <c r="AB164" t="s">
        <v>120</v>
      </c>
      <c r="AC164" t="s">
        <v>121</v>
      </c>
      <c r="AD164" t="s">
        <v>121</v>
      </c>
      <c r="AE164" t="s">
        <v>122</v>
      </c>
      <c r="AF164">
        <v>226</v>
      </c>
      <c r="AG164" t="s">
        <v>123</v>
      </c>
      <c r="AH164">
        <f>IF(fun[[#This Row],[ExterQual]]="Ex",5,IF(fun[[#This Row],[ExterQual]]="Gd",4,IF(fun[[#This Row],[ExterQual]]="TA",3,IF(fun[[#This Row],[ExterQual]]="Fa",2,1))))</f>
        <v>4</v>
      </c>
      <c r="AI164" t="s">
        <v>124</v>
      </c>
      <c r="AJ164">
        <f>IF(fun[[#This Row],[ExterCond]]="Ex",5,IF(fun[[#This Row],[ExterCond]]="Gd",4,IF(fun[[#This Row],[ExterCond]]="TA",3,IF(fun[[#This Row],[ExterCond]]="Fa",2,1))))</f>
        <v>3</v>
      </c>
      <c r="AK164" t="s">
        <v>125</v>
      </c>
      <c r="AL164" t="s">
        <v>123</v>
      </c>
      <c r="AM164">
        <f>IF(fun[[#This Row],[BsmtQual]]="Ex",5,IF(fun[[#This Row],[BsmtQual]]="Gd",4,IF(fun[[#This Row],[BsmtQual]]="TA",3,IF(fun[[#This Row],[BsmtQual]]="Fa",2,IF(fun[[#This Row],[BsmtQual]]="Po",1,0)))))</f>
        <v>4</v>
      </c>
      <c r="AN164" t="s">
        <v>124</v>
      </c>
      <c r="AO164">
        <f>IF(fun[[#This Row],[BsmtCond]]="Ex",5,IF(fun[[#This Row],[BsmtCond]]="Gd",4,IF(fun[[#This Row],[BsmtCond]]="TA",3,IF(fun[[#This Row],[BsmtCond]]="Fa",2,IF(fun[[#This Row],[BsmtCond]]="Po",1,0)))))</f>
        <v>3</v>
      </c>
      <c r="AP164" t="s">
        <v>147</v>
      </c>
      <c r="AQ164">
        <f>IF(fun[[#This Row],[BsmtExposure]]="Gd",3,IF(fun[[#This Row],[BsmtExposure]]="Av",2,IF(fun[[#This Row],[BsmtExposure]]="Mn",1,0)))</f>
        <v>1</v>
      </c>
      <c r="AR164" t="s">
        <v>167</v>
      </c>
      <c r="AS164">
        <v>1201</v>
      </c>
      <c r="AT164" t="s">
        <v>128</v>
      </c>
      <c r="AU164">
        <v>0</v>
      </c>
      <c r="AV164">
        <v>340</v>
      </c>
      <c r="AW164">
        <v>1541</v>
      </c>
      <c r="AX164" t="s">
        <v>129</v>
      </c>
      <c r="AY164" t="s">
        <v>130</v>
      </c>
      <c r="AZ164">
        <f>IF(fun[[#This Row],[HeatingQC]]="Ex",5,IF(fun[[#This Row],[HeatingQC]]="Gd",4,IF(fun[[#This Row],[HeatingQC]]="TA",3,IF(fun[[#This Row],[HeatingQC]]="Fa",2,IF(fun[[#This Row],[HeatingQC]]="Po",1,0)))))</f>
        <v>5</v>
      </c>
      <c r="BA164" t="s">
        <v>131</v>
      </c>
      <c r="BB164" t="s">
        <v>132</v>
      </c>
      <c r="BC164">
        <v>1541</v>
      </c>
      <c r="BD164">
        <v>0</v>
      </c>
      <c r="BE164">
        <v>0</v>
      </c>
      <c r="BF164">
        <v>1541</v>
      </c>
      <c r="BG164">
        <f>LOG(fun[[#This Row],[GrLivArea]])</f>
        <v>3.1878026387184195</v>
      </c>
      <c r="BH164">
        <v>0</v>
      </c>
      <c r="BI164">
        <v>0</v>
      </c>
      <c r="BJ164">
        <f>fun[[#This Row],[BsmtFullBath]]+(0.5*fun[[#This Row],[BsmtHalfBath]])</f>
        <v>0</v>
      </c>
      <c r="BK164">
        <v>2</v>
      </c>
      <c r="BL164">
        <v>0</v>
      </c>
      <c r="BM164">
        <f>fun[[#This Row],[HalfBath]]+fun[[#This Row],[TOTBaseBath]]+fun[[#This Row],[FullBath]]</f>
        <v>2</v>
      </c>
      <c r="BN164">
        <v>3</v>
      </c>
      <c r="BO164">
        <v>1</v>
      </c>
      <c r="BP164" t="s">
        <v>123</v>
      </c>
      <c r="BQ164">
        <f>IF(fun[[#This Row],[KitchenQual]]="Ex",5,IF(fun[[#This Row],[KitchenQual]]="Gd",4,IF(fun[[#This Row],[KitchenQual]]="TA",3,IF(fun[[#This Row],[KitchenQual]]="Fa",2,0))))</f>
        <v>4</v>
      </c>
      <c r="BR164">
        <v>7</v>
      </c>
      <c r="BS164" t="s">
        <v>133</v>
      </c>
      <c r="BT164">
        <v>1</v>
      </c>
      <c r="BU164" t="s">
        <v>123</v>
      </c>
      <c r="BV164">
        <f>IF(fun[[#This Row],[FireplaceQu]]="Ex",5,IF(fun[[#This Row],[FireplaceQu]]="Gd",4,IF(fun[[#This Row],[FireplaceQu]]="TA",3,IF(fun[[#This Row],[FireplaceQu]]="Fa",2,0))))</f>
        <v>4</v>
      </c>
      <c r="BW164" t="s">
        <v>134</v>
      </c>
      <c r="BX164">
        <v>2005</v>
      </c>
      <c r="BY164" t="s">
        <v>135</v>
      </c>
      <c r="BZ164">
        <v>2</v>
      </c>
      <c r="CA164">
        <v>532</v>
      </c>
      <c r="CB164" t="s">
        <v>124</v>
      </c>
      <c r="CC164">
        <f>IF(fun[[#This Row],[GarageQual]]="Ex",5,IF(fun[[#This Row],[GarageQual]]="Gd",4,IF(fun[[#This Row],[GarageQual]]="TA",3,IF(fun[[#This Row],[GarageQual]]="Fa",2,IF(fun[[#This Row],[GarageQual]]="Po",1,0)))))</f>
        <v>3</v>
      </c>
      <c r="CD164" t="s">
        <v>124</v>
      </c>
      <c r="CE164">
        <f>IF(fun[[#This Row],[GarageCond]]="Ex",5,IF(fun[[#This Row],[GarageCond]]="Gd",4,IF(fun[[#This Row],[GarageCond]]="TA",3,IF(fun[[#This Row],[GarageCond]]="Fa",2,IF(fun[[#This Row],[GarageCond]]="Po",1,0)))))</f>
        <v>3</v>
      </c>
      <c r="CF164" t="s">
        <v>131</v>
      </c>
      <c r="CG164">
        <v>0</v>
      </c>
      <c r="CH164">
        <v>70</v>
      </c>
      <c r="CI164">
        <v>0</v>
      </c>
      <c r="CJ164">
        <v>0</v>
      </c>
      <c r="CK164">
        <v>0</v>
      </c>
      <c r="CL164">
        <f>(0.5*fun[[#This Row],[WoodDeckSF]])+fun[[#This Row],[OpenPorchSF]]+(2*fun[[#This Row],[EnclosedPorch]])+(1.5*fun[[#This Row],[3SsnPorch]])+fun[[#This Row],[ScreenPorch]]</f>
        <v>70</v>
      </c>
      <c r="CM164">
        <v>0</v>
      </c>
      <c r="CN164" t="s">
        <v>109</v>
      </c>
      <c r="CO164">
        <f>IF(fun[[#This Row],[PoolQC]]="Ex",5,IF(fun[[#This Row],[PoolQC]]="Gd",4,IF(fun[[#This Row],[PoolQC]]="TA",3,IF(fun[[#This Row],[PoolQC]]="Fa",2,IF(fun[[#This Row],[PoolQC]]="Po",1,0)))))</f>
        <v>0</v>
      </c>
      <c r="CP164" t="s">
        <v>109</v>
      </c>
      <c r="CQ164" t="s">
        <v>109</v>
      </c>
      <c r="CR164">
        <v>0</v>
      </c>
      <c r="CS164">
        <v>5</v>
      </c>
      <c r="CT164">
        <v>2010</v>
      </c>
      <c r="CU164" t="s">
        <v>184</v>
      </c>
      <c r="CV164" t="s">
        <v>185</v>
      </c>
      <c r="CW164">
        <f>COUNTIF(fun[[#This Row],[Id]:[SaleCondition]],0)</f>
        <v>17</v>
      </c>
      <c r="CX164">
        <f>COUNTIF(fun[[#This Row],[Id]:[SaleCondition]],"NA")</f>
        <v>4</v>
      </c>
      <c r="CY16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64">
        <f>fun[NUM_ExCond]+fun[NUM_BsmtCond]+fun[NUM_GarCond]</f>
        <v>9</v>
      </c>
      <c r="DA1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64">
        <v>220000</v>
      </c>
    </row>
    <row r="165" spans="1:107" x14ac:dyDescent="0.25">
      <c r="A165">
        <v>164</v>
      </c>
      <c r="B165">
        <v>45</v>
      </c>
      <c r="C165" t="s">
        <v>107</v>
      </c>
      <c r="D165">
        <f>IF(fun[[#This Row],[MSZoning]]="RL",1,0)</f>
        <v>1</v>
      </c>
      <c r="E165">
        <f>IF(fun[[#This Row],[rl]]="RM",1,0)</f>
        <v>0</v>
      </c>
      <c r="F165">
        <f>IF(fun[[#This Row],[rm]]="RH",1,0)</f>
        <v>0</v>
      </c>
      <c r="G165">
        <f>IF(fun[[#This Row],[rh]]="C (all)",1,0)</f>
        <v>0</v>
      </c>
      <c r="H165">
        <v>55</v>
      </c>
      <c r="I165">
        <f>IF(fun[[#This Row],[LotFrontage]]="NA",0,fun[[#This Row],[LotFrontage]])</f>
        <v>55</v>
      </c>
      <c r="J165">
        <v>5500</v>
      </c>
      <c r="K165" t="s">
        <v>108</v>
      </c>
      <c r="L165" t="s">
        <v>109</v>
      </c>
      <c r="M165" t="s">
        <v>110</v>
      </c>
      <c r="N165" t="s">
        <v>111</v>
      </c>
      <c r="O165" t="s">
        <v>112</v>
      </c>
      <c r="P165" t="s">
        <v>113</v>
      </c>
      <c r="Q165" t="s">
        <v>114</v>
      </c>
      <c r="R165" t="s">
        <v>169</v>
      </c>
      <c r="S165" t="s">
        <v>116</v>
      </c>
      <c r="T165" t="s">
        <v>116</v>
      </c>
      <c r="U165" t="s">
        <v>117</v>
      </c>
      <c r="V165" t="s">
        <v>176</v>
      </c>
      <c r="W165">
        <v>4</v>
      </c>
      <c r="X165">
        <v>6</v>
      </c>
      <c r="Y165">
        <v>1956</v>
      </c>
      <c r="Z165">
        <v>1956</v>
      </c>
      <c r="AA165" t="s">
        <v>119</v>
      </c>
      <c r="AB165" t="s">
        <v>120</v>
      </c>
      <c r="AC165" t="s">
        <v>142</v>
      </c>
      <c r="AD165" t="s">
        <v>142</v>
      </c>
      <c r="AE165" t="s">
        <v>143</v>
      </c>
      <c r="AF165">
        <v>0</v>
      </c>
      <c r="AG165" t="s">
        <v>124</v>
      </c>
      <c r="AH165">
        <f>IF(fun[[#This Row],[ExterQual]]="Ex",5,IF(fun[[#This Row],[ExterQual]]="Gd",4,IF(fun[[#This Row],[ExterQual]]="TA",3,IF(fun[[#This Row],[ExterQual]]="Fa",2,1))))</f>
        <v>3</v>
      </c>
      <c r="AI165" t="s">
        <v>124</v>
      </c>
      <c r="AJ165">
        <f>IF(fun[[#This Row],[ExterCond]]="Ex",5,IF(fun[[#This Row],[ExterCond]]="Gd",4,IF(fun[[#This Row],[ExterCond]]="TA",3,IF(fun[[#This Row],[ExterCond]]="Fa",2,1))))</f>
        <v>3</v>
      </c>
      <c r="AK165" t="s">
        <v>144</v>
      </c>
      <c r="AL165" t="s">
        <v>124</v>
      </c>
      <c r="AM165">
        <f>IF(fun[[#This Row],[BsmtQual]]="Ex",5,IF(fun[[#This Row],[BsmtQual]]="Gd",4,IF(fun[[#This Row],[BsmtQual]]="TA",3,IF(fun[[#This Row],[BsmtQual]]="Fa",2,IF(fun[[#This Row],[BsmtQual]]="Po",1,0)))))</f>
        <v>3</v>
      </c>
      <c r="AN165" t="s">
        <v>124</v>
      </c>
      <c r="AO165">
        <f>IF(fun[[#This Row],[BsmtCond]]="Ex",5,IF(fun[[#This Row],[BsmtCond]]="Gd",4,IF(fun[[#This Row],[BsmtCond]]="TA",3,IF(fun[[#This Row],[BsmtCond]]="Fa",2,IF(fun[[#This Row],[BsmtCond]]="Po",1,0)))))</f>
        <v>3</v>
      </c>
      <c r="AP165" t="s">
        <v>126</v>
      </c>
      <c r="AQ165">
        <f>IF(fun[[#This Row],[BsmtExposure]]="Gd",3,IF(fun[[#This Row],[BsmtExposure]]="Av",2,IF(fun[[#This Row],[BsmtExposure]]="Mn",1,0)))</f>
        <v>0</v>
      </c>
      <c r="AR165" t="s">
        <v>128</v>
      </c>
      <c r="AS165">
        <v>0</v>
      </c>
      <c r="AT165" t="s">
        <v>128</v>
      </c>
      <c r="AU165">
        <v>0</v>
      </c>
      <c r="AV165">
        <v>882</v>
      </c>
      <c r="AW165">
        <v>882</v>
      </c>
      <c r="AX165" t="s">
        <v>129</v>
      </c>
      <c r="AY165" t="s">
        <v>130</v>
      </c>
      <c r="AZ165">
        <f>IF(fun[[#This Row],[HeatingQC]]="Ex",5,IF(fun[[#This Row],[HeatingQC]]="Gd",4,IF(fun[[#This Row],[HeatingQC]]="TA",3,IF(fun[[#This Row],[HeatingQC]]="Fa",2,IF(fun[[#This Row],[HeatingQC]]="Po",1,0)))))</f>
        <v>5</v>
      </c>
      <c r="BA165" t="s">
        <v>131</v>
      </c>
      <c r="BB165" t="s">
        <v>132</v>
      </c>
      <c r="BC165">
        <v>882</v>
      </c>
      <c r="BD165">
        <v>0</v>
      </c>
      <c r="BE165">
        <v>0</v>
      </c>
      <c r="BF165">
        <v>882</v>
      </c>
      <c r="BG165">
        <f>LOG(fun[[#This Row],[GrLivArea]])</f>
        <v>2.9454685851318199</v>
      </c>
      <c r="BH165">
        <v>0</v>
      </c>
      <c r="BI165">
        <v>0</v>
      </c>
      <c r="BJ165">
        <f>fun[[#This Row],[BsmtFullBath]]+(0.5*fun[[#This Row],[BsmtHalfBath]])</f>
        <v>0</v>
      </c>
      <c r="BK165">
        <v>1</v>
      </c>
      <c r="BL165">
        <v>0</v>
      </c>
      <c r="BM165">
        <f>fun[[#This Row],[HalfBath]]+fun[[#This Row],[TOTBaseBath]]+fun[[#This Row],[FullBath]]</f>
        <v>1</v>
      </c>
      <c r="BN165">
        <v>1</v>
      </c>
      <c r="BO165">
        <v>1</v>
      </c>
      <c r="BP165" t="s">
        <v>124</v>
      </c>
      <c r="BQ165">
        <f>IF(fun[[#This Row],[KitchenQual]]="Ex",5,IF(fun[[#This Row],[KitchenQual]]="Gd",4,IF(fun[[#This Row],[KitchenQual]]="TA",3,IF(fun[[#This Row],[KitchenQual]]="Fa",2,0))))</f>
        <v>3</v>
      </c>
      <c r="BR165">
        <v>4</v>
      </c>
      <c r="BS165" t="s">
        <v>133</v>
      </c>
      <c r="BT165">
        <v>0</v>
      </c>
      <c r="BU165" t="s">
        <v>109</v>
      </c>
      <c r="BV165">
        <f>IF(fun[[#This Row],[FireplaceQu]]="Ex",5,IF(fun[[#This Row],[FireplaceQu]]="Gd",4,IF(fun[[#This Row],[FireplaceQu]]="TA",3,IF(fun[[#This Row],[FireplaceQu]]="Fa",2,0))))</f>
        <v>0</v>
      </c>
      <c r="BW165" t="s">
        <v>109</v>
      </c>
      <c r="BX165" t="s">
        <v>109</v>
      </c>
      <c r="BY165" t="s">
        <v>109</v>
      </c>
      <c r="BZ165">
        <v>0</v>
      </c>
      <c r="CA165">
        <v>0</v>
      </c>
      <c r="CB165" t="s">
        <v>109</v>
      </c>
      <c r="CC165">
        <f>IF(fun[[#This Row],[GarageQual]]="Ex",5,IF(fun[[#This Row],[GarageQual]]="Gd",4,IF(fun[[#This Row],[GarageQual]]="TA",3,IF(fun[[#This Row],[GarageQual]]="Fa",2,IF(fun[[#This Row],[GarageQual]]="Po",1,0)))))</f>
        <v>0</v>
      </c>
      <c r="CD165" t="s">
        <v>109</v>
      </c>
      <c r="CE165">
        <f>IF(fun[[#This Row],[GarageCond]]="Ex",5,IF(fun[[#This Row],[GarageCond]]="Gd",4,IF(fun[[#This Row],[GarageCond]]="TA",3,IF(fun[[#This Row],[GarageCond]]="Fa",2,IF(fun[[#This Row],[GarageCond]]="Po",1,0)))))</f>
        <v>0</v>
      </c>
      <c r="CF165" t="s">
        <v>131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f>(0.5*fun[[#This Row],[WoodDeckSF]])+fun[[#This Row],[OpenPorchSF]]+(2*fun[[#This Row],[EnclosedPorch]])+(1.5*fun[[#This Row],[3SsnPorch]])+fun[[#This Row],[ScreenPorch]]</f>
        <v>0</v>
      </c>
      <c r="CM165">
        <v>0</v>
      </c>
      <c r="CN165" t="s">
        <v>109</v>
      </c>
      <c r="CO165">
        <f>IF(fun[[#This Row],[PoolQC]]="Ex",5,IF(fun[[#This Row],[PoolQC]]="Gd",4,IF(fun[[#This Row],[PoolQC]]="TA",3,IF(fun[[#This Row],[PoolQC]]="Fa",2,IF(fun[[#This Row],[PoolQC]]="Po",1,0)))))</f>
        <v>0</v>
      </c>
      <c r="CP165" t="s">
        <v>160</v>
      </c>
      <c r="CQ165" t="s">
        <v>109</v>
      </c>
      <c r="CR165">
        <v>0</v>
      </c>
      <c r="CS165">
        <v>4</v>
      </c>
      <c r="CT165">
        <v>2007</v>
      </c>
      <c r="CU165" t="s">
        <v>136</v>
      </c>
      <c r="CV165" t="s">
        <v>137</v>
      </c>
      <c r="CW165">
        <f>COUNTIF(fun[[#This Row],[Id]:[SaleCondition]],0)</f>
        <v>28</v>
      </c>
      <c r="CX165">
        <f>COUNTIF(fun[[#This Row],[Id]:[SaleCondition]],"NA")</f>
        <v>9</v>
      </c>
      <c r="CY165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65">
        <f>fun[NUM_ExCond]+fun[NUM_BsmtCond]+fun[NUM_GarCond]</f>
        <v>6</v>
      </c>
      <c r="DA1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1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45.5</v>
      </c>
      <c r="DC165">
        <v>103200</v>
      </c>
    </row>
    <row r="166" spans="1:107" x14ac:dyDescent="0.25">
      <c r="A166">
        <v>165</v>
      </c>
      <c r="B166">
        <v>40</v>
      </c>
      <c r="C166" t="s">
        <v>168</v>
      </c>
      <c r="D166">
        <f>IF(fun[[#This Row],[MSZoning]]="RL",1,0)</f>
        <v>0</v>
      </c>
      <c r="E166">
        <f>IF(fun[[#This Row],[rl]]="RM",1,0)</f>
        <v>0</v>
      </c>
      <c r="F166">
        <f>IF(fun[[#This Row],[rm]]="RH",1,0)</f>
        <v>0</v>
      </c>
      <c r="G166">
        <f>IF(fun[[#This Row],[rh]]="C (all)",1,0)</f>
        <v>0</v>
      </c>
      <c r="H166">
        <v>40</v>
      </c>
      <c r="I166">
        <f>IF(fun[[#This Row],[LotFrontage]]="NA",0,fun[[#This Row],[LotFrontage]])</f>
        <v>40</v>
      </c>
      <c r="J166">
        <v>5400</v>
      </c>
      <c r="K166" t="s">
        <v>108</v>
      </c>
      <c r="L166" t="s">
        <v>108</v>
      </c>
      <c r="M166" t="s">
        <v>110</v>
      </c>
      <c r="N166" t="s">
        <v>111</v>
      </c>
      <c r="O166" t="s">
        <v>112</v>
      </c>
      <c r="P166" t="s">
        <v>148</v>
      </c>
      <c r="Q166" t="s">
        <v>114</v>
      </c>
      <c r="R166" t="s">
        <v>169</v>
      </c>
      <c r="S166" t="s">
        <v>116</v>
      </c>
      <c r="T166" t="s">
        <v>116</v>
      </c>
      <c r="U166" t="s">
        <v>117</v>
      </c>
      <c r="V166" t="s">
        <v>141</v>
      </c>
      <c r="W166">
        <v>6</v>
      </c>
      <c r="X166">
        <v>7</v>
      </c>
      <c r="Y166">
        <v>1926</v>
      </c>
      <c r="Z166">
        <v>2004</v>
      </c>
      <c r="AA166" t="s">
        <v>119</v>
      </c>
      <c r="AB166" t="s">
        <v>120</v>
      </c>
      <c r="AC166" t="s">
        <v>142</v>
      </c>
      <c r="AD166" t="s">
        <v>142</v>
      </c>
      <c r="AE166" t="s">
        <v>143</v>
      </c>
      <c r="AF166">
        <v>0</v>
      </c>
      <c r="AG166" t="s">
        <v>124</v>
      </c>
      <c r="AH166">
        <f>IF(fun[[#This Row],[ExterQual]]="Ex",5,IF(fun[[#This Row],[ExterQual]]="Gd",4,IF(fun[[#This Row],[ExterQual]]="TA",3,IF(fun[[#This Row],[ExterQual]]="Fa",2,1))))</f>
        <v>3</v>
      </c>
      <c r="AI166" t="s">
        <v>123</v>
      </c>
      <c r="AJ166">
        <f>IF(fun[[#This Row],[ExterCond]]="Ex",5,IF(fun[[#This Row],[ExterCond]]="Gd",4,IF(fun[[#This Row],[ExterCond]]="TA",3,IF(fun[[#This Row],[ExterCond]]="Fa",2,1))))</f>
        <v>4</v>
      </c>
      <c r="AK166" t="s">
        <v>152</v>
      </c>
      <c r="AL166" t="s">
        <v>124</v>
      </c>
      <c r="AM166">
        <f>IF(fun[[#This Row],[BsmtQual]]="Ex",5,IF(fun[[#This Row],[BsmtQual]]="Gd",4,IF(fun[[#This Row],[BsmtQual]]="TA",3,IF(fun[[#This Row],[BsmtQual]]="Fa",2,IF(fun[[#This Row],[BsmtQual]]="Po",1,0)))))</f>
        <v>3</v>
      </c>
      <c r="AN166" t="s">
        <v>124</v>
      </c>
      <c r="AO166">
        <f>IF(fun[[#This Row],[BsmtCond]]="Ex",5,IF(fun[[#This Row],[BsmtCond]]="Gd",4,IF(fun[[#This Row],[BsmtCond]]="TA",3,IF(fun[[#This Row],[BsmtCond]]="Fa",2,IF(fun[[#This Row],[BsmtCond]]="Po",1,0)))))</f>
        <v>3</v>
      </c>
      <c r="AP166" t="s">
        <v>147</v>
      </c>
      <c r="AQ166">
        <f>IF(fun[[#This Row],[BsmtExposure]]="Gd",3,IF(fun[[#This Row],[BsmtExposure]]="Av",2,IF(fun[[#This Row],[BsmtExposure]]="Mn",1,0)))</f>
        <v>1</v>
      </c>
      <c r="AR166" t="s">
        <v>198</v>
      </c>
      <c r="AS166">
        <v>370</v>
      </c>
      <c r="AT166" t="s">
        <v>128</v>
      </c>
      <c r="AU166">
        <v>0</v>
      </c>
      <c r="AV166">
        <v>779</v>
      </c>
      <c r="AW166">
        <v>1149</v>
      </c>
      <c r="AX166" t="s">
        <v>129</v>
      </c>
      <c r="AY166" t="s">
        <v>123</v>
      </c>
      <c r="AZ166">
        <f>IF(fun[[#This Row],[HeatingQC]]="Ex",5,IF(fun[[#This Row],[HeatingQC]]="Gd",4,IF(fun[[#This Row],[HeatingQC]]="TA",3,IF(fun[[#This Row],[HeatingQC]]="Fa",2,IF(fun[[#This Row],[HeatingQC]]="Po",1,0)))))</f>
        <v>4</v>
      </c>
      <c r="BA166" t="s">
        <v>131</v>
      </c>
      <c r="BB166" t="s">
        <v>190</v>
      </c>
      <c r="BC166">
        <v>1149</v>
      </c>
      <c r="BD166">
        <v>467</v>
      </c>
      <c r="BE166">
        <v>0</v>
      </c>
      <c r="BF166">
        <v>1616</v>
      </c>
      <c r="BG166">
        <f>LOG(fun[[#This Row],[GrLivArea]])</f>
        <v>3.2084413564385672</v>
      </c>
      <c r="BH166">
        <v>0</v>
      </c>
      <c r="BI166">
        <v>0</v>
      </c>
      <c r="BJ166">
        <f>fun[[#This Row],[BsmtFullBath]]+(0.5*fun[[#This Row],[BsmtHalfBath]])</f>
        <v>0</v>
      </c>
      <c r="BK166">
        <v>2</v>
      </c>
      <c r="BL166">
        <v>0</v>
      </c>
      <c r="BM166">
        <f>fun[[#This Row],[HalfBath]]+fun[[#This Row],[TOTBaseBath]]+fun[[#This Row],[FullBath]]</f>
        <v>2</v>
      </c>
      <c r="BN166">
        <v>3</v>
      </c>
      <c r="BO166">
        <v>1</v>
      </c>
      <c r="BP166" t="s">
        <v>123</v>
      </c>
      <c r="BQ166">
        <f>IF(fun[[#This Row],[KitchenQual]]="Ex",5,IF(fun[[#This Row],[KitchenQual]]="Gd",4,IF(fun[[#This Row],[KitchenQual]]="TA",3,IF(fun[[#This Row],[KitchenQual]]="Fa",2,0))))</f>
        <v>4</v>
      </c>
      <c r="BR166">
        <v>5</v>
      </c>
      <c r="BS166" t="s">
        <v>133</v>
      </c>
      <c r="BT166">
        <v>0</v>
      </c>
      <c r="BU166" t="s">
        <v>109</v>
      </c>
      <c r="BV166">
        <f>IF(fun[[#This Row],[FireplaceQu]]="Ex",5,IF(fun[[#This Row],[FireplaceQu]]="Gd",4,IF(fun[[#This Row],[FireplaceQu]]="TA",3,IF(fun[[#This Row],[FireplaceQu]]="Fa",2,0))))</f>
        <v>0</v>
      </c>
      <c r="BW166" t="s">
        <v>153</v>
      </c>
      <c r="BX166">
        <v>1926</v>
      </c>
      <c r="BY166" t="s">
        <v>128</v>
      </c>
      <c r="BZ166">
        <v>1</v>
      </c>
      <c r="CA166">
        <v>216</v>
      </c>
      <c r="CB166" t="s">
        <v>124</v>
      </c>
      <c r="CC166">
        <f>IF(fun[[#This Row],[GarageQual]]="Ex",5,IF(fun[[#This Row],[GarageQual]]="Gd",4,IF(fun[[#This Row],[GarageQual]]="TA",3,IF(fun[[#This Row],[GarageQual]]="Fa",2,IF(fun[[#This Row],[GarageQual]]="Po",1,0)))))</f>
        <v>3</v>
      </c>
      <c r="CD166" t="s">
        <v>124</v>
      </c>
      <c r="CE166">
        <f>IF(fun[[#This Row],[GarageCond]]="Ex",5,IF(fun[[#This Row],[GarageCond]]="Gd",4,IF(fun[[#This Row],[GarageCond]]="TA",3,IF(fun[[#This Row],[GarageCond]]="Fa",2,IF(fun[[#This Row],[GarageCond]]="Po",1,0)))))</f>
        <v>3</v>
      </c>
      <c r="CF166" t="s">
        <v>131</v>
      </c>
      <c r="CG166">
        <v>0</v>
      </c>
      <c r="CH166">
        <v>0</v>
      </c>
      <c r="CI166">
        <v>183</v>
      </c>
      <c r="CJ166">
        <v>0</v>
      </c>
      <c r="CK166">
        <v>0</v>
      </c>
      <c r="CL166">
        <f>(0.5*fun[[#This Row],[WoodDeckSF]])+fun[[#This Row],[OpenPorchSF]]+(2*fun[[#This Row],[EnclosedPorch]])+(1.5*fun[[#This Row],[3SsnPorch]])+fun[[#This Row],[ScreenPorch]]</f>
        <v>366</v>
      </c>
      <c r="CM166">
        <v>0</v>
      </c>
      <c r="CN166" t="s">
        <v>109</v>
      </c>
      <c r="CO166">
        <f>IF(fun[[#This Row],[PoolQC]]="Ex",5,IF(fun[[#This Row],[PoolQC]]="Gd",4,IF(fun[[#This Row],[PoolQC]]="TA",3,IF(fun[[#This Row],[PoolQC]]="Fa",2,IF(fun[[#This Row],[PoolQC]]="Po",1,0)))))</f>
        <v>0</v>
      </c>
      <c r="CP166" t="s">
        <v>109</v>
      </c>
      <c r="CQ166" t="s">
        <v>109</v>
      </c>
      <c r="CR166">
        <v>0</v>
      </c>
      <c r="CS166">
        <v>10</v>
      </c>
      <c r="CT166">
        <v>2007</v>
      </c>
      <c r="CU166" t="s">
        <v>136</v>
      </c>
      <c r="CV166" t="s">
        <v>137</v>
      </c>
      <c r="CW166">
        <f>COUNTIF(fun[[#This Row],[Id]:[SaleCondition]],0)</f>
        <v>20</v>
      </c>
      <c r="CX166">
        <f>COUNTIF(fun[[#This Row],[Id]:[SaleCondition]],"NA")</f>
        <v>4</v>
      </c>
      <c r="CY166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66">
        <f>fun[NUM_ExCond]+fun[NUM_BsmtCond]+fun[NUM_GarCond]</f>
        <v>10</v>
      </c>
      <c r="DA1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1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69.25</v>
      </c>
      <c r="DC166">
        <v>152000</v>
      </c>
    </row>
    <row r="167" spans="1:107" x14ac:dyDescent="0.25">
      <c r="A167">
        <v>166</v>
      </c>
      <c r="B167">
        <v>190</v>
      </c>
      <c r="C167" t="s">
        <v>107</v>
      </c>
      <c r="D167">
        <f>IF(fun[[#This Row],[MSZoning]]="RL",1,0)</f>
        <v>1</v>
      </c>
      <c r="E167">
        <f>IF(fun[[#This Row],[rl]]="RM",1,0)</f>
        <v>0</v>
      </c>
      <c r="F167">
        <f>IF(fun[[#This Row],[rm]]="RH",1,0)</f>
        <v>0</v>
      </c>
      <c r="G167">
        <f>IF(fun[[#This Row],[rh]]="C (all)",1,0)</f>
        <v>0</v>
      </c>
      <c r="H167">
        <v>62</v>
      </c>
      <c r="I167">
        <f>IF(fun[[#This Row],[LotFrontage]]="NA",0,fun[[#This Row],[LotFrontage]])</f>
        <v>62</v>
      </c>
      <c r="J167">
        <v>10106</v>
      </c>
      <c r="K167" t="s">
        <v>108</v>
      </c>
      <c r="L167" t="s">
        <v>109</v>
      </c>
      <c r="M167" t="s">
        <v>110</v>
      </c>
      <c r="N167" t="s">
        <v>111</v>
      </c>
      <c r="O167" t="s">
        <v>112</v>
      </c>
      <c r="P167" t="s">
        <v>113</v>
      </c>
      <c r="Q167" t="s">
        <v>114</v>
      </c>
      <c r="R167" t="s">
        <v>211</v>
      </c>
      <c r="S167" t="s">
        <v>116</v>
      </c>
      <c r="T167" t="s">
        <v>116</v>
      </c>
      <c r="U167" t="s">
        <v>175</v>
      </c>
      <c r="V167" t="s">
        <v>158</v>
      </c>
      <c r="W167">
        <v>5</v>
      </c>
      <c r="X167">
        <v>7</v>
      </c>
      <c r="Y167">
        <v>1940</v>
      </c>
      <c r="Z167">
        <v>1999</v>
      </c>
      <c r="AA167" t="s">
        <v>119</v>
      </c>
      <c r="AB167" t="s">
        <v>120</v>
      </c>
      <c r="AC167" t="s">
        <v>150</v>
      </c>
      <c r="AD167" t="s">
        <v>150</v>
      </c>
      <c r="AE167" t="s">
        <v>143</v>
      </c>
      <c r="AF167">
        <v>0</v>
      </c>
      <c r="AG167" t="s">
        <v>124</v>
      </c>
      <c r="AH167">
        <f>IF(fun[[#This Row],[ExterQual]]="Ex",5,IF(fun[[#This Row],[ExterQual]]="Gd",4,IF(fun[[#This Row],[ExterQual]]="TA",3,IF(fun[[#This Row],[ExterQual]]="Fa",2,1))))</f>
        <v>3</v>
      </c>
      <c r="AI167" t="s">
        <v>123</v>
      </c>
      <c r="AJ167">
        <f>IF(fun[[#This Row],[ExterCond]]="Ex",5,IF(fun[[#This Row],[ExterCond]]="Gd",4,IF(fun[[#This Row],[ExterCond]]="TA",3,IF(fun[[#This Row],[ExterCond]]="Fa",2,1))))</f>
        <v>4</v>
      </c>
      <c r="AK167" t="s">
        <v>152</v>
      </c>
      <c r="AL167" t="s">
        <v>124</v>
      </c>
      <c r="AM167">
        <f>IF(fun[[#This Row],[BsmtQual]]="Ex",5,IF(fun[[#This Row],[BsmtQual]]="Gd",4,IF(fun[[#This Row],[BsmtQual]]="TA",3,IF(fun[[#This Row],[BsmtQual]]="Fa",2,IF(fun[[#This Row],[BsmtQual]]="Po",1,0)))))</f>
        <v>3</v>
      </c>
      <c r="AN167" t="s">
        <v>124</v>
      </c>
      <c r="AO167">
        <f>IF(fun[[#This Row],[BsmtCond]]="Ex",5,IF(fun[[#This Row],[BsmtCond]]="Gd",4,IF(fun[[#This Row],[BsmtCond]]="TA",3,IF(fun[[#This Row],[BsmtCond]]="Fa",2,IF(fun[[#This Row],[BsmtCond]]="Po",1,0)))))</f>
        <v>3</v>
      </c>
      <c r="AP167" t="s">
        <v>126</v>
      </c>
      <c r="AQ167">
        <f>IF(fun[[#This Row],[BsmtExposure]]="Gd",3,IF(fun[[#This Row],[BsmtExposure]]="Av",2,IF(fun[[#This Row],[BsmtExposure]]="Mn",1,0)))</f>
        <v>0</v>
      </c>
      <c r="AR167" t="s">
        <v>145</v>
      </c>
      <c r="AS167">
        <v>351</v>
      </c>
      <c r="AT167" t="s">
        <v>179</v>
      </c>
      <c r="AU167">
        <v>181</v>
      </c>
      <c r="AV167">
        <v>112</v>
      </c>
      <c r="AW167">
        <v>644</v>
      </c>
      <c r="AX167" t="s">
        <v>129</v>
      </c>
      <c r="AY167" t="s">
        <v>123</v>
      </c>
      <c r="AZ167">
        <f>IF(fun[[#This Row],[HeatingQC]]="Ex",5,IF(fun[[#This Row],[HeatingQC]]="Gd",4,IF(fun[[#This Row],[HeatingQC]]="TA",3,IF(fun[[#This Row],[HeatingQC]]="Fa",2,IF(fun[[#This Row],[HeatingQC]]="Po",1,0)))))</f>
        <v>4</v>
      </c>
      <c r="BA167" t="s">
        <v>131</v>
      </c>
      <c r="BB167" t="s">
        <v>132</v>
      </c>
      <c r="BC167">
        <v>808</v>
      </c>
      <c r="BD167">
        <v>547</v>
      </c>
      <c r="BE167">
        <v>0</v>
      </c>
      <c r="BF167">
        <v>1355</v>
      </c>
      <c r="BG167">
        <f>LOG(fun[[#This Row],[GrLivArea]])</f>
        <v>3.1319392952104246</v>
      </c>
      <c r="BH167">
        <v>1</v>
      </c>
      <c r="BI167">
        <v>0</v>
      </c>
      <c r="BJ167">
        <f>fun[[#This Row],[BsmtFullBath]]+(0.5*fun[[#This Row],[BsmtHalfBath]])</f>
        <v>1</v>
      </c>
      <c r="BK167">
        <v>2</v>
      </c>
      <c r="BL167">
        <v>0</v>
      </c>
      <c r="BM167">
        <f>fun[[#This Row],[HalfBath]]+fun[[#This Row],[TOTBaseBath]]+fun[[#This Row],[FullBath]]</f>
        <v>3</v>
      </c>
      <c r="BN167">
        <v>4</v>
      </c>
      <c r="BO167">
        <v>2</v>
      </c>
      <c r="BP167" t="s">
        <v>124</v>
      </c>
      <c r="BQ167">
        <f>IF(fun[[#This Row],[KitchenQual]]="Ex",5,IF(fun[[#This Row],[KitchenQual]]="Gd",4,IF(fun[[#This Row],[KitchenQual]]="TA",3,IF(fun[[#This Row],[KitchenQual]]="Fa",2,0))))</f>
        <v>3</v>
      </c>
      <c r="BR167">
        <v>6</v>
      </c>
      <c r="BS167" t="s">
        <v>133</v>
      </c>
      <c r="BT167">
        <v>0</v>
      </c>
      <c r="BU167" t="s">
        <v>109</v>
      </c>
      <c r="BV167">
        <f>IF(fun[[#This Row],[FireplaceQu]]="Ex",5,IF(fun[[#This Row],[FireplaceQu]]="Gd",4,IF(fun[[#This Row],[FireplaceQu]]="TA",3,IF(fun[[#This Row],[FireplaceQu]]="Fa",2,0))))</f>
        <v>0</v>
      </c>
      <c r="BW167" t="s">
        <v>109</v>
      </c>
      <c r="BX167" t="s">
        <v>109</v>
      </c>
      <c r="BY167" t="s">
        <v>109</v>
      </c>
      <c r="BZ167">
        <v>0</v>
      </c>
      <c r="CA167">
        <v>0</v>
      </c>
      <c r="CB167" t="s">
        <v>109</v>
      </c>
      <c r="CC167">
        <f>IF(fun[[#This Row],[GarageQual]]="Ex",5,IF(fun[[#This Row],[GarageQual]]="Gd",4,IF(fun[[#This Row],[GarageQual]]="TA",3,IF(fun[[#This Row],[GarageQual]]="Fa",2,IF(fun[[#This Row],[GarageQual]]="Po",1,0)))))</f>
        <v>0</v>
      </c>
      <c r="CD167" t="s">
        <v>109</v>
      </c>
      <c r="CE167">
        <f>IF(fun[[#This Row],[GarageCond]]="Ex",5,IF(fun[[#This Row],[GarageCond]]="Gd",4,IF(fun[[#This Row],[GarageCond]]="TA",3,IF(fun[[#This Row],[GarageCond]]="Fa",2,IF(fun[[#This Row],[GarageCond]]="Po",1,0)))))</f>
        <v>0</v>
      </c>
      <c r="CF167" t="s">
        <v>131</v>
      </c>
      <c r="CG167">
        <v>140</v>
      </c>
      <c r="CH167">
        <v>0</v>
      </c>
      <c r="CI167">
        <v>0</v>
      </c>
      <c r="CJ167">
        <v>0</v>
      </c>
      <c r="CK167">
        <v>0</v>
      </c>
      <c r="CL167">
        <f>(0.5*fun[[#This Row],[WoodDeckSF]])+fun[[#This Row],[OpenPorchSF]]+(2*fun[[#This Row],[EnclosedPorch]])+(1.5*fun[[#This Row],[3SsnPorch]])+fun[[#This Row],[ScreenPorch]]</f>
        <v>70</v>
      </c>
      <c r="CM167">
        <v>0</v>
      </c>
      <c r="CN167" t="s">
        <v>109</v>
      </c>
      <c r="CO167">
        <f>IF(fun[[#This Row],[PoolQC]]="Ex",5,IF(fun[[#This Row],[PoolQC]]="Gd",4,IF(fun[[#This Row],[PoolQC]]="TA",3,IF(fun[[#This Row],[PoolQC]]="Fa",2,IF(fun[[#This Row],[PoolQC]]="Po",1,0)))))</f>
        <v>0</v>
      </c>
      <c r="CP167" t="s">
        <v>109</v>
      </c>
      <c r="CQ167" t="s">
        <v>109</v>
      </c>
      <c r="CR167">
        <v>0</v>
      </c>
      <c r="CS167">
        <v>9</v>
      </c>
      <c r="CT167">
        <v>2008</v>
      </c>
      <c r="CU167" t="s">
        <v>136</v>
      </c>
      <c r="CV167" t="s">
        <v>137</v>
      </c>
      <c r="CW167">
        <f>COUNTIF(fun[[#This Row],[Id]:[SaleCondition]],0)</f>
        <v>21</v>
      </c>
      <c r="CX167">
        <f>COUNTIF(fun[[#This Row],[Id]:[SaleCondition]],"NA")</f>
        <v>10</v>
      </c>
      <c r="CY167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67">
        <f>fun[NUM_ExCond]+fun[NUM_BsmtCond]+fun[NUM_GarCond]</f>
        <v>7</v>
      </c>
      <c r="DA1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1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167">
        <v>127500</v>
      </c>
    </row>
    <row r="168" spans="1:107" x14ac:dyDescent="0.25">
      <c r="A168">
        <v>167</v>
      </c>
      <c r="B168">
        <v>20</v>
      </c>
      <c r="C168" t="s">
        <v>107</v>
      </c>
      <c r="D168">
        <f>IF(fun[[#This Row],[MSZoning]]="RL",1,0)</f>
        <v>1</v>
      </c>
      <c r="E168">
        <f>IF(fun[[#This Row],[rl]]="RM",1,0)</f>
        <v>0</v>
      </c>
      <c r="F168">
        <f>IF(fun[[#This Row],[rm]]="RH",1,0)</f>
        <v>0</v>
      </c>
      <c r="G168">
        <f>IF(fun[[#This Row],[rh]]="C (all)",1,0)</f>
        <v>0</v>
      </c>
      <c r="H168" t="s">
        <v>109</v>
      </c>
      <c r="I168">
        <f>IF(fun[[#This Row],[LotFrontage]]="NA",0,fun[[#This Row],[LotFrontage]])</f>
        <v>0</v>
      </c>
      <c r="J168">
        <v>10708</v>
      </c>
      <c r="K168" t="s">
        <v>108</v>
      </c>
      <c r="L168" t="s">
        <v>109</v>
      </c>
      <c r="M168" t="s">
        <v>146</v>
      </c>
      <c r="N168" t="s">
        <v>111</v>
      </c>
      <c r="O168" t="s">
        <v>112</v>
      </c>
      <c r="P168" t="s">
        <v>113</v>
      </c>
      <c r="Q168" t="s">
        <v>114</v>
      </c>
      <c r="R168" t="s">
        <v>231</v>
      </c>
      <c r="S168" t="s">
        <v>116</v>
      </c>
      <c r="T168" t="s">
        <v>116</v>
      </c>
      <c r="U168" t="s">
        <v>117</v>
      </c>
      <c r="V168" t="s">
        <v>141</v>
      </c>
      <c r="W168">
        <v>5</v>
      </c>
      <c r="X168">
        <v>5</v>
      </c>
      <c r="Y168">
        <v>1955</v>
      </c>
      <c r="Z168">
        <v>1993</v>
      </c>
      <c r="AA168" t="s">
        <v>178</v>
      </c>
      <c r="AB168" t="s">
        <v>120</v>
      </c>
      <c r="AC168" t="s">
        <v>150</v>
      </c>
      <c r="AD168" t="s">
        <v>150</v>
      </c>
      <c r="AE168" t="s">
        <v>143</v>
      </c>
      <c r="AF168">
        <v>0</v>
      </c>
      <c r="AG168" t="s">
        <v>123</v>
      </c>
      <c r="AH168">
        <f>IF(fun[[#This Row],[ExterQual]]="Ex",5,IF(fun[[#This Row],[ExterQual]]="Gd",4,IF(fun[[#This Row],[ExterQual]]="TA",3,IF(fun[[#This Row],[ExterQual]]="Fa",2,1))))</f>
        <v>4</v>
      </c>
      <c r="AI168" t="s">
        <v>124</v>
      </c>
      <c r="AJ168">
        <f>IF(fun[[#This Row],[ExterCond]]="Ex",5,IF(fun[[#This Row],[ExterCond]]="Gd",4,IF(fun[[#This Row],[ExterCond]]="TA",3,IF(fun[[#This Row],[ExterCond]]="Fa",2,1))))</f>
        <v>3</v>
      </c>
      <c r="AK168" t="s">
        <v>144</v>
      </c>
      <c r="AL168" t="s">
        <v>124</v>
      </c>
      <c r="AM168">
        <f>IF(fun[[#This Row],[BsmtQual]]="Ex",5,IF(fun[[#This Row],[BsmtQual]]="Gd",4,IF(fun[[#This Row],[BsmtQual]]="TA",3,IF(fun[[#This Row],[BsmtQual]]="Fa",2,IF(fun[[#This Row],[BsmtQual]]="Po",1,0)))))</f>
        <v>3</v>
      </c>
      <c r="AN168" t="s">
        <v>124</v>
      </c>
      <c r="AO168">
        <f>IF(fun[[#This Row],[BsmtCond]]="Ex",5,IF(fun[[#This Row],[BsmtCond]]="Gd",4,IF(fun[[#This Row],[BsmtCond]]="TA",3,IF(fun[[#This Row],[BsmtCond]]="Fa",2,IF(fun[[#This Row],[BsmtCond]]="Po",1,0)))))</f>
        <v>3</v>
      </c>
      <c r="AP168" t="s">
        <v>126</v>
      </c>
      <c r="AQ168">
        <f>IF(fun[[#This Row],[BsmtExposure]]="Gd",3,IF(fun[[#This Row],[BsmtExposure]]="Av",2,IF(fun[[#This Row],[BsmtExposure]]="Mn",1,0)))</f>
        <v>0</v>
      </c>
      <c r="AR168" t="s">
        <v>198</v>
      </c>
      <c r="AS168">
        <v>379</v>
      </c>
      <c r="AT168" t="s">
        <v>167</v>
      </c>
      <c r="AU168">
        <v>768</v>
      </c>
      <c r="AV168">
        <v>470</v>
      </c>
      <c r="AW168">
        <v>1617</v>
      </c>
      <c r="AX168" t="s">
        <v>129</v>
      </c>
      <c r="AY168" t="s">
        <v>130</v>
      </c>
      <c r="AZ168">
        <f>IF(fun[[#This Row],[HeatingQC]]="Ex",5,IF(fun[[#This Row],[HeatingQC]]="Gd",4,IF(fun[[#This Row],[HeatingQC]]="TA",3,IF(fun[[#This Row],[HeatingQC]]="Fa",2,IF(fun[[#This Row],[HeatingQC]]="Po",1,0)))))</f>
        <v>5</v>
      </c>
      <c r="BA168" t="s">
        <v>131</v>
      </c>
      <c r="BB168" t="s">
        <v>190</v>
      </c>
      <c r="BC168">
        <v>1867</v>
      </c>
      <c r="BD168">
        <v>0</v>
      </c>
      <c r="BE168">
        <v>0</v>
      </c>
      <c r="BF168">
        <v>1867</v>
      </c>
      <c r="BG168">
        <f>LOG(fun[[#This Row],[GrLivArea]])</f>
        <v>3.2711443179490782</v>
      </c>
      <c r="BH168">
        <v>1</v>
      </c>
      <c r="BI168">
        <v>0</v>
      </c>
      <c r="BJ168">
        <f>fun[[#This Row],[BsmtFullBath]]+(0.5*fun[[#This Row],[BsmtHalfBath]])</f>
        <v>1</v>
      </c>
      <c r="BK168">
        <v>1</v>
      </c>
      <c r="BL168">
        <v>0</v>
      </c>
      <c r="BM168">
        <f>fun[[#This Row],[HalfBath]]+fun[[#This Row],[TOTBaseBath]]+fun[[#This Row],[FullBath]]</f>
        <v>2</v>
      </c>
      <c r="BN168">
        <v>2</v>
      </c>
      <c r="BO168">
        <v>1</v>
      </c>
      <c r="BP168" t="s">
        <v>124</v>
      </c>
      <c r="BQ168">
        <f>IF(fun[[#This Row],[KitchenQual]]="Ex",5,IF(fun[[#This Row],[KitchenQual]]="Gd",4,IF(fun[[#This Row],[KitchenQual]]="TA",3,IF(fun[[#This Row],[KitchenQual]]="Fa",2,0))))</f>
        <v>3</v>
      </c>
      <c r="BR168">
        <v>7</v>
      </c>
      <c r="BS168" t="s">
        <v>133</v>
      </c>
      <c r="BT168">
        <v>3</v>
      </c>
      <c r="BU168" t="s">
        <v>123</v>
      </c>
      <c r="BV168">
        <f>IF(fun[[#This Row],[FireplaceQu]]="Ex",5,IF(fun[[#This Row],[FireplaceQu]]="Gd",4,IF(fun[[#This Row],[FireplaceQu]]="TA",3,IF(fun[[#This Row],[FireplaceQu]]="Fa",2,0))))</f>
        <v>4</v>
      </c>
      <c r="BW168" t="s">
        <v>134</v>
      </c>
      <c r="BX168">
        <v>1955</v>
      </c>
      <c r="BY168" t="s">
        <v>183</v>
      </c>
      <c r="BZ168">
        <v>1</v>
      </c>
      <c r="CA168">
        <v>303</v>
      </c>
      <c r="CB168" t="s">
        <v>124</v>
      </c>
      <c r="CC168">
        <f>IF(fun[[#This Row],[GarageQual]]="Ex",5,IF(fun[[#This Row],[GarageQual]]="Gd",4,IF(fun[[#This Row],[GarageQual]]="TA",3,IF(fun[[#This Row],[GarageQual]]="Fa",2,IF(fun[[#This Row],[GarageQual]]="Po",1,0)))))</f>
        <v>3</v>
      </c>
      <c r="CD168" t="s">
        <v>124</v>
      </c>
      <c r="CE168">
        <f>IF(fun[[#This Row],[GarageCond]]="Ex",5,IF(fun[[#This Row],[GarageCond]]="Gd",4,IF(fun[[#This Row],[GarageCond]]="TA",3,IF(fun[[#This Row],[GarageCond]]="Fa",2,IF(fun[[#This Row],[GarageCond]]="Po",1,0)))))</f>
        <v>3</v>
      </c>
      <c r="CF168" t="s">
        <v>131</v>
      </c>
      <c r="CG168">
        <v>476</v>
      </c>
      <c r="CH168">
        <v>0</v>
      </c>
      <c r="CI168">
        <v>0</v>
      </c>
      <c r="CJ168">
        <v>0</v>
      </c>
      <c r="CK168">
        <v>142</v>
      </c>
      <c r="CL168">
        <f>(0.5*fun[[#This Row],[WoodDeckSF]])+fun[[#This Row],[OpenPorchSF]]+(2*fun[[#This Row],[EnclosedPorch]])+(1.5*fun[[#This Row],[3SsnPorch]])+fun[[#This Row],[ScreenPorch]]</f>
        <v>380</v>
      </c>
      <c r="CM168">
        <v>0</v>
      </c>
      <c r="CN168" t="s">
        <v>109</v>
      </c>
      <c r="CO168">
        <f>IF(fun[[#This Row],[PoolQC]]="Ex",5,IF(fun[[#This Row],[PoolQC]]="Gd",4,IF(fun[[#This Row],[PoolQC]]="TA",3,IF(fun[[#This Row],[PoolQC]]="Fa",2,IF(fun[[#This Row],[PoolQC]]="Po",1,0)))))</f>
        <v>0</v>
      </c>
      <c r="CP168" t="s">
        <v>189</v>
      </c>
      <c r="CQ168" t="s">
        <v>109</v>
      </c>
      <c r="CR168">
        <v>0</v>
      </c>
      <c r="CS168">
        <v>11</v>
      </c>
      <c r="CT168">
        <v>2009</v>
      </c>
      <c r="CU168" t="s">
        <v>199</v>
      </c>
      <c r="CV168" t="s">
        <v>137</v>
      </c>
      <c r="CW168">
        <f>COUNTIF(fun[[#This Row],[Id]:[SaleCondition]],0)</f>
        <v>16</v>
      </c>
      <c r="CX168">
        <f>COUNTIF(fun[[#This Row],[Id]:[SaleCondition]],"NA")</f>
        <v>4</v>
      </c>
      <c r="CY16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68">
        <f>fun[NUM_ExCond]+fun[NUM_BsmtCond]+fun[NUM_GarCond]</f>
        <v>9</v>
      </c>
      <c r="DA1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1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54.25</v>
      </c>
      <c r="DC168">
        <v>190000</v>
      </c>
    </row>
    <row r="169" spans="1:107" x14ac:dyDescent="0.25">
      <c r="A169">
        <v>168</v>
      </c>
      <c r="B169">
        <v>60</v>
      </c>
      <c r="C169" t="s">
        <v>107</v>
      </c>
      <c r="D169">
        <f>IF(fun[[#This Row],[MSZoning]]="RL",1,0)</f>
        <v>1</v>
      </c>
      <c r="E169">
        <f>IF(fun[[#This Row],[rl]]="RM",1,0)</f>
        <v>0</v>
      </c>
      <c r="F169">
        <f>IF(fun[[#This Row],[rm]]="RH",1,0)</f>
        <v>0</v>
      </c>
      <c r="G169">
        <f>IF(fun[[#This Row],[rh]]="C (all)",1,0)</f>
        <v>0</v>
      </c>
      <c r="H169">
        <v>86</v>
      </c>
      <c r="I169">
        <f>IF(fun[[#This Row],[LotFrontage]]="NA",0,fun[[#This Row],[LotFrontage]])</f>
        <v>86</v>
      </c>
      <c r="J169">
        <v>10562</v>
      </c>
      <c r="K169" t="s">
        <v>108</v>
      </c>
      <c r="L169" t="s">
        <v>109</v>
      </c>
      <c r="M169" t="s">
        <v>110</v>
      </c>
      <c r="N169" t="s">
        <v>111</v>
      </c>
      <c r="O169" t="s">
        <v>112</v>
      </c>
      <c r="P169" t="s">
        <v>113</v>
      </c>
      <c r="Q169" t="s">
        <v>114</v>
      </c>
      <c r="R169" t="s">
        <v>180</v>
      </c>
      <c r="S169" t="s">
        <v>116</v>
      </c>
      <c r="T169" t="s">
        <v>116</v>
      </c>
      <c r="U169" t="s">
        <v>117</v>
      </c>
      <c r="V169" t="s">
        <v>118</v>
      </c>
      <c r="W169">
        <v>8</v>
      </c>
      <c r="X169">
        <v>5</v>
      </c>
      <c r="Y169">
        <v>2007</v>
      </c>
      <c r="Z169">
        <v>2007</v>
      </c>
      <c r="AA169" t="s">
        <v>119</v>
      </c>
      <c r="AB169" t="s">
        <v>120</v>
      </c>
      <c r="AC169" t="s">
        <v>121</v>
      </c>
      <c r="AD169" t="s">
        <v>121</v>
      </c>
      <c r="AE169" t="s">
        <v>163</v>
      </c>
      <c r="AF169">
        <v>300</v>
      </c>
      <c r="AG169" t="s">
        <v>123</v>
      </c>
      <c r="AH169">
        <f>IF(fun[[#This Row],[ExterQual]]="Ex",5,IF(fun[[#This Row],[ExterQual]]="Gd",4,IF(fun[[#This Row],[ExterQual]]="TA",3,IF(fun[[#This Row],[ExterQual]]="Fa",2,1))))</f>
        <v>4</v>
      </c>
      <c r="AI169" t="s">
        <v>124</v>
      </c>
      <c r="AJ169">
        <f>IF(fun[[#This Row],[ExterCond]]="Ex",5,IF(fun[[#This Row],[ExterCond]]="Gd",4,IF(fun[[#This Row],[ExterCond]]="TA",3,IF(fun[[#This Row],[ExterCond]]="Fa",2,1))))</f>
        <v>3</v>
      </c>
      <c r="AK169" t="s">
        <v>125</v>
      </c>
      <c r="AL169" t="s">
        <v>130</v>
      </c>
      <c r="AM169">
        <f>IF(fun[[#This Row],[BsmtQual]]="Ex",5,IF(fun[[#This Row],[BsmtQual]]="Gd",4,IF(fun[[#This Row],[BsmtQual]]="TA",3,IF(fun[[#This Row],[BsmtQual]]="Fa",2,IF(fun[[#This Row],[BsmtQual]]="Po",1,0)))))</f>
        <v>5</v>
      </c>
      <c r="AN169" t="s">
        <v>124</v>
      </c>
      <c r="AO169">
        <f>IF(fun[[#This Row],[BsmtCond]]="Ex",5,IF(fun[[#This Row],[BsmtCond]]="Gd",4,IF(fun[[#This Row],[BsmtCond]]="TA",3,IF(fun[[#This Row],[BsmtCond]]="Fa",2,IF(fun[[#This Row],[BsmtCond]]="Po",1,0)))))</f>
        <v>3</v>
      </c>
      <c r="AP169" t="s">
        <v>126</v>
      </c>
      <c r="AQ169">
        <f>IF(fun[[#This Row],[BsmtExposure]]="Gd",3,IF(fun[[#This Row],[BsmtExposure]]="Av",2,IF(fun[[#This Row],[BsmtExposure]]="Mn",1,0)))</f>
        <v>0</v>
      </c>
      <c r="AR169" t="s">
        <v>127</v>
      </c>
      <c r="AS169">
        <v>1288</v>
      </c>
      <c r="AT169" t="s">
        <v>128</v>
      </c>
      <c r="AU169">
        <v>0</v>
      </c>
      <c r="AV169">
        <v>294</v>
      </c>
      <c r="AW169">
        <v>1582</v>
      </c>
      <c r="AX169" t="s">
        <v>129</v>
      </c>
      <c r="AY169" t="s">
        <v>130</v>
      </c>
      <c r="AZ169">
        <f>IF(fun[[#This Row],[HeatingQC]]="Ex",5,IF(fun[[#This Row],[HeatingQC]]="Gd",4,IF(fun[[#This Row],[HeatingQC]]="TA",3,IF(fun[[#This Row],[HeatingQC]]="Fa",2,IF(fun[[#This Row],[HeatingQC]]="Po",1,0)))))</f>
        <v>5</v>
      </c>
      <c r="BA169" t="s">
        <v>131</v>
      </c>
      <c r="BB169" t="s">
        <v>132</v>
      </c>
      <c r="BC169">
        <v>1610</v>
      </c>
      <c r="BD169">
        <v>551</v>
      </c>
      <c r="BE169">
        <v>0</v>
      </c>
      <c r="BF169">
        <v>2161</v>
      </c>
      <c r="BG169">
        <f>LOG(fun[[#This Row],[GrLivArea]])</f>
        <v>3.3346547668832414</v>
      </c>
      <c r="BH169">
        <v>1</v>
      </c>
      <c r="BI169">
        <v>0</v>
      </c>
      <c r="BJ169">
        <f>fun[[#This Row],[BsmtFullBath]]+(0.5*fun[[#This Row],[BsmtHalfBath]])</f>
        <v>1</v>
      </c>
      <c r="BK169">
        <v>1</v>
      </c>
      <c r="BL169">
        <v>1</v>
      </c>
      <c r="BM169">
        <f>fun[[#This Row],[HalfBath]]+fun[[#This Row],[TOTBaseBath]]+fun[[#This Row],[FullBath]]</f>
        <v>3</v>
      </c>
      <c r="BN169">
        <v>3</v>
      </c>
      <c r="BO169">
        <v>1</v>
      </c>
      <c r="BP169" t="s">
        <v>130</v>
      </c>
      <c r="BQ169">
        <f>IF(fun[[#This Row],[KitchenQual]]="Ex",5,IF(fun[[#This Row],[KitchenQual]]="Gd",4,IF(fun[[#This Row],[KitchenQual]]="TA",3,IF(fun[[#This Row],[KitchenQual]]="Fa",2,0))))</f>
        <v>5</v>
      </c>
      <c r="BR169">
        <v>8</v>
      </c>
      <c r="BS169" t="s">
        <v>133</v>
      </c>
      <c r="BT169">
        <v>1</v>
      </c>
      <c r="BU169" t="s">
        <v>123</v>
      </c>
      <c r="BV169">
        <f>IF(fun[[#This Row],[FireplaceQu]]="Ex",5,IF(fun[[#This Row],[FireplaceQu]]="Gd",4,IF(fun[[#This Row],[FireplaceQu]]="TA",3,IF(fun[[#This Row],[FireplaceQu]]="Fa",2,0))))</f>
        <v>4</v>
      </c>
      <c r="BW169" t="s">
        <v>134</v>
      </c>
      <c r="BX169">
        <v>2007</v>
      </c>
      <c r="BY169" t="s">
        <v>183</v>
      </c>
      <c r="BZ169">
        <v>3</v>
      </c>
      <c r="CA169">
        <v>789</v>
      </c>
      <c r="CB169" t="s">
        <v>124</v>
      </c>
      <c r="CC169">
        <f>IF(fun[[#This Row],[GarageQual]]="Ex",5,IF(fun[[#This Row],[GarageQual]]="Gd",4,IF(fun[[#This Row],[GarageQual]]="TA",3,IF(fun[[#This Row],[GarageQual]]="Fa",2,IF(fun[[#This Row],[GarageQual]]="Po",1,0)))))</f>
        <v>3</v>
      </c>
      <c r="CD169" t="s">
        <v>124</v>
      </c>
      <c r="CE169">
        <f>IF(fun[[#This Row],[GarageCond]]="Ex",5,IF(fun[[#This Row],[GarageCond]]="Gd",4,IF(fun[[#This Row],[GarageCond]]="TA",3,IF(fun[[#This Row],[GarageCond]]="Fa",2,IF(fun[[#This Row],[GarageCond]]="Po",1,0)))))</f>
        <v>3</v>
      </c>
      <c r="CF169" t="s">
        <v>131</v>
      </c>
      <c r="CG169">
        <v>178</v>
      </c>
      <c r="CH169">
        <v>120</v>
      </c>
      <c r="CI169">
        <v>0</v>
      </c>
      <c r="CJ169">
        <v>0</v>
      </c>
      <c r="CK169">
        <v>0</v>
      </c>
      <c r="CL169">
        <f>(0.5*fun[[#This Row],[WoodDeckSF]])+fun[[#This Row],[OpenPorchSF]]+(2*fun[[#This Row],[EnclosedPorch]])+(1.5*fun[[#This Row],[3SsnPorch]])+fun[[#This Row],[ScreenPorch]]</f>
        <v>209</v>
      </c>
      <c r="CM169">
        <v>0</v>
      </c>
      <c r="CN169" t="s">
        <v>109</v>
      </c>
      <c r="CO169">
        <f>IF(fun[[#This Row],[PoolQC]]="Ex",5,IF(fun[[#This Row],[PoolQC]]="Gd",4,IF(fun[[#This Row],[PoolQC]]="TA",3,IF(fun[[#This Row],[PoolQC]]="Fa",2,IF(fun[[#This Row],[PoolQC]]="Po",1,0)))))</f>
        <v>0</v>
      </c>
      <c r="CP169" t="s">
        <v>109</v>
      </c>
      <c r="CQ169" t="s">
        <v>109</v>
      </c>
      <c r="CR169">
        <v>0</v>
      </c>
      <c r="CS169">
        <v>11</v>
      </c>
      <c r="CT169">
        <v>2007</v>
      </c>
      <c r="CU169" t="s">
        <v>184</v>
      </c>
      <c r="CV169" t="s">
        <v>185</v>
      </c>
      <c r="CW169">
        <f>COUNTIF(fun[[#This Row],[Id]:[SaleCondition]],0)</f>
        <v>13</v>
      </c>
      <c r="CX169">
        <f>COUNTIF(fun[[#This Row],[Id]:[SaleCondition]],"NA")</f>
        <v>4</v>
      </c>
      <c r="CY169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169">
        <f>fun[NUM_ExCond]+fun[NUM_BsmtCond]+fun[NUM_GarCond]</f>
        <v>9</v>
      </c>
      <c r="DA1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1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81.75</v>
      </c>
      <c r="DC169">
        <v>325624</v>
      </c>
    </row>
    <row r="170" spans="1:107" x14ac:dyDescent="0.25">
      <c r="A170">
        <v>169</v>
      </c>
      <c r="B170">
        <v>60</v>
      </c>
      <c r="C170" t="s">
        <v>107</v>
      </c>
      <c r="D170">
        <f>IF(fun[[#This Row],[MSZoning]]="RL",1,0)</f>
        <v>1</v>
      </c>
      <c r="E170">
        <f>IF(fun[[#This Row],[rl]]="RM",1,0)</f>
        <v>0</v>
      </c>
      <c r="F170">
        <f>IF(fun[[#This Row],[rm]]="RH",1,0)</f>
        <v>0</v>
      </c>
      <c r="G170">
        <f>IF(fun[[#This Row],[rh]]="C (all)",1,0)</f>
        <v>0</v>
      </c>
      <c r="H170">
        <v>62</v>
      </c>
      <c r="I170">
        <f>IF(fun[[#This Row],[LotFrontage]]="NA",0,fun[[#This Row],[LotFrontage]])</f>
        <v>62</v>
      </c>
      <c r="J170">
        <v>8244</v>
      </c>
      <c r="K170" t="s">
        <v>108</v>
      </c>
      <c r="L170" t="s">
        <v>109</v>
      </c>
      <c r="M170" t="s">
        <v>146</v>
      </c>
      <c r="N170" t="s">
        <v>111</v>
      </c>
      <c r="O170" t="s">
        <v>112</v>
      </c>
      <c r="P170" t="s">
        <v>113</v>
      </c>
      <c r="Q170" t="s">
        <v>114</v>
      </c>
      <c r="R170" t="s">
        <v>219</v>
      </c>
      <c r="S170" t="s">
        <v>116</v>
      </c>
      <c r="T170" t="s">
        <v>116</v>
      </c>
      <c r="U170" t="s">
        <v>117</v>
      </c>
      <c r="V170" t="s">
        <v>118</v>
      </c>
      <c r="W170">
        <v>7</v>
      </c>
      <c r="X170">
        <v>5</v>
      </c>
      <c r="Y170">
        <v>2004</v>
      </c>
      <c r="Z170">
        <v>2004</v>
      </c>
      <c r="AA170" t="s">
        <v>119</v>
      </c>
      <c r="AB170" t="s">
        <v>120</v>
      </c>
      <c r="AC170" t="s">
        <v>121</v>
      </c>
      <c r="AD170" t="s">
        <v>121</v>
      </c>
      <c r="AE170" t="s">
        <v>143</v>
      </c>
      <c r="AF170">
        <v>0</v>
      </c>
      <c r="AG170" t="s">
        <v>123</v>
      </c>
      <c r="AH170">
        <f>IF(fun[[#This Row],[ExterQual]]="Ex",5,IF(fun[[#This Row],[ExterQual]]="Gd",4,IF(fun[[#This Row],[ExterQual]]="TA",3,IF(fun[[#This Row],[ExterQual]]="Fa",2,1))))</f>
        <v>4</v>
      </c>
      <c r="AI170" t="s">
        <v>124</v>
      </c>
      <c r="AJ170">
        <f>IF(fun[[#This Row],[ExterCond]]="Ex",5,IF(fun[[#This Row],[ExterCond]]="Gd",4,IF(fun[[#This Row],[ExterCond]]="TA",3,IF(fun[[#This Row],[ExterCond]]="Fa",2,1))))</f>
        <v>3</v>
      </c>
      <c r="AK170" t="s">
        <v>125</v>
      </c>
      <c r="AL170" t="s">
        <v>123</v>
      </c>
      <c r="AM170">
        <f>IF(fun[[#This Row],[BsmtQual]]="Ex",5,IF(fun[[#This Row],[BsmtQual]]="Gd",4,IF(fun[[#This Row],[BsmtQual]]="TA",3,IF(fun[[#This Row],[BsmtQual]]="Fa",2,IF(fun[[#This Row],[BsmtQual]]="Po",1,0)))))</f>
        <v>4</v>
      </c>
      <c r="AN170" t="s">
        <v>124</v>
      </c>
      <c r="AO170">
        <f>IF(fun[[#This Row],[BsmtCond]]="Ex",5,IF(fun[[#This Row],[BsmtCond]]="Gd",4,IF(fun[[#This Row],[BsmtCond]]="TA",3,IF(fun[[#This Row],[BsmtCond]]="Fa",2,IF(fun[[#This Row],[BsmtCond]]="Po",1,0)))))</f>
        <v>3</v>
      </c>
      <c r="AP170" t="s">
        <v>126</v>
      </c>
      <c r="AQ170">
        <f>IF(fun[[#This Row],[BsmtExposure]]="Gd",3,IF(fun[[#This Row],[BsmtExposure]]="Av",2,IF(fun[[#This Row],[BsmtExposure]]="Mn",1,0)))</f>
        <v>0</v>
      </c>
      <c r="AR170" t="s">
        <v>128</v>
      </c>
      <c r="AS170">
        <v>0</v>
      </c>
      <c r="AT170" t="s">
        <v>128</v>
      </c>
      <c r="AU170">
        <v>0</v>
      </c>
      <c r="AV170">
        <v>840</v>
      </c>
      <c r="AW170">
        <v>840</v>
      </c>
      <c r="AX170" t="s">
        <v>129</v>
      </c>
      <c r="AY170" t="s">
        <v>130</v>
      </c>
      <c r="AZ170">
        <f>IF(fun[[#This Row],[HeatingQC]]="Ex",5,IF(fun[[#This Row],[HeatingQC]]="Gd",4,IF(fun[[#This Row],[HeatingQC]]="TA",3,IF(fun[[#This Row],[HeatingQC]]="Fa",2,IF(fun[[#This Row],[HeatingQC]]="Po",1,0)))))</f>
        <v>5</v>
      </c>
      <c r="BA170" t="s">
        <v>131</v>
      </c>
      <c r="BB170" t="s">
        <v>132</v>
      </c>
      <c r="BC170">
        <v>840</v>
      </c>
      <c r="BD170">
        <v>880</v>
      </c>
      <c r="BE170">
        <v>0</v>
      </c>
      <c r="BF170">
        <v>1720</v>
      </c>
      <c r="BG170">
        <f>LOG(fun[[#This Row],[GrLivArea]])</f>
        <v>3.2355284469075487</v>
      </c>
      <c r="BH170">
        <v>0</v>
      </c>
      <c r="BI170">
        <v>0</v>
      </c>
      <c r="BJ170">
        <f>fun[[#This Row],[BsmtFullBath]]+(0.5*fun[[#This Row],[BsmtHalfBath]])</f>
        <v>0</v>
      </c>
      <c r="BK170">
        <v>2</v>
      </c>
      <c r="BL170">
        <v>1</v>
      </c>
      <c r="BM170">
        <f>fun[[#This Row],[HalfBath]]+fun[[#This Row],[TOTBaseBath]]+fun[[#This Row],[FullBath]]</f>
        <v>3</v>
      </c>
      <c r="BN170">
        <v>3</v>
      </c>
      <c r="BO170">
        <v>1</v>
      </c>
      <c r="BP170" t="s">
        <v>123</v>
      </c>
      <c r="BQ170">
        <f>IF(fun[[#This Row],[KitchenQual]]="Ex",5,IF(fun[[#This Row],[KitchenQual]]="Gd",4,IF(fun[[#This Row],[KitchenQual]]="TA",3,IF(fun[[#This Row],[KitchenQual]]="Fa",2,0))))</f>
        <v>4</v>
      </c>
      <c r="BR170">
        <v>7</v>
      </c>
      <c r="BS170" t="s">
        <v>133</v>
      </c>
      <c r="BT170">
        <v>1</v>
      </c>
      <c r="BU170" t="s">
        <v>123</v>
      </c>
      <c r="BV170">
        <f>IF(fun[[#This Row],[FireplaceQu]]="Ex",5,IF(fun[[#This Row],[FireplaceQu]]="Gd",4,IF(fun[[#This Row],[FireplaceQu]]="TA",3,IF(fun[[#This Row],[FireplaceQu]]="Fa",2,0))))</f>
        <v>4</v>
      </c>
      <c r="BW170" t="s">
        <v>134</v>
      </c>
      <c r="BX170">
        <v>2004</v>
      </c>
      <c r="BY170" t="s">
        <v>183</v>
      </c>
      <c r="BZ170">
        <v>2</v>
      </c>
      <c r="CA170">
        <v>440</v>
      </c>
      <c r="CB170" t="s">
        <v>124</v>
      </c>
      <c r="CC170">
        <f>IF(fun[[#This Row],[GarageQual]]="Ex",5,IF(fun[[#This Row],[GarageQual]]="Gd",4,IF(fun[[#This Row],[GarageQual]]="TA",3,IF(fun[[#This Row],[GarageQual]]="Fa",2,IF(fun[[#This Row],[GarageQual]]="Po",1,0)))))</f>
        <v>3</v>
      </c>
      <c r="CD170" t="s">
        <v>124</v>
      </c>
      <c r="CE170">
        <f>IF(fun[[#This Row],[GarageCond]]="Ex",5,IF(fun[[#This Row],[GarageCond]]="Gd",4,IF(fun[[#This Row],[GarageCond]]="TA",3,IF(fun[[#This Row],[GarageCond]]="Fa",2,IF(fun[[#This Row],[GarageCond]]="Po",1,0)))))</f>
        <v>3</v>
      </c>
      <c r="CF170" t="s">
        <v>131</v>
      </c>
      <c r="CG170">
        <v>100</v>
      </c>
      <c r="CH170">
        <v>48</v>
      </c>
      <c r="CI170">
        <v>0</v>
      </c>
      <c r="CJ170">
        <v>0</v>
      </c>
      <c r="CK170">
        <v>0</v>
      </c>
      <c r="CL170">
        <f>(0.5*fun[[#This Row],[WoodDeckSF]])+fun[[#This Row],[OpenPorchSF]]+(2*fun[[#This Row],[EnclosedPorch]])+(1.5*fun[[#This Row],[3SsnPorch]])+fun[[#This Row],[ScreenPorch]]</f>
        <v>98</v>
      </c>
      <c r="CM170">
        <v>0</v>
      </c>
      <c r="CN170" t="s">
        <v>109</v>
      </c>
      <c r="CO170">
        <f>IF(fun[[#This Row],[PoolQC]]="Ex",5,IF(fun[[#This Row],[PoolQC]]="Gd",4,IF(fun[[#This Row],[PoolQC]]="TA",3,IF(fun[[#This Row],[PoolQC]]="Fa",2,IF(fun[[#This Row],[PoolQC]]="Po",1,0)))))</f>
        <v>0</v>
      </c>
      <c r="CP170" t="s">
        <v>109</v>
      </c>
      <c r="CQ170" t="s">
        <v>109</v>
      </c>
      <c r="CR170">
        <v>0</v>
      </c>
      <c r="CS170">
        <v>5</v>
      </c>
      <c r="CT170">
        <v>2007</v>
      </c>
      <c r="CU170" t="s">
        <v>136</v>
      </c>
      <c r="CV170" t="s">
        <v>137</v>
      </c>
      <c r="CW170">
        <f>COUNTIF(fun[[#This Row],[Id]:[SaleCondition]],0)</f>
        <v>17</v>
      </c>
      <c r="CX170">
        <f>COUNTIF(fun[[#This Row],[Id]:[SaleCondition]],"NA")</f>
        <v>4</v>
      </c>
      <c r="CY170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70">
        <f>fun[NUM_ExCond]+fun[NUM_BsmtCond]+fun[NUM_GarCond]</f>
        <v>9</v>
      </c>
      <c r="DA1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70">
        <v>183500</v>
      </c>
    </row>
    <row r="171" spans="1:107" x14ac:dyDescent="0.25">
      <c r="A171">
        <v>170</v>
      </c>
      <c r="B171">
        <v>20</v>
      </c>
      <c r="C171" t="s">
        <v>107</v>
      </c>
      <c r="D171">
        <f>IF(fun[[#This Row],[MSZoning]]="RL",1,0)</f>
        <v>1</v>
      </c>
      <c r="E171">
        <f>IF(fun[[#This Row],[rl]]="RM",1,0)</f>
        <v>0</v>
      </c>
      <c r="F171">
        <f>IF(fun[[#This Row],[rm]]="RH",1,0)</f>
        <v>0</v>
      </c>
      <c r="G171">
        <f>IF(fun[[#This Row],[rh]]="C (all)",1,0)</f>
        <v>0</v>
      </c>
      <c r="H171" t="s">
        <v>109</v>
      </c>
      <c r="I171">
        <f>IF(fun[[#This Row],[LotFrontage]]="NA",0,fun[[#This Row],[LotFrontage]])</f>
        <v>0</v>
      </c>
      <c r="J171">
        <v>16669</v>
      </c>
      <c r="K171" t="s">
        <v>108</v>
      </c>
      <c r="L171" t="s">
        <v>109</v>
      </c>
      <c r="M171" t="s">
        <v>146</v>
      </c>
      <c r="N171" t="s">
        <v>111</v>
      </c>
      <c r="O171" t="s">
        <v>112</v>
      </c>
      <c r="P171" t="s">
        <v>148</v>
      </c>
      <c r="Q171" t="s">
        <v>114</v>
      </c>
      <c r="R171" t="s">
        <v>215</v>
      </c>
      <c r="S171" t="s">
        <v>116</v>
      </c>
      <c r="T171" t="s">
        <v>116</v>
      </c>
      <c r="U171" t="s">
        <v>117</v>
      </c>
      <c r="V171" t="s">
        <v>141</v>
      </c>
      <c r="W171">
        <v>8</v>
      </c>
      <c r="X171">
        <v>6</v>
      </c>
      <c r="Y171">
        <v>1981</v>
      </c>
      <c r="Z171">
        <v>1981</v>
      </c>
      <c r="AA171" t="s">
        <v>178</v>
      </c>
      <c r="AB171" t="s">
        <v>249</v>
      </c>
      <c r="AC171" t="s">
        <v>187</v>
      </c>
      <c r="AD171" t="s">
        <v>187</v>
      </c>
      <c r="AE171" t="s">
        <v>122</v>
      </c>
      <c r="AF171">
        <v>653</v>
      </c>
      <c r="AG171" t="s">
        <v>123</v>
      </c>
      <c r="AH171">
        <f>IF(fun[[#This Row],[ExterQual]]="Ex",5,IF(fun[[#This Row],[ExterQual]]="Gd",4,IF(fun[[#This Row],[ExterQual]]="TA",3,IF(fun[[#This Row],[ExterQual]]="Fa",2,1))))</f>
        <v>4</v>
      </c>
      <c r="AI171" t="s">
        <v>124</v>
      </c>
      <c r="AJ171">
        <f>IF(fun[[#This Row],[ExterCond]]="Ex",5,IF(fun[[#This Row],[ExterCond]]="Gd",4,IF(fun[[#This Row],[ExterCond]]="TA",3,IF(fun[[#This Row],[ExterCond]]="Fa",2,1))))</f>
        <v>3</v>
      </c>
      <c r="AK171" t="s">
        <v>144</v>
      </c>
      <c r="AL171" t="s">
        <v>123</v>
      </c>
      <c r="AM171">
        <f>IF(fun[[#This Row],[BsmtQual]]="Ex",5,IF(fun[[#This Row],[BsmtQual]]="Gd",4,IF(fun[[#This Row],[BsmtQual]]="TA",3,IF(fun[[#This Row],[BsmtQual]]="Fa",2,IF(fun[[#This Row],[BsmtQual]]="Po",1,0)))))</f>
        <v>4</v>
      </c>
      <c r="AN171" t="s">
        <v>124</v>
      </c>
      <c r="AO171">
        <f>IF(fun[[#This Row],[BsmtCond]]="Ex",5,IF(fun[[#This Row],[BsmtCond]]="Gd",4,IF(fun[[#This Row],[BsmtCond]]="TA",3,IF(fun[[#This Row],[BsmtCond]]="Fa",2,IF(fun[[#This Row],[BsmtCond]]="Po",1,0)))))</f>
        <v>3</v>
      </c>
      <c r="AP171" t="s">
        <v>126</v>
      </c>
      <c r="AQ171">
        <f>IF(fun[[#This Row],[BsmtExposure]]="Gd",3,IF(fun[[#This Row],[BsmtExposure]]="Av",2,IF(fun[[#This Row],[BsmtExposure]]="Mn",1,0)))</f>
        <v>0</v>
      </c>
      <c r="AR171" t="s">
        <v>128</v>
      </c>
      <c r="AS171">
        <v>0</v>
      </c>
      <c r="AT171" t="s">
        <v>128</v>
      </c>
      <c r="AU171">
        <v>0</v>
      </c>
      <c r="AV171">
        <v>1686</v>
      </c>
      <c r="AW171">
        <v>1686</v>
      </c>
      <c r="AX171" t="s">
        <v>129</v>
      </c>
      <c r="AY171" t="s">
        <v>124</v>
      </c>
      <c r="AZ171">
        <f>IF(fun[[#This Row],[HeatingQC]]="Ex",5,IF(fun[[#This Row],[HeatingQC]]="Gd",4,IF(fun[[#This Row],[HeatingQC]]="TA",3,IF(fun[[#This Row],[HeatingQC]]="Fa",2,IF(fun[[#This Row],[HeatingQC]]="Po",1,0)))))</f>
        <v>3</v>
      </c>
      <c r="BA171" t="s">
        <v>131</v>
      </c>
      <c r="BB171" t="s">
        <v>132</v>
      </c>
      <c r="BC171">
        <v>1707</v>
      </c>
      <c r="BD171">
        <v>0</v>
      </c>
      <c r="BE171">
        <v>0</v>
      </c>
      <c r="BF171">
        <v>1707</v>
      </c>
      <c r="BG171">
        <f>LOG(fun[[#This Row],[GrLivArea]])</f>
        <v>3.2322335211147335</v>
      </c>
      <c r="BH171">
        <v>0</v>
      </c>
      <c r="BI171">
        <v>0</v>
      </c>
      <c r="BJ171">
        <f>fun[[#This Row],[BsmtFullBath]]+(0.5*fun[[#This Row],[BsmtHalfBath]])</f>
        <v>0</v>
      </c>
      <c r="BK171">
        <v>2</v>
      </c>
      <c r="BL171">
        <v>1</v>
      </c>
      <c r="BM171">
        <f>fun[[#This Row],[HalfBath]]+fun[[#This Row],[TOTBaseBath]]+fun[[#This Row],[FullBath]]</f>
        <v>3</v>
      </c>
      <c r="BN171">
        <v>2</v>
      </c>
      <c r="BO171">
        <v>1</v>
      </c>
      <c r="BP171" t="s">
        <v>124</v>
      </c>
      <c r="BQ171">
        <f>IF(fun[[#This Row],[KitchenQual]]="Ex",5,IF(fun[[#This Row],[KitchenQual]]="Gd",4,IF(fun[[#This Row],[KitchenQual]]="TA",3,IF(fun[[#This Row],[KitchenQual]]="Fa",2,0))))</f>
        <v>3</v>
      </c>
      <c r="BR171">
        <v>6</v>
      </c>
      <c r="BS171" t="s">
        <v>133</v>
      </c>
      <c r="BT171">
        <v>1</v>
      </c>
      <c r="BU171" t="s">
        <v>124</v>
      </c>
      <c r="BV171">
        <f>IF(fun[[#This Row],[FireplaceQu]]="Ex",5,IF(fun[[#This Row],[FireplaceQu]]="Gd",4,IF(fun[[#This Row],[FireplaceQu]]="TA",3,IF(fun[[#This Row],[FireplaceQu]]="Fa",2,0))))</f>
        <v>3</v>
      </c>
      <c r="BW171" t="s">
        <v>134</v>
      </c>
      <c r="BX171">
        <v>1981</v>
      </c>
      <c r="BY171" t="s">
        <v>135</v>
      </c>
      <c r="BZ171">
        <v>2</v>
      </c>
      <c r="CA171">
        <v>511</v>
      </c>
      <c r="CB171" t="s">
        <v>124</v>
      </c>
      <c r="CC171">
        <f>IF(fun[[#This Row],[GarageQual]]="Ex",5,IF(fun[[#This Row],[GarageQual]]="Gd",4,IF(fun[[#This Row],[GarageQual]]="TA",3,IF(fun[[#This Row],[GarageQual]]="Fa",2,IF(fun[[#This Row],[GarageQual]]="Po",1,0)))))</f>
        <v>3</v>
      </c>
      <c r="CD171" t="s">
        <v>124</v>
      </c>
      <c r="CE171">
        <f>IF(fun[[#This Row],[GarageCond]]="Ex",5,IF(fun[[#This Row],[GarageCond]]="Gd",4,IF(fun[[#This Row],[GarageCond]]="TA",3,IF(fun[[#This Row],[GarageCond]]="Fa",2,IF(fun[[#This Row],[GarageCond]]="Po",1,0)))))</f>
        <v>3</v>
      </c>
      <c r="CF171" t="s">
        <v>131</v>
      </c>
      <c r="CG171">
        <v>574</v>
      </c>
      <c r="CH171">
        <v>64</v>
      </c>
      <c r="CI171">
        <v>0</v>
      </c>
      <c r="CJ171">
        <v>0</v>
      </c>
      <c r="CK171">
        <v>0</v>
      </c>
      <c r="CL171">
        <f>(0.5*fun[[#This Row],[WoodDeckSF]])+fun[[#This Row],[OpenPorchSF]]+(2*fun[[#This Row],[EnclosedPorch]])+(1.5*fun[[#This Row],[3SsnPorch]])+fun[[#This Row],[ScreenPorch]]</f>
        <v>351</v>
      </c>
      <c r="CM171">
        <v>0</v>
      </c>
      <c r="CN171" t="s">
        <v>109</v>
      </c>
      <c r="CO171">
        <f>IF(fun[[#This Row],[PoolQC]]="Ex",5,IF(fun[[#This Row],[PoolQC]]="Gd",4,IF(fun[[#This Row],[PoolQC]]="TA",3,IF(fun[[#This Row],[PoolQC]]="Fa",2,IF(fun[[#This Row],[PoolQC]]="Po",1,0)))))</f>
        <v>0</v>
      </c>
      <c r="CP171" t="s">
        <v>109</v>
      </c>
      <c r="CQ171" t="s">
        <v>109</v>
      </c>
      <c r="CR171">
        <v>0</v>
      </c>
      <c r="CS171">
        <v>1</v>
      </c>
      <c r="CT171">
        <v>2006</v>
      </c>
      <c r="CU171" t="s">
        <v>136</v>
      </c>
      <c r="CV171" t="s">
        <v>137</v>
      </c>
      <c r="CW171">
        <f>COUNTIF(fun[[#This Row],[Id]:[SaleCondition]],0)</f>
        <v>18</v>
      </c>
      <c r="CX171">
        <f>COUNTIF(fun[[#This Row],[Id]:[SaleCondition]],"NA")</f>
        <v>5</v>
      </c>
      <c r="CY171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71">
        <f>fun[NUM_ExCond]+fun[NUM_BsmtCond]+fun[NUM_GarCond]</f>
        <v>9</v>
      </c>
      <c r="DA1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1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77.5</v>
      </c>
      <c r="DC171">
        <v>228000</v>
      </c>
    </row>
    <row r="172" spans="1:107" x14ac:dyDescent="0.25">
      <c r="A172">
        <v>171</v>
      </c>
      <c r="B172">
        <v>50</v>
      </c>
      <c r="C172" t="s">
        <v>168</v>
      </c>
      <c r="D172">
        <f>IF(fun[[#This Row],[MSZoning]]="RL",1,0)</f>
        <v>0</v>
      </c>
      <c r="E172">
        <f>IF(fun[[#This Row],[rl]]="RM",1,0)</f>
        <v>0</v>
      </c>
      <c r="F172">
        <f>IF(fun[[#This Row],[rm]]="RH",1,0)</f>
        <v>0</v>
      </c>
      <c r="G172">
        <f>IF(fun[[#This Row],[rh]]="C (all)",1,0)</f>
        <v>0</v>
      </c>
      <c r="H172" t="s">
        <v>109</v>
      </c>
      <c r="I172">
        <f>IF(fun[[#This Row],[LotFrontage]]="NA",0,fun[[#This Row],[LotFrontage]])</f>
        <v>0</v>
      </c>
      <c r="J172">
        <v>12358</v>
      </c>
      <c r="K172" t="s">
        <v>108</v>
      </c>
      <c r="L172" t="s">
        <v>109</v>
      </c>
      <c r="M172" t="s">
        <v>146</v>
      </c>
      <c r="N172" t="s">
        <v>111</v>
      </c>
      <c r="O172" t="s">
        <v>112</v>
      </c>
      <c r="P172" t="s">
        <v>113</v>
      </c>
      <c r="Q172" t="s">
        <v>114</v>
      </c>
      <c r="R172" t="s">
        <v>169</v>
      </c>
      <c r="S172" t="s">
        <v>140</v>
      </c>
      <c r="T172" t="s">
        <v>116</v>
      </c>
      <c r="U172" t="s">
        <v>117</v>
      </c>
      <c r="V172" t="s">
        <v>158</v>
      </c>
      <c r="W172">
        <v>5</v>
      </c>
      <c r="X172">
        <v>6</v>
      </c>
      <c r="Y172">
        <v>1941</v>
      </c>
      <c r="Z172">
        <v>1950</v>
      </c>
      <c r="AA172" t="s">
        <v>119</v>
      </c>
      <c r="AB172" t="s">
        <v>120</v>
      </c>
      <c r="AC172" t="s">
        <v>142</v>
      </c>
      <c r="AD172" t="s">
        <v>142</v>
      </c>
      <c r="AE172" t="s">
        <v>143</v>
      </c>
      <c r="AF172">
        <v>0</v>
      </c>
      <c r="AG172" t="s">
        <v>124</v>
      </c>
      <c r="AH172">
        <f>IF(fun[[#This Row],[ExterQual]]="Ex",5,IF(fun[[#This Row],[ExterQual]]="Gd",4,IF(fun[[#This Row],[ExterQual]]="TA",3,IF(fun[[#This Row],[ExterQual]]="Fa",2,1))))</f>
        <v>3</v>
      </c>
      <c r="AI172" t="s">
        <v>124</v>
      </c>
      <c r="AJ172">
        <f>IF(fun[[#This Row],[ExterCond]]="Ex",5,IF(fun[[#This Row],[ExterCond]]="Gd",4,IF(fun[[#This Row],[ExterCond]]="TA",3,IF(fun[[#This Row],[ExterCond]]="Fa",2,1))))</f>
        <v>3</v>
      </c>
      <c r="AK172" t="s">
        <v>144</v>
      </c>
      <c r="AL172" t="s">
        <v>124</v>
      </c>
      <c r="AM172">
        <f>IF(fun[[#This Row],[BsmtQual]]="Ex",5,IF(fun[[#This Row],[BsmtQual]]="Gd",4,IF(fun[[#This Row],[BsmtQual]]="TA",3,IF(fun[[#This Row],[BsmtQual]]="Fa",2,IF(fun[[#This Row],[BsmtQual]]="Po",1,0)))))</f>
        <v>3</v>
      </c>
      <c r="AN172" t="s">
        <v>124</v>
      </c>
      <c r="AO172">
        <f>IF(fun[[#This Row],[BsmtCond]]="Ex",5,IF(fun[[#This Row],[BsmtCond]]="Gd",4,IF(fun[[#This Row],[BsmtCond]]="TA",3,IF(fun[[#This Row],[BsmtCond]]="Fa",2,IF(fun[[#This Row],[BsmtCond]]="Po",1,0)))))</f>
        <v>3</v>
      </c>
      <c r="AP172" t="s">
        <v>126</v>
      </c>
      <c r="AQ172">
        <f>IF(fun[[#This Row],[BsmtExposure]]="Gd",3,IF(fun[[#This Row],[BsmtExposure]]="Av",2,IF(fun[[#This Row],[BsmtExposure]]="Mn",1,0)))</f>
        <v>0</v>
      </c>
      <c r="AR172" t="s">
        <v>179</v>
      </c>
      <c r="AS172">
        <v>360</v>
      </c>
      <c r="AT172" t="s">
        <v>128</v>
      </c>
      <c r="AU172">
        <v>0</v>
      </c>
      <c r="AV172">
        <v>360</v>
      </c>
      <c r="AW172">
        <v>720</v>
      </c>
      <c r="AX172" t="s">
        <v>129</v>
      </c>
      <c r="AY172" t="s">
        <v>124</v>
      </c>
      <c r="AZ172">
        <f>IF(fun[[#This Row],[HeatingQC]]="Ex",5,IF(fun[[#This Row],[HeatingQC]]="Gd",4,IF(fun[[#This Row],[HeatingQC]]="TA",3,IF(fun[[#This Row],[HeatingQC]]="Fa",2,IF(fun[[#This Row],[HeatingQC]]="Po",1,0)))))</f>
        <v>3</v>
      </c>
      <c r="BA172" t="s">
        <v>131</v>
      </c>
      <c r="BB172" t="s">
        <v>132</v>
      </c>
      <c r="BC172">
        <v>854</v>
      </c>
      <c r="BD172">
        <v>0</v>
      </c>
      <c r="BE172">
        <v>528</v>
      </c>
      <c r="BF172">
        <v>1382</v>
      </c>
      <c r="BG172">
        <f>LOG(fun[[#This Row],[GrLivArea]])</f>
        <v>3.1405080430381798</v>
      </c>
      <c r="BH172">
        <v>0</v>
      </c>
      <c r="BI172">
        <v>0</v>
      </c>
      <c r="BJ172">
        <f>fun[[#This Row],[BsmtFullBath]]+(0.5*fun[[#This Row],[BsmtHalfBath]])</f>
        <v>0</v>
      </c>
      <c r="BK172">
        <v>1</v>
      </c>
      <c r="BL172">
        <v>1</v>
      </c>
      <c r="BM172">
        <f>fun[[#This Row],[HalfBath]]+fun[[#This Row],[TOTBaseBath]]+fun[[#This Row],[FullBath]]</f>
        <v>2</v>
      </c>
      <c r="BN172">
        <v>2</v>
      </c>
      <c r="BO172">
        <v>1</v>
      </c>
      <c r="BP172" t="s">
        <v>124</v>
      </c>
      <c r="BQ172">
        <f>IF(fun[[#This Row],[KitchenQual]]="Ex",5,IF(fun[[#This Row],[KitchenQual]]="Gd",4,IF(fun[[#This Row],[KitchenQual]]="TA",3,IF(fun[[#This Row],[KitchenQual]]="Fa",2,0))))</f>
        <v>3</v>
      </c>
      <c r="BR172">
        <v>7</v>
      </c>
      <c r="BS172" t="s">
        <v>133</v>
      </c>
      <c r="BT172">
        <v>0</v>
      </c>
      <c r="BU172" t="s">
        <v>109</v>
      </c>
      <c r="BV172">
        <f>IF(fun[[#This Row],[FireplaceQu]]="Ex",5,IF(fun[[#This Row],[FireplaceQu]]="Gd",4,IF(fun[[#This Row],[FireplaceQu]]="TA",3,IF(fun[[#This Row],[FireplaceQu]]="Fa",2,0))))</f>
        <v>0</v>
      </c>
      <c r="BW172" t="s">
        <v>153</v>
      </c>
      <c r="BX172">
        <v>1991</v>
      </c>
      <c r="BY172" t="s">
        <v>128</v>
      </c>
      <c r="BZ172">
        <v>2</v>
      </c>
      <c r="CA172">
        <v>660</v>
      </c>
      <c r="CB172" t="s">
        <v>124</v>
      </c>
      <c r="CC172">
        <f>IF(fun[[#This Row],[GarageQual]]="Ex",5,IF(fun[[#This Row],[GarageQual]]="Gd",4,IF(fun[[#This Row],[GarageQual]]="TA",3,IF(fun[[#This Row],[GarageQual]]="Fa",2,IF(fun[[#This Row],[GarageQual]]="Po",1,0)))))</f>
        <v>3</v>
      </c>
      <c r="CD172" t="s">
        <v>124</v>
      </c>
      <c r="CE172">
        <f>IF(fun[[#This Row],[GarageCond]]="Ex",5,IF(fun[[#This Row],[GarageCond]]="Gd",4,IF(fun[[#This Row],[GarageCond]]="TA",3,IF(fun[[#This Row],[GarageCond]]="Fa",2,IF(fun[[#This Row],[GarageCond]]="Po",1,0)))))</f>
        <v>3</v>
      </c>
      <c r="CF172" t="s">
        <v>131</v>
      </c>
      <c r="CG172">
        <v>237</v>
      </c>
      <c r="CH172">
        <v>0</v>
      </c>
      <c r="CI172">
        <v>0</v>
      </c>
      <c r="CJ172">
        <v>0</v>
      </c>
      <c r="CK172">
        <v>0</v>
      </c>
      <c r="CL172">
        <f>(0.5*fun[[#This Row],[WoodDeckSF]])+fun[[#This Row],[OpenPorchSF]]+(2*fun[[#This Row],[EnclosedPorch]])+(1.5*fun[[#This Row],[3SsnPorch]])+fun[[#This Row],[ScreenPorch]]</f>
        <v>118.5</v>
      </c>
      <c r="CM172">
        <v>0</v>
      </c>
      <c r="CN172" t="s">
        <v>109</v>
      </c>
      <c r="CO172">
        <f>IF(fun[[#This Row],[PoolQC]]="Ex",5,IF(fun[[#This Row],[PoolQC]]="Gd",4,IF(fun[[#This Row],[PoolQC]]="TA",3,IF(fun[[#This Row],[PoolQC]]="Fa",2,IF(fun[[#This Row],[PoolQC]]="Po",1,0)))))</f>
        <v>0</v>
      </c>
      <c r="CP172" t="s">
        <v>109</v>
      </c>
      <c r="CQ172" t="s">
        <v>109</v>
      </c>
      <c r="CR172">
        <v>0</v>
      </c>
      <c r="CS172">
        <v>5</v>
      </c>
      <c r="CT172">
        <v>2007</v>
      </c>
      <c r="CU172" t="s">
        <v>136</v>
      </c>
      <c r="CV172" t="s">
        <v>137</v>
      </c>
      <c r="CW172">
        <f>COUNTIF(fun[[#This Row],[Id]:[SaleCondition]],0)</f>
        <v>21</v>
      </c>
      <c r="CX172">
        <f>COUNTIF(fun[[#This Row],[Id]:[SaleCondition]],"NA")</f>
        <v>6</v>
      </c>
      <c r="CY17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72">
        <f>fun[NUM_ExCond]+fun[NUM_BsmtCond]+fun[NUM_GarCond]</f>
        <v>9</v>
      </c>
      <c r="DA1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172">
        <v>128500</v>
      </c>
    </row>
    <row r="173" spans="1:107" x14ac:dyDescent="0.25">
      <c r="A173">
        <v>172</v>
      </c>
      <c r="B173">
        <v>20</v>
      </c>
      <c r="C173" t="s">
        <v>107</v>
      </c>
      <c r="D173">
        <f>IF(fun[[#This Row],[MSZoning]]="RL",1,0)</f>
        <v>1</v>
      </c>
      <c r="E173">
        <f>IF(fun[[#This Row],[rl]]="RM",1,0)</f>
        <v>0</v>
      </c>
      <c r="F173">
        <f>IF(fun[[#This Row],[rm]]="RH",1,0)</f>
        <v>0</v>
      </c>
      <c r="G173">
        <f>IF(fun[[#This Row],[rh]]="C (all)",1,0)</f>
        <v>0</v>
      </c>
      <c r="H173">
        <v>141</v>
      </c>
      <c r="I173">
        <f>IF(fun[[#This Row],[LotFrontage]]="NA",0,fun[[#This Row],[LotFrontage]])</f>
        <v>141</v>
      </c>
      <c r="J173">
        <v>31770</v>
      </c>
      <c r="K173" t="s">
        <v>108</v>
      </c>
      <c r="L173" t="s">
        <v>109</v>
      </c>
      <c r="M173" t="s">
        <v>146</v>
      </c>
      <c r="N173" t="s">
        <v>111</v>
      </c>
      <c r="O173" t="s">
        <v>112</v>
      </c>
      <c r="P173" t="s">
        <v>148</v>
      </c>
      <c r="Q173" t="s">
        <v>114</v>
      </c>
      <c r="R173" t="s">
        <v>188</v>
      </c>
      <c r="S173" t="s">
        <v>116</v>
      </c>
      <c r="T173" t="s">
        <v>116</v>
      </c>
      <c r="U173" t="s">
        <v>117</v>
      </c>
      <c r="V173" t="s">
        <v>141</v>
      </c>
      <c r="W173">
        <v>6</v>
      </c>
      <c r="X173">
        <v>5</v>
      </c>
      <c r="Y173">
        <v>1960</v>
      </c>
      <c r="Z173">
        <v>1960</v>
      </c>
      <c r="AA173" t="s">
        <v>178</v>
      </c>
      <c r="AB173" t="s">
        <v>120</v>
      </c>
      <c r="AC173" t="s">
        <v>122</v>
      </c>
      <c r="AD173" t="s">
        <v>187</v>
      </c>
      <c r="AE173" t="s">
        <v>163</v>
      </c>
      <c r="AF173">
        <v>112</v>
      </c>
      <c r="AG173" t="s">
        <v>124</v>
      </c>
      <c r="AH173">
        <f>IF(fun[[#This Row],[ExterQual]]="Ex",5,IF(fun[[#This Row],[ExterQual]]="Gd",4,IF(fun[[#This Row],[ExterQual]]="TA",3,IF(fun[[#This Row],[ExterQual]]="Fa",2,1))))</f>
        <v>3</v>
      </c>
      <c r="AI173" t="s">
        <v>124</v>
      </c>
      <c r="AJ173">
        <f>IF(fun[[#This Row],[ExterCond]]="Ex",5,IF(fun[[#This Row],[ExterCond]]="Gd",4,IF(fun[[#This Row],[ExterCond]]="TA",3,IF(fun[[#This Row],[ExterCond]]="Fa",2,1))))</f>
        <v>3</v>
      </c>
      <c r="AK173" t="s">
        <v>144</v>
      </c>
      <c r="AL173" t="s">
        <v>124</v>
      </c>
      <c r="AM173">
        <f>IF(fun[[#This Row],[BsmtQual]]="Ex",5,IF(fun[[#This Row],[BsmtQual]]="Gd",4,IF(fun[[#This Row],[BsmtQual]]="TA",3,IF(fun[[#This Row],[BsmtQual]]="Fa",2,IF(fun[[#This Row],[BsmtQual]]="Po",1,0)))))</f>
        <v>3</v>
      </c>
      <c r="AN173" t="s">
        <v>123</v>
      </c>
      <c r="AO173">
        <f>IF(fun[[#This Row],[BsmtCond]]="Ex",5,IF(fun[[#This Row],[BsmtCond]]="Gd",4,IF(fun[[#This Row],[BsmtCond]]="TA",3,IF(fun[[#This Row],[BsmtCond]]="Fa",2,IF(fun[[#This Row],[BsmtCond]]="Po",1,0)))))</f>
        <v>4</v>
      </c>
      <c r="AP173" t="s">
        <v>123</v>
      </c>
      <c r="AQ173">
        <f>IF(fun[[#This Row],[BsmtExposure]]="Gd",3,IF(fun[[#This Row],[BsmtExposure]]="Av",2,IF(fun[[#This Row],[BsmtExposure]]="Mn",1,0)))</f>
        <v>3</v>
      </c>
      <c r="AR173" t="s">
        <v>167</v>
      </c>
      <c r="AS173">
        <v>639</v>
      </c>
      <c r="AT173" t="s">
        <v>128</v>
      </c>
      <c r="AU173">
        <v>0</v>
      </c>
      <c r="AV173">
        <v>441</v>
      </c>
      <c r="AW173">
        <v>1080</v>
      </c>
      <c r="AX173" t="s">
        <v>129</v>
      </c>
      <c r="AY173" t="s">
        <v>173</v>
      </c>
      <c r="AZ173">
        <f>IF(fun[[#This Row],[HeatingQC]]="Ex",5,IF(fun[[#This Row],[HeatingQC]]="Gd",4,IF(fun[[#This Row],[HeatingQC]]="TA",3,IF(fun[[#This Row],[HeatingQC]]="Fa",2,IF(fun[[#This Row],[HeatingQC]]="Po",1,0)))))</f>
        <v>2</v>
      </c>
      <c r="BA173" t="s">
        <v>131</v>
      </c>
      <c r="BB173" t="s">
        <v>132</v>
      </c>
      <c r="BC173">
        <v>1656</v>
      </c>
      <c r="BD173">
        <v>0</v>
      </c>
      <c r="BE173">
        <v>0</v>
      </c>
      <c r="BF173">
        <v>1656</v>
      </c>
      <c r="BG173">
        <f>LOG(fun[[#This Row],[GrLivArea]])</f>
        <v>3.2190603324488611</v>
      </c>
      <c r="BH173">
        <v>1</v>
      </c>
      <c r="BI173">
        <v>0</v>
      </c>
      <c r="BJ173">
        <f>fun[[#This Row],[BsmtFullBath]]+(0.5*fun[[#This Row],[BsmtHalfBath]])</f>
        <v>1</v>
      </c>
      <c r="BK173">
        <v>1</v>
      </c>
      <c r="BL173">
        <v>0</v>
      </c>
      <c r="BM173">
        <f>fun[[#This Row],[HalfBath]]+fun[[#This Row],[TOTBaseBath]]+fun[[#This Row],[FullBath]]</f>
        <v>2</v>
      </c>
      <c r="BN173">
        <v>3</v>
      </c>
      <c r="BO173">
        <v>1</v>
      </c>
      <c r="BP173" t="s">
        <v>124</v>
      </c>
      <c r="BQ173">
        <f>IF(fun[[#This Row],[KitchenQual]]="Ex",5,IF(fun[[#This Row],[KitchenQual]]="Gd",4,IF(fun[[#This Row],[KitchenQual]]="TA",3,IF(fun[[#This Row],[KitchenQual]]="Fa",2,0))))</f>
        <v>3</v>
      </c>
      <c r="BR173">
        <v>7</v>
      </c>
      <c r="BS173" t="s">
        <v>133</v>
      </c>
      <c r="BT173">
        <v>2</v>
      </c>
      <c r="BU173" t="s">
        <v>123</v>
      </c>
      <c r="BV173">
        <f>IF(fun[[#This Row],[FireplaceQu]]="Ex",5,IF(fun[[#This Row],[FireplaceQu]]="Gd",4,IF(fun[[#This Row],[FireplaceQu]]="TA",3,IF(fun[[#This Row],[FireplaceQu]]="Fa",2,0))))</f>
        <v>4</v>
      </c>
      <c r="BW173" t="s">
        <v>134</v>
      </c>
      <c r="BX173">
        <v>1960</v>
      </c>
      <c r="BY173" t="s">
        <v>183</v>
      </c>
      <c r="BZ173">
        <v>2</v>
      </c>
      <c r="CA173">
        <v>528</v>
      </c>
      <c r="CB173" t="s">
        <v>124</v>
      </c>
      <c r="CC173">
        <f>IF(fun[[#This Row],[GarageQual]]="Ex",5,IF(fun[[#This Row],[GarageQual]]="Gd",4,IF(fun[[#This Row],[GarageQual]]="TA",3,IF(fun[[#This Row],[GarageQual]]="Fa",2,IF(fun[[#This Row],[GarageQual]]="Po",1,0)))))</f>
        <v>3</v>
      </c>
      <c r="CD173" t="s">
        <v>124</v>
      </c>
      <c r="CE173">
        <f>IF(fun[[#This Row],[GarageCond]]="Ex",5,IF(fun[[#This Row],[GarageCond]]="Gd",4,IF(fun[[#This Row],[GarageCond]]="TA",3,IF(fun[[#This Row],[GarageCond]]="Fa",2,IF(fun[[#This Row],[GarageCond]]="Po",1,0)))))</f>
        <v>3</v>
      </c>
      <c r="CF173" t="s">
        <v>216</v>
      </c>
      <c r="CG173">
        <v>210</v>
      </c>
      <c r="CH173">
        <v>62</v>
      </c>
      <c r="CI173">
        <v>0</v>
      </c>
      <c r="CJ173">
        <v>0</v>
      </c>
      <c r="CK173">
        <v>0</v>
      </c>
      <c r="CL173">
        <f>(0.5*fun[[#This Row],[WoodDeckSF]])+fun[[#This Row],[OpenPorchSF]]+(2*fun[[#This Row],[EnclosedPorch]])+(1.5*fun[[#This Row],[3SsnPorch]])+fun[[#This Row],[ScreenPorch]]</f>
        <v>167</v>
      </c>
      <c r="CM173">
        <v>0</v>
      </c>
      <c r="CN173" t="s">
        <v>109</v>
      </c>
      <c r="CO173">
        <f>IF(fun[[#This Row],[PoolQC]]="Ex",5,IF(fun[[#This Row],[PoolQC]]="Gd",4,IF(fun[[#This Row],[PoolQC]]="TA",3,IF(fun[[#This Row],[PoolQC]]="Fa",2,IF(fun[[#This Row],[PoolQC]]="Po",1,0)))))</f>
        <v>0</v>
      </c>
      <c r="CP173" t="s">
        <v>109</v>
      </c>
      <c r="CQ173" t="s">
        <v>109</v>
      </c>
      <c r="CR173">
        <v>0</v>
      </c>
      <c r="CS173">
        <v>5</v>
      </c>
      <c r="CT173">
        <v>2010</v>
      </c>
      <c r="CU173" t="s">
        <v>136</v>
      </c>
      <c r="CV173" t="s">
        <v>137</v>
      </c>
      <c r="CW173">
        <f>COUNTIF(fun[[#This Row],[Id]:[SaleCondition]],0)</f>
        <v>14</v>
      </c>
      <c r="CX173">
        <f>COUNTIF(fun[[#This Row],[Id]:[SaleCondition]],"NA")</f>
        <v>4</v>
      </c>
      <c r="CY173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73">
        <f>fun[NUM_ExCond]+fun[NUM_BsmtCond]+fun[NUM_GarCond]</f>
        <v>10</v>
      </c>
      <c r="DA1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73">
        <v>215000</v>
      </c>
    </row>
    <row r="174" spans="1:107" x14ac:dyDescent="0.25">
      <c r="A174">
        <v>173</v>
      </c>
      <c r="B174">
        <v>160</v>
      </c>
      <c r="C174" t="s">
        <v>107</v>
      </c>
      <c r="D174">
        <f>IF(fun[[#This Row],[MSZoning]]="RL",1,0)</f>
        <v>1</v>
      </c>
      <c r="E174">
        <f>IF(fun[[#This Row],[rl]]="RM",1,0)</f>
        <v>0</v>
      </c>
      <c r="F174">
        <f>IF(fun[[#This Row],[rm]]="RH",1,0)</f>
        <v>0</v>
      </c>
      <c r="G174">
        <f>IF(fun[[#This Row],[rh]]="C (all)",1,0)</f>
        <v>0</v>
      </c>
      <c r="H174">
        <v>44</v>
      </c>
      <c r="I174">
        <f>IF(fun[[#This Row],[LotFrontage]]="NA",0,fun[[#This Row],[LotFrontage]])</f>
        <v>44</v>
      </c>
      <c r="J174">
        <v>5306</v>
      </c>
      <c r="K174" t="s">
        <v>108</v>
      </c>
      <c r="L174" t="s">
        <v>109</v>
      </c>
      <c r="M174" t="s">
        <v>146</v>
      </c>
      <c r="N174" t="s">
        <v>111</v>
      </c>
      <c r="O174" t="s">
        <v>112</v>
      </c>
      <c r="P174" t="s">
        <v>113</v>
      </c>
      <c r="Q174" t="s">
        <v>114</v>
      </c>
      <c r="R174" t="s">
        <v>226</v>
      </c>
      <c r="S174" t="s">
        <v>116</v>
      </c>
      <c r="T174" t="s">
        <v>116</v>
      </c>
      <c r="U174" t="s">
        <v>205</v>
      </c>
      <c r="V174" t="s">
        <v>118</v>
      </c>
      <c r="W174">
        <v>7</v>
      </c>
      <c r="X174">
        <v>7</v>
      </c>
      <c r="Y174">
        <v>1987</v>
      </c>
      <c r="Z174">
        <v>1987</v>
      </c>
      <c r="AA174" t="s">
        <v>119</v>
      </c>
      <c r="AB174" t="s">
        <v>120</v>
      </c>
      <c r="AC174" t="s">
        <v>166</v>
      </c>
      <c r="AD174" t="s">
        <v>166</v>
      </c>
      <c r="AE174" t="s">
        <v>143</v>
      </c>
      <c r="AF174">
        <v>0</v>
      </c>
      <c r="AG174" t="s">
        <v>123</v>
      </c>
      <c r="AH174">
        <f>IF(fun[[#This Row],[ExterQual]]="Ex",5,IF(fun[[#This Row],[ExterQual]]="Gd",4,IF(fun[[#This Row],[ExterQual]]="TA",3,IF(fun[[#This Row],[ExterQual]]="Fa",2,1))))</f>
        <v>4</v>
      </c>
      <c r="AI174" t="s">
        <v>123</v>
      </c>
      <c r="AJ174">
        <f>IF(fun[[#This Row],[ExterCond]]="Ex",5,IF(fun[[#This Row],[ExterCond]]="Gd",4,IF(fun[[#This Row],[ExterCond]]="TA",3,IF(fun[[#This Row],[ExterCond]]="Fa",2,1))))</f>
        <v>4</v>
      </c>
      <c r="AK174" t="s">
        <v>125</v>
      </c>
      <c r="AL174" t="s">
        <v>123</v>
      </c>
      <c r="AM174">
        <f>IF(fun[[#This Row],[BsmtQual]]="Ex",5,IF(fun[[#This Row],[BsmtQual]]="Gd",4,IF(fun[[#This Row],[BsmtQual]]="TA",3,IF(fun[[#This Row],[BsmtQual]]="Fa",2,IF(fun[[#This Row],[BsmtQual]]="Po",1,0)))))</f>
        <v>4</v>
      </c>
      <c r="AN174" t="s">
        <v>123</v>
      </c>
      <c r="AO174">
        <f>IF(fun[[#This Row],[BsmtCond]]="Ex",5,IF(fun[[#This Row],[BsmtCond]]="Gd",4,IF(fun[[#This Row],[BsmtCond]]="TA",3,IF(fun[[#This Row],[BsmtCond]]="Fa",2,IF(fun[[#This Row],[BsmtCond]]="Po",1,0)))))</f>
        <v>4</v>
      </c>
      <c r="AP174" t="s">
        <v>126</v>
      </c>
      <c r="AQ174">
        <f>IF(fun[[#This Row],[BsmtExposure]]="Gd",3,IF(fun[[#This Row],[BsmtExposure]]="Av",2,IF(fun[[#This Row],[BsmtExposure]]="Mn",1,0)))</f>
        <v>0</v>
      </c>
      <c r="AR174" t="s">
        <v>127</v>
      </c>
      <c r="AS174">
        <v>495</v>
      </c>
      <c r="AT174" t="s">
        <v>179</v>
      </c>
      <c r="AU174">
        <v>215</v>
      </c>
      <c r="AV174">
        <v>354</v>
      </c>
      <c r="AW174">
        <v>1064</v>
      </c>
      <c r="AX174" t="s">
        <v>129</v>
      </c>
      <c r="AY174" t="s">
        <v>123</v>
      </c>
      <c r="AZ174">
        <f>IF(fun[[#This Row],[HeatingQC]]="Ex",5,IF(fun[[#This Row],[HeatingQC]]="Gd",4,IF(fun[[#This Row],[HeatingQC]]="TA",3,IF(fun[[#This Row],[HeatingQC]]="Fa",2,IF(fun[[#This Row],[HeatingQC]]="Po",1,0)))))</f>
        <v>4</v>
      </c>
      <c r="BA174" t="s">
        <v>131</v>
      </c>
      <c r="BB174" t="s">
        <v>132</v>
      </c>
      <c r="BC174">
        <v>1064</v>
      </c>
      <c r="BD174">
        <v>703</v>
      </c>
      <c r="BE174">
        <v>0</v>
      </c>
      <c r="BF174">
        <v>1767</v>
      </c>
      <c r="BG174">
        <f>LOG(fun[[#This Row],[GrLivArea]])</f>
        <v>3.2472365495067641</v>
      </c>
      <c r="BH174">
        <v>1</v>
      </c>
      <c r="BI174">
        <v>0</v>
      </c>
      <c r="BJ174">
        <f>fun[[#This Row],[BsmtFullBath]]+(0.5*fun[[#This Row],[BsmtHalfBath]])</f>
        <v>1</v>
      </c>
      <c r="BK174">
        <v>2</v>
      </c>
      <c r="BL174">
        <v>0</v>
      </c>
      <c r="BM174">
        <f>fun[[#This Row],[HalfBath]]+fun[[#This Row],[TOTBaseBath]]+fun[[#This Row],[FullBath]]</f>
        <v>3</v>
      </c>
      <c r="BN174">
        <v>2</v>
      </c>
      <c r="BO174">
        <v>1</v>
      </c>
      <c r="BP174" t="s">
        <v>123</v>
      </c>
      <c r="BQ174">
        <f>IF(fun[[#This Row],[KitchenQual]]="Ex",5,IF(fun[[#This Row],[KitchenQual]]="Gd",4,IF(fun[[#This Row],[KitchenQual]]="TA",3,IF(fun[[#This Row],[KitchenQual]]="Fa",2,0))))</f>
        <v>4</v>
      </c>
      <c r="BR174">
        <v>5</v>
      </c>
      <c r="BS174" t="s">
        <v>133</v>
      </c>
      <c r="BT174">
        <v>1</v>
      </c>
      <c r="BU174" t="s">
        <v>124</v>
      </c>
      <c r="BV174">
        <f>IF(fun[[#This Row],[FireplaceQu]]="Ex",5,IF(fun[[#This Row],[FireplaceQu]]="Gd",4,IF(fun[[#This Row],[FireplaceQu]]="TA",3,IF(fun[[#This Row],[FireplaceQu]]="Fa",2,0))))</f>
        <v>3</v>
      </c>
      <c r="BW174" t="s">
        <v>134</v>
      </c>
      <c r="BX174">
        <v>1987</v>
      </c>
      <c r="BY174" t="s">
        <v>135</v>
      </c>
      <c r="BZ174">
        <v>2</v>
      </c>
      <c r="CA174">
        <v>504</v>
      </c>
      <c r="CB174" t="s">
        <v>123</v>
      </c>
      <c r="CC174">
        <f>IF(fun[[#This Row],[GarageQual]]="Ex",5,IF(fun[[#This Row],[GarageQual]]="Gd",4,IF(fun[[#This Row],[GarageQual]]="TA",3,IF(fun[[#This Row],[GarageQual]]="Fa",2,IF(fun[[#This Row],[GarageQual]]="Po",1,0)))))</f>
        <v>4</v>
      </c>
      <c r="CD174" t="s">
        <v>124</v>
      </c>
      <c r="CE174">
        <f>IF(fun[[#This Row],[GarageCond]]="Ex",5,IF(fun[[#This Row],[GarageCond]]="Gd",4,IF(fun[[#This Row],[GarageCond]]="TA",3,IF(fun[[#This Row],[GarageCond]]="Fa",2,IF(fun[[#This Row],[GarageCond]]="Po",1,0)))))</f>
        <v>3</v>
      </c>
      <c r="CF174" t="s">
        <v>131</v>
      </c>
      <c r="CG174">
        <v>441</v>
      </c>
      <c r="CH174">
        <v>35</v>
      </c>
      <c r="CI174">
        <v>0</v>
      </c>
      <c r="CJ174">
        <v>0</v>
      </c>
      <c r="CK174">
        <v>0</v>
      </c>
      <c r="CL174">
        <f>(0.5*fun[[#This Row],[WoodDeckSF]])+fun[[#This Row],[OpenPorchSF]]+(2*fun[[#This Row],[EnclosedPorch]])+(1.5*fun[[#This Row],[3SsnPorch]])+fun[[#This Row],[ScreenPorch]]</f>
        <v>255.5</v>
      </c>
      <c r="CM174">
        <v>0</v>
      </c>
      <c r="CN174" t="s">
        <v>109</v>
      </c>
      <c r="CO174">
        <f>IF(fun[[#This Row],[PoolQC]]="Ex",5,IF(fun[[#This Row],[PoolQC]]="Gd",4,IF(fun[[#This Row],[PoolQC]]="TA",3,IF(fun[[#This Row],[PoolQC]]="Fa",2,IF(fun[[#This Row],[PoolQC]]="Po",1,0)))))</f>
        <v>0</v>
      </c>
      <c r="CP174" t="s">
        <v>109</v>
      </c>
      <c r="CQ174" t="s">
        <v>109</v>
      </c>
      <c r="CR174">
        <v>0</v>
      </c>
      <c r="CS174">
        <v>6</v>
      </c>
      <c r="CT174">
        <v>2006</v>
      </c>
      <c r="CU174" t="s">
        <v>136</v>
      </c>
      <c r="CV174" t="s">
        <v>137</v>
      </c>
      <c r="CW174">
        <f>COUNTIF(fun[[#This Row],[Id]:[SaleCondition]],0)</f>
        <v>14</v>
      </c>
      <c r="CX174">
        <f>COUNTIF(fun[[#This Row],[Id]:[SaleCondition]],"NA")</f>
        <v>4</v>
      </c>
      <c r="CY174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74">
        <f>fun[NUM_ExCond]+fun[NUM_BsmtCond]+fun[NUM_GarCond]</f>
        <v>11</v>
      </c>
      <c r="DA1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128</v>
      </c>
      <c r="DB1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87.333333333333343</v>
      </c>
      <c r="DC174">
        <v>239000</v>
      </c>
    </row>
    <row r="175" spans="1:107" x14ac:dyDescent="0.25">
      <c r="A175">
        <v>174</v>
      </c>
      <c r="B175">
        <v>20</v>
      </c>
      <c r="C175" t="s">
        <v>107</v>
      </c>
      <c r="D175">
        <f>IF(fun[[#This Row],[MSZoning]]="RL",1,0)</f>
        <v>1</v>
      </c>
      <c r="E175">
        <f>IF(fun[[#This Row],[rl]]="RM",1,0)</f>
        <v>0</v>
      </c>
      <c r="F175">
        <f>IF(fun[[#This Row],[rm]]="RH",1,0)</f>
        <v>0</v>
      </c>
      <c r="G175">
        <f>IF(fun[[#This Row],[rh]]="C (all)",1,0)</f>
        <v>0</v>
      </c>
      <c r="H175">
        <v>80</v>
      </c>
      <c r="I175">
        <f>IF(fun[[#This Row],[LotFrontage]]="NA",0,fun[[#This Row],[LotFrontage]])</f>
        <v>80</v>
      </c>
      <c r="J175">
        <v>10197</v>
      </c>
      <c r="K175" t="s">
        <v>108</v>
      </c>
      <c r="L175" t="s">
        <v>109</v>
      </c>
      <c r="M175" t="s">
        <v>146</v>
      </c>
      <c r="N175" t="s">
        <v>111</v>
      </c>
      <c r="O175" t="s">
        <v>112</v>
      </c>
      <c r="P175" t="s">
        <v>113</v>
      </c>
      <c r="Q175" t="s">
        <v>114</v>
      </c>
      <c r="R175" t="s">
        <v>188</v>
      </c>
      <c r="S175" t="s">
        <v>116</v>
      </c>
      <c r="T175" t="s">
        <v>116</v>
      </c>
      <c r="U175" t="s">
        <v>117</v>
      </c>
      <c r="V175" t="s">
        <v>141</v>
      </c>
      <c r="W175">
        <v>6</v>
      </c>
      <c r="X175">
        <v>5</v>
      </c>
      <c r="Y175">
        <v>1961</v>
      </c>
      <c r="Z175">
        <v>1961</v>
      </c>
      <c r="AA175" t="s">
        <v>119</v>
      </c>
      <c r="AB175" t="s">
        <v>120</v>
      </c>
      <c r="AC175" t="s">
        <v>181</v>
      </c>
      <c r="AD175" t="s">
        <v>151</v>
      </c>
      <c r="AE175" t="s">
        <v>233</v>
      </c>
      <c r="AF175">
        <v>491</v>
      </c>
      <c r="AG175" t="s">
        <v>124</v>
      </c>
      <c r="AH175">
        <f>IF(fun[[#This Row],[ExterQual]]="Ex",5,IF(fun[[#This Row],[ExterQual]]="Gd",4,IF(fun[[#This Row],[ExterQual]]="TA",3,IF(fun[[#This Row],[ExterQual]]="Fa",2,1))))</f>
        <v>3</v>
      </c>
      <c r="AI175" t="s">
        <v>124</v>
      </c>
      <c r="AJ175">
        <f>IF(fun[[#This Row],[ExterCond]]="Ex",5,IF(fun[[#This Row],[ExterCond]]="Gd",4,IF(fun[[#This Row],[ExterCond]]="TA",3,IF(fun[[#This Row],[ExterCond]]="Fa",2,1))))</f>
        <v>3</v>
      </c>
      <c r="AK175" t="s">
        <v>144</v>
      </c>
      <c r="AL175" t="s">
        <v>124</v>
      </c>
      <c r="AM175">
        <f>IF(fun[[#This Row],[BsmtQual]]="Ex",5,IF(fun[[#This Row],[BsmtQual]]="Gd",4,IF(fun[[#This Row],[BsmtQual]]="TA",3,IF(fun[[#This Row],[BsmtQual]]="Fa",2,IF(fun[[#This Row],[BsmtQual]]="Po",1,0)))))</f>
        <v>3</v>
      </c>
      <c r="AN175" t="s">
        <v>124</v>
      </c>
      <c r="AO175">
        <f>IF(fun[[#This Row],[BsmtCond]]="Ex",5,IF(fun[[#This Row],[BsmtCond]]="Gd",4,IF(fun[[#This Row],[BsmtCond]]="TA",3,IF(fun[[#This Row],[BsmtCond]]="Fa",2,IF(fun[[#This Row],[BsmtCond]]="Po",1,0)))))</f>
        <v>3</v>
      </c>
      <c r="AP175" t="s">
        <v>126</v>
      </c>
      <c r="AQ175">
        <f>IF(fun[[#This Row],[BsmtExposure]]="Gd",3,IF(fun[[#This Row],[BsmtExposure]]="Av",2,IF(fun[[#This Row],[BsmtExposure]]="Mn",1,0)))</f>
        <v>0</v>
      </c>
      <c r="AR175" t="s">
        <v>145</v>
      </c>
      <c r="AS175">
        <v>288</v>
      </c>
      <c r="AT175" t="s">
        <v>179</v>
      </c>
      <c r="AU175">
        <v>374</v>
      </c>
      <c r="AV175">
        <v>700</v>
      </c>
      <c r="AW175">
        <v>1362</v>
      </c>
      <c r="AX175" t="s">
        <v>129</v>
      </c>
      <c r="AY175" t="s">
        <v>124</v>
      </c>
      <c r="AZ175">
        <f>IF(fun[[#This Row],[HeatingQC]]="Ex",5,IF(fun[[#This Row],[HeatingQC]]="Gd",4,IF(fun[[#This Row],[HeatingQC]]="TA",3,IF(fun[[#This Row],[HeatingQC]]="Fa",2,IF(fun[[#This Row],[HeatingQC]]="Po",1,0)))))</f>
        <v>3</v>
      </c>
      <c r="BA175" t="s">
        <v>131</v>
      </c>
      <c r="BB175" t="s">
        <v>132</v>
      </c>
      <c r="BC175">
        <v>1362</v>
      </c>
      <c r="BD175">
        <v>0</v>
      </c>
      <c r="BE175">
        <v>0</v>
      </c>
      <c r="BF175">
        <v>1362</v>
      </c>
      <c r="BG175">
        <f>LOG(fun[[#This Row],[GrLivArea]])</f>
        <v>3.1341771075767664</v>
      </c>
      <c r="BH175">
        <v>1</v>
      </c>
      <c r="BI175">
        <v>0</v>
      </c>
      <c r="BJ175">
        <f>fun[[#This Row],[BsmtFullBath]]+(0.5*fun[[#This Row],[BsmtHalfBath]])</f>
        <v>1</v>
      </c>
      <c r="BK175">
        <v>1</v>
      </c>
      <c r="BL175">
        <v>1</v>
      </c>
      <c r="BM175">
        <f>fun[[#This Row],[HalfBath]]+fun[[#This Row],[TOTBaseBath]]+fun[[#This Row],[FullBath]]</f>
        <v>3</v>
      </c>
      <c r="BN175">
        <v>3</v>
      </c>
      <c r="BO175">
        <v>1</v>
      </c>
      <c r="BP175" t="s">
        <v>124</v>
      </c>
      <c r="BQ175">
        <f>IF(fun[[#This Row],[KitchenQual]]="Ex",5,IF(fun[[#This Row],[KitchenQual]]="Gd",4,IF(fun[[#This Row],[KitchenQual]]="TA",3,IF(fun[[#This Row],[KitchenQual]]="Fa",2,0))))</f>
        <v>3</v>
      </c>
      <c r="BR175">
        <v>6</v>
      </c>
      <c r="BS175" t="s">
        <v>133</v>
      </c>
      <c r="BT175">
        <v>1</v>
      </c>
      <c r="BU175" t="s">
        <v>124</v>
      </c>
      <c r="BV175">
        <f>IF(fun[[#This Row],[FireplaceQu]]="Ex",5,IF(fun[[#This Row],[FireplaceQu]]="Gd",4,IF(fun[[#This Row],[FireplaceQu]]="TA",3,IF(fun[[#This Row],[FireplaceQu]]="Fa",2,0))))</f>
        <v>3</v>
      </c>
      <c r="BW175" t="s">
        <v>134</v>
      </c>
      <c r="BX175">
        <v>1961</v>
      </c>
      <c r="BY175" t="s">
        <v>128</v>
      </c>
      <c r="BZ175">
        <v>2</v>
      </c>
      <c r="CA175">
        <v>504</v>
      </c>
      <c r="CB175" t="s">
        <v>124</v>
      </c>
      <c r="CC175">
        <f>IF(fun[[#This Row],[GarageQual]]="Ex",5,IF(fun[[#This Row],[GarageQual]]="Gd",4,IF(fun[[#This Row],[GarageQual]]="TA",3,IF(fun[[#This Row],[GarageQual]]="Fa",2,IF(fun[[#This Row],[GarageQual]]="Po",1,0)))))</f>
        <v>3</v>
      </c>
      <c r="CD175" t="s">
        <v>124</v>
      </c>
      <c r="CE175">
        <f>IF(fun[[#This Row],[GarageCond]]="Ex",5,IF(fun[[#This Row],[GarageCond]]="Gd",4,IF(fun[[#This Row],[GarageCond]]="TA",3,IF(fun[[#This Row],[GarageCond]]="Fa",2,IF(fun[[#This Row],[GarageCond]]="Po",1,0)))))</f>
        <v>3</v>
      </c>
      <c r="CF175" t="s">
        <v>131</v>
      </c>
      <c r="CG175">
        <v>0</v>
      </c>
      <c r="CH175">
        <v>20</v>
      </c>
      <c r="CI175">
        <v>0</v>
      </c>
      <c r="CJ175">
        <v>0</v>
      </c>
      <c r="CK175">
        <v>0</v>
      </c>
      <c r="CL175">
        <f>(0.5*fun[[#This Row],[WoodDeckSF]])+fun[[#This Row],[OpenPorchSF]]+(2*fun[[#This Row],[EnclosedPorch]])+(1.5*fun[[#This Row],[3SsnPorch]])+fun[[#This Row],[ScreenPorch]]</f>
        <v>20</v>
      </c>
      <c r="CM175">
        <v>0</v>
      </c>
      <c r="CN175" t="s">
        <v>109</v>
      </c>
      <c r="CO175">
        <f>IF(fun[[#This Row],[PoolQC]]="Ex",5,IF(fun[[#This Row],[PoolQC]]="Gd",4,IF(fun[[#This Row],[PoolQC]]="TA",3,IF(fun[[#This Row],[PoolQC]]="Fa",2,IF(fun[[#This Row],[PoolQC]]="Po",1,0)))))</f>
        <v>0</v>
      </c>
      <c r="CP175" t="s">
        <v>109</v>
      </c>
      <c r="CQ175" t="s">
        <v>109</v>
      </c>
      <c r="CR175">
        <v>0</v>
      </c>
      <c r="CS175">
        <v>6</v>
      </c>
      <c r="CT175">
        <v>2008</v>
      </c>
      <c r="CU175" t="s">
        <v>199</v>
      </c>
      <c r="CV175" t="s">
        <v>137</v>
      </c>
      <c r="CW175">
        <f>COUNTIF(fun[[#This Row],[Id]:[SaleCondition]],0)</f>
        <v>14</v>
      </c>
      <c r="CX175">
        <f>COUNTIF(fun[[#This Row],[Id]:[SaleCondition]],"NA")</f>
        <v>4</v>
      </c>
      <c r="CY175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75">
        <f>fun[NUM_ExCond]+fun[NUM_BsmtCond]+fun[NUM_GarCond]</f>
        <v>9</v>
      </c>
      <c r="DA1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1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175">
        <v>163000</v>
      </c>
    </row>
    <row r="176" spans="1:107" x14ac:dyDescent="0.25">
      <c r="A176">
        <v>175</v>
      </c>
      <c r="B176">
        <v>20</v>
      </c>
      <c r="C176" t="s">
        <v>107</v>
      </c>
      <c r="D176">
        <f>IF(fun[[#This Row],[MSZoning]]="RL",1,0)</f>
        <v>1</v>
      </c>
      <c r="E176">
        <f>IF(fun[[#This Row],[rl]]="RM",1,0)</f>
        <v>0</v>
      </c>
      <c r="F176">
        <f>IF(fun[[#This Row],[rm]]="RH",1,0)</f>
        <v>0</v>
      </c>
      <c r="G176">
        <f>IF(fun[[#This Row],[rh]]="C (all)",1,0)</f>
        <v>0</v>
      </c>
      <c r="H176">
        <v>47</v>
      </c>
      <c r="I176">
        <f>IF(fun[[#This Row],[LotFrontage]]="NA",0,fun[[#This Row],[LotFrontage]])</f>
        <v>47</v>
      </c>
      <c r="J176">
        <v>12416</v>
      </c>
      <c r="K176" t="s">
        <v>108</v>
      </c>
      <c r="L176" t="s">
        <v>109</v>
      </c>
      <c r="M176" t="s">
        <v>146</v>
      </c>
      <c r="N176" t="s">
        <v>111</v>
      </c>
      <c r="O176" t="s">
        <v>112</v>
      </c>
      <c r="P176" t="s">
        <v>113</v>
      </c>
      <c r="Q176" t="s">
        <v>114</v>
      </c>
      <c r="R176" t="s">
        <v>215</v>
      </c>
      <c r="S176" t="s">
        <v>116</v>
      </c>
      <c r="T176" t="s">
        <v>116</v>
      </c>
      <c r="U176" t="s">
        <v>117</v>
      </c>
      <c r="V176" t="s">
        <v>141</v>
      </c>
      <c r="W176">
        <v>6</v>
      </c>
      <c r="X176">
        <v>5</v>
      </c>
      <c r="Y176">
        <v>1986</v>
      </c>
      <c r="Z176">
        <v>1986</v>
      </c>
      <c r="AA176" t="s">
        <v>119</v>
      </c>
      <c r="AB176" t="s">
        <v>120</v>
      </c>
      <c r="AC176" t="s">
        <v>121</v>
      </c>
      <c r="AD176" t="s">
        <v>187</v>
      </c>
      <c r="AE176" t="s">
        <v>163</v>
      </c>
      <c r="AF176">
        <v>132</v>
      </c>
      <c r="AG176" t="s">
        <v>124</v>
      </c>
      <c r="AH176">
        <f>IF(fun[[#This Row],[ExterQual]]="Ex",5,IF(fun[[#This Row],[ExterQual]]="Gd",4,IF(fun[[#This Row],[ExterQual]]="TA",3,IF(fun[[#This Row],[ExterQual]]="Fa",2,1))))</f>
        <v>3</v>
      </c>
      <c r="AI176" t="s">
        <v>124</v>
      </c>
      <c r="AJ176">
        <f>IF(fun[[#This Row],[ExterCond]]="Ex",5,IF(fun[[#This Row],[ExterCond]]="Gd",4,IF(fun[[#This Row],[ExterCond]]="TA",3,IF(fun[[#This Row],[ExterCond]]="Fa",2,1))))</f>
        <v>3</v>
      </c>
      <c r="AK176" t="s">
        <v>144</v>
      </c>
      <c r="AL176" t="s">
        <v>123</v>
      </c>
      <c r="AM176">
        <f>IF(fun[[#This Row],[BsmtQual]]="Ex",5,IF(fun[[#This Row],[BsmtQual]]="Gd",4,IF(fun[[#This Row],[BsmtQual]]="TA",3,IF(fun[[#This Row],[BsmtQual]]="Fa",2,IF(fun[[#This Row],[BsmtQual]]="Po",1,0)))))</f>
        <v>4</v>
      </c>
      <c r="AN176" t="s">
        <v>173</v>
      </c>
      <c r="AO176">
        <f>IF(fun[[#This Row],[BsmtCond]]="Ex",5,IF(fun[[#This Row],[BsmtCond]]="Gd",4,IF(fun[[#This Row],[BsmtCond]]="TA",3,IF(fun[[#This Row],[BsmtCond]]="Fa",2,IF(fun[[#This Row],[BsmtCond]]="Po",1,0)))))</f>
        <v>2</v>
      </c>
      <c r="AP176" t="s">
        <v>126</v>
      </c>
      <c r="AQ176">
        <f>IF(fun[[#This Row],[BsmtExposure]]="Gd",3,IF(fun[[#This Row],[BsmtExposure]]="Av",2,IF(fun[[#This Row],[BsmtExposure]]="Mn",1,0)))</f>
        <v>0</v>
      </c>
      <c r="AR176" t="s">
        <v>145</v>
      </c>
      <c r="AS176">
        <v>1398</v>
      </c>
      <c r="AT176" t="s">
        <v>198</v>
      </c>
      <c r="AU176">
        <v>208</v>
      </c>
      <c r="AV176">
        <v>0</v>
      </c>
      <c r="AW176">
        <v>1606</v>
      </c>
      <c r="AX176" t="s">
        <v>129</v>
      </c>
      <c r="AY176" t="s">
        <v>124</v>
      </c>
      <c r="AZ176">
        <f>IF(fun[[#This Row],[HeatingQC]]="Ex",5,IF(fun[[#This Row],[HeatingQC]]="Gd",4,IF(fun[[#This Row],[HeatingQC]]="TA",3,IF(fun[[#This Row],[HeatingQC]]="Fa",2,IF(fun[[#This Row],[HeatingQC]]="Po",1,0)))))</f>
        <v>3</v>
      </c>
      <c r="BA176" t="s">
        <v>131</v>
      </c>
      <c r="BB176" t="s">
        <v>132</v>
      </c>
      <c r="BC176">
        <v>1651</v>
      </c>
      <c r="BD176">
        <v>0</v>
      </c>
      <c r="BE176">
        <v>0</v>
      </c>
      <c r="BF176">
        <v>1651</v>
      </c>
      <c r="BG176">
        <f>LOG(fun[[#This Row],[GrLivArea]])</f>
        <v>3.2177470732627937</v>
      </c>
      <c r="BH176">
        <v>1</v>
      </c>
      <c r="BI176">
        <v>0</v>
      </c>
      <c r="BJ176">
        <f>fun[[#This Row],[BsmtFullBath]]+(0.5*fun[[#This Row],[BsmtHalfBath]])</f>
        <v>1</v>
      </c>
      <c r="BK176">
        <v>2</v>
      </c>
      <c r="BL176">
        <v>0</v>
      </c>
      <c r="BM176">
        <f>fun[[#This Row],[HalfBath]]+fun[[#This Row],[TOTBaseBath]]+fun[[#This Row],[FullBath]]</f>
        <v>3</v>
      </c>
      <c r="BN176">
        <v>3</v>
      </c>
      <c r="BO176">
        <v>1</v>
      </c>
      <c r="BP176" t="s">
        <v>124</v>
      </c>
      <c r="BQ176">
        <f>IF(fun[[#This Row],[KitchenQual]]="Ex",5,IF(fun[[#This Row],[KitchenQual]]="Gd",4,IF(fun[[#This Row],[KitchenQual]]="TA",3,IF(fun[[#This Row],[KitchenQual]]="Fa",2,0))))</f>
        <v>3</v>
      </c>
      <c r="BR176">
        <v>7</v>
      </c>
      <c r="BS176" t="s">
        <v>250</v>
      </c>
      <c r="BT176">
        <v>1</v>
      </c>
      <c r="BU176" t="s">
        <v>124</v>
      </c>
      <c r="BV176">
        <f>IF(fun[[#This Row],[FireplaceQu]]="Ex",5,IF(fun[[#This Row],[FireplaceQu]]="Gd",4,IF(fun[[#This Row],[FireplaceQu]]="TA",3,IF(fun[[#This Row],[FireplaceQu]]="Fa",2,0))))</f>
        <v>3</v>
      </c>
      <c r="BW176" t="s">
        <v>134</v>
      </c>
      <c r="BX176">
        <v>1986</v>
      </c>
      <c r="BY176" t="s">
        <v>183</v>
      </c>
      <c r="BZ176">
        <v>2</v>
      </c>
      <c r="CA176">
        <v>616</v>
      </c>
      <c r="CB176" t="s">
        <v>124</v>
      </c>
      <c r="CC176">
        <f>IF(fun[[#This Row],[GarageQual]]="Ex",5,IF(fun[[#This Row],[GarageQual]]="Gd",4,IF(fun[[#This Row],[GarageQual]]="TA",3,IF(fun[[#This Row],[GarageQual]]="Fa",2,IF(fun[[#This Row],[GarageQual]]="Po",1,0)))))</f>
        <v>3</v>
      </c>
      <c r="CD176" t="s">
        <v>124</v>
      </c>
      <c r="CE176">
        <f>IF(fun[[#This Row],[GarageCond]]="Ex",5,IF(fun[[#This Row],[GarageCond]]="Gd",4,IF(fun[[#This Row],[GarageCond]]="TA",3,IF(fun[[#This Row],[GarageCond]]="Fa",2,IF(fun[[#This Row],[GarageCond]]="Po",1,0)))))</f>
        <v>3</v>
      </c>
      <c r="CF176" t="s">
        <v>131</v>
      </c>
      <c r="CG176">
        <v>192</v>
      </c>
      <c r="CH176">
        <v>0</v>
      </c>
      <c r="CI176">
        <v>0</v>
      </c>
      <c r="CJ176">
        <v>0</v>
      </c>
      <c r="CK176">
        <v>0</v>
      </c>
      <c r="CL176">
        <f>(0.5*fun[[#This Row],[WoodDeckSF]])+fun[[#This Row],[OpenPorchSF]]+(2*fun[[#This Row],[EnclosedPorch]])+(1.5*fun[[#This Row],[3SsnPorch]])+fun[[#This Row],[ScreenPorch]]</f>
        <v>96</v>
      </c>
      <c r="CM176">
        <v>0</v>
      </c>
      <c r="CN176" t="s">
        <v>109</v>
      </c>
      <c r="CO176">
        <f>IF(fun[[#This Row],[PoolQC]]="Ex",5,IF(fun[[#This Row],[PoolQC]]="Gd",4,IF(fun[[#This Row],[PoolQC]]="TA",3,IF(fun[[#This Row],[PoolQC]]="Fa",2,IF(fun[[#This Row],[PoolQC]]="Po",1,0)))))</f>
        <v>0</v>
      </c>
      <c r="CP176" t="s">
        <v>109</v>
      </c>
      <c r="CQ176" t="s">
        <v>109</v>
      </c>
      <c r="CR176">
        <v>0</v>
      </c>
      <c r="CS176">
        <v>11</v>
      </c>
      <c r="CT176">
        <v>2008</v>
      </c>
      <c r="CU176" t="s">
        <v>136</v>
      </c>
      <c r="CV176" t="s">
        <v>137</v>
      </c>
      <c r="CW176">
        <f>COUNTIF(fun[[#This Row],[Id]:[SaleCondition]],0)</f>
        <v>16</v>
      </c>
      <c r="CX176">
        <f>COUNTIF(fun[[#This Row],[Id]:[SaleCondition]],"NA")</f>
        <v>4</v>
      </c>
      <c r="CY17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76">
        <f>fun[NUM_ExCond]+fun[NUM_BsmtCond]+fun[NUM_GarCond]</f>
        <v>8</v>
      </c>
      <c r="DA1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1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56.666666666666664</v>
      </c>
      <c r="DC176">
        <v>184000</v>
      </c>
    </row>
    <row r="177" spans="1:107" x14ac:dyDescent="0.25">
      <c r="A177">
        <v>176</v>
      </c>
      <c r="B177">
        <v>20</v>
      </c>
      <c r="C177" t="s">
        <v>107</v>
      </c>
      <c r="D177">
        <f>IF(fun[[#This Row],[MSZoning]]="RL",1,0)</f>
        <v>1</v>
      </c>
      <c r="E177">
        <f>IF(fun[[#This Row],[rl]]="RM",1,0)</f>
        <v>0</v>
      </c>
      <c r="F177">
        <f>IF(fun[[#This Row],[rm]]="RH",1,0)</f>
        <v>0</v>
      </c>
      <c r="G177">
        <f>IF(fun[[#This Row],[rh]]="C (all)",1,0)</f>
        <v>0</v>
      </c>
      <c r="H177">
        <v>84</v>
      </c>
      <c r="I177">
        <f>IF(fun[[#This Row],[LotFrontage]]="NA",0,fun[[#This Row],[LotFrontage]])</f>
        <v>84</v>
      </c>
      <c r="J177">
        <v>12615</v>
      </c>
      <c r="K177" t="s">
        <v>108</v>
      </c>
      <c r="L177" t="s">
        <v>109</v>
      </c>
      <c r="M177" t="s">
        <v>110</v>
      </c>
      <c r="N177" t="s">
        <v>111</v>
      </c>
      <c r="O177" t="s">
        <v>112</v>
      </c>
      <c r="P177" t="s">
        <v>148</v>
      </c>
      <c r="Q177" t="s">
        <v>114</v>
      </c>
      <c r="R177" t="s">
        <v>211</v>
      </c>
      <c r="S177" t="s">
        <v>116</v>
      </c>
      <c r="T177" t="s">
        <v>116</v>
      </c>
      <c r="U177" t="s">
        <v>117</v>
      </c>
      <c r="V177" t="s">
        <v>141</v>
      </c>
      <c r="W177">
        <v>6</v>
      </c>
      <c r="X177">
        <v>7</v>
      </c>
      <c r="Y177">
        <v>1950</v>
      </c>
      <c r="Z177">
        <v>2001</v>
      </c>
      <c r="AA177" t="s">
        <v>119</v>
      </c>
      <c r="AB177" t="s">
        <v>120</v>
      </c>
      <c r="AC177" t="s">
        <v>181</v>
      </c>
      <c r="AD177" t="s">
        <v>151</v>
      </c>
      <c r="AE177" t="s">
        <v>143</v>
      </c>
      <c r="AF177">
        <v>0</v>
      </c>
      <c r="AG177" t="s">
        <v>124</v>
      </c>
      <c r="AH177">
        <f>IF(fun[[#This Row],[ExterQual]]="Ex",5,IF(fun[[#This Row],[ExterQual]]="Gd",4,IF(fun[[#This Row],[ExterQual]]="TA",3,IF(fun[[#This Row],[ExterQual]]="Fa",2,1))))</f>
        <v>3</v>
      </c>
      <c r="AI177" t="s">
        <v>124</v>
      </c>
      <c r="AJ177">
        <f>IF(fun[[#This Row],[ExterCond]]="Ex",5,IF(fun[[#This Row],[ExterCond]]="Gd",4,IF(fun[[#This Row],[ExterCond]]="TA",3,IF(fun[[#This Row],[ExterCond]]="Fa",2,1))))</f>
        <v>3</v>
      </c>
      <c r="AK177" t="s">
        <v>144</v>
      </c>
      <c r="AL177" t="s">
        <v>124</v>
      </c>
      <c r="AM177">
        <f>IF(fun[[#This Row],[BsmtQual]]="Ex",5,IF(fun[[#This Row],[BsmtQual]]="Gd",4,IF(fun[[#This Row],[BsmtQual]]="TA",3,IF(fun[[#This Row],[BsmtQual]]="Fa",2,IF(fun[[#This Row],[BsmtQual]]="Po",1,0)))))</f>
        <v>3</v>
      </c>
      <c r="AN177" t="s">
        <v>123</v>
      </c>
      <c r="AO177">
        <f>IF(fun[[#This Row],[BsmtCond]]="Ex",5,IF(fun[[#This Row],[BsmtCond]]="Gd",4,IF(fun[[#This Row],[BsmtCond]]="TA",3,IF(fun[[#This Row],[BsmtCond]]="Fa",2,IF(fun[[#This Row],[BsmtCond]]="Po",1,0)))))</f>
        <v>4</v>
      </c>
      <c r="AP177" t="s">
        <v>156</v>
      </c>
      <c r="AQ177">
        <f>IF(fun[[#This Row],[BsmtExposure]]="Gd",3,IF(fun[[#This Row],[BsmtExposure]]="Av",2,IF(fun[[#This Row],[BsmtExposure]]="Mn",1,0)))</f>
        <v>2</v>
      </c>
      <c r="AR177" t="s">
        <v>145</v>
      </c>
      <c r="AS177">
        <v>477</v>
      </c>
      <c r="AT177" t="s">
        <v>128</v>
      </c>
      <c r="AU177">
        <v>0</v>
      </c>
      <c r="AV177">
        <v>725</v>
      </c>
      <c r="AW177">
        <v>1202</v>
      </c>
      <c r="AX177" t="s">
        <v>129</v>
      </c>
      <c r="AY177" t="s">
        <v>124</v>
      </c>
      <c r="AZ177">
        <f>IF(fun[[#This Row],[HeatingQC]]="Ex",5,IF(fun[[#This Row],[HeatingQC]]="Gd",4,IF(fun[[#This Row],[HeatingQC]]="TA",3,IF(fun[[#This Row],[HeatingQC]]="Fa",2,IF(fun[[#This Row],[HeatingQC]]="Po",1,0)))))</f>
        <v>3</v>
      </c>
      <c r="BA177" t="s">
        <v>131</v>
      </c>
      <c r="BB177" t="s">
        <v>132</v>
      </c>
      <c r="BC177">
        <v>2158</v>
      </c>
      <c r="BD177">
        <v>0</v>
      </c>
      <c r="BE177">
        <v>0</v>
      </c>
      <c r="BF177">
        <v>2158</v>
      </c>
      <c r="BG177">
        <f>LOG(fun[[#This Row],[GrLivArea]])</f>
        <v>3.3340514403468919</v>
      </c>
      <c r="BH177">
        <v>1</v>
      </c>
      <c r="BI177">
        <v>0</v>
      </c>
      <c r="BJ177">
        <f>fun[[#This Row],[BsmtFullBath]]+(0.5*fun[[#This Row],[BsmtHalfBath]])</f>
        <v>1</v>
      </c>
      <c r="BK177">
        <v>2</v>
      </c>
      <c r="BL177">
        <v>0</v>
      </c>
      <c r="BM177">
        <f>fun[[#This Row],[HalfBath]]+fun[[#This Row],[TOTBaseBath]]+fun[[#This Row],[FullBath]]</f>
        <v>3</v>
      </c>
      <c r="BN177">
        <v>4</v>
      </c>
      <c r="BO177">
        <v>1</v>
      </c>
      <c r="BP177" t="s">
        <v>123</v>
      </c>
      <c r="BQ177">
        <f>IF(fun[[#This Row],[KitchenQual]]="Ex",5,IF(fun[[#This Row],[KitchenQual]]="Gd",4,IF(fun[[#This Row],[KitchenQual]]="TA",3,IF(fun[[#This Row],[KitchenQual]]="Fa",2,0))))</f>
        <v>4</v>
      </c>
      <c r="BR177">
        <v>7</v>
      </c>
      <c r="BS177" t="s">
        <v>133</v>
      </c>
      <c r="BT177">
        <v>1</v>
      </c>
      <c r="BU177" t="s">
        <v>123</v>
      </c>
      <c r="BV177">
        <f>IF(fun[[#This Row],[FireplaceQu]]="Ex",5,IF(fun[[#This Row],[FireplaceQu]]="Gd",4,IF(fun[[#This Row],[FireplaceQu]]="TA",3,IF(fun[[#This Row],[FireplaceQu]]="Fa",2,0))))</f>
        <v>4</v>
      </c>
      <c r="BW177" t="s">
        <v>134</v>
      </c>
      <c r="BX177">
        <v>1950</v>
      </c>
      <c r="BY177" t="s">
        <v>128</v>
      </c>
      <c r="BZ177">
        <v>2</v>
      </c>
      <c r="CA177">
        <v>576</v>
      </c>
      <c r="CB177" t="s">
        <v>124</v>
      </c>
      <c r="CC177">
        <f>IF(fun[[#This Row],[GarageQual]]="Ex",5,IF(fun[[#This Row],[GarageQual]]="Gd",4,IF(fun[[#This Row],[GarageQual]]="TA",3,IF(fun[[#This Row],[GarageQual]]="Fa",2,IF(fun[[#This Row],[GarageQual]]="Po",1,0)))))</f>
        <v>3</v>
      </c>
      <c r="CD177" t="s">
        <v>124</v>
      </c>
      <c r="CE177">
        <f>IF(fun[[#This Row],[GarageCond]]="Ex",5,IF(fun[[#This Row],[GarageCond]]="Gd",4,IF(fun[[#This Row],[GarageCond]]="TA",3,IF(fun[[#This Row],[GarageCond]]="Fa",2,IF(fun[[#This Row],[GarageCond]]="Po",1,0)))))</f>
        <v>3</v>
      </c>
      <c r="CF177" t="s">
        <v>131</v>
      </c>
      <c r="CG177">
        <v>0</v>
      </c>
      <c r="CH177">
        <v>29</v>
      </c>
      <c r="CI177">
        <v>39</v>
      </c>
      <c r="CJ177">
        <v>0</v>
      </c>
      <c r="CK177">
        <v>0</v>
      </c>
      <c r="CL177">
        <f>(0.5*fun[[#This Row],[WoodDeckSF]])+fun[[#This Row],[OpenPorchSF]]+(2*fun[[#This Row],[EnclosedPorch]])+(1.5*fun[[#This Row],[3SsnPorch]])+fun[[#This Row],[ScreenPorch]]</f>
        <v>107</v>
      </c>
      <c r="CM177">
        <v>0</v>
      </c>
      <c r="CN177" t="s">
        <v>109</v>
      </c>
      <c r="CO177">
        <f>IF(fun[[#This Row],[PoolQC]]="Ex",5,IF(fun[[#This Row],[PoolQC]]="Gd",4,IF(fun[[#This Row],[PoolQC]]="TA",3,IF(fun[[#This Row],[PoolQC]]="Fa",2,IF(fun[[#This Row],[PoolQC]]="Po",1,0)))))</f>
        <v>0</v>
      </c>
      <c r="CP177" t="s">
        <v>160</v>
      </c>
      <c r="CQ177" t="s">
        <v>109</v>
      </c>
      <c r="CR177">
        <v>0</v>
      </c>
      <c r="CS177">
        <v>6</v>
      </c>
      <c r="CT177">
        <v>2007</v>
      </c>
      <c r="CU177" t="s">
        <v>136</v>
      </c>
      <c r="CV177" t="s">
        <v>137</v>
      </c>
      <c r="CW177">
        <f>COUNTIF(fun[[#This Row],[Id]:[SaleCondition]],0)</f>
        <v>15</v>
      </c>
      <c r="CX177">
        <f>COUNTIF(fun[[#This Row],[Id]:[SaleCondition]],"NA")</f>
        <v>3</v>
      </c>
      <c r="CY177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77">
        <f>fun[NUM_ExCond]+fun[NUM_BsmtCond]+fun[NUM_GarCond]</f>
        <v>10</v>
      </c>
      <c r="DA1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</v>
      </c>
      <c r="DC177">
        <v>243000</v>
      </c>
    </row>
    <row r="178" spans="1:107" x14ac:dyDescent="0.25">
      <c r="A178">
        <v>177</v>
      </c>
      <c r="B178">
        <v>60</v>
      </c>
      <c r="C178" t="s">
        <v>107</v>
      </c>
      <c r="D178">
        <f>IF(fun[[#This Row],[MSZoning]]="RL",1,0)</f>
        <v>1</v>
      </c>
      <c r="E178">
        <f>IF(fun[[#This Row],[rl]]="RM",1,0)</f>
        <v>0</v>
      </c>
      <c r="F178">
        <f>IF(fun[[#This Row],[rm]]="RH",1,0)</f>
        <v>0</v>
      </c>
      <c r="G178">
        <f>IF(fun[[#This Row],[rh]]="C (all)",1,0)</f>
        <v>0</v>
      </c>
      <c r="H178">
        <v>97</v>
      </c>
      <c r="I178">
        <f>IF(fun[[#This Row],[LotFrontage]]="NA",0,fun[[#This Row],[LotFrontage]])</f>
        <v>97</v>
      </c>
      <c r="J178">
        <v>10029</v>
      </c>
      <c r="K178" t="s">
        <v>108</v>
      </c>
      <c r="L178" t="s">
        <v>109</v>
      </c>
      <c r="M178" t="s">
        <v>146</v>
      </c>
      <c r="N178" t="s">
        <v>111</v>
      </c>
      <c r="O178" t="s">
        <v>112</v>
      </c>
      <c r="P178" t="s">
        <v>148</v>
      </c>
      <c r="Q178" t="s">
        <v>114</v>
      </c>
      <c r="R178" t="s">
        <v>231</v>
      </c>
      <c r="S178" t="s">
        <v>116</v>
      </c>
      <c r="T178" t="s">
        <v>116</v>
      </c>
      <c r="U178" t="s">
        <v>117</v>
      </c>
      <c r="V178" t="s">
        <v>118</v>
      </c>
      <c r="W178">
        <v>6</v>
      </c>
      <c r="X178">
        <v>5</v>
      </c>
      <c r="Y178">
        <v>1988</v>
      </c>
      <c r="Z178">
        <v>1989</v>
      </c>
      <c r="AA178" t="s">
        <v>119</v>
      </c>
      <c r="AB178" t="s">
        <v>120</v>
      </c>
      <c r="AC178" t="s">
        <v>187</v>
      </c>
      <c r="AD178" t="s">
        <v>187</v>
      </c>
      <c r="AE178" t="s">
        <v>122</v>
      </c>
      <c r="AF178">
        <v>268</v>
      </c>
      <c r="AG178" t="s">
        <v>123</v>
      </c>
      <c r="AH178">
        <f>IF(fun[[#This Row],[ExterQual]]="Ex",5,IF(fun[[#This Row],[ExterQual]]="Gd",4,IF(fun[[#This Row],[ExterQual]]="TA",3,IF(fun[[#This Row],[ExterQual]]="Fa",2,1))))</f>
        <v>4</v>
      </c>
      <c r="AI178" t="s">
        <v>124</v>
      </c>
      <c r="AJ178">
        <f>IF(fun[[#This Row],[ExterCond]]="Ex",5,IF(fun[[#This Row],[ExterCond]]="Gd",4,IF(fun[[#This Row],[ExterCond]]="TA",3,IF(fun[[#This Row],[ExterCond]]="Fa",2,1))))</f>
        <v>3</v>
      </c>
      <c r="AK178" t="s">
        <v>125</v>
      </c>
      <c r="AL178" t="s">
        <v>123</v>
      </c>
      <c r="AM178">
        <f>IF(fun[[#This Row],[BsmtQual]]="Ex",5,IF(fun[[#This Row],[BsmtQual]]="Gd",4,IF(fun[[#This Row],[BsmtQual]]="TA",3,IF(fun[[#This Row],[BsmtQual]]="Fa",2,IF(fun[[#This Row],[BsmtQual]]="Po",1,0)))))</f>
        <v>4</v>
      </c>
      <c r="AN178" t="s">
        <v>124</v>
      </c>
      <c r="AO178">
        <f>IF(fun[[#This Row],[BsmtCond]]="Ex",5,IF(fun[[#This Row],[BsmtCond]]="Gd",4,IF(fun[[#This Row],[BsmtCond]]="TA",3,IF(fun[[#This Row],[BsmtCond]]="Fa",2,IF(fun[[#This Row],[BsmtCond]]="Po",1,0)))))</f>
        <v>3</v>
      </c>
      <c r="AP178" t="s">
        <v>126</v>
      </c>
      <c r="AQ178">
        <f>IF(fun[[#This Row],[BsmtExposure]]="Gd",3,IF(fun[[#This Row],[BsmtExposure]]="Av",2,IF(fun[[#This Row],[BsmtExposure]]="Mn",1,0)))</f>
        <v>0</v>
      </c>
      <c r="AR178" t="s">
        <v>127</v>
      </c>
      <c r="AS178">
        <v>831</v>
      </c>
      <c r="AT178" t="s">
        <v>128</v>
      </c>
      <c r="AU178">
        <v>0</v>
      </c>
      <c r="AV178">
        <v>320</v>
      </c>
      <c r="AW178">
        <v>1151</v>
      </c>
      <c r="AX178" t="s">
        <v>129</v>
      </c>
      <c r="AY178" t="s">
        <v>124</v>
      </c>
      <c r="AZ178">
        <f>IF(fun[[#This Row],[HeatingQC]]="Ex",5,IF(fun[[#This Row],[HeatingQC]]="Gd",4,IF(fun[[#This Row],[HeatingQC]]="TA",3,IF(fun[[#This Row],[HeatingQC]]="Fa",2,IF(fun[[#This Row],[HeatingQC]]="Po",1,0)))))</f>
        <v>3</v>
      </c>
      <c r="BA178" t="s">
        <v>131</v>
      </c>
      <c r="BB178" t="s">
        <v>132</v>
      </c>
      <c r="BC178">
        <v>1164</v>
      </c>
      <c r="BD178">
        <v>896</v>
      </c>
      <c r="BE178">
        <v>0</v>
      </c>
      <c r="BF178">
        <v>2060</v>
      </c>
      <c r="BG178">
        <f>LOG(fun[[#This Row],[GrLivArea]])</f>
        <v>3.3138672203691533</v>
      </c>
      <c r="BH178">
        <v>0</v>
      </c>
      <c r="BI178">
        <v>1</v>
      </c>
      <c r="BJ178">
        <f>fun[[#This Row],[BsmtFullBath]]+(0.5*fun[[#This Row],[BsmtHalfBath]])</f>
        <v>0.5</v>
      </c>
      <c r="BK178">
        <v>2</v>
      </c>
      <c r="BL178">
        <v>1</v>
      </c>
      <c r="BM178">
        <f>fun[[#This Row],[HalfBath]]+fun[[#This Row],[TOTBaseBath]]+fun[[#This Row],[FullBath]]</f>
        <v>3.5</v>
      </c>
      <c r="BN178">
        <v>4</v>
      </c>
      <c r="BO178">
        <v>1</v>
      </c>
      <c r="BP178" t="s">
        <v>124</v>
      </c>
      <c r="BQ178">
        <f>IF(fun[[#This Row],[KitchenQual]]="Ex",5,IF(fun[[#This Row],[KitchenQual]]="Gd",4,IF(fun[[#This Row],[KitchenQual]]="TA",3,IF(fun[[#This Row],[KitchenQual]]="Fa",2,0))))</f>
        <v>3</v>
      </c>
      <c r="BR178">
        <v>8</v>
      </c>
      <c r="BS178" t="s">
        <v>133</v>
      </c>
      <c r="BT178">
        <v>1</v>
      </c>
      <c r="BU178" t="s">
        <v>124</v>
      </c>
      <c r="BV178">
        <f>IF(fun[[#This Row],[FireplaceQu]]="Ex",5,IF(fun[[#This Row],[FireplaceQu]]="Gd",4,IF(fun[[#This Row],[FireplaceQu]]="TA",3,IF(fun[[#This Row],[FireplaceQu]]="Fa",2,0))))</f>
        <v>3</v>
      </c>
      <c r="BW178" t="s">
        <v>134</v>
      </c>
      <c r="BX178">
        <v>1988</v>
      </c>
      <c r="BY178" t="s">
        <v>128</v>
      </c>
      <c r="BZ178">
        <v>2</v>
      </c>
      <c r="CA178">
        <v>521</v>
      </c>
      <c r="CB178" t="s">
        <v>124</v>
      </c>
      <c r="CC178">
        <f>IF(fun[[#This Row],[GarageQual]]="Ex",5,IF(fun[[#This Row],[GarageQual]]="Gd",4,IF(fun[[#This Row],[GarageQual]]="TA",3,IF(fun[[#This Row],[GarageQual]]="Fa",2,IF(fun[[#This Row],[GarageQual]]="Po",1,0)))))</f>
        <v>3</v>
      </c>
      <c r="CD178" t="s">
        <v>124</v>
      </c>
      <c r="CE178">
        <f>IF(fun[[#This Row],[GarageCond]]="Ex",5,IF(fun[[#This Row],[GarageCond]]="Gd",4,IF(fun[[#This Row],[GarageCond]]="TA",3,IF(fun[[#This Row],[GarageCond]]="Fa",2,IF(fun[[#This Row],[GarageCond]]="Po",1,0)))))</f>
        <v>3</v>
      </c>
      <c r="CF178" t="s">
        <v>131</v>
      </c>
      <c r="CG178">
        <v>0</v>
      </c>
      <c r="CH178">
        <v>228</v>
      </c>
      <c r="CI178">
        <v>0</v>
      </c>
      <c r="CJ178">
        <v>0</v>
      </c>
      <c r="CK178">
        <v>192</v>
      </c>
      <c r="CL178">
        <f>(0.5*fun[[#This Row],[WoodDeckSF]])+fun[[#This Row],[OpenPorchSF]]+(2*fun[[#This Row],[EnclosedPorch]])+(1.5*fun[[#This Row],[3SsnPorch]])+fun[[#This Row],[ScreenPorch]]</f>
        <v>420</v>
      </c>
      <c r="CM178">
        <v>0</v>
      </c>
      <c r="CN178" t="s">
        <v>109</v>
      </c>
      <c r="CO178">
        <f>IF(fun[[#This Row],[PoolQC]]="Ex",5,IF(fun[[#This Row],[PoolQC]]="Gd",4,IF(fun[[#This Row],[PoolQC]]="TA",3,IF(fun[[#This Row],[PoolQC]]="Fa",2,IF(fun[[#This Row],[PoolQC]]="Po",1,0)))))</f>
        <v>0</v>
      </c>
      <c r="CP178" t="s">
        <v>109</v>
      </c>
      <c r="CQ178" t="s">
        <v>109</v>
      </c>
      <c r="CR178">
        <v>0</v>
      </c>
      <c r="CS178">
        <v>9</v>
      </c>
      <c r="CT178">
        <v>2007</v>
      </c>
      <c r="CU178" t="s">
        <v>136</v>
      </c>
      <c r="CV178" t="s">
        <v>137</v>
      </c>
      <c r="CW178">
        <f>COUNTIF(fun[[#This Row],[Id]:[SaleCondition]],0)</f>
        <v>13</v>
      </c>
      <c r="CX178">
        <f>COUNTIF(fun[[#This Row],[Id]:[SaleCondition]],"NA")</f>
        <v>4</v>
      </c>
      <c r="CY17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78">
        <f>fun[NUM_ExCond]+fun[NUM_BsmtCond]+fun[NUM_GarCond]</f>
        <v>9</v>
      </c>
      <c r="DA1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1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59.5</v>
      </c>
      <c r="DC178">
        <v>211000</v>
      </c>
    </row>
    <row r="179" spans="1:107" x14ac:dyDescent="0.25">
      <c r="A179">
        <v>178</v>
      </c>
      <c r="B179">
        <v>50</v>
      </c>
      <c r="C179" t="s">
        <v>107</v>
      </c>
      <c r="D179">
        <f>IF(fun[[#This Row],[MSZoning]]="RL",1,0)</f>
        <v>1</v>
      </c>
      <c r="E179">
        <f>IF(fun[[#This Row],[rl]]="RM",1,0)</f>
        <v>0</v>
      </c>
      <c r="F179">
        <f>IF(fun[[#This Row],[rm]]="RH",1,0)</f>
        <v>0</v>
      </c>
      <c r="G179">
        <f>IF(fun[[#This Row],[rh]]="C (all)",1,0)</f>
        <v>0</v>
      </c>
      <c r="H179" t="s">
        <v>109</v>
      </c>
      <c r="I179">
        <f>IF(fun[[#This Row],[LotFrontage]]="NA",0,fun[[#This Row],[LotFrontage]])</f>
        <v>0</v>
      </c>
      <c r="J179">
        <v>13650</v>
      </c>
      <c r="K179" t="s">
        <v>108</v>
      </c>
      <c r="L179" t="s">
        <v>109</v>
      </c>
      <c r="M179" t="s">
        <v>110</v>
      </c>
      <c r="N179" t="s">
        <v>111</v>
      </c>
      <c r="O179" t="s">
        <v>112</v>
      </c>
      <c r="P179" t="s">
        <v>113</v>
      </c>
      <c r="Q179" t="s">
        <v>114</v>
      </c>
      <c r="R179" t="s">
        <v>177</v>
      </c>
      <c r="S179" t="s">
        <v>116</v>
      </c>
      <c r="T179" t="s">
        <v>116</v>
      </c>
      <c r="U179" t="s">
        <v>117</v>
      </c>
      <c r="V179" t="s">
        <v>158</v>
      </c>
      <c r="W179">
        <v>5</v>
      </c>
      <c r="X179">
        <v>5</v>
      </c>
      <c r="Y179">
        <v>1958</v>
      </c>
      <c r="Z179">
        <v>1958</v>
      </c>
      <c r="AA179" t="s">
        <v>119</v>
      </c>
      <c r="AB179" t="s">
        <v>120</v>
      </c>
      <c r="AC179" t="s">
        <v>142</v>
      </c>
      <c r="AD179" t="s">
        <v>142</v>
      </c>
      <c r="AE179" t="s">
        <v>143</v>
      </c>
      <c r="AF179">
        <v>0</v>
      </c>
      <c r="AG179" t="s">
        <v>123</v>
      </c>
      <c r="AH179">
        <f>IF(fun[[#This Row],[ExterQual]]="Ex",5,IF(fun[[#This Row],[ExterQual]]="Gd",4,IF(fun[[#This Row],[ExterQual]]="TA",3,IF(fun[[#This Row],[ExterQual]]="Fa",2,1))))</f>
        <v>4</v>
      </c>
      <c r="AI179" t="s">
        <v>123</v>
      </c>
      <c r="AJ179">
        <f>IF(fun[[#This Row],[ExterCond]]="Ex",5,IF(fun[[#This Row],[ExterCond]]="Gd",4,IF(fun[[#This Row],[ExterCond]]="TA",3,IF(fun[[#This Row],[ExterCond]]="Fa",2,1))))</f>
        <v>4</v>
      </c>
      <c r="AK179" t="s">
        <v>144</v>
      </c>
      <c r="AL179" t="s">
        <v>124</v>
      </c>
      <c r="AM179">
        <f>IF(fun[[#This Row],[BsmtQual]]="Ex",5,IF(fun[[#This Row],[BsmtQual]]="Gd",4,IF(fun[[#This Row],[BsmtQual]]="TA",3,IF(fun[[#This Row],[BsmtQual]]="Fa",2,IF(fun[[#This Row],[BsmtQual]]="Po",1,0)))))</f>
        <v>3</v>
      </c>
      <c r="AN179" t="s">
        <v>124</v>
      </c>
      <c r="AO179">
        <f>IF(fun[[#This Row],[BsmtCond]]="Ex",5,IF(fun[[#This Row],[BsmtCond]]="Gd",4,IF(fun[[#This Row],[BsmtCond]]="TA",3,IF(fun[[#This Row],[BsmtCond]]="Fa",2,IF(fun[[#This Row],[BsmtCond]]="Po",1,0)))))</f>
        <v>3</v>
      </c>
      <c r="AP179" t="s">
        <v>126</v>
      </c>
      <c r="AQ179">
        <f>IF(fun[[#This Row],[BsmtExposure]]="Gd",3,IF(fun[[#This Row],[BsmtExposure]]="Av",2,IF(fun[[#This Row],[BsmtExposure]]="Mn",1,0)))</f>
        <v>0</v>
      </c>
      <c r="AR179" t="s">
        <v>145</v>
      </c>
      <c r="AS179">
        <v>57</v>
      </c>
      <c r="AT179" t="s">
        <v>167</v>
      </c>
      <c r="AU179">
        <v>441</v>
      </c>
      <c r="AV179">
        <v>554</v>
      </c>
      <c r="AW179">
        <v>1052</v>
      </c>
      <c r="AX179" t="s">
        <v>129</v>
      </c>
      <c r="AY179" t="s">
        <v>130</v>
      </c>
      <c r="AZ179">
        <f>IF(fun[[#This Row],[HeatingQC]]="Ex",5,IF(fun[[#This Row],[HeatingQC]]="Gd",4,IF(fun[[#This Row],[HeatingQC]]="TA",3,IF(fun[[#This Row],[HeatingQC]]="Fa",2,IF(fun[[#This Row],[HeatingQC]]="Po",1,0)))))</f>
        <v>5</v>
      </c>
      <c r="BA179" t="s">
        <v>131</v>
      </c>
      <c r="BB179" t="s">
        <v>132</v>
      </c>
      <c r="BC179">
        <v>1252</v>
      </c>
      <c r="BD179">
        <v>668</v>
      </c>
      <c r="BE179">
        <v>0</v>
      </c>
      <c r="BF179">
        <v>1920</v>
      </c>
      <c r="BG179">
        <f>LOG(fun[[#This Row],[GrLivArea]])</f>
        <v>3.2833012287035497</v>
      </c>
      <c r="BH179">
        <v>1</v>
      </c>
      <c r="BI179">
        <v>0</v>
      </c>
      <c r="BJ179">
        <f>fun[[#This Row],[BsmtFullBath]]+(0.5*fun[[#This Row],[BsmtHalfBath]])</f>
        <v>1</v>
      </c>
      <c r="BK179">
        <v>2</v>
      </c>
      <c r="BL179">
        <v>0</v>
      </c>
      <c r="BM179">
        <f>fun[[#This Row],[HalfBath]]+fun[[#This Row],[TOTBaseBath]]+fun[[#This Row],[FullBath]]</f>
        <v>3</v>
      </c>
      <c r="BN179">
        <v>4</v>
      </c>
      <c r="BO179">
        <v>1</v>
      </c>
      <c r="BP179" t="s">
        <v>123</v>
      </c>
      <c r="BQ179">
        <f>IF(fun[[#This Row],[KitchenQual]]="Ex",5,IF(fun[[#This Row],[KitchenQual]]="Gd",4,IF(fun[[#This Row],[KitchenQual]]="TA",3,IF(fun[[#This Row],[KitchenQual]]="Fa",2,0))))</f>
        <v>4</v>
      </c>
      <c r="BR179">
        <v>8</v>
      </c>
      <c r="BS179" t="s">
        <v>133</v>
      </c>
      <c r="BT179">
        <v>1</v>
      </c>
      <c r="BU179" t="s">
        <v>123</v>
      </c>
      <c r="BV179">
        <f>IF(fun[[#This Row],[FireplaceQu]]="Ex",5,IF(fun[[#This Row],[FireplaceQu]]="Gd",4,IF(fun[[#This Row],[FireplaceQu]]="TA",3,IF(fun[[#This Row],[FireplaceQu]]="Fa",2,0))))</f>
        <v>4</v>
      </c>
      <c r="BW179" t="s">
        <v>134</v>
      </c>
      <c r="BX179">
        <v>1958</v>
      </c>
      <c r="BY179" t="s">
        <v>128</v>
      </c>
      <c r="BZ179">
        <v>2</v>
      </c>
      <c r="CA179">
        <v>451</v>
      </c>
      <c r="CB179" t="s">
        <v>124</v>
      </c>
      <c r="CC179">
        <f>IF(fun[[#This Row],[GarageQual]]="Ex",5,IF(fun[[#This Row],[GarageQual]]="Gd",4,IF(fun[[#This Row],[GarageQual]]="TA",3,IF(fun[[#This Row],[GarageQual]]="Fa",2,IF(fun[[#This Row],[GarageQual]]="Po",1,0)))))</f>
        <v>3</v>
      </c>
      <c r="CD179" t="s">
        <v>124</v>
      </c>
      <c r="CE179">
        <f>IF(fun[[#This Row],[GarageCond]]="Ex",5,IF(fun[[#This Row],[GarageCond]]="Gd",4,IF(fun[[#This Row],[GarageCond]]="TA",3,IF(fun[[#This Row],[GarageCond]]="Fa",2,IF(fun[[#This Row],[GarageCond]]="Po",1,0)))))</f>
        <v>3</v>
      </c>
      <c r="CF179" t="s">
        <v>131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f>(0.5*fun[[#This Row],[WoodDeckSF]])+fun[[#This Row],[OpenPorchSF]]+(2*fun[[#This Row],[EnclosedPorch]])+(1.5*fun[[#This Row],[3SsnPorch]])+fun[[#This Row],[ScreenPorch]]</f>
        <v>0</v>
      </c>
      <c r="CM179">
        <v>0</v>
      </c>
      <c r="CN179" t="s">
        <v>109</v>
      </c>
      <c r="CO179">
        <f>IF(fun[[#This Row],[PoolQC]]="Ex",5,IF(fun[[#This Row],[PoolQC]]="Gd",4,IF(fun[[#This Row],[PoolQC]]="TA",3,IF(fun[[#This Row],[PoolQC]]="Fa",2,IF(fun[[#This Row],[PoolQC]]="Po",1,0)))))</f>
        <v>0</v>
      </c>
      <c r="CP179" t="s">
        <v>109</v>
      </c>
      <c r="CQ179" t="s">
        <v>109</v>
      </c>
      <c r="CR179">
        <v>0</v>
      </c>
      <c r="CS179">
        <v>7</v>
      </c>
      <c r="CT179">
        <v>2006</v>
      </c>
      <c r="CU179" t="s">
        <v>136</v>
      </c>
      <c r="CV179" t="s">
        <v>137</v>
      </c>
      <c r="CW179">
        <f>COUNTIF(fun[[#This Row],[Id]:[SaleCondition]],0)</f>
        <v>18</v>
      </c>
      <c r="CX179">
        <f>COUNTIF(fun[[#This Row],[Id]:[SaleCondition]],"NA")</f>
        <v>5</v>
      </c>
      <c r="CY179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79">
        <f>fun[NUM_ExCond]+fun[NUM_BsmtCond]+fun[NUM_GarCond]</f>
        <v>10</v>
      </c>
      <c r="DA1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179">
        <v>172500</v>
      </c>
    </row>
    <row r="180" spans="1:107" x14ac:dyDescent="0.25">
      <c r="A180">
        <v>179</v>
      </c>
      <c r="B180">
        <v>20</v>
      </c>
      <c r="C180" t="s">
        <v>107</v>
      </c>
      <c r="D180">
        <f>IF(fun[[#This Row],[MSZoning]]="RL",1,0)</f>
        <v>1</v>
      </c>
      <c r="E180">
        <f>IF(fun[[#This Row],[rl]]="RM",1,0)</f>
        <v>0</v>
      </c>
      <c r="F180">
        <f>IF(fun[[#This Row],[rm]]="RH",1,0)</f>
        <v>0</v>
      </c>
      <c r="G180">
        <f>IF(fun[[#This Row],[rh]]="C (all)",1,0)</f>
        <v>0</v>
      </c>
      <c r="H180">
        <v>63</v>
      </c>
      <c r="I180">
        <f>IF(fun[[#This Row],[LotFrontage]]="NA",0,fun[[#This Row],[LotFrontage]])</f>
        <v>63</v>
      </c>
      <c r="J180">
        <v>17423</v>
      </c>
      <c r="K180" t="s">
        <v>108</v>
      </c>
      <c r="L180" t="s">
        <v>109</v>
      </c>
      <c r="M180" t="s">
        <v>146</v>
      </c>
      <c r="N180" t="s">
        <v>111</v>
      </c>
      <c r="O180" t="s">
        <v>112</v>
      </c>
      <c r="P180" t="s">
        <v>192</v>
      </c>
      <c r="Q180" t="s">
        <v>114</v>
      </c>
      <c r="R180" t="s">
        <v>226</v>
      </c>
      <c r="S180" t="s">
        <v>116</v>
      </c>
      <c r="T180" t="s">
        <v>116</v>
      </c>
      <c r="U180" t="s">
        <v>117</v>
      </c>
      <c r="V180" t="s">
        <v>141</v>
      </c>
      <c r="W180">
        <v>9</v>
      </c>
      <c r="X180">
        <v>5</v>
      </c>
      <c r="Y180">
        <v>2008</v>
      </c>
      <c r="Z180">
        <v>2009</v>
      </c>
      <c r="AA180" t="s">
        <v>178</v>
      </c>
      <c r="AB180" t="s">
        <v>120</v>
      </c>
      <c r="AC180" t="s">
        <v>121</v>
      </c>
      <c r="AD180" t="s">
        <v>121</v>
      </c>
      <c r="AE180" t="s">
        <v>163</v>
      </c>
      <c r="AF180">
        <v>748</v>
      </c>
      <c r="AG180" t="s">
        <v>130</v>
      </c>
      <c r="AH180">
        <f>IF(fun[[#This Row],[ExterQual]]="Ex",5,IF(fun[[#This Row],[ExterQual]]="Gd",4,IF(fun[[#This Row],[ExterQual]]="TA",3,IF(fun[[#This Row],[ExterQual]]="Fa",2,1))))</f>
        <v>5</v>
      </c>
      <c r="AI180" t="s">
        <v>124</v>
      </c>
      <c r="AJ180">
        <f>IF(fun[[#This Row],[ExterCond]]="Ex",5,IF(fun[[#This Row],[ExterCond]]="Gd",4,IF(fun[[#This Row],[ExterCond]]="TA",3,IF(fun[[#This Row],[ExterCond]]="Fa",2,1))))</f>
        <v>3</v>
      </c>
      <c r="AK180" t="s">
        <v>125</v>
      </c>
      <c r="AL180" t="s">
        <v>130</v>
      </c>
      <c r="AM180">
        <f>IF(fun[[#This Row],[BsmtQual]]="Ex",5,IF(fun[[#This Row],[BsmtQual]]="Gd",4,IF(fun[[#This Row],[BsmtQual]]="TA",3,IF(fun[[#This Row],[BsmtQual]]="Fa",2,IF(fun[[#This Row],[BsmtQual]]="Po",1,0)))))</f>
        <v>5</v>
      </c>
      <c r="AN180" t="s">
        <v>124</v>
      </c>
      <c r="AO180">
        <f>IF(fun[[#This Row],[BsmtCond]]="Ex",5,IF(fun[[#This Row],[BsmtCond]]="Gd",4,IF(fun[[#This Row],[BsmtCond]]="TA",3,IF(fun[[#This Row],[BsmtCond]]="Fa",2,IF(fun[[#This Row],[BsmtCond]]="Po",1,0)))))</f>
        <v>3</v>
      </c>
      <c r="AP180" t="s">
        <v>126</v>
      </c>
      <c r="AQ180">
        <f>IF(fun[[#This Row],[BsmtExposure]]="Gd",3,IF(fun[[#This Row],[BsmtExposure]]="Av",2,IF(fun[[#This Row],[BsmtExposure]]="Mn",1,0)))</f>
        <v>0</v>
      </c>
      <c r="AR180" t="s">
        <v>127</v>
      </c>
      <c r="AS180">
        <v>1904</v>
      </c>
      <c r="AT180" t="s">
        <v>128</v>
      </c>
      <c r="AU180">
        <v>0</v>
      </c>
      <c r="AV180">
        <v>312</v>
      </c>
      <c r="AW180">
        <v>2216</v>
      </c>
      <c r="AX180" t="s">
        <v>129</v>
      </c>
      <c r="AY180" t="s">
        <v>130</v>
      </c>
      <c r="AZ180">
        <f>IF(fun[[#This Row],[HeatingQC]]="Ex",5,IF(fun[[#This Row],[HeatingQC]]="Gd",4,IF(fun[[#This Row],[HeatingQC]]="TA",3,IF(fun[[#This Row],[HeatingQC]]="Fa",2,IF(fun[[#This Row],[HeatingQC]]="Po",1,0)))))</f>
        <v>5</v>
      </c>
      <c r="BA180" t="s">
        <v>131</v>
      </c>
      <c r="BB180" t="s">
        <v>132</v>
      </c>
      <c r="BC180">
        <v>2234</v>
      </c>
      <c r="BD180">
        <v>0</v>
      </c>
      <c r="BE180">
        <v>0</v>
      </c>
      <c r="BF180">
        <v>2234</v>
      </c>
      <c r="BG180">
        <f>LOG(fun[[#This Row],[GrLivArea]])</f>
        <v>3.3490831687795901</v>
      </c>
      <c r="BH180">
        <v>1</v>
      </c>
      <c r="BI180">
        <v>0</v>
      </c>
      <c r="BJ180">
        <f>fun[[#This Row],[BsmtFullBath]]+(0.5*fun[[#This Row],[BsmtHalfBath]])</f>
        <v>1</v>
      </c>
      <c r="BK180">
        <v>2</v>
      </c>
      <c r="BL180">
        <v>0</v>
      </c>
      <c r="BM180">
        <f>fun[[#This Row],[HalfBath]]+fun[[#This Row],[TOTBaseBath]]+fun[[#This Row],[FullBath]]</f>
        <v>3</v>
      </c>
      <c r="BN180">
        <v>1</v>
      </c>
      <c r="BO180">
        <v>1</v>
      </c>
      <c r="BP180" t="s">
        <v>130</v>
      </c>
      <c r="BQ180">
        <f>IF(fun[[#This Row],[KitchenQual]]="Ex",5,IF(fun[[#This Row],[KitchenQual]]="Gd",4,IF(fun[[#This Row],[KitchenQual]]="TA",3,IF(fun[[#This Row],[KitchenQual]]="Fa",2,0))))</f>
        <v>5</v>
      </c>
      <c r="BR180">
        <v>9</v>
      </c>
      <c r="BS180" t="s">
        <v>133</v>
      </c>
      <c r="BT180">
        <v>1</v>
      </c>
      <c r="BU180" t="s">
        <v>123</v>
      </c>
      <c r="BV180">
        <f>IF(fun[[#This Row],[FireplaceQu]]="Ex",5,IF(fun[[#This Row],[FireplaceQu]]="Gd",4,IF(fun[[#This Row],[FireplaceQu]]="TA",3,IF(fun[[#This Row],[FireplaceQu]]="Fa",2,0))))</f>
        <v>4</v>
      </c>
      <c r="BW180" t="s">
        <v>134</v>
      </c>
      <c r="BX180">
        <v>2009</v>
      </c>
      <c r="BY180" t="s">
        <v>183</v>
      </c>
      <c r="BZ180">
        <v>3</v>
      </c>
      <c r="CA180">
        <v>1166</v>
      </c>
      <c r="CB180" t="s">
        <v>124</v>
      </c>
      <c r="CC180">
        <f>IF(fun[[#This Row],[GarageQual]]="Ex",5,IF(fun[[#This Row],[GarageQual]]="Gd",4,IF(fun[[#This Row],[GarageQual]]="TA",3,IF(fun[[#This Row],[GarageQual]]="Fa",2,IF(fun[[#This Row],[GarageQual]]="Po",1,0)))))</f>
        <v>3</v>
      </c>
      <c r="CD180" t="s">
        <v>124</v>
      </c>
      <c r="CE180">
        <f>IF(fun[[#This Row],[GarageCond]]="Ex",5,IF(fun[[#This Row],[GarageCond]]="Gd",4,IF(fun[[#This Row],[GarageCond]]="TA",3,IF(fun[[#This Row],[GarageCond]]="Fa",2,IF(fun[[#This Row],[GarageCond]]="Po",1,0)))))</f>
        <v>3</v>
      </c>
      <c r="CF180" t="s">
        <v>131</v>
      </c>
      <c r="CG180">
        <v>0</v>
      </c>
      <c r="CH180">
        <v>60</v>
      </c>
      <c r="CI180">
        <v>0</v>
      </c>
      <c r="CJ180">
        <v>0</v>
      </c>
      <c r="CK180">
        <v>0</v>
      </c>
      <c r="CL180">
        <f>(0.5*fun[[#This Row],[WoodDeckSF]])+fun[[#This Row],[OpenPorchSF]]+(2*fun[[#This Row],[EnclosedPorch]])+(1.5*fun[[#This Row],[3SsnPorch]])+fun[[#This Row],[ScreenPorch]]</f>
        <v>60</v>
      </c>
      <c r="CM180">
        <v>0</v>
      </c>
      <c r="CN180" t="s">
        <v>109</v>
      </c>
      <c r="CO180">
        <f>IF(fun[[#This Row],[PoolQC]]="Ex",5,IF(fun[[#This Row],[PoolQC]]="Gd",4,IF(fun[[#This Row],[PoolQC]]="TA",3,IF(fun[[#This Row],[PoolQC]]="Fa",2,IF(fun[[#This Row],[PoolQC]]="Po",1,0)))))</f>
        <v>0</v>
      </c>
      <c r="CP180" t="s">
        <v>109</v>
      </c>
      <c r="CQ180" t="s">
        <v>109</v>
      </c>
      <c r="CR180">
        <v>0</v>
      </c>
      <c r="CS180">
        <v>7</v>
      </c>
      <c r="CT180">
        <v>2009</v>
      </c>
      <c r="CU180" t="s">
        <v>184</v>
      </c>
      <c r="CV180" t="s">
        <v>185</v>
      </c>
      <c r="CW180">
        <f>COUNTIF(fun[[#This Row],[Id]:[SaleCondition]],0)</f>
        <v>16</v>
      </c>
      <c r="CX180">
        <f>COUNTIF(fun[[#This Row],[Id]:[SaleCondition]],"NA")</f>
        <v>4</v>
      </c>
      <c r="CY180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180">
        <f>fun[NUM_ExCond]+fun[NUM_BsmtCond]+fun[NUM_GarCond]</f>
        <v>9</v>
      </c>
      <c r="DA1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1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180">
        <v>501837</v>
      </c>
    </row>
    <row r="181" spans="1:107" x14ac:dyDescent="0.25">
      <c r="A181">
        <v>180</v>
      </c>
      <c r="B181">
        <v>30</v>
      </c>
      <c r="C181" t="s">
        <v>168</v>
      </c>
      <c r="D181">
        <f>IF(fun[[#This Row],[MSZoning]]="RL",1,0)</f>
        <v>0</v>
      </c>
      <c r="E181">
        <f>IF(fun[[#This Row],[rl]]="RM",1,0)</f>
        <v>0</v>
      </c>
      <c r="F181">
        <f>IF(fun[[#This Row],[rm]]="RH",1,0)</f>
        <v>0</v>
      </c>
      <c r="G181">
        <f>IF(fun[[#This Row],[rh]]="C (all)",1,0)</f>
        <v>0</v>
      </c>
      <c r="H181">
        <v>60</v>
      </c>
      <c r="I181">
        <f>IF(fun[[#This Row],[LotFrontage]]="NA",0,fun[[#This Row],[LotFrontage]])</f>
        <v>60</v>
      </c>
      <c r="J181">
        <v>8520</v>
      </c>
      <c r="K181" t="s">
        <v>108</v>
      </c>
      <c r="L181" t="s">
        <v>109</v>
      </c>
      <c r="M181" t="s">
        <v>110</v>
      </c>
      <c r="N181" t="s">
        <v>111</v>
      </c>
      <c r="O181" t="s">
        <v>112</v>
      </c>
      <c r="P181" t="s">
        <v>113</v>
      </c>
      <c r="Q181" t="s">
        <v>114</v>
      </c>
      <c r="R181" t="s">
        <v>169</v>
      </c>
      <c r="S181" t="s">
        <v>116</v>
      </c>
      <c r="T181" t="s">
        <v>116</v>
      </c>
      <c r="U181" t="s">
        <v>117</v>
      </c>
      <c r="V181" t="s">
        <v>141</v>
      </c>
      <c r="W181">
        <v>5</v>
      </c>
      <c r="X181">
        <v>6</v>
      </c>
      <c r="Y181">
        <v>1923</v>
      </c>
      <c r="Z181">
        <v>2006</v>
      </c>
      <c r="AA181" t="s">
        <v>119</v>
      </c>
      <c r="AB181" t="s">
        <v>120</v>
      </c>
      <c r="AC181" t="s">
        <v>150</v>
      </c>
      <c r="AD181" t="s">
        <v>150</v>
      </c>
      <c r="AE181" t="s">
        <v>143</v>
      </c>
      <c r="AF181">
        <v>0</v>
      </c>
      <c r="AG181" t="s">
        <v>123</v>
      </c>
      <c r="AH181">
        <f>IF(fun[[#This Row],[ExterQual]]="Ex",5,IF(fun[[#This Row],[ExterQual]]="Gd",4,IF(fun[[#This Row],[ExterQual]]="TA",3,IF(fun[[#This Row],[ExterQual]]="Fa",2,1))))</f>
        <v>4</v>
      </c>
      <c r="AI181" t="s">
        <v>124</v>
      </c>
      <c r="AJ181">
        <f>IF(fun[[#This Row],[ExterCond]]="Ex",5,IF(fun[[#This Row],[ExterCond]]="Gd",4,IF(fun[[#This Row],[ExterCond]]="TA",3,IF(fun[[#This Row],[ExterCond]]="Fa",2,1))))</f>
        <v>3</v>
      </c>
      <c r="AK181" t="s">
        <v>144</v>
      </c>
      <c r="AL181" t="s">
        <v>124</v>
      </c>
      <c r="AM181">
        <f>IF(fun[[#This Row],[BsmtQual]]="Ex",5,IF(fun[[#This Row],[BsmtQual]]="Gd",4,IF(fun[[#This Row],[BsmtQual]]="TA",3,IF(fun[[#This Row],[BsmtQual]]="Fa",2,IF(fun[[#This Row],[BsmtQual]]="Po",1,0)))))</f>
        <v>3</v>
      </c>
      <c r="AN181" t="s">
        <v>124</v>
      </c>
      <c r="AO181">
        <f>IF(fun[[#This Row],[BsmtCond]]="Ex",5,IF(fun[[#This Row],[BsmtCond]]="Gd",4,IF(fun[[#This Row],[BsmtCond]]="TA",3,IF(fun[[#This Row],[BsmtCond]]="Fa",2,IF(fun[[#This Row],[BsmtCond]]="Po",1,0)))))</f>
        <v>3</v>
      </c>
      <c r="AP181" t="s">
        <v>126</v>
      </c>
      <c r="AQ181">
        <f>IF(fun[[#This Row],[BsmtExposure]]="Gd",3,IF(fun[[#This Row],[BsmtExposure]]="Av",2,IF(fun[[#This Row],[BsmtExposure]]="Mn",1,0)))</f>
        <v>0</v>
      </c>
      <c r="AR181" t="s">
        <v>128</v>
      </c>
      <c r="AS181">
        <v>0</v>
      </c>
      <c r="AT181" t="s">
        <v>128</v>
      </c>
      <c r="AU181">
        <v>0</v>
      </c>
      <c r="AV181">
        <v>968</v>
      </c>
      <c r="AW181">
        <v>968</v>
      </c>
      <c r="AX181" t="s">
        <v>129</v>
      </c>
      <c r="AY181" t="s">
        <v>124</v>
      </c>
      <c r="AZ181">
        <f>IF(fun[[#This Row],[HeatingQC]]="Ex",5,IF(fun[[#This Row],[HeatingQC]]="Gd",4,IF(fun[[#This Row],[HeatingQC]]="TA",3,IF(fun[[#This Row],[HeatingQC]]="Fa",2,IF(fun[[#This Row],[HeatingQC]]="Po",1,0)))))</f>
        <v>3</v>
      </c>
      <c r="BA181" t="s">
        <v>131</v>
      </c>
      <c r="BB181" t="s">
        <v>132</v>
      </c>
      <c r="BC181">
        <v>968</v>
      </c>
      <c r="BD181">
        <v>0</v>
      </c>
      <c r="BE181">
        <v>0</v>
      </c>
      <c r="BF181">
        <v>968</v>
      </c>
      <c r="BG181">
        <f>LOG(fun[[#This Row],[GrLivArea]])</f>
        <v>2.9858753573083936</v>
      </c>
      <c r="BH181">
        <v>0</v>
      </c>
      <c r="BI181">
        <v>0</v>
      </c>
      <c r="BJ181">
        <f>fun[[#This Row],[BsmtFullBath]]+(0.5*fun[[#This Row],[BsmtHalfBath]])</f>
        <v>0</v>
      </c>
      <c r="BK181">
        <v>1</v>
      </c>
      <c r="BL181">
        <v>0</v>
      </c>
      <c r="BM181">
        <f>fun[[#This Row],[HalfBath]]+fun[[#This Row],[TOTBaseBath]]+fun[[#This Row],[FullBath]]</f>
        <v>1</v>
      </c>
      <c r="BN181">
        <v>2</v>
      </c>
      <c r="BO181">
        <v>1</v>
      </c>
      <c r="BP181" t="s">
        <v>124</v>
      </c>
      <c r="BQ181">
        <f>IF(fun[[#This Row],[KitchenQual]]="Ex",5,IF(fun[[#This Row],[KitchenQual]]="Gd",4,IF(fun[[#This Row],[KitchenQual]]="TA",3,IF(fun[[#This Row],[KitchenQual]]="Fa",2,0))))</f>
        <v>3</v>
      </c>
      <c r="BR181">
        <v>5</v>
      </c>
      <c r="BS181" t="s">
        <v>133</v>
      </c>
      <c r="BT181">
        <v>0</v>
      </c>
      <c r="BU181" t="s">
        <v>109</v>
      </c>
      <c r="BV181">
        <f>IF(fun[[#This Row],[FireplaceQu]]="Ex",5,IF(fun[[#This Row],[FireplaceQu]]="Gd",4,IF(fun[[#This Row],[FireplaceQu]]="TA",3,IF(fun[[#This Row],[FireplaceQu]]="Fa",2,0))))</f>
        <v>0</v>
      </c>
      <c r="BW181" t="s">
        <v>153</v>
      </c>
      <c r="BX181">
        <v>1935</v>
      </c>
      <c r="BY181" t="s">
        <v>128</v>
      </c>
      <c r="BZ181">
        <v>2</v>
      </c>
      <c r="CA181">
        <v>480</v>
      </c>
      <c r="CB181" t="s">
        <v>173</v>
      </c>
      <c r="CC181">
        <f>IF(fun[[#This Row],[GarageQual]]="Ex",5,IF(fun[[#This Row],[GarageQual]]="Gd",4,IF(fun[[#This Row],[GarageQual]]="TA",3,IF(fun[[#This Row],[GarageQual]]="Fa",2,IF(fun[[#This Row],[GarageQual]]="Po",1,0)))))</f>
        <v>2</v>
      </c>
      <c r="CD181" t="s">
        <v>124</v>
      </c>
      <c r="CE181">
        <f>IF(fun[[#This Row],[GarageCond]]="Ex",5,IF(fun[[#This Row],[GarageCond]]="Gd",4,IF(fun[[#This Row],[GarageCond]]="TA",3,IF(fun[[#This Row],[GarageCond]]="Fa",2,IF(fun[[#This Row],[GarageCond]]="Po",1,0)))))</f>
        <v>3</v>
      </c>
      <c r="CF181" t="s">
        <v>203</v>
      </c>
      <c r="CG181">
        <v>0</v>
      </c>
      <c r="CH181">
        <v>0</v>
      </c>
      <c r="CI181">
        <v>184</v>
      </c>
      <c r="CJ181">
        <v>0</v>
      </c>
      <c r="CK181">
        <v>0</v>
      </c>
      <c r="CL181">
        <f>(0.5*fun[[#This Row],[WoodDeckSF]])+fun[[#This Row],[OpenPorchSF]]+(2*fun[[#This Row],[EnclosedPorch]])+(1.5*fun[[#This Row],[3SsnPorch]])+fun[[#This Row],[ScreenPorch]]</f>
        <v>368</v>
      </c>
      <c r="CM181">
        <v>0</v>
      </c>
      <c r="CN181" t="s">
        <v>109</v>
      </c>
      <c r="CO181">
        <f>IF(fun[[#This Row],[PoolQC]]="Ex",5,IF(fun[[#This Row],[PoolQC]]="Gd",4,IF(fun[[#This Row],[PoolQC]]="TA",3,IF(fun[[#This Row],[PoolQC]]="Fa",2,IF(fun[[#This Row],[PoolQC]]="Po",1,0)))))</f>
        <v>0</v>
      </c>
      <c r="CP181" t="s">
        <v>109</v>
      </c>
      <c r="CQ181" t="s">
        <v>109</v>
      </c>
      <c r="CR181">
        <v>0</v>
      </c>
      <c r="CS181">
        <v>7</v>
      </c>
      <c r="CT181">
        <v>2007</v>
      </c>
      <c r="CU181" t="s">
        <v>136</v>
      </c>
      <c r="CV181" t="s">
        <v>137</v>
      </c>
      <c r="CW181">
        <f>COUNTIF(fun[[#This Row],[Id]:[SaleCondition]],0)</f>
        <v>23</v>
      </c>
      <c r="CX181">
        <f>COUNTIF(fun[[#This Row],[Id]:[SaleCondition]],"NA")</f>
        <v>5</v>
      </c>
      <c r="CY18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81">
        <f>fun[NUM_ExCond]+fun[NUM_BsmtCond]+fun[NUM_GarCond]</f>
        <v>9</v>
      </c>
      <c r="DA1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1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181">
        <v>100000</v>
      </c>
    </row>
    <row r="182" spans="1:107" x14ac:dyDescent="0.25">
      <c r="A182">
        <v>181</v>
      </c>
      <c r="B182">
        <v>160</v>
      </c>
      <c r="C182" t="s">
        <v>218</v>
      </c>
      <c r="D182">
        <f>IF(fun[[#This Row],[MSZoning]]="RL",1,0)</f>
        <v>0</v>
      </c>
      <c r="E182">
        <f>IF(fun[[#This Row],[rl]]="RM",1,0)</f>
        <v>0</v>
      </c>
      <c r="F182">
        <f>IF(fun[[#This Row],[rm]]="RH",1,0)</f>
        <v>0</v>
      </c>
      <c r="G182">
        <f>IF(fun[[#This Row],[rh]]="C (all)",1,0)</f>
        <v>0</v>
      </c>
      <c r="H182" t="s">
        <v>109</v>
      </c>
      <c r="I182">
        <f>IF(fun[[#This Row],[LotFrontage]]="NA",0,fun[[#This Row],[LotFrontage]])</f>
        <v>0</v>
      </c>
      <c r="J182">
        <v>2117</v>
      </c>
      <c r="K182" t="s">
        <v>108</v>
      </c>
      <c r="L182" t="s">
        <v>109</v>
      </c>
      <c r="M182" t="s">
        <v>110</v>
      </c>
      <c r="N182" t="s">
        <v>111</v>
      </c>
      <c r="O182" t="s">
        <v>112</v>
      </c>
      <c r="P182" t="s">
        <v>113</v>
      </c>
      <c r="Q182" t="s">
        <v>114</v>
      </c>
      <c r="R182" t="s">
        <v>162</v>
      </c>
      <c r="S182" t="s">
        <v>116</v>
      </c>
      <c r="T182" t="s">
        <v>116</v>
      </c>
      <c r="U182" t="s">
        <v>224</v>
      </c>
      <c r="V182" t="s">
        <v>118</v>
      </c>
      <c r="W182">
        <v>6</v>
      </c>
      <c r="X182">
        <v>5</v>
      </c>
      <c r="Y182">
        <v>2000</v>
      </c>
      <c r="Z182">
        <v>2000</v>
      </c>
      <c r="AA182" t="s">
        <v>119</v>
      </c>
      <c r="AB182" t="s">
        <v>120</v>
      </c>
      <c r="AC182" t="s">
        <v>142</v>
      </c>
      <c r="AD182" t="s">
        <v>142</v>
      </c>
      <c r="AE182" t="s">
        <v>122</v>
      </c>
      <c r="AF182">
        <v>456</v>
      </c>
      <c r="AG182" t="s">
        <v>123</v>
      </c>
      <c r="AH182">
        <f>IF(fun[[#This Row],[ExterQual]]="Ex",5,IF(fun[[#This Row],[ExterQual]]="Gd",4,IF(fun[[#This Row],[ExterQual]]="TA",3,IF(fun[[#This Row],[ExterQual]]="Fa",2,1))))</f>
        <v>4</v>
      </c>
      <c r="AI182" t="s">
        <v>124</v>
      </c>
      <c r="AJ182">
        <f>IF(fun[[#This Row],[ExterCond]]="Ex",5,IF(fun[[#This Row],[ExterCond]]="Gd",4,IF(fun[[#This Row],[ExterCond]]="TA",3,IF(fun[[#This Row],[ExterCond]]="Fa",2,1))))</f>
        <v>3</v>
      </c>
      <c r="AK182" t="s">
        <v>125</v>
      </c>
      <c r="AL182" t="s">
        <v>123</v>
      </c>
      <c r="AM182">
        <f>IF(fun[[#This Row],[BsmtQual]]="Ex",5,IF(fun[[#This Row],[BsmtQual]]="Gd",4,IF(fun[[#This Row],[BsmtQual]]="TA",3,IF(fun[[#This Row],[BsmtQual]]="Fa",2,IF(fun[[#This Row],[BsmtQual]]="Po",1,0)))))</f>
        <v>4</v>
      </c>
      <c r="AN182" t="s">
        <v>124</v>
      </c>
      <c r="AO182">
        <f>IF(fun[[#This Row],[BsmtCond]]="Ex",5,IF(fun[[#This Row],[BsmtCond]]="Gd",4,IF(fun[[#This Row],[BsmtCond]]="TA",3,IF(fun[[#This Row],[BsmtCond]]="Fa",2,IF(fun[[#This Row],[BsmtCond]]="Po",1,0)))))</f>
        <v>3</v>
      </c>
      <c r="AP182" t="s">
        <v>126</v>
      </c>
      <c r="AQ182">
        <f>IF(fun[[#This Row],[BsmtExposure]]="Gd",3,IF(fun[[#This Row],[BsmtExposure]]="Av",2,IF(fun[[#This Row],[BsmtExposure]]="Mn",1,0)))</f>
        <v>0</v>
      </c>
      <c r="AR182" t="s">
        <v>127</v>
      </c>
      <c r="AS182">
        <v>436</v>
      </c>
      <c r="AT182" t="s">
        <v>128</v>
      </c>
      <c r="AU182">
        <v>0</v>
      </c>
      <c r="AV182">
        <v>320</v>
      </c>
      <c r="AW182">
        <v>756</v>
      </c>
      <c r="AX182" t="s">
        <v>129</v>
      </c>
      <c r="AY182" t="s">
        <v>130</v>
      </c>
      <c r="AZ182">
        <f>IF(fun[[#This Row],[HeatingQC]]="Ex",5,IF(fun[[#This Row],[HeatingQC]]="Gd",4,IF(fun[[#This Row],[HeatingQC]]="TA",3,IF(fun[[#This Row],[HeatingQC]]="Fa",2,IF(fun[[#This Row],[HeatingQC]]="Po",1,0)))))</f>
        <v>5</v>
      </c>
      <c r="BA182" t="s">
        <v>131</v>
      </c>
      <c r="BB182" t="s">
        <v>132</v>
      </c>
      <c r="BC182">
        <v>769</v>
      </c>
      <c r="BD182">
        <v>756</v>
      </c>
      <c r="BE182">
        <v>0</v>
      </c>
      <c r="BF182">
        <v>1525</v>
      </c>
      <c r="BG182">
        <f>LOG(fun[[#This Row],[GrLivArea]])</f>
        <v>3.1832698436828046</v>
      </c>
      <c r="BH182">
        <v>0</v>
      </c>
      <c r="BI182">
        <v>0</v>
      </c>
      <c r="BJ182">
        <f>fun[[#This Row],[BsmtFullBath]]+(0.5*fun[[#This Row],[BsmtHalfBath]])</f>
        <v>0</v>
      </c>
      <c r="BK182">
        <v>2</v>
      </c>
      <c r="BL182">
        <v>1</v>
      </c>
      <c r="BM182">
        <f>fun[[#This Row],[HalfBath]]+fun[[#This Row],[TOTBaseBath]]+fun[[#This Row],[FullBath]]</f>
        <v>3</v>
      </c>
      <c r="BN182">
        <v>3</v>
      </c>
      <c r="BO182">
        <v>1</v>
      </c>
      <c r="BP182" t="s">
        <v>123</v>
      </c>
      <c r="BQ182">
        <f>IF(fun[[#This Row],[KitchenQual]]="Ex",5,IF(fun[[#This Row],[KitchenQual]]="Gd",4,IF(fun[[#This Row],[KitchenQual]]="TA",3,IF(fun[[#This Row],[KitchenQual]]="Fa",2,0))))</f>
        <v>4</v>
      </c>
      <c r="BR182">
        <v>5</v>
      </c>
      <c r="BS182" t="s">
        <v>133</v>
      </c>
      <c r="BT182">
        <v>1</v>
      </c>
      <c r="BU182" t="s">
        <v>124</v>
      </c>
      <c r="BV182">
        <f>IF(fun[[#This Row],[FireplaceQu]]="Ex",5,IF(fun[[#This Row],[FireplaceQu]]="Gd",4,IF(fun[[#This Row],[FireplaceQu]]="TA",3,IF(fun[[#This Row],[FireplaceQu]]="Fa",2,0))))</f>
        <v>3</v>
      </c>
      <c r="BW182" t="s">
        <v>153</v>
      </c>
      <c r="BX182">
        <v>2000</v>
      </c>
      <c r="BY182" t="s">
        <v>128</v>
      </c>
      <c r="BZ182">
        <v>2</v>
      </c>
      <c r="CA182">
        <v>440</v>
      </c>
      <c r="CB182" t="s">
        <v>124</v>
      </c>
      <c r="CC182">
        <f>IF(fun[[#This Row],[GarageQual]]="Ex",5,IF(fun[[#This Row],[GarageQual]]="Gd",4,IF(fun[[#This Row],[GarageQual]]="TA",3,IF(fun[[#This Row],[GarageQual]]="Fa",2,IF(fun[[#This Row],[GarageQual]]="Po",1,0)))))</f>
        <v>3</v>
      </c>
      <c r="CD182" t="s">
        <v>124</v>
      </c>
      <c r="CE182">
        <f>IF(fun[[#This Row],[GarageCond]]="Ex",5,IF(fun[[#This Row],[GarageCond]]="Gd",4,IF(fun[[#This Row],[GarageCond]]="TA",3,IF(fun[[#This Row],[GarageCond]]="Fa",2,IF(fun[[#This Row],[GarageCond]]="Po",1,0)))))</f>
        <v>3</v>
      </c>
      <c r="CF182" t="s">
        <v>131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f>(0.5*fun[[#This Row],[WoodDeckSF]])+fun[[#This Row],[OpenPorchSF]]+(2*fun[[#This Row],[EnclosedPorch]])+(1.5*fun[[#This Row],[3SsnPorch]])+fun[[#This Row],[ScreenPorch]]</f>
        <v>0</v>
      </c>
      <c r="CM182">
        <v>0</v>
      </c>
      <c r="CN182" t="s">
        <v>109</v>
      </c>
      <c r="CO182">
        <f>IF(fun[[#This Row],[PoolQC]]="Ex",5,IF(fun[[#This Row],[PoolQC]]="Gd",4,IF(fun[[#This Row],[PoolQC]]="TA",3,IF(fun[[#This Row],[PoolQC]]="Fa",2,IF(fun[[#This Row],[PoolQC]]="Po",1,0)))))</f>
        <v>0</v>
      </c>
      <c r="CP182" t="s">
        <v>109</v>
      </c>
      <c r="CQ182" t="s">
        <v>109</v>
      </c>
      <c r="CR182">
        <v>0</v>
      </c>
      <c r="CS182">
        <v>6</v>
      </c>
      <c r="CT182">
        <v>2007</v>
      </c>
      <c r="CU182" t="s">
        <v>136</v>
      </c>
      <c r="CV182" t="s">
        <v>137</v>
      </c>
      <c r="CW182">
        <f>COUNTIF(fun[[#This Row],[Id]:[SaleCondition]],0)</f>
        <v>20</v>
      </c>
      <c r="CX182">
        <f>COUNTIF(fun[[#This Row],[Id]:[SaleCondition]],"NA")</f>
        <v>5</v>
      </c>
      <c r="CY182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82">
        <f>fun[NUM_ExCond]+fun[NUM_BsmtCond]+fun[NUM_GarCond]</f>
        <v>9</v>
      </c>
      <c r="DA1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182">
        <v>177000</v>
      </c>
    </row>
    <row r="183" spans="1:107" x14ac:dyDescent="0.25">
      <c r="A183">
        <v>182</v>
      </c>
      <c r="B183">
        <v>70</v>
      </c>
      <c r="C183" t="s">
        <v>107</v>
      </c>
      <c r="D183">
        <f>IF(fun[[#This Row],[MSZoning]]="RL",1,0)</f>
        <v>1</v>
      </c>
      <c r="E183">
        <f>IF(fun[[#This Row],[rl]]="RM",1,0)</f>
        <v>0</v>
      </c>
      <c r="F183">
        <f>IF(fun[[#This Row],[rm]]="RH",1,0)</f>
        <v>0</v>
      </c>
      <c r="G183">
        <f>IF(fun[[#This Row],[rh]]="C (all)",1,0)</f>
        <v>0</v>
      </c>
      <c r="H183">
        <v>54</v>
      </c>
      <c r="I183">
        <f>IF(fun[[#This Row],[LotFrontage]]="NA",0,fun[[#This Row],[LotFrontage]])</f>
        <v>54</v>
      </c>
      <c r="J183">
        <v>7588</v>
      </c>
      <c r="K183" t="s">
        <v>108</v>
      </c>
      <c r="L183" t="s">
        <v>109</v>
      </c>
      <c r="M183" t="s">
        <v>110</v>
      </c>
      <c r="N183" t="s">
        <v>111</v>
      </c>
      <c r="O183" t="s">
        <v>112</v>
      </c>
      <c r="P183" t="s">
        <v>113</v>
      </c>
      <c r="Q183" t="s">
        <v>114</v>
      </c>
      <c r="R183" t="s">
        <v>149</v>
      </c>
      <c r="S183" t="s">
        <v>116</v>
      </c>
      <c r="T183" t="s">
        <v>116</v>
      </c>
      <c r="U183" t="s">
        <v>117</v>
      </c>
      <c r="V183" t="s">
        <v>118</v>
      </c>
      <c r="W183">
        <v>7</v>
      </c>
      <c r="X183">
        <v>6</v>
      </c>
      <c r="Y183">
        <v>1920</v>
      </c>
      <c r="Z183">
        <v>1950</v>
      </c>
      <c r="AA183" t="s">
        <v>119</v>
      </c>
      <c r="AB183" t="s">
        <v>120</v>
      </c>
      <c r="AC183" t="s">
        <v>229</v>
      </c>
      <c r="AD183" t="s">
        <v>229</v>
      </c>
      <c r="AE183" t="s">
        <v>143</v>
      </c>
      <c r="AF183">
        <v>0</v>
      </c>
      <c r="AG183" t="s">
        <v>124</v>
      </c>
      <c r="AH183">
        <f>IF(fun[[#This Row],[ExterQual]]="Ex",5,IF(fun[[#This Row],[ExterQual]]="Gd",4,IF(fun[[#This Row],[ExterQual]]="TA",3,IF(fun[[#This Row],[ExterQual]]="Fa",2,1))))</f>
        <v>3</v>
      </c>
      <c r="AI183" t="s">
        <v>124</v>
      </c>
      <c r="AJ183">
        <f>IF(fun[[#This Row],[ExterCond]]="Ex",5,IF(fun[[#This Row],[ExterCond]]="Gd",4,IF(fun[[#This Row],[ExterCond]]="TA",3,IF(fun[[#This Row],[ExterCond]]="Fa",2,1))))</f>
        <v>3</v>
      </c>
      <c r="AK183" t="s">
        <v>152</v>
      </c>
      <c r="AL183" t="s">
        <v>173</v>
      </c>
      <c r="AM183">
        <f>IF(fun[[#This Row],[BsmtQual]]="Ex",5,IF(fun[[#This Row],[BsmtQual]]="Gd",4,IF(fun[[#This Row],[BsmtQual]]="TA",3,IF(fun[[#This Row],[BsmtQual]]="Fa",2,IF(fun[[#This Row],[BsmtQual]]="Po",1,0)))))</f>
        <v>2</v>
      </c>
      <c r="AN183" t="s">
        <v>124</v>
      </c>
      <c r="AO183">
        <f>IF(fun[[#This Row],[BsmtCond]]="Ex",5,IF(fun[[#This Row],[BsmtCond]]="Gd",4,IF(fun[[#This Row],[BsmtCond]]="TA",3,IF(fun[[#This Row],[BsmtCond]]="Fa",2,IF(fun[[#This Row],[BsmtCond]]="Po",1,0)))))</f>
        <v>3</v>
      </c>
      <c r="AP183" t="s">
        <v>126</v>
      </c>
      <c r="AQ183">
        <f>IF(fun[[#This Row],[BsmtExposure]]="Gd",3,IF(fun[[#This Row],[BsmtExposure]]="Av",2,IF(fun[[#This Row],[BsmtExposure]]="Mn",1,0)))</f>
        <v>0</v>
      </c>
      <c r="AR183" t="s">
        <v>198</v>
      </c>
      <c r="AS183">
        <v>352</v>
      </c>
      <c r="AT183" t="s">
        <v>128</v>
      </c>
      <c r="AU183">
        <v>0</v>
      </c>
      <c r="AV183">
        <v>441</v>
      </c>
      <c r="AW183">
        <v>793</v>
      </c>
      <c r="AX183" t="s">
        <v>129</v>
      </c>
      <c r="AY183" t="s">
        <v>123</v>
      </c>
      <c r="AZ183">
        <f>IF(fun[[#This Row],[HeatingQC]]="Ex",5,IF(fun[[#This Row],[HeatingQC]]="Gd",4,IF(fun[[#This Row],[HeatingQC]]="TA",3,IF(fun[[#This Row],[HeatingQC]]="Fa",2,IF(fun[[#This Row],[HeatingQC]]="Po",1,0)))))</f>
        <v>4</v>
      </c>
      <c r="BA183" t="s">
        <v>131</v>
      </c>
      <c r="BB183" t="s">
        <v>132</v>
      </c>
      <c r="BC183">
        <v>901</v>
      </c>
      <c r="BD183">
        <v>901</v>
      </c>
      <c r="BE183">
        <v>0</v>
      </c>
      <c r="BF183">
        <v>1802</v>
      </c>
      <c r="BG183">
        <f>LOG(fun[[#This Row],[GrLivArea]])</f>
        <v>3.2557547866430441</v>
      </c>
      <c r="BH183">
        <v>0</v>
      </c>
      <c r="BI183">
        <v>0</v>
      </c>
      <c r="BJ183">
        <f>fun[[#This Row],[BsmtFullBath]]+(0.5*fun[[#This Row],[BsmtHalfBath]])</f>
        <v>0</v>
      </c>
      <c r="BK183">
        <v>1</v>
      </c>
      <c r="BL183">
        <v>1</v>
      </c>
      <c r="BM183">
        <f>fun[[#This Row],[HalfBath]]+fun[[#This Row],[TOTBaseBath]]+fun[[#This Row],[FullBath]]</f>
        <v>2</v>
      </c>
      <c r="BN183">
        <v>4</v>
      </c>
      <c r="BO183">
        <v>1</v>
      </c>
      <c r="BP183" t="s">
        <v>124</v>
      </c>
      <c r="BQ183">
        <f>IF(fun[[#This Row],[KitchenQual]]="Ex",5,IF(fun[[#This Row],[KitchenQual]]="Gd",4,IF(fun[[#This Row],[KitchenQual]]="TA",3,IF(fun[[#This Row],[KitchenQual]]="Fa",2,0))))</f>
        <v>3</v>
      </c>
      <c r="BR183">
        <v>9</v>
      </c>
      <c r="BS183" t="s">
        <v>133</v>
      </c>
      <c r="BT183">
        <v>1</v>
      </c>
      <c r="BU183" t="s">
        <v>123</v>
      </c>
      <c r="BV183">
        <f>IF(fun[[#This Row],[FireplaceQu]]="Ex",5,IF(fun[[#This Row],[FireplaceQu]]="Gd",4,IF(fun[[#This Row],[FireplaceQu]]="TA",3,IF(fun[[#This Row],[FireplaceQu]]="Fa",2,0))))</f>
        <v>4</v>
      </c>
      <c r="BW183" t="s">
        <v>153</v>
      </c>
      <c r="BX183">
        <v>1920</v>
      </c>
      <c r="BY183" t="s">
        <v>128</v>
      </c>
      <c r="BZ183">
        <v>1</v>
      </c>
      <c r="CA183">
        <v>216</v>
      </c>
      <c r="CB183" t="s">
        <v>173</v>
      </c>
      <c r="CC183">
        <f>IF(fun[[#This Row],[GarageQual]]="Ex",5,IF(fun[[#This Row],[GarageQual]]="Gd",4,IF(fun[[#This Row],[GarageQual]]="TA",3,IF(fun[[#This Row],[GarageQual]]="Fa",2,IF(fun[[#This Row],[GarageQual]]="Po",1,0)))))</f>
        <v>2</v>
      </c>
      <c r="CD183" t="s">
        <v>124</v>
      </c>
      <c r="CE183">
        <f>IF(fun[[#This Row],[GarageCond]]="Ex",5,IF(fun[[#This Row],[GarageCond]]="Gd",4,IF(fun[[#This Row],[GarageCond]]="TA",3,IF(fun[[#This Row],[GarageCond]]="Fa",2,IF(fun[[#This Row],[GarageCond]]="Po",1,0)))))</f>
        <v>3</v>
      </c>
      <c r="CF183" t="s">
        <v>131</v>
      </c>
      <c r="CG183">
        <v>0</v>
      </c>
      <c r="CH183">
        <v>0</v>
      </c>
      <c r="CI183">
        <v>40</v>
      </c>
      <c r="CJ183">
        <v>0</v>
      </c>
      <c r="CK183">
        <v>0</v>
      </c>
      <c r="CL183">
        <f>(0.5*fun[[#This Row],[WoodDeckSF]])+fun[[#This Row],[OpenPorchSF]]+(2*fun[[#This Row],[EnclosedPorch]])+(1.5*fun[[#This Row],[3SsnPorch]])+fun[[#This Row],[ScreenPorch]]</f>
        <v>80</v>
      </c>
      <c r="CM183">
        <v>0</v>
      </c>
      <c r="CN183" t="s">
        <v>109</v>
      </c>
      <c r="CO183">
        <f>IF(fun[[#This Row],[PoolQC]]="Ex",5,IF(fun[[#This Row],[PoolQC]]="Gd",4,IF(fun[[#This Row],[PoolQC]]="TA",3,IF(fun[[#This Row],[PoolQC]]="Fa",2,IF(fun[[#This Row],[PoolQC]]="Po",1,0)))))</f>
        <v>0</v>
      </c>
      <c r="CP183" t="s">
        <v>109</v>
      </c>
      <c r="CQ183" t="s">
        <v>109</v>
      </c>
      <c r="CR183">
        <v>0</v>
      </c>
      <c r="CS183">
        <v>7</v>
      </c>
      <c r="CT183">
        <v>2006</v>
      </c>
      <c r="CU183" t="s">
        <v>136</v>
      </c>
      <c r="CV183" t="s">
        <v>137</v>
      </c>
      <c r="CW183">
        <f>COUNTIF(fun[[#This Row],[Id]:[SaleCondition]],0)</f>
        <v>17</v>
      </c>
      <c r="CX183">
        <f>COUNTIF(fun[[#This Row],[Id]:[SaleCondition]],"NA")</f>
        <v>4</v>
      </c>
      <c r="CY18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83">
        <f>fun[NUM_ExCond]+fun[NUM_BsmtCond]+fun[NUM_GarCond]</f>
        <v>9</v>
      </c>
      <c r="DA1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1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</v>
      </c>
      <c r="DC183">
        <v>200100</v>
      </c>
    </row>
    <row r="184" spans="1:107" x14ac:dyDescent="0.25">
      <c r="A184">
        <v>183</v>
      </c>
      <c r="B184">
        <v>20</v>
      </c>
      <c r="C184" t="s">
        <v>107</v>
      </c>
      <c r="D184">
        <f>IF(fun[[#This Row],[MSZoning]]="RL",1,0)</f>
        <v>1</v>
      </c>
      <c r="E184">
        <f>IF(fun[[#This Row],[rl]]="RM",1,0)</f>
        <v>0</v>
      </c>
      <c r="F184">
        <f>IF(fun[[#This Row],[rm]]="RH",1,0)</f>
        <v>0</v>
      </c>
      <c r="G184">
        <f>IF(fun[[#This Row],[rh]]="C (all)",1,0)</f>
        <v>0</v>
      </c>
      <c r="H184">
        <v>60</v>
      </c>
      <c r="I184">
        <f>IF(fun[[#This Row],[LotFrontage]]="NA",0,fun[[#This Row],[LotFrontage]])</f>
        <v>60</v>
      </c>
      <c r="J184">
        <v>9060</v>
      </c>
      <c r="K184" t="s">
        <v>108</v>
      </c>
      <c r="L184" t="s">
        <v>109</v>
      </c>
      <c r="M184" t="s">
        <v>110</v>
      </c>
      <c r="N184" t="s">
        <v>111</v>
      </c>
      <c r="O184" t="s">
        <v>112</v>
      </c>
      <c r="P184" t="s">
        <v>113</v>
      </c>
      <c r="Q184" t="s">
        <v>114</v>
      </c>
      <c r="R184" t="s">
        <v>211</v>
      </c>
      <c r="S184" t="s">
        <v>170</v>
      </c>
      <c r="T184" t="s">
        <v>116</v>
      </c>
      <c r="U184" t="s">
        <v>117</v>
      </c>
      <c r="V184" t="s">
        <v>141</v>
      </c>
      <c r="W184">
        <v>5</v>
      </c>
      <c r="X184">
        <v>6</v>
      </c>
      <c r="Y184">
        <v>1957</v>
      </c>
      <c r="Z184">
        <v>2006</v>
      </c>
      <c r="AA184" t="s">
        <v>178</v>
      </c>
      <c r="AB184" t="s">
        <v>120</v>
      </c>
      <c r="AC184" t="s">
        <v>150</v>
      </c>
      <c r="AD184" t="s">
        <v>150</v>
      </c>
      <c r="AE184" t="s">
        <v>122</v>
      </c>
      <c r="AF184">
        <v>98</v>
      </c>
      <c r="AG184" t="s">
        <v>124</v>
      </c>
      <c r="AH184">
        <f>IF(fun[[#This Row],[ExterQual]]="Ex",5,IF(fun[[#This Row],[ExterQual]]="Gd",4,IF(fun[[#This Row],[ExterQual]]="TA",3,IF(fun[[#This Row],[ExterQual]]="Fa",2,1))))</f>
        <v>3</v>
      </c>
      <c r="AI184" t="s">
        <v>124</v>
      </c>
      <c r="AJ184">
        <f>IF(fun[[#This Row],[ExterCond]]="Ex",5,IF(fun[[#This Row],[ExterCond]]="Gd",4,IF(fun[[#This Row],[ExterCond]]="TA",3,IF(fun[[#This Row],[ExterCond]]="Fa",2,1))))</f>
        <v>3</v>
      </c>
      <c r="AK184" t="s">
        <v>125</v>
      </c>
      <c r="AL184" t="s">
        <v>109</v>
      </c>
      <c r="AM184">
        <f>IF(fun[[#This Row],[BsmtQual]]="Ex",5,IF(fun[[#This Row],[BsmtQual]]="Gd",4,IF(fun[[#This Row],[BsmtQual]]="TA",3,IF(fun[[#This Row],[BsmtQual]]="Fa",2,IF(fun[[#This Row],[BsmtQual]]="Po",1,0)))))</f>
        <v>0</v>
      </c>
      <c r="AN184" t="s">
        <v>109</v>
      </c>
      <c r="AO184">
        <f>IF(fun[[#This Row],[BsmtCond]]="Ex",5,IF(fun[[#This Row],[BsmtCond]]="Gd",4,IF(fun[[#This Row],[BsmtCond]]="TA",3,IF(fun[[#This Row],[BsmtCond]]="Fa",2,IF(fun[[#This Row],[BsmtCond]]="Po",1,0)))))</f>
        <v>0</v>
      </c>
      <c r="AP184" t="s">
        <v>109</v>
      </c>
      <c r="AQ184">
        <f>IF(fun[[#This Row],[BsmtExposure]]="Gd",3,IF(fun[[#This Row],[BsmtExposure]]="Av",2,IF(fun[[#This Row],[BsmtExposure]]="Mn",1,0)))</f>
        <v>0</v>
      </c>
      <c r="AR184" t="s">
        <v>109</v>
      </c>
      <c r="AS184">
        <v>0</v>
      </c>
      <c r="AT184" t="s">
        <v>109</v>
      </c>
      <c r="AU184">
        <v>0</v>
      </c>
      <c r="AV184">
        <v>0</v>
      </c>
      <c r="AW184">
        <v>0</v>
      </c>
      <c r="AX184" t="s">
        <v>129</v>
      </c>
      <c r="AY184" t="s">
        <v>130</v>
      </c>
      <c r="AZ184">
        <f>IF(fun[[#This Row],[HeatingQC]]="Ex",5,IF(fun[[#This Row],[HeatingQC]]="Gd",4,IF(fun[[#This Row],[HeatingQC]]="TA",3,IF(fun[[#This Row],[HeatingQC]]="Fa",2,IF(fun[[#This Row],[HeatingQC]]="Po",1,0)))))</f>
        <v>5</v>
      </c>
      <c r="BA184" t="s">
        <v>131</v>
      </c>
      <c r="BB184" t="s">
        <v>132</v>
      </c>
      <c r="BC184">
        <v>1340</v>
      </c>
      <c r="BD184">
        <v>0</v>
      </c>
      <c r="BE184">
        <v>0</v>
      </c>
      <c r="BF184">
        <v>1340</v>
      </c>
      <c r="BG184">
        <f>LOG(fun[[#This Row],[GrLivArea]])</f>
        <v>3.1271047983648077</v>
      </c>
      <c r="BH184">
        <v>0</v>
      </c>
      <c r="BI184">
        <v>0</v>
      </c>
      <c r="BJ184">
        <f>fun[[#This Row],[BsmtFullBath]]+(0.5*fun[[#This Row],[BsmtHalfBath]])</f>
        <v>0</v>
      </c>
      <c r="BK184">
        <v>1</v>
      </c>
      <c r="BL184">
        <v>0</v>
      </c>
      <c r="BM184">
        <f>fun[[#This Row],[HalfBath]]+fun[[#This Row],[TOTBaseBath]]+fun[[#This Row],[FullBath]]</f>
        <v>1</v>
      </c>
      <c r="BN184">
        <v>3</v>
      </c>
      <c r="BO184">
        <v>1</v>
      </c>
      <c r="BP184" t="s">
        <v>124</v>
      </c>
      <c r="BQ184">
        <f>IF(fun[[#This Row],[KitchenQual]]="Ex",5,IF(fun[[#This Row],[KitchenQual]]="Gd",4,IF(fun[[#This Row],[KitchenQual]]="TA",3,IF(fun[[#This Row],[KitchenQual]]="Fa",2,0))))</f>
        <v>3</v>
      </c>
      <c r="BR184">
        <v>7</v>
      </c>
      <c r="BS184" t="s">
        <v>133</v>
      </c>
      <c r="BT184">
        <v>1</v>
      </c>
      <c r="BU184" t="s">
        <v>123</v>
      </c>
      <c r="BV184">
        <f>IF(fun[[#This Row],[FireplaceQu]]="Ex",5,IF(fun[[#This Row],[FireplaceQu]]="Gd",4,IF(fun[[#This Row],[FireplaceQu]]="TA",3,IF(fun[[#This Row],[FireplaceQu]]="Fa",2,0))))</f>
        <v>4</v>
      </c>
      <c r="BW184" t="s">
        <v>134</v>
      </c>
      <c r="BX184">
        <v>1957</v>
      </c>
      <c r="BY184" t="s">
        <v>135</v>
      </c>
      <c r="BZ184">
        <v>1</v>
      </c>
      <c r="CA184">
        <v>252</v>
      </c>
      <c r="CB184" t="s">
        <v>124</v>
      </c>
      <c r="CC184">
        <f>IF(fun[[#This Row],[GarageQual]]="Ex",5,IF(fun[[#This Row],[GarageQual]]="Gd",4,IF(fun[[#This Row],[GarageQual]]="TA",3,IF(fun[[#This Row],[GarageQual]]="Fa",2,IF(fun[[#This Row],[GarageQual]]="Po",1,0)))))</f>
        <v>3</v>
      </c>
      <c r="CD184" t="s">
        <v>124</v>
      </c>
      <c r="CE184">
        <f>IF(fun[[#This Row],[GarageCond]]="Ex",5,IF(fun[[#This Row],[GarageCond]]="Gd",4,IF(fun[[#This Row],[GarageCond]]="TA",3,IF(fun[[#This Row],[GarageCond]]="Fa",2,IF(fun[[#This Row],[GarageCond]]="Po",1,0)))))</f>
        <v>3</v>
      </c>
      <c r="CF184" t="s">
        <v>131</v>
      </c>
      <c r="CG184">
        <v>116</v>
      </c>
      <c r="CH184">
        <v>0</v>
      </c>
      <c r="CI184">
        <v>0</v>
      </c>
      <c r="CJ184">
        <v>180</v>
      </c>
      <c r="CK184">
        <v>0</v>
      </c>
      <c r="CL184">
        <f>(0.5*fun[[#This Row],[WoodDeckSF]])+fun[[#This Row],[OpenPorchSF]]+(2*fun[[#This Row],[EnclosedPorch]])+(1.5*fun[[#This Row],[3SsnPorch]])+fun[[#This Row],[ScreenPorch]]</f>
        <v>328</v>
      </c>
      <c r="CM184">
        <v>0</v>
      </c>
      <c r="CN184" t="s">
        <v>109</v>
      </c>
      <c r="CO184">
        <f>IF(fun[[#This Row],[PoolQC]]="Ex",5,IF(fun[[#This Row],[PoolQC]]="Gd",4,IF(fun[[#This Row],[PoolQC]]="TA",3,IF(fun[[#This Row],[PoolQC]]="Fa",2,IF(fun[[#This Row],[PoolQC]]="Po",1,0)))))</f>
        <v>0</v>
      </c>
      <c r="CP184" t="s">
        <v>160</v>
      </c>
      <c r="CQ184" t="s">
        <v>109</v>
      </c>
      <c r="CR184">
        <v>0</v>
      </c>
      <c r="CS184">
        <v>6</v>
      </c>
      <c r="CT184">
        <v>2007</v>
      </c>
      <c r="CU184" t="s">
        <v>136</v>
      </c>
      <c r="CV184" t="s">
        <v>137</v>
      </c>
      <c r="CW184">
        <f>COUNTIF(fun[[#This Row],[Id]:[SaleCondition]],0)</f>
        <v>22</v>
      </c>
      <c r="CX184">
        <f>COUNTIF(fun[[#This Row],[Id]:[SaleCondition]],"NA")</f>
        <v>8</v>
      </c>
      <c r="CY184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84">
        <f>fun[NUM_ExCond]+fun[NUM_BsmtCond]+fun[NUM_GarCond]</f>
        <v>6</v>
      </c>
      <c r="DA1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1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54.75</v>
      </c>
      <c r="DC184">
        <v>120000</v>
      </c>
    </row>
    <row r="185" spans="1:107" x14ac:dyDescent="0.25">
      <c r="A185">
        <v>184</v>
      </c>
      <c r="B185">
        <v>50</v>
      </c>
      <c r="C185" t="s">
        <v>168</v>
      </c>
      <c r="D185">
        <f>IF(fun[[#This Row],[MSZoning]]="RL",1,0)</f>
        <v>0</v>
      </c>
      <c r="E185">
        <f>IF(fun[[#This Row],[rl]]="RM",1,0)</f>
        <v>0</v>
      </c>
      <c r="F185">
        <f>IF(fun[[#This Row],[rm]]="RH",1,0)</f>
        <v>0</v>
      </c>
      <c r="G185">
        <f>IF(fun[[#This Row],[rh]]="C (all)",1,0)</f>
        <v>0</v>
      </c>
      <c r="H185">
        <v>63</v>
      </c>
      <c r="I185">
        <f>IF(fun[[#This Row],[LotFrontage]]="NA",0,fun[[#This Row],[LotFrontage]])</f>
        <v>63</v>
      </c>
      <c r="J185">
        <v>11426</v>
      </c>
      <c r="K185" t="s">
        <v>108</v>
      </c>
      <c r="L185" t="s">
        <v>109</v>
      </c>
      <c r="M185" t="s">
        <v>110</v>
      </c>
      <c r="N185" t="s">
        <v>111</v>
      </c>
      <c r="O185" t="s">
        <v>112</v>
      </c>
      <c r="P185" t="s">
        <v>113</v>
      </c>
      <c r="Q185" t="s">
        <v>114</v>
      </c>
      <c r="R185" t="s">
        <v>169</v>
      </c>
      <c r="S185" t="s">
        <v>116</v>
      </c>
      <c r="T185" t="s">
        <v>116</v>
      </c>
      <c r="U185" t="s">
        <v>117</v>
      </c>
      <c r="V185" t="s">
        <v>158</v>
      </c>
      <c r="W185">
        <v>7</v>
      </c>
      <c r="X185">
        <v>5</v>
      </c>
      <c r="Y185">
        <v>2003</v>
      </c>
      <c r="Z185">
        <v>2003</v>
      </c>
      <c r="AA185" t="s">
        <v>119</v>
      </c>
      <c r="AB185" t="s">
        <v>120</v>
      </c>
      <c r="AC185" t="s">
        <v>121</v>
      </c>
      <c r="AD185" t="s">
        <v>121</v>
      </c>
      <c r="AE185" t="s">
        <v>143</v>
      </c>
      <c r="AF185">
        <v>0</v>
      </c>
      <c r="AG185" t="s">
        <v>124</v>
      </c>
      <c r="AH185">
        <f>IF(fun[[#This Row],[ExterQual]]="Ex",5,IF(fun[[#This Row],[ExterQual]]="Gd",4,IF(fun[[#This Row],[ExterQual]]="TA",3,IF(fun[[#This Row],[ExterQual]]="Fa",2,1))))</f>
        <v>3</v>
      </c>
      <c r="AI185" t="s">
        <v>124</v>
      </c>
      <c r="AJ185">
        <f>IF(fun[[#This Row],[ExterCond]]="Ex",5,IF(fun[[#This Row],[ExterCond]]="Gd",4,IF(fun[[#This Row],[ExterCond]]="TA",3,IF(fun[[#This Row],[ExterCond]]="Fa",2,1))))</f>
        <v>3</v>
      </c>
      <c r="AK185" t="s">
        <v>125</v>
      </c>
      <c r="AL185" t="s">
        <v>123</v>
      </c>
      <c r="AM185">
        <f>IF(fun[[#This Row],[BsmtQual]]="Ex",5,IF(fun[[#This Row],[BsmtQual]]="Gd",4,IF(fun[[#This Row],[BsmtQual]]="TA",3,IF(fun[[#This Row],[BsmtQual]]="Fa",2,IF(fun[[#This Row],[BsmtQual]]="Po",1,0)))))</f>
        <v>4</v>
      </c>
      <c r="AN185" t="s">
        <v>124</v>
      </c>
      <c r="AO185">
        <f>IF(fun[[#This Row],[BsmtCond]]="Ex",5,IF(fun[[#This Row],[BsmtCond]]="Gd",4,IF(fun[[#This Row],[BsmtCond]]="TA",3,IF(fun[[#This Row],[BsmtCond]]="Fa",2,IF(fun[[#This Row],[BsmtCond]]="Po",1,0)))))</f>
        <v>3</v>
      </c>
      <c r="AP185" t="s">
        <v>126</v>
      </c>
      <c r="AQ185">
        <f>IF(fun[[#This Row],[BsmtExposure]]="Gd",3,IF(fun[[#This Row],[BsmtExposure]]="Av",2,IF(fun[[#This Row],[BsmtExposure]]="Mn",1,0)))</f>
        <v>0</v>
      </c>
      <c r="AR185" t="s">
        <v>128</v>
      </c>
      <c r="AS185">
        <v>0</v>
      </c>
      <c r="AT185" t="s">
        <v>128</v>
      </c>
      <c r="AU185">
        <v>0</v>
      </c>
      <c r="AV185">
        <v>1362</v>
      </c>
      <c r="AW185">
        <v>1362</v>
      </c>
      <c r="AX185" t="s">
        <v>129</v>
      </c>
      <c r="AY185" t="s">
        <v>130</v>
      </c>
      <c r="AZ185">
        <f>IF(fun[[#This Row],[HeatingQC]]="Ex",5,IF(fun[[#This Row],[HeatingQC]]="Gd",4,IF(fun[[#This Row],[HeatingQC]]="TA",3,IF(fun[[#This Row],[HeatingQC]]="Fa",2,IF(fun[[#This Row],[HeatingQC]]="Po",1,0)))))</f>
        <v>5</v>
      </c>
      <c r="BA185" t="s">
        <v>131</v>
      </c>
      <c r="BB185" t="s">
        <v>132</v>
      </c>
      <c r="BC185">
        <v>1362</v>
      </c>
      <c r="BD185">
        <v>720</v>
      </c>
      <c r="BE185">
        <v>0</v>
      </c>
      <c r="BF185">
        <v>2082</v>
      </c>
      <c r="BG185">
        <f>LOG(fun[[#This Row],[GrLivArea]])</f>
        <v>3.3184807251745174</v>
      </c>
      <c r="BH185">
        <v>0</v>
      </c>
      <c r="BI185">
        <v>0</v>
      </c>
      <c r="BJ185">
        <f>fun[[#This Row],[BsmtFullBath]]+(0.5*fun[[#This Row],[BsmtHalfBath]])</f>
        <v>0</v>
      </c>
      <c r="BK185">
        <v>2</v>
      </c>
      <c r="BL185">
        <v>1</v>
      </c>
      <c r="BM185">
        <f>fun[[#This Row],[HalfBath]]+fun[[#This Row],[TOTBaseBath]]+fun[[#This Row],[FullBath]]</f>
        <v>3</v>
      </c>
      <c r="BN185">
        <v>3</v>
      </c>
      <c r="BO185">
        <v>1</v>
      </c>
      <c r="BP185" t="s">
        <v>123</v>
      </c>
      <c r="BQ185">
        <f>IF(fun[[#This Row],[KitchenQual]]="Ex",5,IF(fun[[#This Row],[KitchenQual]]="Gd",4,IF(fun[[#This Row],[KitchenQual]]="TA",3,IF(fun[[#This Row],[KitchenQual]]="Fa",2,0))))</f>
        <v>4</v>
      </c>
      <c r="BR185">
        <v>6</v>
      </c>
      <c r="BS185" t="s">
        <v>220</v>
      </c>
      <c r="BT185">
        <v>0</v>
      </c>
      <c r="BU185" t="s">
        <v>109</v>
      </c>
      <c r="BV185">
        <f>IF(fun[[#This Row],[FireplaceQu]]="Ex",5,IF(fun[[#This Row],[FireplaceQu]]="Gd",4,IF(fun[[#This Row],[FireplaceQu]]="TA",3,IF(fun[[#This Row],[FireplaceQu]]="Fa",2,0))))</f>
        <v>0</v>
      </c>
      <c r="BW185" t="s">
        <v>153</v>
      </c>
      <c r="BX185">
        <v>2003</v>
      </c>
      <c r="BY185" t="s">
        <v>128</v>
      </c>
      <c r="BZ185">
        <v>2</v>
      </c>
      <c r="CA185">
        <v>484</v>
      </c>
      <c r="CB185" t="s">
        <v>124</v>
      </c>
      <c r="CC185">
        <f>IF(fun[[#This Row],[GarageQual]]="Ex",5,IF(fun[[#This Row],[GarageQual]]="Gd",4,IF(fun[[#This Row],[GarageQual]]="TA",3,IF(fun[[#This Row],[GarageQual]]="Fa",2,IF(fun[[#This Row],[GarageQual]]="Po",1,0)))))</f>
        <v>3</v>
      </c>
      <c r="CD185" t="s">
        <v>124</v>
      </c>
      <c r="CE185">
        <f>IF(fun[[#This Row],[GarageCond]]="Ex",5,IF(fun[[#This Row],[GarageCond]]="Gd",4,IF(fun[[#This Row],[GarageCond]]="TA",3,IF(fun[[#This Row],[GarageCond]]="Fa",2,IF(fun[[#This Row],[GarageCond]]="Po",1,0)))))</f>
        <v>3</v>
      </c>
      <c r="CF185" t="s">
        <v>203</v>
      </c>
      <c r="CG185">
        <v>280</v>
      </c>
      <c r="CH185">
        <v>238</v>
      </c>
      <c r="CI185">
        <v>0</v>
      </c>
      <c r="CJ185">
        <v>0</v>
      </c>
      <c r="CK185">
        <v>0</v>
      </c>
      <c r="CL185">
        <f>(0.5*fun[[#This Row],[WoodDeckSF]])+fun[[#This Row],[OpenPorchSF]]+(2*fun[[#This Row],[EnclosedPorch]])+(1.5*fun[[#This Row],[3SsnPorch]])+fun[[#This Row],[ScreenPorch]]</f>
        <v>378</v>
      </c>
      <c r="CM185">
        <v>0</v>
      </c>
      <c r="CN185" t="s">
        <v>109</v>
      </c>
      <c r="CO185">
        <f>IF(fun[[#This Row],[PoolQC]]="Ex",5,IF(fun[[#This Row],[PoolQC]]="Gd",4,IF(fun[[#This Row],[PoolQC]]="TA",3,IF(fun[[#This Row],[PoolQC]]="Fa",2,IF(fun[[#This Row],[PoolQC]]="Po",1,0)))))</f>
        <v>0</v>
      </c>
      <c r="CP185" t="s">
        <v>109</v>
      </c>
      <c r="CQ185" t="s">
        <v>109</v>
      </c>
      <c r="CR185">
        <v>0</v>
      </c>
      <c r="CS185">
        <v>6</v>
      </c>
      <c r="CT185">
        <v>2008</v>
      </c>
      <c r="CU185" t="s">
        <v>136</v>
      </c>
      <c r="CV185" t="s">
        <v>137</v>
      </c>
      <c r="CW185">
        <f>COUNTIF(fun[[#This Row],[Id]:[SaleCondition]],0)</f>
        <v>20</v>
      </c>
      <c r="CX185">
        <f>COUNTIF(fun[[#This Row],[Id]:[SaleCondition]],"NA")</f>
        <v>5</v>
      </c>
      <c r="CY18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85">
        <f>fun[NUM_ExCond]+fun[NUM_BsmtCond]+fun[NUM_GarCond]</f>
        <v>9</v>
      </c>
      <c r="DA1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185">
        <v>200000</v>
      </c>
    </row>
    <row r="186" spans="1:107" x14ac:dyDescent="0.25">
      <c r="A186">
        <v>185</v>
      </c>
      <c r="B186">
        <v>50</v>
      </c>
      <c r="C186" t="s">
        <v>107</v>
      </c>
      <c r="D186">
        <f>IF(fun[[#This Row],[MSZoning]]="RL",1,0)</f>
        <v>1</v>
      </c>
      <c r="E186">
        <f>IF(fun[[#This Row],[rl]]="RM",1,0)</f>
        <v>0</v>
      </c>
      <c r="F186">
        <f>IF(fun[[#This Row],[rm]]="RH",1,0)</f>
        <v>0</v>
      </c>
      <c r="G186">
        <f>IF(fun[[#This Row],[rh]]="C (all)",1,0)</f>
        <v>0</v>
      </c>
      <c r="H186">
        <v>92</v>
      </c>
      <c r="I186">
        <f>IF(fun[[#This Row],[LotFrontage]]="NA",0,fun[[#This Row],[LotFrontage]])</f>
        <v>92</v>
      </c>
      <c r="J186">
        <v>7438</v>
      </c>
      <c r="K186" t="s">
        <v>108</v>
      </c>
      <c r="L186" t="s">
        <v>109</v>
      </c>
      <c r="M186" t="s">
        <v>146</v>
      </c>
      <c r="N186" t="s">
        <v>111</v>
      </c>
      <c r="O186" t="s">
        <v>112</v>
      </c>
      <c r="P186" t="s">
        <v>113</v>
      </c>
      <c r="Q186" t="s">
        <v>114</v>
      </c>
      <c r="R186" t="s">
        <v>174</v>
      </c>
      <c r="S186" t="s">
        <v>228</v>
      </c>
      <c r="T186" t="s">
        <v>140</v>
      </c>
      <c r="U186" t="s">
        <v>117</v>
      </c>
      <c r="V186" t="s">
        <v>158</v>
      </c>
      <c r="W186">
        <v>5</v>
      </c>
      <c r="X186">
        <v>8</v>
      </c>
      <c r="Y186">
        <v>1908</v>
      </c>
      <c r="Z186">
        <v>1991</v>
      </c>
      <c r="AA186" t="s">
        <v>119</v>
      </c>
      <c r="AB186" t="s">
        <v>120</v>
      </c>
      <c r="AC186" t="s">
        <v>212</v>
      </c>
      <c r="AD186" t="s">
        <v>187</v>
      </c>
      <c r="AE186" t="s">
        <v>143</v>
      </c>
      <c r="AF186">
        <v>0</v>
      </c>
      <c r="AG186" t="s">
        <v>124</v>
      </c>
      <c r="AH186">
        <f>IF(fun[[#This Row],[ExterQual]]="Ex",5,IF(fun[[#This Row],[ExterQual]]="Gd",4,IF(fun[[#This Row],[ExterQual]]="TA",3,IF(fun[[#This Row],[ExterQual]]="Fa",2,1))))</f>
        <v>3</v>
      </c>
      <c r="AI186" t="s">
        <v>124</v>
      </c>
      <c r="AJ186">
        <f>IF(fun[[#This Row],[ExterCond]]="Ex",5,IF(fun[[#This Row],[ExterCond]]="Gd",4,IF(fun[[#This Row],[ExterCond]]="TA",3,IF(fun[[#This Row],[ExterCond]]="Fa",2,1))))</f>
        <v>3</v>
      </c>
      <c r="AK186" t="s">
        <v>125</v>
      </c>
      <c r="AL186" t="s">
        <v>173</v>
      </c>
      <c r="AM186">
        <f>IF(fun[[#This Row],[BsmtQual]]="Ex",5,IF(fun[[#This Row],[BsmtQual]]="Gd",4,IF(fun[[#This Row],[BsmtQual]]="TA",3,IF(fun[[#This Row],[BsmtQual]]="Fa",2,IF(fun[[#This Row],[BsmtQual]]="Po",1,0)))))</f>
        <v>2</v>
      </c>
      <c r="AN186" t="s">
        <v>124</v>
      </c>
      <c r="AO186">
        <f>IF(fun[[#This Row],[BsmtCond]]="Ex",5,IF(fun[[#This Row],[BsmtCond]]="Gd",4,IF(fun[[#This Row],[BsmtCond]]="TA",3,IF(fun[[#This Row],[BsmtCond]]="Fa",2,IF(fun[[#This Row],[BsmtCond]]="Po",1,0)))))</f>
        <v>3</v>
      </c>
      <c r="AP186" t="s">
        <v>126</v>
      </c>
      <c r="AQ186">
        <f>IF(fun[[#This Row],[BsmtExposure]]="Gd",3,IF(fun[[#This Row],[BsmtExposure]]="Av",2,IF(fun[[#This Row],[BsmtExposure]]="Mn",1,0)))</f>
        <v>0</v>
      </c>
      <c r="AR186" t="s">
        <v>128</v>
      </c>
      <c r="AS186">
        <v>0</v>
      </c>
      <c r="AT186" t="s">
        <v>128</v>
      </c>
      <c r="AU186">
        <v>0</v>
      </c>
      <c r="AV186">
        <v>504</v>
      </c>
      <c r="AW186">
        <v>504</v>
      </c>
      <c r="AX186" t="s">
        <v>129</v>
      </c>
      <c r="AY186" t="s">
        <v>123</v>
      </c>
      <c r="AZ186">
        <f>IF(fun[[#This Row],[HeatingQC]]="Ex",5,IF(fun[[#This Row],[HeatingQC]]="Gd",4,IF(fun[[#This Row],[HeatingQC]]="TA",3,IF(fun[[#This Row],[HeatingQC]]="Fa",2,IF(fun[[#This Row],[HeatingQC]]="Po",1,0)))))</f>
        <v>4</v>
      </c>
      <c r="BA186" t="s">
        <v>131</v>
      </c>
      <c r="BB186" t="s">
        <v>132</v>
      </c>
      <c r="BC186">
        <v>936</v>
      </c>
      <c r="BD186">
        <v>316</v>
      </c>
      <c r="BE186">
        <v>0</v>
      </c>
      <c r="BF186">
        <v>1252</v>
      </c>
      <c r="BG186">
        <f>LOG(fun[[#This Row],[GrLivArea]])</f>
        <v>3.0976043288744108</v>
      </c>
      <c r="BH186">
        <v>0</v>
      </c>
      <c r="BI186">
        <v>0</v>
      </c>
      <c r="BJ186">
        <f>fun[[#This Row],[BsmtFullBath]]+(0.5*fun[[#This Row],[BsmtHalfBath]])</f>
        <v>0</v>
      </c>
      <c r="BK186">
        <v>1</v>
      </c>
      <c r="BL186">
        <v>0</v>
      </c>
      <c r="BM186">
        <f>fun[[#This Row],[HalfBath]]+fun[[#This Row],[TOTBaseBath]]+fun[[#This Row],[FullBath]]</f>
        <v>1</v>
      </c>
      <c r="BN186">
        <v>3</v>
      </c>
      <c r="BO186">
        <v>1</v>
      </c>
      <c r="BP186" t="s">
        <v>124</v>
      </c>
      <c r="BQ186">
        <f>IF(fun[[#This Row],[KitchenQual]]="Ex",5,IF(fun[[#This Row],[KitchenQual]]="Gd",4,IF(fun[[#This Row],[KitchenQual]]="TA",3,IF(fun[[#This Row],[KitchenQual]]="Fa",2,0))))</f>
        <v>3</v>
      </c>
      <c r="BR186">
        <v>5</v>
      </c>
      <c r="BS186" t="s">
        <v>133</v>
      </c>
      <c r="BT186">
        <v>0</v>
      </c>
      <c r="BU186" t="s">
        <v>109</v>
      </c>
      <c r="BV186">
        <f>IF(fun[[#This Row],[FireplaceQu]]="Ex",5,IF(fun[[#This Row],[FireplaceQu]]="Gd",4,IF(fun[[#This Row],[FireplaceQu]]="TA",3,IF(fun[[#This Row],[FireplaceQu]]="Fa",2,0))))</f>
        <v>0</v>
      </c>
      <c r="BW186" t="s">
        <v>134</v>
      </c>
      <c r="BX186">
        <v>1986</v>
      </c>
      <c r="BY186" t="s">
        <v>128</v>
      </c>
      <c r="BZ186">
        <v>2</v>
      </c>
      <c r="CA186">
        <v>576</v>
      </c>
      <c r="CB186" t="s">
        <v>124</v>
      </c>
      <c r="CC186">
        <f>IF(fun[[#This Row],[GarageQual]]="Ex",5,IF(fun[[#This Row],[GarageQual]]="Gd",4,IF(fun[[#This Row],[GarageQual]]="TA",3,IF(fun[[#This Row],[GarageQual]]="Fa",2,IF(fun[[#This Row],[GarageQual]]="Po",1,0)))))</f>
        <v>3</v>
      </c>
      <c r="CD186" t="s">
        <v>124</v>
      </c>
      <c r="CE186">
        <f>IF(fun[[#This Row],[GarageCond]]="Ex",5,IF(fun[[#This Row],[GarageCond]]="Gd",4,IF(fun[[#This Row],[GarageCond]]="TA",3,IF(fun[[#This Row],[GarageCond]]="Fa",2,IF(fun[[#This Row],[GarageCond]]="Po",1,0)))))</f>
        <v>3</v>
      </c>
      <c r="CF186" t="s">
        <v>131</v>
      </c>
      <c r="CG186">
        <v>104</v>
      </c>
      <c r="CH186">
        <v>0</v>
      </c>
      <c r="CI186">
        <v>0</v>
      </c>
      <c r="CJ186">
        <v>0</v>
      </c>
      <c r="CK186">
        <v>0</v>
      </c>
      <c r="CL186">
        <f>(0.5*fun[[#This Row],[WoodDeckSF]])+fun[[#This Row],[OpenPorchSF]]+(2*fun[[#This Row],[EnclosedPorch]])+(1.5*fun[[#This Row],[3SsnPorch]])+fun[[#This Row],[ScreenPorch]]</f>
        <v>52</v>
      </c>
      <c r="CM186">
        <v>0</v>
      </c>
      <c r="CN186" t="s">
        <v>109</v>
      </c>
      <c r="CO186">
        <f>IF(fun[[#This Row],[PoolQC]]="Ex",5,IF(fun[[#This Row],[PoolQC]]="Gd",4,IF(fun[[#This Row],[PoolQC]]="TA",3,IF(fun[[#This Row],[PoolQC]]="Fa",2,IF(fun[[#This Row],[PoolQC]]="Po",1,0)))))</f>
        <v>0</v>
      </c>
      <c r="CP186" t="s">
        <v>160</v>
      </c>
      <c r="CQ186" t="s">
        <v>109</v>
      </c>
      <c r="CR186">
        <v>0</v>
      </c>
      <c r="CS186">
        <v>6</v>
      </c>
      <c r="CT186">
        <v>2006</v>
      </c>
      <c r="CU186" t="s">
        <v>136</v>
      </c>
      <c r="CV186" t="s">
        <v>137</v>
      </c>
      <c r="CW186">
        <f>COUNTIF(fun[[#This Row],[Id]:[SaleCondition]],0)</f>
        <v>21</v>
      </c>
      <c r="CX186">
        <f>COUNTIF(fun[[#This Row],[Id]:[SaleCondition]],"NA")</f>
        <v>4</v>
      </c>
      <c r="CY18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86">
        <f>fun[NUM_ExCond]+fun[NUM_BsmtCond]+fun[NUM_GarCond]</f>
        <v>9</v>
      </c>
      <c r="DA1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1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186">
        <v>127000</v>
      </c>
    </row>
    <row r="187" spans="1:107" x14ac:dyDescent="0.25">
      <c r="A187">
        <v>186</v>
      </c>
      <c r="B187">
        <v>75</v>
      </c>
      <c r="C187" t="s">
        <v>168</v>
      </c>
      <c r="D187">
        <f>IF(fun[[#This Row],[MSZoning]]="RL",1,0)</f>
        <v>0</v>
      </c>
      <c r="E187">
        <f>IF(fun[[#This Row],[rl]]="RM",1,0)</f>
        <v>0</v>
      </c>
      <c r="F187">
        <f>IF(fun[[#This Row],[rm]]="RH",1,0)</f>
        <v>0</v>
      </c>
      <c r="G187">
        <f>IF(fun[[#This Row],[rh]]="C (all)",1,0)</f>
        <v>0</v>
      </c>
      <c r="H187">
        <v>90</v>
      </c>
      <c r="I187">
        <f>IF(fun[[#This Row],[LotFrontage]]="NA",0,fun[[#This Row],[LotFrontage]])</f>
        <v>90</v>
      </c>
      <c r="J187">
        <v>22950</v>
      </c>
      <c r="K187" t="s">
        <v>108</v>
      </c>
      <c r="L187" t="s">
        <v>109</v>
      </c>
      <c r="M187" t="s">
        <v>186</v>
      </c>
      <c r="N187" t="s">
        <v>111</v>
      </c>
      <c r="O187" t="s">
        <v>112</v>
      </c>
      <c r="P187" t="s">
        <v>113</v>
      </c>
      <c r="Q187" t="s">
        <v>114</v>
      </c>
      <c r="R187" t="s">
        <v>169</v>
      </c>
      <c r="S187" t="s">
        <v>170</v>
      </c>
      <c r="T187" t="s">
        <v>116</v>
      </c>
      <c r="U187" t="s">
        <v>117</v>
      </c>
      <c r="V187" t="s">
        <v>251</v>
      </c>
      <c r="W187">
        <v>10</v>
      </c>
      <c r="X187">
        <v>9</v>
      </c>
      <c r="Y187">
        <v>1892</v>
      </c>
      <c r="Z187">
        <v>1993</v>
      </c>
      <c r="AA187" t="s">
        <v>119</v>
      </c>
      <c r="AB187" t="s">
        <v>222</v>
      </c>
      <c r="AC187" t="s">
        <v>150</v>
      </c>
      <c r="AD187" t="s">
        <v>150</v>
      </c>
      <c r="AE187" t="s">
        <v>143</v>
      </c>
      <c r="AF187">
        <v>0</v>
      </c>
      <c r="AG187" t="s">
        <v>123</v>
      </c>
      <c r="AH187">
        <f>IF(fun[[#This Row],[ExterQual]]="Ex",5,IF(fun[[#This Row],[ExterQual]]="Gd",4,IF(fun[[#This Row],[ExterQual]]="TA",3,IF(fun[[#This Row],[ExterQual]]="Fa",2,1))))</f>
        <v>4</v>
      </c>
      <c r="AI187" t="s">
        <v>123</v>
      </c>
      <c r="AJ187">
        <f>IF(fun[[#This Row],[ExterCond]]="Ex",5,IF(fun[[#This Row],[ExterCond]]="Gd",4,IF(fun[[#This Row],[ExterCond]]="TA",3,IF(fun[[#This Row],[ExterCond]]="Fa",2,1))))</f>
        <v>4</v>
      </c>
      <c r="AK187" t="s">
        <v>152</v>
      </c>
      <c r="AL187" t="s">
        <v>124</v>
      </c>
      <c r="AM187">
        <f>IF(fun[[#This Row],[BsmtQual]]="Ex",5,IF(fun[[#This Row],[BsmtQual]]="Gd",4,IF(fun[[#This Row],[BsmtQual]]="TA",3,IF(fun[[#This Row],[BsmtQual]]="Fa",2,IF(fun[[#This Row],[BsmtQual]]="Po",1,0)))))</f>
        <v>3</v>
      </c>
      <c r="AN187" t="s">
        <v>124</v>
      </c>
      <c r="AO187">
        <f>IF(fun[[#This Row],[BsmtCond]]="Ex",5,IF(fun[[#This Row],[BsmtCond]]="Gd",4,IF(fun[[#This Row],[BsmtCond]]="TA",3,IF(fun[[#This Row],[BsmtCond]]="Fa",2,IF(fun[[#This Row],[BsmtCond]]="Po",1,0)))))</f>
        <v>3</v>
      </c>
      <c r="AP187" t="s">
        <v>147</v>
      </c>
      <c r="AQ187">
        <f>IF(fun[[#This Row],[BsmtExposure]]="Gd",3,IF(fun[[#This Row],[BsmtExposure]]="Av",2,IF(fun[[#This Row],[BsmtExposure]]="Mn",1,0)))</f>
        <v>1</v>
      </c>
      <c r="AR187" t="s">
        <v>128</v>
      </c>
      <c r="AS187">
        <v>0</v>
      </c>
      <c r="AT187" t="s">
        <v>128</v>
      </c>
      <c r="AU187">
        <v>0</v>
      </c>
      <c r="AV187">
        <v>1107</v>
      </c>
      <c r="AW187">
        <v>1107</v>
      </c>
      <c r="AX187" t="s">
        <v>129</v>
      </c>
      <c r="AY187" t="s">
        <v>130</v>
      </c>
      <c r="AZ187">
        <f>IF(fun[[#This Row],[HeatingQC]]="Ex",5,IF(fun[[#This Row],[HeatingQC]]="Gd",4,IF(fun[[#This Row],[HeatingQC]]="TA",3,IF(fun[[#This Row],[HeatingQC]]="Fa",2,IF(fun[[#This Row],[HeatingQC]]="Po",1,0)))))</f>
        <v>5</v>
      </c>
      <c r="BA187" t="s">
        <v>131</v>
      </c>
      <c r="BB187" t="s">
        <v>132</v>
      </c>
      <c r="BC187">
        <v>1518</v>
      </c>
      <c r="BD187">
        <v>1518</v>
      </c>
      <c r="BE187">
        <v>572</v>
      </c>
      <c r="BF187">
        <v>3608</v>
      </c>
      <c r="BG187">
        <f>LOG(fun[[#This Row],[GrLivArea]])</f>
        <v>3.5572665288699041</v>
      </c>
      <c r="BH187">
        <v>0</v>
      </c>
      <c r="BI187">
        <v>0</v>
      </c>
      <c r="BJ187">
        <f>fun[[#This Row],[BsmtFullBath]]+(0.5*fun[[#This Row],[BsmtHalfBath]])</f>
        <v>0</v>
      </c>
      <c r="BK187">
        <v>2</v>
      </c>
      <c r="BL187">
        <v>1</v>
      </c>
      <c r="BM187">
        <f>fun[[#This Row],[HalfBath]]+fun[[#This Row],[TOTBaseBath]]+fun[[#This Row],[FullBath]]</f>
        <v>3</v>
      </c>
      <c r="BN187">
        <v>4</v>
      </c>
      <c r="BO187">
        <v>1</v>
      </c>
      <c r="BP187" t="s">
        <v>130</v>
      </c>
      <c r="BQ187">
        <f>IF(fun[[#This Row],[KitchenQual]]="Ex",5,IF(fun[[#This Row],[KitchenQual]]="Gd",4,IF(fun[[#This Row],[KitchenQual]]="TA",3,IF(fun[[#This Row],[KitchenQual]]="Fa",2,0))))</f>
        <v>5</v>
      </c>
      <c r="BR187">
        <v>12</v>
      </c>
      <c r="BS187" t="s">
        <v>133</v>
      </c>
      <c r="BT187">
        <v>2</v>
      </c>
      <c r="BU187" t="s">
        <v>124</v>
      </c>
      <c r="BV187">
        <f>IF(fun[[#This Row],[FireplaceQu]]="Ex",5,IF(fun[[#This Row],[FireplaceQu]]="Gd",4,IF(fun[[#This Row],[FireplaceQu]]="TA",3,IF(fun[[#This Row],[FireplaceQu]]="Fa",2,0))))</f>
        <v>3</v>
      </c>
      <c r="BW187" t="s">
        <v>153</v>
      </c>
      <c r="BX187">
        <v>1993</v>
      </c>
      <c r="BY187" t="s">
        <v>128</v>
      </c>
      <c r="BZ187">
        <v>3</v>
      </c>
      <c r="CA187">
        <v>840</v>
      </c>
      <c r="CB187" t="s">
        <v>130</v>
      </c>
      <c r="CC187">
        <f>IF(fun[[#This Row],[GarageQual]]="Ex",5,IF(fun[[#This Row],[GarageQual]]="Gd",4,IF(fun[[#This Row],[GarageQual]]="TA",3,IF(fun[[#This Row],[GarageQual]]="Fa",2,IF(fun[[#This Row],[GarageQual]]="Po",1,0)))))</f>
        <v>5</v>
      </c>
      <c r="CD187" t="s">
        <v>124</v>
      </c>
      <c r="CE187">
        <f>IF(fun[[#This Row],[GarageCond]]="Ex",5,IF(fun[[#This Row],[GarageCond]]="Gd",4,IF(fun[[#This Row],[GarageCond]]="TA",3,IF(fun[[#This Row],[GarageCond]]="Fa",2,IF(fun[[#This Row],[GarageCond]]="Po",1,0)))))</f>
        <v>3</v>
      </c>
      <c r="CF187" t="s">
        <v>131</v>
      </c>
      <c r="CG187">
        <v>0</v>
      </c>
      <c r="CH187">
        <v>260</v>
      </c>
      <c r="CI187">
        <v>0</v>
      </c>
      <c r="CJ187">
        <v>0</v>
      </c>
      <c r="CK187">
        <v>410</v>
      </c>
      <c r="CL187">
        <f>(0.5*fun[[#This Row],[WoodDeckSF]])+fun[[#This Row],[OpenPorchSF]]+(2*fun[[#This Row],[EnclosedPorch]])+(1.5*fun[[#This Row],[3SsnPorch]])+fun[[#This Row],[ScreenPorch]]</f>
        <v>670</v>
      </c>
      <c r="CM187">
        <v>0</v>
      </c>
      <c r="CN187" t="s">
        <v>109</v>
      </c>
      <c r="CO187">
        <f>IF(fun[[#This Row],[PoolQC]]="Ex",5,IF(fun[[#This Row],[PoolQC]]="Gd",4,IF(fun[[#This Row],[PoolQC]]="TA",3,IF(fun[[#This Row],[PoolQC]]="Fa",2,IF(fun[[#This Row],[PoolQC]]="Po",1,0)))))</f>
        <v>0</v>
      </c>
      <c r="CP187" t="s">
        <v>191</v>
      </c>
      <c r="CQ187" t="s">
        <v>109</v>
      </c>
      <c r="CR187">
        <v>0</v>
      </c>
      <c r="CS187">
        <v>6</v>
      </c>
      <c r="CT187">
        <v>2006</v>
      </c>
      <c r="CU187" t="s">
        <v>136</v>
      </c>
      <c r="CV187" t="s">
        <v>137</v>
      </c>
      <c r="CW187">
        <f>COUNTIF(fun[[#This Row],[Id]:[SaleCondition]],0)</f>
        <v>16</v>
      </c>
      <c r="CX187">
        <f>COUNTIF(fun[[#This Row],[Id]:[SaleCondition]],"NA")</f>
        <v>3</v>
      </c>
      <c r="CY187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187">
        <f>fun[NUM_ExCond]+fun[NUM_BsmtCond]+fun[NUM_GarCond]</f>
        <v>10</v>
      </c>
      <c r="DA1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188</v>
      </c>
      <c r="DB1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135.25</v>
      </c>
      <c r="DC187">
        <v>475000</v>
      </c>
    </row>
    <row r="188" spans="1:107" x14ac:dyDescent="0.25">
      <c r="A188">
        <v>187</v>
      </c>
      <c r="B188">
        <v>80</v>
      </c>
      <c r="C188" t="s">
        <v>107</v>
      </c>
      <c r="D188">
        <f>IF(fun[[#This Row],[MSZoning]]="RL",1,0)</f>
        <v>1</v>
      </c>
      <c r="E188">
        <f>IF(fun[[#This Row],[rl]]="RM",1,0)</f>
        <v>0</v>
      </c>
      <c r="F188">
        <f>IF(fun[[#This Row],[rm]]="RH",1,0)</f>
        <v>0</v>
      </c>
      <c r="G188">
        <f>IF(fun[[#This Row],[rh]]="C (all)",1,0)</f>
        <v>0</v>
      </c>
      <c r="H188" t="s">
        <v>109</v>
      </c>
      <c r="I188">
        <f>IF(fun[[#This Row],[LotFrontage]]="NA",0,fun[[#This Row],[LotFrontage]])</f>
        <v>0</v>
      </c>
      <c r="J188">
        <v>9947</v>
      </c>
      <c r="K188" t="s">
        <v>108</v>
      </c>
      <c r="L188" t="s">
        <v>109</v>
      </c>
      <c r="M188" t="s">
        <v>146</v>
      </c>
      <c r="N188" t="s">
        <v>111</v>
      </c>
      <c r="O188" t="s">
        <v>112</v>
      </c>
      <c r="P188" t="s">
        <v>192</v>
      </c>
      <c r="Q188" t="s">
        <v>114</v>
      </c>
      <c r="R188" t="s">
        <v>157</v>
      </c>
      <c r="S188" t="s">
        <v>116</v>
      </c>
      <c r="T188" t="s">
        <v>116</v>
      </c>
      <c r="U188" t="s">
        <v>117</v>
      </c>
      <c r="V188" t="s">
        <v>223</v>
      </c>
      <c r="W188">
        <v>7</v>
      </c>
      <c r="X188">
        <v>5</v>
      </c>
      <c r="Y188">
        <v>1990</v>
      </c>
      <c r="Z188">
        <v>1991</v>
      </c>
      <c r="AA188" t="s">
        <v>119</v>
      </c>
      <c r="AB188" t="s">
        <v>120</v>
      </c>
      <c r="AC188" t="s">
        <v>166</v>
      </c>
      <c r="AD188" t="s">
        <v>166</v>
      </c>
      <c r="AE188" t="s">
        <v>143</v>
      </c>
      <c r="AF188">
        <v>0</v>
      </c>
      <c r="AG188" t="s">
        <v>124</v>
      </c>
      <c r="AH188">
        <f>IF(fun[[#This Row],[ExterQual]]="Ex",5,IF(fun[[#This Row],[ExterQual]]="Gd",4,IF(fun[[#This Row],[ExterQual]]="TA",3,IF(fun[[#This Row],[ExterQual]]="Fa",2,1))))</f>
        <v>3</v>
      </c>
      <c r="AI188" t="s">
        <v>124</v>
      </c>
      <c r="AJ188">
        <f>IF(fun[[#This Row],[ExterCond]]="Ex",5,IF(fun[[#This Row],[ExterCond]]="Gd",4,IF(fun[[#This Row],[ExterCond]]="TA",3,IF(fun[[#This Row],[ExterCond]]="Fa",2,1))))</f>
        <v>3</v>
      </c>
      <c r="AK188" t="s">
        <v>125</v>
      </c>
      <c r="AL188" t="s">
        <v>123</v>
      </c>
      <c r="AM188">
        <f>IF(fun[[#This Row],[BsmtQual]]="Ex",5,IF(fun[[#This Row],[BsmtQual]]="Gd",4,IF(fun[[#This Row],[BsmtQual]]="TA",3,IF(fun[[#This Row],[BsmtQual]]="Fa",2,IF(fun[[#This Row],[BsmtQual]]="Po",1,0)))))</f>
        <v>4</v>
      </c>
      <c r="AN188" t="s">
        <v>124</v>
      </c>
      <c r="AO188">
        <f>IF(fun[[#This Row],[BsmtCond]]="Ex",5,IF(fun[[#This Row],[BsmtCond]]="Gd",4,IF(fun[[#This Row],[BsmtCond]]="TA",3,IF(fun[[#This Row],[BsmtCond]]="Fa",2,IF(fun[[#This Row],[BsmtCond]]="Po",1,0)))))</f>
        <v>3</v>
      </c>
      <c r="AP188" t="s">
        <v>156</v>
      </c>
      <c r="AQ188">
        <f>IF(fun[[#This Row],[BsmtExposure]]="Gd",3,IF(fun[[#This Row],[BsmtExposure]]="Av",2,IF(fun[[#This Row],[BsmtExposure]]="Mn",1,0)))</f>
        <v>2</v>
      </c>
      <c r="AR188" t="s">
        <v>127</v>
      </c>
      <c r="AS188">
        <v>611</v>
      </c>
      <c r="AT188" t="s">
        <v>128</v>
      </c>
      <c r="AU188">
        <v>0</v>
      </c>
      <c r="AV188">
        <v>577</v>
      </c>
      <c r="AW188">
        <v>1188</v>
      </c>
      <c r="AX188" t="s">
        <v>129</v>
      </c>
      <c r="AY188" t="s">
        <v>130</v>
      </c>
      <c r="AZ188">
        <f>IF(fun[[#This Row],[HeatingQC]]="Ex",5,IF(fun[[#This Row],[HeatingQC]]="Gd",4,IF(fun[[#This Row],[HeatingQC]]="TA",3,IF(fun[[#This Row],[HeatingQC]]="Fa",2,IF(fun[[#This Row],[HeatingQC]]="Po",1,0)))))</f>
        <v>5</v>
      </c>
      <c r="BA188" t="s">
        <v>131</v>
      </c>
      <c r="BB188" t="s">
        <v>132</v>
      </c>
      <c r="BC188">
        <v>1217</v>
      </c>
      <c r="BD188">
        <v>0</v>
      </c>
      <c r="BE188">
        <v>0</v>
      </c>
      <c r="BF188">
        <v>1217</v>
      </c>
      <c r="BG188">
        <f>LOG(fun[[#This Row],[GrLivArea]])</f>
        <v>3.0852905782300648</v>
      </c>
      <c r="BH188">
        <v>1</v>
      </c>
      <c r="BI188">
        <v>0</v>
      </c>
      <c r="BJ188">
        <f>fun[[#This Row],[BsmtFullBath]]+(0.5*fun[[#This Row],[BsmtHalfBath]])</f>
        <v>1</v>
      </c>
      <c r="BK188">
        <v>2</v>
      </c>
      <c r="BL188">
        <v>0</v>
      </c>
      <c r="BM188">
        <f>fun[[#This Row],[HalfBath]]+fun[[#This Row],[TOTBaseBath]]+fun[[#This Row],[FullBath]]</f>
        <v>3</v>
      </c>
      <c r="BN188">
        <v>3</v>
      </c>
      <c r="BO188">
        <v>1</v>
      </c>
      <c r="BP188" t="s">
        <v>123</v>
      </c>
      <c r="BQ188">
        <f>IF(fun[[#This Row],[KitchenQual]]="Ex",5,IF(fun[[#This Row],[KitchenQual]]="Gd",4,IF(fun[[#This Row],[KitchenQual]]="TA",3,IF(fun[[#This Row],[KitchenQual]]="Fa",2,0))))</f>
        <v>4</v>
      </c>
      <c r="BR188">
        <v>6</v>
      </c>
      <c r="BS188" t="s">
        <v>133</v>
      </c>
      <c r="BT188">
        <v>0</v>
      </c>
      <c r="BU188" t="s">
        <v>109</v>
      </c>
      <c r="BV188">
        <f>IF(fun[[#This Row],[FireplaceQu]]="Ex",5,IF(fun[[#This Row],[FireplaceQu]]="Gd",4,IF(fun[[#This Row],[FireplaceQu]]="TA",3,IF(fun[[#This Row],[FireplaceQu]]="Fa",2,0))))</f>
        <v>0</v>
      </c>
      <c r="BW188" t="s">
        <v>134</v>
      </c>
      <c r="BX188">
        <v>1990</v>
      </c>
      <c r="BY188" t="s">
        <v>128</v>
      </c>
      <c r="BZ188">
        <v>2</v>
      </c>
      <c r="CA188">
        <v>497</v>
      </c>
      <c r="CB188" t="s">
        <v>124</v>
      </c>
      <c r="CC188">
        <f>IF(fun[[#This Row],[GarageQual]]="Ex",5,IF(fun[[#This Row],[GarageQual]]="Gd",4,IF(fun[[#This Row],[GarageQual]]="TA",3,IF(fun[[#This Row],[GarageQual]]="Fa",2,IF(fun[[#This Row],[GarageQual]]="Po",1,0)))))</f>
        <v>3</v>
      </c>
      <c r="CD188" t="s">
        <v>124</v>
      </c>
      <c r="CE188">
        <f>IF(fun[[#This Row],[GarageCond]]="Ex",5,IF(fun[[#This Row],[GarageCond]]="Gd",4,IF(fun[[#This Row],[GarageCond]]="TA",3,IF(fun[[#This Row],[GarageCond]]="Fa",2,IF(fun[[#This Row],[GarageCond]]="Po",1,0)))))</f>
        <v>3</v>
      </c>
      <c r="CF188" t="s">
        <v>131</v>
      </c>
      <c r="CG188">
        <v>168</v>
      </c>
      <c r="CH188">
        <v>27</v>
      </c>
      <c r="CI188">
        <v>0</v>
      </c>
      <c r="CJ188">
        <v>0</v>
      </c>
      <c r="CK188">
        <v>0</v>
      </c>
      <c r="CL188">
        <f>(0.5*fun[[#This Row],[WoodDeckSF]])+fun[[#This Row],[OpenPorchSF]]+(2*fun[[#This Row],[EnclosedPorch]])+(1.5*fun[[#This Row],[3SsnPorch]])+fun[[#This Row],[ScreenPorch]]</f>
        <v>111</v>
      </c>
      <c r="CM188">
        <v>0</v>
      </c>
      <c r="CN188" t="s">
        <v>109</v>
      </c>
      <c r="CO188">
        <f>IF(fun[[#This Row],[PoolQC]]="Ex",5,IF(fun[[#This Row],[PoolQC]]="Gd",4,IF(fun[[#This Row],[PoolQC]]="TA",3,IF(fun[[#This Row],[PoolQC]]="Fa",2,IF(fun[[#This Row],[PoolQC]]="Po",1,0)))))</f>
        <v>0</v>
      </c>
      <c r="CP188" t="s">
        <v>191</v>
      </c>
      <c r="CQ188" t="s">
        <v>109</v>
      </c>
      <c r="CR188">
        <v>0</v>
      </c>
      <c r="CS188">
        <v>6</v>
      </c>
      <c r="CT188">
        <v>2009</v>
      </c>
      <c r="CU188" t="s">
        <v>136</v>
      </c>
      <c r="CV188" t="s">
        <v>137</v>
      </c>
      <c r="CW188">
        <f>COUNTIF(fun[[#This Row],[Id]:[SaleCondition]],0)</f>
        <v>18</v>
      </c>
      <c r="CX188">
        <f>COUNTIF(fun[[#This Row],[Id]:[SaleCondition]],"NA")</f>
        <v>5</v>
      </c>
      <c r="CY18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88">
        <f>fun[NUM_ExCond]+fun[NUM_BsmtCond]+fun[NUM_GarCond]</f>
        <v>9</v>
      </c>
      <c r="DA1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188">
        <v>173000</v>
      </c>
    </row>
    <row r="189" spans="1:107" x14ac:dyDescent="0.25">
      <c r="A189">
        <v>188</v>
      </c>
      <c r="B189">
        <v>50</v>
      </c>
      <c r="C189" t="s">
        <v>107</v>
      </c>
      <c r="D189">
        <f>IF(fun[[#This Row],[MSZoning]]="RL",1,0)</f>
        <v>1</v>
      </c>
      <c r="E189">
        <f>IF(fun[[#This Row],[rl]]="RM",1,0)</f>
        <v>0</v>
      </c>
      <c r="F189">
        <f>IF(fun[[#This Row],[rm]]="RH",1,0)</f>
        <v>0</v>
      </c>
      <c r="G189">
        <f>IF(fun[[#This Row],[rh]]="C (all)",1,0)</f>
        <v>0</v>
      </c>
      <c r="H189">
        <v>60</v>
      </c>
      <c r="I189">
        <f>IF(fun[[#This Row],[LotFrontage]]="NA",0,fun[[#This Row],[LotFrontage]])</f>
        <v>60</v>
      </c>
      <c r="J189">
        <v>10410</v>
      </c>
      <c r="K189" t="s">
        <v>108</v>
      </c>
      <c r="L189" t="s">
        <v>109</v>
      </c>
      <c r="M189" t="s">
        <v>110</v>
      </c>
      <c r="N189" t="s">
        <v>111</v>
      </c>
      <c r="O189" t="s">
        <v>112</v>
      </c>
      <c r="P189" t="s">
        <v>113</v>
      </c>
      <c r="Q189" t="s">
        <v>114</v>
      </c>
      <c r="R189" t="s">
        <v>169</v>
      </c>
      <c r="S189" t="s">
        <v>116</v>
      </c>
      <c r="T189" t="s">
        <v>116</v>
      </c>
      <c r="U189" t="s">
        <v>117</v>
      </c>
      <c r="V189" t="s">
        <v>158</v>
      </c>
      <c r="W189">
        <v>5</v>
      </c>
      <c r="X189">
        <v>7</v>
      </c>
      <c r="Y189">
        <v>1916</v>
      </c>
      <c r="Z189">
        <v>1987</v>
      </c>
      <c r="AA189" t="s">
        <v>119</v>
      </c>
      <c r="AB189" t="s">
        <v>120</v>
      </c>
      <c r="AC189" t="s">
        <v>166</v>
      </c>
      <c r="AD189" t="s">
        <v>166</v>
      </c>
      <c r="AE189" t="s">
        <v>143</v>
      </c>
      <c r="AF189">
        <v>0</v>
      </c>
      <c r="AG189" t="s">
        <v>124</v>
      </c>
      <c r="AH189">
        <f>IF(fun[[#This Row],[ExterQual]]="Ex",5,IF(fun[[#This Row],[ExterQual]]="Gd",4,IF(fun[[#This Row],[ExterQual]]="TA",3,IF(fun[[#This Row],[ExterQual]]="Fa",2,1))))</f>
        <v>3</v>
      </c>
      <c r="AI189" t="s">
        <v>124</v>
      </c>
      <c r="AJ189">
        <f>IF(fun[[#This Row],[ExterCond]]="Ex",5,IF(fun[[#This Row],[ExterCond]]="Gd",4,IF(fun[[#This Row],[ExterCond]]="TA",3,IF(fun[[#This Row],[ExterCond]]="Fa",2,1))))</f>
        <v>3</v>
      </c>
      <c r="AK189" t="s">
        <v>144</v>
      </c>
      <c r="AL189" t="s">
        <v>173</v>
      </c>
      <c r="AM189">
        <f>IF(fun[[#This Row],[BsmtQual]]="Ex",5,IF(fun[[#This Row],[BsmtQual]]="Gd",4,IF(fun[[#This Row],[BsmtQual]]="TA",3,IF(fun[[#This Row],[BsmtQual]]="Fa",2,IF(fun[[#This Row],[BsmtQual]]="Po",1,0)))))</f>
        <v>2</v>
      </c>
      <c r="AN189" t="s">
        <v>124</v>
      </c>
      <c r="AO189">
        <f>IF(fun[[#This Row],[BsmtCond]]="Ex",5,IF(fun[[#This Row],[BsmtCond]]="Gd",4,IF(fun[[#This Row],[BsmtCond]]="TA",3,IF(fun[[#This Row],[BsmtCond]]="Fa",2,IF(fun[[#This Row],[BsmtCond]]="Po",1,0)))))</f>
        <v>3</v>
      </c>
      <c r="AP189" t="s">
        <v>126</v>
      </c>
      <c r="AQ189">
        <f>IF(fun[[#This Row],[BsmtExposure]]="Gd",3,IF(fun[[#This Row],[BsmtExposure]]="Av",2,IF(fun[[#This Row],[BsmtExposure]]="Mn",1,0)))</f>
        <v>0</v>
      </c>
      <c r="AR189" t="s">
        <v>128</v>
      </c>
      <c r="AS189">
        <v>0</v>
      </c>
      <c r="AT189" t="s">
        <v>128</v>
      </c>
      <c r="AU189">
        <v>0</v>
      </c>
      <c r="AV189">
        <v>660</v>
      </c>
      <c r="AW189">
        <v>660</v>
      </c>
      <c r="AX189" t="s">
        <v>129</v>
      </c>
      <c r="AY189" t="s">
        <v>130</v>
      </c>
      <c r="AZ189">
        <f>IF(fun[[#This Row],[HeatingQC]]="Ex",5,IF(fun[[#This Row],[HeatingQC]]="Gd",4,IF(fun[[#This Row],[HeatingQC]]="TA",3,IF(fun[[#This Row],[HeatingQC]]="Fa",2,IF(fun[[#This Row],[HeatingQC]]="Po",1,0)))))</f>
        <v>5</v>
      </c>
      <c r="BA189" t="s">
        <v>131</v>
      </c>
      <c r="BB189" t="s">
        <v>132</v>
      </c>
      <c r="BC189">
        <v>808</v>
      </c>
      <c r="BD189">
        <v>704</v>
      </c>
      <c r="BE189">
        <v>144</v>
      </c>
      <c r="BF189">
        <v>1656</v>
      </c>
      <c r="BG189">
        <f>LOG(fun[[#This Row],[GrLivArea]])</f>
        <v>3.2190603324488611</v>
      </c>
      <c r="BH189">
        <v>0</v>
      </c>
      <c r="BI189">
        <v>0</v>
      </c>
      <c r="BJ189">
        <f>fun[[#This Row],[BsmtFullBath]]+(0.5*fun[[#This Row],[BsmtHalfBath]])</f>
        <v>0</v>
      </c>
      <c r="BK189">
        <v>2</v>
      </c>
      <c r="BL189">
        <v>1</v>
      </c>
      <c r="BM189">
        <f>fun[[#This Row],[HalfBath]]+fun[[#This Row],[TOTBaseBath]]+fun[[#This Row],[FullBath]]</f>
        <v>3</v>
      </c>
      <c r="BN189">
        <v>3</v>
      </c>
      <c r="BO189">
        <v>1</v>
      </c>
      <c r="BP189" t="s">
        <v>124</v>
      </c>
      <c r="BQ189">
        <f>IF(fun[[#This Row],[KitchenQual]]="Ex",5,IF(fun[[#This Row],[KitchenQual]]="Gd",4,IF(fun[[#This Row],[KitchenQual]]="TA",3,IF(fun[[#This Row],[KitchenQual]]="Fa",2,0))))</f>
        <v>3</v>
      </c>
      <c r="BR189">
        <v>8</v>
      </c>
      <c r="BS189" t="s">
        <v>250</v>
      </c>
      <c r="BT189">
        <v>0</v>
      </c>
      <c r="BU189" t="s">
        <v>109</v>
      </c>
      <c r="BV189">
        <f>IF(fun[[#This Row],[FireplaceQu]]="Ex",5,IF(fun[[#This Row],[FireplaceQu]]="Gd",4,IF(fun[[#This Row],[FireplaceQu]]="TA",3,IF(fun[[#This Row],[FireplaceQu]]="Fa",2,0))))</f>
        <v>0</v>
      </c>
      <c r="BW189" t="s">
        <v>153</v>
      </c>
      <c r="BX189">
        <v>1916</v>
      </c>
      <c r="BY189" t="s">
        <v>128</v>
      </c>
      <c r="BZ189">
        <v>1</v>
      </c>
      <c r="CA189">
        <v>180</v>
      </c>
      <c r="CB189" t="s">
        <v>173</v>
      </c>
      <c r="CC189">
        <f>IF(fun[[#This Row],[GarageQual]]="Ex",5,IF(fun[[#This Row],[GarageQual]]="Gd",4,IF(fun[[#This Row],[GarageQual]]="TA",3,IF(fun[[#This Row],[GarageQual]]="Fa",2,IF(fun[[#This Row],[GarageQual]]="Po",1,0)))))</f>
        <v>2</v>
      </c>
      <c r="CD189" t="s">
        <v>173</v>
      </c>
      <c r="CE189">
        <f>IF(fun[[#This Row],[GarageCond]]="Ex",5,IF(fun[[#This Row],[GarageCond]]="Gd",4,IF(fun[[#This Row],[GarageCond]]="TA",3,IF(fun[[#This Row],[GarageCond]]="Fa",2,IF(fun[[#This Row],[GarageCond]]="Po",1,0)))))</f>
        <v>2</v>
      </c>
      <c r="CF189" t="s">
        <v>203</v>
      </c>
      <c r="CG189">
        <v>0</v>
      </c>
      <c r="CH189">
        <v>0</v>
      </c>
      <c r="CI189">
        <v>0</v>
      </c>
      <c r="CJ189">
        <v>140</v>
      </c>
      <c r="CK189">
        <v>0</v>
      </c>
      <c r="CL189">
        <f>(0.5*fun[[#This Row],[WoodDeckSF]])+fun[[#This Row],[OpenPorchSF]]+(2*fun[[#This Row],[EnclosedPorch]])+(1.5*fun[[#This Row],[3SsnPorch]])+fun[[#This Row],[ScreenPorch]]</f>
        <v>210</v>
      </c>
      <c r="CM189">
        <v>0</v>
      </c>
      <c r="CN189" t="s">
        <v>109</v>
      </c>
      <c r="CO189">
        <f>IF(fun[[#This Row],[PoolQC]]="Ex",5,IF(fun[[#This Row],[PoolQC]]="Gd",4,IF(fun[[#This Row],[PoolQC]]="TA",3,IF(fun[[#This Row],[PoolQC]]="Fa",2,IF(fun[[#This Row],[PoolQC]]="Po",1,0)))))</f>
        <v>0</v>
      </c>
      <c r="CP189" t="s">
        <v>160</v>
      </c>
      <c r="CQ189" t="s">
        <v>109</v>
      </c>
      <c r="CR189">
        <v>0</v>
      </c>
      <c r="CS189">
        <v>8</v>
      </c>
      <c r="CT189">
        <v>2009</v>
      </c>
      <c r="CU189" t="s">
        <v>136</v>
      </c>
      <c r="CV189" t="s">
        <v>137</v>
      </c>
      <c r="CW189">
        <f>COUNTIF(fun[[#This Row],[Id]:[SaleCondition]],0)</f>
        <v>19</v>
      </c>
      <c r="CX189">
        <f>COUNTIF(fun[[#This Row],[Id]:[SaleCondition]],"NA")</f>
        <v>4</v>
      </c>
      <c r="CY189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89">
        <f>fun[NUM_ExCond]+fun[NUM_BsmtCond]+fun[NUM_GarCond]</f>
        <v>8</v>
      </c>
      <c r="DA1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1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56.5</v>
      </c>
      <c r="DC189">
        <v>135000</v>
      </c>
    </row>
    <row r="190" spans="1:107" x14ac:dyDescent="0.25">
      <c r="A190">
        <v>189</v>
      </c>
      <c r="B190">
        <v>90</v>
      </c>
      <c r="C190" t="s">
        <v>107</v>
      </c>
      <c r="D190">
        <f>IF(fun[[#This Row],[MSZoning]]="RL",1,0)</f>
        <v>1</v>
      </c>
      <c r="E190">
        <f>IF(fun[[#This Row],[rl]]="RM",1,0)</f>
        <v>0</v>
      </c>
      <c r="F190">
        <f>IF(fun[[#This Row],[rm]]="RH",1,0)</f>
        <v>0</v>
      </c>
      <c r="G190">
        <f>IF(fun[[#This Row],[rh]]="C (all)",1,0)</f>
        <v>0</v>
      </c>
      <c r="H190">
        <v>64</v>
      </c>
      <c r="I190">
        <f>IF(fun[[#This Row],[LotFrontage]]="NA",0,fun[[#This Row],[LotFrontage]])</f>
        <v>64</v>
      </c>
      <c r="J190">
        <v>7018</v>
      </c>
      <c r="K190" t="s">
        <v>108</v>
      </c>
      <c r="L190" t="s">
        <v>109</v>
      </c>
      <c r="M190" t="s">
        <v>110</v>
      </c>
      <c r="N190" t="s">
        <v>201</v>
      </c>
      <c r="O190" t="s">
        <v>112</v>
      </c>
      <c r="P190" t="s">
        <v>113</v>
      </c>
      <c r="Q190" t="s">
        <v>114</v>
      </c>
      <c r="R190" t="s">
        <v>196</v>
      </c>
      <c r="S190" t="s">
        <v>140</v>
      </c>
      <c r="T190" t="s">
        <v>116</v>
      </c>
      <c r="U190" t="s">
        <v>193</v>
      </c>
      <c r="V190" t="s">
        <v>217</v>
      </c>
      <c r="W190">
        <v>5</v>
      </c>
      <c r="X190">
        <v>5</v>
      </c>
      <c r="Y190">
        <v>1979</v>
      </c>
      <c r="Z190">
        <v>1979</v>
      </c>
      <c r="AA190" t="s">
        <v>119</v>
      </c>
      <c r="AB190" t="s">
        <v>120</v>
      </c>
      <c r="AC190" t="s">
        <v>187</v>
      </c>
      <c r="AD190" t="s">
        <v>187</v>
      </c>
      <c r="AE190" t="s">
        <v>163</v>
      </c>
      <c r="AF190">
        <v>275</v>
      </c>
      <c r="AG190" t="s">
        <v>124</v>
      </c>
      <c r="AH190">
        <f>IF(fun[[#This Row],[ExterQual]]="Ex",5,IF(fun[[#This Row],[ExterQual]]="Gd",4,IF(fun[[#This Row],[ExterQual]]="TA",3,IF(fun[[#This Row],[ExterQual]]="Fa",2,1))))</f>
        <v>3</v>
      </c>
      <c r="AI190" t="s">
        <v>124</v>
      </c>
      <c r="AJ190">
        <f>IF(fun[[#This Row],[ExterCond]]="Ex",5,IF(fun[[#This Row],[ExterCond]]="Gd",4,IF(fun[[#This Row],[ExterCond]]="TA",3,IF(fun[[#This Row],[ExterCond]]="Fa",2,1))))</f>
        <v>3</v>
      </c>
      <c r="AK190" t="s">
        <v>144</v>
      </c>
      <c r="AL190" t="s">
        <v>123</v>
      </c>
      <c r="AM190">
        <f>IF(fun[[#This Row],[BsmtQual]]="Ex",5,IF(fun[[#This Row],[BsmtQual]]="Gd",4,IF(fun[[#This Row],[BsmtQual]]="TA",3,IF(fun[[#This Row],[BsmtQual]]="Fa",2,IF(fun[[#This Row],[BsmtQual]]="Po",1,0)))))</f>
        <v>4</v>
      </c>
      <c r="AN190" t="s">
        <v>124</v>
      </c>
      <c r="AO190">
        <f>IF(fun[[#This Row],[BsmtCond]]="Ex",5,IF(fun[[#This Row],[BsmtCond]]="Gd",4,IF(fun[[#This Row],[BsmtCond]]="TA",3,IF(fun[[#This Row],[BsmtCond]]="Fa",2,IF(fun[[#This Row],[BsmtCond]]="Po",1,0)))))</f>
        <v>3</v>
      </c>
      <c r="AP190" t="s">
        <v>156</v>
      </c>
      <c r="AQ190">
        <f>IF(fun[[#This Row],[BsmtExposure]]="Gd",3,IF(fun[[#This Row],[BsmtExposure]]="Av",2,IF(fun[[#This Row],[BsmtExposure]]="Mn",1,0)))</f>
        <v>2</v>
      </c>
      <c r="AR190" t="s">
        <v>127</v>
      </c>
      <c r="AS190">
        <v>1086</v>
      </c>
      <c r="AT190" t="s">
        <v>128</v>
      </c>
      <c r="AU190">
        <v>0</v>
      </c>
      <c r="AV190">
        <v>0</v>
      </c>
      <c r="AW190">
        <v>1086</v>
      </c>
      <c r="AX190" t="s">
        <v>129</v>
      </c>
      <c r="AY190" t="s">
        <v>124</v>
      </c>
      <c r="AZ190">
        <f>IF(fun[[#This Row],[HeatingQC]]="Ex",5,IF(fun[[#This Row],[HeatingQC]]="Gd",4,IF(fun[[#This Row],[HeatingQC]]="TA",3,IF(fun[[#This Row],[HeatingQC]]="Fa",2,IF(fun[[#This Row],[HeatingQC]]="Po",1,0)))))</f>
        <v>3</v>
      </c>
      <c r="BA190" t="s">
        <v>131</v>
      </c>
      <c r="BB190" t="s">
        <v>132</v>
      </c>
      <c r="BC190">
        <v>1224</v>
      </c>
      <c r="BD190">
        <v>0</v>
      </c>
      <c r="BE190">
        <v>0</v>
      </c>
      <c r="BF190">
        <v>1224</v>
      </c>
      <c r="BG190">
        <f>LOG(fun[[#This Row],[GrLivArea]])</f>
        <v>3.0877814178095422</v>
      </c>
      <c r="BH190">
        <v>2</v>
      </c>
      <c r="BI190">
        <v>0</v>
      </c>
      <c r="BJ190">
        <f>fun[[#This Row],[BsmtFullBath]]+(0.5*fun[[#This Row],[BsmtHalfBath]])</f>
        <v>2</v>
      </c>
      <c r="BK190">
        <v>0</v>
      </c>
      <c r="BL190">
        <v>2</v>
      </c>
      <c r="BM190">
        <f>fun[[#This Row],[HalfBath]]+fun[[#This Row],[TOTBaseBath]]+fun[[#This Row],[FullBath]]</f>
        <v>4</v>
      </c>
      <c r="BN190">
        <v>2</v>
      </c>
      <c r="BO190">
        <v>2</v>
      </c>
      <c r="BP190" t="s">
        <v>124</v>
      </c>
      <c r="BQ190">
        <f>IF(fun[[#This Row],[KitchenQual]]="Ex",5,IF(fun[[#This Row],[KitchenQual]]="Gd",4,IF(fun[[#This Row],[KitchenQual]]="TA",3,IF(fun[[#This Row],[KitchenQual]]="Fa",2,0))))</f>
        <v>3</v>
      </c>
      <c r="BR190">
        <v>6</v>
      </c>
      <c r="BS190" t="s">
        <v>133</v>
      </c>
      <c r="BT190">
        <v>2</v>
      </c>
      <c r="BU190" t="s">
        <v>124</v>
      </c>
      <c r="BV190">
        <f>IF(fun[[#This Row],[FireplaceQu]]="Ex",5,IF(fun[[#This Row],[FireplaceQu]]="Gd",4,IF(fun[[#This Row],[FireplaceQu]]="TA",3,IF(fun[[#This Row],[FireplaceQu]]="Fa",2,0))))</f>
        <v>3</v>
      </c>
      <c r="BW190" t="s">
        <v>153</v>
      </c>
      <c r="BX190">
        <v>1979</v>
      </c>
      <c r="BY190" t="s">
        <v>128</v>
      </c>
      <c r="BZ190">
        <v>2</v>
      </c>
      <c r="CA190">
        <v>528</v>
      </c>
      <c r="CB190" t="s">
        <v>124</v>
      </c>
      <c r="CC190">
        <f>IF(fun[[#This Row],[GarageQual]]="Ex",5,IF(fun[[#This Row],[GarageQual]]="Gd",4,IF(fun[[#This Row],[GarageQual]]="TA",3,IF(fun[[#This Row],[GarageQual]]="Fa",2,IF(fun[[#This Row],[GarageQual]]="Po",1,0)))))</f>
        <v>3</v>
      </c>
      <c r="CD190" t="s">
        <v>124</v>
      </c>
      <c r="CE190">
        <f>IF(fun[[#This Row],[GarageCond]]="Ex",5,IF(fun[[#This Row],[GarageCond]]="Gd",4,IF(fun[[#This Row],[GarageCond]]="TA",3,IF(fun[[#This Row],[GarageCond]]="Fa",2,IF(fun[[#This Row],[GarageCond]]="Po",1,0)))))</f>
        <v>3</v>
      </c>
      <c r="CF190" t="s">
        <v>131</v>
      </c>
      <c r="CG190">
        <v>120</v>
      </c>
      <c r="CH190">
        <v>0</v>
      </c>
      <c r="CI190">
        <v>0</v>
      </c>
      <c r="CJ190">
        <v>0</v>
      </c>
      <c r="CK190">
        <v>0</v>
      </c>
      <c r="CL190">
        <f>(0.5*fun[[#This Row],[WoodDeckSF]])+fun[[#This Row],[OpenPorchSF]]+(2*fun[[#This Row],[EnclosedPorch]])+(1.5*fun[[#This Row],[3SsnPorch]])+fun[[#This Row],[ScreenPorch]]</f>
        <v>60</v>
      </c>
      <c r="CM190">
        <v>0</v>
      </c>
      <c r="CN190" t="s">
        <v>109</v>
      </c>
      <c r="CO190">
        <f>IF(fun[[#This Row],[PoolQC]]="Ex",5,IF(fun[[#This Row],[PoolQC]]="Gd",4,IF(fun[[#This Row],[PoolQC]]="TA",3,IF(fun[[#This Row],[PoolQC]]="Fa",2,IF(fun[[#This Row],[PoolQC]]="Po",1,0)))))</f>
        <v>0</v>
      </c>
      <c r="CP190" t="s">
        <v>109</v>
      </c>
      <c r="CQ190" t="s">
        <v>109</v>
      </c>
      <c r="CR190">
        <v>0</v>
      </c>
      <c r="CS190">
        <v>6</v>
      </c>
      <c r="CT190">
        <v>2009</v>
      </c>
      <c r="CU190" t="s">
        <v>136</v>
      </c>
      <c r="CV190" t="s">
        <v>236</v>
      </c>
      <c r="CW190">
        <f>COUNTIF(fun[[#This Row],[Id]:[SaleCondition]],0)</f>
        <v>16</v>
      </c>
      <c r="CX190">
        <f>COUNTIF(fun[[#This Row],[Id]:[SaleCondition]],"NA")</f>
        <v>4</v>
      </c>
      <c r="CY19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90">
        <f>fun[NUM_ExCond]+fun[NUM_BsmtCond]+fun[NUM_GarCond]</f>
        <v>9</v>
      </c>
      <c r="DA1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1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</v>
      </c>
      <c r="DC190">
        <v>153337</v>
      </c>
    </row>
    <row r="191" spans="1:107" x14ac:dyDescent="0.25">
      <c r="A191">
        <v>190</v>
      </c>
      <c r="B191">
        <v>120</v>
      </c>
      <c r="C191" t="s">
        <v>107</v>
      </c>
      <c r="D191">
        <f>IF(fun[[#This Row],[MSZoning]]="RL",1,0)</f>
        <v>1</v>
      </c>
      <c r="E191">
        <f>IF(fun[[#This Row],[rl]]="RM",1,0)</f>
        <v>0</v>
      </c>
      <c r="F191">
        <f>IF(fun[[#This Row],[rm]]="RH",1,0)</f>
        <v>0</v>
      </c>
      <c r="G191">
        <f>IF(fun[[#This Row],[rh]]="C (all)",1,0)</f>
        <v>0</v>
      </c>
      <c r="H191">
        <v>41</v>
      </c>
      <c r="I191">
        <f>IF(fun[[#This Row],[LotFrontage]]="NA",0,fun[[#This Row],[LotFrontage]])</f>
        <v>41</v>
      </c>
      <c r="J191">
        <v>4923</v>
      </c>
      <c r="K191" t="s">
        <v>108</v>
      </c>
      <c r="L191" t="s">
        <v>109</v>
      </c>
      <c r="M191" t="s">
        <v>110</v>
      </c>
      <c r="N191" t="s">
        <v>111</v>
      </c>
      <c r="O191" t="s">
        <v>112</v>
      </c>
      <c r="P191" t="s">
        <v>113</v>
      </c>
      <c r="Q191" t="s">
        <v>114</v>
      </c>
      <c r="R191" t="s">
        <v>226</v>
      </c>
      <c r="S191" t="s">
        <v>116</v>
      </c>
      <c r="T191" t="s">
        <v>116</v>
      </c>
      <c r="U191" t="s">
        <v>205</v>
      </c>
      <c r="V191" t="s">
        <v>141</v>
      </c>
      <c r="W191">
        <v>8</v>
      </c>
      <c r="X191">
        <v>5</v>
      </c>
      <c r="Y191">
        <v>2001</v>
      </c>
      <c r="Z191">
        <v>2002</v>
      </c>
      <c r="AA191" t="s">
        <v>119</v>
      </c>
      <c r="AB191" t="s">
        <v>120</v>
      </c>
      <c r="AC191" t="s">
        <v>206</v>
      </c>
      <c r="AD191" t="s">
        <v>207</v>
      </c>
      <c r="AE191" t="s">
        <v>143</v>
      </c>
      <c r="AF191">
        <v>0</v>
      </c>
      <c r="AG191" t="s">
        <v>123</v>
      </c>
      <c r="AH191">
        <f>IF(fun[[#This Row],[ExterQual]]="Ex",5,IF(fun[[#This Row],[ExterQual]]="Gd",4,IF(fun[[#This Row],[ExterQual]]="TA",3,IF(fun[[#This Row],[ExterQual]]="Fa",2,1))))</f>
        <v>4</v>
      </c>
      <c r="AI191" t="s">
        <v>124</v>
      </c>
      <c r="AJ191">
        <f>IF(fun[[#This Row],[ExterCond]]="Ex",5,IF(fun[[#This Row],[ExterCond]]="Gd",4,IF(fun[[#This Row],[ExterCond]]="TA",3,IF(fun[[#This Row],[ExterCond]]="Fa",2,1))))</f>
        <v>3</v>
      </c>
      <c r="AK191" t="s">
        <v>125</v>
      </c>
      <c r="AL191" t="s">
        <v>130</v>
      </c>
      <c r="AM191">
        <f>IF(fun[[#This Row],[BsmtQual]]="Ex",5,IF(fun[[#This Row],[BsmtQual]]="Gd",4,IF(fun[[#This Row],[BsmtQual]]="TA",3,IF(fun[[#This Row],[BsmtQual]]="Fa",2,IF(fun[[#This Row],[BsmtQual]]="Po",1,0)))))</f>
        <v>5</v>
      </c>
      <c r="AN191" t="s">
        <v>124</v>
      </c>
      <c r="AO191">
        <f>IF(fun[[#This Row],[BsmtCond]]="Ex",5,IF(fun[[#This Row],[BsmtCond]]="Gd",4,IF(fun[[#This Row],[BsmtCond]]="TA",3,IF(fun[[#This Row],[BsmtCond]]="Fa",2,IF(fun[[#This Row],[BsmtCond]]="Po",1,0)))))</f>
        <v>3</v>
      </c>
      <c r="AP191" t="s">
        <v>156</v>
      </c>
      <c r="AQ191">
        <f>IF(fun[[#This Row],[BsmtExposure]]="Gd",3,IF(fun[[#This Row],[BsmtExposure]]="Av",2,IF(fun[[#This Row],[BsmtExposure]]="Mn",1,0)))</f>
        <v>2</v>
      </c>
      <c r="AR191" t="s">
        <v>127</v>
      </c>
      <c r="AS191">
        <v>1153</v>
      </c>
      <c r="AT191" t="s">
        <v>128</v>
      </c>
      <c r="AU191">
        <v>0</v>
      </c>
      <c r="AV191">
        <v>440</v>
      </c>
      <c r="AW191">
        <v>1593</v>
      </c>
      <c r="AX191" t="s">
        <v>129</v>
      </c>
      <c r="AY191" t="s">
        <v>130</v>
      </c>
      <c r="AZ191">
        <f>IF(fun[[#This Row],[HeatingQC]]="Ex",5,IF(fun[[#This Row],[HeatingQC]]="Gd",4,IF(fun[[#This Row],[HeatingQC]]="TA",3,IF(fun[[#This Row],[HeatingQC]]="Fa",2,IF(fun[[#This Row],[HeatingQC]]="Po",1,0)))))</f>
        <v>5</v>
      </c>
      <c r="BA191" t="s">
        <v>131</v>
      </c>
      <c r="BB191" t="s">
        <v>132</v>
      </c>
      <c r="BC191">
        <v>1593</v>
      </c>
      <c r="BD191">
        <v>0</v>
      </c>
      <c r="BE191">
        <v>0</v>
      </c>
      <c r="BF191">
        <v>1593</v>
      </c>
      <c r="BG191">
        <f>LOG(fun[[#This Row],[GrLivArea]])</f>
        <v>3.2022157758011316</v>
      </c>
      <c r="BH191">
        <v>1</v>
      </c>
      <c r="BI191">
        <v>0</v>
      </c>
      <c r="BJ191">
        <f>fun[[#This Row],[BsmtFullBath]]+(0.5*fun[[#This Row],[BsmtHalfBath]])</f>
        <v>1</v>
      </c>
      <c r="BK191">
        <v>1</v>
      </c>
      <c r="BL191">
        <v>1</v>
      </c>
      <c r="BM191">
        <f>fun[[#This Row],[HalfBath]]+fun[[#This Row],[TOTBaseBath]]+fun[[#This Row],[FullBath]]</f>
        <v>3</v>
      </c>
      <c r="BN191">
        <v>0</v>
      </c>
      <c r="BO191">
        <v>1</v>
      </c>
      <c r="BP191" t="s">
        <v>130</v>
      </c>
      <c r="BQ191">
        <f>IF(fun[[#This Row],[KitchenQual]]="Ex",5,IF(fun[[#This Row],[KitchenQual]]="Gd",4,IF(fun[[#This Row],[KitchenQual]]="TA",3,IF(fun[[#This Row],[KitchenQual]]="Fa",2,0))))</f>
        <v>5</v>
      </c>
      <c r="BR191">
        <v>5</v>
      </c>
      <c r="BS191" t="s">
        <v>133</v>
      </c>
      <c r="BT191">
        <v>1</v>
      </c>
      <c r="BU191" t="s">
        <v>123</v>
      </c>
      <c r="BV191">
        <f>IF(fun[[#This Row],[FireplaceQu]]="Ex",5,IF(fun[[#This Row],[FireplaceQu]]="Gd",4,IF(fun[[#This Row],[FireplaceQu]]="TA",3,IF(fun[[#This Row],[FireplaceQu]]="Fa",2,0))))</f>
        <v>4</v>
      </c>
      <c r="BW191" t="s">
        <v>134</v>
      </c>
      <c r="BX191">
        <v>2001</v>
      </c>
      <c r="BY191" t="s">
        <v>183</v>
      </c>
      <c r="BZ191">
        <v>2</v>
      </c>
      <c r="CA191">
        <v>682</v>
      </c>
      <c r="CB191" t="s">
        <v>124</v>
      </c>
      <c r="CC191">
        <f>IF(fun[[#This Row],[GarageQual]]="Ex",5,IF(fun[[#This Row],[GarageQual]]="Gd",4,IF(fun[[#This Row],[GarageQual]]="TA",3,IF(fun[[#This Row],[GarageQual]]="Fa",2,IF(fun[[#This Row],[GarageQual]]="Po",1,0)))))</f>
        <v>3</v>
      </c>
      <c r="CD191" t="s">
        <v>124</v>
      </c>
      <c r="CE191">
        <f>IF(fun[[#This Row],[GarageCond]]="Ex",5,IF(fun[[#This Row],[GarageCond]]="Gd",4,IF(fun[[#This Row],[GarageCond]]="TA",3,IF(fun[[#This Row],[GarageCond]]="Fa",2,IF(fun[[#This Row],[GarageCond]]="Po",1,0)))))</f>
        <v>3</v>
      </c>
      <c r="CF191" t="s">
        <v>131</v>
      </c>
      <c r="CG191">
        <v>0</v>
      </c>
      <c r="CH191">
        <v>120</v>
      </c>
      <c r="CI191">
        <v>0</v>
      </c>
      <c r="CJ191">
        <v>0</v>
      </c>
      <c r="CK191">
        <v>224</v>
      </c>
      <c r="CL191">
        <f>(0.5*fun[[#This Row],[WoodDeckSF]])+fun[[#This Row],[OpenPorchSF]]+(2*fun[[#This Row],[EnclosedPorch]])+(1.5*fun[[#This Row],[3SsnPorch]])+fun[[#This Row],[ScreenPorch]]</f>
        <v>344</v>
      </c>
      <c r="CM191">
        <v>0</v>
      </c>
      <c r="CN191" t="s">
        <v>109</v>
      </c>
      <c r="CO191">
        <f>IF(fun[[#This Row],[PoolQC]]="Ex",5,IF(fun[[#This Row],[PoolQC]]="Gd",4,IF(fun[[#This Row],[PoolQC]]="TA",3,IF(fun[[#This Row],[PoolQC]]="Fa",2,IF(fun[[#This Row],[PoolQC]]="Po",1,0)))))</f>
        <v>0</v>
      </c>
      <c r="CP191" t="s">
        <v>109</v>
      </c>
      <c r="CQ191" t="s">
        <v>109</v>
      </c>
      <c r="CR191">
        <v>0</v>
      </c>
      <c r="CS191">
        <v>8</v>
      </c>
      <c r="CT191">
        <v>2008</v>
      </c>
      <c r="CU191" t="s">
        <v>136</v>
      </c>
      <c r="CV191" t="s">
        <v>137</v>
      </c>
      <c r="CW191">
        <f>COUNTIF(fun[[#This Row],[Id]:[SaleCondition]],0)</f>
        <v>15</v>
      </c>
      <c r="CX191">
        <f>COUNTIF(fun[[#This Row],[Id]:[SaleCondition]],"NA")</f>
        <v>4</v>
      </c>
      <c r="CY191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191">
        <f>fun[NUM_ExCond]+fun[NUM_BsmtCond]+fun[NUM_GarCond]</f>
        <v>9</v>
      </c>
      <c r="DA1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114</v>
      </c>
      <c r="DB1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79.5</v>
      </c>
      <c r="DC191">
        <v>286000</v>
      </c>
    </row>
    <row r="192" spans="1:107" x14ac:dyDescent="0.25">
      <c r="A192">
        <v>191</v>
      </c>
      <c r="B192">
        <v>70</v>
      </c>
      <c r="C192" t="s">
        <v>107</v>
      </c>
      <c r="D192">
        <f>IF(fun[[#This Row],[MSZoning]]="RL",1,0)</f>
        <v>1</v>
      </c>
      <c r="E192">
        <f>IF(fun[[#This Row],[rl]]="RM",1,0)</f>
        <v>0</v>
      </c>
      <c r="F192">
        <f>IF(fun[[#This Row],[rm]]="RH",1,0)</f>
        <v>0</v>
      </c>
      <c r="G192">
        <f>IF(fun[[#This Row],[rh]]="C (all)",1,0)</f>
        <v>0</v>
      </c>
      <c r="H192">
        <v>70</v>
      </c>
      <c r="I192">
        <f>IF(fun[[#This Row],[LotFrontage]]="NA",0,fun[[#This Row],[LotFrontage]])</f>
        <v>70</v>
      </c>
      <c r="J192">
        <v>10570</v>
      </c>
      <c r="K192" t="s">
        <v>108</v>
      </c>
      <c r="L192" t="s">
        <v>109</v>
      </c>
      <c r="M192" t="s">
        <v>110</v>
      </c>
      <c r="N192" t="s">
        <v>201</v>
      </c>
      <c r="O192" t="s">
        <v>112</v>
      </c>
      <c r="P192" t="s">
        <v>113</v>
      </c>
      <c r="Q192" t="s">
        <v>220</v>
      </c>
      <c r="R192" t="s">
        <v>149</v>
      </c>
      <c r="S192" t="s">
        <v>116</v>
      </c>
      <c r="T192" t="s">
        <v>116</v>
      </c>
      <c r="U192" t="s">
        <v>117</v>
      </c>
      <c r="V192" t="s">
        <v>118</v>
      </c>
      <c r="W192">
        <v>8</v>
      </c>
      <c r="X192">
        <v>8</v>
      </c>
      <c r="Y192">
        <v>1932</v>
      </c>
      <c r="Z192">
        <v>1994</v>
      </c>
      <c r="AA192" t="s">
        <v>178</v>
      </c>
      <c r="AB192" t="s">
        <v>120</v>
      </c>
      <c r="AC192" t="s">
        <v>122</v>
      </c>
      <c r="AD192" t="s">
        <v>122</v>
      </c>
      <c r="AE192" t="s">
        <v>143</v>
      </c>
      <c r="AF192">
        <v>0</v>
      </c>
      <c r="AG192" t="s">
        <v>123</v>
      </c>
      <c r="AH192">
        <f>IF(fun[[#This Row],[ExterQual]]="Ex",5,IF(fun[[#This Row],[ExterQual]]="Gd",4,IF(fun[[#This Row],[ExterQual]]="TA",3,IF(fun[[#This Row],[ExterQual]]="Fa",2,1))))</f>
        <v>4</v>
      </c>
      <c r="AI192" t="s">
        <v>124</v>
      </c>
      <c r="AJ192">
        <f>IF(fun[[#This Row],[ExterCond]]="Ex",5,IF(fun[[#This Row],[ExterCond]]="Gd",4,IF(fun[[#This Row],[ExterCond]]="TA",3,IF(fun[[#This Row],[ExterCond]]="Fa",2,1))))</f>
        <v>3</v>
      </c>
      <c r="AK192" t="s">
        <v>144</v>
      </c>
      <c r="AL192" t="s">
        <v>123</v>
      </c>
      <c r="AM192">
        <f>IF(fun[[#This Row],[BsmtQual]]="Ex",5,IF(fun[[#This Row],[BsmtQual]]="Gd",4,IF(fun[[#This Row],[BsmtQual]]="TA",3,IF(fun[[#This Row],[BsmtQual]]="Fa",2,IF(fun[[#This Row],[BsmtQual]]="Po",1,0)))))</f>
        <v>4</v>
      </c>
      <c r="AN192" t="s">
        <v>123</v>
      </c>
      <c r="AO192">
        <f>IF(fun[[#This Row],[BsmtCond]]="Ex",5,IF(fun[[#This Row],[BsmtCond]]="Gd",4,IF(fun[[#This Row],[BsmtCond]]="TA",3,IF(fun[[#This Row],[BsmtCond]]="Fa",2,IF(fun[[#This Row],[BsmtCond]]="Po",1,0)))))</f>
        <v>4</v>
      </c>
      <c r="AP192" t="s">
        <v>126</v>
      </c>
      <c r="AQ192">
        <f>IF(fun[[#This Row],[BsmtExposure]]="Gd",3,IF(fun[[#This Row],[BsmtExposure]]="Av",2,IF(fun[[#This Row],[BsmtExposure]]="Mn",1,0)))</f>
        <v>0</v>
      </c>
      <c r="AR192" t="s">
        <v>179</v>
      </c>
      <c r="AS192">
        <v>297</v>
      </c>
      <c r="AT192" t="s">
        <v>128</v>
      </c>
      <c r="AU192">
        <v>0</v>
      </c>
      <c r="AV192">
        <v>556</v>
      </c>
      <c r="AW192">
        <v>853</v>
      </c>
      <c r="AX192" t="s">
        <v>129</v>
      </c>
      <c r="AY192" t="s">
        <v>124</v>
      </c>
      <c r="AZ192">
        <f>IF(fun[[#This Row],[HeatingQC]]="Ex",5,IF(fun[[#This Row],[HeatingQC]]="Gd",4,IF(fun[[#This Row],[HeatingQC]]="TA",3,IF(fun[[#This Row],[HeatingQC]]="Fa",2,IF(fun[[#This Row],[HeatingQC]]="Po",1,0)))))</f>
        <v>3</v>
      </c>
      <c r="BA192" t="s">
        <v>131</v>
      </c>
      <c r="BB192" t="s">
        <v>132</v>
      </c>
      <c r="BC192">
        <v>1549</v>
      </c>
      <c r="BD192">
        <v>1178</v>
      </c>
      <c r="BE192">
        <v>0</v>
      </c>
      <c r="BF192">
        <v>2727</v>
      </c>
      <c r="BG192">
        <f>LOG(fun[[#This Row],[GrLivArea]])</f>
        <v>3.43568513794163</v>
      </c>
      <c r="BH192">
        <v>0</v>
      </c>
      <c r="BI192">
        <v>0</v>
      </c>
      <c r="BJ192">
        <f>fun[[#This Row],[BsmtFullBath]]+(0.5*fun[[#This Row],[BsmtHalfBath]])</f>
        <v>0</v>
      </c>
      <c r="BK192">
        <v>2</v>
      </c>
      <c r="BL192">
        <v>1</v>
      </c>
      <c r="BM192">
        <f>fun[[#This Row],[HalfBath]]+fun[[#This Row],[TOTBaseBath]]+fun[[#This Row],[FullBath]]</f>
        <v>3</v>
      </c>
      <c r="BN192">
        <v>3</v>
      </c>
      <c r="BO192">
        <v>1</v>
      </c>
      <c r="BP192" t="s">
        <v>123</v>
      </c>
      <c r="BQ192">
        <f>IF(fun[[#This Row],[KitchenQual]]="Ex",5,IF(fun[[#This Row],[KitchenQual]]="Gd",4,IF(fun[[#This Row],[KitchenQual]]="TA",3,IF(fun[[#This Row],[KitchenQual]]="Fa",2,0))))</f>
        <v>4</v>
      </c>
      <c r="BR192">
        <v>10</v>
      </c>
      <c r="BS192" t="s">
        <v>247</v>
      </c>
      <c r="BT192">
        <v>2</v>
      </c>
      <c r="BU192" t="s">
        <v>124</v>
      </c>
      <c r="BV192">
        <f>IF(fun[[#This Row],[FireplaceQu]]="Ex",5,IF(fun[[#This Row],[FireplaceQu]]="Gd",4,IF(fun[[#This Row],[FireplaceQu]]="TA",3,IF(fun[[#This Row],[FireplaceQu]]="Fa",2,0))))</f>
        <v>3</v>
      </c>
      <c r="BW192" t="s">
        <v>153</v>
      </c>
      <c r="BX192">
        <v>1932</v>
      </c>
      <c r="BY192" t="s">
        <v>128</v>
      </c>
      <c r="BZ192">
        <v>2</v>
      </c>
      <c r="CA192">
        <v>440</v>
      </c>
      <c r="CB192" t="s">
        <v>124</v>
      </c>
      <c r="CC192">
        <f>IF(fun[[#This Row],[GarageQual]]="Ex",5,IF(fun[[#This Row],[GarageQual]]="Gd",4,IF(fun[[#This Row],[GarageQual]]="TA",3,IF(fun[[#This Row],[GarageQual]]="Fa",2,IF(fun[[#This Row],[GarageQual]]="Po",1,0)))))</f>
        <v>3</v>
      </c>
      <c r="CD192" t="s">
        <v>124</v>
      </c>
      <c r="CE192">
        <f>IF(fun[[#This Row],[GarageCond]]="Ex",5,IF(fun[[#This Row],[GarageCond]]="Gd",4,IF(fun[[#This Row],[GarageCond]]="TA",3,IF(fun[[#This Row],[GarageCond]]="Fa",2,IF(fun[[#This Row],[GarageCond]]="Po",1,0)))))</f>
        <v>3</v>
      </c>
      <c r="CF192" t="s">
        <v>131</v>
      </c>
      <c r="CG192">
        <v>0</v>
      </c>
      <c r="CH192">
        <v>74</v>
      </c>
      <c r="CI192">
        <v>0</v>
      </c>
      <c r="CJ192">
        <v>0</v>
      </c>
      <c r="CK192">
        <v>0</v>
      </c>
      <c r="CL192">
        <f>(0.5*fun[[#This Row],[WoodDeckSF]])+fun[[#This Row],[OpenPorchSF]]+(2*fun[[#This Row],[EnclosedPorch]])+(1.5*fun[[#This Row],[3SsnPorch]])+fun[[#This Row],[ScreenPorch]]</f>
        <v>74</v>
      </c>
      <c r="CM192">
        <v>0</v>
      </c>
      <c r="CN192" t="s">
        <v>109</v>
      </c>
      <c r="CO192">
        <f>IF(fun[[#This Row],[PoolQC]]="Ex",5,IF(fun[[#This Row],[PoolQC]]="Gd",4,IF(fun[[#This Row],[PoolQC]]="TA",3,IF(fun[[#This Row],[PoolQC]]="Fa",2,IF(fun[[#This Row],[PoolQC]]="Po",1,0)))))</f>
        <v>0</v>
      </c>
      <c r="CP192" t="s">
        <v>109</v>
      </c>
      <c r="CQ192" t="s">
        <v>109</v>
      </c>
      <c r="CR192">
        <v>0</v>
      </c>
      <c r="CS192">
        <v>12</v>
      </c>
      <c r="CT192">
        <v>2007</v>
      </c>
      <c r="CU192" t="s">
        <v>136</v>
      </c>
      <c r="CV192" t="s">
        <v>137</v>
      </c>
      <c r="CW192">
        <f>COUNTIF(fun[[#This Row],[Id]:[SaleCondition]],0)</f>
        <v>17</v>
      </c>
      <c r="CX192">
        <f>COUNTIF(fun[[#This Row],[Id]:[SaleCondition]],"NA")</f>
        <v>4</v>
      </c>
      <c r="CY192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92">
        <f>fun[NUM_ExCond]+fun[NUM_BsmtCond]+fun[NUM_GarCond]</f>
        <v>10</v>
      </c>
      <c r="DA1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1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97.833333333333329</v>
      </c>
      <c r="DC192">
        <v>315000</v>
      </c>
    </row>
    <row r="193" spans="1:107" x14ac:dyDescent="0.25">
      <c r="A193">
        <v>192</v>
      </c>
      <c r="B193">
        <v>60</v>
      </c>
      <c r="C193" t="s">
        <v>107</v>
      </c>
      <c r="D193">
        <f>IF(fun[[#This Row],[MSZoning]]="RL",1,0)</f>
        <v>1</v>
      </c>
      <c r="E193">
        <f>IF(fun[[#This Row],[rl]]="RM",1,0)</f>
        <v>0</v>
      </c>
      <c r="F193">
        <f>IF(fun[[#This Row],[rm]]="RH",1,0)</f>
        <v>0</v>
      </c>
      <c r="G193">
        <f>IF(fun[[#This Row],[rh]]="C (all)",1,0)</f>
        <v>0</v>
      </c>
      <c r="H193" t="s">
        <v>109</v>
      </c>
      <c r="I193">
        <f>IF(fun[[#This Row],[LotFrontage]]="NA",0,fun[[#This Row],[LotFrontage]])</f>
        <v>0</v>
      </c>
      <c r="J193">
        <v>7472</v>
      </c>
      <c r="K193" t="s">
        <v>108</v>
      </c>
      <c r="L193" t="s">
        <v>109</v>
      </c>
      <c r="M193" t="s">
        <v>146</v>
      </c>
      <c r="N193" t="s">
        <v>111</v>
      </c>
      <c r="O193" t="s">
        <v>112</v>
      </c>
      <c r="P193" t="s">
        <v>192</v>
      </c>
      <c r="Q193" t="s">
        <v>114</v>
      </c>
      <c r="R193" t="s">
        <v>188</v>
      </c>
      <c r="S193" t="s">
        <v>116</v>
      </c>
      <c r="T193" t="s">
        <v>116</v>
      </c>
      <c r="U193" t="s">
        <v>117</v>
      </c>
      <c r="V193" t="s">
        <v>118</v>
      </c>
      <c r="W193">
        <v>7</v>
      </c>
      <c r="X193">
        <v>9</v>
      </c>
      <c r="Y193">
        <v>1972</v>
      </c>
      <c r="Z193">
        <v>2004</v>
      </c>
      <c r="AA193" t="s">
        <v>119</v>
      </c>
      <c r="AB193" t="s">
        <v>120</v>
      </c>
      <c r="AC193" t="s">
        <v>166</v>
      </c>
      <c r="AD193" t="s">
        <v>166</v>
      </c>
      <c r="AE193" t="s">
        <v>122</v>
      </c>
      <c r="AF193">
        <v>138</v>
      </c>
      <c r="AG193" t="s">
        <v>124</v>
      </c>
      <c r="AH193">
        <f>IF(fun[[#This Row],[ExterQual]]="Ex",5,IF(fun[[#This Row],[ExterQual]]="Gd",4,IF(fun[[#This Row],[ExterQual]]="TA",3,IF(fun[[#This Row],[ExterQual]]="Fa",2,1))))</f>
        <v>3</v>
      </c>
      <c r="AI193" t="s">
        <v>124</v>
      </c>
      <c r="AJ193">
        <f>IF(fun[[#This Row],[ExterCond]]="Ex",5,IF(fun[[#This Row],[ExterCond]]="Gd",4,IF(fun[[#This Row],[ExterCond]]="TA",3,IF(fun[[#This Row],[ExterCond]]="Fa",2,1))))</f>
        <v>3</v>
      </c>
      <c r="AK193" t="s">
        <v>144</v>
      </c>
      <c r="AL193" t="s">
        <v>124</v>
      </c>
      <c r="AM193">
        <f>IF(fun[[#This Row],[BsmtQual]]="Ex",5,IF(fun[[#This Row],[BsmtQual]]="Gd",4,IF(fun[[#This Row],[BsmtQual]]="TA",3,IF(fun[[#This Row],[BsmtQual]]="Fa",2,IF(fun[[#This Row],[BsmtQual]]="Po",1,0)))))</f>
        <v>3</v>
      </c>
      <c r="AN193" t="s">
        <v>124</v>
      </c>
      <c r="AO193">
        <f>IF(fun[[#This Row],[BsmtCond]]="Ex",5,IF(fun[[#This Row],[BsmtCond]]="Gd",4,IF(fun[[#This Row],[BsmtCond]]="TA",3,IF(fun[[#This Row],[BsmtCond]]="Fa",2,IF(fun[[#This Row],[BsmtCond]]="Po",1,0)))))</f>
        <v>3</v>
      </c>
      <c r="AP193" t="s">
        <v>126</v>
      </c>
      <c r="AQ193">
        <f>IF(fun[[#This Row],[BsmtExposure]]="Gd",3,IF(fun[[#This Row],[BsmtExposure]]="Av",2,IF(fun[[#This Row],[BsmtExposure]]="Mn",1,0)))</f>
        <v>0</v>
      </c>
      <c r="AR193" t="s">
        <v>145</v>
      </c>
      <c r="AS193">
        <v>626</v>
      </c>
      <c r="AT193" t="s">
        <v>128</v>
      </c>
      <c r="AU193">
        <v>0</v>
      </c>
      <c r="AV193">
        <v>99</v>
      </c>
      <c r="AW193">
        <v>725</v>
      </c>
      <c r="AX193" t="s">
        <v>129</v>
      </c>
      <c r="AY193" t="s">
        <v>123</v>
      </c>
      <c r="AZ193">
        <f>IF(fun[[#This Row],[HeatingQC]]="Ex",5,IF(fun[[#This Row],[HeatingQC]]="Gd",4,IF(fun[[#This Row],[HeatingQC]]="TA",3,IF(fun[[#This Row],[HeatingQC]]="Fa",2,IF(fun[[#This Row],[HeatingQC]]="Po",1,0)))))</f>
        <v>4</v>
      </c>
      <c r="BA193" t="s">
        <v>131</v>
      </c>
      <c r="BB193" t="s">
        <v>132</v>
      </c>
      <c r="BC193">
        <v>725</v>
      </c>
      <c r="BD193">
        <v>754</v>
      </c>
      <c r="BE193">
        <v>0</v>
      </c>
      <c r="BF193">
        <v>1479</v>
      </c>
      <c r="BG193">
        <f>LOG(fun[[#This Row],[GrLivArea]])</f>
        <v>3.1699681739968923</v>
      </c>
      <c r="BH193">
        <v>1</v>
      </c>
      <c r="BI193">
        <v>0</v>
      </c>
      <c r="BJ193">
        <f>fun[[#This Row],[BsmtFullBath]]+(0.5*fun[[#This Row],[BsmtHalfBath]])</f>
        <v>1</v>
      </c>
      <c r="BK193">
        <v>1</v>
      </c>
      <c r="BL193">
        <v>1</v>
      </c>
      <c r="BM193">
        <f>fun[[#This Row],[HalfBath]]+fun[[#This Row],[TOTBaseBath]]+fun[[#This Row],[FullBath]]</f>
        <v>3</v>
      </c>
      <c r="BN193">
        <v>4</v>
      </c>
      <c r="BO193">
        <v>1</v>
      </c>
      <c r="BP193" t="s">
        <v>123</v>
      </c>
      <c r="BQ193">
        <f>IF(fun[[#This Row],[KitchenQual]]="Ex",5,IF(fun[[#This Row],[KitchenQual]]="Gd",4,IF(fun[[#This Row],[KitchenQual]]="TA",3,IF(fun[[#This Row],[KitchenQual]]="Fa",2,0))))</f>
        <v>4</v>
      </c>
      <c r="BR193">
        <v>7</v>
      </c>
      <c r="BS193" t="s">
        <v>133</v>
      </c>
      <c r="BT193">
        <v>0</v>
      </c>
      <c r="BU193" t="s">
        <v>109</v>
      </c>
      <c r="BV193">
        <f>IF(fun[[#This Row],[FireplaceQu]]="Ex",5,IF(fun[[#This Row],[FireplaceQu]]="Gd",4,IF(fun[[#This Row],[FireplaceQu]]="TA",3,IF(fun[[#This Row],[FireplaceQu]]="Fa",2,0))))</f>
        <v>0</v>
      </c>
      <c r="BW193" t="s">
        <v>134</v>
      </c>
      <c r="BX193">
        <v>1972</v>
      </c>
      <c r="BY193" t="s">
        <v>183</v>
      </c>
      <c r="BZ193">
        <v>2</v>
      </c>
      <c r="CA193">
        <v>484</v>
      </c>
      <c r="CB193" t="s">
        <v>124</v>
      </c>
      <c r="CC193">
        <f>IF(fun[[#This Row],[GarageQual]]="Ex",5,IF(fun[[#This Row],[GarageQual]]="Gd",4,IF(fun[[#This Row],[GarageQual]]="TA",3,IF(fun[[#This Row],[GarageQual]]="Fa",2,IF(fun[[#This Row],[GarageQual]]="Po",1,0)))))</f>
        <v>3</v>
      </c>
      <c r="CD193" t="s">
        <v>124</v>
      </c>
      <c r="CE193">
        <f>IF(fun[[#This Row],[GarageCond]]="Ex",5,IF(fun[[#This Row],[GarageCond]]="Gd",4,IF(fun[[#This Row],[GarageCond]]="TA",3,IF(fun[[#This Row],[GarageCond]]="Fa",2,IF(fun[[#This Row],[GarageCond]]="Po",1,0)))))</f>
        <v>3</v>
      </c>
      <c r="CF193" t="s">
        <v>131</v>
      </c>
      <c r="CG193">
        <v>0</v>
      </c>
      <c r="CH193">
        <v>32</v>
      </c>
      <c r="CI193">
        <v>0</v>
      </c>
      <c r="CJ193">
        <v>0</v>
      </c>
      <c r="CK193">
        <v>0</v>
      </c>
      <c r="CL193">
        <f>(0.5*fun[[#This Row],[WoodDeckSF]])+fun[[#This Row],[OpenPorchSF]]+(2*fun[[#This Row],[EnclosedPorch]])+(1.5*fun[[#This Row],[3SsnPorch]])+fun[[#This Row],[ScreenPorch]]</f>
        <v>32</v>
      </c>
      <c r="CM193">
        <v>0</v>
      </c>
      <c r="CN193" t="s">
        <v>109</v>
      </c>
      <c r="CO193">
        <f>IF(fun[[#This Row],[PoolQC]]="Ex",5,IF(fun[[#This Row],[PoolQC]]="Gd",4,IF(fun[[#This Row],[PoolQC]]="TA",3,IF(fun[[#This Row],[PoolQC]]="Fa",2,IF(fun[[#This Row],[PoolQC]]="Po",1,0)))))</f>
        <v>0</v>
      </c>
      <c r="CP193" t="s">
        <v>109</v>
      </c>
      <c r="CQ193" t="s">
        <v>109</v>
      </c>
      <c r="CR193">
        <v>0</v>
      </c>
      <c r="CS193">
        <v>6</v>
      </c>
      <c r="CT193">
        <v>2007</v>
      </c>
      <c r="CU193" t="s">
        <v>136</v>
      </c>
      <c r="CV193" t="s">
        <v>137</v>
      </c>
      <c r="CW193">
        <f>COUNTIF(fun[[#This Row],[Id]:[SaleCondition]],0)</f>
        <v>17</v>
      </c>
      <c r="CX193">
        <f>COUNTIF(fun[[#This Row],[Id]:[SaleCondition]],"NA")</f>
        <v>6</v>
      </c>
      <c r="CY193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93">
        <f>fun[NUM_ExCond]+fun[NUM_BsmtCond]+fun[NUM_GarCond]</f>
        <v>9</v>
      </c>
      <c r="DA1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119</v>
      </c>
      <c r="DB1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91</v>
      </c>
      <c r="DC193">
        <v>184000</v>
      </c>
    </row>
    <row r="194" spans="1:107" x14ac:dyDescent="0.25">
      <c r="A194">
        <v>193</v>
      </c>
      <c r="B194">
        <v>20</v>
      </c>
      <c r="C194" t="s">
        <v>107</v>
      </c>
      <c r="D194">
        <f>IF(fun[[#This Row],[MSZoning]]="RL",1,0)</f>
        <v>1</v>
      </c>
      <c r="E194">
        <f>IF(fun[[#This Row],[rl]]="RM",1,0)</f>
        <v>0</v>
      </c>
      <c r="F194">
        <f>IF(fun[[#This Row],[rm]]="RH",1,0)</f>
        <v>0</v>
      </c>
      <c r="G194">
        <f>IF(fun[[#This Row],[rh]]="C (all)",1,0)</f>
        <v>0</v>
      </c>
      <c r="H194">
        <v>68</v>
      </c>
      <c r="I194">
        <f>IF(fun[[#This Row],[LotFrontage]]="NA",0,fun[[#This Row],[LotFrontage]])</f>
        <v>68</v>
      </c>
      <c r="J194">
        <v>9017</v>
      </c>
      <c r="K194" t="s">
        <v>108</v>
      </c>
      <c r="L194" t="s">
        <v>109</v>
      </c>
      <c r="M194" t="s">
        <v>146</v>
      </c>
      <c r="N194" t="s">
        <v>111</v>
      </c>
      <c r="O194" t="s">
        <v>112</v>
      </c>
      <c r="P194" t="s">
        <v>113</v>
      </c>
      <c r="Q194" t="s">
        <v>114</v>
      </c>
      <c r="R194" t="s">
        <v>115</v>
      </c>
      <c r="S194" t="s">
        <v>116</v>
      </c>
      <c r="T194" t="s">
        <v>116</v>
      </c>
      <c r="U194" t="s">
        <v>117</v>
      </c>
      <c r="V194" t="s">
        <v>141</v>
      </c>
      <c r="W194">
        <v>7</v>
      </c>
      <c r="X194">
        <v>5</v>
      </c>
      <c r="Y194">
        <v>1999</v>
      </c>
      <c r="Z194">
        <v>1999</v>
      </c>
      <c r="AA194" t="s">
        <v>119</v>
      </c>
      <c r="AB194" t="s">
        <v>120</v>
      </c>
      <c r="AC194" t="s">
        <v>121</v>
      </c>
      <c r="AD194" t="s">
        <v>121</v>
      </c>
      <c r="AE194" t="s">
        <v>143</v>
      </c>
      <c r="AF194">
        <v>0</v>
      </c>
      <c r="AG194" t="s">
        <v>123</v>
      </c>
      <c r="AH194">
        <f>IF(fun[[#This Row],[ExterQual]]="Ex",5,IF(fun[[#This Row],[ExterQual]]="Gd",4,IF(fun[[#This Row],[ExterQual]]="TA",3,IF(fun[[#This Row],[ExterQual]]="Fa",2,1))))</f>
        <v>4</v>
      </c>
      <c r="AI194" t="s">
        <v>124</v>
      </c>
      <c r="AJ194">
        <f>IF(fun[[#This Row],[ExterCond]]="Ex",5,IF(fun[[#This Row],[ExterCond]]="Gd",4,IF(fun[[#This Row],[ExterCond]]="TA",3,IF(fun[[#This Row],[ExterCond]]="Fa",2,1))))</f>
        <v>3</v>
      </c>
      <c r="AK194" t="s">
        <v>125</v>
      </c>
      <c r="AL194" t="s">
        <v>123</v>
      </c>
      <c r="AM194">
        <f>IF(fun[[#This Row],[BsmtQual]]="Ex",5,IF(fun[[#This Row],[BsmtQual]]="Gd",4,IF(fun[[#This Row],[BsmtQual]]="TA",3,IF(fun[[#This Row],[BsmtQual]]="Fa",2,IF(fun[[#This Row],[BsmtQual]]="Po",1,0)))))</f>
        <v>4</v>
      </c>
      <c r="AN194" t="s">
        <v>124</v>
      </c>
      <c r="AO194">
        <f>IF(fun[[#This Row],[BsmtCond]]="Ex",5,IF(fun[[#This Row],[BsmtCond]]="Gd",4,IF(fun[[#This Row],[BsmtCond]]="TA",3,IF(fun[[#This Row],[BsmtCond]]="Fa",2,IF(fun[[#This Row],[BsmtCond]]="Po",1,0)))))</f>
        <v>3</v>
      </c>
      <c r="AP194" t="s">
        <v>156</v>
      </c>
      <c r="AQ194">
        <f>IF(fun[[#This Row],[BsmtExposure]]="Gd",3,IF(fun[[#This Row],[BsmtExposure]]="Av",2,IF(fun[[#This Row],[BsmtExposure]]="Mn",1,0)))</f>
        <v>2</v>
      </c>
      <c r="AR194" t="s">
        <v>127</v>
      </c>
      <c r="AS194">
        <v>560</v>
      </c>
      <c r="AT194" t="s">
        <v>128</v>
      </c>
      <c r="AU194">
        <v>0</v>
      </c>
      <c r="AV194">
        <v>871</v>
      </c>
      <c r="AW194">
        <v>1431</v>
      </c>
      <c r="AX194" t="s">
        <v>129</v>
      </c>
      <c r="AY194" t="s">
        <v>130</v>
      </c>
      <c r="AZ194">
        <f>IF(fun[[#This Row],[HeatingQC]]="Ex",5,IF(fun[[#This Row],[HeatingQC]]="Gd",4,IF(fun[[#This Row],[HeatingQC]]="TA",3,IF(fun[[#This Row],[HeatingQC]]="Fa",2,IF(fun[[#This Row],[HeatingQC]]="Po",1,0)))))</f>
        <v>5</v>
      </c>
      <c r="BA194" t="s">
        <v>131</v>
      </c>
      <c r="BB194" t="s">
        <v>132</v>
      </c>
      <c r="BC194">
        <v>1431</v>
      </c>
      <c r="BD194">
        <v>0</v>
      </c>
      <c r="BE194">
        <v>0</v>
      </c>
      <c r="BF194">
        <v>1431</v>
      </c>
      <c r="BG194">
        <f>LOG(fun[[#This Row],[GrLivArea]])</f>
        <v>3.1556396337597765</v>
      </c>
      <c r="BH194">
        <v>1</v>
      </c>
      <c r="BI194">
        <v>0</v>
      </c>
      <c r="BJ194">
        <f>fun[[#This Row],[BsmtFullBath]]+(0.5*fun[[#This Row],[BsmtHalfBath]])</f>
        <v>1</v>
      </c>
      <c r="BK194">
        <v>2</v>
      </c>
      <c r="BL194">
        <v>0</v>
      </c>
      <c r="BM194">
        <f>fun[[#This Row],[HalfBath]]+fun[[#This Row],[TOTBaseBath]]+fun[[#This Row],[FullBath]]</f>
        <v>3</v>
      </c>
      <c r="BN194">
        <v>3</v>
      </c>
      <c r="BO194">
        <v>1</v>
      </c>
      <c r="BP194" t="s">
        <v>123</v>
      </c>
      <c r="BQ194">
        <f>IF(fun[[#This Row],[KitchenQual]]="Ex",5,IF(fun[[#This Row],[KitchenQual]]="Gd",4,IF(fun[[#This Row],[KitchenQual]]="TA",3,IF(fun[[#This Row],[KitchenQual]]="Fa",2,0))))</f>
        <v>4</v>
      </c>
      <c r="BR194">
        <v>6</v>
      </c>
      <c r="BS194" t="s">
        <v>133</v>
      </c>
      <c r="BT194">
        <v>0</v>
      </c>
      <c r="BU194" t="s">
        <v>109</v>
      </c>
      <c r="BV194">
        <f>IF(fun[[#This Row],[FireplaceQu]]="Ex",5,IF(fun[[#This Row],[FireplaceQu]]="Gd",4,IF(fun[[#This Row],[FireplaceQu]]="TA",3,IF(fun[[#This Row],[FireplaceQu]]="Fa",2,0))))</f>
        <v>0</v>
      </c>
      <c r="BW194" t="s">
        <v>134</v>
      </c>
      <c r="BX194">
        <v>1999</v>
      </c>
      <c r="BY194" t="s">
        <v>183</v>
      </c>
      <c r="BZ194">
        <v>2</v>
      </c>
      <c r="CA194">
        <v>666</v>
      </c>
      <c r="CB194" t="s">
        <v>124</v>
      </c>
      <c r="CC194">
        <f>IF(fun[[#This Row],[GarageQual]]="Ex",5,IF(fun[[#This Row],[GarageQual]]="Gd",4,IF(fun[[#This Row],[GarageQual]]="TA",3,IF(fun[[#This Row],[GarageQual]]="Fa",2,IF(fun[[#This Row],[GarageQual]]="Po",1,0)))))</f>
        <v>3</v>
      </c>
      <c r="CD194" t="s">
        <v>124</v>
      </c>
      <c r="CE194">
        <f>IF(fun[[#This Row],[GarageCond]]="Ex",5,IF(fun[[#This Row],[GarageCond]]="Gd",4,IF(fun[[#This Row],[GarageCond]]="TA",3,IF(fun[[#This Row],[GarageCond]]="Fa",2,IF(fun[[#This Row],[GarageCond]]="Po",1,0)))))</f>
        <v>3</v>
      </c>
      <c r="CF194" t="s">
        <v>131</v>
      </c>
      <c r="CG194">
        <v>0</v>
      </c>
      <c r="CH194">
        <v>35</v>
      </c>
      <c r="CI194">
        <v>0</v>
      </c>
      <c r="CJ194">
        <v>0</v>
      </c>
      <c r="CK194">
        <v>0</v>
      </c>
      <c r="CL194">
        <f>(0.5*fun[[#This Row],[WoodDeckSF]])+fun[[#This Row],[OpenPorchSF]]+(2*fun[[#This Row],[EnclosedPorch]])+(1.5*fun[[#This Row],[3SsnPorch]])+fun[[#This Row],[ScreenPorch]]</f>
        <v>35</v>
      </c>
      <c r="CM194">
        <v>0</v>
      </c>
      <c r="CN194" t="s">
        <v>109</v>
      </c>
      <c r="CO194">
        <f>IF(fun[[#This Row],[PoolQC]]="Ex",5,IF(fun[[#This Row],[PoolQC]]="Gd",4,IF(fun[[#This Row],[PoolQC]]="TA",3,IF(fun[[#This Row],[PoolQC]]="Fa",2,IF(fun[[#This Row],[PoolQC]]="Po",1,0)))))</f>
        <v>0</v>
      </c>
      <c r="CP194" t="s">
        <v>109</v>
      </c>
      <c r="CQ194" t="s">
        <v>109</v>
      </c>
      <c r="CR194">
        <v>0</v>
      </c>
      <c r="CS194">
        <v>9</v>
      </c>
      <c r="CT194">
        <v>2009</v>
      </c>
      <c r="CU194" t="s">
        <v>136</v>
      </c>
      <c r="CV194" t="s">
        <v>137</v>
      </c>
      <c r="CW194">
        <f>COUNTIF(fun[[#This Row],[Id]:[SaleCondition]],0)</f>
        <v>18</v>
      </c>
      <c r="CX194">
        <f>COUNTIF(fun[[#This Row],[Id]:[SaleCondition]],"NA")</f>
        <v>5</v>
      </c>
      <c r="CY194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94">
        <f>fun[NUM_ExCond]+fun[NUM_BsmtCond]+fun[NUM_GarCond]</f>
        <v>9</v>
      </c>
      <c r="DA1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94">
        <v>192000</v>
      </c>
    </row>
    <row r="195" spans="1:107" x14ac:dyDescent="0.25">
      <c r="A195">
        <v>194</v>
      </c>
      <c r="B195">
        <v>160</v>
      </c>
      <c r="C195" t="s">
        <v>168</v>
      </c>
      <c r="D195">
        <f>IF(fun[[#This Row],[MSZoning]]="RL",1,0)</f>
        <v>0</v>
      </c>
      <c r="E195">
        <f>IF(fun[[#This Row],[rl]]="RM",1,0)</f>
        <v>0</v>
      </c>
      <c r="F195">
        <f>IF(fun[[#This Row],[rm]]="RH",1,0)</f>
        <v>0</v>
      </c>
      <c r="G195">
        <f>IF(fun[[#This Row],[rh]]="C (all)",1,0)</f>
        <v>0</v>
      </c>
      <c r="H195">
        <v>24</v>
      </c>
      <c r="I195">
        <f>IF(fun[[#This Row],[LotFrontage]]="NA",0,fun[[#This Row],[LotFrontage]])</f>
        <v>24</v>
      </c>
      <c r="J195">
        <v>2522</v>
      </c>
      <c r="K195" t="s">
        <v>108</v>
      </c>
      <c r="L195" t="s">
        <v>109</v>
      </c>
      <c r="M195" t="s">
        <v>110</v>
      </c>
      <c r="N195" t="s">
        <v>111</v>
      </c>
      <c r="O195" t="s">
        <v>112</v>
      </c>
      <c r="P195" t="s">
        <v>113</v>
      </c>
      <c r="Q195" t="s">
        <v>114</v>
      </c>
      <c r="R195" t="s">
        <v>211</v>
      </c>
      <c r="S195" t="s">
        <v>116</v>
      </c>
      <c r="T195" t="s">
        <v>116</v>
      </c>
      <c r="U195" t="s">
        <v>224</v>
      </c>
      <c r="V195" t="s">
        <v>118</v>
      </c>
      <c r="W195">
        <v>7</v>
      </c>
      <c r="X195">
        <v>5</v>
      </c>
      <c r="Y195">
        <v>2004</v>
      </c>
      <c r="Z195">
        <v>2004</v>
      </c>
      <c r="AA195" t="s">
        <v>119</v>
      </c>
      <c r="AB195" t="s">
        <v>120</v>
      </c>
      <c r="AC195" t="s">
        <v>121</v>
      </c>
      <c r="AD195" t="s">
        <v>121</v>
      </c>
      <c r="AE195" t="s">
        <v>163</v>
      </c>
      <c r="AF195">
        <v>50</v>
      </c>
      <c r="AG195" t="s">
        <v>123</v>
      </c>
      <c r="AH195">
        <f>IF(fun[[#This Row],[ExterQual]]="Ex",5,IF(fun[[#This Row],[ExterQual]]="Gd",4,IF(fun[[#This Row],[ExterQual]]="TA",3,IF(fun[[#This Row],[ExterQual]]="Fa",2,1))))</f>
        <v>4</v>
      </c>
      <c r="AI195" t="s">
        <v>124</v>
      </c>
      <c r="AJ195">
        <f>IF(fun[[#This Row],[ExterCond]]="Ex",5,IF(fun[[#This Row],[ExterCond]]="Gd",4,IF(fun[[#This Row],[ExterCond]]="TA",3,IF(fun[[#This Row],[ExterCond]]="Fa",2,1))))</f>
        <v>3</v>
      </c>
      <c r="AK195" t="s">
        <v>125</v>
      </c>
      <c r="AL195" t="s">
        <v>123</v>
      </c>
      <c r="AM195">
        <f>IF(fun[[#This Row],[BsmtQual]]="Ex",5,IF(fun[[#This Row],[BsmtQual]]="Gd",4,IF(fun[[#This Row],[BsmtQual]]="TA",3,IF(fun[[#This Row],[BsmtQual]]="Fa",2,IF(fun[[#This Row],[BsmtQual]]="Po",1,0)))))</f>
        <v>4</v>
      </c>
      <c r="AN195" t="s">
        <v>124</v>
      </c>
      <c r="AO195">
        <f>IF(fun[[#This Row],[BsmtCond]]="Ex",5,IF(fun[[#This Row],[BsmtCond]]="Gd",4,IF(fun[[#This Row],[BsmtCond]]="TA",3,IF(fun[[#This Row],[BsmtCond]]="Fa",2,IF(fun[[#This Row],[BsmtCond]]="Po",1,0)))))</f>
        <v>3</v>
      </c>
      <c r="AP195" t="s">
        <v>126</v>
      </c>
      <c r="AQ195">
        <f>IF(fun[[#This Row],[BsmtExposure]]="Gd",3,IF(fun[[#This Row],[BsmtExposure]]="Av",2,IF(fun[[#This Row],[BsmtExposure]]="Mn",1,0)))</f>
        <v>0</v>
      </c>
      <c r="AR195" t="s">
        <v>128</v>
      </c>
      <c r="AS195">
        <v>0</v>
      </c>
      <c r="AT195" t="s">
        <v>128</v>
      </c>
      <c r="AU195">
        <v>0</v>
      </c>
      <c r="AV195">
        <v>970</v>
      </c>
      <c r="AW195">
        <v>970</v>
      </c>
      <c r="AX195" t="s">
        <v>129</v>
      </c>
      <c r="AY195" t="s">
        <v>130</v>
      </c>
      <c r="AZ195">
        <f>IF(fun[[#This Row],[HeatingQC]]="Ex",5,IF(fun[[#This Row],[HeatingQC]]="Gd",4,IF(fun[[#This Row],[HeatingQC]]="TA",3,IF(fun[[#This Row],[HeatingQC]]="Fa",2,IF(fun[[#This Row],[HeatingQC]]="Po",1,0)))))</f>
        <v>5</v>
      </c>
      <c r="BA195" t="s">
        <v>131</v>
      </c>
      <c r="BB195" t="s">
        <v>132</v>
      </c>
      <c r="BC195">
        <v>970</v>
      </c>
      <c r="BD195">
        <v>739</v>
      </c>
      <c r="BE195">
        <v>0</v>
      </c>
      <c r="BF195">
        <v>1709</v>
      </c>
      <c r="BG195">
        <f>LOG(fun[[#This Row],[GrLivArea]])</f>
        <v>3.2327420627207371</v>
      </c>
      <c r="BH195">
        <v>0</v>
      </c>
      <c r="BI195">
        <v>0</v>
      </c>
      <c r="BJ195">
        <f>fun[[#This Row],[BsmtFullBath]]+(0.5*fun[[#This Row],[BsmtHalfBath]])</f>
        <v>0</v>
      </c>
      <c r="BK195">
        <v>2</v>
      </c>
      <c r="BL195">
        <v>0</v>
      </c>
      <c r="BM195">
        <f>fun[[#This Row],[HalfBath]]+fun[[#This Row],[TOTBaseBath]]+fun[[#This Row],[FullBath]]</f>
        <v>2</v>
      </c>
      <c r="BN195">
        <v>3</v>
      </c>
      <c r="BO195">
        <v>1</v>
      </c>
      <c r="BP195" t="s">
        <v>123</v>
      </c>
      <c r="BQ195">
        <f>IF(fun[[#This Row],[KitchenQual]]="Ex",5,IF(fun[[#This Row],[KitchenQual]]="Gd",4,IF(fun[[#This Row],[KitchenQual]]="TA",3,IF(fun[[#This Row],[KitchenQual]]="Fa",2,0))))</f>
        <v>4</v>
      </c>
      <c r="BR195">
        <v>7</v>
      </c>
      <c r="BS195" t="s">
        <v>247</v>
      </c>
      <c r="BT195">
        <v>0</v>
      </c>
      <c r="BU195" t="s">
        <v>109</v>
      </c>
      <c r="BV195">
        <f>IF(fun[[#This Row],[FireplaceQu]]="Ex",5,IF(fun[[#This Row],[FireplaceQu]]="Gd",4,IF(fun[[#This Row],[FireplaceQu]]="TA",3,IF(fun[[#This Row],[FireplaceQu]]="Fa",2,0))))</f>
        <v>0</v>
      </c>
      <c r="BW195" t="s">
        <v>153</v>
      </c>
      <c r="BX195">
        <v>2004</v>
      </c>
      <c r="BY195" t="s">
        <v>128</v>
      </c>
      <c r="BZ195">
        <v>2</v>
      </c>
      <c r="CA195">
        <v>380</v>
      </c>
      <c r="CB195" t="s">
        <v>124</v>
      </c>
      <c r="CC195">
        <f>IF(fun[[#This Row],[GarageQual]]="Ex",5,IF(fun[[#This Row],[GarageQual]]="Gd",4,IF(fun[[#This Row],[GarageQual]]="TA",3,IF(fun[[#This Row],[GarageQual]]="Fa",2,IF(fun[[#This Row],[GarageQual]]="Po",1,0)))))</f>
        <v>3</v>
      </c>
      <c r="CD195" t="s">
        <v>124</v>
      </c>
      <c r="CE195">
        <f>IF(fun[[#This Row],[GarageCond]]="Ex",5,IF(fun[[#This Row],[GarageCond]]="Gd",4,IF(fun[[#This Row],[GarageCond]]="TA",3,IF(fun[[#This Row],[GarageCond]]="Fa",2,IF(fun[[#This Row],[GarageCond]]="Po",1,0)))))</f>
        <v>3</v>
      </c>
      <c r="CF195" t="s">
        <v>131</v>
      </c>
      <c r="CG195">
        <v>0</v>
      </c>
      <c r="CH195">
        <v>40</v>
      </c>
      <c r="CI195">
        <v>0</v>
      </c>
      <c r="CJ195">
        <v>0</v>
      </c>
      <c r="CK195">
        <v>0</v>
      </c>
      <c r="CL195">
        <f>(0.5*fun[[#This Row],[WoodDeckSF]])+fun[[#This Row],[OpenPorchSF]]+(2*fun[[#This Row],[EnclosedPorch]])+(1.5*fun[[#This Row],[3SsnPorch]])+fun[[#This Row],[ScreenPorch]]</f>
        <v>40</v>
      </c>
      <c r="CM195">
        <v>0</v>
      </c>
      <c r="CN195" t="s">
        <v>109</v>
      </c>
      <c r="CO195">
        <f>IF(fun[[#This Row],[PoolQC]]="Ex",5,IF(fun[[#This Row],[PoolQC]]="Gd",4,IF(fun[[#This Row],[PoolQC]]="TA",3,IF(fun[[#This Row],[PoolQC]]="Fa",2,IF(fun[[#This Row],[PoolQC]]="Po",1,0)))))</f>
        <v>0</v>
      </c>
      <c r="CP195" t="s">
        <v>109</v>
      </c>
      <c r="CQ195" t="s">
        <v>109</v>
      </c>
      <c r="CR195">
        <v>0</v>
      </c>
      <c r="CS195">
        <v>5</v>
      </c>
      <c r="CT195">
        <v>2006</v>
      </c>
      <c r="CU195" t="s">
        <v>136</v>
      </c>
      <c r="CV195" t="s">
        <v>137</v>
      </c>
      <c r="CW195">
        <f>COUNTIF(fun[[#This Row],[Id]:[SaleCondition]],0)</f>
        <v>21</v>
      </c>
      <c r="CX195">
        <f>COUNTIF(fun[[#This Row],[Id]:[SaleCondition]],"NA")</f>
        <v>5</v>
      </c>
      <c r="CY19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95">
        <f>fun[NUM_ExCond]+fun[NUM_BsmtCond]+fun[NUM_GarCond]</f>
        <v>9</v>
      </c>
      <c r="DA1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95">
        <v>130000</v>
      </c>
    </row>
    <row r="196" spans="1:107" x14ac:dyDescent="0.25">
      <c r="A196">
        <v>195</v>
      </c>
      <c r="B196">
        <v>20</v>
      </c>
      <c r="C196" t="s">
        <v>107</v>
      </c>
      <c r="D196">
        <f>IF(fun[[#This Row],[MSZoning]]="RL",1,0)</f>
        <v>1</v>
      </c>
      <c r="E196">
        <f>IF(fun[[#This Row],[rl]]="RM",1,0)</f>
        <v>0</v>
      </c>
      <c r="F196">
        <f>IF(fun[[#This Row],[rm]]="RH",1,0)</f>
        <v>0</v>
      </c>
      <c r="G196">
        <f>IF(fun[[#This Row],[rh]]="C (all)",1,0)</f>
        <v>0</v>
      </c>
      <c r="H196">
        <v>60</v>
      </c>
      <c r="I196">
        <f>IF(fun[[#This Row],[LotFrontage]]="NA",0,fun[[#This Row],[LotFrontage]])</f>
        <v>60</v>
      </c>
      <c r="J196">
        <v>7180</v>
      </c>
      <c r="K196" t="s">
        <v>108</v>
      </c>
      <c r="L196" t="s">
        <v>109</v>
      </c>
      <c r="M196" t="s">
        <v>146</v>
      </c>
      <c r="N196" t="s">
        <v>111</v>
      </c>
      <c r="O196" t="s">
        <v>112</v>
      </c>
      <c r="P196" t="s">
        <v>113</v>
      </c>
      <c r="Q196" t="s">
        <v>114</v>
      </c>
      <c r="R196" t="s">
        <v>115</v>
      </c>
      <c r="S196" t="s">
        <v>116</v>
      </c>
      <c r="T196" t="s">
        <v>116</v>
      </c>
      <c r="U196" t="s">
        <v>117</v>
      </c>
      <c r="V196" t="s">
        <v>141</v>
      </c>
      <c r="W196">
        <v>5</v>
      </c>
      <c r="X196">
        <v>7</v>
      </c>
      <c r="Y196">
        <v>1972</v>
      </c>
      <c r="Z196">
        <v>1972</v>
      </c>
      <c r="AA196" t="s">
        <v>178</v>
      </c>
      <c r="AB196" t="s">
        <v>120</v>
      </c>
      <c r="AC196" t="s">
        <v>166</v>
      </c>
      <c r="AD196" t="s">
        <v>166</v>
      </c>
      <c r="AE196" t="s">
        <v>143</v>
      </c>
      <c r="AF196">
        <v>0</v>
      </c>
      <c r="AG196" t="s">
        <v>124</v>
      </c>
      <c r="AH196">
        <f>IF(fun[[#This Row],[ExterQual]]="Ex",5,IF(fun[[#This Row],[ExterQual]]="Gd",4,IF(fun[[#This Row],[ExterQual]]="TA",3,IF(fun[[#This Row],[ExterQual]]="Fa",2,1))))</f>
        <v>3</v>
      </c>
      <c r="AI196" t="s">
        <v>124</v>
      </c>
      <c r="AJ196">
        <f>IF(fun[[#This Row],[ExterCond]]="Ex",5,IF(fun[[#This Row],[ExterCond]]="Gd",4,IF(fun[[#This Row],[ExterCond]]="TA",3,IF(fun[[#This Row],[ExterCond]]="Fa",2,1))))</f>
        <v>3</v>
      </c>
      <c r="AK196" t="s">
        <v>144</v>
      </c>
      <c r="AL196" t="s">
        <v>124</v>
      </c>
      <c r="AM196">
        <f>IF(fun[[#This Row],[BsmtQual]]="Ex",5,IF(fun[[#This Row],[BsmtQual]]="Gd",4,IF(fun[[#This Row],[BsmtQual]]="TA",3,IF(fun[[#This Row],[BsmtQual]]="Fa",2,IF(fun[[#This Row],[BsmtQual]]="Po",1,0)))))</f>
        <v>3</v>
      </c>
      <c r="AN196" t="s">
        <v>124</v>
      </c>
      <c r="AO196">
        <f>IF(fun[[#This Row],[BsmtCond]]="Ex",5,IF(fun[[#This Row],[BsmtCond]]="Gd",4,IF(fun[[#This Row],[BsmtCond]]="TA",3,IF(fun[[#This Row],[BsmtCond]]="Fa",2,IF(fun[[#This Row],[BsmtCond]]="Po",1,0)))))</f>
        <v>3</v>
      </c>
      <c r="AP196" t="s">
        <v>156</v>
      </c>
      <c r="AQ196">
        <f>IF(fun[[#This Row],[BsmtExposure]]="Gd",3,IF(fun[[#This Row],[BsmtExposure]]="Av",2,IF(fun[[#This Row],[BsmtExposure]]="Mn",1,0)))</f>
        <v>2</v>
      </c>
      <c r="AR196" t="s">
        <v>145</v>
      </c>
      <c r="AS196">
        <v>390</v>
      </c>
      <c r="AT196" t="s">
        <v>128</v>
      </c>
      <c r="AU196">
        <v>0</v>
      </c>
      <c r="AV196">
        <v>474</v>
      </c>
      <c r="AW196">
        <v>864</v>
      </c>
      <c r="AX196" t="s">
        <v>129</v>
      </c>
      <c r="AY196" t="s">
        <v>124</v>
      </c>
      <c r="AZ196">
        <f>IF(fun[[#This Row],[HeatingQC]]="Ex",5,IF(fun[[#This Row],[HeatingQC]]="Gd",4,IF(fun[[#This Row],[HeatingQC]]="TA",3,IF(fun[[#This Row],[HeatingQC]]="Fa",2,IF(fun[[#This Row],[HeatingQC]]="Po",1,0)))))</f>
        <v>3</v>
      </c>
      <c r="BA196" t="s">
        <v>131</v>
      </c>
      <c r="BB196" t="s">
        <v>132</v>
      </c>
      <c r="BC196">
        <v>864</v>
      </c>
      <c r="BD196">
        <v>0</v>
      </c>
      <c r="BE196">
        <v>0</v>
      </c>
      <c r="BF196">
        <v>864</v>
      </c>
      <c r="BG196">
        <f>LOG(fun[[#This Row],[GrLivArea]])</f>
        <v>2.9365137424788932</v>
      </c>
      <c r="BH196">
        <v>0</v>
      </c>
      <c r="BI196">
        <v>0</v>
      </c>
      <c r="BJ196">
        <f>fun[[#This Row],[BsmtFullBath]]+(0.5*fun[[#This Row],[BsmtHalfBath]])</f>
        <v>0</v>
      </c>
      <c r="BK196">
        <v>1</v>
      </c>
      <c r="BL196">
        <v>0</v>
      </c>
      <c r="BM196">
        <f>fun[[#This Row],[HalfBath]]+fun[[#This Row],[TOTBaseBath]]+fun[[#This Row],[FullBath]]</f>
        <v>1</v>
      </c>
      <c r="BN196">
        <v>3</v>
      </c>
      <c r="BO196">
        <v>1</v>
      </c>
      <c r="BP196" t="s">
        <v>124</v>
      </c>
      <c r="BQ196">
        <f>IF(fun[[#This Row],[KitchenQual]]="Ex",5,IF(fun[[#This Row],[KitchenQual]]="Gd",4,IF(fun[[#This Row],[KitchenQual]]="TA",3,IF(fun[[#This Row],[KitchenQual]]="Fa",2,0))))</f>
        <v>3</v>
      </c>
      <c r="BR196">
        <v>5</v>
      </c>
      <c r="BS196" t="s">
        <v>133</v>
      </c>
      <c r="BT196">
        <v>0</v>
      </c>
      <c r="BU196" t="s">
        <v>109</v>
      </c>
      <c r="BV196">
        <f>IF(fun[[#This Row],[FireplaceQu]]="Ex",5,IF(fun[[#This Row],[FireplaceQu]]="Gd",4,IF(fun[[#This Row],[FireplaceQu]]="TA",3,IF(fun[[#This Row],[FireplaceQu]]="Fa",2,0))))</f>
        <v>0</v>
      </c>
      <c r="BW196" t="s">
        <v>153</v>
      </c>
      <c r="BX196">
        <v>1989</v>
      </c>
      <c r="BY196" t="s">
        <v>128</v>
      </c>
      <c r="BZ196">
        <v>1</v>
      </c>
      <c r="CA196">
        <v>352</v>
      </c>
      <c r="CB196" t="s">
        <v>124</v>
      </c>
      <c r="CC196">
        <f>IF(fun[[#This Row],[GarageQual]]="Ex",5,IF(fun[[#This Row],[GarageQual]]="Gd",4,IF(fun[[#This Row],[GarageQual]]="TA",3,IF(fun[[#This Row],[GarageQual]]="Fa",2,IF(fun[[#This Row],[GarageQual]]="Po",1,0)))))</f>
        <v>3</v>
      </c>
      <c r="CD196" t="s">
        <v>124</v>
      </c>
      <c r="CE196">
        <f>IF(fun[[#This Row],[GarageCond]]="Ex",5,IF(fun[[#This Row],[GarageCond]]="Gd",4,IF(fun[[#This Row],[GarageCond]]="TA",3,IF(fun[[#This Row],[GarageCond]]="Fa",2,IF(fun[[#This Row],[GarageCond]]="Po",1,0)))))</f>
        <v>3</v>
      </c>
      <c r="CF196" t="s">
        <v>131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f>(0.5*fun[[#This Row],[WoodDeckSF]])+fun[[#This Row],[OpenPorchSF]]+(2*fun[[#This Row],[EnclosedPorch]])+(1.5*fun[[#This Row],[3SsnPorch]])+fun[[#This Row],[ScreenPorch]]</f>
        <v>0</v>
      </c>
      <c r="CM196">
        <v>0</v>
      </c>
      <c r="CN196" t="s">
        <v>109</v>
      </c>
      <c r="CO196">
        <f>IF(fun[[#This Row],[PoolQC]]="Ex",5,IF(fun[[#This Row],[PoolQC]]="Gd",4,IF(fun[[#This Row],[PoolQC]]="TA",3,IF(fun[[#This Row],[PoolQC]]="Fa",2,IF(fun[[#This Row],[PoolQC]]="Po",1,0)))))</f>
        <v>0</v>
      </c>
      <c r="CP196" t="s">
        <v>109</v>
      </c>
      <c r="CQ196" t="s">
        <v>109</v>
      </c>
      <c r="CR196">
        <v>0</v>
      </c>
      <c r="CS196">
        <v>5</v>
      </c>
      <c r="CT196">
        <v>2008</v>
      </c>
      <c r="CU196" t="s">
        <v>136</v>
      </c>
      <c r="CV196" t="s">
        <v>137</v>
      </c>
      <c r="CW196">
        <f>COUNTIF(fun[[#This Row],[Id]:[SaleCondition]],0)</f>
        <v>22</v>
      </c>
      <c r="CX196">
        <f>COUNTIF(fun[[#This Row],[Id]:[SaleCondition]],"NA")</f>
        <v>5</v>
      </c>
      <c r="CY19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96">
        <f>fun[NUM_ExCond]+fun[NUM_BsmtCond]+fun[NUM_GarCond]</f>
        <v>9</v>
      </c>
      <c r="DA1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196">
        <v>127000</v>
      </c>
    </row>
    <row r="197" spans="1:107" x14ac:dyDescent="0.25">
      <c r="A197">
        <v>196</v>
      </c>
      <c r="B197">
        <v>160</v>
      </c>
      <c r="C197" t="s">
        <v>107</v>
      </c>
      <c r="D197">
        <f>IF(fun[[#This Row],[MSZoning]]="RL",1,0)</f>
        <v>1</v>
      </c>
      <c r="E197">
        <f>IF(fun[[#This Row],[rl]]="RM",1,0)</f>
        <v>0</v>
      </c>
      <c r="F197">
        <f>IF(fun[[#This Row],[rm]]="RH",1,0)</f>
        <v>0</v>
      </c>
      <c r="G197">
        <f>IF(fun[[#This Row],[rh]]="C (all)",1,0)</f>
        <v>0</v>
      </c>
      <c r="H197">
        <v>24</v>
      </c>
      <c r="I197">
        <f>IF(fun[[#This Row],[LotFrontage]]="NA",0,fun[[#This Row],[LotFrontage]])</f>
        <v>24</v>
      </c>
      <c r="J197">
        <v>2280</v>
      </c>
      <c r="K197" t="s">
        <v>108</v>
      </c>
      <c r="L197" t="s">
        <v>109</v>
      </c>
      <c r="M197" t="s">
        <v>110</v>
      </c>
      <c r="N197" t="s">
        <v>111</v>
      </c>
      <c r="O197" t="s">
        <v>112</v>
      </c>
      <c r="P197" t="s">
        <v>138</v>
      </c>
      <c r="Q197" t="s">
        <v>114</v>
      </c>
      <c r="R197" t="s">
        <v>242</v>
      </c>
      <c r="S197" t="s">
        <v>116</v>
      </c>
      <c r="T197" t="s">
        <v>116</v>
      </c>
      <c r="U197" t="s">
        <v>224</v>
      </c>
      <c r="V197" t="s">
        <v>118</v>
      </c>
      <c r="W197">
        <v>6</v>
      </c>
      <c r="X197">
        <v>6</v>
      </c>
      <c r="Y197">
        <v>1976</v>
      </c>
      <c r="Z197">
        <v>1976</v>
      </c>
      <c r="AA197" t="s">
        <v>119</v>
      </c>
      <c r="AB197" t="s">
        <v>120</v>
      </c>
      <c r="AC197" t="s">
        <v>187</v>
      </c>
      <c r="AD197" t="s">
        <v>252</v>
      </c>
      <c r="AE197" t="s">
        <v>143</v>
      </c>
      <c r="AF197">
        <v>0</v>
      </c>
      <c r="AG197" t="s">
        <v>124</v>
      </c>
      <c r="AH197">
        <f>IF(fun[[#This Row],[ExterQual]]="Ex",5,IF(fun[[#This Row],[ExterQual]]="Gd",4,IF(fun[[#This Row],[ExterQual]]="TA",3,IF(fun[[#This Row],[ExterQual]]="Fa",2,1))))</f>
        <v>3</v>
      </c>
      <c r="AI197" t="s">
        <v>124</v>
      </c>
      <c r="AJ197">
        <f>IF(fun[[#This Row],[ExterCond]]="Ex",5,IF(fun[[#This Row],[ExterCond]]="Gd",4,IF(fun[[#This Row],[ExterCond]]="TA",3,IF(fun[[#This Row],[ExterCond]]="Fa",2,1))))</f>
        <v>3</v>
      </c>
      <c r="AK197" t="s">
        <v>144</v>
      </c>
      <c r="AL197" t="s">
        <v>123</v>
      </c>
      <c r="AM197">
        <f>IF(fun[[#This Row],[BsmtQual]]="Ex",5,IF(fun[[#This Row],[BsmtQual]]="Gd",4,IF(fun[[#This Row],[BsmtQual]]="TA",3,IF(fun[[#This Row],[BsmtQual]]="Fa",2,IF(fun[[#This Row],[BsmtQual]]="Po",1,0)))))</f>
        <v>4</v>
      </c>
      <c r="AN197" t="s">
        <v>124</v>
      </c>
      <c r="AO197">
        <f>IF(fun[[#This Row],[BsmtCond]]="Ex",5,IF(fun[[#This Row],[BsmtCond]]="Gd",4,IF(fun[[#This Row],[BsmtCond]]="TA",3,IF(fun[[#This Row],[BsmtCond]]="Fa",2,IF(fun[[#This Row],[BsmtCond]]="Po",1,0)))))</f>
        <v>3</v>
      </c>
      <c r="AP197" t="s">
        <v>126</v>
      </c>
      <c r="AQ197">
        <f>IF(fun[[#This Row],[BsmtExposure]]="Gd",3,IF(fun[[#This Row],[BsmtExposure]]="Av",2,IF(fun[[#This Row],[BsmtExposure]]="Mn",1,0)))</f>
        <v>0</v>
      </c>
      <c r="AR197" t="s">
        <v>145</v>
      </c>
      <c r="AS197">
        <v>566</v>
      </c>
      <c r="AT197" t="s">
        <v>128</v>
      </c>
      <c r="AU197">
        <v>0</v>
      </c>
      <c r="AV197">
        <v>289</v>
      </c>
      <c r="AW197">
        <v>855</v>
      </c>
      <c r="AX197" t="s">
        <v>129</v>
      </c>
      <c r="AY197" t="s">
        <v>124</v>
      </c>
      <c r="AZ197">
        <f>IF(fun[[#This Row],[HeatingQC]]="Ex",5,IF(fun[[#This Row],[HeatingQC]]="Gd",4,IF(fun[[#This Row],[HeatingQC]]="TA",3,IF(fun[[#This Row],[HeatingQC]]="Fa",2,IF(fun[[#This Row],[HeatingQC]]="Po",1,0)))))</f>
        <v>3</v>
      </c>
      <c r="BA197" t="s">
        <v>131</v>
      </c>
      <c r="BB197" t="s">
        <v>132</v>
      </c>
      <c r="BC197">
        <v>855</v>
      </c>
      <c r="BD197">
        <v>601</v>
      </c>
      <c r="BE197">
        <v>0</v>
      </c>
      <c r="BF197">
        <v>1456</v>
      </c>
      <c r="BG197">
        <f>LOG(fun[[#This Row],[GrLivArea]])</f>
        <v>3.1631613749770184</v>
      </c>
      <c r="BH197">
        <v>0</v>
      </c>
      <c r="BI197">
        <v>0</v>
      </c>
      <c r="BJ197">
        <f>fun[[#This Row],[BsmtFullBath]]+(0.5*fun[[#This Row],[BsmtHalfBath]])</f>
        <v>0</v>
      </c>
      <c r="BK197">
        <v>2</v>
      </c>
      <c r="BL197">
        <v>1</v>
      </c>
      <c r="BM197">
        <f>fun[[#This Row],[HalfBath]]+fun[[#This Row],[TOTBaseBath]]+fun[[#This Row],[FullBath]]</f>
        <v>3</v>
      </c>
      <c r="BN197">
        <v>3</v>
      </c>
      <c r="BO197">
        <v>1</v>
      </c>
      <c r="BP197" t="s">
        <v>124</v>
      </c>
      <c r="BQ197">
        <f>IF(fun[[#This Row],[KitchenQual]]="Ex",5,IF(fun[[#This Row],[KitchenQual]]="Gd",4,IF(fun[[#This Row],[KitchenQual]]="TA",3,IF(fun[[#This Row],[KitchenQual]]="Fa",2,0))))</f>
        <v>3</v>
      </c>
      <c r="BR197">
        <v>7</v>
      </c>
      <c r="BS197" t="s">
        <v>133</v>
      </c>
      <c r="BT197">
        <v>1</v>
      </c>
      <c r="BU197" t="s">
        <v>124</v>
      </c>
      <c r="BV197">
        <f>IF(fun[[#This Row],[FireplaceQu]]="Ex",5,IF(fun[[#This Row],[FireplaceQu]]="Gd",4,IF(fun[[#This Row],[FireplaceQu]]="TA",3,IF(fun[[#This Row],[FireplaceQu]]="Fa",2,0))))</f>
        <v>3</v>
      </c>
      <c r="BW197" t="s">
        <v>134</v>
      </c>
      <c r="BX197">
        <v>1976</v>
      </c>
      <c r="BY197" t="s">
        <v>128</v>
      </c>
      <c r="BZ197">
        <v>2</v>
      </c>
      <c r="CA197">
        <v>440</v>
      </c>
      <c r="CB197" t="s">
        <v>124</v>
      </c>
      <c r="CC197">
        <f>IF(fun[[#This Row],[GarageQual]]="Ex",5,IF(fun[[#This Row],[GarageQual]]="Gd",4,IF(fun[[#This Row],[GarageQual]]="TA",3,IF(fun[[#This Row],[GarageQual]]="Fa",2,IF(fun[[#This Row],[GarageQual]]="Po",1,0)))))</f>
        <v>3</v>
      </c>
      <c r="CD197" t="s">
        <v>124</v>
      </c>
      <c r="CE197">
        <f>IF(fun[[#This Row],[GarageCond]]="Ex",5,IF(fun[[#This Row],[GarageCond]]="Gd",4,IF(fun[[#This Row],[GarageCond]]="TA",3,IF(fun[[#This Row],[GarageCond]]="Fa",2,IF(fun[[#This Row],[GarageCond]]="Po",1,0)))))</f>
        <v>3</v>
      </c>
      <c r="CF197" t="s">
        <v>131</v>
      </c>
      <c r="CG197">
        <v>87</v>
      </c>
      <c r="CH197">
        <v>0</v>
      </c>
      <c r="CI197">
        <v>0</v>
      </c>
      <c r="CJ197">
        <v>0</v>
      </c>
      <c r="CK197">
        <v>0</v>
      </c>
      <c r="CL197">
        <f>(0.5*fun[[#This Row],[WoodDeckSF]])+fun[[#This Row],[OpenPorchSF]]+(2*fun[[#This Row],[EnclosedPorch]])+(1.5*fun[[#This Row],[3SsnPorch]])+fun[[#This Row],[ScreenPorch]]</f>
        <v>43.5</v>
      </c>
      <c r="CM197">
        <v>0</v>
      </c>
      <c r="CN197" t="s">
        <v>109</v>
      </c>
      <c r="CO197">
        <f>IF(fun[[#This Row],[PoolQC]]="Ex",5,IF(fun[[#This Row],[PoolQC]]="Gd",4,IF(fun[[#This Row],[PoolQC]]="TA",3,IF(fun[[#This Row],[PoolQC]]="Fa",2,IF(fun[[#This Row],[PoolQC]]="Po",1,0)))))</f>
        <v>0</v>
      </c>
      <c r="CP197" t="s">
        <v>109</v>
      </c>
      <c r="CQ197" t="s">
        <v>109</v>
      </c>
      <c r="CR197">
        <v>0</v>
      </c>
      <c r="CS197">
        <v>7</v>
      </c>
      <c r="CT197">
        <v>2009</v>
      </c>
      <c r="CU197" t="s">
        <v>136</v>
      </c>
      <c r="CV197" t="s">
        <v>137</v>
      </c>
      <c r="CW197">
        <f>COUNTIF(fun[[#This Row],[Id]:[SaleCondition]],0)</f>
        <v>17</v>
      </c>
      <c r="CX197">
        <f>COUNTIF(fun[[#This Row],[Id]:[SaleCondition]],"NA")</f>
        <v>4</v>
      </c>
      <c r="CY19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97">
        <f>fun[NUM_ExCond]+fun[NUM_BsmtCond]+fun[NUM_GarCond]</f>
        <v>9</v>
      </c>
      <c r="DA1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1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197">
        <v>148500</v>
      </c>
    </row>
    <row r="198" spans="1:107" x14ac:dyDescent="0.25">
      <c r="A198">
        <v>197</v>
      </c>
      <c r="B198">
        <v>20</v>
      </c>
      <c r="C198" t="s">
        <v>107</v>
      </c>
      <c r="D198">
        <f>IF(fun[[#This Row],[MSZoning]]="RL",1,0)</f>
        <v>1</v>
      </c>
      <c r="E198">
        <f>IF(fun[[#This Row],[rl]]="RM",1,0)</f>
        <v>0</v>
      </c>
      <c r="F198">
        <f>IF(fun[[#This Row],[rm]]="RH",1,0)</f>
        <v>0</v>
      </c>
      <c r="G198">
        <f>IF(fun[[#This Row],[rh]]="C (all)",1,0)</f>
        <v>0</v>
      </c>
      <c r="H198">
        <v>79</v>
      </c>
      <c r="I198">
        <f>IF(fun[[#This Row],[LotFrontage]]="NA",0,fun[[#This Row],[LotFrontage]])</f>
        <v>79</v>
      </c>
      <c r="J198">
        <v>9416</v>
      </c>
      <c r="K198" t="s">
        <v>108</v>
      </c>
      <c r="L198" t="s">
        <v>109</v>
      </c>
      <c r="M198" t="s">
        <v>110</v>
      </c>
      <c r="N198" t="s">
        <v>111</v>
      </c>
      <c r="O198" t="s">
        <v>112</v>
      </c>
      <c r="P198" t="s">
        <v>113</v>
      </c>
      <c r="Q198" t="s">
        <v>114</v>
      </c>
      <c r="R198" t="s">
        <v>162</v>
      </c>
      <c r="S198" t="s">
        <v>116</v>
      </c>
      <c r="T198" t="s">
        <v>116</v>
      </c>
      <c r="U198" t="s">
        <v>117</v>
      </c>
      <c r="V198" t="s">
        <v>141</v>
      </c>
      <c r="W198">
        <v>7</v>
      </c>
      <c r="X198">
        <v>5</v>
      </c>
      <c r="Y198">
        <v>2007</v>
      </c>
      <c r="Z198">
        <v>2007</v>
      </c>
      <c r="AA198" t="s">
        <v>178</v>
      </c>
      <c r="AB198" t="s">
        <v>120</v>
      </c>
      <c r="AC198" t="s">
        <v>206</v>
      </c>
      <c r="AD198" t="s">
        <v>207</v>
      </c>
      <c r="AE198" t="s">
        <v>163</v>
      </c>
      <c r="AF198">
        <v>205</v>
      </c>
      <c r="AG198" t="s">
        <v>130</v>
      </c>
      <c r="AH198">
        <f>IF(fun[[#This Row],[ExterQual]]="Ex",5,IF(fun[[#This Row],[ExterQual]]="Gd",4,IF(fun[[#This Row],[ExterQual]]="TA",3,IF(fun[[#This Row],[ExterQual]]="Fa",2,1))))</f>
        <v>5</v>
      </c>
      <c r="AI198" t="s">
        <v>124</v>
      </c>
      <c r="AJ198">
        <f>IF(fun[[#This Row],[ExterCond]]="Ex",5,IF(fun[[#This Row],[ExterCond]]="Gd",4,IF(fun[[#This Row],[ExterCond]]="TA",3,IF(fun[[#This Row],[ExterCond]]="Fa",2,1))))</f>
        <v>3</v>
      </c>
      <c r="AK198" t="s">
        <v>125</v>
      </c>
      <c r="AL198" t="s">
        <v>130</v>
      </c>
      <c r="AM198">
        <f>IF(fun[[#This Row],[BsmtQual]]="Ex",5,IF(fun[[#This Row],[BsmtQual]]="Gd",4,IF(fun[[#This Row],[BsmtQual]]="TA",3,IF(fun[[#This Row],[BsmtQual]]="Fa",2,IF(fun[[#This Row],[BsmtQual]]="Po",1,0)))))</f>
        <v>5</v>
      </c>
      <c r="AN198" t="s">
        <v>124</v>
      </c>
      <c r="AO198">
        <f>IF(fun[[#This Row],[BsmtCond]]="Ex",5,IF(fun[[#This Row],[BsmtCond]]="Gd",4,IF(fun[[#This Row],[BsmtCond]]="TA",3,IF(fun[[#This Row],[BsmtCond]]="Fa",2,IF(fun[[#This Row],[BsmtCond]]="Po",1,0)))))</f>
        <v>3</v>
      </c>
      <c r="AP198" t="s">
        <v>126</v>
      </c>
      <c r="AQ198">
        <f>IF(fun[[#This Row],[BsmtExposure]]="Gd",3,IF(fun[[#This Row],[BsmtExposure]]="Av",2,IF(fun[[#This Row],[BsmtExposure]]="Mn",1,0)))</f>
        <v>0</v>
      </c>
      <c r="AR198" t="s">
        <v>127</v>
      </c>
      <c r="AS198">
        <v>1126</v>
      </c>
      <c r="AT198" t="s">
        <v>128</v>
      </c>
      <c r="AU198">
        <v>0</v>
      </c>
      <c r="AV198">
        <v>600</v>
      </c>
      <c r="AW198">
        <v>1726</v>
      </c>
      <c r="AX198" t="s">
        <v>129</v>
      </c>
      <c r="AY198" t="s">
        <v>130</v>
      </c>
      <c r="AZ198">
        <f>IF(fun[[#This Row],[HeatingQC]]="Ex",5,IF(fun[[#This Row],[HeatingQC]]="Gd",4,IF(fun[[#This Row],[HeatingQC]]="TA",3,IF(fun[[#This Row],[HeatingQC]]="Fa",2,IF(fun[[#This Row],[HeatingQC]]="Po",1,0)))))</f>
        <v>5</v>
      </c>
      <c r="BA198" t="s">
        <v>131</v>
      </c>
      <c r="BB198" t="s">
        <v>132</v>
      </c>
      <c r="BC198">
        <v>1726</v>
      </c>
      <c r="BD198">
        <v>0</v>
      </c>
      <c r="BE198">
        <v>0</v>
      </c>
      <c r="BF198">
        <v>1726</v>
      </c>
      <c r="BG198">
        <f>LOG(fun[[#This Row],[GrLivArea]])</f>
        <v>3.237040791379191</v>
      </c>
      <c r="BH198">
        <v>1</v>
      </c>
      <c r="BI198">
        <v>0</v>
      </c>
      <c r="BJ198">
        <f>fun[[#This Row],[BsmtFullBath]]+(0.5*fun[[#This Row],[BsmtHalfBath]])</f>
        <v>1</v>
      </c>
      <c r="BK198">
        <v>2</v>
      </c>
      <c r="BL198">
        <v>0</v>
      </c>
      <c r="BM198">
        <f>fun[[#This Row],[HalfBath]]+fun[[#This Row],[TOTBaseBath]]+fun[[#This Row],[FullBath]]</f>
        <v>3</v>
      </c>
      <c r="BN198">
        <v>3</v>
      </c>
      <c r="BO198">
        <v>1</v>
      </c>
      <c r="BP198" t="s">
        <v>130</v>
      </c>
      <c r="BQ198">
        <f>IF(fun[[#This Row],[KitchenQual]]="Ex",5,IF(fun[[#This Row],[KitchenQual]]="Gd",4,IF(fun[[#This Row],[KitchenQual]]="TA",3,IF(fun[[#This Row],[KitchenQual]]="Fa",2,0))))</f>
        <v>5</v>
      </c>
      <c r="BR198">
        <v>8</v>
      </c>
      <c r="BS198" t="s">
        <v>133</v>
      </c>
      <c r="BT198">
        <v>1</v>
      </c>
      <c r="BU198" t="s">
        <v>123</v>
      </c>
      <c r="BV198">
        <f>IF(fun[[#This Row],[FireplaceQu]]="Ex",5,IF(fun[[#This Row],[FireplaceQu]]="Gd",4,IF(fun[[#This Row],[FireplaceQu]]="TA",3,IF(fun[[#This Row],[FireplaceQu]]="Fa",2,0))))</f>
        <v>4</v>
      </c>
      <c r="BW198" t="s">
        <v>134</v>
      </c>
      <c r="BX198">
        <v>2007</v>
      </c>
      <c r="BY198" t="s">
        <v>183</v>
      </c>
      <c r="BZ198">
        <v>3</v>
      </c>
      <c r="CA198">
        <v>786</v>
      </c>
      <c r="CB198" t="s">
        <v>124</v>
      </c>
      <c r="CC198">
        <f>IF(fun[[#This Row],[GarageQual]]="Ex",5,IF(fun[[#This Row],[GarageQual]]="Gd",4,IF(fun[[#This Row],[GarageQual]]="TA",3,IF(fun[[#This Row],[GarageQual]]="Fa",2,IF(fun[[#This Row],[GarageQual]]="Po",1,0)))))</f>
        <v>3</v>
      </c>
      <c r="CD198" t="s">
        <v>124</v>
      </c>
      <c r="CE198">
        <f>IF(fun[[#This Row],[GarageCond]]="Ex",5,IF(fun[[#This Row],[GarageCond]]="Gd",4,IF(fun[[#This Row],[GarageCond]]="TA",3,IF(fun[[#This Row],[GarageCond]]="Fa",2,IF(fun[[#This Row],[GarageCond]]="Po",1,0)))))</f>
        <v>3</v>
      </c>
      <c r="CF198" t="s">
        <v>131</v>
      </c>
      <c r="CG198">
        <v>171</v>
      </c>
      <c r="CH198">
        <v>138</v>
      </c>
      <c r="CI198">
        <v>0</v>
      </c>
      <c r="CJ198">
        <v>0</v>
      </c>
      <c r="CK198">
        <v>266</v>
      </c>
      <c r="CL198">
        <f>(0.5*fun[[#This Row],[WoodDeckSF]])+fun[[#This Row],[OpenPorchSF]]+(2*fun[[#This Row],[EnclosedPorch]])+(1.5*fun[[#This Row],[3SsnPorch]])+fun[[#This Row],[ScreenPorch]]</f>
        <v>489.5</v>
      </c>
      <c r="CM198">
        <v>0</v>
      </c>
      <c r="CN198" t="s">
        <v>109</v>
      </c>
      <c r="CO198">
        <f>IF(fun[[#This Row],[PoolQC]]="Ex",5,IF(fun[[#This Row],[PoolQC]]="Gd",4,IF(fun[[#This Row],[PoolQC]]="TA",3,IF(fun[[#This Row],[PoolQC]]="Fa",2,IF(fun[[#This Row],[PoolQC]]="Po",1,0)))))</f>
        <v>0</v>
      </c>
      <c r="CP198" t="s">
        <v>109</v>
      </c>
      <c r="CQ198" t="s">
        <v>109</v>
      </c>
      <c r="CR198">
        <v>0</v>
      </c>
      <c r="CS198">
        <v>9</v>
      </c>
      <c r="CT198">
        <v>2007</v>
      </c>
      <c r="CU198" t="s">
        <v>184</v>
      </c>
      <c r="CV198" t="s">
        <v>185</v>
      </c>
      <c r="CW198">
        <f>COUNTIF(fun[[#This Row],[Id]:[SaleCondition]],0)</f>
        <v>14</v>
      </c>
      <c r="CX198">
        <f>COUNTIF(fun[[#This Row],[Id]:[SaleCondition]],"NA")</f>
        <v>4</v>
      </c>
      <c r="CY198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198">
        <f>fun[NUM_ExCond]+fun[NUM_BsmtCond]+fun[NUM_GarCond]</f>
        <v>9</v>
      </c>
      <c r="DA1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121</v>
      </c>
      <c r="DB1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78.25</v>
      </c>
      <c r="DC198">
        <v>311872</v>
      </c>
    </row>
    <row r="199" spans="1:107" x14ac:dyDescent="0.25">
      <c r="A199">
        <v>198</v>
      </c>
      <c r="B199">
        <v>75</v>
      </c>
      <c r="C199" t="s">
        <v>107</v>
      </c>
      <c r="D199">
        <f>IF(fun[[#This Row],[MSZoning]]="RL",1,0)</f>
        <v>1</v>
      </c>
      <c r="E199">
        <f>IF(fun[[#This Row],[rl]]="RM",1,0)</f>
        <v>0</v>
      </c>
      <c r="F199">
        <f>IF(fun[[#This Row],[rm]]="RH",1,0)</f>
        <v>0</v>
      </c>
      <c r="G199">
        <f>IF(fun[[#This Row],[rh]]="C (all)",1,0)</f>
        <v>0</v>
      </c>
      <c r="H199">
        <v>174</v>
      </c>
      <c r="I199">
        <f>IF(fun[[#This Row],[LotFrontage]]="NA",0,fun[[#This Row],[LotFrontage]])</f>
        <v>174</v>
      </c>
      <c r="J199">
        <v>25419</v>
      </c>
      <c r="K199" t="s">
        <v>108</v>
      </c>
      <c r="L199" t="s">
        <v>109</v>
      </c>
      <c r="M199" t="s">
        <v>110</v>
      </c>
      <c r="N199" t="s">
        <v>111</v>
      </c>
      <c r="O199" t="s">
        <v>112</v>
      </c>
      <c r="P199" t="s">
        <v>148</v>
      </c>
      <c r="Q199" t="s">
        <v>114</v>
      </c>
      <c r="R199" t="s">
        <v>188</v>
      </c>
      <c r="S199" t="s">
        <v>170</v>
      </c>
      <c r="T199" t="s">
        <v>116</v>
      </c>
      <c r="U199" t="s">
        <v>117</v>
      </c>
      <c r="V199" t="s">
        <v>118</v>
      </c>
      <c r="W199">
        <v>8</v>
      </c>
      <c r="X199">
        <v>4</v>
      </c>
      <c r="Y199">
        <v>1918</v>
      </c>
      <c r="Z199">
        <v>1990</v>
      </c>
      <c r="AA199" t="s">
        <v>119</v>
      </c>
      <c r="AB199" t="s">
        <v>120</v>
      </c>
      <c r="AC199" t="s">
        <v>229</v>
      </c>
      <c r="AD199" t="s">
        <v>229</v>
      </c>
      <c r="AE199" t="s">
        <v>143</v>
      </c>
      <c r="AF199">
        <v>0</v>
      </c>
      <c r="AG199" t="s">
        <v>123</v>
      </c>
      <c r="AH199">
        <f>IF(fun[[#This Row],[ExterQual]]="Ex",5,IF(fun[[#This Row],[ExterQual]]="Gd",4,IF(fun[[#This Row],[ExterQual]]="TA",3,IF(fun[[#This Row],[ExterQual]]="Fa",2,1))))</f>
        <v>4</v>
      </c>
      <c r="AI199" t="s">
        <v>123</v>
      </c>
      <c r="AJ199">
        <f>IF(fun[[#This Row],[ExterCond]]="Ex",5,IF(fun[[#This Row],[ExterCond]]="Gd",4,IF(fun[[#This Row],[ExterCond]]="TA",3,IF(fun[[#This Row],[ExterCond]]="Fa",2,1))))</f>
        <v>4</v>
      </c>
      <c r="AK199" t="s">
        <v>125</v>
      </c>
      <c r="AL199" t="s">
        <v>124</v>
      </c>
      <c r="AM199">
        <f>IF(fun[[#This Row],[BsmtQual]]="Ex",5,IF(fun[[#This Row],[BsmtQual]]="Gd",4,IF(fun[[#This Row],[BsmtQual]]="TA",3,IF(fun[[#This Row],[BsmtQual]]="Fa",2,IF(fun[[#This Row],[BsmtQual]]="Po",1,0)))))</f>
        <v>3</v>
      </c>
      <c r="AN199" t="s">
        <v>124</v>
      </c>
      <c r="AO199">
        <f>IF(fun[[#This Row],[BsmtCond]]="Ex",5,IF(fun[[#This Row],[BsmtCond]]="Gd",4,IF(fun[[#This Row],[BsmtCond]]="TA",3,IF(fun[[#This Row],[BsmtCond]]="Fa",2,IF(fun[[#This Row],[BsmtCond]]="Po",1,0)))))</f>
        <v>3</v>
      </c>
      <c r="AP199" t="s">
        <v>126</v>
      </c>
      <c r="AQ199">
        <f>IF(fun[[#This Row],[BsmtExposure]]="Gd",3,IF(fun[[#This Row],[BsmtExposure]]="Av",2,IF(fun[[#This Row],[BsmtExposure]]="Mn",1,0)))</f>
        <v>0</v>
      </c>
      <c r="AR199" t="s">
        <v>127</v>
      </c>
      <c r="AS199">
        <v>1036</v>
      </c>
      <c r="AT199" t="s">
        <v>198</v>
      </c>
      <c r="AU199">
        <v>184</v>
      </c>
      <c r="AV199">
        <v>140</v>
      </c>
      <c r="AW199">
        <v>1360</v>
      </c>
      <c r="AX199" t="s">
        <v>129</v>
      </c>
      <c r="AY199" t="s">
        <v>123</v>
      </c>
      <c r="AZ199">
        <f>IF(fun[[#This Row],[HeatingQC]]="Ex",5,IF(fun[[#This Row],[HeatingQC]]="Gd",4,IF(fun[[#This Row],[HeatingQC]]="TA",3,IF(fun[[#This Row],[HeatingQC]]="Fa",2,IF(fun[[#This Row],[HeatingQC]]="Po",1,0)))))</f>
        <v>4</v>
      </c>
      <c r="BA199" t="s">
        <v>131</v>
      </c>
      <c r="BB199" t="s">
        <v>132</v>
      </c>
      <c r="BC199">
        <v>1360</v>
      </c>
      <c r="BD199">
        <v>1360</v>
      </c>
      <c r="BE199">
        <v>392</v>
      </c>
      <c r="BF199">
        <v>3112</v>
      </c>
      <c r="BG199">
        <f>LOG(fun[[#This Row],[GrLivArea]])</f>
        <v>3.4930395883176515</v>
      </c>
      <c r="BH199">
        <v>1</v>
      </c>
      <c r="BI199">
        <v>1</v>
      </c>
      <c r="BJ199">
        <f>fun[[#This Row],[BsmtFullBath]]+(0.5*fun[[#This Row],[BsmtHalfBath]])</f>
        <v>1.5</v>
      </c>
      <c r="BK199">
        <v>2</v>
      </c>
      <c r="BL199">
        <v>0</v>
      </c>
      <c r="BM199">
        <f>fun[[#This Row],[HalfBath]]+fun[[#This Row],[TOTBaseBath]]+fun[[#This Row],[FullBath]]</f>
        <v>3.5</v>
      </c>
      <c r="BN199">
        <v>4</v>
      </c>
      <c r="BO199">
        <v>1</v>
      </c>
      <c r="BP199" t="s">
        <v>123</v>
      </c>
      <c r="BQ199">
        <f>IF(fun[[#This Row],[KitchenQual]]="Ex",5,IF(fun[[#This Row],[KitchenQual]]="Gd",4,IF(fun[[#This Row],[KitchenQual]]="TA",3,IF(fun[[#This Row],[KitchenQual]]="Fa",2,0))))</f>
        <v>4</v>
      </c>
      <c r="BR199">
        <v>8</v>
      </c>
      <c r="BS199" t="s">
        <v>133</v>
      </c>
      <c r="BT199">
        <v>1</v>
      </c>
      <c r="BU199" t="s">
        <v>130</v>
      </c>
      <c r="BV199">
        <f>IF(fun[[#This Row],[FireplaceQu]]="Ex",5,IF(fun[[#This Row],[FireplaceQu]]="Gd",4,IF(fun[[#This Row],[FireplaceQu]]="TA",3,IF(fun[[#This Row],[FireplaceQu]]="Fa",2,0))))</f>
        <v>5</v>
      </c>
      <c r="BW199" t="s">
        <v>153</v>
      </c>
      <c r="BX199">
        <v>1918</v>
      </c>
      <c r="BY199" t="s">
        <v>128</v>
      </c>
      <c r="BZ199">
        <v>2</v>
      </c>
      <c r="CA199">
        <v>795</v>
      </c>
      <c r="CB199" t="s">
        <v>124</v>
      </c>
      <c r="CC199">
        <f>IF(fun[[#This Row],[GarageQual]]="Ex",5,IF(fun[[#This Row],[GarageQual]]="Gd",4,IF(fun[[#This Row],[GarageQual]]="TA",3,IF(fun[[#This Row],[GarageQual]]="Fa",2,IF(fun[[#This Row],[GarageQual]]="Po",1,0)))))</f>
        <v>3</v>
      </c>
      <c r="CD199" t="s">
        <v>124</v>
      </c>
      <c r="CE199">
        <f>IF(fun[[#This Row],[GarageCond]]="Ex",5,IF(fun[[#This Row],[GarageCond]]="Gd",4,IF(fun[[#This Row],[GarageCond]]="TA",3,IF(fun[[#This Row],[GarageCond]]="Fa",2,IF(fun[[#This Row],[GarageCond]]="Po",1,0)))))</f>
        <v>3</v>
      </c>
      <c r="CF199" t="s">
        <v>131</v>
      </c>
      <c r="CG199">
        <v>0</v>
      </c>
      <c r="CH199">
        <v>16</v>
      </c>
      <c r="CI199">
        <v>552</v>
      </c>
      <c r="CJ199">
        <v>0</v>
      </c>
      <c r="CK199">
        <v>0</v>
      </c>
      <c r="CL199">
        <f>(0.5*fun[[#This Row],[WoodDeckSF]])+fun[[#This Row],[OpenPorchSF]]+(2*fun[[#This Row],[EnclosedPorch]])+(1.5*fun[[#This Row],[3SsnPorch]])+fun[[#This Row],[ScreenPorch]]</f>
        <v>1120</v>
      </c>
      <c r="CM199">
        <v>512</v>
      </c>
      <c r="CN199" t="s">
        <v>130</v>
      </c>
      <c r="CO199">
        <f>IF(fun[[#This Row],[PoolQC]]="Ex",5,IF(fun[[#This Row],[PoolQC]]="Gd",4,IF(fun[[#This Row],[PoolQC]]="TA",3,IF(fun[[#This Row],[PoolQC]]="Fa",2,IF(fun[[#This Row],[PoolQC]]="Po",1,0)))))</f>
        <v>5</v>
      </c>
      <c r="CP199" t="s">
        <v>191</v>
      </c>
      <c r="CQ199" t="s">
        <v>109</v>
      </c>
      <c r="CR199">
        <v>0</v>
      </c>
      <c r="CS199">
        <v>3</v>
      </c>
      <c r="CT199">
        <v>2006</v>
      </c>
      <c r="CU199" t="s">
        <v>136</v>
      </c>
      <c r="CV199" t="s">
        <v>154</v>
      </c>
      <c r="CW199">
        <f>COUNTIF(fun[[#This Row],[Id]:[SaleCondition]],0)</f>
        <v>10</v>
      </c>
      <c r="CX199">
        <f>COUNTIF(fun[[#This Row],[Id]:[SaleCondition]],"NA")</f>
        <v>2</v>
      </c>
      <c r="CY199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199">
        <f>fun[NUM_ExCond]+fun[NUM_BsmtCond]+fun[NUM_GarCond]</f>
        <v>10</v>
      </c>
      <c r="DA1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105</v>
      </c>
      <c r="DB1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73.5</v>
      </c>
      <c r="DC199">
        <v>235000</v>
      </c>
    </row>
    <row r="200" spans="1:107" x14ac:dyDescent="0.25">
      <c r="A200">
        <v>199</v>
      </c>
      <c r="B200">
        <v>75</v>
      </c>
      <c r="C200" t="s">
        <v>168</v>
      </c>
      <c r="D200">
        <f>IF(fun[[#This Row],[MSZoning]]="RL",1,0)</f>
        <v>0</v>
      </c>
      <c r="E200">
        <f>IF(fun[[#This Row],[rl]]="RM",1,0)</f>
        <v>0</v>
      </c>
      <c r="F200">
        <f>IF(fun[[#This Row],[rm]]="RH",1,0)</f>
        <v>0</v>
      </c>
      <c r="G200">
        <f>IF(fun[[#This Row],[rh]]="C (all)",1,0)</f>
        <v>0</v>
      </c>
      <c r="H200">
        <v>92</v>
      </c>
      <c r="I200">
        <f>IF(fun[[#This Row],[LotFrontage]]="NA",0,fun[[#This Row],[LotFrontage]])</f>
        <v>92</v>
      </c>
      <c r="J200">
        <v>5520</v>
      </c>
      <c r="K200" t="s">
        <v>108</v>
      </c>
      <c r="L200" t="s">
        <v>109</v>
      </c>
      <c r="M200" t="s">
        <v>110</v>
      </c>
      <c r="N200" t="s">
        <v>111</v>
      </c>
      <c r="O200" t="s">
        <v>112</v>
      </c>
      <c r="P200" t="s">
        <v>148</v>
      </c>
      <c r="Q200" t="s">
        <v>114</v>
      </c>
      <c r="R200" t="s">
        <v>169</v>
      </c>
      <c r="S200" t="s">
        <v>116</v>
      </c>
      <c r="T200" t="s">
        <v>116</v>
      </c>
      <c r="U200" t="s">
        <v>117</v>
      </c>
      <c r="V200" t="s">
        <v>251</v>
      </c>
      <c r="W200">
        <v>6</v>
      </c>
      <c r="X200">
        <v>6</v>
      </c>
      <c r="Y200">
        <v>1912</v>
      </c>
      <c r="Z200">
        <v>1950</v>
      </c>
      <c r="AA200" t="s">
        <v>119</v>
      </c>
      <c r="AB200" t="s">
        <v>120</v>
      </c>
      <c r="AC200" t="s">
        <v>150</v>
      </c>
      <c r="AD200" t="s">
        <v>150</v>
      </c>
      <c r="AE200" t="s">
        <v>143</v>
      </c>
      <c r="AF200">
        <v>0</v>
      </c>
      <c r="AG200" t="s">
        <v>124</v>
      </c>
      <c r="AH200">
        <f>IF(fun[[#This Row],[ExterQual]]="Ex",5,IF(fun[[#This Row],[ExterQual]]="Gd",4,IF(fun[[#This Row],[ExterQual]]="TA",3,IF(fun[[#This Row],[ExterQual]]="Fa",2,1))))</f>
        <v>3</v>
      </c>
      <c r="AI200" t="s">
        <v>124</v>
      </c>
      <c r="AJ200">
        <f>IF(fun[[#This Row],[ExterCond]]="Ex",5,IF(fun[[#This Row],[ExterCond]]="Gd",4,IF(fun[[#This Row],[ExterCond]]="TA",3,IF(fun[[#This Row],[ExterCond]]="Fa",2,1))))</f>
        <v>3</v>
      </c>
      <c r="AK200" t="s">
        <v>144</v>
      </c>
      <c r="AL200" t="s">
        <v>124</v>
      </c>
      <c r="AM200">
        <f>IF(fun[[#This Row],[BsmtQual]]="Ex",5,IF(fun[[#This Row],[BsmtQual]]="Gd",4,IF(fun[[#This Row],[BsmtQual]]="TA",3,IF(fun[[#This Row],[BsmtQual]]="Fa",2,IF(fun[[#This Row],[BsmtQual]]="Po",1,0)))))</f>
        <v>3</v>
      </c>
      <c r="AN200" t="s">
        <v>124</v>
      </c>
      <c r="AO200">
        <f>IF(fun[[#This Row],[BsmtCond]]="Ex",5,IF(fun[[#This Row],[BsmtCond]]="Gd",4,IF(fun[[#This Row],[BsmtCond]]="TA",3,IF(fun[[#This Row],[BsmtCond]]="Fa",2,IF(fun[[#This Row],[BsmtCond]]="Po",1,0)))))</f>
        <v>3</v>
      </c>
      <c r="AP200" t="s">
        <v>126</v>
      </c>
      <c r="AQ200">
        <f>IF(fun[[#This Row],[BsmtExposure]]="Gd",3,IF(fun[[#This Row],[BsmtExposure]]="Av",2,IF(fun[[#This Row],[BsmtExposure]]="Mn",1,0)))</f>
        <v>0</v>
      </c>
      <c r="AR200" t="s">
        <v>128</v>
      </c>
      <c r="AS200">
        <v>0</v>
      </c>
      <c r="AT200" t="s">
        <v>128</v>
      </c>
      <c r="AU200">
        <v>0</v>
      </c>
      <c r="AV200">
        <v>755</v>
      </c>
      <c r="AW200">
        <v>755</v>
      </c>
      <c r="AX200" t="s">
        <v>129</v>
      </c>
      <c r="AY200" t="s">
        <v>130</v>
      </c>
      <c r="AZ200">
        <f>IF(fun[[#This Row],[HeatingQC]]="Ex",5,IF(fun[[#This Row],[HeatingQC]]="Gd",4,IF(fun[[#This Row],[HeatingQC]]="TA",3,IF(fun[[#This Row],[HeatingQC]]="Fa",2,IF(fun[[#This Row],[HeatingQC]]="Po",1,0)))))</f>
        <v>5</v>
      </c>
      <c r="BA200" t="s">
        <v>131</v>
      </c>
      <c r="BB200" t="s">
        <v>132</v>
      </c>
      <c r="BC200">
        <v>929</v>
      </c>
      <c r="BD200">
        <v>929</v>
      </c>
      <c r="BE200">
        <v>371</v>
      </c>
      <c r="BF200">
        <v>2229</v>
      </c>
      <c r="BG200">
        <f>LOG(fun[[#This Row],[GrLivArea]])</f>
        <v>3.3481100684802376</v>
      </c>
      <c r="BH200">
        <v>0</v>
      </c>
      <c r="BI200">
        <v>0</v>
      </c>
      <c r="BJ200">
        <f>fun[[#This Row],[BsmtFullBath]]+(0.5*fun[[#This Row],[BsmtHalfBath]])</f>
        <v>0</v>
      </c>
      <c r="BK200">
        <v>1</v>
      </c>
      <c r="BL200">
        <v>0</v>
      </c>
      <c r="BM200">
        <f>fun[[#This Row],[HalfBath]]+fun[[#This Row],[TOTBaseBath]]+fun[[#This Row],[FullBath]]</f>
        <v>1</v>
      </c>
      <c r="BN200">
        <v>5</v>
      </c>
      <c r="BO200">
        <v>1</v>
      </c>
      <c r="BP200" t="s">
        <v>124</v>
      </c>
      <c r="BQ200">
        <f>IF(fun[[#This Row],[KitchenQual]]="Ex",5,IF(fun[[#This Row],[KitchenQual]]="Gd",4,IF(fun[[#This Row],[KitchenQual]]="TA",3,IF(fun[[#This Row],[KitchenQual]]="Fa",2,0))))</f>
        <v>3</v>
      </c>
      <c r="BR200">
        <v>8</v>
      </c>
      <c r="BS200" t="s">
        <v>133</v>
      </c>
      <c r="BT200">
        <v>0</v>
      </c>
      <c r="BU200" t="s">
        <v>109</v>
      </c>
      <c r="BV200">
        <f>IF(fun[[#This Row],[FireplaceQu]]="Ex",5,IF(fun[[#This Row],[FireplaceQu]]="Gd",4,IF(fun[[#This Row],[FireplaceQu]]="TA",3,IF(fun[[#This Row],[FireplaceQu]]="Fa",2,0))))</f>
        <v>0</v>
      </c>
      <c r="BW200" t="s">
        <v>109</v>
      </c>
      <c r="BX200" t="s">
        <v>109</v>
      </c>
      <c r="BY200" t="s">
        <v>109</v>
      </c>
      <c r="BZ200">
        <v>0</v>
      </c>
      <c r="CA200">
        <v>0</v>
      </c>
      <c r="CB200" t="s">
        <v>109</v>
      </c>
      <c r="CC200">
        <f>IF(fun[[#This Row],[GarageQual]]="Ex",5,IF(fun[[#This Row],[GarageQual]]="Gd",4,IF(fun[[#This Row],[GarageQual]]="TA",3,IF(fun[[#This Row],[GarageQual]]="Fa",2,IF(fun[[#This Row],[GarageQual]]="Po",1,0)))))</f>
        <v>0</v>
      </c>
      <c r="CD200" t="s">
        <v>109</v>
      </c>
      <c r="CE200">
        <f>IF(fun[[#This Row],[GarageCond]]="Ex",5,IF(fun[[#This Row],[GarageCond]]="Gd",4,IF(fun[[#This Row],[GarageCond]]="TA",3,IF(fun[[#This Row],[GarageCond]]="Fa",2,IF(fun[[#This Row],[GarageCond]]="Po",1,0)))))</f>
        <v>0</v>
      </c>
      <c r="CF200" t="s">
        <v>131</v>
      </c>
      <c r="CG200">
        <v>0</v>
      </c>
      <c r="CH200">
        <v>198</v>
      </c>
      <c r="CI200">
        <v>30</v>
      </c>
      <c r="CJ200">
        <v>0</v>
      </c>
      <c r="CK200">
        <v>0</v>
      </c>
      <c r="CL200">
        <f>(0.5*fun[[#This Row],[WoodDeckSF]])+fun[[#This Row],[OpenPorchSF]]+(2*fun[[#This Row],[EnclosedPorch]])+(1.5*fun[[#This Row],[3SsnPorch]])+fun[[#This Row],[ScreenPorch]]</f>
        <v>258</v>
      </c>
      <c r="CM200">
        <v>0</v>
      </c>
      <c r="CN200" t="s">
        <v>109</v>
      </c>
      <c r="CO200">
        <f>IF(fun[[#This Row],[PoolQC]]="Ex",5,IF(fun[[#This Row],[PoolQC]]="Gd",4,IF(fun[[#This Row],[PoolQC]]="TA",3,IF(fun[[#This Row],[PoolQC]]="Fa",2,IF(fun[[#This Row],[PoolQC]]="Po",1,0)))))</f>
        <v>0</v>
      </c>
      <c r="CP200" t="s">
        <v>160</v>
      </c>
      <c r="CQ200" t="s">
        <v>109</v>
      </c>
      <c r="CR200">
        <v>0</v>
      </c>
      <c r="CS200">
        <v>7</v>
      </c>
      <c r="CT200">
        <v>2009</v>
      </c>
      <c r="CU200" t="s">
        <v>136</v>
      </c>
      <c r="CV200" t="s">
        <v>154</v>
      </c>
      <c r="CW200">
        <f>COUNTIF(fun[[#This Row],[Id]:[SaleCondition]],0)</f>
        <v>24</v>
      </c>
      <c r="CX200">
        <f>COUNTIF(fun[[#This Row],[Id]:[SaleCondition]],"NA")</f>
        <v>9</v>
      </c>
      <c r="CY200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00">
        <f>fun[NUM_ExCond]+fun[NUM_BsmtCond]+fun[NUM_GarCond]</f>
        <v>6</v>
      </c>
      <c r="DA2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2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57.5</v>
      </c>
      <c r="DC200">
        <v>104000</v>
      </c>
    </row>
    <row r="201" spans="1:107" x14ac:dyDescent="0.25">
      <c r="A201">
        <v>200</v>
      </c>
      <c r="B201">
        <v>20</v>
      </c>
      <c r="C201" t="s">
        <v>107</v>
      </c>
      <c r="D201">
        <f>IF(fun[[#This Row],[MSZoning]]="RL",1,0)</f>
        <v>1</v>
      </c>
      <c r="E201">
        <f>IF(fun[[#This Row],[rl]]="RM",1,0)</f>
        <v>0</v>
      </c>
      <c r="F201">
        <f>IF(fun[[#This Row],[rm]]="RH",1,0)</f>
        <v>0</v>
      </c>
      <c r="G201">
        <f>IF(fun[[#This Row],[rh]]="C (all)",1,0)</f>
        <v>0</v>
      </c>
      <c r="H201">
        <v>76</v>
      </c>
      <c r="I201">
        <f>IF(fun[[#This Row],[LotFrontage]]="NA",0,fun[[#This Row],[LotFrontage]])</f>
        <v>76</v>
      </c>
      <c r="J201">
        <v>9591</v>
      </c>
      <c r="K201" t="s">
        <v>108</v>
      </c>
      <c r="L201" t="s">
        <v>109</v>
      </c>
      <c r="M201" t="s">
        <v>110</v>
      </c>
      <c r="N201" t="s">
        <v>111</v>
      </c>
      <c r="O201" t="s">
        <v>112</v>
      </c>
      <c r="P201" t="s">
        <v>113</v>
      </c>
      <c r="Q201" t="s">
        <v>114</v>
      </c>
      <c r="R201" t="s">
        <v>180</v>
      </c>
      <c r="S201" t="s">
        <v>116</v>
      </c>
      <c r="T201" t="s">
        <v>116</v>
      </c>
      <c r="U201" t="s">
        <v>117</v>
      </c>
      <c r="V201" t="s">
        <v>141</v>
      </c>
      <c r="W201">
        <v>8</v>
      </c>
      <c r="X201">
        <v>5</v>
      </c>
      <c r="Y201">
        <v>2004</v>
      </c>
      <c r="Z201">
        <v>2005</v>
      </c>
      <c r="AA201" t="s">
        <v>178</v>
      </c>
      <c r="AB201" t="s">
        <v>120</v>
      </c>
      <c r="AC201" t="s">
        <v>121</v>
      </c>
      <c r="AD201" t="s">
        <v>121</v>
      </c>
      <c r="AE201" t="s">
        <v>122</v>
      </c>
      <c r="AF201">
        <v>262</v>
      </c>
      <c r="AG201" t="s">
        <v>123</v>
      </c>
      <c r="AH201">
        <f>IF(fun[[#This Row],[ExterQual]]="Ex",5,IF(fun[[#This Row],[ExterQual]]="Gd",4,IF(fun[[#This Row],[ExterQual]]="TA",3,IF(fun[[#This Row],[ExterQual]]="Fa",2,1))))</f>
        <v>4</v>
      </c>
      <c r="AI201" t="s">
        <v>124</v>
      </c>
      <c r="AJ201">
        <f>IF(fun[[#This Row],[ExterCond]]="Ex",5,IF(fun[[#This Row],[ExterCond]]="Gd",4,IF(fun[[#This Row],[ExterCond]]="TA",3,IF(fun[[#This Row],[ExterCond]]="Fa",2,1))))</f>
        <v>3</v>
      </c>
      <c r="AK201" t="s">
        <v>125</v>
      </c>
      <c r="AL201" t="s">
        <v>130</v>
      </c>
      <c r="AM201">
        <f>IF(fun[[#This Row],[BsmtQual]]="Ex",5,IF(fun[[#This Row],[BsmtQual]]="Gd",4,IF(fun[[#This Row],[BsmtQual]]="TA",3,IF(fun[[#This Row],[BsmtQual]]="Fa",2,IF(fun[[#This Row],[BsmtQual]]="Po",1,0)))))</f>
        <v>5</v>
      </c>
      <c r="AN201" t="s">
        <v>124</v>
      </c>
      <c r="AO201">
        <f>IF(fun[[#This Row],[BsmtCond]]="Ex",5,IF(fun[[#This Row],[BsmtCond]]="Gd",4,IF(fun[[#This Row],[BsmtCond]]="TA",3,IF(fun[[#This Row],[BsmtCond]]="Fa",2,IF(fun[[#This Row],[BsmtCond]]="Po",1,0)))))</f>
        <v>3</v>
      </c>
      <c r="AP201" t="s">
        <v>156</v>
      </c>
      <c r="AQ201">
        <f>IF(fun[[#This Row],[BsmtExposure]]="Gd",3,IF(fun[[#This Row],[BsmtExposure]]="Av",2,IF(fun[[#This Row],[BsmtExposure]]="Mn",1,0)))</f>
        <v>2</v>
      </c>
      <c r="AR201" t="s">
        <v>127</v>
      </c>
      <c r="AS201">
        <v>1088</v>
      </c>
      <c r="AT201" t="s">
        <v>128</v>
      </c>
      <c r="AU201">
        <v>0</v>
      </c>
      <c r="AV201">
        <v>625</v>
      </c>
      <c r="AW201">
        <v>1713</v>
      </c>
      <c r="AX201" t="s">
        <v>129</v>
      </c>
      <c r="AY201" t="s">
        <v>130</v>
      </c>
      <c r="AZ201">
        <f>IF(fun[[#This Row],[HeatingQC]]="Ex",5,IF(fun[[#This Row],[HeatingQC]]="Gd",4,IF(fun[[#This Row],[HeatingQC]]="TA",3,IF(fun[[#This Row],[HeatingQC]]="Fa",2,IF(fun[[#This Row],[HeatingQC]]="Po",1,0)))))</f>
        <v>5</v>
      </c>
      <c r="BA201" t="s">
        <v>131</v>
      </c>
      <c r="BB201" t="s">
        <v>132</v>
      </c>
      <c r="BC201">
        <v>1713</v>
      </c>
      <c r="BD201">
        <v>0</v>
      </c>
      <c r="BE201">
        <v>0</v>
      </c>
      <c r="BF201">
        <v>1713</v>
      </c>
      <c r="BG201">
        <f>LOG(fun[[#This Row],[GrLivArea]])</f>
        <v>3.2337573629655103</v>
      </c>
      <c r="BH201">
        <v>1</v>
      </c>
      <c r="BI201">
        <v>0</v>
      </c>
      <c r="BJ201">
        <f>fun[[#This Row],[BsmtFullBath]]+(0.5*fun[[#This Row],[BsmtHalfBath]])</f>
        <v>1</v>
      </c>
      <c r="BK201">
        <v>2</v>
      </c>
      <c r="BL201">
        <v>0</v>
      </c>
      <c r="BM201">
        <f>fun[[#This Row],[HalfBath]]+fun[[#This Row],[TOTBaseBath]]+fun[[#This Row],[FullBath]]</f>
        <v>3</v>
      </c>
      <c r="BN201">
        <v>3</v>
      </c>
      <c r="BO201">
        <v>1</v>
      </c>
      <c r="BP201" t="s">
        <v>130</v>
      </c>
      <c r="BQ201">
        <f>IF(fun[[#This Row],[KitchenQual]]="Ex",5,IF(fun[[#This Row],[KitchenQual]]="Gd",4,IF(fun[[#This Row],[KitchenQual]]="TA",3,IF(fun[[#This Row],[KitchenQual]]="Fa",2,0))))</f>
        <v>5</v>
      </c>
      <c r="BR201">
        <v>7</v>
      </c>
      <c r="BS201" t="s">
        <v>133</v>
      </c>
      <c r="BT201">
        <v>1</v>
      </c>
      <c r="BU201" t="s">
        <v>123</v>
      </c>
      <c r="BV201">
        <f>IF(fun[[#This Row],[FireplaceQu]]="Ex",5,IF(fun[[#This Row],[FireplaceQu]]="Gd",4,IF(fun[[#This Row],[FireplaceQu]]="TA",3,IF(fun[[#This Row],[FireplaceQu]]="Fa",2,0))))</f>
        <v>4</v>
      </c>
      <c r="BW201" t="s">
        <v>134</v>
      </c>
      <c r="BX201">
        <v>2004</v>
      </c>
      <c r="BY201" t="s">
        <v>183</v>
      </c>
      <c r="BZ201">
        <v>3</v>
      </c>
      <c r="CA201">
        <v>856</v>
      </c>
      <c r="CB201" t="s">
        <v>124</v>
      </c>
      <c r="CC201">
        <f>IF(fun[[#This Row],[GarageQual]]="Ex",5,IF(fun[[#This Row],[GarageQual]]="Gd",4,IF(fun[[#This Row],[GarageQual]]="TA",3,IF(fun[[#This Row],[GarageQual]]="Fa",2,IF(fun[[#This Row],[GarageQual]]="Po",1,0)))))</f>
        <v>3</v>
      </c>
      <c r="CD201" t="s">
        <v>124</v>
      </c>
      <c r="CE201">
        <f>IF(fun[[#This Row],[GarageCond]]="Ex",5,IF(fun[[#This Row],[GarageCond]]="Gd",4,IF(fun[[#This Row],[GarageCond]]="TA",3,IF(fun[[#This Row],[GarageCond]]="Fa",2,IF(fun[[#This Row],[GarageCond]]="Po",1,0)))))</f>
        <v>3</v>
      </c>
      <c r="CF201" t="s">
        <v>131</v>
      </c>
      <c r="CG201">
        <v>0</v>
      </c>
      <c r="CH201">
        <v>26</v>
      </c>
      <c r="CI201">
        <v>0</v>
      </c>
      <c r="CJ201">
        <v>0</v>
      </c>
      <c r="CK201">
        <v>170</v>
      </c>
      <c r="CL201">
        <f>(0.5*fun[[#This Row],[WoodDeckSF]])+fun[[#This Row],[OpenPorchSF]]+(2*fun[[#This Row],[EnclosedPorch]])+(1.5*fun[[#This Row],[3SsnPorch]])+fun[[#This Row],[ScreenPorch]]</f>
        <v>196</v>
      </c>
      <c r="CM201">
        <v>0</v>
      </c>
      <c r="CN201" t="s">
        <v>109</v>
      </c>
      <c r="CO201">
        <f>IF(fun[[#This Row],[PoolQC]]="Ex",5,IF(fun[[#This Row],[PoolQC]]="Gd",4,IF(fun[[#This Row],[PoolQC]]="TA",3,IF(fun[[#This Row],[PoolQC]]="Fa",2,IF(fun[[#This Row],[PoolQC]]="Po",1,0)))))</f>
        <v>0</v>
      </c>
      <c r="CP201" t="s">
        <v>109</v>
      </c>
      <c r="CQ201" t="s">
        <v>109</v>
      </c>
      <c r="CR201">
        <v>0</v>
      </c>
      <c r="CS201">
        <v>1</v>
      </c>
      <c r="CT201">
        <v>2009</v>
      </c>
      <c r="CU201" t="s">
        <v>136</v>
      </c>
      <c r="CV201" t="s">
        <v>137</v>
      </c>
      <c r="CW201">
        <f>COUNTIF(fun[[#This Row],[Id]:[SaleCondition]],0)</f>
        <v>14</v>
      </c>
      <c r="CX201">
        <f>COUNTIF(fun[[#This Row],[Id]:[SaleCondition]],"NA")</f>
        <v>4</v>
      </c>
      <c r="CY201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201">
        <f>fun[NUM_ExCond]+fun[NUM_BsmtCond]+fun[NUM_GarCond]</f>
        <v>9</v>
      </c>
      <c r="DA2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2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81.75</v>
      </c>
      <c r="DC201">
        <v>274900</v>
      </c>
    </row>
    <row r="202" spans="1:107" x14ac:dyDescent="0.25">
      <c r="A202">
        <v>201</v>
      </c>
      <c r="B202">
        <v>20</v>
      </c>
      <c r="C202" t="s">
        <v>168</v>
      </c>
      <c r="D202">
        <f>IF(fun[[#This Row],[MSZoning]]="RL",1,0)</f>
        <v>0</v>
      </c>
      <c r="E202">
        <f>IF(fun[[#This Row],[rl]]="RM",1,0)</f>
        <v>0</v>
      </c>
      <c r="F202">
        <f>IF(fun[[#This Row],[rm]]="RH",1,0)</f>
        <v>0</v>
      </c>
      <c r="G202">
        <f>IF(fun[[#This Row],[rh]]="C (all)",1,0)</f>
        <v>0</v>
      </c>
      <c r="H202">
        <v>80</v>
      </c>
      <c r="I202">
        <f>IF(fun[[#This Row],[LotFrontage]]="NA",0,fun[[#This Row],[LotFrontage]])</f>
        <v>80</v>
      </c>
      <c r="J202">
        <v>8546</v>
      </c>
      <c r="K202" t="s">
        <v>108</v>
      </c>
      <c r="L202" t="s">
        <v>109</v>
      </c>
      <c r="M202" t="s">
        <v>110</v>
      </c>
      <c r="N202" t="s">
        <v>111</v>
      </c>
      <c r="O202" t="s">
        <v>112</v>
      </c>
      <c r="P202" t="s">
        <v>148</v>
      </c>
      <c r="Q202" t="s">
        <v>114</v>
      </c>
      <c r="R202" t="s">
        <v>211</v>
      </c>
      <c r="S202" t="s">
        <v>116</v>
      </c>
      <c r="T202" t="s">
        <v>116</v>
      </c>
      <c r="U202" t="s">
        <v>117</v>
      </c>
      <c r="V202" t="s">
        <v>141</v>
      </c>
      <c r="W202">
        <v>4</v>
      </c>
      <c r="X202">
        <v>5</v>
      </c>
      <c r="Y202">
        <v>2003</v>
      </c>
      <c r="Z202">
        <v>2004</v>
      </c>
      <c r="AA202" t="s">
        <v>119</v>
      </c>
      <c r="AB202" t="s">
        <v>120</v>
      </c>
      <c r="AC202" t="s">
        <v>121</v>
      </c>
      <c r="AD202" t="s">
        <v>121</v>
      </c>
      <c r="AE202" t="s">
        <v>143</v>
      </c>
      <c r="AF202">
        <v>0</v>
      </c>
      <c r="AG202" t="s">
        <v>124</v>
      </c>
      <c r="AH202">
        <f>IF(fun[[#This Row],[ExterQual]]="Ex",5,IF(fun[[#This Row],[ExterQual]]="Gd",4,IF(fun[[#This Row],[ExterQual]]="TA",3,IF(fun[[#This Row],[ExterQual]]="Fa",2,1))))</f>
        <v>3</v>
      </c>
      <c r="AI202" t="s">
        <v>124</v>
      </c>
      <c r="AJ202">
        <f>IF(fun[[#This Row],[ExterCond]]="Ex",5,IF(fun[[#This Row],[ExterCond]]="Gd",4,IF(fun[[#This Row],[ExterCond]]="TA",3,IF(fun[[#This Row],[ExterCond]]="Fa",2,1))))</f>
        <v>3</v>
      </c>
      <c r="AK202" t="s">
        <v>125</v>
      </c>
      <c r="AL202" t="s">
        <v>123</v>
      </c>
      <c r="AM202">
        <f>IF(fun[[#This Row],[BsmtQual]]="Ex",5,IF(fun[[#This Row],[BsmtQual]]="Gd",4,IF(fun[[#This Row],[BsmtQual]]="TA",3,IF(fun[[#This Row],[BsmtQual]]="Fa",2,IF(fun[[#This Row],[BsmtQual]]="Po",1,0)))))</f>
        <v>4</v>
      </c>
      <c r="AN202" t="s">
        <v>124</v>
      </c>
      <c r="AO202">
        <f>IF(fun[[#This Row],[BsmtCond]]="Ex",5,IF(fun[[#This Row],[BsmtCond]]="Gd",4,IF(fun[[#This Row],[BsmtCond]]="TA",3,IF(fun[[#This Row],[BsmtCond]]="Fa",2,IF(fun[[#This Row],[BsmtCond]]="Po",1,0)))))</f>
        <v>3</v>
      </c>
      <c r="AP202" t="s">
        <v>126</v>
      </c>
      <c r="AQ202">
        <f>IF(fun[[#This Row],[BsmtExposure]]="Gd",3,IF(fun[[#This Row],[BsmtExposure]]="Av",2,IF(fun[[#This Row],[BsmtExposure]]="Mn",1,0)))</f>
        <v>0</v>
      </c>
      <c r="AR202" t="s">
        <v>128</v>
      </c>
      <c r="AS202">
        <v>0</v>
      </c>
      <c r="AT202" t="s">
        <v>128</v>
      </c>
      <c r="AU202">
        <v>0</v>
      </c>
      <c r="AV202">
        <v>1121</v>
      </c>
      <c r="AW202">
        <v>1121</v>
      </c>
      <c r="AX202" t="s">
        <v>129</v>
      </c>
      <c r="AY202" t="s">
        <v>130</v>
      </c>
      <c r="AZ202">
        <f>IF(fun[[#This Row],[HeatingQC]]="Ex",5,IF(fun[[#This Row],[HeatingQC]]="Gd",4,IF(fun[[#This Row],[HeatingQC]]="TA",3,IF(fun[[#This Row],[HeatingQC]]="Fa",2,IF(fun[[#This Row],[HeatingQC]]="Po",1,0)))))</f>
        <v>5</v>
      </c>
      <c r="BA202" t="s">
        <v>131</v>
      </c>
      <c r="BB202" t="s">
        <v>132</v>
      </c>
      <c r="BC202">
        <v>1121</v>
      </c>
      <c r="BD202">
        <v>0</v>
      </c>
      <c r="BE202">
        <v>0</v>
      </c>
      <c r="BF202">
        <v>1121</v>
      </c>
      <c r="BG202">
        <f>LOG(fun[[#This Row],[GrLivArea]])</f>
        <v>3.0496056125949731</v>
      </c>
      <c r="BH202">
        <v>0</v>
      </c>
      <c r="BI202">
        <v>0</v>
      </c>
      <c r="BJ202">
        <f>fun[[#This Row],[BsmtFullBath]]+(0.5*fun[[#This Row],[BsmtHalfBath]])</f>
        <v>0</v>
      </c>
      <c r="BK202">
        <v>2</v>
      </c>
      <c r="BL202">
        <v>0</v>
      </c>
      <c r="BM202">
        <f>fun[[#This Row],[HalfBath]]+fun[[#This Row],[TOTBaseBath]]+fun[[#This Row],[FullBath]]</f>
        <v>2</v>
      </c>
      <c r="BN202">
        <v>2</v>
      </c>
      <c r="BO202">
        <v>1</v>
      </c>
      <c r="BP202" t="s">
        <v>124</v>
      </c>
      <c r="BQ202">
        <f>IF(fun[[#This Row],[KitchenQual]]="Ex",5,IF(fun[[#This Row],[KitchenQual]]="Gd",4,IF(fun[[#This Row],[KitchenQual]]="TA",3,IF(fun[[#This Row],[KitchenQual]]="Fa",2,0))))</f>
        <v>3</v>
      </c>
      <c r="BR202">
        <v>5</v>
      </c>
      <c r="BS202" t="s">
        <v>133</v>
      </c>
      <c r="BT202">
        <v>0</v>
      </c>
      <c r="BU202" t="s">
        <v>109</v>
      </c>
      <c r="BV202">
        <f>IF(fun[[#This Row],[FireplaceQu]]="Ex",5,IF(fun[[#This Row],[FireplaceQu]]="Gd",4,IF(fun[[#This Row],[FireplaceQu]]="TA",3,IF(fun[[#This Row],[FireplaceQu]]="Fa",2,0))))</f>
        <v>0</v>
      </c>
      <c r="BW202" t="s">
        <v>134</v>
      </c>
      <c r="BX202">
        <v>2003</v>
      </c>
      <c r="BY202" t="s">
        <v>135</v>
      </c>
      <c r="BZ202">
        <v>2</v>
      </c>
      <c r="CA202">
        <v>440</v>
      </c>
      <c r="CB202" t="s">
        <v>124</v>
      </c>
      <c r="CC202">
        <f>IF(fun[[#This Row],[GarageQual]]="Ex",5,IF(fun[[#This Row],[GarageQual]]="Gd",4,IF(fun[[#This Row],[GarageQual]]="TA",3,IF(fun[[#This Row],[GarageQual]]="Fa",2,IF(fun[[#This Row],[GarageQual]]="Po",1,0)))))</f>
        <v>3</v>
      </c>
      <c r="CD202" t="s">
        <v>124</v>
      </c>
      <c r="CE202">
        <f>IF(fun[[#This Row],[GarageCond]]="Ex",5,IF(fun[[#This Row],[GarageCond]]="Gd",4,IF(fun[[#This Row],[GarageCond]]="TA",3,IF(fun[[#This Row],[GarageCond]]="Fa",2,IF(fun[[#This Row],[GarageCond]]="Po",1,0)))))</f>
        <v>3</v>
      </c>
      <c r="CF202" t="s">
        <v>131</v>
      </c>
      <c r="CG202">
        <v>132</v>
      </c>
      <c r="CH202">
        <v>64</v>
      </c>
      <c r="CI202">
        <v>0</v>
      </c>
      <c r="CJ202">
        <v>0</v>
      </c>
      <c r="CK202">
        <v>0</v>
      </c>
      <c r="CL202">
        <f>(0.5*fun[[#This Row],[WoodDeckSF]])+fun[[#This Row],[OpenPorchSF]]+(2*fun[[#This Row],[EnclosedPorch]])+(1.5*fun[[#This Row],[3SsnPorch]])+fun[[#This Row],[ScreenPorch]]</f>
        <v>130</v>
      </c>
      <c r="CM202">
        <v>0</v>
      </c>
      <c r="CN202" t="s">
        <v>109</v>
      </c>
      <c r="CO202">
        <f>IF(fun[[#This Row],[PoolQC]]="Ex",5,IF(fun[[#This Row],[PoolQC]]="Gd",4,IF(fun[[#This Row],[PoolQC]]="TA",3,IF(fun[[#This Row],[PoolQC]]="Fa",2,IF(fun[[#This Row],[PoolQC]]="Po",1,0)))))</f>
        <v>0</v>
      </c>
      <c r="CP202" t="s">
        <v>109</v>
      </c>
      <c r="CQ202" t="s">
        <v>109</v>
      </c>
      <c r="CR202">
        <v>0</v>
      </c>
      <c r="CS202">
        <v>3</v>
      </c>
      <c r="CT202">
        <v>2010</v>
      </c>
      <c r="CU202" t="s">
        <v>136</v>
      </c>
      <c r="CV202" t="s">
        <v>137</v>
      </c>
      <c r="CW202">
        <f>COUNTIF(fun[[#This Row],[Id]:[SaleCondition]],0)</f>
        <v>22</v>
      </c>
      <c r="CX202">
        <f>COUNTIF(fun[[#This Row],[Id]:[SaleCondition]],"NA")</f>
        <v>5</v>
      </c>
      <c r="CY202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202">
        <f>fun[NUM_ExCond]+fun[NUM_BsmtCond]+fun[NUM_GarCond]</f>
        <v>9</v>
      </c>
      <c r="DA2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2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</v>
      </c>
      <c r="DC202">
        <v>140000</v>
      </c>
    </row>
    <row r="203" spans="1:107" x14ac:dyDescent="0.25">
      <c r="A203">
        <v>202</v>
      </c>
      <c r="B203">
        <v>20</v>
      </c>
      <c r="C203" t="s">
        <v>107</v>
      </c>
      <c r="D203">
        <f>IF(fun[[#This Row],[MSZoning]]="RL",1,0)</f>
        <v>1</v>
      </c>
      <c r="E203">
        <f>IF(fun[[#This Row],[rl]]="RM",1,0)</f>
        <v>0</v>
      </c>
      <c r="F203">
        <f>IF(fun[[#This Row],[rm]]="RH",1,0)</f>
        <v>0</v>
      </c>
      <c r="G203">
        <f>IF(fun[[#This Row],[rh]]="C (all)",1,0)</f>
        <v>0</v>
      </c>
      <c r="H203">
        <v>75</v>
      </c>
      <c r="I203">
        <f>IF(fun[[#This Row],[LotFrontage]]="NA",0,fun[[#This Row],[LotFrontage]])</f>
        <v>75</v>
      </c>
      <c r="J203">
        <v>10125</v>
      </c>
      <c r="K203" t="s">
        <v>108</v>
      </c>
      <c r="L203" t="s">
        <v>109</v>
      </c>
      <c r="M203" t="s">
        <v>110</v>
      </c>
      <c r="N203" t="s">
        <v>111</v>
      </c>
      <c r="O203" t="s">
        <v>112</v>
      </c>
      <c r="P203" t="s">
        <v>113</v>
      </c>
      <c r="Q203" t="s">
        <v>114</v>
      </c>
      <c r="R203" t="s">
        <v>157</v>
      </c>
      <c r="S203" t="s">
        <v>116</v>
      </c>
      <c r="T203" t="s">
        <v>116</v>
      </c>
      <c r="U203" t="s">
        <v>117</v>
      </c>
      <c r="V203" t="s">
        <v>141</v>
      </c>
      <c r="W203">
        <v>6</v>
      </c>
      <c r="X203">
        <v>6</v>
      </c>
      <c r="Y203">
        <v>1977</v>
      </c>
      <c r="Z203">
        <v>1977</v>
      </c>
      <c r="AA203" t="s">
        <v>119</v>
      </c>
      <c r="AB203" t="s">
        <v>120</v>
      </c>
      <c r="AC203" t="s">
        <v>187</v>
      </c>
      <c r="AD203" t="s">
        <v>187</v>
      </c>
      <c r="AE203" t="s">
        <v>143</v>
      </c>
      <c r="AF203">
        <v>0</v>
      </c>
      <c r="AG203" t="s">
        <v>124</v>
      </c>
      <c r="AH203">
        <f>IF(fun[[#This Row],[ExterQual]]="Ex",5,IF(fun[[#This Row],[ExterQual]]="Gd",4,IF(fun[[#This Row],[ExterQual]]="TA",3,IF(fun[[#This Row],[ExterQual]]="Fa",2,1))))</f>
        <v>3</v>
      </c>
      <c r="AI203" t="s">
        <v>124</v>
      </c>
      <c r="AJ203">
        <f>IF(fun[[#This Row],[ExterCond]]="Ex",5,IF(fun[[#This Row],[ExterCond]]="Gd",4,IF(fun[[#This Row],[ExterCond]]="TA",3,IF(fun[[#This Row],[ExterCond]]="Fa",2,1))))</f>
        <v>3</v>
      </c>
      <c r="AK203" t="s">
        <v>144</v>
      </c>
      <c r="AL203" t="s">
        <v>124</v>
      </c>
      <c r="AM203">
        <f>IF(fun[[#This Row],[BsmtQual]]="Ex",5,IF(fun[[#This Row],[BsmtQual]]="Gd",4,IF(fun[[#This Row],[BsmtQual]]="TA",3,IF(fun[[#This Row],[BsmtQual]]="Fa",2,IF(fun[[#This Row],[BsmtQual]]="Po",1,0)))))</f>
        <v>3</v>
      </c>
      <c r="AN203" t="s">
        <v>124</v>
      </c>
      <c r="AO203">
        <f>IF(fun[[#This Row],[BsmtCond]]="Ex",5,IF(fun[[#This Row],[BsmtCond]]="Gd",4,IF(fun[[#This Row],[BsmtCond]]="TA",3,IF(fun[[#This Row],[BsmtCond]]="Fa",2,IF(fun[[#This Row],[BsmtCond]]="Po",1,0)))))</f>
        <v>3</v>
      </c>
      <c r="AP203" t="s">
        <v>126</v>
      </c>
      <c r="AQ203">
        <f>IF(fun[[#This Row],[BsmtExposure]]="Gd",3,IF(fun[[#This Row],[BsmtExposure]]="Av",2,IF(fun[[#This Row],[BsmtExposure]]="Mn",1,0)))</f>
        <v>0</v>
      </c>
      <c r="AR203" t="s">
        <v>145</v>
      </c>
      <c r="AS203">
        <v>641</v>
      </c>
      <c r="AT203" t="s">
        <v>198</v>
      </c>
      <c r="AU203">
        <v>279</v>
      </c>
      <c r="AV203">
        <v>276</v>
      </c>
      <c r="AW203">
        <v>1196</v>
      </c>
      <c r="AX203" t="s">
        <v>129</v>
      </c>
      <c r="AY203" t="s">
        <v>124</v>
      </c>
      <c r="AZ203">
        <f>IF(fun[[#This Row],[HeatingQC]]="Ex",5,IF(fun[[#This Row],[HeatingQC]]="Gd",4,IF(fun[[#This Row],[HeatingQC]]="TA",3,IF(fun[[#This Row],[HeatingQC]]="Fa",2,IF(fun[[#This Row],[HeatingQC]]="Po",1,0)))))</f>
        <v>3</v>
      </c>
      <c r="BA203" t="s">
        <v>131</v>
      </c>
      <c r="BB203" t="s">
        <v>132</v>
      </c>
      <c r="BC203">
        <v>1279</v>
      </c>
      <c r="BD203">
        <v>0</v>
      </c>
      <c r="BE203">
        <v>0</v>
      </c>
      <c r="BF203">
        <v>1279</v>
      </c>
      <c r="BG203">
        <f>LOG(fun[[#This Row],[GrLivArea]])</f>
        <v>3.106870544478654</v>
      </c>
      <c r="BH203">
        <v>0</v>
      </c>
      <c r="BI203">
        <v>1</v>
      </c>
      <c r="BJ203">
        <f>fun[[#This Row],[BsmtFullBath]]+(0.5*fun[[#This Row],[BsmtHalfBath]])</f>
        <v>0.5</v>
      </c>
      <c r="BK203">
        <v>2</v>
      </c>
      <c r="BL203">
        <v>0</v>
      </c>
      <c r="BM203">
        <f>fun[[#This Row],[HalfBath]]+fun[[#This Row],[TOTBaseBath]]+fun[[#This Row],[FullBath]]</f>
        <v>2.5</v>
      </c>
      <c r="BN203">
        <v>3</v>
      </c>
      <c r="BO203">
        <v>1</v>
      </c>
      <c r="BP203" t="s">
        <v>124</v>
      </c>
      <c r="BQ203">
        <f>IF(fun[[#This Row],[KitchenQual]]="Ex",5,IF(fun[[#This Row],[KitchenQual]]="Gd",4,IF(fun[[#This Row],[KitchenQual]]="TA",3,IF(fun[[#This Row],[KitchenQual]]="Fa",2,0))))</f>
        <v>3</v>
      </c>
      <c r="BR203">
        <v>6</v>
      </c>
      <c r="BS203" t="s">
        <v>133</v>
      </c>
      <c r="BT203">
        <v>2</v>
      </c>
      <c r="BU203" t="s">
        <v>173</v>
      </c>
      <c r="BV203">
        <f>IF(fun[[#This Row],[FireplaceQu]]="Ex",5,IF(fun[[#This Row],[FireplaceQu]]="Gd",4,IF(fun[[#This Row],[FireplaceQu]]="TA",3,IF(fun[[#This Row],[FireplaceQu]]="Fa",2,0))))</f>
        <v>2</v>
      </c>
      <c r="BW203" t="s">
        <v>153</v>
      </c>
      <c r="BX203">
        <v>1980</v>
      </c>
      <c r="BY203" t="s">
        <v>128</v>
      </c>
      <c r="BZ203">
        <v>2</v>
      </c>
      <c r="CA203">
        <v>473</v>
      </c>
      <c r="CB203" t="s">
        <v>124</v>
      </c>
      <c r="CC203">
        <f>IF(fun[[#This Row],[GarageQual]]="Ex",5,IF(fun[[#This Row],[GarageQual]]="Gd",4,IF(fun[[#This Row],[GarageQual]]="TA",3,IF(fun[[#This Row],[GarageQual]]="Fa",2,IF(fun[[#This Row],[GarageQual]]="Po",1,0)))))</f>
        <v>3</v>
      </c>
      <c r="CD203" t="s">
        <v>124</v>
      </c>
      <c r="CE203">
        <f>IF(fun[[#This Row],[GarageCond]]="Ex",5,IF(fun[[#This Row],[GarageCond]]="Gd",4,IF(fun[[#This Row],[GarageCond]]="TA",3,IF(fun[[#This Row],[GarageCond]]="Fa",2,IF(fun[[#This Row],[GarageCond]]="Po",1,0)))))</f>
        <v>3</v>
      </c>
      <c r="CF203" t="s">
        <v>131</v>
      </c>
      <c r="CG203">
        <v>238</v>
      </c>
      <c r="CH203">
        <v>83</v>
      </c>
      <c r="CI203">
        <v>0</v>
      </c>
      <c r="CJ203">
        <v>0</v>
      </c>
      <c r="CK203">
        <v>0</v>
      </c>
      <c r="CL203">
        <f>(0.5*fun[[#This Row],[WoodDeckSF]])+fun[[#This Row],[OpenPorchSF]]+(2*fun[[#This Row],[EnclosedPorch]])+(1.5*fun[[#This Row],[3SsnPorch]])+fun[[#This Row],[ScreenPorch]]</f>
        <v>202</v>
      </c>
      <c r="CM203">
        <v>0</v>
      </c>
      <c r="CN203" t="s">
        <v>109</v>
      </c>
      <c r="CO203">
        <f>IF(fun[[#This Row],[PoolQC]]="Ex",5,IF(fun[[#This Row],[PoolQC]]="Gd",4,IF(fun[[#This Row],[PoolQC]]="TA",3,IF(fun[[#This Row],[PoolQC]]="Fa",2,IF(fun[[#This Row],[PoolQC]]="Po",1,0)))))</f>
        <v>0</v>
      </c>
      <c r="CP203" t="s">
        <v>160</v>
      </c>
      <c r="CQ203" t="s">
        <v>109</v>
      </c>
      <c r="CR203">
        <v>0</v>
      </c>
      <c r="CS203">
        <v>2</v>
      </c>
      <c r="CT203">
        <v>2008</v>
      </c>
      <c r="CU203" t="s">
        <v>136</v>
      </c>
      <c r="CV203" t="s">
        <v>137</v>
      </c>
      <c r="CW203">
        <f>COUNTIF(fun[[#This Row],[Id]:[SaleCondition]],0)</f>
        <v>15</v>
      </c>
      <c r="CX203">
        <f>COUNTIF(fun[[#This Row],[Id]:[SaleCondition]],"NA")</f>
        <v>3</v>
      </c>
      <c r="CY203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203">
        <f>fun[NUM_ExCond]+fun[NUM_BsmtCond]+fun[NUM_GarCond]</f>
        <v>9</v>
      </c>
      <c r="DA2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2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203">
        <v>171500</v>
      </c>
    </row>
    <row r="204" spans="1:107" x14ac:dyDescent="0.25">
      <c r="A204">
        <v>203</v>
      </c>
      <c r="B204">
        <v>50</v>
      </c>
      <c r="C204" t="s">
        <v>107</v>
      </c>
      <c r="D204">
        <f>IF(fun[[#This Row],[MSZoning]]="RL",1,0)</f>
        <v>1</v>
      </c>
      <c r="E204">
        <f>IF(fun[[#This Row],[rl]]="RM",1,0)</f>
        <v>0</v>
      </c>
      <c r="F204">
        <f>IF(fun[[#This Row],[rm]]="RH",1,0)</f>
        <v>0</v>
      </c>
      <c r="G204">
        <f>IF(fun[[#This Row],[rh]]="C (all)",1,0)</f>
        <v>0</v>
      </c>
      <c r="H204">
        <v>50</v>
      </c>
      <c r="I204">
        <f>IF(fun[[#This Row],[LotFrontage]]="NA",0,fun[[#This Row],[LotFrontage]])</f>
        <v>50</v>
      </c>
      <c r="J204">
        <v>7000</v>
      </c>
      <c r="K204" t="s">
        <v>108</v>
      </c>
      <c r="L204" t="s">
        <v>109</v>
      </c>
      <c r="M204" t="s">
        <v>110</v>
      </c>
      <c r="N204" t="s">
        <v>111</v>
      </c>
      <c r="O204" t="s">
        <v>112</v>
      </c>
      <c r="P204" t="s">
        <v>148</v>
      </c>
      <c r="Q204" t="s">
        <v>114</v>
      </c>
      <c r="R204" t="s">
        <v>169</v>
      </c>
      <c r="S204" t="s">
        <v>170</v>
      </c>
      <c r="T204" t="s">
        <v>116</v>
      </c>
      <c r="U204" t="s">
        <v>117</v>
      </c>
      <c r="V204" t="s">
        <v>158</v>
      </c>
      <c r="W204">
        <v>6</v>
      </c>
      <c r="X204">
        <v>6</v>
      </c>
      <c r="Y204">
        <v>1924</v>
      </c>
      <c r="Z204">
        <v>1950</v>
      </c>
      <c r="AA204" t="s">
        <v>119</v>
      </c>
      <c r="AB204" t="s">
        <v>120</v>
      </c>
      <c r="AC204" t="s">
        <v>142</v>
      </c>
      <c r="AD204" t="s">
        <v>142</v>
      </c>
      <c r="AE204" t="s">
        <v>143</v>
      </c>
      <c r="AF204">
        <v>0</v>
      </c>
      <c r="AG204" t="s">
        <v>124</v>
      </c>
      <c r="AH204">
        <f>IF(fun[[#This Row],[ExterQual]]="Ex",5,IF(fun[[#This Row],[ExterQual]]="Gd",4,IF(fun[[#This Row],[ExterQual]]="TA",3,IF(fun[[#This Row],[ExterQual]]="Fa",2,1))))</f>
        <v>3</v>
      </c>
      <c r="AI204" t="s">
        <v>123</v>
      </c>
      <c r="AJ204">
        <f>IF(fun[[#This Row],[ExterCond]]="Ex",5,IF(fun[[#This Row],[ExterCond]]="Gd",4,IF(fun[[#This Row],[ExterCond]]="TA",3,IF(fun[[#This Row],[ExterCond]]="Fa",2,1))))</f>
        <v>4</v>
      </c>
      <c r="AK204" t="s">
        <v>152</v>
      </c>
      <c r="AL204" t="s">
        <v>173</v>
      </c>
      <c r="AM204">
        <f>IF(fun[[#This Row],[BsmtQual]]="Ex",5,IF(fun[[#This Row],[BsmtQual]]="Gd",4,IF(fun[[#This Row],[BsmtQual]]="TA",3,IF(fun[[#This Row],[BsmtQual]]="Fa",2,IF(fun[[#This Row],[BsmtQual]]="Po",1,0)))))</f>
        <v>2</v>
      </c>
      <c r="AN204" t="s">
        <v>124</v>
      </c>
      <c r="AO204">
        <f>IF(fun[[#This Row],[BsmtCond]]="Ex",5,IF(fun[[#This Row],[BsmtCond]]="Gd",4,IF(fun[[#This Row],[BsmtCond]]="TA",3,IF(fun[[#This Row],[BsmtCond]]="Fa",2,IF(fun[[#This Row],[BsmtCond]]="Po",1,0)))))</f>
        <v>3</v>
      </c>
      <c r="AP204" t="s">
        <v>126</v>
      </c>
      <c r="AQ204">
        <f>IF(fun[[#This Row],[BsmtExposure]]="Gd",3,IF(fun[[#This Row],[BsmtExposure]]="Av",2,IF(fun[[#This Row],[BsmtExposure]]="Mn",1,0)))</f>
        <v>0</v>
      </c>
      <c r="AR204" t="s">
        <v>198</v>
      </c>
      <c r="AS204">
        <v>617</v>
      </c>
      <c r="AT204" t="s">
        <v>128</v>
      </c>
      <c r="AU204">
        <v>0</v>
      </c>
      <c r="AV204">
        <v>0</v>
      </c>
      <c r="AW204">
        <v>617</v>
      </c>
      <c r="AX204" t="s">
        <v>129</v>
      </c>
      <c r="AY204" t="s">
        <v>123</v>
      </c>
      <c r="AZ204">
        <f>IF(fun[[#This Row],[HeatingQC]]="Ex",5,IF(fun[[#This Row],[HeatingQC]]="Gd",4,IF(fun[[#This Row],[HeatingQC]]="TA",3,IF(fun[[#This Row],[HeatingQC]]="Fa",2,IF(fun[[#This Row],[HeatingQC]]="Po",1,0)))))</f>
        <v>4</v>
      </c>
      <c r="BA204" t="s">
        <v>131</v>
      </c>
      <c r="BB204" t="s">
        <v>132</v>
      </c>
      <c r="BC204">
        <v>865</v>
      </c>
      <c r="BD204">
        <v>445</v>
      </c>
      <c r="BE204">
        <v>0</v>
      </c>
      <c r="BF204">
        <v>1310</v>
      </c>
      <c r="BG204">
        <f>LOG(fun[[#This Row],[GrLivArea]])</f>
        <v>3.1172712956557644</v>
      </c>
      <c r="BH204">
        <v>0</v>
      </c>
      <c r="BI204">
        <v>0</v>
      </c>
      <c r="BJ204">
        <f>fun[[#This Row],[BsmtFullBath]]+(0.5*fun[[#This Row],[BsmtHalfBath]])</f>
        <v>0</v>
      </c>
      <c r="BK204">
        <v>2</v>
      </c>
      <c r="BL204">
        <v>0</v>
      </c>
      <c r="BM204">
        <f>fun[[#This Row],[HalfBath]]+fun[[#This Row],[TOTBaseBath]]+fun[[#This Row],[FullBath]]</f>
        <v>2</v>
      </c>
      <c r="BN204">
        <v>2</v>
      </c>
      <c r="BO204">
        <v>1</v>
      </c>
      <c r="BP204" t="s">
        <v>124</v>
      </c>
      <c r="BQ204">
        <f>IF(fun[[#This Row],[KitchenQual]]="Ex",5,IF(fun[[#This Row],[KitchenQual]]="Gd",4,IF(fun[[#This Row],[KitchenQual]]="TA",3,IF(fun[[#This Row],[KitchenQual]]="Fa",2,0))))</f>
        <v>3</v>
      </c>
      <c r="BR204">
        <v>6</v>
      </c>
      <c r="BS204" t="s">
        <v>172</v>
      </c>
      <c r="BT204">
        <v>0</v>
      </c>
      <c r="BU204" t="s">
        <v>109</v>
      </c>
      <c r="BV204">
        <f>IF(fun[[#This Row],[FireplaceQu]]="Ex",5,IF(fun[[#This Row],[FireplaceQu]]="Gd",4,IF(fun[[#This Row],[FireplaceQu]]="TA",3,IF(fun[[#This Row],[FireplaceQu]]="Fa",2,0))))</f>
        <v>0</v>
      </c>
      <c r="BW204" t="s">
        <v>134</v>
      </c>
      <c r="BX204">
        <v>1924</v>
      </c>
      <c r="BY204" t="s">
        <v>128</v>
      </c>
      <c r="BZ204">
        <v>1</v>
      </c>
      <c r="CA204">
        <v>398</v>
      </c>
      <c r="CB204" t="s">
        <v>124</v>
      </c>
      <c r="CC204">
        <f>IF(fun[[#This Row],[GarageQual]]="Ex",5,IF(fun[[#This Row],[GarageQual]]="Gd",4,IF(fun[[#This Row],[GarageQual]]="TA",3,IF(fun[[#This Row],[GarageQual]]="Fa",2,IF(fun[[#This Row],[GarageQual]]="Po",1,0)))))</f>
        <v>3</v>
      </c>
      <c r="CD204" t="s">
        <v>124</v>
      </c>
      <c r="CE204">
        <f>IF(fun[[#This Row],[GarageCond]]="Ex",5,IF(fun[[#This Row],[GarageCond]]="Gd",4,IF(fun[[#This Row],[GarageCond]]="TA",3,IF(fun[[#This Row],[GarageCond]]="Fa",2,IF(fun[[#This Row],[GarageCond]]="Po",1,0)))))</f>
        <v>3</v>
      </c>
      <c r="CF204" t="s">
        <v>131</v>
      </c>
      <c r="CG204">
        <v>0</v>
      </c>
      <c r="CH204">
        <v>0</v>
      </c>
      <c r="CI204">
        <v>126</v>
      </c>
      <c r="CJ204">
        <v>0</v>
      </c>
      <c r="CK204">
        <v>0</v>
      </c>
      <c r="CL204">
        <f>(0.5*fun[[#This Row],[WoodDeckSF]])+fun[[#This Row],[OpenPorchSF]]+(2*fun[[#This Row],[EnclosedPorch]])+(1.5*fun[[#This Row],[3SsnPorch]])+fun[[#This Row],[ScreenPorch]]</f>
        <v>252</v>
      </c>
      <c r="CM204">
        <v>0</v>
      </c>
      <c r="CN204" t="s">
        <v>109</v>
      </c>
      <c r="CO204">
        <f>IF(fun[[#This Row],[PoolQC]]="Ex",5,IF(fun[[#This Row],[PoolQC]]="Gd",4,IF(fun[[#This Row],[PoolQC]]="TA",3,IF(fun[[#This Row],[PoolQC]]="Fa",2,IF(fun[[#This Row],[PoolQC]]="Po",1,0)))))</f>
        <v>0</v>
      </c>
      <c r="CP204" t="s">
        <v>109</v>
      </c>
      <c r="CQ204" t="s">
        <v>109</v>
      </c>
      <c r="CR204">
        <v>0</v>
      </c>
      <c r="CS204">
        <v>5</v>
      </c>
      <c r="CT204">
        <v>2006</v>
      </c>
      <c r="CU204" t="s">
        <v>199</v>
      </c>
      <c r="CV204" t="s">
        <v>137</v>
      </c>
      <c r="CW204">
        <f>COUNTIF(fun[[#This Row],[Id]:[SaleCondition]],0)</f>
        <v>21</v>
      </c>
      <c r="CX204">
        <f>COUNTIF(fun[[#This Row],[Id]:[SaleCondition]],"NA")</f>
        <v>5</v>
      </c>
      <c r="CY204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204">
        <f>fun[NUM_ExCond]+fun[NUM_BsmtCond]+fun[NUM_GarCond]</f>
        <v>10</v>
      </c>
      <c r="DA2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2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59.25</v>
      </c>
      <c r="DC204">
        <v>112000</v>
      </c>
    </row>
    <row r="205" spans="1:107" x14ac:dyDescent="0.25">
      <c r="A205">
        <v>204</v>
      </c>
      <c r="B205">
        <v>120</v>
      </c>
      <c r="C205" t="s">
        <v>168</v>
      </c>
      <c r="D205">
        <f>IF(fun[[#This Row],[MSZoning]]="RL",1,0)</f>
        <v>0</v>
      </c>
      <c r="E205">
        <f>IF(fun[[#This Row],[rl]]="RM",1,0)</f>
        <v>0</v>
      </c>
      <c r="F205">
        <f>IF(fun[[#This Row],[rm]]="RH",1,0)</f>
        <v>0</v>
      </c>
      <c r="G205">
        <f>IF(fun[[#This Row],[rh]]="C (all)",1,0)</f>
        <v>0</v>
      </c>
      <c r="H205" t="s">
        <v>109</v>
      </c>
      <c r="I205">
        <f>IF(fun[[#This Row],[LotFrontage]]="NA",0,fun[[#This Row],[LotFrontage]])</f>
        <v>0</v>
      </c>
      <c r="J205">
        <v>4438</v>
      </c>
      <c r="K205" t="s">
        <v>108</v>
      </c>
      <c r="L205" t="s">
        <v>109</v>
      </c>
      <c r="M205" t="s">
        <v>110</v>
      </c>
      <c r="N205" t="s">
        <v>111</v>
      </c>
      <c r="O205" t="s">
        <v>112</v>
      </c>
      <c r="P205" t="s">
        <v>113</v>
      </c>
      <c r="Q205" t="s">
        <v>114</v>
      </c>
      <c r="R205" t="s">
        <v>115</v>
      </c>
      <c r="S205" t="s">
        <v>116</v>
      </c>
      <c r="T205" t="s">
        <v>116</v>
      </c>
      <c r="U205" t="s">
        <v>205</v>
      </c>
      <c r="V205" t="s">
        <v>141</v>
      </c>
      <c r="W205">
        <v>6</v>
      </c>
      <c r="X205">
        <v>5</v>
      </c>
      <c r="Y205">
        <v>2004</v>
      </c>
      <c r="Z205">
        <v>2004</v>
      </c>
      <c r="AA205" t="s">
        <v>119</v>
      </c>
      <c r="AB205" t="s">
        <v>120</v>
      </c>
      <c r="AC205" t="s">
        <v>121</v>
      </c>
      <c r="AD205" t="s">
        <v>121</v>
      </c>
      <c r="AE205" t="s">
        <v>122</v>
      </c>
      <c r="AF205">
        <v>205</v>
      </c>
      <c r="AG205" t="s">
        <v>123</v>
      </c>
      <c r="AH205">
        <f>IF(fun[[#This Row],[ExterQual]]="Ex",5,IF(fun[[#This Row],[ExterQual]]="Gd",4,IF(fun[[#This Row],[ExterQual]]="TA",3,IF(fun[[#This Row],[ExterQual]]="Fa",2,1))))</f>
        <v>4</v>
      </c>
      <c r="AI205" t="s">
        <v>124</v>
      </c>
      <c r="AJ205">
        <f>IF(fun[[#This Row],[ExterCond]]="Ex",5,IF(fun[[#This Row],[ExterCond]]="Gd",4,IF(fun[[#This Row],[ExterCond]]="TA",3,IF(fun[[#This Row],[ExterCond]]="Fa",2,1))))</f>
        <v>3</v>
      </c>
      <c r="AK205" t="s">
        <v>125</v>
      </c>
      <c r="AL205" t="s">
        <v>123</v>
      </c>
      <c r="AM205">
        <f>IF(fun[[#This Row],[BsmtQual]]="Ex",5,IF(fun[[#This Row],[BsmtQual]]="Gd",4,IF(fun[[#This Row],[BsmtQual]]="TA",3,IF(fun[[#This Row],[BsmtQual]]="Fa",2,IF(fun[[#This Row],[BsmtQual]]="Po",1,0)))))</f>
        <v>4</v>
      </c>
      <c r="AN205" t="s">
        <v>124</v>
      </c>
      <c r="AO205">
        <f>IF(fun[[#This Row],[BsmtCond]]="Ex",5,IF(fun[[#This Row],[BsmtCond]]="Gd",4,IF(fun[[#This Row],[BsmtCond]]="TA",3,IF(fun[[#This Row],[BsmtCond]]="Fa",2,IF(fun[[#This Row],[BsmtCond]]="Po",1,0)))))</f>
        <v>3</v>
      </c>
      <c r="AP205" t="s">
        <v>156</v>
      </c>
      <c r="AQ205">
        <f>IF(fun[[#This Row],[BsmtExposure]]="Gd",3,IF(fun[[#This Row],[BsmtExposure]]="Av",2,IF(fun[[#This Row],[BsmtExposure]]="Mn",1,0)))</f>
        <v>2</v>
      </c>
      <c r="AR205" t="s">
        <v>127</v>
      </c>
      <c r="AS205">
        <v>662</v>
      </c>
      <c r="AT205" t="s">
        <v>128</v>
      </c>
      <c r="AU205">
        <v>0</v>
      </c>
      <c r="AV205">
        <v>186</v>
      </c>
      <c r="AW205">
        <v>848</v>
      </c>
      <c r="AX205" t="s">
        <v>129</v>
      </c>
      <c r="AY205" t="s">
        <v>130</v>
      </c>
      <c r="AZ205">
        <f>IF(fun[[#This Row],[HeatingQC]]="Ex",5,IF(fun[[#This Row],[HeatingQC]]="Gd",4,IF(fun[[#This Row],[HeatingQC]]="TA",3,IF(fun[[#This Row],[HeatingQC]]="Fa",2,IF(fun[[#This Row],[HeatingQC]]="Po",1,0)))))</f>
        <v>5</v>
      </c>
      <c r="BA205" t="s">
        <v>131</v>
      </c>
      <c r="BB205" t="s">
        <v>132</v>
      </c>
      <c r="BC205">
        <v>848</v>
      </c>
      <c r="BD205">
        <v>0</v>
      </c>
      <c r="BE205">
        <v>0</v>
      </c>
      <c r="BF205">
        <v>848</v>
      </c>
      <c r="BG205">
        <f>LOG(fun[[#This Row],[GrLivArea]])</f>
        <v>2.9283958522567137</v>
      </c>
      <c r="BH205">
        <v>1</v>
      </c>
      <c r="BI205">
        <v>0</v>
      </c>
      <c r="BJ205">
        <f>fun[[#This Row],[BsmtFullBath]]+(0.5*fun[[#This Row],[BsmtHalfBath]])</f>
        <v>1</v>
      </c>
      <c r="BK205">
        <v>1</v>
      </c>
      <c r="BL205">
        <v>0</v>
      </c>
      <c r="BM205">
        <f>fun[[#This Row],[HalfBath]]+fun[[#This Row],[TOTBaseBath]]+fun[[#This Row],[FullBath]]</f>
        <v>2</v>
      </c>
      <c r="BN205">
        <v>1</v>
      </c>
      <c r="BO205">
        <v>1</v>
      </c>
      <c r="BP205" t="s">
        <v>123</v>
      </c>
      <c r="BQ205">
        <f>IF(fun[[#This Row],[KitchenQual]]="Ex",5,IF(fun[[#This Row],[KitchenQual]]="Gd",4,IF(fun[[#This Row],[KitchenQual]]="TA",3,IF(fun[[#This Row],[KitchenQual]]="Fa",2,0))))</f>
        <v>4</v>
      </c>
      <c r="BR205">
        <v>3</v>
      </c>
      <c r="BS205" t="s">
        <v>133</v>
      </c>
      <c r="BT205">
        <v>1</v>
      </c>
      <c r="BU205" t="s">
        <v>123</v>
      </c>
      <c r="BV205">
        <f>IF(fun[[#This Row],[FireplaceQu]]="Ex",5,IF(fun[[#This Row],[FireplaceQu]]="Gd",4,IF(fun[[#This Row],[FireplaceQu]]="TA",3,IF(fun[[#This Row],[FireplaceQu]]="Fa",2,0))))</f>
        <v>4</v>
      </c>
      <c r="BW205" t="s">
        <v>134</v>
      </c>
      <c r="BX205">
        <v>2004</v>
      </c>
      <c r="BY205" t="s">
        <v>135</v>
      </c>
      <c r="BZ205">
        <v>2</v>
      </c>
      <c r="CA205">
        <v>420</v>
      </c>
      <c r="CB205" t="s">
        <v>124</v>
      </c>
      <c r="CC205">
        <f>IF(fun[[#This Row],[GarageQual]]="Ex",5,IF(fun[[#This Row],[GarageQual]]="Gd",4,IF(fun[[#This Row],[GarageQual]]="TA",3,IF(fun[[#This Row],[GarageQual]]="Fa",2,IF(fun[[#This Row],[GarageQual]]="Po",1,0)))))</f>
        <v>3</v>
      </c>
      <c r="CD205" t="s">
        <v>124</v>
      </c>
      <c r="CE205">
        <f>IF(fun[[#This Row],[GarageCond]]="Ex",5,IF(fun[[#This Row],[GarageCond]]="Gd",4,IF(fun[[#This Row],[GarageCond]]="TA",3,IF(fun[[#This Row],[GarageCond]]="Fa",2,IF(fun[[#This Row],[GarageCond]]="Po",1,0)))))</f>
        <v>3</v>
      </c>
      <c r="CF205" t="s">
        <v>131</v>
      </c>
      <c r="CG205">
        <v>149</v>
      </c>
      <c r="CH205">
        <v>0</v>
      </c>
      <c r="CI205">
        <v>0</v>
      </c>
      <c r="CJ205">
        <v>0</v>
      </c>
      <c r="CK205">
        <v>0</v>
      </c>
      <c r="CL205">
        <f>(0.5*fun[[#This Row],[WoodDeckSF]])+fun[[#This Row],[OpenPorchSF]]+(2*fun[[#This Row],[EnclosedPorch]])+(1.5*fun[[#This Row],[3SsnPorch]])+fun[[#This Row],[ScreenPorch]]</f>
        <v>74.5</v>
      </c>
      <c r="CM205">
        <v>0</v>
      </c>
      <c r="CN205" t="s">
        <v>109</v>
      </c>
      <c r="CO205">
        <f>IF(fun[[#This Row],[PoolQC]]="Ex",5,IF(fun[[#This Row],[PoolQC]]="Gd",4,IF(fun[[#This Row],[PoolQC]]="TA",3,IF(fun[[#This Row],[PoolQC]]="Fa",2,IF(fun[[#This Row],[PoolQC]]="Po",1,0)))))</f>
        <v>0</v>
      </c>
      <c r="CP205" t="s">
        <v>109</v>
      </c>
      <c r="CQ205" t="s">
        <v>109</v>
      </c>
      <c r="CR205">
        <v>0</v>
      </c>
      <c r="CS205">
        <v>1</v>
      </c>
      <c r="CT205">
        <v>2008</v>
      </c>
      <c r="CU205" t="s">
        <v>136</v>
      </c>
      <c r="CV205" t="s">
        <v>137</v>
      </c>
      <c r="CW205">
        <f>COUNTIF(fun[[#This Row],[Id]:[SaleCondition]],0)</f>
        <v>17</v>
      </c>
      <c r="CX205">
        <f>COUNTIF(fun[[#This Row],[Id]:[SaleCondition]],"NA")</f>
        <v>5</v>
      </c>
      <c r="CY205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205">
        <f>fun[NUM_ExCond]+fun[NUM_BsmtCond]+fun[NUM_GarCond]</f>
        <v>9</v>
      </c>
      <c r="DA2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2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205">
        <v>149000</v>
      </c>
    </row>
    <row r="206" spans="1:107" x14ac:dyDescent="0.25">
      <c r="A206">
        <v>205</v>
      </c>
      <c r="B206">
        <v>50</v>
      </c>
      <c r="C206" t="s">
        <v>168</v>
      </c>
      <c r="D206">
        <f>IF(fun[[#This Row],[MSZoning]]="RL",1,0)</f>
        <v>0</v>
      </c>
      <c r="E206">
        <f>IF(fun[[#This Row],[rl]]="RM",1,0)</f>
        <v>0</v>
      </c>
      <c r="F206">
        <f>IF(fun[[#This Row],[rm]]="RH",1,0)</f>
        <v>0</v>
      </c>
      <c r="G206">
        <f>IF(fun[[#This Row],[rh]]="C (all)",1,0)</f>
        <v>0</v>
      </c>
      <c r="H206">
        <v>50</v>
      </c>
      <c r="I206">
        <f>IF(fun[[#This Row],[LotFrontage]]="NA",0,fun[[#This Row],[LotFrontage]])</f>
        <v>50</v>
      </c>
      <c r="J206">
        <v>3500</v>
      </c>
      <c r="K206" t="s">
        <v>108</v>
      </c>
      <c r="L206" t="s">
        <v>200</v>
      </c>
      <c r="M206" t="s">
        <v>110</v>
      </c>
      <c r="N206" t="s">
        <v>111</v>
      </c>
      <c r="O206" t="s">
        <v>112</v>
      </c>
      <c r="P206" t="s">
        <v>113</v>
      </c>
      <c r="Q206" t="s">
        <v>114</v>
      </c>
      <c r="R206" t="s">
        <v>169</v>
      </c>
      <c r="S206" t="s">
        <v>116</v>
      </c>
      <c r="T206" t="s">
        <v>116</v>
      </c>
      <c r="U206" t="s">
        <v>117</v>
      </c>
      <c r="V206" t="s">
        <v>158</v>
      </c>
      <c r="W206">
        <v>5</v>
      </c>
      <c r="X206">
        <v>7</v>
      </c>
      <c r="Y206">
        <v>1947</v>
      </c>
      <c r="Z206">
        <v>1950</v>
      </c>
      <c r="AA206" t="s">
        <v>119</v>
      </c>
      <c r="AB206" t="s">
        <v>120</v>
      </c>
      <c r="AC206" t="s">
        <v>212</v>
      </c>
      <c r="AD206" t="s">
        <v>212</v>
      </c>
      <c r="AE206" t="s">
        <v>143</v>
      </c>
      <c r="AF206">
        <v>0</v>
      </c>
      <c r="AG206" t="s">
        <v>124</v>
      </c>
      <c r="AH206">
        <f>IF(fun[[#This Row],[ExterQual]]="Ex",5,IF(fun[[#This Row],[ExterQual]]="Gd",4,IF(fun[[#This Row],[ExterQual]]="TA",3,IF(fun[[#This Row],[ExterQual]]="Fa",2,1))))</f>
        <v>3</v>
      </c>
      <c r="AI206" t="s">
        <v>124</v>
      </c>
      <c r="AJ206">
        <f>IF(fun[[#This Row],[ExterCond]]="Ex",5,IF(fun[[#This Row],[ExterCond]]="Gd",4,IF(fun[[#This Row],[ExterCond]]="TA",3,IF(fun[[#This Row],[ExterCond]]="Fa",2,1))))</f>
        <v>3</v>
      </c>
      <c r="AK206" t="s">
        <v>144</v>
      </c>
      <c r="AL206" t="s">
        <v>124</v>
      </c>
      <c r="AM206">
        <f>IF(fun[[#This Row],[BsmtQual]]="Ex",5,IF(fun[[#This Row],[BsmtQual]]="Gd",4,IF(fun[[#This Row],[BsmtQual]]="TA",3,IF(fun[[#This Row],[BsmtQual]]="Fa",2,IF(fun[[#This Row],[BsmtQual]]="Po",1,0)))))</f>
        <v>3</v>
      </c>
      <c r="AN206" t="s">
        <v>124</v>
      </c>
      <c r="AO206">
        <f>IF(fun[[#This Row],[BsmtCond]]="Ex",5,IF(fun[[#This Row],[BsmtCond]]="Gd",4,IF(fun[[#This Row],[BsmtCond]]="TA",3,IF(fun[[#This Row],[BsmtCond]]="Fa",2,IF(fun[[#This Row],[BsmtCond]]="Po",1,0)))))</f>
        <v>3</v>
      </c>
      <c r="AP206" t="s">
        <v>126</v>
      </c>
      <c r="AQ206">
        <f>IF(fun[[#This Row],[BsmtExposure]]="Gd",3,IF(fun[[#This Row],[BsmtExposure]]="Av",2,IF(fun[[#This Row],[BsmtExposure]]="Mn",1,0)))</f>
        <v>0</v>
      </c>
      <c r="AR206" t="s">
        <v>198</v>
      </c>
      <c r="AS206">
        <v>312</v>
      </c>
      <c r="AT206" t="s">
        <v>128</v>
      </c>
      <c r="AU206">
        <v>0</v>
      </c>
      <c r="AV206">
        <v>408</v>
      </c>
      <c r="AW206">
        <v>720</v>
      </c>
      <c r="AX206" t="s">
        <v>129</v>
      </c>
      <c r="AY206" t="s">
        <v>124</v>
      </c>
      <c r="AZ206">
        <f>IF(fun[[#This Row],[HeatingQC]]="Ex",5,IF(fun[[#This Row],[HeatingQC]]="Gd",4,IF(fun[[#This Row],[HeatingQC]]="TA",3,IF(fun[[#This Row],[HeatingQC]]="Fa",2,IF(fun[[#This Row],[HeatingQC]]="Po",1,0)))))</f>
        <v>3</v>
      </c>
      <c r="BA206" t="s">
        <v>131</v>
      </c>
      <c r="BB206" t="s">
        <v>132</v>
      </c>
      <c r="BC206">
        <v>720</v>
      </c>
      <c r="BD206">
        <v>564</v>
      </c>
      <c r="BE206">
        <v>0</v>
      </c>
      <c r="BF206">
        <v>1284</v>
      </c>
      <c r="BG206">
        <f>LOG(fun[[#This Row],[GrLivArea]])</f>
        <v>3.1085650237328344</v>
      </c>
      <c r="BH206">
        <v>0</v>
      </c>
      <c r="BI206">
        <v>0</v>
      </c>
      <c r="BJ206">
        <f>fun[[#This Row],[BsmtFullBath]]+(0.5*fun[[#This Row],[BsmtHalfBath]])</f>
        <v>0</v>
      </c>
      <c r="BK206">
        <v>1</v>
      </c>
      <c r="BL206">
        <v>1</v>
      </c>
      <c r="BM206">
        <f>fun[[#This Row],[HalfBath]]+fun[[#This Row],[TOTBaseBath]]+fun[[#This Row],[FullBath]]</f>
        <v>2</v>
      </c>
      <c r="BN206">
        <v>2</v>
      </c>
      <c r="BO206">
        <v>1</v>
      </c>
      <c r="BP206" t="s">
        <v>124</v>
      </c>
      <c r="BQ206">
        <f>IF(fun[[#This Row],[KitchenQual]]="Ex",5,IF(fun[[#This Row],[KitchenQual]]="Gd",4,IF(fun[[#This Row],[KitchenQual]]="TA",3,IF(fun[[#This Row],[KitchenQual]]="Fa",2,0))))</f>
        <v>3</v>
      </c>
      <c r="BR206">
        <v>5</v>
      </c>
      <c r="BS206" t="s">
        <v>133</v>
      </c>
      <c r="BT206">
        <v>0</v>
      </c>
      <c r="BU206" t="s">
        <v>109</v>
      </c>
      <c r="BV206">
        <f>IF(fun[[#This Row],[FireplaceQu]]="Ex",5,IF(fun[[#This Row],[FireplaceQu]]="Gd",4,IF(fun[[#This Row],[FireplaceQu]]="TA",3,IF(fun[[#This Row],[FireplaceQu]]="Fa",2,0))))</f>
        <v>0</v>
      </c>
      <c r="BW206" t="s">
        <v>153</v>
      </c>
      <c r="BX206">
        <v>1948</v>
      </c>
      <c r="BY206" t="s">
        <v>128</v>
      </c>
      <c r="BZ206">
        <v>1</v>
      </c>
      <c r="CA206">
        <v>240</v>
      </c>
      <c r="CB206" t="s">
        <v>124</v>
      </c>
      <c r="CC206">
        <f>IF(fun[[#This Row],[GarageQual]]="Ex",5,IF(fun[[#This Row],[GarageQual]]="Gd",4,IF(fun[[#This Row],[GarageQual]]="TA",3,IF(fun[[#This Row],[GarageQual]]="Fa",2,IF(fun[[#This Row],[GarageQual]]="Po",1,0)))))</f>
        <v>3</v>
      </c>
      <c r="CD206" t="s">
        <v>124</v>
      </c>
      <c r="CE206">
        <f>IF(fun[[#This Row],[GarageCond]]="Ex",5,IF(fun[[#This Row],[GarageCond]]="Gd",4,IF(fun[[#This Row],[GarageCond]]="TA",3,IF(fun[[#This Row],[GarageCond]]="Fa",2,IF(fun[[#This Row],[GarageCond]]="Po",1,0)))))</f>
        <v>3</v>
      </c>
      <c r="CF206" t="s">
        <v>131</v>
      </c>
      <c r="CG206">
        <v>0</v>
      </c>
      <c r="CH206">
        <v>35</v>
      </c>
      <c r="CI206">
        <v>0</v>
      </c>
      <c r="CJ206">
        <v>0</v>
      </c>
      <c r="CK206">
        <v>0</v>
      </c>
      <c r="CL206">
        <f>(0.5*fun[[#This Row],[WoodDeckSF]])+fun[[#This Row],[OpenPorchSF]]+(2*fun[[#This Row],[EnclosedPorch]])+(1.5*fun[[#This Row],[3SsnPorch]])+fun[[#This Row],[ScreenPorch]]</f>
        <v>35</v>
      </c>
      <c r="CM206">
        <v>0</v>
      </c>
      <c r="CN206" t="s">
        <v>109</v>
      </c>
      <c r="CO206">
        <f>IF(fun[[#This Row],[PoolQC]]="Ex",5,IF(fun[[#This Row],[PoolQC]]="Gd",4,IF(fun[[#This Row],[PoolQC]]="TA",3,IF(fun[[#This Row],[PoolQC]]="Fa",2,IF(fun[[#This Row],[PoolQC]]="Po",1,0)))))</f>
        <v>0</v>
      </c>
      <c r="CP206" t="s">
        <v>244</v>
      </c>
      <c r="CQ206" t="s">
        <v>109</v>
      </c>
      <c r="CR206">
        <v>0</v>
      </c>
      <c r="CS206">
        <v>4</v>
      </c>
      <c r="CT206">
        <v>2009</v>
      </c>
      <c r="CU206" t="s">
        <v>136</v>
      </c>
      <c r="CV206" t="s">
        <v>137</v>
      </c>
      <c r="CW206">
        <f>COUNTIF(fun[[#This Row],[Id]:[SaleCondition]],0)</f>
        <v>20</v>
      </c>
      <c r="CX206">
        <f>COUNTIF(fun[[#This Row],[Id]:[SaleCondition]],"NA")</f>
        <v>3</v>
      </c>
      <c r="CY20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06">
        <f>fun[NUM_ExCond]+fun[NUM_BsmtCond]+fun[NUM_GarCond]</f>
        <v>9</v>
      </c>
      <c r="DA2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2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206">
        <v>110000</v>
      </c>
    </row>
    <row r="207" spans="1:107" x14ac:dyDescent="0.25">
      <c r="A207">
        <v>206</v>
      </c>
      <c r="B207">
        <v>20</v>
      </c>
      <c r="C207" t="s">
        <v>107</v>
      </c>
      <c r="D207">
        <f>IF(fun[[#This Row],[MSZoning]]="RL",1,0)</f>
        <v>1</v>
      </c>
      <c r="E207">
        <f>IF(fun[[#This Row],[rl]]="RM",1,0)</f>
        <v>0</v>
      </c>
      <c r="F207">
        <f>IF(fun[[#This Row],[rm]]="RH",1,0)</f>
        <v>0</v>
      </c>
      <c r="G207">
        <f>IF(fun[[#This Row],[rh]]="C (all)",1,0)</f>
        <v>0</v>
      </c>
      <c r="H207">
        <v>99</v>
      </c>
      <c r="I207">
        <f>IF(fun[[#This Row],[LotFrontage]]="NA",0,fun[[#This Row],[LotFrontage]])</f>
        <v>99</v>
      </c>
      <c r="J207">
        <v>11851</v>
      </c>
      <c r="K207" t="s">
        <v>108</v>
      </c>
      <c r="L207" t="s">
        <v>109</v>
      </c>
      <c r="M207" t="s">
        <v>110</v>
      </c>
      <c r="N207" t="s">
        <v>111</v>
      </c>
      <c r="O207" t="s">
        <v>112</v>
      </c>
      <c r="P207" t="s">
        <v>148</v>
      </c>
      <c r="Q207" t="s">
        <v>114</v>
      </c>
      <c r="R207" t="s">
        <v>219</v>
      </c>
      <c r="S207" t="s">
        <v>116</v>
      </c>
      <c r="T207" t="s">
        <v>116</v>
      </c>
      <c r="U207" t="s">
        <v>117</v>
      </c>
      <c r="V207" t="s">
        <v>141</v>
      </c>
      <c r="W207">
        <v>7</v>
      </c>
      <c r="X207">
        <v>5</v>
      </c>
      <c r="Y207">
        <v>1990</v>
      </c>
      <c r="Z207">
        <v>1990</v>
      </c>
      <c r="AA207" t="s">
        <v>119</v>
      </c>
      <c r="AB207" t="s">
        <v>120</v>
      </c>
      <c r="AC207" t="s">
        <v>166</v>
      </c>
      <c r="AD207" t="s">
        <v>166</v>
      </c>
      <c r="AE207" t="s">
        <v>143</v>
      </c>
      <c r="AF207">
        <v>0</v>
      </c>
      <c r="AG207" t="s">
        <v>124</v>
      </c>
      <c r="AH207">
        <f>IF(fun[[#This Row],[ExterQual]]="Ex",5,IF(fun[[#This Row],[ExterQual]]="Gd",4,IF(fun[[#This Row],[ExterQual]]="TA",3,IF(fun[[#This Row],[ExterQual]]="Fa",2,1))))</f>
        <v>3</v>
      </c>
      <c r="AI207" t="s">
        <v>124</v>
      </c>
      <c r="AJ207">
        <f>IF(fun[[#This Row],[ExterCond]]="Ex",5,IF(fun[[#This Row],[ExterCond]]="Gd",4,IF(fun[[#This Row],[ExterCond]]="TA",3,IF(fun[[#This Row],[ExterCond]]="Fa",2,1))))</f>
        <v>3</v>
      </c>
      <c r="AK207" t="s">
        <v>125</v>
      </c>
      <c r="AL207" t="s">
        <v>123</v>
      </c>
      <c r="AM207">
        <f>IF(fun[[#This Row],[BsmtQual]]="Ex",5,IF(fun[[#This Row],[BsmtQual]]="Gd",4,IF(fun[[#This Row],[BsmtQual]]="TA",3,IF(fun[[#This Row],[BsmtQual]]="Fa",2,IF(fun[[#This Row],[BsmtQual]]="Po",1,0)))))</f>
        <v>4</v>
      </c>
      <c r="AN207" t="s">
        <v>124</v>
      </c>
      <c r="AO207">
        <f>IF(fun[[#This Row],[BsmtCond]]="Ex",5,IF(fun[[#This Row],[BsmtCond]]="Gd",4,IF(fun[[#This Row],[BsmtCond]]="TA",3,IF(fun[[#This Row],[BsmtCond]]="Fa",2,IF(fun[[#This Row],[BsmtCond]]="Po",1,0)))))</f>
        <v>3</v>
      </c>
      <c r="AP207" t="s">
        <v>126</v>
      </c>
      <c r="AQ207">
        <f>IF(fun[[#This Row],[BsmtExposure]]="Gd",3,IF(fun[[#This Row],[BsmtExposure]]="Av",2,IF(fun[[#This Row],[BsmtExposure]]="Mn",1,0)))</f>
        <v>0</v>
      </c>
      <c r="AR207" t="s">
        <v>128</v>
      </c>
      <c r="AS207">
        <v>0</v>
      </c>
      <c r="AT207" t="s">
        <v>128</v>
      </c>
      <c r="AU207">
        <v>0</v>
      </c>
      <c r="AV207">
        <v>1424</v>
      </c>
      <c r="AW207">
        <v>1424</v>
      </c>
      <c r="AX207" t="s">
        <v>129</v>
      </c>
      <c r="AY207" t="s">
        <v>130</v>
      </c>
      <c r="AZ207">
        <f>IF(fun[[#This Row],[HeatingQC]]="Ex",5,IF(fun[[#This Row],[HeatingQC]]="Gd",4,IF(fun[[#This Row],[HeatingQC]]="TA",3,IF(fun[[#This Row],[HeatingQC]]="Fa",2,IF(fun[[#This Row],[HeatingQC]]="Po",1,0)))))</f>
        <v>5</v>
      </c>
      <c r="BA207" t="s">
        <v>131</v>
      </c>
      <c r="BB207" t="s">
        <v>132</v>
      </c>
      <c r="BC207">
        <v>1442</v>
      </c>
      <c r="BD207">
        <v>0</v>
      </c>
      <c r="BE207">
        <v>0</v>
      </c>
      <c r="BF207">
        <v>1442</v>
      </c>
      <c r="BG207">
        <f>LOG(fun[[#This Row],[GrLivArea]])</f>
        <v>3.1589652603834102</v>
      </c>
      <c r="BH207">
        <v>0</v>
      </c>
      <c r="BI207">
        <v>0</v>
      </c>
      <c r="BJ207">
        <f>fun[[#This Row],[BsmtFullBath]]+(0.5*fun[[#This Row],[BsmtHalfBath]])</f>
        <v>0</v>
      </c>
      <c r="BK207">
        <v>2</v>
      </c>
      <c r="BL207">
        <v>0</v>
      </c>
      <c r="BM207">
        <f>fun[[#This Row],[HalfBath]]+fun[[#This Row],[TOTBaseBath]]+fun[[#This Row],[FullBath]]</f>
        <v>2</v>
      </c>
      <c r="BN207">
        <v>3</v>
      </c>
      <c r="BO207">
        <v>1</v>
      </c>
      <c r="BP207" t="s">
        <v>124</v>
      </c>
      <c r="BQ207">
        <f>IF(fun[[#This Row],[KitchenQual]]="Ex",5,IF(fun[[#This Row],[KitchenQual]]="Gd",4,IF(fun[[#This Row],[KitchenQual]]="TA",3,IF(fun[[#This Row],[KitchenQual]]="Fa",2,0))))</f>
        <v>3</v>
      </c>
      <c r="BR207">
        <v>5</v>
      </c>
      <c r="BS207" t="s">
        <v>133</v>
      </c>
      <c r="BT207">
        <v>0</v>
      </c>
      <c r="BU207" t="s">
        <v>109</v>
      </c>
      <c r="BV207">
        <f>IF(fun[[#This Row],[FireplaceQu]]="Ex",5,IF(fun[[#This Row],[FireplaceQu]]="Gd",4,IF(fun[[#This Row],[FireplaceQu]]="TA",3,IF(fun[[#This Row],[FireplaceQu]]="Fa",2,0))))</f>
        <v>0</v>
      </c>
      <c r="BW207" t="s">
        <v>134</v>
      </c>
      <c r="BX207">
        <v>1990</v>
      </c>
      <c r="BY207" t="s">
        <v>135</v>
      </c>
      <c r="BZ207">
        <v>2</v>
      </c>
      <c r="CA207">
        <v>500</v>
      </c>
      <c r="CB207" t="s">
        <v>124</v>
      </c>
      <c r="CC207">
        <f>IF(fun[[#This Row],[GarageQual]]="Ex",5,IF(fun[[#This Row],[GarageQual]]="Gd",4,IF(fun[[#This Row],[GarageQual]]="TA",3,IF(fun[[#This Row],[GarageQual]]="Fa",2,IF(fun[[#This Row],[GarageQual]]="Po",1,0)))))</f>
        <v>3</v>
      </c>
      <c r="CD207" t="s">
        <v>124</v>
      </c>
      <c r="CE207">
        <f>IF(fun[[#This Row],[GarageCond]]="Ex",5,IF(fun[[#This Row],[GarageCond]]="Gd",4,IF(fun[[#This Row],[GarageCond]]="TA",3,IF(fun[[#This Row],[GarageCond]]="Fa",2,IF(fun[[#This Row],[GarageCond]]="Po",1,0)))))</f>
        <v>3</v>
      </c>
      <c r="CF207" t="s">
        <v>131</v>
      </c>
      <c r="CG207">
        <v>0</v>
      </c>
      <c r="CH207">
        <v>34</v>
      </c>
      <c r="CI207">
        <v>0</v>
      </c>
      <c r="CJ207">
        <v>508</v>
      </c>
      <c r="CK207">
        <v>0</v>
      </c>
      <c r="CL207">
        <f>(0.5*fun[[#This Row],[WoodDeckSF]])+fun[[#This Row],[OpenPorchSF]]+(2*fun[[#This Row],[EnclosedPorch]])+(1.5*fun[[#This Row],[3SsnPorch]])+fun[[#This Row],[ScreenPorch]]</f>
        <v>796</v>
      </c>
      <c r="CM207">
        <v>0</v>
      </c>
      <c r="CN207" t="s">
        <v>109</v>
      </c>
      <c r="CO207">
        <f>IF(fun[[#This Row],[PoolQC]]="Ex",5,IF(fun[[#This Row],[PoolQC]]="Gd",4,IF(fun[[#This Row],[PoolQC]]="TA",3,IF(fun[[#This Row],[PoolQC]]="Fa",2,IF(fun[[#This Row],[PoolQC]]="Po",1,0)))))</f>
        <v>0</v>
      </c>
      <c r="CP207" t="s">
        <v>109</v>
      </c>
      <c r="CQ207" t="s">
        <v>109</v>
      </c>
      <c r="CR207">
        <v>0</v>
      </c>
      <c r="CS207">
        <v>5</v>
      </c>
      <c r="CT207">
        <v>2009</v>
      </c>
      <c r="CU207" t="s">
        <v>136</v>
      </c>
      <c r="CV207" t="s">
        <v>137</v>
      </c>
      <c r="CW207">
        <f>COUNTIF(fun[[#This Row],[Id]:[SaleCondition]],0)</f>
        <v>21</v>
      </c>
      <c r="CX207">
        <f>COUNTIF(fun[[#This Row],[Id]:[SaleCondition]],"NA")</f>
        <v>5</v>
      </c>
      <c r="CY20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07">
        <f>fun[NUM_ExCond]+fun[NUM_BsmtCond]+fun[NUM_GarCond]</f>
        <v>9</v>
      </c>
      <c r="DA2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2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207">
        <v>180500</v>
      </c>
    </row>
    <row r="208" spans="1:107" x14ac:dyDescent="0.25">
      <c r="A208">
        <v>207</v>
      </c>
      <c r="B208">
        <v>20</v>
      </c>
      <c r="C208" t="s">
        <v>107</v>
      </c>
      <c r="D208">
        <f>IF(fun[[#This Row],[MSZoning]]="RL",1,0)</f>
        <v>1</v>
      </c>
      <c r="E208">
        <f>IF(fun[[#This Row],[rl]]="RM",1,0)</f>
        <v>0</v>
      </c>
      <c r="F208">
        <f>IF(fun[[#This Row],[rm]]="RH",1,0)</f>
        <v>0</v>
      </c>
      <c r="G208">
        <f>IF(fun[[#This Row],[rh]]="C (all)",1,0)</f>
        <v>0</v>
      </c>
      <c r="H208">
        <v>40</v>
      </c>
      <c r="I208">
        <f>IF(fun[[#This Row],[LotFrontage]]="NA",0,fun[[#This Row],[LotFrontage]])</f>
        <v>40</v>
      </c>
      <c r="J208">
        <v>13673</v>
      </c>
      <c r="K208" t="s">
        <v>108</v>
      </c>
      <c r="L208" t="s">
        <v>109</v>
      </c>
      <c r="M208" t="s">
        <v>146</v>
      </c>
      <c r="N208" t="s">
        <v>111</v>
      </c>
      <c r="O208" t="s">
        <v>112</v>
      </c>
      <c r="P208" t="s">
        <v>192</v>
      </c>
      <c r="Q208" t="s">
        <v>114</v>
      </c>
      <c r="R208" t="s">
        <v>177</v>
      </c>
      <c r="S208" t="s">
        <v>197</v>
      </c>
      <c r="T208" t="s">
        <v>116</v>
      </c>
      <c r="U208" t="s">
        <v>117</v>
      </c>
      <c r="V208" t="s">
        <v>141</v>
      </c>
      <c r="W208">
        <v>5</v>
      </c>
      <c r="X208">
        <v>5</v>
      </c>
      <c r="Y208">
        <v>1962</v>
      </c>
      <c r="Z208">
        <v>1962</v>
      </c>
      <c r="AA208" t="s">
        <v>119</v>
      </c>
      <c r="AB208" t="s">
        <v>120</v>
      </c>
      <c r="AC208" t="s">
        <v>166</v>
      </c>
      <c r="AD208" t="s">
        <v>166</v>
      </c>
      <c r="AE208" t="s">
        <v>143</v>
      </c>
      <c r="AF208">
        <v>0</v>
      </c>
      <c r="AG208" t="s">
        <v>124</v>
      </c>
      <c r="AH208">
        <f>IF(fun[[#This Row],[ExterQual]]="Ex",5,IF(fun[[#This Row],[ExterQual]]="Gd",4,IF(fun[[#This Row],[ExterQual]]="TA",3,IF(fun[[#This Row],[ExterQual]]="Fa",2,1))))</f>
        <v>3</v>
      </c>
      <c r="AI208" t="s">
        <v>123</v>
      </c>
      <c r="AJ208">
        <f>IF(fun[[#This Row],[ExterCond]]="Ex",5,IF(fun[[#This Row],[ExterCond]]="Gd",4,IF(fun[[#This Row],[ExterCond]]="TA",3,IF(fun[[#This Row],[ExterCond]]="Fa",2,1))))</f>
        <v>4</v>
      </c>
      <c r="AK208" t="s">
        <v>144</v>
      </c>
      <c r="AL208" t="s">
        <v>124</v>
      </c>
      <c r="AM208">
        <f>IF(fun[[#This Row],[BsmtQual]]="Ex",5,IF(fun[[#This Row],[BsmtQual]]="Gd",4,IF(fun[[#This Row],[BsmtQual]]="TA",3,IF(fun[[#This Row],[BsmtQual]]="Fa",2,IF(fun[[#This Row],[BsmtQual]]="Po",1,0)))))</f>
        <v>3</v>
      </c>
      <c r="AN208" t="s">
        <v>124</v>
      </c>
      <c r="AO208">
        <f>IF(fun[[#This Row],[BsmtCond]]="Ex",5,IF(fun[[#This Row],[BsmtCond]]="Gd",4,IF(fun[[#This Row],[BsmtCond]]="TA",3,IF(fun[[#This Row],[BsmtCond]]="Fa",2,IF(fun[[#This Row],[BsmtCond]]="Po",1,0)))))</f>
        <v>3</v>
      </c>
      <c r="AP208" t="s">
        <v>126</v>
      </c>
      <c r="AQ208">
        <f>IF(fun[[#This Row],[BsmtExposure]]="Gd",3,IF(fun[[#This Row],[BsmtExposure]]="Av",2,IF(fun[[#This Row],[BsmtExposure]]="Mn",1,0)))</f>
        <v>0</v>
      </c>
      <c r="AR208" t="s">
        <v>128</v>
      </c>
      <c r="AS208">
        <v>0</v>
      </c>
      <c r="AT208" t="s">
        <v>128</v>
      </c>
      <c r="AU208">
        <v>0</v>
      </c>
      <c r="AV208">
        <v>1140</v>
      </c>
      <c r="AW208">
        <v>1140</v>
      </c>
      <c r="AX208" t="s">
        <v>129</v>
      </c>
      <c r="AY208" t="s">
        <v>124</v>
      </c>
      <c r="AZ208">
        <f>IF(fun[[#This Row],[HeatingQC]]="Ex",5,IF(fun[[#This Row],[HeatingQC]]="Gd",4,IF(fun[[#This Row],[HeatingQC]]="TA",3,IF(fun[[#This Row],[HeatingQC]]="Fa",2,IF(fun[[#This Row],[HeatingQC]]="Po",1,0)))))</f>
        <v>3</v>
      </c>
      <c r="BA208" t="s">
        <v>131</v>
      </c>
      <c r="BB208" t="s">
        <v>132</v>
      </c>
      <c r="BC208">
        <v>1696</v>
      </c>
      <c r="BD208">
        <v>0</v>
      </c>
      <c r="BE208">
        <v>0</v>
      </c>
      <c r="BF208">
        <v>1696</v>
      </c>
      <c r="BG208">
        <f>LOG(fun[[#This Row],[GrLivArea]])</f>
        <v>3.229425847920695</v>
      </c>
      <c r="BH208">
        <v>0</v>
      </c>
      <c r="BI208">
        <v>0</v>
      </c>
      <c r="BJ208">
        <f>fun[[#This Row],[BsmtFullBath]]+(0.5*fun[[#This Row],[BsmtHalfBath]])</f>
        <v>0</v>
      </c>
      <c r="BK208">
        <v>1</v>
      </c>
      <c r="BL208">
        <v>1</v>
      </c>
      <c r="BM208">
        <f>fun[[#This Row],[HalfBath]]+fun[[#This Row],[TOTBaseBath]]+fun[[#This Row],[FullBath]]</f>
        <v>2</v>
      </c>
      <c r="BN208">
        <v>3</v>
      </c>
      <c r="BO208">
        <v>1</v>
      </c>
      <c r="BP208" t="s">
        <v>124</v>
      </c>
      <c r="BQ208">
        <f>IF(fun[[#This Row],[KitchenQual]]="Ex",5,IF(fun[[#This Row],[KitchenQual]]="Gd",4,IF(fun[[#This Row],[KitchenQual]]="TA",3,IF(fun[[#This Row],[KitchenQual]]="Fa",2,0))))</f>
        <v>3</v>
      </c>
      <c r="BR208">
        <v>8</v>
      </c>
      <c r="BS208" t="s">
        <v>250</v>
      </c>
      <c r="BT208">
        <v>1</v>
      </c>
      <c r="BU208" t="s">
        <v>124</v>
      </c>
      <c r="BV208">
        <f>IF(fun[[#This Row],[FireplaceQu]]="Ex",5,IF(fun[[#This Row],[FireplaceQu]]="Gd",4,IF(fun[[#This Row],[FireplaceQu]]="TA",3,IF(fun[[#This Row],[FireplaceQu]]="Fa",2,0))))</f>
        <v>3</v>
      </c>
      <c r="BW208" t="s">
        <v>134</v>
      </c>
      <c r="BX208">
        <v>1962</v>
      </c>
      <c r="BY208" t="s">
        <v>135</v>
      </c>
      <c r="BZ208">
        <v>1</v>
      </c>
      <c r="CA208">
        <v>349</v>
      </c>
      <c r="CB208" t="s">
        <v>124</v>
      </c>
      <c r="CC208">
        <f>IF(fun[[#This Row],[GarageQual]]="Ex",5,IF(fun[[#This Row],[GarageQual]]="Gd",4,IF(fun[[#This Row],[GarageQual]]="TA",3,IF(fun[[#This Row],[GarageQual]]="Fa",2,IF(fun[[#This Row],[GarageQual]]="Po",1,0)))))</f>
        <v>3</v>
      </c>
      <c r="CD208" t="s">
        <v>124</v>
      </c>
      <c r="CE208">
        <f>IF(fun[[#This Row],[GarageCond]]="Ex",5,IF(fun[[#This Row],[GarageCond]]="Gd",4,IF(fun[[#This Row],[GarageCond]]="TA",3,IF(fun[[#This Row],[GarageCond]]="Fa",2,IF(fun[[#This Row],[GarageCond]]="Po",1,0)))))</f>
        <v>3</v>
      </c>
      <c r="CF208" t="s">
        <v>131</v>
      </c>
      <c r="CG208">
        <v>0</v>
      </c>
      <c r="CH208">
        <v>30</v>
      </c>
      <c r="CI208">
        <v>0</v>
      </c>
      <c r="CJ208">
        <v>0</v>
      </c>
      <c r="CK208">
        <v>0</v>
      </c>
      <c r="CL208">
        <f>(0.5*fun[[#This Row],[WoodDeckSF]])+fun[[#This Row],[OpenPorchSF]]+(2*fun[[#This Row],[EnclosedPorch]])+(1.5*fun[[#This Row],[3SsnPorch]])+fun[[#This Row],[ScreenPorch]]</f>
        <v>30</v>
      </c>
      <c r="CM208">
        <v>0</v>
      </c>
      <c r="CN208" t="s">
        <v>109</v>
      </c>
      <c r="CO208">
        <f>IF(fun[[#This Row],[PoolQC]]="Ex",5,IF(fun[[#This Row],[PoolQC]]="Gd",4,IF(fun[[#This Row],[PoolQC]]="TA",3,IF(fun[[#This Row],[PoolQC]]="Fa",2,IF(fun[[#This Row],[PoolQC]]="Po",1,0)))))</f>
        <v>0</v>
      </c>
      <c r="CP208" t="s">
        <v>109</v>
      </c>
      <c r="CQ208" t="s">
        <v>109</v>
      </c>
      <c r="CR208">
        <v>0</v>
      </c>
      <c r="CS208">
        <v>3</v>
      </c>
      <c r="CT208">
        <v>2007</v>
      </c>
      <c r="CU208" t="s">
        <v>136</v>
      </c>
      <c r="CV208" t="s">
        <v>137</v>
      </c>
      <c r="CW208">
        <f>COUNTIF(fun[[#This Row],[Id]:[SaleCondition]],0)</f>
        <v>19</v>
      </c>
      <c r="CX208">
        <f>COUNTIF(fun[[#This Row],[Id]:[SaleCondition]],"NA")</f>
        <v>4</v>
      </c>
      <c r="CY208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208">
        <f>fun[NUM_ExCond]+fun[NUM_BsmtCond]+fun[NUM_GarCond]</f>
        <v>10</v>
      </c>
      <c r="DA2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2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51.25</v>
      </c>
      <c r="DC208">
        <v>143900</v>
      </c>
    </row>
    <row r="209" spans="1:107" x14ac:dyDescent="0.25">
      <c r="A209">
        <v>208</v>
      </c>
      <c r="B209">
        <v>20</v>
      </c>
      <c r="C209" t="s">
        <v>107</v>
      </c>
      <c r="D209">
        <f>IF(fun[[#This Row],[MSZoning]]="RL",1,0)</f>
        <v>1</v>
      </c>
      <c r="E209">
        <f>IF(fun[[#This Row],[rl]]="RM",1,0)</f>
        <v>0</v>
      </c>
      <c r="F209">
        <f>IF(fun[[#This Row],[rm]]="RH",1,0)</f>
        <v>0</v>
      </c>
      <c r="G209">
        <f>IF(fun[[#This Row],[rh]]="C (all)",1,0)</f>
        <v>0</v>
      </c>
      <c r="H209" t="s">
        <v>109</v>
      </c>
      <c r="I209">
        <f>IF(fun[[#This Row],[LotFrontage]]="NA",0,fun[[#This Row],[LotFrontage]])</f>
        <v>0</v>
      </c>
      <c r="J209">
        <v>12493</v>
      </c>
      <c r="K209" t="s">
        <v>108</v>
      </c>
      <c r="L209" t="s">
        <v>109</v>
      </c>
      <c r="M209" t="s">
        <v>146</v>
      </c>
      <c r="N209" t="s">
        <v>111</v>
      </c>
      <c r="O209" t="s">
        <v>112</v>
      </c>
      <c r="P209" t="s">
        <v>113</v>
      </c>
      <c r="Q209" t="s">
        <v>114</v>
      </c>
      <c r="R209" t="s">
        <v>188</v>
      </c>
      <c r="S209" t="s">
        <v>116</v>
      </c>
      <c r="T209" t="s">
        <v>116</v>
      </c>
      <c r="U209" t="s">
        <v>117</v>
      </c>
      <c r="V209" t="s">
        <v>141</v>
      </c>
      <c r="W209">
        <v>4</v>
      </c>
      <c r="X209">
        <v>5</v>
      </c>
      <c r="Y209">
        <v>1960</v>
      </c>
      <c r="Z209">
        <v>1960</v>
      </c>
      <c r="AA209" t="s">
        <v>119</v>
      </c>
      <c r="AB209" t="s">
        <v>120</v>
      </c>
      <c r="AC209" t="s">
        <v>150</v>
      </c>
      <c r="AD209" t="s">
        <v>150</v>
      </c>
      <c r="AE209" t="s">
        <v>143</v>
      </c>
      <c r="AF209">
        <v>0</v>
      </c>
      <c r="AG209" t="s">
        <v>124</v>
      </c>
      <c r="AH209">
        <f>IF(fun[[#This Row],[ExterQual]]="Ex",5,IF(fun[[#This Row],[ExterQual]]="Gd",4,IF(fun[[#This Row],[ExterQual]]="TA",3,IF(fun[[#This Row],[ExterQual]]="Fa",2,1))))</f>
        <v>3</v>
      </c>
      <c r="AI209" t="s">
        <v>124</v>
      </c>
      <c r="AJ209">
        <f>IF(fun[[#This Row],[ExterCond]]="Ex",5,IF(fun[[#This Row],[ExterCond]]="Gd",4,IF(fun[[#This Row],[ExterCond]]="TA",3,IF(fun[[#This Row],[ExterCond]]="Fa",2,1))))</f>
        <v>3</v>
      </c>
      <c r="AK209" t="s">
        <v>125</v>
      </c>
      <c r="AL209" t="s">
        <v>124</v>
      </c>
      <c r="AM209">
        <f>IF(fun[[#This Row],[BsmtQual]]="Ex",5,IF(fun[[#This Row],[BsmtQual]]="Gd",4,IF(fun[[#This Row],[BsmtQual]]="TA",3,IF(fun[[#This Row],[BsmtQual]]="Fa",2,IF(fun[[#This Row],[BsmtQual]]="Po",1,0)))))</f>
        <v>3</v>
      </c>
      <c r="AN209" t="s">
        <v>124</v>
      </c>
      <c r="AO209">
        <f>IF(fun[[#This Row],[BsmtCond]]="Ex",5,IF(fun[[#This Row],[BsmtCond]]="Gd",4,IF(fun[[#This Row],[BsmtCond]]="TA",3,IF(fun[[#This Row],[BsmtCond]]="Fa",2,IF(fun[[#This Row],[BsmtCond]]="Po",1,0)))))</f>
        <v>3</v>
      </c>
      <c r="AP209" t="s">
        <v>126</v>
      </c>
      <c r="AQ209">
        <f>IF(fun[[#This Row],[BsmtExposure]]="Gd",3,IF(fun[[#This Row],[BsmtExposure]]="Av",2,IF(fun[[#This Row],[BsmtExposure]]="Mn",1,0)))</f>
        <v>0</v>
      </c>
      <c r="AR209" t="s">
        <v>145</v>
      </c>
      <c r="AS209">
        <v>419</v>
      </c>
      <c r="AT209" t="s">
        <v>179</v>
      </c>
      <c r="AU209">
        <v>306</v>
      </c>
      <c r="AV209">
        <v>375</v>
      </c>
      <c r="AW209">
        <v>1100</v>
      </c>
      <c r="AX209" t="s">
        <v>129</v>
      </c>
      <c r="AY209" t="s">
        <v>124</v>
      </c>
      <c r="AZ209">
        <f>IF(fun[[#This Row],[HeatingQC]]="Ex",5,IF(fun[[#This Row],[HeatingQC]]="Gd",4,IF(fun[[#This Row],[HeatingQC]]="TA",3,IF(fun[[#This Row],[HeatingQC]]="Fa",2,IF(fun[[#This Row],[HeatingQC]]="Po",1,0)))))</f>
        <v>3</v>
      </c>
      <c r="BA209" t="s">
        <v>131</v>
      </c>
      <c r="BB209" t="s">
        <v>132</v>
      </c>
      <c r="BC209">
        <v>1100</v>
      </c>
      <c r="BD209">
        <v>0</v>
      </c>
      <c r="BE209">
        <v>0</v>
      </c>
      <c r="BF209">
        <v>1100</v>
      </c>
      <c r="BG209">
        <f>LOG(fun[[#This Row],[GrLivArea]])</f>
        <v>3.0413926851582249</v>
      </c>
      <c r="BH209">
        <v>1</v>
      </c>
      <c r="BI209">
        <v>0</v>
      </c>
      <c r="BJ209">
        <f>fun[[#This Row],[BsmtFullBath]]+(0.5*fun[[#This Row],[BsmtHalfBath]])</f>
        <v>1</v>
      </c>
      <c r="BK209">
        <v>1</v>
      </c>
      <c r="BL209">
        <v>0</v>
      </c>
      <c r="BM209">
        <f>fun[[#This Row],[HalfBath]]+fun[[#This Row],[TOTBaseBath]]+fun[[#This Row],[FullBath]]</f>
        <v>2</v>
      </c>
      <c r="BN209">
        <v>3</v>
      </c>
      <c r="BO209">
        <v>1</v>
      </c>
      <c r="BP209" t="s">
        <v>124</v>
      </c>
      <c r="BQ209">
        <f>IF(fun[[#This Row],[KitchenQual]]="Ex",5,IF(fun[[#This Row],[KitchenQual]]="Gd",4,IF(fun[[#This Row],[KitchenQual]]="TA",3,IF(fun[[#This Row],[KitchenQual]]="Fa",2,0))))</f>
        <v>3</v>
      </c>
      <c r="BR209">
        <v>6</v>
      </c>
      <c r="BS209" t="s">
        <v>133</v>
      </c>
      <c r="BT209">
        <v>1</v>
      </c>
      <c r="BU209" t="s">
        <v>238</v>
      </c>
      <c r="BV209">
        <f>IF(fun[[#This Row],[FireplaceQu]]="Ex",5,IF(fun[[#This Row],[FireplaceQu]]="Gd",4,IF(fun[[#This Row],[FireplaceQu]]="TA",3,IF(fun[[#This Row],[FireplaceQu]]="Fa",2,0))))</f>
        <v>0</v>
      </c>
      <c r="BW209" t="s">
        <v>134</v>
      </c>
      <c r="BX209">
        <v>1960</v>
      </c>
      <c r="BY209" t="s">
        <v>135</v>
      </c>
      <c r="BZ209">
        <v>1</v>
      </c>
      <c r="CA209">
        <v>312</v>
      </c>
      <c r="CB209" t="s">
        <v>124</v>
      </c>
      <c r="CC209">
        <f>IF(fun[[#This Row],[GarageQual]]="Ex",5,IF(fun[[#This Row],[GarageQual]]="Gd",4,IF(fun[[#This Row],[GarageQual]]="TA",3,IF(fun[[#This Row],[GarageQual]]="Fa",2,IF(fun[[#This Row],[GarageQual]]="Po",1,0)))))</f>
        <v>3</v>
      </c>
      <c r="CD209" t="s">
        <v>124</v>
      </c>
      <c r="CE209">
        <f>IF(fun[[#This Row],[GarageCond]]="Ex",5,IF(fun[[#This Row],[GarageCond]]="Gd",4,IF(fun[[#This Row],[GarageCond]]="TA",3,IF(fun[[#This Row],[GarageCond]]="Fa",2,IF(fun[[#This Row],[GarageCond]]="Po",1,0)))))</f>
        <v>3</v>
      </c>
      <c r="CF209" t="s">
        <v>131</v>
      </c>
      <c r="CG209">
        <v>355</v>
      </c>
      <c r="CH209">
        <v>0</v>
      </c>
      <c r="CI209">
        <v>0</v>
      </c>
      <c r="CJ209">
        <v>0</v>
      </c>
      <c r="CK209">
        <v>0</v>
      </c>
      <c r="CL209">
        <f>(0.5*fun[[#This Row],[WoodDeckSF]])+fun[[#This Row],[OpenPorchSF]]+(2*fun[[#This Row],[EnclosedPorch]])+(1.5*fun[[#This Row],[3SsnPorch]])+fun[[#This Row],[ScreenPorch]]</f>
        <v>177.5</v>
      </c>
      <c r="CM209">
        <v>0</v>
      </c>
      <c r="CN209" t="s">
        <v>109</v>
      </c>
      <c r="CO209">
        <f>IF(fun[[#This Row],[PoolQC]]="Ex",5,IF(fun[[#This Row],[PoolQC]]="Gd",4,IF(fun[[#This Row],[PoolQC]]="TA",3,IF(fun[[#This Row],[PoolQC]]="Fa",2,IF(fun[[#This Row],[PoolQC]]="Po",1,0)))))</f>
        <v>0</v>
      </c>
      <c r="CP209" t="s">
        <v>189</v>
      </c>
      <c r="CQ209" t="s">
        <v>109</v>
      </c>
      <c r="CR209">
        <v>0</v>
      </c>
      <c r="CS209">
        <v>4</v>
      </c>
      <c r="CT209">
        <v>2008</v>
      </c>
      <c r="CU209" t="s">
        <v>136</v>
      </c>
      <c r="CV209" t="s">
        <v>137</v>
      </c>
      <c r="CW209">
        <f>COUNTIF(fun[[#This Row],[Id]:[SaleCondition]],0)</f>
        <v>18</v>
      </c>
      <c r="CX209">
        <f>COUNTIF(fun[[#This Row],[Id]:[SaleCondition]],"NA")</f>
        <v>4</v>
      </c>
      <c r="CY209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209">
        <f>fun[NUM_ExCond]+fun[NUM_BsmtCond]+fun[NUM_GarCond]</f>
        <v>9</v>
      </c>
      <c r="DA2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2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41.75</v>
      </c>
      <c r="DC209">
        <v>141000</v>
      </c>
    </row>
    <row r="210" spans="1:107" x14ac:dyDescent="0.25">
      <c r="A210">
        <v>209</v>
      </c>
      <c r="B210">
        <v>60</v>
      </c>
      <c r="C210" t="s">
        <v>107</v>
      </c>
      <c r="D210">
        <f>IF(fun[[#This Row],[MSZoning]]="RL",1,0)</f>
        <v>1</v>
      </c>
      <c r="E210">
        <f>IF(fun[[#This Row],[rl]]="RM",1,0)</f>
        <v>0</v>
      </c>
      <c r="F210">
        <f>IF(fun[[#This Row],[rm]]="RH",1,0)</f>
        <v>0</v>
      </c>
      <c r="G210">
        <f>IF(fun[[#This Row],[rh]]="C (all)",1,0)</f>
        <v>0</v>
      </c>
      <c r="H210" t="s">
        <v>109</v>
      </c>
      <c r="I210">
        <f>IF(fun[[#This Row],[LotFrontage]]="NA",0,fun[[#This Row],[LotFrontage]])</f>
        <v>0</v>
      </c>
      <c r="J210">
        <v>14364</v>
      </c>
      <c r="K210" t="s">
        <v>108</v>
      </c>
      <c r="L210" t="s">
        <v>109</v>
      </c>
      <c r="M210" t="s">
        <v>146</v>
      </c>
      <c r="N210" t="s">
        <v>221</v>
      </c>
      <c r="O210" t="s">
        <v>112</v>
      </c>
      <c r="P210" t="s">
        <v>113</v>
      </c>
      <c r="Q210" t="s">
        <v>220</v>
      </c>
      <c r="R210" t="s">
        <v>196</v>
      </c>
      <c r="S210" t="s">
        <v>116</v>
      </c>
      <c r="T210" t="s">
        <v>116</v>
      </c>
      <c r="U210" t="s">
        <v>117</v>
      </c>
      <c r="V210" t="s">
        <v>118</v>
      </c>
      <c r="W210">
        <v>7</v>
      </c>
      <c r="X210">
        <v>5</v>
      </c>
      <c r="Y210">
        <v>1988</v>
      </c>
      <c r="Z210">
        <v>1989</v>
      </c>
      <c r="AA210" t="s">
        <v>119</v>
      </c>
      <c r="AB210" t="s">
        <v>120</v>
      </c>
      <c r="AC210" t="s">
        <v>187</v>
      </c>
      <c r="AD210" t="s">
        <v>187</v>
      </c>
      <c r="AE210" t="s">
        <v>122</v>
      </c>
      <c r="AF210">
        <v>128</v>
      </c>
      <c r="AG210" t="s">
        <v>123</v>
      </c>
      <c r="AH210">
        <f>IF(fun[[#This Row],[ExterQual]]="Ex",5,IF(fun[[#This Row],[ExterQual]]="Gd",4,IF(fun[[#This Row],[ExterQual]]="TA",3,IF(fun[[#This Row],[ExterQual]]="Fa",2,1))))</f>
        <v>4</v>
      </c>
      <c r="AI210" t="s">
        <v>124</v>
      </c>
      <c r="AJ210">
        <f>IF(fun[[#This Row],[ExterCond]]="Ex",5,IF(fun[[#This Row],[ExterCond]]="Gd",4,IF(fun[[#This Row],[ExterCond]]="TA",3,IF(fun[[#This Row],[ExterCond]]="Fa",2,1))))</f>
        <v>3</v>
      </c>
      <c r="AK210" t="s">
        <v>144</v>
      </c>
      <c r="AL210" t="s">
        <v>123</v>
      </c>
      <c r="AM210">
        <f>IF(fun[[#This Row],[BsmtQual]]="Ex",5,IF(fun[[#This Row],[BsmtQual]]="Gd",4,IF(fun[[#This Row],[BsmtQual]]="TA",3,IF(fun[[#This Row],[BsmtQual]]="Fa",2,IF(fun[[#This Row],[BsmtQual]]="Po",1,0)))))</f>
        <v>4</v>
      </c>
      <c r="AN210" t="s">
        <v>124</v>
      </c>
      <c r="AO210">
        <f>IF(fun[[#This Row],[BsmtCond]]="Ex",5,IF(fun[[#This Row],[BsmtCond]]="Gd",4,IF(fun[[#This Row],[BsmtCond]]="TA",3,IF(fun[[#This Row],[BsmtCond]]="Fa",2,IF(fun[[#This Row],[BsmtCond]]="Po",1,0)))))</f>
        <v>3</v>
      </c>
      <c r="AP210" t="s">
        <v>123</v>
      </c>
      <c r="AQ210">
        <f>IF(fun[[#This Row],[BsmtExposure]]="Gd",3,IF(fun[[#This Row],[BsmtExposure]]="Av",2,IF(fun[[#This Row],[BsmtExposure]]="Mn",1,0)))</f>
        <v>3</v>
      </c>
      <c r="AR210" t="s">
        <v>127</v>
      </c>
      <c r="AS210">
        <v>1065</v>
      </c>
      <c r="AT210" t="s">
        <v>128</v>
      </c>
      <c r="AU210">
        <v>0</v>
      </c>
      <c r="AV210">
        <v>92</v>
      </c>
      <c r="AW210">
        <v>1157</v>
      </c>
      <c r="AX210" t="s">
        <v>129</v>
      </c>
      <c r="AY210" t="s">
        <v>130</v>
      </c>
      <c r="AZ210">
        <f>IF(fun[[#This Row],[HeatingQC]]="Ex",5,IF(fun[[#This Row],[HeatingQC]]="Gd",4,IF(fun[[#This Row],[HeatingQC]]="TA",3,IF(fun[[#This Row],[HeatingQC]]="Fa",2,IF(fun[[#This Row],[HeatingQC]]="Po",1,0)))))</f>
        <v>5</v>
      </c>
      <c r="BA210" t="s">
        <v>131</v>
      </c>
      <c r="BB210" t="s">
        <v>132</v>
      </c>
      <c r="BC210">
        <v>1180</v>
      </c>
      <c r="BD210">
        <v>882</v>
      </c>
      <c r="BE210">
        <v>0</v>
      </c>
      <c r="BF210">
        <v>2062</v>
      </c>
      <c r="BG210">
        <f>LOG(fun[[#This Row],[GrLivArea]])</f>
        <v>3.3142886609474975</v>
      </c>
      <c r="BH210">
        <v>1</v>
      </c>
      <c r="BI210">
        <v>0</v>
      </c>
      <c r="BJ210">
        <f>fun[[#This Row],[BsmtFullBath]]+(0.5*fun[[#This Row],[BsmtHalfBath]])</f>
        <v>1</v>
      </c>
      <c r="BK210">
        <v>2</v>
      </c>
      <c r="BL210">
        <v>1</v>
      </c>
      <c r="BM210">
        <f>fun[[#This Row],[HalfBath]]+fun[[#This Row],[TOTBaseBath]]+fun[[#This Row],[FullBath]]</f>
        <v>4</v>
      </c>
      <c r="BN210">
        <v>3</v>
      </c>
      <c r="BO210">
        <v>1</v>
      </c>
      <c r="BP210" t="s">
        <v>124</v>
      </c>
      <c r="BQ210">
        <f>IF(fun[[#This Row],[KitchenQual]]="Ex",5,IF(fun[[#This Row],[KitchenQual]]="Gd",4,IF(fun[[#This Row],[KitchenQual]]="TA",3,IF(fun[[#This Row],[KitchenQual]]="Fa",2,0))))</f>
        <v>3</v>
      </c>
      <c r="BR210">
        <v>7</v>
      </c>
      <c r="BS210" t="s">
        <v>133</v>
      </c>
      <c r="BT210">
        <v>1</v>
      </c>
      <c r="BU210" t="s">
        <v>123</v>
      </c>
      <c r="BV210">
        <f>IF(fun[[#This Row],[FireplaceQu]]="Ex",5,IF(fun[[#This Row],[FireplaceQu]]="Gd",4,IF(fun[[#This Row],[FireplaceQu]]="TA",3,IF(fun[[#This Row],[FireplaceQu]]="Fa",2,0))))</f>
        <v>4</v>
      </c>
      <c r="BW210" t="s">
        <v>134</v>
      </c>
      <c r="BX210">
        <v>1988</v>
      </c>
      <c r="BY210" t="s">
        <v>183</v>
      </c>
      <c r="BZ210">
        <v>2</v>
      </c>
      <c r="CA210">
        <v>454</v>
      </c>
      <c r="CB210" t="s">
        <v>124</v>
      </c>
      <c r="CC210">
        <f>IF(fun[[#This Row],[GarageQual]]="Ex",5,IF(fun[[#This Row],[GarageQual]]="Gd",4,IF(fun[[#This Row],[GarageQual]]="TA",3,IF(fun[[#This Row],[GarageQual]]="Fa",2,IF(fun[[#This Row],[GarageQual]]="Po",1,0)))))</f>
        <v>3</v>
      </c>
      <c r="CD210" t="s">
        <v>124</v>
      </c>
      <c r="CE210">
        <f>IF(fun[[#This Row],[GarageCond]]="Ex",5,IF(fun[[#This Row],[GarageCond]]="Gd",4,IF(fun[[#This Row],[GarageCond]]="TA",3,IF(fun[[#This Row],[GarageCond]]="Fa",2,IF(fun[[#This Row],[GarageCond]]="Po",1,0)))))</f>
        <v>3</v>
      </c>
      <c r="CF210" t="s">
        <v>131</v>
      </c>
      <c r="CG210">
        <v>60</v>
      </c>
      <c r="CH210">
        <v>55</v>
      </c>
      <c r="CI210">
        <v>0</v>
      </c>
      <c r="CJ210">
        <v>0</v>
      </c>
      <c r="CK210">
        <v>154</v>
      </c>
      <c r="CL210">
        <f>(0.5*fun[[#This Row],[WoodDeckSF]])+fun[[#This Row],[OpenPorchSF]]+(2*fun[[#This Row],[EnclosedPorch]])+(1.5*fun[[#This Row],[3SsnPorch]])+fun[[#This Row],[ScreenPorch]]</f>
        <v>239</v>
      </c>
      <c r="CM210">
        <v>0</v>
      </c>
      <c r="CN210" t="s">
        <v>109</v>
      </c>
      <c r="CO210">
        <f>IF(fun[[#This Row],[PoolQC]]="Ex",5,IF(fun[[#This Row],[PoolQC]]="Gd",4,IF(fun[[#This Row],[PoolQC]]="TA",3,IF(fun[[#This Row],[PoolQC]]="Fa",2,IF(fun[[#This Row],[PoolQC]]="Po",1,0)))))</f>
        <v>0</v>
      </c>
      <c r="CP210" t="s">
        <v>109</v>
      </c>
      <c r="CQ210" t="s">
        <v>109</v>
      </c>
      <c r="CR210">
        <v>0</v>
      </c>
      <c r="CS210">
        <v>4</v>
      </c>
      <c r="CT210">
        <v>2007</v>
      </c>
      <c r="CU210" t="s">
        <v>136</v>
      </c>
      <c r="CV210" t="s">
        <v>137</v>
      </c>
      <c r="CW210">
        <f>COUNTIF(fun[[#This Row],[Id]:[SaleCondition]],0)</f>
        <v>12</v>
      </c>
      <c r="CX210">
        <f>COUNTIF(fun[[#This Row],[Id]:[SaleCondition]],"NA")</f>
        <v>5</v>
      </c>
      <c r="CY210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210">
        <f>fun[NUM_ExCond]+fun[NUM_BsmtCond]+fun[NUM_GarCond]</f>
        <v>9</v>
      </c>
      <c r="DA2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2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67.5</v>
      </c>
      <c r="DC210">
        <v>277000</v>
      </c>
    </row>
    <row r="211" spans="1:107" x14ac:dyDescent="0.25">
      <c r="A211">
        <v>210</v>
      </c>
      <c r="B211">
        <v>20</v>
      </c>
      <c r="C211" t="s">
        <v>107</v>
      </c>
      <c r="D211">
        <f>IF(fun[[#This Row],[MSZoning]]="RL",1,0)</f>
        <v>1</v>
      </c>
      <c r="E211">
        <f>IF(fun[[#This Row],[rl]]="RM",1,0)</f>
        <v>0</v>
      </c>
      <c r="F211">
        <f>IF(fun[[#This Row],[rm]]="RH",1,0)</f>
        <v>0</v>
      </c>
      <c r="G211">
        <f>IF(fun[[#This Row],[rh]]="C (all)",1,0)</f>
        <v>0</v>
      </c>
      <c r="H211">
        <v>75</v>
      </c>
      <c r="I211">
        <f>IF(fun[[#This Row],[LotFrontage]]="NA",0,fun[[#This Row],[LotFrontage]])</f>
        <v>75</v>
      </c>
      <c r="J211">
        <v>8250</v>
      </c>
      <c r="K211" t="s">
        <v>108</v>
      </c>
      <c r="L211" t="s">
        <v>109</v>
      </c>
      <c r="M211" t="s">
        <v>110</v>
      </c>
      <c r="N211" t="s">
        <v>111</v>
      </c>
      <c r="O211" t="s">
        <v>112</v>
      </c>
      <c r="P211" t="s">
        <v>113</v>
      </c>
      <c r="Q211" t="s">
        <v>114</v>
      </c>
      <c r="R211" t="s">
        <v>188</v>
      </c>
      <c r="S211" t="s">
        <v>116</v>
      </c>
      <c r="T211" t="s">
        <v>116</v>
      </c>
      <c r="U211" t="s">
        <v>117</v>
      </c>
      <c r="V211" t="s">
        <v>141</v>
      </c>
      <c r="W211">
        <v>6</v>
      </c>
      <c r="X211">
        <v>7</v>
      </c>
      <c r="Y211">
        <v>1964</v>
      </c>
      <c r="Z211">
        <v>1964</v>
      </c>
      <c r="AA211" t="s">
        <v>178</v>
      </c>
      <c r="AB211" t="s">
        <v>120</v>
      </c>
      <c r="AC211" t="s">
        <v>166</v>
      </c>
      <c r="AD211" t="s">
        <v>166</v>
      </c>
      <c r="AE211" t="s">
        <v>163</v>
      </c>
      <c r="AF211">
        <v>260</v>
      </c>
      <c r="AG211" t="s">
        <v>124</v>
      </c>
      <c r="AH211">
        <f>IF(fun[[#This Row],[ExterQual]]="Ex",5,IF(fun[[#This Row],[ExterQual]]="Gd",4,IF(fun[[#This Row],[ExterQual]]="TA",3,IF(fun[[#This Row],[ExterQual]]="Fa",2,1))))</f>
        <v>3</v>
      </c>
      <c r="AI211" t="s">
        <v>124</v>
      </c>
      <c r="AJ211">
        <f>IF(fun[[#This Row],[ExterCond]]="Ex",5,IF(fun[[#This Row],[ExterCond]]="Gd",4,IF(fun[[#This Row],[ExterCond]]="TA",3,IF(fun[[#This Row],[ExterCond]]="Fa",2,1))))</f>
        <v>3</v>
      </c>
      <c r="AK211" t="s">
        <v>144</v>
      </c>
      <c r="AL211" t="s">
        <v>123</v>
      </c>
      <c r="AM211">
        <f>IF(fun[[#This Row],[BsmtQual]]="Ex",5,IF(fun[[#This Row],[BsmtQual]]="Gd",4,IF(fun[[#This Row],[BsmtQual]]="TA",3,IF(fun[[#This Row],[BsmtQual]]="Fa",2,IF(fun[[#This Row],[BsmtQual]]="Po",1,0)))))</f>
        <v>4</v>
      </c>
      <c r="AN211" t="s">
        <v>124</v>
      </c>
      <c r="AO211">
        <f>IF(fun[[#This Row],[BsmtCond]]="Ex",5,IF(fun[[#This Row],[BsmtCond]]="Gd",4,IF(fun[[#This Row],[BsmtCond]]="TA",3,IF(fun[[#This Row],[BsmtCond]]="Fa",2,IF(fun[[#This Row],[BsmtCond]]="Po",1,0)))))</f>
        <v>3</v>
      </c>
      <c r="AP211" t="s">
        <v>126</v>
      </c>
      <c r="AQ211">
        <f>IF(fun[[#This Row],[BsmtExposure]]="Gd",3,IF(fun[[#This Row],[BsmtExposure]]="Av",2,IF(fun[[#This Row],[BsmtExposure]]="Mn",1,0)))</f>
        <v>0</v>
      </c>
      <c r="AR211" t="s">
        <v>179</v>
      </c>
      <c r="AS211">
        <v>787</v>
      </c>
      <c r="AT211" t="s">
        <v>128</v>
      </c>
      <c r="AU211">
        <v>0</v>
      </c>
      <c r="AV211">
        <v>305</v>
      </c>
      <c r="AW211">
        <v>1092</v>
      </c>
      <c r="AX211" t="s">
        <v>129</v>
      </c>
      <c r="AY211" t="s">
        <v>130</v>
      </c>
      <c r="AZ211">
        <f>IF(fun[[#This Row],[HeatingQC]]="Ex",5,IF(fun[[#This Row],[HeatingQC]]="Gd",4,IF(fun[[#This Row],[HeatingQC]]="TA",3,IF(fun[[#This Row],[HeatingQC]]="Fa",2,IF(fun[[#This Row],[HeatingQC]]="Po",1,0)))))</f>
        <v>5</v>
      </c>
      <c r="BA211" t="s">
        <v>131</v>
      </c>
      <c r="BB211" t="s">
        <v>132</v>
      </c>
      <c r="BC211">
        <v>1092</v>
      </c>
      <c r="BD211">
        <v>0</v>
      </c>
      <c r="BE211">
        <v>0</v>
      </c>
      <c r="BF211">
        <v>1092</v>
      </c>
      <c r="BG211">
        <f>LOG(fun[[#This Row],[GrLivArea]])</f>
        <v>3.0382226383687185</v>
      </c>
      <c r="BH211">
        <v>1</v>
      </c>
      <c r="BI211">
        <v>0</v>
      </c>
      <c r="BJ211">
        <f>fun[[#This Row],[BsmtFullBath]]+(0.5*fun[[#This Row],[BsmtHalfBath]])</f>
        <v>1</v>
      </c>
      <c r="BK211">
        <v>1</v>
      </c>
      <c r="BL211">
        <v>0</v>
      </c>
      <c r="BM211">
        <f>fun[[#This Row],[HalfBath]]+fun[[#This Row],[TOTBaseBath]]+fun[[#This Row],[FullBath]]</f>
        <v>2</v>
      </c>
      <c r="BN211">
        <v>3</v>
      </c>
      <c r="BO211">
        <v>1</v>
      </c>
      <c r="BP211" t="s">
        <v>124</v>
      </c>
      <c r="BQ211">
        <f>IF(fun[[#This Row],[KitchenQual]]="Ex",5,IF(fun[[#This Row],[KitchenQual]]="Gd",4,IF(fun[[#This Row],[KitchenQual]]="TA",3,IF(fun[[#This Row],[KitchenQual]]="Fa",2,0))))</f>
        <v>3</v>
      </c>
      <c r="BR211">
        <v>6</v>
      </c>
      <c r="BS211" t="s">
        <v>133</v>
      </c>
      <c r="BT211">
        <v>0</v>
      </c>
      <c r="BU211" t="s">
        <v>109</v>
      </c>
      <c r="BV211">
        <f>IF(fun[[#This Row],[FireplaceQu]]="Ex",5,IF(fun[[#This Row],[FireplaceQu]]="Gd",4,IF(fun[[#This Row],[FireplaceQu]]="TA",3,IF(fun[[#This Row],[FireplaceQu]]="Fa",2,0))))</f>
        <v>0</v>
      </c>
      <c r="BW211" t="s">
        <v>134</v>
      </c>
      <c r="BX211">
        <v>1964</v>
      </c>
      <c r="BY211" t="s">
        <v>135</v>
      </c>
      <c r="BZ211">
        <v>2</v>
      </c>
      <c r="CA211">
        <v>504</v>
      </c>
      <c r="CB211" t="s">
        <v>124</v>
      </c>
      <c r="CC211">
        <f>IF(fun[[#This Row],[GarageQual]]="Ex",5,IF(fun[[#This Row],[GarageQual]]="Gd",4,IF(fun[[#This Row],[GarageQual]]="TA",3,IF(fun[[#This Row],[GarageQual]]="Fa",2,IF(fun[[#This Row],[GarageQual]]="Po",1,0)))))</f>
        <v>3</v>
      </c>
      <c r="CD211" t="s">
        <v>123</v>
      </c>
      <c r="CE211">
        <f>IF(fun[[#This Row],[GarageCond]]="Ex",5,IF(fun[[#This Row],[GarageCond]]="Gd",4,IF(fun[[#This Row],[GarageCond]]="TA",3,IF(fun[[#This Row],[GarageCond]]="Fa",2,IF(fun[[#This Row],[GarageCond]]="Po",1,0)))))</f>
        <v>4</v>
      </c>
      <c r="CF211" t="s">
        <v>131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f>(0.5*fun[[#This Row],[WoodDeckSF]])+fun[[#This Row],[OpenPorchSF]]+(2*fun[[#This Row],[EnclosedPorch]])+(1.5*fun[[#This Row],[3SsnPorch]])+fun[[#This Row],[ScreenPorch]]</f>
        <v>0</v>
      </c>
      <c r="CM211">
        <v>0</v>
      </c>
      <c r="CN211" t="s">
        <v>109</v>
      </c>
      <c r="CO211">
        <f>IF(fun[[#This Row],[PoolQC]]="Ex",5,IF(fun[[#This Row],[PoolQC]]="Gd",4,IF(fun[[#This Row],[PoolQC]]="TA",3,IF(fun[[#This Row],[PoolQC]]="Fa",2,IF(fun[[#This Row],[PoolQC]]="Po",1,0)))))</f>
        <v>0</v>
      </c>
      <c r="CP211" t="s">
        <v>160</v>
      </c>
      <c r="CQ211" t="s">
        <v>109</v>
      </c>
      <c r="CR211">
        <v>0</v>
      </c>
      <c r="CS211">
        <v>7</v>
      </c>
      <c r="CT211">
        <v>2008</v>
      </c>
      <c r="CU211" t="s">
        <v>136</v>
      </c>
      <c r="CV211" t="s">
        <v>137</v>
      </c>
      <c r="CW211">
        <f>COUNTIF(fun[[#This Row],[Id]:[SaleCondition]],0)</f>
        <v>20</v>
      </c>
      <c r="CX211">
        <f>COUNTIF(fun[[#This Row],[Id]:[SaleCondition]],"NA")</f>
        <v>4</v>
      </c>
      <c r="CY211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211">
        <f>fun[NUM_ExCond]+fun[NUM_BsmtCond]+fun[NUM_GarCond]</f>
        <v>10</v>
      </c>
      <c r="DA2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2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211">
        <v>145000</v>
      </c>
    </row>
    <row r="212" spans="1:107" x14ac:dyDescent="0.25">
      <c r="A212">
        <v>211</v>
      </c>
      <c r="B212">
        <v>30</v>
      </c>
      <c r="C212" t="s">
        <v>107</v>
      </c>
      <c r="D212">
        <f>IF(fun[[#This Row],[MSZoning]]="RL",1,0)</f>
        <v>1</v>
      </c>
      <c r="E212">
        <f>IF(fun[[#This Row],[rl]]="RM",1,0)</f>
        <v>0</v>
      </c>
      <c r="F212">
        <f>IF(fun[[#This Row],[rm]]="RH",1,0)</f>
        <v>0</v>
      </c>
      <c r="G212">
        <f>IF(fun[[#This Row],[rh]]="C (all)",1,0)</f>
        <v>0</v>
      </c>
      <c r="H212">
        <v>67</v>
      </c>
      <c r="I212">
        <f>IF(fun[[#This Row],[LotFrontage]]="NA",0,fun[[#This Row],[LotFrontage]])</f>
        <v>67</v>
      </c>
      <c r="J212">
        <v>5604</v>
      </c>
      <c r="K212" t="s">
        <v>108</v>
      </c>
      <c r="L212" t="s">
        <v>109</v>
      </c>
      <c r="M212" t="s">
        <v>110</v>
      </c>
      <c r="N212" t="s">
        <v>111</v>
      </c>
      <c r="O212" t="s">
        <v>112</v>
      </c>
      <c r="P212" t="s">
        <v>113</v>
      </c>
      <c r="Q212" t="s">
        <v>114</v>
      </c>
      <c r="R212" t="s">
        <v>211</v>
      </c>
      <c r="S212" t="s">
        <v>116</v>
      </c>
      <c r="T212" t="s">
        <v>116</v>
      </c>
      <c r="U212" t="s">
        <v>117</v>
      </c>
      <c r="V212" t="s">
        <v>141</v>
      </c>
      <c r="W212">
        <v>5</v>
      </c>
      <c r="X212">
        <v>6</v>
      </c>
      <c r="Y212">
        <v>1925</v>
      </c>
      <c r="Z212">
        <v>1950</v>
      </c>
      <c r="AA212" t="s">
        <v>119</v>
      </c>
      <c r="AB212" t="s">
        <v>120</v>
      </c>
      <c r="AC212" t="s">
        <v>229</v>
      </c>
      <c r="AD212" t="s">
        <v>229</v>
      </c>
      <c r="AE212" t="s">
        <v>143</v>
      </c>
      <c r="AF212">
        <v>0</v>
      </c>
      <c r="AG212" t="s">
        <v>124</v>
      </c>
      <c r="AH212">
        <f>IF(fun[[#This Row],[ExterQual]]="Ex",5,IF(fun[[#This Row],[ExterQual]]="Gd",4,IF(fun[[#This Row],[ExterQual]]="TA",3,IF(fun[[#This Row],[ExterQual]]="Fa",2,1))))</f>
        <v>3</v>
      </c>
      <c r="AI212" t="s">
        <v>124</v>
      </c>
      <c r="AJ212">
        <f>IF(fun[[#This Row],[ExterCond]]="Ex",5,IF(fun[[#This Row],[ExterCond]]="Gd",4,IF(fun[[#This Row],[ExterCond]]="TA",3,IF(fun[[#This Row],[ExterCond]]="Fa",2,1))))</f>
        <v>3</v>
      </c>
      <c r="AK212" t="s">
        <v>144</v>
      </c>
      <c r="AL212" t="s">
        <v>124</v>
      </c>
      <c r="AM212">
        <f>IF(fun[[#This Row],[BsmtQual]]="Ex",5,IF(fun[[#This Row],[BsmtQual]]="Gd",4,IF(fun[[#This Row],[BsmtQual]]="TA",3,IF(fun[[#This Row],[BsmtQual]]="Fa",2,IF(fun[[#This Row],[BsmtQual]]="Po",1,0)))))</f>
        <v>3</v>
      </c>
      <c r="AN212" t="s">
        <v>124</v>
      </c>
      <c r="AO212">
        <f>IF(fun[[#This Row],[BsmtCond]]="Ex",5,IF(fun[[#This Row],[BsmtCond]]="Gd",4,IF(fun[[#This Row],[BsmtCond]]="TA",3,IF(fun[[#This Row],[BsmtCond]]="Fa",2,IF(fun[[#This Row],[BsmtCond]]="Po",1,0)))))</f>
        <v>3</v>
      </c>
      <c r="AP212" t="s">
        <v>126</v>
      </c>
      <c r="AQ212">
        <f>IF(fun[[#This Row],[BsmtExposure]]="Gd",3,IF(fun[[#This Row],[BsmtExposure]]="Av",2,IF(fun[[#This Row],[BsmtExposure]]="Mn",1,0)))</f>
        <v>0</v>
      </c>
      <c r="AR212" t="s">
        <v>179</v>
      </c>
      <c r="AS212">
        <v>468</v>
      </c>
      <c r="AT212" t="s">
        <v>128</v>
      </c>
      <c r="AU212">
        <v>0</v>
      </c>
      <c r="AV212">
        <v>396</v>
      </c>
      <c r="AW212">
        <v>864</v>
      </c>
      <c r="AX212" t="s">
        <v>129</v>
      </c>
      <c r="AY212" t="s">
        <v>124</v>
      </c>
      <c r="AZ212">
        <f>IF(fun[[#This Row],[HeatingQC]]="Ex",5,IF(fun[[#This Row],[HeatingQC]]="Gd",4,IF(fun[[#This Row],[HeatingQC]]="TA",3,IF(fun[[#This Row],[HeatingQC]]="Fa",2,IF(fun[[#This Row],[HeatingQC]]="Po",1,0)))))</f>
        <v>3</v>
      </c>
      <c r="BA212" t="s">
        <v>203</v>
      </c>
      <c r="BB212" t="s">
        <v>190</v>
      </c>
      <c r="BC212">
        <v>864</v>
      </c>
      <c r="BD212">
        <v>0</v>
      </c>
      <c r="BE212">
        <v>0</v>
      </c>
      <c r="BF212">
        <v>864</v>
      </c>
      <c r="BG212">
        <f>LOG(fun[[#This Row],[GrLivArea]])</f>
        <v>2.9365137424788932</v>
      </c>
      <c r="BH212">
        <v>1</v>
      </c>
      <c r="BI212">
        <v>0</v>
      </c>
      <c r="BJ212">
        <f>fun[[#This Row],[BsmtFullBath]]+(0.5*fun[[#This Row],[BsmtHalfBath]])</f>
        <v>1</v>
      </c>
      <c r="BK212">
        <v>1</v>
      </c>
      <c r="BL212">
        <v>0</v>
      </c>
      <c r="BM212">
        <f>fun[[#This Row],[HalfBath]]+fun[[#This Row],[TOTBaseBath]]+fun[[#This Row],[FullBath]]</f>
        <v>2</v>
      </c>
      <c r="BN212">
        <v>2</v>
      </c>
      <c r="BO212">
        <v>1</v>
      </c>
      <c r="BP212" t="s">
        <v>124</v>
      </c>
      <c r="BQ212">
        <f>IF(fun[[#This Row],[KitchenQual]]="Ex",5,IF(fun[[#This Row],[KitchenQual]]="Gd",4,IF(fun[[#This Row],[KitchenQual]]="TA",3,IF(fun[[#This Row],[KitchenQual]]="Fa",2,0))))</f>
        <v>3</v>
      </c>
      <c r="BR212">
        <v>5</v>
      </c>
      <c r="BS212" t="s">
        <v>133</v>
      </c>
      <c r="BT212">
        <v>0</v>
      </c>
      <c r="BU212" t="s">
        <v>109</v>
      </c>
      <c r="BV212">
        <f>IF(fun[[#This Row],[FireplaceQu]]="Ex",5,IF(fun[[#This Row],[FireplaceQu]]="Gd",4,IF(fun[[#This Row],[FireplaceQu]]="TA",3,IF(fun[[#This Row],[FireplaceQu]]="Fa",2,0))))</f>
        <v>0</v>
      </c>
      <c r="BW212" t="s">
        <v>109</v>
      </c>
      <c r="BX212" t="s">
        <v>109</v>
      </c>
      <c r="BY212" t="s">
        <v>109</v>
      </c>
      <c r="BZ212">
        <v>0</v>
      </c>
      <c r="CA212">
        <v>0</v>
      </c>
      <c r="CB212" t="s">
        <v>109</v>
      </c>
      <c r="CC212">
        <f>IF(fun[[#This Row],[GarageQual]]="Ex",5,IF(fun[[#This Row],[GarageQual]]="Gd",4,IF(fun[[#This Row],[GarageQual]]="TA",3,IF(fun[[#This Row],[GarageQual]]="Fa",2,IF(fun[[#This Row],[GarageQual]]="Po",1,0)))))</f>
        <v>0</v>
      </c>
      <c r="CD212" t="s">
        <v>109</v>
      </c>
      <c r="CE212">
        <f>IF(fun[[#This Row],[GarageCond]]="Ex",5,IF(fun[[#This Row],[GarageCond]]="Gd",4,IF(fun[[#This Row],[GarageCond]]="TA",3,IF(fun[[#This Row],[GarageCond]]="Fa",2,IF(fun[[#This Row],[GarageCond]]="Po",1,0)))))</f>
        <v>0</v>
      </c>
      <c r="CF212" t="s">
        <v>131</v>
      </c>
      <c r="CG212">
        <v>0</v>
      </c>
      <c r="CH212">
        <v>0</v>
      </c>
      <c r="CI212">
        <v>96</v>
      </c>
      <c r="CJ212">
        <v>0</v>
      </c>
      <c r="CK212">
        <v>0</v>
      </c>
      <c r="CL212">
        <f>(0.5*fun[[#This Row],[WoodDeckSF]])+fun[[#This Row],[OpenPorchSF]]+(2*fun[[#This Row],[EnclosedPorch]])+(1.5*fun[[#This Row],[3SsnPorch]])+fun[[#This Row],[ScreenPorch]]</f>
        <v>192</v>
      </c>
      <c r="CM212">
        <v>0</v>
      </c>
      <c r="CN212" t="s">
        <v>109</v>
      </c>
      <c r="CO212">
        <f>IF(fun[[#This Row],[PoolQC]]="Ex",5,IF(fun[[#This Row],[PoolQC]]="Gd",4,IF(fun[[#This Row],[PoolQC]]="TA",3,IF(fun[[#This Row],[PoolQC]]="Fa",2,IF(fun[[#This Row],[PoolQC]]="Po",1,0)))))</f>
        <v>0</v>
      </c>
      <c r="CP212" t="s">
        <v>109</v>
      </c>
      <c r="CQ212" t="s">
        <v>109</v>
      </c>
      <c r="CR212">
        <v>0</v>
      </c>
      <c r="CS212">
        <v>4</v>
      </c>
      <c r="CT212">
        <v>2008</v>
      </c>
      <c r="CU212" t="s">
        <v>136</v>
      </c>
      <c r="CV212" t="s">
        <v>137</v>
      </c>
      <c r="CW212">
        <f>COUNTIF(fun[[#This Row],[Id]:[SaleCondition]],0)</f>
        <v>23</v>
      </c>
      <c r="CX212">
        <f>COUNTIF(fun[[#This Row],[Id]:[SaleCondition]],"NA")</f>
        <v>10</v>
      </c>
      <c r="CY212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212">
        <f>fun[NUM_ExCond]+fun[NUM_BsmtCond]+fun[NUM_GarCond]</f>
        <v>6</v>
      </c>
      <c r="DA2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63</v>
      </c>
      <c r="DB2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49.5</v>
      </c>
      <c r="DC212">
        <v>98000</v>
      </c>
    </row>
    <row r="213" spans="1:107" x14ac:dyDescent="0.25">
      <c r="A213">
        <v>212</v>
      </c>
      <c r="B213">
        <v>20</v>
      </c>
      <c r="C213" t="s">
        <v>107</v>
      </c>
      <c r="D213">
        <f>IF(fun[[#This Row],[MSZoning]]="RL",1,0)</f>
        <v>1</v>
      </c>
      <c r="E213">
        <f>IF(fun[[#This Row],[rl]]="RM",1,0)</f>
        <v>0</v>
      </c>
      <c r="F213">
        <f>IF(fun[[#This Row],[rm]]="RH",1,0)</f>
        <v>0</v>
      </c>
      <c r="G213">
        <f>IF(fun[[#This Row],[rh]]="C (all)",1,0)</f>
        <v>0</v>
      </c>
      <c r="H213">
        <v>83</v>
      </c>
      <c r="I213">
        <f>IF(fun[[#This Row],[LotFrontage]]="NA",0,fun[[#This Row],[LotFrontage]])</f>
        <v>83</v>
      </c>
      <c r="J213">
        <v>10420</v>
      </c>
      <c r="K213" t="s">
        <v>108</v>
      </c>
      <c r="L213" t="s">
        <v>109</v>
      </c>
      <c r="M213" t="s">
        <v>110</v>
      </c>
      <c r="N213" t="s">
        <v>111</v>
      </c>
      <c r="O213" t="s">
        <v>112</v>
      </c>
      <c r="P213" t="s">
        <v>148</v>
      </c>
      <c r="Q213" t="s">
        <v>114</v>
      </c>
      <c r="R213" t="s">
        <v>211</v>
      </c>
      <c r="S213" t="s">
        <v>116</v>
      </c>
      <c r="T213" t="s">
        <v>116</v>
      </c>
      <c r="U213" t="s">
        <v>117</v>
      </c>
      <c r="V213" t="s">
        <v>141</v>
      </c>
      <c r="W213">
        <v>6</v>
      </c>
      <c r="X213">
        <v>5</v>
      </c>
      <c r="Y213">
        <v>2009</v>
      </c>
      <c r="Z213">
        <v>2009</v>
      </c>
      <c r="AA213" t="s">
        <v>119</v>
      </c>
      <c r="AB213" t="s">
        <v>120</v>
      </c>
      <c r="AC213" t="s">
        <v>121</v>
      </c>
      <c r="AD213" t="s">
        <v>121</v>
      </c>
      <c r="AE213" t="s">
        <v>143</v>
      </c>
      <c r="AF213">
        <v>0</v>
      </c>
      <c r="AG213" t="s">
        <v>124</v>
      </c>
      <c r="AH213">
        <f>IF(fun[[#This Row],[ExterQual]]="Ex",5,IF(fun[[#This Row],[ExterQual]]="Gd",4,IF(fun[[#This Row],[ExterQual]]="TA",3,IF(fun[[#This Row],[ExterQual]]="Fa",2,1))))</f>
        <v>3</v>
      </c>
      <c r="AI213" t="s">
        <v>124</v>
      </c>
      <c r="AJ213">
        <f>IF(fun[[#This Row],[ExterCond]]="Ex",5,IF(fun[[#This Row],[ExterCond]]="Gd",4,IF(fun[[#This Row],[ExterCond]]="TA",3,IF(fun[[#This Row],[ExterCond]]="Fa",2,1))))</f>
        <v>3</v>
      </c>
      <c r="AK213" t="s">
        <v>125</v>
      </c>
      <c r="AL213" t="s">
        <v>123</v>
      </c>
      <c r="AM213">
        <f>IF(fun[[#This Row],[BsmtQual]]="Ex",5,IF(fun[[#This Row],[BsmtQual]]="Gd",4,IF(fun[[#This Row],[BsmtQual]]="TA",3,IF(fun[[#This Row],[BsmtQual]]="Fa",2,IF(fun[[#This Row],[BsmtQual]]="Po",1,0)))))</f>
        <v>4</v>
      </c>
      <c r="AN213" t="s">
        <v>124</v>
      </c>
      <c r="AO213">
        <f>IF(fun[[#This Row],[BsmtCond]]="Ex",5,IF(fun[[#This Row],[BsmtCond]]="Gd",4,IF(fun[[#This Row],[BsmtCond]]="TA",3,IF(fun[[#This Row],[BsmtCond]]="Fa",2,IF(fun[[#This Row],[BsmtCond]]="Po",1,0)))))</f>
        <v>3</v>
      </c>
      <c r="AP213" t="s">
        <v>147</v>
      </c>
      <c r="AQ213">
        <f>IF(fun[[#This Row],[BsmtExposure]]="Gd",3,IF(fun[[#This Row],[BsmtExposure]]="Av",2,IF(fun[[#This Row],[BsmtExposure]]="Mn",1,0)))</f>
        <v>1</v>
      </c>
      <c r="AR213" t="s">
        <v>127</v>
      </c>
      <c r="AS213">
        <v>36</v>
      </c>
      <c r="AT213" t="s">
        <v>128</v>
      </c>
      <c r="AU213">
        <v>0</v>
      </c>
      <c r="AV213">
        <v>1176</v>
      </c>
      <c r="AW213">
        <v>1212</v>
      </c>
      <c r="AX213" t="s">
        <v>129</v>
      </c>
      <c r="AY213" t="s">
        <v>130</v>
      </c>
      <c r="AZ213">
        <f>IF(fun[[#This Row],[HeatingQC]]="Ex",5,IF(fun[[#This Row],[HeatingQC]]="Gd",4,IF(fun[[#This Row],[HeatingQC]]="TA",3,IF(fun[[#This Row],[HeatingQC]]="Fa",2,IF(fun[[#This Row],[HeatingQC]]="Po",1,0)))))</f>
        <v>5</v>
      </c>
      <c r="BA213" t="s">
        <v>131</v>
      </c>
      <c r="BB213" t="s">
        <v>132</v>
      </c>
      <c r="BC213">
        <v>1212</v>
      </c>
      <c r="BD213">
        <v>0</v>
      </c>
      <c r="BE213">
        <v>0</v>
      </c>
      <c r="BF213">
        <v>1212</v>
      </c>
      <c r="BG213">
        <f>LOG(fun[[#This Row],[GrLivArea]])</f>
        <v>3.0835026198302673</v>
      </c>
      <c r="BH213">
        <v>0</v>
      </c>
      <c r="BI213">
        <v>0</v>
      </c>
      <c r="BJ213">
        <f>fun[[#This Row],[BsmtFullBath]]+(0.5*fun[[#This Row],[BsmtHalfBath]])</f>
        <v>0</v>
      </c>
      <c r="BK213">
        <v>2</v>
      </c>
      <c r="BL213">
        <v>0</v>
      </c>
      <c r="BM213">
        <f>fun[[#This Row],[HalfBath]]+fun[[#This Row],[TOTBaseBath]]+fun[[#This Row],[FullBath]]</f>
        <v>2</v>
      </c>
      <c r="BN213">
        <v>3</v>
      </c>
      <c r="BO213">
        <v>1</v>
      </c>
      <c r="BP213" t="s">
        <v>123</v>
      </c>
      <c r="BQ213">
        <f>IF(fun[[#This Row],[KitchenQual]]="Ex",5,IF(fun[[#This Row],[KitchenQual]]="Gd",4,IF(fun[[#This Row],[KitchenQual]]="TA",3,IF(fun[[#This Row],[KitchenQual]]="Fa",2,0))))</f>
        <v>4</v>
      </c>
      <c r="BR213">
        <v>6</v>
      </c>
      <c r="BS213" t="s">
        <v>133</v>
      </c>
      <c r="BT213">
        <v>0</v>
      </c>
      <c r="BU213" t="s">
        <v>109</v>
      </c>
      <c r="BV213">
        <f>IF(fun[[#This Row],[FireplaceQu]]="Ex",5,IF(fun[[#This Row],[FireplaceQu]]="Gd",4,IF(fun[[#This Row],[FireplaceQu]]="TA",3,IF(fun[[#This Row],[FireplaceQu]]="Fa",2,0))))</f>
        <v>0</v>
      </c>
      <c r="BW213" t="s">
        <v>134</v>
      </c>
      <c r="BX213">
        <v>2009</v>
      </c>
      <c r="BY213" t="s">
        <v>135</v>
      </c>
      <c r="BZ213">
        <v>2</v>
      </c>
      <c r="CA213">
        <v>460</v>
      </c>
      <c r="CB213" t="s">
        <v>124</v>
      </c>
      <c r="CC213">
        <f>IF(fun[[#This Row],[GarageQual]]="Ex",5,IF(fun[[#This Row],[GarageQual]]="Gd",4,IF(fun[[#This Row],[GarageQual]]="TA",3,IF(fun[[#This Row],[GarageQual]]="Fa",2,IF(fun[[#This Row],[GarageQual]]="Po",1,0)))))</f>
        <v>3</v>
      </c>
      <c r="CD213" t="s">
        <v>124</v>
      </c>
      <c r="CE213">
        <f>IF(fun[[#This Row],[GarageCond]]="Ex",5,IF(fun[[#This Row],[GarageCond]]="Gd",4,IF(fun[[#This Row],[GarageCond]]="TA",3,IF(fun[[#This Row],[GarageCond]]="Fa",2,IF(fun[[#This Row],[GarageCond]]="Po",1,0)))))</f>
        <v>3</v>
      </c>
      <c r="CF213" t="s">
        <v>131</v>
      </c>
      <c r="CG213">
        <v>100</v>
      </c>
      <c r="CH213">
        <v>22</v>
      </c>
      <c r="CI213">
        <v>0</v>
      </c>
      <c r="CJ213">
        <v>0</v>
      </c>
      <c r="CK213">
        <v>0</v>
      </c>
      <c r="CL213">
        <f>(0.5*fun[[#This Row],[WoodDeckSF]])+fun[[#This Row],[OpenPorchSF]]+(2*fun[[#This Row],[EnclosedPorch]])+(1.5*fun[[#This Row],[3SsnPorch]])+fun[[#This Row],[ScreenPorch]]</f>
        <v>72</v>
      </c>
      <c r="CM213">
        <v>0</v>
      </c>
      <c r="CN213" t="s">
        <v>109</v>
      </c>
      <c r="CO213">
        <f>IF(fun[[#This Row],[PoolQC]]="Ex",5,IF(fun[[#This Row],[PoolQC]]="Gd",4,IF(fun[[#This Row],[PoolQC]]="TA",3,IF(fun[[#This Row],[PoolQC]]="Fa",2,IF(fun[[#This Row],[PoolQC]]="Po",1,0)))))</f>
        <v>0</v>
      </c>
      <c r="CP213" t="s">
        <v>109</v>
      </c>
      <c r="CQ213" t="s">
        <v>109</v>
      </c>
      <c r="CR213">
        <v>0</v>
      </c>
      <c r="CS213">
        <v>3</v>
      </c>
      <c r="CT213">
        <v>2010</v>
      </c>
      <c r="CU213" t="s">
        <v>136</v>
      </c>
      <c r="CV213" t="s">
        <v>137</v>
      </c>
      <c r="CW213">
        <f>COUNTIF(fun[[#This Row],[Id]:[SaleCondition]],0)</f>
        <v>19</v>
      </c>
      <c r="CX213">
        <f>COUNTIF(fun[[#This Row],[Id]:[SaleCondition]],"NA")</f>
        <v>5</v>
      </c>
      <c r="CY21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13">
        <f>fun[NUM_ExCond]+fun[NUM_BsmtCond]+fun[NUM_GarCond]</f>
        <v>9</v>
      </c>
      <c r="DA2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2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213">
        <v>186000</v>
      </c>
    </row>
    <row r="214" spans="1:107" x14ac:dyDescent="0.25">
      <c r="A214">
        <v>213</v>
      </c>
      <c r="B214">
        <v>60</v>
      </c>
      <c r="C214" t="s">
        <v>218</v>
      </c>
      <c r="D214">
        <f>IF(fun[[#This Row],[MSZoning]]="RL",1,0)</f>
        <v>0</v>
      </c>
      <c r="E214">
        <f>IF(fun[[#This Row],[rl]]="RM",1,0)</f>
        <v>0</v>
      </c>
      <c r="F214">
        <f>IF(fun[[#This Row],[rm]]="RH",1,0)</f>
        <v>0</v>
      </c>
      <c r="G214">
        <f>IF(fun[[#This Row],[rh]]="C (all)",1,0)</f>
        <v>0</v>
      </c>
      <c r="H214">
        <v>72</v>
      </c>
      <c r="I214">
        <f>IF(fun[[#This Row],[LotFrontage]]="NA",0,fun[[#This Row],[LotFrontage]])</f>
        <v>72</v>
      </c>
      <c r="J214">
        <v>8640</v>
      </c>
      <c r="K214" t="s">
        <v>108</v>
      </c>
      <c r="L214" t="s">
        <v>109</v>
      </c>
      <c r="M214" t="s">
        <v>110</v>
      </c>
      <c r="N214" t="s">
        <v>111</v>
      </c>
      <c r="O214" t="s">
        <v>112</v>
      </c>
      <c r="P214" t="s">
        <v>113</v>
      </c>
      <c r="Q214" t="s">
        <v>114</v>
      </c>
      <c r="R214" t="s">
        <v>162</v>
      </c>
      <c r="S214" t="s">
        <v>116</v>
      </c>
      <c r="T214" t="s">
        <v>116</v>
      </c>
      <c r="U214" t="s">
        <v>117</v>
      </c>
      <c r="V214" t="s">
        <v>118</v>
      </c>
      <c r="W214">
        <v>7</v>
      </c>
      <c r="X214">
        <v>5</v>
      </c>
      <c r="Y214">
        <v>2009</v>
      </c>
      <c r="Z214">
        <v>2009</v>
      </c>
      <c r="AA214" t="s">
        <v>119</v>
      </c>
      <c r="AB214" t="s">
        <v>120</v>
      </c>
      <c r="AC214" t="s">
        <v>121</v>
      </c>
      <c r="AD214" t="s">
        <v>121</v>
      </c>
      <c r="AE214" t="s">
        <v>143</v>
      </c>
      <c r="AF214">
        <v>0</v>
      </c>
      <c r="AG214" t="s">
        <v>124</v>
      </c>
      <c r="AH214">
        <f>IF(fun[[#This Row],[ExterQual]]="Ex",5,IF(fun[[#This Row],[ExterQual]]="Gd",4,IF(fun[[#This Row],[ExterQual]]="TA",3,IF(fun[[#This Row],[ExterQual]]="Fa",2,1))))</f>
        <v>3</v>
      </c>
      <c r="AI214" t="s">
        <v>124</v>
      </c>
      <c r="AJ214">
        <f>IF(fun[[#This Row],[ExterCond]]="Ex",5,IF(fun[[#This Row],[ExterCond]]="Gd",4,IF(fun[[#This Row],[ExterCond]]="TA",3,IF(fun[[#This Row],[ExterCond]]="Fa",2,1))))</f>
        <v>3</v>
      </c>
      <c r="AK214" t="s">
        <v>125</v>
      </c>
      <c r="AL214" t="s">
        <v>123</v>
      </c>
      <c r="AM214">
        <f>IF(fun[[#This Row],[BsmtQual]]="Ex",5,IF(fun[[#This Row],[BsmtQual]]="Gd",4,IF(fun[[#This Row],[BsmtQual]]="TA",3,IF(fun[[#This Row],[BsmtQual]]="Fa",2,IF(fun[[#This Row],[BsmtQual]]="Po",1,0)))))</f>
        <v>4</v>
      </c>
      <c r="AN214" t="s">
        <v>124</v>
      </c>
      <c r="AO214">
        <f>IF(fun[[#This Row],[BsmtCond]]="Ex",5,IF(fun[[#This Row],[BsmtCond]]="Gd",4,IF(fun[[#This Row],[BsmtCond]]="TA",3,IF(fun[[#This Row],[BsmtCond]]="Fa",2,IF(fun[[#This Row],[BsmtCond]]="Po",1,0)))))</f>
        <v>3</v>
      </c>
      <c r="AP214" t="s">
        <v>126</v>
      </c>
      <c r="AQ214">
        <f>IF(fun[[#This Row],[BsmtExposure]]="Gd",3,IF(fun[[#This Row],[BsmtExposure]]="Av",2,IF(fun[[#This Row],[BsmtExposure]]="Mn",1,0)))</f>
        <v>0</v>
      </c>
      <c r="AR214" t="s">
        <v>127</v>
      </c>
      <c r="AS214">
        <v>822</v>
      </c>
      <c r="AT214" t="s">
        <v>128</v>
      </c>
      <c r="AU214">
        <v>0</v>
      </c>
      <c r="AV214">
        <v>78</v>
      </c>
      <c r="AW214">
        <v>900</v>
      </c>
      <c r="AX214" t="s">
        <v>129</v>
      </c>
      <c r="AY214" t="s">
        <v>130</v>
      </c>
      <c r="AZ214">
        <f>IF(fun[[#This Row],[HeatingQC]]="Ex",5,IF(fun[[#This Row],[HeatingQC]]="Gd",4,IF(fun[[#This Row],[HeatingQC]]="TA",3,IF(fun[[#This Row],[HeatingQC]]="Fa",2,IF(fun[[#This Row],[HeatingQC]]="Po",1,0)))))</f>
        <v>5</v>
      </c>
      <c r="BA214" t="s">
        <v>131</v>
      </c>
      <c r="BB214" t="s">
        <v>132</v>
      </c>
      <c r="BC214">
        <v>932</v>
      </c>
      <c r="BD214">
        <v>920</v>
      </c>
      <c r="BE214">
        <v>0</v>
      </c>
      <c r="BF214">
        <v>1852</v>
      </c>
      <c r="BG214">
        <f>LOG(fun[[#This Row],[GrLivArea]])</f>
        <v>3.2676409823459154</v>
      </c>
      <c r="BH214">
        <v>1</v>
      </c>
      <c r="BI214">
        <v>0</v>
      </c>
      <c r="BJ214">
        <f>fun[[#This Row],[BsmtFullBath]]+(0.5*fun[[#This Row],[BsmtHalfBath]])</f>
        <v>1</v>
      </c>
      <c r="BK214">
        <v>2</v>
      </c>
      <c r="BL214">
        <v>1</v>
      </c>
      <c r="BM214">
        <f>fun[[#This Row],[HalfBath]]+fun[[#This Row],[TOTBaseBath]]+fun[[#This Row],[FullBath]]</f>
        <v>4</v>
      </c>
      <c r="BN214">
        <v>3</v>
      </c>
      <c r="BO214">
        <v>1</v>
      </c>
      <c r="BP214" t="s">
        <v>123</v>
      </c>
      <c r="BQ214">
        <f>IF(fun[[#This Row],[KitchenQual]]="Ex",5,IF(fun[[#This Row],[KitchenQual]]="Gd",4,IF(fun[[#This Row],[KitchenQual]]="TA",3,IF(fun[[#This Row],[KitchenQual]]="Fa",2,0))))</f>
        <v>4</v>
      </c>
      <c r="BR214">
        <v>7</v>
      </c>
      <c r="BS214" t="s">
        <v>133</v>
      </c>
      <c r="BT214">
        <v>1</v>
      </c>
      <c r="BU214" t="s">
        <v>124</v>
      </c>
      <c r="BV214">
        <f>IF(fun[[#This Row],[FireplaceQu]]="Ex",5,IF(fun[[#This Row],[FireplaceQu]]="Gd",4,IF(fun[[#This Row],[FireplaceQu]]="TA",3,IF(fun[[#This Row],[FireplaceQu]]="Fa",2,0))))</f>
        <v>3</v>
      </c>
      <c r="BW214" t="s">
        <v>134</v>
      </c>
      <c r="BX214">
        <v>2009</v>
      </c>
      <c r="BY214" t="s">
        <v>135</v>
      </c>
      <c r="BZ214">
        <v>2</v>
      </c>
      <c r="CA214">
        <v>644</v>
      </c>
      <c r="CB214" t="s">
        <v>124</v>
      </c>
      <c r="CC214">
        <f>IF(fun[[#This Row],[GarageQual]]="Ex",5,IF(fun[[#This Row],[GarageQual]]="Gd",4,IF(fun[[#This Row],[GarageQual]]="TA",3,IF(fun[[#This Row],[GarageQual]]="Fa",2,IF(fun[[#This Row],[GarageQual]]="Po",1,0)))))</f>
        <v>3</v>
      </c>
      <c r="CD214" t="s">
        <v>124</v>
      </c>
      <c r="CE214">
        <f>IF(fun[[#This Row],[GarageCond]]="Ex",5,IF(fun[[#This Row],[GarageCond]]="Gd",4,IF(fun[[#This Row],[GarageCond]]="TA",3,IF(fun[[#This Row],[GarageCond]]="Fa",2,IF(fun[[#This Row],[GarageCond]]="Po",1,0)))))</f>
        <v>3</v>
      </c>
      <c r="CF214" t="s">
        <v>131</v>
      </c>
      <c r="CG214">
        <v>168</v>
      </c>
      <c r="CH214">
        <v>108</v>
      </c>
      <c r="CI214">
        <v>0</v>
      </c>
      <c r="CJ214">
        <v>0</v>
      </c>
      <c r="CK214">
        <v>0</v>
      </c>
      <c r="CL214">
        <f>(0.5*fun[[#This Row],[WoodDeckSF]])+fun[[#This Row],[OpenPorchSF]]+(2*fun[[#This Row],[EnclosedPorch]])+(1.5*fun[[#This Row],[3SsnPorch]])+fun[[#This Row],[ScreenPorch]]</f>
        <v>192</v>
      </c>
      <c r="CM214">
        <v>0</v>
      </c>
      <c r="CN214" t="s">
        <v>109</v>
      </c>
      <c r="CO214">
        <f>IF(fun[[#This Row],[PoolQC]]="Ex",5,IF(fun[[#This Row],[PoolQC]]="Gd",4,IF(fun[[#This Row],[PoolQC]]="TA",3,IF(fun[[#This Row],[PoolQC]]="Fa",2,IF(fun[[#This Row],[PoolQC]]="Po",1,0)))))</f>
        <v>0</v>
      </c>
      <c r="CP214" t="s">
        <v>109</v>
      </c>
      <c r="CQ214" t="s">
        <v>109</v>
      </c>
      <c r="CR214">
        <v>0</v>
      </c>
      <c r="CS214">
        <v>7</v>
      </c>
      <c r="CT214">
        <v>2009</v>
      </c>
      <c r="CU214" t="s">
        <v>184</v>
      </c>
      <c r="CV214" t="s">
        <v>185</v>
      </c>
      <c r="CW214">
        <f>COUNTIF(fun[[#This Row],[Id]:[SaleCondition]],0)</f>
        <v>15</v>
      </c>
      <c r="CX214">
        <f>COUNTIF(fun[[#This Row],[Id]:[SaleCondition]],"NA")</f>
        <v>4</v>
      </c>
      <c r="CY214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214">
        <f>fun[NUM_ExCond]+fun[NUM_BsmtCond]+fun[NUM_GarCond]</f>
        <v>9</v>
      </c>
      <c r="DA2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2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</v>
      </c>
      <c r="DC214">
        <v>252678</v>
      </c>
    </row>
    <row r="215" spans="1:107" x14ac:dyDescent="0.25">
      <c r="A215">
        <v>214</v>
      </c>
      <c r="B215">
        <v>20</v>
      </c>
      <c r="C215" t="s">
        <v>107</v>
      </c>
      <c r="D215">
        <f>IF(fun[[#This Row],[MSZoning]]="RL",1,0)</f>
        <v>1</v>
      </c>
      <c r="E215">
        <f>IF(fun[[#This Row],[rl]]="RM",1,0)</f>
        <v>0</v>
      </c>
      <c r="F215">
        <f>IF(fun[[#This Row],[rm]]="RH",1,0)</f>
        <v>0</v>
      </c>
      <c r="G215">
        <f>IF(fun[[#This Row],[rh]]="C (all)",1,0)</f>
        <v>0</v>
      </c>
      <c r="H215">
        <v>43</v>
      </c>
      <c r="I215">
        <f>IF(fun[[#This Row],[LotFrontage]]="NA",0,fun[[#This Row],[LotFrontage]])</f>
        <v>43</v>
      </c>
      <c r="J215">
        <v>13568</v>
      </c>
      <c r="K215" t="s">
        <v>108</v>
      </c>
      <c r="L215" t="s">
        <v>109</v>
      </c>
      <c r="M215" t="s">
        <v>186</v>
      </c>
      <c r="N215" t="s">
        <v>111</v>
      </c>
      <c r="O215" t="s">
        <v>112</v>
      </c>
      <c r="P215" t="s">
        <v>192</v>
      </c>
      <c r="Q215" t="s">
        <v>114</v>
      </c>
      <c r="R215" t="s">
        <v>115</v>
      </c>
      <c r="S215" t="s">
        <v>116</v>
      </c>
      <c r="T215" t="s">
        <v>116</v>
      </c>
      <c r="U215" t="s">
        <v>117</v>
      </c>
      <c r="V215" t="s">
        <v>141</v>
      </c>
      <c r="W215">
        <v>5</v>
      </c>
      <c r="X215">
        <v>5</v>
      </c>
      <c r="Y215">
        <v>1995</v>
      </c>
      <c r="Z215">
        <v>1995</v>
      </c>
      <c r="AA215" t="s">
        <v>119</v>
      </c>
      <c r="AB215" t="s">
        <v>120</v>
      </c>
      <c r="AC215" t="s">
        <v>121</v>
      </c>
      <c r="AD215" t="s">
        <v>121</v>
      </c>
      <c r="AE215" t="s">
        <v>143</v>
      </c>
      <c r="AF215">
        <v>0</v>
      </c>
      <c r="AG215" t="s">
        <v>124</v>
      </c>
      <c r="AH215">
        <f>IF(fun[[#This Row],[ExterQual]]="Ex",5,IF(fun[[#This Row],[ExterQual]]="Gd",4,IF(fun[[#This Row],[ExterQual]]="TA",3,IF(fun[[#This Row],[ExterQual]]="Fa",2,1))))</f>
        <v>3</v>
      </c>
      <c r="AI215" t="s">
        <v>124</v>
      </c>
      <c r="AJ215">
        <f>IF(fun[[#This Row],[ExterCond]]="Ex",5,IF(fun[[#This Row],[ExterCond]]="Gd",4,IF(fun[[#This Row],[ExterCond]]="TA",3,IF(fun[[#This Row],[ExterCond]]="Fa",2,1))))</f>
        <v>3</v>
      </c>
      <c r="AK215" t="s">
        <v>125</v>
      </c>
      <c r="AL215" t="s">
        <v>123</v>
      </c>
      <c r="AM215">
        <f>IF(fun[[#This Row],[BsmtQual]]="Ex",5,IF(fun[[#This Row],[BsmtQual]]="Gd",4,IF(fun[[#This Row],[BsmtQual]]="TA",3,IF(fun[[#This Row],[BsmtQual]]="Fa",2,IF(fun[[#This Row],[BsmtQual]]="Po",1,0)))))</f>
        <v>4</v>
      </c>
      <c r="AN215" t="s">
        <v>124</v>
      </c>
      <c r="AO215">
        <f>IF(fun[[#This Row],[BsmtCond]]="Ex",5,IF(fun[[#This Row],[BsmtCond]]="Gd",4,IF(fun[[#This Row],[BsmtCond]]="TA",3,IF(fun[[#This Row],[BsmtCond]]="Fa",2,IF(fun[[#This Row],[BsmtCond]]="Po",1,0)))))</f>
        <v>3</v>
      </c>
      <c r="AP215" t="s">
        <v>126</v>
      </c>
      <c r="AQ215">
        <f>IF(fun[[#This Row],[BsmtExposure]]="Gd",3,IF(fun[[#This Row],[BsmtExposure]]="Av",2,IF(fun[[#This Row],[BsmtExposure]]="Mn",1,0)))</f>
        <v>0</v>
      </c>
      <c r="AR215" t="s">
        <v>145</v>
      </c>
      <c r="AS215">
        <v>716</v>
      </c>
      <c r="AT215" t="s">
        <v>128</v>
      </c>
      <c r="AU215">
        <v>0</v>
      </c>
      <c r="AV215">
        <v>274</v>
      </c>
      <c r="AW215">
        <v>990</v>
      </c>
      <c r="AX215" t="s">
        <v>129</v>
      </c>
      <c r="AY215" t="s">
        <v>130</v>
      </c>
      <c r="AZ215">
        <f>IF(fun[[#This Row],[HeatingQC]]="Ex",5,IF(fun[[#This Row],[HeatingQC]]="Gd",4,IF(fun[[#This Row],[HeatingQC]]="TA",3,IF(fun[[#This Row],[HeatingQC]]="Fa",2,IF(fun[[#This Row],[HeatingQC]]="Po",1,0)))))</f>
        <v>5</v>
      </c>
      <c r="BA215" t="s">
        <v>131</v>
      </c>
      <c r="BB215" t="s">
        <v>132</v>
      </c>
      <c r="BC215">
        <v>990</v>
      </c>
      <c r="BD215">
        <v>0</v>
      </c>
      <c r="BE215">
        <v>0</v>
      </c>
      <c r="BF215">
        <v>990</v>
      </c>
      <c r="BG215">
        <f>LOG(fun[[#This Row],[GrLivArea]])</f>
        <v>2.9956351945975501</v>
      </c>
      <c r="BH215">
        <v>0</v>
      </c>
      <c r="BI215">
        <v>1</v>
      </c>
      <c r="BJ215">
        <f>fun[[#This Row],[BsmtFullBath]]+(0.5*fun[[#This Row],[BsmtHalfBath]])</f>
        <v>0.5</v>
      </c>
      <c r="BK215">
        <v>1</v>
      </c>
      <c r="BL215">
        <v>0</v>
      </c>
      <c r="BM215">
        <f>fun[[#This Row],[HalfBath]]+fun[[#This Row],[TOTBaseBath]]+fun[[#This Row],[FullBath]]</f>
        <v>1.5</v>
      </c>
      <c r="BN215">
        <v>3</v>
      </c>
      <c r="BO215">
        <v>1</v>
      </c>
      <c r="BP215" t="s">
        <v>124</v>
      </c>
      <c r="BQ215">
        <f>IF(fun[[#This Row],[KitchenQual]]="Ex",5,IF(fun[[#This Row],[KitchenQual]]="Gd",4,IF(fun[[#This Row],[KitchenQual]]="TA",3,IF(fun[[#This Row],[KitchenQual]]="Fa",2,0))))</f>
        <v>3</v>
      </c>
      <c r="BR215">
        <v>5</v>
      </c>
      <c r="BS215" t="s">
        <v>133</v>
      </c>
      <c r="BT215">
        <v>0</v>
      </c>
      <c r="BU215" t="s">
        <v>109</v>
      </c>
      <c r="BV215">
        <f>IF(fun[[#This Row],[FireplaceQu]]="Ex",5,IF(fun[[#This Row],[FireplaceQu]]="Gd",4,IF(fun[[#This Row],[FireplaceQu]]="TA",3,IF(fun[[#This Row],[FireplaceQu]]="Fa",2,0))))</f>
        <v>0</v>
      </c>
      <c r="BW215" t="s">
        <v>134</v>
      </c>
      <c r="BX215">
        <v>1996</v>
      </c>
      <c r="BY215" t="s">
        <v>128</v>
      </c>
      <c r="BZ215">
        <v>2</v>
      </c>
      <c r="CA215">
        <v>576</v>
      </c>
      <c r="CB215" t="s">
        <v>124</v>
      </c>
      <c r="CC215">
        <f>IF(fun[[#This Row],[GarageQual]]="Ex",5,IF(fun[[#This Row],[GarageQual]]="Gd",4,IF(fun[[#This Row],[GarageQual]]="TA",3,IF(fun[[#This Row],[GarageQual]]="Fa",2,IF(fun[[#This Row],[GarageQual]]="Po",1,0)))))</f>
        <v>3</v>
      </c>
      <c r="CD215" t="s">
        <v>124</v>
      </c>
      <c r="CE215">
        <f>IF(fun[[#This Row],[GarageCond]]="Ex",5,IF(fun[[#This Row],[GarageCond]]="Gd",4,IF(fun[[#This Row],[GarageCond]]="TA",3,IF(fun[[#This Row],[GarageCond]]="Fa",2,IF(fun[[#This Row],[GarageCond]]="Po",1,0)))))</f>
        <v>3</v>
      </c>
      <c r="CF215" t="s">
        <v>131</v>
      </c>
      <c r="CG215">
        <v>224</v>
      </c>
      <c r="CH215">
        <v>0</v>
      </c>
      <c r="CI215">
        <v>0</v>
      </c>
      <c r="CJ215">
        <v>0</v>
      </c>
      <c r="CK215">
        <v>0</v>
      </c>
      <c r="CL215">
        <f>(0.5*fun[[#This Row],[WoodDeckSF]])+fun[[#This Row],[OpenPorchSF]]+(2*fun[[#This Row],[EnclosedPorch]])+(1.5*fun[[#This Row],[3SsnPorch]])+fun[[#This Row],[ScreenPorch]]</f>
        <v>112</v>
      </c>
      <c r="CM215">
        <v>0</v>
      </c>
      <c r="CN215" t="s">
        <v>109</v>
      </c>
      <c r="CO215">
        <f>IF(fun[[#This Row],[PoolQC]]="Ex",5,IF(fun[[#This Row],[PoolQC]]="Gd",4,IF(fun[[#This Row],[PoolQC]]="TA",3,IF(fun[[#This Row],[PoolQC]]="Fa",2,IF(fun[[#This Row],[PoolQC]]="Po",1,0)))))</f>
        <v>0</v>
      </c>
      <c r="CP215" t="s">
        <v>109</v>
      </c>
      <c r="CQ215" t="s">
        <v>109</v>
      </c>
      <c r="CR215">
        <v>0</v>
      </c>
      <c r="CS215">
        <v>7</v>
      </c>
      <c r="CT215">
        <v>2006</v>
      </c>
      <c r="CU215" t="s">
        <v>136</v>
      </c>
      <c r="CV215" t="s">
        <v>137</v>
      </c>
      <c r="CW215">
        <f>COUNTIF(fun[[#This Row],[Id]:[SaleCondition]],0)</f>
        <v>19</v>
      </c>
      <c r="CX215">
        <f>COUNTIF(fun[[#This Row],[Id]:[SaleCondition]],"NA")</f>
        <v>5</v>
      </c>
      <c r="CY215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215">
        <f>fun[NUM_ExCond]+fun[NUM_BsmtCond]+fun[NUM_GarCond]</f>
        <v>9</v>
      </c>
      <c r="DA2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2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</v>
      </c>
      <c r="DC215">
        <v>156000</v>
      </c>
    </row>
    <row r="216" spans="1:107" x14ac:dyDescent="0.25">
      <c r="A216">
        <v>215</v>
      </c>
      <c r="B216">
        <v>60</v>
      </c>
      <c r="C216" t="s">
        <v>107</v>
      </c>
      <c r="D216">
        <f>IF(fun[[#This Row],[MSZoning]]="RL",1,0)</f>
        <v>1</v>
      </c>
      <c r="E216">
        <f>IF(fun[[#This Row],[rl]]="RM",1,0)</f>
        <v>0</v>
      </c>
      <c r="F216">
        <f>IF(fun[[#This Row],[rm]]="RH",1,0)</f>
        <v>0</v>
      </c>
      <c r="G216">
        <f>IF(fun[[#This Row],[rh]]="C (all)",1,0)</f>
        <v>0</v>
      </c>
      <c r="H216" t="s">
        <v>109</v>
      </c>
      <c r="I216">
        <f>IF(fun[[#This Row],[LotFrontage]]="NA",0,fun[[#This Row],[LotFrontage]])</f>
        <v>0</v>
      </c>
      <c r="J216">
        <v>10900</v>
      </c>
      <c r="K216" t="s">
        <v>108</v>
      </c>
      <c r="L216" t="s">
        <v>109</v>
      </c>
      <c r="M216" t="s">
        <v>146</v>
      </c>
      <c r="N216" t="s">
        <v>111</v>
      </c>
      <c r="O216" t="s">
        <v>112</v>
      </c>
      <c r="P216" t="s">
        <v>138</v>
      </c>
      <c r="Q216" t="s">
        <v>114</v>
      </c>
      <c r="R216" t="s">
        <v>115</v>
      </c>
      <c r="S216" t="s">
        <v>116</v>
      </c>
      <c r="T216" t="s">
        <v>116</v>
      </c>
      <c r="U216" t="s">
        <v>117</v>
      </c>
      <c r="V216" t="s">
        <v>118</v>
      </c>
      <c r="W216">
        <v>6</v>
      </c>
      <c r="X216">
        <v>7</v>
      </c>
      <c r="Y216">
        <v>1977</v>
      </c>
      <c r="Z216">
        <v>1977</v>
      </c>
      <c r="AA216" t="s">
        <v>119</v>
      </c>
      <c r="AB216" t="s">
        <v>120</v>
      </c>
      <c r="AC216" t="s">
        <v>166</v>
      </c>
      <c r="AD216" t="s">
        <v>166</v>
      </c>
      <c r="AE216" t="s">
        <v>122</v>
      </c>
      <c r="AF216">
        <v>153</v>
      </c>
      <c r="AG216" t="s">
        <v>124</v>
      </c>
      <c r="AH216">
        <f>IF(fun[[#This Row],[ExterQual]]="Ex",5,IF(fun[[#This Row],[ExterQual]]="Gd",4,IF(fun[[#This Row],[ExterQual]]="TA",3,IF(fun[[#This Row],[ExterQual]]="Fa",2,1))))</f>
        <v>3</v>
      </c>
      <c r="AI216" t="s">
        <v>124</v>
      </c>
      <c r="AJ216">
        <f>IF(fun[[#This Row],[ExterCond]]="Ex",5,IF(fun[[#This Row],[ExterCond]]="Gd",4,IF(fun[[#This Row],[ExterCond]]="TA",3,IF(fun[[#This Row],[ExterCond]]="Fa",2,1))))</f>
        <v>3</v>
      </c>
      <c r="AK216" t="s">
        <v>144</v>
      </c>
      <c r="AL216" t="s">
        <v>123</v>
      </c>
      <c r="AM216">
        <f>IF(fun[[#This Row],[BsmtQual]]="Ex",5,IF(fun[[#This Row],[BsmtQual]]="Gd",4,IF(fun[[#This Row],[BsmtQual]]="TA",3,IF(fun[[#This Row],[BsmtQual]]="Fa",2,IF(fun[[#This Row],[BsmtQual]]="Po",1,0)))))</f>
        <v>4</v>
      </c>
      <c r="AN216" t="s">
        <v>124</v>
      </c>
      <c r="AO216">
        <f>IF(fun[[#This Row],[BsmtCond]]="Ex",5,IF(fun[[#This Row],[BsmtCond]]="Gd",4,IF(fun[[#This Row],[BsmtCond]]="TA",3,IF(fun[[#This Row],[BsmtCond]]="Fa",2,IF(fun[[#This Row],[BsmtCond]]="Po",1,0)))))</f>
        <v>3</v>
      </c>
      <c r="AP216" t="s">
        <v>126</v>
      </c>
      <c r="AQ216">
        <f>IF(fun[[#This Row],[BsmtExposure]]="Gd",3,IF(fun[[#This Row],[BsmtExposure]]="Av",2,IF(fun[[#This Row],[BsmtExposure]]="Mn",1,0)))</f>
        <v>0</v>
      </c>
      <c r="AR216" t="s">
        <v>127</v>
      </c>
      <c r="AS216">
        <v>378</v>
      </c>
      <c r="AT216" t="s">
        <v>128</v>
      </c>
      <c r="AU216">
        <v>0</v>
      </c>
      <c r="AV216">
        <v>311</v>
      </c>
      <c r="AW216">
        <v>689</v>
      </c>
      <c r="AX216" t="s">
        <v>129</v>
      </c>
      <c r="AY216" t="s">
        <v>130</v>
      </c>
      <c r="AZ216">
        <f>IF(fun[[#This Row],[HeatingQC]]="Ex",5,IF(fun[[#This Row],[HeatingQC]]="Gd",4,IF(fun[[#This Row],[HeatingQC]]="TA",3,IF(fun[[#This Row],[HeatingQC]]="Fa",2,IF(fun[[#This Row],[HeatingQC]]="Po",1,0)))))</f>
        <v>5</v>
      </c>
      <c r="BA216" t="s">
        <v>131</v>
      </c>
      <c r="BB216" t="s">
        <v>132</v>
      </c>
      <c r="BC216">
        <v>689</v>
      </c>
      <c r="BD216">
        <v>703</v>
      </c>
      <c r="BE216">
        <v>0</v>
      </c>
      <c r="BF216">
        <v>1392</v>
      </c>
      <c r="BG216">
        <f>LOG(fun[[#This Row],[GrLivArea]])</f>
        <v>3.1436392352745433</v>
      </c>
      <c r="BH216">
        <v>0</v>
      </c>
      <c r="BI216">
        <v>0</v>
      </c>
      <c r="BJ216">
        <f>fun[[#This Row],[BsmtFullBath]]+(0.5*fun[[#This Row],[BsmtHalfBath]])</f>
        <v>0</v>
      </c>
      <c r="BK216">
        <v>1</v>
      </c>
      <c r="BL216">
        <v>1</v>
      </c>
      <c r="BM216">
        <f>fun[[#This Row],[HalfBath]]+fun[[#This Row],[TOTBaseBath]]+fun[[#This Row],[FullBath]]</f>
        <v>2</v>
      </c>
      <c r="BN216">
        <v>3</v>
      </c>
      <c r="BO216">
        <v>1</v>
      </c>
      <c r="BP216" t="s">
        <v>124</v>
      </c>
      <c r="BQ216">
        <f>IF(fun[[#This Row],[KitchenQual]]="Ex",5,IF(fun[[#This Row],[KitchenQual]]="Gd",4,IF(fun[[#This Row],[KitchenQual]]="TA",3,IF(fun[[#This Row],[KitchenQual]]="Fa",2,0))))</f>
        <v>3</v>
      </c>
      <c r="BR216">
        <v>6</v>
      </c>
      <c r="BS216" t="s">
        <v>133</v>
      </c>
      <c r="BT216">
        <v>0</v>
      </c>
      <c r="BU216" t="s">
        <v>109</v>
      </c>
      <c r="BV216">
        <f>IF(fun[[#This Row],[FireplaceQu]]="Ex",5,IF(fun[[#This Row],[FireplaceQu]]="Gd",4,IF(fun[[#This Row],[FireplaceQu]]="TA",3,IF(fun[[#This Row],[FireplaceQu]]="Fa",2,0))))</f>
        <v>0</v>
      </c>
      <c r="BW216" t="s">
        <v>134</v>
      </c>
      <c r="BX216">
        <v>1977</v>
      </c>
      <c r="BY216" t="s">
        <v>183</v>
      </c>
      <c r="BZ216">
        <v>1</v>
      </c>
      <c r="CA216">
        <v>299</v>
      </c>
      <c r="CB216" t="s">
        <v>124</v>
      </c>
      <c r="CC216">
        <f>IF(fun[[#This Row],[GarageQual]]="Ex",5,IF(fun[[#This Row],[GarageQual]]="Gd",4,IF(fun[[#This Row],[GarageQual]]="TA",3,IF(fun[[#This Row],[GarageQual]]="Fa",2,IF(fun[[#This Row],[GarageQual]]="Po",1,0)))))</f>
        <v>3</v>
      </c>
      <c r="CD216" t="s">
        <v>124</v>
      </c>
      <c r="CE216">
        <f>IF(fun[[#This Row],[GarageCond]]="Ex",5,IF(fun[[#This Row],[GarageCond]]="Gd",4,IF(fun[[#This Row],[GarageCond]]="TA",3,IF(fun[[#This Row],[GarageCond]]="Fa",2,IF(fun[[#This Row],[GarageCond]]="Po",1,0)))))</f>
        <v>3</v>
      </c>
      <c r="CF216" t="s">
        <v>131</v>
      </c>
      <c r="CG216">
        <v>0</v>
      </c>
      <c r="CH216">
        <v>36</v>
      </c>
      <c r="CI216">
        <v>0</v>
      </c>
      <c r="CJ216">
        <v>0</v>
      </c>
      <c r="CK216">
        <v>0</v>
      </c>
      <c r="CL216">
        <f>(0.5*fun[[#This Row],[WoodDeckSF]])+fun[[#This Row],[OpenPorchSF]]+(2*fun[[#This Row],[EnclosedPorch]])+(1.5*fun[[#This Row],[3SsnPorch]])+fun[[#This Row],[ScreenPorch]]</f>
        <v>36</v>
      </c>
      <c r="CM216">
        <v>0</v>
      </c>
      <c r="CN216" t="s">
        <v>109</v>
      </c>
      <c r="CO216">
        <f>IF(fun[[#This Row],[PoolQC]]="Ex",5,IF(fun[[#This Row],[PoolQC]]="Gd",4,IF(fun[[#This Row],[PoolQC]]="TA",3,IF(fun[[#This Row],[PoolQC]]="Fa",2,IF(fun[[#This Row],[PoolQC]]="Po",1,0)))))</f>
        <v>0</v>
      </c>
      <c r="CP216" t="s">
        <v>160</v>
      </c>
      <c r="CQ216" t="s">
        <v>161</v>
      </c>
      <c r="CR216">
        <v>450</v>
      </c>
      <c r="CS216">
        <v>3</v>
      </c>
      <c r="CT216">
        <v>2010</v>
      </c>
      <c r="CU216" t="s">
        <v>136</v>
      </c>
      <c r="CV216" t="s">
        <v>137</v>
      </c>
      <c r="CW216">
        <f>COUNTIF(fun[[#This Row],[Id]:[SaleCondition]],0)</f>
        <v>18</v>
      </c>
      <c r="CX216">
        <f>COUNTIF(fun[[#This Row],[Id]:[SaleCondition]],"NA")</f>
        <v>4</v>
      </c>
      <c r="CY216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216">
        <f>fun[NUM_ExCond]+fun[NUM_BsmtCond]+fun[NUM_GarCond]</f>
        <v>9</v>
      </c>
      <c r="DA2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2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66.75</v>
      </c>
      <c r="DC216">
        <v>161750</v>
      </c>
    </row>
    <row r="217" spans="1:107" x14ac:dyDescent="0.25">
      <c r="A217">
        <v>216</v>
      </c>
      <c r="B217">
        <v>20</v>
      </c>
      <c r="C217" t="s">
        <v>107</v>
      </c>
      <c r="D217">
        <f>IF(fun[[#This Row],[MSZoning]]="RL",1,0)</f>
        <v>1</v>
      </c>
      <c r="E217">
        <f>IF(fun[[#This Row],[rl]]="RM",1,0)</f>
        <v>0</v>
      </c>
      <c r="F217">
        <f>IF(fun[[#This Row],[rm]]="RH",1,0)</f>
        <v>0</v>
      </c>
      <c r="G217">
        <f>IF(fun[[#This Row],[rh]]="C (all)",1,0)</f>
        <v>0</v>
      </c>
      <c r="H217">
        <v>72</v>
      </c>
      <c r="I217">
        <f>IF(fun[[#This Row],[LotFrontage]]="NA",0,fun[[#This Row],[LotFrontage]])</f>
        <v>72</v>
      </c>
      <c r="J217">
        <v>10011</v>
      </c>
      <c r="K217" t="s">
        <v>108</v>
      </c>
      <c r="L217" t="s">
        <v>109</v>
      </c>
      <c r="M217" t="s">
        <v>146</v>
      </c>
      <c r="N217" t="s">
        <v>111</v>
      </c>
      <c r="O217" t="s">
        <v>112</v>
      </c>
      <c r="P217" t="s">
        <v>113</v>
      </c>
      <c r="Q217" t="s">
        <v>114</v>
      </c>
      <c r="R217" t="s">
        <v>188</v>
      </c>
      <c r="S217" t="s">
        <v>116</v>
      </c>
      <c r="T217" t="s">
        <v>116</v>
      </c>
      <c r="U217" t="s">
        <v>117</v>
      </c>
      <c r="V217" t="s">
        <v>141</v>
      </c>
      <c r="W217">
        <v>5</v>
      </c>
      <c r="X217">
        <v>6</v>
      </c>
      <c r="Y217">
        <v>1957</v>
      </c>
      <c r="Z217">
        <v>1996</v>
      </c>
      <c r="AA217" t="s">
        <v>119</v>
      </c>
      <c r="AB217" t="s">
        <v>120</v>
      </c>
      <c r="AC217" t="s">
        <v>166</v>
      </c>
      <c r="AD217" t="s">
        <v>166</v>
      </c>
      <c r="AE217" t="s">
        <v>122</v>
      </c>
      <c r="AF217">
        <v>64</v>
      </c>
      <c r="AG217" t="s">
        <v>124</v>
      </c>
      <c r="AH217">
        <f>IF(fun[[#This Row],[ExterQual]]="Ex",5,IF(fun[[#This Row],[ExterQual]]="Gd",4,IF(fun[[#This Row],[ExterQual]]="TA",3,IF(fun[[#This Row],[ExterQual]]="Fa",2,1))))</f>
        <v>3</v>
      </c>
      <c r="AI217" t="s">
        <v>124</v>
      </c>
      <c r="AJ217">
        <f>IF(fun[[#This Row],[ExterCond]]="Ex",5,IF(fun[[#This Row],[ExterCond]]="Gd",4,IF(fun[[#This Row],[ExterCond]]="TA",3,IF(fun[[#This Row],[ExterCond]]="Fa",2,1))))</f>
        <v>3</v>
      </c>
      <c r="AK217" t="s">
        <v>144</v>
      </c>
      <c r="AL217" t="s">
        <v>124</v>
      </c>
      <c r="AM217">
        <f>IF(fun[[#This Row],[BsmtQual]]="Ex",5,IF(fun[[#This Row],[BsmtQual]]="Gd",4,IF(fun[[#This Row],[BsmtQual]]="TA",3,IF(fun[[#This Row],[BsmtQual]]="Fa",2,IF(fun[[#This Row],[BsmtQual]]="Po",1,0)))))</f>
        <v>3</v>
      </c>
      <c r="AN217" t="s">
        <v>124</v>
      </c>
      <c r="AO217">
        <f>IF(fun[[#This Row],[BsmtCond]]="Ex",5,IF(fun[[#This Row],[BsmtCond]]="Gd",4,IF(fun[[#This Row],[BsmtCond]]="TA",3,IF(fun[[#This Row],[BsmtCond]]="Fa",2,IF(fun[[#This Row],[BsmtCond]]="Po",1,0)))))</f>
        <v>3</v>
      </c>
      <c r="AP217" t="s">
        <v>126</v>
      </c>
      <c r="AQ217">
        <f>IF(fun[[#This Row],[BsmtExposure]]="Gd",3,IF(fun[[#This Row],[BsmtExposure]]="Av",2,IF(fun[[#This Row],[BsmtExposure]]="Mn",1,0)))</f>
        <v>0</v>
      </c>
      <c r="AR217" t="s">
        <v>167</v>
      </c>
      <c r="AS217">
        <v>360</v>
      </c>
      <c r="AT217" t="s">
        <v>128</v>
      </c>
      <c r="AU217">
        <v>0</v>
      </c>
      <c r="AV217">
        <v>710</v>
      </c>
      <c r="AW217">
        <v>1070</v>
      </c>
      <c r="AX217" t="s">
        <v>129</v>
      </c>
      <c r="AY217" t="s">
        <v>124</v>
      </c>
      <c r="AZ217">
        <f>IF(fun[[#This Row],[HeatingQC]]="Ex",5,IF(fun[[#This Row],[HeatingQC]]="Gd",4,IF(fun[[#This Row],[HeatingQC]]="TA",3,IF(fun[[#This Row],[HeatingQC]]="Fa",2,IF(fun[[#This Row],[HeatingQC]]="Po",1,0)))))</f>
        <v>3</v>
      </c>
      <c r="BA217" t="s">
        <v>131</v>
      </c>
      <c r="BB217" t="s">
        <v>132</v>
      </c>
      <c r="BC217">
        <v>1236</v>
      </c>
      <c r="BD217">
        <v>0</v>
      </c>
      <c r="BE217">
        <v>0</v>
      </c>
      <c r="BF217">
        <v>1236</v>
      </c>
      <c r="BG217">
        <f>LOG(fun[[#This Row],[GrLivArea]])</f>
        <v>3.0920184707527971</v>
      </c>
      <c r="BH217">
        <v>0</v>
      </c>
      <c r="BI217">
        <v>1</v>
      </c>
      <c r="BJ217">
        <f>fun[[#This Row],[BsmtFullBath]]+(0.5*fun[[#This Row],[BsmtHalfBath]])</f>
        <v>0.5</v>
      </c>
      <c r="BK217">
        <v>1</v>
      </c>
      <c r="BL217">
        <v>0</v>
      </c>
      <c r="BM217">
        <f>fun[[#This Row],[HalfBath]]+fun[[#This Row],[TOTBaseBath]]+fun[[#This Row],[FullBath]]</f>
        <v>1.5</v>
      </c>
      <c r="BN217">
        <v>2</v>
      </c>
      <c r="BO217">
        <v>1</v>
      </c>
      <c r="BP217" t="s">
        <v>123</v>
      </c>
      <c r="BQ217">
        <f>IF(fun[[#This Row],[KitchenQual]]="Ex",5,IF(fun[[#This Row],[KitchenQual]]="Gd",4,IF(fun[[#This Row],[KitchenQual]]="TA",3,IF(fun[[#This Row],[KitchenQual]]="Fa",2,0))))</f>
        <v>4</v>
      </c>
      <c r="BR217">
        <v>6</v>
      </c>
      <c r="BS217" t="s">
        <v>172</v>
      </c>
      <c r="BT217">
        <v>1</v>
      </c>
      <c r="BU217" t="s">
        <v>173</v>
      </c>
      <c r="BV217">
        <f>IF(fun[[#This Row],[FireplaceQu]]="Ex",5,IF(fun[[#This Row],[FireplaceQu]]="Gd",4,IF(fun[[#This Row],[FireplaceQu]]="TA",3,IF(fun[[#This Row],[FireplaceQu]]="Fa",2,0))))</f>
        <v>2</v>
      </c>
      <c r="BW217" t="s">
        <v>134</v>
      </c>
      <c r="BX217">
        <v>1957</v>
      </c>
      <c r="BY217" t="s">
        <v>128</v>
      </c>
      <c r="BZ217">
        <v>1</v>
      </c>
      <c r="CA217">
        <v>447</v>
      </c>
      <c r="CB217" t="s">
        <v>124</v>
      </c>
      <c r="CC217">
        <f>IF(fun[[#This Row],[GarageQual]]="Ex",5,IF(fun[[#This Row],[GarageQual]]="Gd",4,IF(fun[[#This Row],[GarageQual]]="TA",3,IF(fun[[#This Row],[GarageQual]]="Fa",2,IF(fun[[#This Row],[GarageQual]]="Po",1,0)))))</f>
        <v>3</v>
      </c>
      <c r="CD217" t="s">
        <v>124</v>
      </c>
      <c r="CE217">
        <f>IF(fun[[#This Row],[GarageCond]]="Ex",5,IF(fun[[#This Row],[GarageCond]]="Gd",4,IF(fun[[#This Row],[GarageCond]]="TA",3,IF(fun[[#This Row],[GarageCond]]="Fa",2,IF(fun[[#This Row],[GarageCond]]="Po",1,0)))))</f>
        <v>3</v>
      </c>
      <c r="CF217" t="s">
        <v>131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f>(0.5*fun[[#This Row],[WoodDeckSF]])+fun[[#This Row],[OpenPorchSF]]+(2*fun[[#This Row],[EnclosedPorch]])+(1.5*fun[[#This Row],[3SsnPorch]])+fun[[#This Row],[ScreenPorch]]</f>
        <v>0</v>
      </c>
      <c r="CM217">
        <v>0</v>
      </c>
      <c r="CN217" t="s">
        <v>109</v>
      </c>
      <c r="CO217">
        <f>IF(fun[[#This Row],[PoolQC]]="Ex",5,IF(fun[[#This Row],[PoolQC]]="Gd",4,IF(fun[[#This Row],[PoolQC]]="TA",3,IF(fun[[#This Row],[PoolQC]]="Fa",2,IF(fun[[#This Row],[PoolQC]]="Po",1,0)))))</f>
        <v>0</v>
      </c>
      <c r="CP217" t="s">
        <v>160</v>
      </c>
      <c r="CQ217" t="s">
        <v>109</v>
      </c>
      <c r="CR217">
        <v>0</v>
      </c>
      <c r="CS217">
        <v>5</v>
      </c>
      <c r="CT217">
        <v>2006</v>
      </c>
      <c r="CU217" t="s">
        <v>136</v>
      </c>
      <c r="CV217" t="s">
        <v>137</v>
      </c>
      <c r="CW217">
        <f>COUNTIF(fun[[#This Row],[Id]:[SaleCondition]],0)</f>
        <v>18</v>
      </c>
      <c r="CX217">
        <f>COUNTIF(fun[[#This Row],[Id]:[SaleCondition]],"NA")</f>
        <v>3</v>
      </c>
      <c r="CY217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217">
        <f>fun[NUM_ExCond]+fun[NUM_BsmtCond]+fun[NUM_GarCond]</f>
        <v>9</v>
      </c>
      <c r="DA2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2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217">
        <v>134450</v>
      </c>
    </row>
    <row r="218" spans="1:107" x14ac:dyDescent="0.25">
      <c r="A218">
        <v>217</v>
      </c>
      <c r="B218">
        <v>20</v>
      </c>
      <c r="C218" t="s">
        <v>107</v>
      </c>
      <c r="D218">
        <f>IF(fun[[#This Row],[MSZoning]]="RL",1,0)</f>
        <v>1</v>
      </c>
      <c r="E218">
        <f>IF(fun[[#This Row],[rl]]="RM",1,0)</f>
        <v>0</v>
      </c>
      <c r="F218">
        <f>IF(fun[[#This Row],[rm]]="RH",1,0)</f>
        <v>0</v>
      </c>
      <c r="G218">
        <f>IF(fun[[#This Row],[rh]]="C (all)",1,0)</f>
        <v>0</v>
      </c>
      <c r="H218">
        <v>65</v>
      </c>
      <c r="I218">
        <f>IF(fun[[#This Row],[LotFrontage]]="NA",0,fun[[#This Row],[LotFrontage]])</f>
        <v>65</v>
      </c>
      <c r="J218">
        <v>8450</v>
      </c>
      <c r="K218" t="s">
        <v>108</v>
      </c>
      <c r="L218" t="s">
        <v>109</v>
      </c>
      <c r="M218" t="s">
        <v>110</v>
      </c>
      <c r="N218" t="s">
        <v>111</v>
      </c>
      <c r="O218" t="s">
        <v>112</v>
      </c>
      <c r="P218" t="s">
        <v>113</v>
      </c>
      <c r="Q218" t="s">
        <v>114</v>
      </c>
      <c r="R218" t="s">
        <v>115</v>
      </c>
      <c r="S218" t="s">
        <v>116</v>
      </c>
      <c r="T218" t="s">
        <v>116</v>
      </c>
      <c r="U218" t="s">
        <v>117</v>
      </c>
      <c r="V218" t="s">
        <v>141</v>
      </c>
      <c r="W218">
        <v>7</v>
      </c>
      <c r="X218">
        <v>5</v>
      </c>
      <c r="Y218">
        <v>2004</v>
      </c>
      <c r="Z218">
        <v>2004</v>
      </c>
      <c r="AA218" t="s">
        <v>119</v>
      </c>
      <c r="AB218" t="s">
        <v>120</v>
      </c>
      <c r="AC218" t="s">
        <v>121</v>
      </c>
      <c r="AD218" t="s">
        <v>121</v>
      </c>
      <c r="AE218" t="s">
        <v>122</v>
      </c>
      <c r="AF218">
        <v>266</v>
      </c>
      <c r="AG218" t="s">
        <v>123</v>
      </c>
      <c r="AH218">
        <f>IF(fun[[#This Row],[ExterQual]]="Ex",5,IF(fun[[#This Row],[ExterQual]]="Gd",4,IF(fun[[#This Row],[ExterQual]]="TA",3,IF(fun[[#This Row],[ExterQual]]="Fa",2,1))))</f>
        <v>4</v>
      </c>
      <c r="AI218" t="s">
        <v>124</v>
      </c>
      <c r="AJ218">
        <f>IF(fun[[#This Row],[ExterCond]]="Ex",5,IF(fun[[#This Row],[ExterCond]]="Gd",4,IF(fun[[#This Row],[ExterCond]]="TA",3,IF(fun[[#This Row],[ExterCond]]="Fa",2,1))))</f>
        <v>3</v>
      </c>
      <c r="AK218" t="s">
        <v>125</v>
      </c>
      <c r="AL218" t="s">
        <v>123</v>
      </c>
      <c r="AM218">
        <f>IF(fun[[#This Row],[BsmtQual]]="Ex",5,IF(fun[[#This Row],[BsmtQual]]="Gd",4,IF(fun[[#This Row],[BsmtQual]]="TA",3,IF(fun[[#This Row],[BsmtQual]]="Fa",2,IF(fun[[#This Row],[BsmtQual]]="Po",1,0)))))</f>
        <v>4</v>
      </c>
      <c r="AN218" t="s">
        <v>124</v>
      </c>
      <c r="AO218">
        <f>IF(fun[[#This Row],[BsmtCond]]="Ex",5,IF(fun[[#This Row],[BsmtCond]]="Gd",4,IF(fun[[#This Row],[BsmtCond]]="TA",3,IF(fun[[#This Row],[BsmtCond]]="Fa",2,IF(fun[[#This Row],[BsmtCond]]="Po",1,0)))))</f>
        <v>3</v>
      </c>
      <c r="AP218" t="s">
        <v>147</v>
      </c>
      <c r="AQ218">
        <f>IF(fun[[#This Row],[BsmtExposure]]="Gd",3,IF(fun[[#This Row],[BsmtExposure]]="Av",2,IF(fun[[#This Row],[BsmtExposure]]="Mn",1,0)))</f>
        <v>1</v>
      </c>
      <c r="AR218" t="s">
        <v>127</v>
      </c>
      <c r="AS218">
        <v>946</v>
      </c>
      <c r="AT218" t="s">
        <v>128</v>
      </c>
      <c r="AU218">
        <v>0</v>
      </c>
      <c r="AV218">
        <v>490</v>
      </c>
      <c r="AW218">
        <v>1436</v>
      </c>
      <c r="AX218" t="s">
        <v>129</v>
      </c>
      <c r="AY218" t="s">
        <v>130</v>
      </c>
      <c r="AZ218">
        <f>IF(fun[[#This Row],[HeatingQC]]="Ex",5,IF(fun[[#This Row],[HeatingQC]]="Gd",4,IF(fun[[#This Row],[HeatingQC]]="TA",3,IF(fun[[#This Row],[HeatingQC]]="Fa",2,IF(fun[[#This Row],[HeatingQC]]="Po",1,0)))))</f>
        <v>5</v>
      </c>
      <c r="BA218" t="s">
        <v>131</v>
      </c>
      <c r="BB218" t="s">
        <v>132</v>
      </c>
      <c r="BC218">
        <v>1436</v>
      </c>
      <c r="BD218">
        <v>0</v>
      </c>
      <c r="BE218">
        <v>0</v>
      </c>
      <c r="BF218">
        <v>1436</v>
      </c>
      <c r="BG218">
        <f>LOG(fun[[#This Row],[GrLivArea]])</f>
        <v>3.1571544399062814</v>
      </c>
      <c r="BH218">
        <v>1</v>
      </c>
      <c r="BI218">
        <v>0</v>
      </c>
      <c r="BJ218">
        <f>fun[[#This Row],[BsmtFullBath]]+(0.5*fun[[#This Row],[BsmtHalfBath]])</f>
        <v>1</v>
      </c>
      <c r="BK218">
        <v>2</v>
      </c>
      <c r="BL218">
        <v>0</v>
      </c>
      <c r="BM218">
        <f>fun[[#This Row],[HalfBath]]+fun[[#This Row],[TOTBaseBath]]+fun[[#This Row],[FullBath]]</f>
        <v>3</v>
      </c>
      <c r="BN218">
        <v>3</v>
      </c>
      <c r="BO218">
        <v>1</v>
      </c>
      <c r="BP218" t="s">
        <v>123</v>
      </c>
      <c r="BQ218">
        <f>IF(fun[[#This Row],[KitchenQual]]="Ex",5,IF(fun[[#This Row],[KitchenQual]]="Gd",4,IF(fun[[#This Row],[KitchenQual]]="TA",3,IF(fun[[#This Row],[KitchenQual]]="Fa",2,0))))</f>
        <v>4</v>
      </c>
      <c r="BR218">
        <v>8</v>
      </c>
      <c r="BS218" t="s">
        <v>133</v>
      </c>
      <c r="BT218">
        <v>0</v>
      </c>
      <c r="BU218" t="s">
        <v>109</v>
      </c>
      <c r="BV218">
        <f>IF(fun[[#This Row],[FireplaceQu]]="Ex",5,IF(fun[[#This Row],[FireplaceQu]]="Gd",4,IF(fun[[#This Row],[FireplaceQu]]="TA",3,IF(fun[[#This Row],[FireplaceQu]]="Fa",2,0))))</f>
        <v>0</v>
      </c>
      <c r="BW218" t="s">
        <v>134</v>
      </c>
      <c r="BX218">
        <v>2004</v>
      </c>
      <c r="BY218" t="s">
        <v>128</v>
      </c>
      <c r="BZ218">
        <v>2</v>
      </c>
      <c r="CA218">
        <v>484</v>
      </c>
      <c r="CB218" t="s">
        <v>124</v>
      </c>
      <c r="CC218">
        <f>IF(fun[[#This Row],[GarageQual]]="Ex",5,IF(fun[[#This Row],[GarageQual]]="Gd",4,IF(fun[[#This Row],[GarageQual]]="TA",3,IF(fun[[#This Row],[GarageQual]]="Fa",2,IF(fun[[#This Row],[GarageQual]]="Po",1,0)))))</f>
        <v>3</v>
      </c>
      <c r="CD218" t="s">
        <v>124</v>
      </c>
      <c r="CE218">
        <f>IF(fun[[#This Row],[GarageCond]]="Ex",5,IF(fun[[#This Row],[GarageCond]]="Gd",4,IF(fun[[#This Row],[GarageCond]]="TA",3,IF(fun[[#This Row],[GarageCond]]="Fa",2,IF(fun[[#This Row],[GarageCond]]="Po",1,0)))))</f>
        <v>3</v>
      </c>
      <c r="CF218" t="s">
        <v>131</v>
      </c>
      <c r="CG218">
        <v>139</v>
      </c>
      <c r="CH218">
        <v>98</v>
      </c>
      <c r="CI218">
        <v>0</v>
      </c>
      <c r="CJ218">
        <v>0</v>
      </c>
      <c r="CK218">
        <v>0</v>
      </c>
      <c r="CL218">
        <f>(0.5*fun[[#This Row],[WoodDeckSF]])+fun[[#This Row],[OpenPorchSF]]+(2*fun[[#This Row],[EnclosedPorch]])+(1.5*fun[[#This Row],[3SsnPorch]])+fun[[#This Row],[ScreenPorch]]</f>
        <v>167.5</v>
      </c>
      <c r="CM218">
        <v>0</v>
      </c>
      <c r="CN218" t="s">
        <v>109</v>
      </c>
      <c r="CO218">
        <f>IF(fun[[#This Row],[PoolQC]]="Ex",5,IF(fun[[#This Row],[PoolQC]]="Gd",4,IF(fun[[#This Row],[PoolQC]]="TA",3,IF(fun[[#This Row],[PoolQC]]="Fa",2,IF(fun[[#This Row],[PoolQC]]="Po",1,0)))))</f>
        <v>0</v>
      </c>
      <c r="CP218" t="s">
        <v>109</v>
      </c>
      <c r="CQ218" t="s">
        <v>109</v>
      </c>
      <c r="CR218">
        <v>0</v>
      </c>
      <c r="CS218">
        <v>4</v>
      </c>
      <c r="CT218">
        <v>2008</v>
      </c>
      <c r="CU218" t="s">
        <v>136</v>
      </c>
      <c r="CV218" t="s">
        <v>137</v>
      </c>
      <c r="CW218">
        <f>COUNTIF(fun[[#This Row],[Id]:[SaleCondition]],0)</f>
        <v>16</v>
      </c>
      <c r="CX218">
        <f>COUNTIF(fun[[#This Row],[Id]:[SaleCondition]],"NA")</f>
        <v>5</v>
      </c>
      <c r="CY21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218">
        <f>fun[NUM_ExCond]+fun[NUM_BsmtCond]+fun[NUM_GarCond]</f>
        <v>9</v>
      </c>
      <c r="DA2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2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218">
        <v>210000</v>
      </c>
    </row>
    <row r="219" spans="1:107" x14ac:dyDescent="0.25">
      <c r="A219">
        <v>218</v>
      </c>
      <c r="B219">
        <v>70</v>
      </c>
      <c r="C219" t="s">
        <v>168</v>
      </c>
      <c r="D219">
        <f>IF(fun[[#This Row],[MSZoning]]="RL",1,0)</f>
        <v>0</v>
      </c>
      <c r="E219">
        <f>IF(fun[[#This Row],[rl]]="RM",1,0)</f>
        <v>0</v>
      </c>
      <c r="F219">
        <f>IF(fun[[#This Row],[rm]]="RH",1,0)</f>
        <v>0</v>
      </c>
      <c r="G219">
        <f>IF(fun[[#This Row],[rh]]="C (all)",1,0)</f>
        <v>0</v>
      </c>
      <c r="H219">
        <v>57</v>
      </c>
      <c r="I219">
        <f>IF(fun[[#This Row],[LotFrontage]]="NA",0,fun[[#This Row],[LotFrontage]])</f>
        <v>57</v>
      </c>
      <c r="J219">
        <v>9906</v>
      </c>
      <c r="K219" t="s">
        <v>108</v>
      </c>
      <c r="L219" t="s">
        <v>200</v>
      </c>
      <c r="M219" t="s">
        <v>110</v>
      </c>
      <c r="N219" t="s">
        <v>111</v>
      </c>
      <c r="O219" t="s">
        <v>112</v>
      </c>
      <c r="P219" t="s">
        <v>113</v>
      </c>
      <c r="Q219" t="s">
        <v>114</v>
      </c>
      <c r="R219" t="s">
        <v>169</v>
      </c>
      <c r="S219" t="s">
        <v>116</v>
      </c>
      <c r="T219" t="s">
        <v>116</v>
      </c>
      <c r="U219" t="s">
        <v>117</v>
      </c>
      <c r="V219" t="s">
        <v>118</v>
      </c>
      <c r="W219">
        <v>4</v>
      </c>
      <c r="X219">
        <v>4</v>
      </c>
      <c r="Y219">
        <v>1925</v>
      </c>
      <c r="Z219">
        <v>1950</v>
      </c>
      <c r="AA219" t="s">
        <v>119</v>
      </c>
      <c r="AB219" t="s">
        <v>120</v>
      </c>
      <c r="AC219" t="s">
        <v>142</v>
      </c>
      <c r="AD219" t="s">
        <v>142</v>
      </c>
      <c r="AE219" t="s">
        <v>143</v>
      </c>
      <c r="AF219">
        <v>0</v>
      </c>
      <c r="AG219" t="s">
        <v>124</v>
      </c>
      <c r="AH219">
        <f>IF(fun[[#This Row],[ExterQual]]="Ex",5,IF(fun[[#This Row],[ExterQual]]="Gd",4,IF(fun[[#This Row],[ExterQual]]="TA",3,IF(fun[[#This Row],[ExterQual]]="Fa",2,1))))</f>
        <v>3</v>
      </c>
      <c r="AI219" t="s">
        <v>124</v>
      </c>
      <c r="AJ219">
        <f>IF(fun[[#This Row],[ExterCond]]="Ex",5,IF(fun[[#This Row],[ExterCond]]="Gd",4,IF(fun[[#This Row],[ExterCond]]="TA",3,IF(fun[[#This Row],[ExterCond]]="Fa",2,1))))</f>
        <v>3</v>
      </c>
      <c r="AK219" t="s">
        <v>144</v>
      </c>
      <c r="AL219" t="s">
        <v>124</v>
      </c>
      <c r="AM219">
        <f>IF(fun[[#This Row],[BsmtQual]]="Ex",5,IF(fun[[#This Row],[BsmtQual]]="Gd",4,IF(fun[[#This Row],[BsmtQual]]="TA",3,IF(fun[[#This Row],[BsmtQual]]="Fa",2,IF(fun[[#This Row],[BsmtQual]]="Po",1,0)))))</f>
        <v>3</v>
      </c>
      <c r="AN219" t="s">
        <v>124</v>
      </c>
      <c r="AO219">
        <f>IF(fun[[#This Row],[BsmtCond]]="Ex",5,IF(fun[[#This Row],[BsmtCond]]="Gd",4,IF(fun[[#This Row],[BsmtCond]]="TA",3,IF(fun[[#This Row],[BsmtCond]]="Fa",2,IF(fun[[#This Row],[BsmtCond]]="Po",1,0)))))</f>
        <v>3</v>
      </c>
      <c r="AP219" t="s">
        <v>126</v>
      </c>
      <c r="AQ219">
        <f>IF(fun[[#This Row],[BsmtExposure]]="Gd",3,IF(fun[[#This Row],[BsmtExposure]]="Av",2,IF(fun[[#This Row],[BsmtExposure]]="Mn",1,0)))</f>
        <v>0</v>
      </c>
      <c r="AR219" t="s">
        <v>128</v>
      </c>
      <c r="AS219">
        <v>0</v>
      </c>
      <c r="AT219" t="s">
        <v>128</v>
      </c>
      <c r="AU219">
        <v>0</v>
      </c>
      <c r="AV219">
        <v>686</v>
      </c>
      <c r="AW219">
        <v>686</v>
      </c>
      <c r="AX219" t="s">
        <v>129</v>
      </c>
      <c r="AY219" t="s">
        <v>173</v>
      </c>
      <c r="AZ219">
        <f>IF(fun[[#This Row],[HeatingQC]]="Ex",5,IF(fun[[#This Row],[HeatingQC]]="Gd",4,IF(fun[[#This Row],[HeatingQC]]="TA",3,IF(fun[[#This Row],[HeatingQC]]="Fa",2,IF(fun[[#This Row],[HeatingQC]]="Po",1,0)))))</f>
        <v>2</v>
      </c>
      <c r="BA219" t="s">
        <v>203</v>
      </c>
      <c r="BB219" t="s">
        <v>132</v>
      </c>
      <c r="BC219">
        <v>810</v>
      </c>
      <c r="BD219">
        <v>518</v>
      </c>
      <c r="BE219">
        <v>0</v>
      </c>
      <c r="BF219">
        <v>1328</v>
      </c>
      <c r="BG219">
        <f>LOG(fun[[#This Row],[GrLivArea]])</f>
        <v>3.1231980750319988</v>
      </c>
      <c r="BH219">
        <v>0</v>
      </c>
      <c r="BI219">
        <v>0</v>
      </c>
      <c r="BJ219">
        <f>fun[[#This Row],[BsmtFullBath]]+(0.5*fun[[#This Row],[BsmtHalfBath]])</f>
        <v>0</v>
      </c>
      <c r="BK219">
        <v>1</v>
      </c>
      <c r="BL219">
        <v>0</v>
      </c>
      <c r="BM219">
        <f>fun[[#This Row],[HalfBath]]+fun[[#This Row],[TOTBaseBath]]+fun[[#This Row],[FullBath]]</f>
        <v>1</v>
      </c>
      <c r="BN219">
        <v>3</v>
      </c>
      <c r="BO219">
        <v>1</v>
      </c>
      <c r="BP219" t="s">
        <v>124</v>
      </c>
      <c r="BQ219">
        <f>IF(fun[[#This Row],[KitchenQual]]="Ex",5,IF(fun[[#This Row],[KitchenQual]]="Gd",4,IF(fun[[#This Row],[KitchenQual]]="TA",3,IF(fun[[#This Row],[KitchenQual]]="Fa",2,0))))</f>
        <v>3</v>
      </c>
      <c r="BR219">
        <v>8</v>
      </c>
      <c r="BS219" t="s">
        <v>133</v>
      </c>
      <c r="BT219">
        <v>0</v>
      </c>
      <c r="BU219" t="s">
        <v>109</v>
      </c>
      <c r="BV219">
        <f>IF(fun[[#This Row],[FireplaceQu]]="Ex",5,IF(fun[[#This Row],[FireplaceQu]]="Gd",4,IF(fun[[#This Row],[FireplaceQu]]="TA",3,IF(fun[[#This Row],[FireplaceQu]]="Fa",2,0))))</f>
        <v>0</v>
      </c>
      <c r="BW219" t="s">
        <v>153</v>
      </c>
      <c r="BX219">
        <v>1940</v>
      </c>
      <c r="BY219" t="s">
        <v>128</v>
      </c>
      <c r="BZ219">
        <v>1</v>
      </c>
      <c r="CA219">
        <v>210</v>
      </c>
      <c r="CB219" t="s">
        <v>124</v>
      </c>
      <c r="CC219">
        <f>IF(fun[[#This Row],[GarageQual]]="Ex",5,IF(fun[[#This Row],[GarageQual]]="Gd",4,IF(fun[[#This Row],[GarageQual]]="TA",3,IF(fun[[#This Row],[GarageQual]]="Fa",2,IF(fun[[#This Row],[GarageQual]]="Po",1,0)))))</f>
        <v>3</v>
      </c>
      <c r="CD219" t="s">
        <v>124</v>
      </c>
      <c r="CE219">
        <f>IF(fun[[#This Row],[GarageCond]]="Ex",5,IF(fun[[#This Row],[GarageCond]]="Gd",4,IF(fun[[#This Row],[GarageCond]]="TA",3,IF(fun[[#This Row],[GarageCond]]="Fa",2,IF(fun[[#This Row],[GarageCond]]="Po",1,0)))))</f>
        <v>3</v>
      </c>
      <c r="CF219" t="s">
        <v>131</v>
      </c>
      <c r="CG219">
        <v>0</v>
      </c>
      <c r="CH219">
        <v>172</v>
      </c>
      <c r="CI219">
        <v>60</v>
      </c>
      <c r="CJ219">
        <v>0</v>
      </c>
      <c r="CK219">
        <v>0</v>
      </c>
      <c r="CL219">
        <f>(0.5*fun[[#This Row],[WoodDeckSF]])+fun[[#This Row],[OpenPorchSF]]+(2*fun[[#This Row],[EnclosedPorch]])+(1.5*fun[[#This Row],[3SsnPorch]])+fun[[#This Row],[ScreenPorch]]</f>
        <v>292</v>
      </c>
      <c r="CM219">
        <v>0</v>
      </c>
      <c r="CN219" t="s">
        <v>109</v>
      </c>
      <c r="CO219">
        <f>IF(fun[[#This Row],[PoolQC]]="Ex",5,IF(fun[[#This Row],[PoolQC]]="Gd",4,IF(fun[[#This Row],[PoolQC]]="TA",3,IF(fun[[#This Row],[PoolQC]]="Fa",2,IF(fun[[#This Row],[PoolQC]]="Po",1,0)))))</f>
        <v>0</v>
      </c>
      <c r="CP219" t="s">
        <v>109</v>
      </c>
      <c r="CQ219" t="s">
        <v>109</v>
      </c>
      <c r="CR219">
        <v>0</v>
      </c>
      <c r="CS219">
        <v>9</v>
      </c>
      <c r="CT219">
        <v>2006</v>
      </c>
      <c r="CU219" t="s">
        <v>136</v>
      </c>
      <c r="CV219" t="s">
        <v>245</v>
      </c>
      <c r="CW219">
        <f>COUNTIF(fun[[#This Row],[Id]:[SaleCondition]],0)</f>
        <v>21</v>
      </c>
      <c r="CX219">
        <f>COUNTIF(fun[[#This Row],[Id]:[SaleCondition]],"NA")</f>
        <v>4</v>
      </c>
      <c r="CY219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219">
        <f>fun[NUM_ExCond]+fun[NUM_BsmtCond]+fun[NUM_GarCond]</f>
        <v>9</v>
      </c>
      <c r="DA2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56</v>
      </c>
      <c r="DB2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36.75</v>
      </c>
      <c r="DC219">
        <v>107000</v>
      </c>
    </row>
    <row r="220" spans="1:107" x14ac:dyDescent="0.25">
      <c r="A220">
        <v>219</v>
      </c>
      <c r="B220">
        <v>50</v>
      </c>
      <c r="C220" t="s">
        <v>107</v>
      </c>
      <c r="D220">
        <f>IF(fun[[#This Row],[MSZoning]]="RL",1,0)</f>
        <v>1</v>
      </c>
      <c r="E220">
        <f>IF(fun[[#This Row],[rl]]="RM",1,0)</f>
        <v>0</v>
      </c>
      <c r="F220">
        <f>IF(fun[[#This Row],[rm]]="RH",1,0)</f>
        <v>0</v>
      </c>
      <c r="G220">
        <f>IF(fun[[#This Row],[rh]]="C (all)",1,0)</f>
        <v>0</v>
      </c>
      <c r="H220" t="s">
        <v>109</v>
      </c>
      <c r="I220">
        <f>IF(fun[[#This Row],[LotFrontage]]="NA",0,fun[[#This Row],[LotFrontage]])</f>
        <v>0</v>
      </c>
      <c r="J220">
        <v>15660</v>
      </c>
      <c r="K220" t="s">
        <v>108</v>
      </c>
      <c r="L220" t="s">
        <v>109</v>
      </c>
      <c r="M220" t="s">
        <v>146</v>
      </c>
      <c r="N220" t="s">
        <v>111</v>
      </c>
      <c r="O220" t="s">
        <v>112</v>
      </c>
      <c r="P220" t="s">
        <v>148</v>
      </c>
      <c r="Q220" t="s">
        <v>114</v>
      </c>
      <c r="R220" t="s">
        <v>149</v>
      </c>
      <c r="S220" t="s">
        <v>116</v>
      </c>
      <c r="T220" t="s">
        <v>116</v>
      </c>
      <c r="U220" t="s">
        <v>117</v>
      </c>
      <c r="V220" t="s">
        <v>158</v>
      </c>
      <c r="W220">
        <v>7</v>
      </c>
      <c r="X220">
        <v>9</v>
      </c>
      <c r="Y220">
        <v>1939</v>
      </c>
      <c r="Z220">
        <v>2006</v>
      </c>
      <c r="AA220" t="s">
        <v>119</v>
      </c>
      <c r="AB220" t="s">
        <v>120</v>
      </c>
      <c r="AC220" t="s">
        <v>121</v>
      </c>
      <c r="AD220" t="s">
        <v>121</v>
      </c>
      <c r="AE220" t="s">
        <v>122</v>
      </c>
      <c r="AF220">
        <v>312</v>
      </c>
      <c r="AG220" t="s">
        <v>123</v>
      </c>
      <c r="AH220">
        <f>IF(fun[[#This Row],[ExterQual]]="Ex",5,IF(fun[[#This Row],[ExterQual]]="Gd",4,IF(fun[[#This Row],[ExterQual]]="TA",3,IF(fun[[#This Row],[ExterQual]]="Fa",2,1))))</f>
        <v>4</v>
      </c>
      <c r="AI220" t="s">
        <v>123</v>
      </c>
      <c r="AJ220">
        <f>IF(fun[[#This Row],[ExterCond]]="Ex",5,IF(fun[[#This Row],[ExterCond]]="Gd",4,IF(fun[[#This Row],[ExterCond]]="TA",3,IF(fun[[#This Row],[ExterCond]]="Fa",2,1))))</f>
        <v>4</v>
      </c>
      <c r="AK220" t="s">
        <v>144</v>
      </c>
      <c r="AL220" t="s">
        <v>124</v>
      </c>
      <c r="AM220">
        <f>IF(fun[[#This Row],[BsmtQual]]="Ex",5,IF(fun[[#This Row],[BsmtQual]]="Gd",4,IF(fun[[#This Row],[BsmtQual]]="TA",3,IF(fun[[#This Row],[BsmtQual]]="Fa",2,IF(fun[[#This Row],[BsmtQual]]="Po",1,0)))))</f>
        <v>3</v>
      </c>
      <c r="AN220" t="s">
        <v>124</v>
      </c>
      <c r="AO220">
        <f>IF(fun[[#This Row],[BsmtCond]]="Ex",5,IF(fun[[#This Row],[BsmtCond]]="Gd",4,IF(fun[[#This Row],[BsmtCond]]="TA",3,IF(fun[[#This Row],[BsmtCond]]="Fa",2,IF(fun[[#This Row],[BsmtCond]]="Po",1,0)))))</f>
        <v>3</v>
      </c>
      <c r="AP220" t="s">
        <v>126</v>
      </c>
      <c r="AQ220">
        <f>IF(fun[[#This Row],[BsmtExposure]]="Gd",3,IF(fun[[#This Row],[BsmtExposure]]="Av",2,IF(fun[[#This Row],[BsmtExposure]]="Mn",1,0)))</f>
        <v>0</v>
      </c>
      <c r="AR220" t="s">
        <v>167</v>
      </c>
      <c r="AS220">
        <v>341</v>
      </c>
      <c r="AT220" t="s">
        <v>128</v>
      </c>
      <c r="AU220">
        <v>0</v>
      </c>
      <c r="AV220">
        <v>457</v>
      </c>
      <c r="AW220">
        <v>798</v>
      </c>
      <c r="AX220" t="s">
        <v>129</v>
      </c>
      <c r="AY220" t="s">
        <v>130</v>
      </c>
      <c r="AZ220">
        <f>IF(fun[[#This Row],[HeatingQC]]="Ex",5,IF(fun[[#This Row],[HeatingQC]]="Gd",4,IF(fun[[#This Row],[HeatingQC]]="TA",3,IF(fun[[#This Row],[HeatingQC]]="Fa",2,IF(fun[[#This Row],[HeatingQC]]="Po",1,0)))))</f>
        <v>5</v>
      </c>
      <c r="BA220" t="s">
        <v>131</v>
      </c>
      <c r="BB220" t="s">
        <v>132</v>
      </c>
      <c r="BC220">
        <v>1137</v>
      </c>
      <c r="BD220">
        <v>817</v>
      </c>
      <c r="BE220">
        <v>0</v>
      </c>
      <c r="BF220">
        <v>1954</v>
      </c>
      <c r="BG220">
        <f>LOG(fun[[#This Row],[GrLivArea]])</f>
        <v>3.2909245593827543</v>
      </c>
      <c r="BH220">
        <v>0</v>
      </c>
      <c r="BI220">
        <v>1</v>
      </c>
      <c r="BJ220">
        <f>fun[[#This Row],[BsmtFullBath]]+(0.5*fun[[#This Row],[BsmtHalfBath]])</f>
        <v>0.5</v>
      </c>
      <c r="BK220">
        <v>1</v>
      </c>
      <c r="BL220">
        <v>1</v>
      </c>
      <c r="BM220">
        <f>fun[[#This Row],[HalfBath]]+fun[[#This Row],[TOTBaseBath]]+fun[[#This Row],[FullBath]]</f>
        <v>2.5</v>
      </c>
      <c r="BN220">
        <v>3</v>
      </c>
      <c r="BO220">
        <v>1</v>
      </c>
      <c r="BP220" t="s">
        <v>123</v>
      </c>
      <c r="BQ220">
        <f>IF(fun[[#This Row],[KitchenQual]]="Ex",5,IF(fun[[#This Row],[KitchenQual]]="Gd",4,IF(fun[[#This Row],[KitchenQual]]="TA",3,IF(fun[[#This Row],[KitchenQual]]="Fa",2,0))))</f>
        <v>4</v>
      </c>
      <c r="BR220">
        <v>8</v>
      </c>
      <c r="BS220" t="s">
        <v>133</v>
      </c>
      <c r="BT220">
        <v>2</v>
      </c>
      <c r="BU220" t="s">
        <v>124</v>
      </c>
      <c r="BV220">
        <f>IF(fun[[#This Row],[FireplaceQu]]="Ex",5,IF(fun[[#This Row],[FireplaceQu]]="Gd",4,IF(fun[[#This Row],[FireplaceQu]]="TA",3,IF(fun[[#This Row],[FireplaceQu]]="Fa",2,0))))</f>
        <v>3</v>
      </c>
      <c r="BW220" t="s">
        <v>134</v>
      </c>
      <c r="BX220">
        <v>1939</v>
      </c>
      <c r="BY220" t="s">
        <v>128</v>
      </c>
      <c r="BZ220">
        <v>2</v>
      </c>
      <c r="CA220">
        <v>431</v>
      </c>
      <c r="CB220" t="s">
        <v>124</v>
      </c>
      <c r="CC220">
        <f>IF(fun[[#This Row],[GarageQual]]="Ex",5,IF(fun[[#This Row],[GarageQual]]="Gd",4,IF(fun[[#This Row],[GarageQual]]="TA",3,IF(fun[[#This Row],[GarageQual]]="Fa",2,IF(fun[[#This Row],[GarageQual]]="Po",1,0)))))</f>
        <v>3</v>
      </c>
      <c r="CD220" t="s">
        <v>124</v>
      </c>
      <c r="CE220">
        <f>IF(fun[[#This Row],[GarageCond]]="Ex",5,IF(fun[[#This Row],[GarageCond]]="Gd",4,IF(fun[[#This Row],[GarageCond]]="TA",3,IF(fun[[#This Row],[GarageCond]]="Fa",2,IF(fun[[#This Row],[GarageCond]]="Po",1,0)))))</f>
        <v>3</v>
      </c>
      <c r="CF220" t="s">
        <v>131</v>
      </c>
      <c r="CG220">
        <v>0</v>
      </c>
      <c r="CH220">
        <v>119</v>
      </c>
      <c r="CI220">
        <v>150</v>
      </c>
      <c r="CJ220">
        <v>0</v>
      </c>
      <c r="CK220">
        <v>0</v>
      </c>
      <c r="CL220">
        <f>(0.5*fun[[#This Row],[WoodDeckSF]])+fun[[#This Row],[OpenPorchSF]]+(2*fun[[#This Row],[EnclosedPorch]])+(1.5*fun[[#This Row],[3SsnPorch]])+fun[[#This Row],[ScreenPorch]]</f>
        <v>419</v>
      </c>
      <c r="CM220">
        <v>0</v>
      </c>
      <c r="CN220" t="s">
        <v>109</v>
      </c>
      <c r="CO220">
        <f>IF(fun[[#This Row],[PoolQC]]="Ex",5,IF(fun[[#This Row],[PoolQC]]="Gd",4,IF(fun[[#This Row],[PoolQC]]="TA",3,IF(fun[[#This Row],[PoolQC]]="Fa",2,IF(fun[[#This Row],[PoolQC]]="Po",1,0)))))</f>
        <v>0</v>
      </c>
      <c r="CP220" t="s">
        <v>109</v>
      </c>
      <c r="CQ220" t="s">
        <v>109</v>
      </c>
      <c r="CR220">
        <v>0</v>
      </c>
      <c r="CS220">
        <v>5</v>
      </c>
      <c r="CT220">
        <v>2008</v>
      </c>
      <c r="CU220" t="s">
        <v>136</v>
      </c>
      <c r="CV220" t="s">
        <v>137</v>
      </c>
      <c r="CW220">
        <f>COUNTIF(fun[[#This Row],[Id]:[SaleCondition]],0)</f>
        <v>14</v>
      </c>
      <c r="CX220">
        <f>COUNTIF(fun[[#This Row],[Id]:[SaleCondition]],"NA")</f>
        <v>5</v>
      </c>
      <c r="CY220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220">
        <f>fun[NUM_ExCond]+fun[NUM_BsmtCond]+fun[NUM_GarCond]</f>
        <v>10</v>
      </c>
      <c r="DA2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2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98.5</v>
      </c>
      <c r="DC220">
        <v>311500</v>
      </c>
    </row>
    <row r="221" spans="1:107" x14ac:dyDescent="0.25">
      <c r="A221">
        <v>220</v>
      </c>
      <c r="B221">
        <v>120</v>
      </c>
      <c r="C221" t="s">
        <v>107</v>
      </c>
      <c r="D221">
        <f>IF(fun[[#This Row],[MSZoning]]="RL",1,0)</f>
        <v>1</v>
      </c>
      <c r="E221">
        <f>IF(fun[[#This Row],[rl]]="RM",1,0)</f>
        <v>0</v>
      </c>
      <c r="F221">
        <f>IF(fun[[#This Row],[rm]]="RH",1,0)</f>
        <v>0</v>
      </c>
      <c r="G221">
        <f>IF(fun[[#This Row],[rh]]="C (all)",1,0)</f>
        <v>0</v>
      </c>
      <c r="H221">
        <v>43</v>
      </c>
      <c r="I221">
        <f>IF(fun[[#This Row],[LotFrontage]]="NA",0,fun[[#This Row],[LotFrontage]])</f>
        <v>43</v>
      </c>
      <c r="J221">
        <v>3010</v>
      </c>
      <c r="K221" t="s">
        <v>108</v>
      </c>
      <c r="L221" t="s">
        <v>109</v>
      </c>
      <c r="M221" t="s">
        <v>110</v>
      </c>
      <c r="N221" t="s">
        <v>111</v>
      </c>
      <c r="O221" t="s">
        <v>112</v>
      </c>
      <c r="P221" t="s">
        <v>113</v>
      </c>
      <c r="Q221" t="s">
        <v>114</v>
      </c>
      <c r="R221" t="s">
        <v>253</v>
      </c>
      <c r="S221" t="s">
        <v>116</v>
      </c>
      <c r="T221" t="s">
        <v>116</v>
      </c>
      <c r="U221" t="s">
        <v>205</v>
      </c>
      <c r="V221" t="s">
        <v>141</v>
      </c>
      <c r="W221">
        <v>7</v>
      </c>
      <c r="X221">
        <v>5</v>
      </c>
      <c r="Y221">
        <v>2005</v>
      </c>
      <c r="Z221">
        <v>2006</v>
      </c>
      <c r="AA221" t="s">
        <v>119</v>
      </c>
      <c r="AB221" t="s">
        <v>120</v>
      </c>
      <c r="AC221" t="s">
        <v>121</v>
      </c>
      <c r="AD221" t="s">
        <v>121</v>
      </c>
      <c r="AE221" t="s">
        <v>122</v>
      </c>
      <c r="AF221">
        <v>16</v>
      </c>
      <c r="AG221" t="s">
        <v>123</v>
      </c>
      <c r="AH221">
        <f>IF(fun[[#This Row],[ExterQual]]="Ex",5,IF(fun[[#This Row],[ExterQual]]="Gd",4,IF(fun[[#This Row],[ExterQual]]="TA",3,IF(fun[[#This Row],[ExterQual]]="Fa",2,1))))</f>
        <v>4</v>
      </c>
      <c r="AI221" t="s">
        <v>124</v>
      </c>
      <c r="AJ221">
        <f>IF(fun[[#This Row],[ExterCond]]="Ex",5,IF(fun[[#This Row],[ExterCond]]="Gd",4,IF(fun[[#This Row],[ExterCond]]="TA",3,IF(fun[[#This Row],[ExterCond]]="Fa",2,1))))</f>
        <v>3</v>
      </c>
      <c r="AK221" t="s">
        <v>125</v>
      </c>
      <c r="AL221" t="s">
        <v>123</v>
      </c>
      <c r="AM221">
        <f>IF(fun[[#This Row],[BsmtQual]]="Ex",5,IF(fun[[#This Row],[BsmtQual]]="Gd",4,IF(fun[[#This Row],[BsmtQual]]="TA",3,IF(fun[[#This Row],[BsmtQual]]="Fa",2,IF(fun[[#This Row],[BsmtQual]]="Po",1,0)))))</f>
        <v>4</v>
      </c>
      <c r="AN221" t="s">
        <v>124</v>
      </c>
      <c r="AO221">
        <f>IF(fun[[#This Row],[BsmtCond]]="Ex",5,IF(fun[[#This Row],[BsmtCond]]="Gd",4,IF(fun[[#This Row],[BsmtCond]]="TA",3,IF(fun[[#This Row],[BsmtCond]]="Fa",2,IF(fun[[#This Row],[BsmtCond]]="Po",1,0)))))</f>
        <v>3</v>
      </c>
      <c r="AP221" t="s">
        <v>156</v>
      </c>
      <c r="AQ221">
        <f>IF(fun[[#This Row],[BsmtExposure]]="Gd",3,IF(fun[[#This Row],[BsmtExposure]]="Av",2,IF(fun[[#This Row],[BsmtExposure]]="Mn",1,0)))</f>
        <v>2</v>
      </c>
      <c r="AR221" t="s">
        <v>127</v>
      </c>
      <c r="AS221">
        <v>16</v>
      </c>
      <c r="AT221" t="s">
        <v>128</v>
      </c>
      <c r="AU221">
        <v>0</v>
      </c>
      <c r="AV221">
        <v>1232</v>
      </c>
      <c r="AW221">
        <v>1248</v>
      </c>
      <c r="AX221" t="s">
        <v>129</v>
      </c>
      <c r="AY221" t="s">
        <v>130</v>
      </c>
      <c r="AZ221">
        <f>IF(fun[[#This Row],[HeatingQC]]="Ex",5,IF(fun[[#This Row],[HeatingQC]]="Gd",4,IF(fun[[#This Row],[HeatingQC]]="TA",3,IF(fun[[#This Row],[HeatingQC]]="Fa",2,IF(fun[[#This Row],[HeatingQC]]="Po",1,0)))))</f>
        <v>5</v>
      </c>
      <c r="BA221" t="s">
        <v>131</v>
      </c>
      <c r="BB221" t="s">
        <v>132</v>
      </c>
      <c r="BC221">
        <v>1248</v>
      </c>
      <c r="BD221">
        <v>0</v>
      </c>
      <c r="BE221">
        <v>0</v>
      </c>
      <c r="BF221">
        <v>1248</v>
      </c>
      <c r="BG221">
        <f>LOG(fun[[#This Row],[GrLivArea]])</f>
        <v>3.0962145853464054</v>
      </c>
      <c r="BH221">
        <v>0</v>
      </c>
      <c r="BI221">
        <v>0</v>
      </c>
      <c r="BJ221">
        <f>fun[[#This Row],[BsmtFullBath]]+(0.5*fun[[#This Row],[BsmtHalfBath]])</f>
        <v>0</v>
      </c>
      <c r="BK221">
        <v>2</v>
      </c>
      <c r="BL221">
        <v>0</v>
      </c>
      <c r="BM221">
        <f>fun[[#This Row],[HalfBath]]+fun[[#This Row],[TOTBaseBath]]+fun[[#This Row],[FullBath]]</f>
        <v>2</v>
      </c>
      <c r="BN221">
        <v>2</v>
      </c>
      <c r="BO221">
        <v>1</v>
      </c>
      <c r="BP221" t="s">
        <v>123</v>
      </c>
      <c r="BQ221">
        <f>IF(fun[[#This Row],[KitchenQual]]="Ex",5,IF(fun[[#This Row],[KitchenQual]]="Gd",4,IF(fun[[#This Row],[KitchenQual]]="TA",3,IF(fun[[#This Row],[KitchenQual]]="Fa",2,0))))</f>
        <v>4</v>
      </c>
      <c r="BR221">
        <v>5</v>
      </c>
      <c r="BS221" t="s">
        <v>133</v>
      </c>
      <c r="BT221">
        <v>0</v>
      </c>
      <c r="BU221" t="s">
        <v>109</v>
      </c>
      <c r="BV221">
        <f>IF(fun[[#This Row],[FireplaceQu]]="Ex",5,IF(fun[[#This Row],[FireplaceQu]]="Gd",4,IF(fun[[#This Row],[FireplaceQu]]="TA",3,IF(fun[[#This Row],[FireplaceQu]]="Fa",2,0))))</f>
        <v>0</v>
      </c>
      <c r="BW221" t="s">
        <v>134</v>
      </c>
      <c r="BX221">
        <v>2005</v>
      </c>
      <c r="BY221" t="s">
        <v>183</v>
      </c>
      <c r="BZ221">
        <v>2</v>
      </c>
      <c r="CA221">
        <v>438</v>
      </c>
      <c r="CB221" t="s">
        <v>124</v>
      </c>
      <c r="CC221">
        <f>IF(fun[[#This Row],[GarageQual]]="Ex",5,IF(fun[[#This Row],[GarageQual]]="Gd",4,IF(fun[[#This Row],[GarageQual]]="TA",3,IF(fun[[#This Row],[GarageQual]]="Fa",2,IF(fun[[#This Row],[GarageQual]]="Po",1,0)))))</f>
        <v>3</v>
      </c>
      <c r="CD221" t="s">
        <v>124</v>
      </c>
      <c r="CE221">
        <f>IF(fun[[#This Row],[GarageCond]]="Ex",5,IF(fun[[#This Row],[GarageCond]]="Gd",4,IF(fun[[#This Row],[GarageCond]]="TA",3,IF(fun[[#This Row],[GarageCond]]="Fa",2,IF(fun[[#This Row],[GarageCond]]="Po",1,0)))))</f>
        <v>3</v>
      </c>
      <c r="CF221" t="s">
        <v>131</v>
      </c>
      <c r="CG221">
        <v>108</v>
      </c>
      <c r="CH221">
        <v>0</v>
      </c>
      <c r="CI221">
        <v>0</v>
      </c>
      <c r="CJ221">
        <v>0</v>
      </c>
      <c r="CK221">
        <v>0</v>
      </c>
      <c r="CL221">
        <f>(0.5*fun[[#This Row],[WoodDeckSF]])+fun[[#This Row],[OpenPorchSF]]+(2*fun[[#This Row],[EnclosedPorch]])+(1.5*fun[[#This Row],[3SsnPorch]])+fun[[#This Row],[ScreenPorch]]</f>
        <v>54</v>
      </c>
      <c r="CM221">
        <v>0</v>
      </c>
      <c r="CN221" t="s">
        <v>109</v>
      </c>
      <c r="CO221">
        <f>IF(fun[[#This Row],[PoolQC]]="Ex",5,IF(fun[[#This Row],[PoolQC]]="Gd",4,IF(fun[[#This Row],[PoolQC]]="TA",3,IF(fun[[#This Row],[PoolQC]]="Fa",2,IF(fun[[#This Row],[PoolQC]]="Po",1,0)))))</f>
        <v>0</v>
      </c>
      <c r="CP221" t="s">
        <v>109</v>
      </c>
      <c r="CQ221" t="s">
        <v>109</v>
      </c>
      <c r="CR221">
        <v>0</v>
      </c>
      <c r="CS221">
        <v>3</v>
      </c>
      <c r="CT221">
        <v>2006</v>
      </c>
      <c r="CU221" t="s">
        <v>184</v>
      </c>
      <c r="CV221" t="s">
        <v>185</v>
      </c>
      <c r="CW221">
        <f>COUNTIF(fun[[#This Row],[Id]:[SaleCondition]],0)</f>
        <v>19</v>
      </c>
      <c r="CX221">
        <f>COUNTIF(fun[[#This Row],[Id]:[SaleCondition]],"NA")</f>
        <v>5</v>
      </c>
      <c r="CY22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221">
        <f>fun[NUM_ExCond]+fun[NUM_BsmtCond]+fun[NUM_GarCond]</f>
        <v>9</v>
      </c>
      <c r="DA2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2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221">
        <v>167240</v>
      </c>
    </row>
    <row r="222" spans="1:107" x14ac:dyDescent="0.25">
      <c r="A222">
        <v>221</v>
      </c>
      <c r="B222">
        <v>20</v>
      </c>
      <c r="C222" t="s">
        <v>107</v>
      </c>
      <c r="D222">
        <f>IF(fun[[#This Row],[MSZoning]]="RL",1,0)</f>
        <v>1</v>
      </c>
      <c r="E222">
        <f>IF(fun[[#This Row],[rl]]="RM",1,0)</f>
        <v>0</v>
      </c>
      <c r="F222">
        <f>IF(fun[[#This Row],[rm]]="RH",1,0)</f>
        <v>0</v>
      </c>
      <c r="G222">
        <f>IF(fun[[#This Row],[rh]]="C (all)",1,0)</f>
        <v>0</v>
      </c>
      <c r="H222">
        <v>73</v>
      </c>
      <c r="I222">
        <f>IF(fun[[#This Row],[LotFrontage]]="NA",0,fun[[#This Row],[LotFrontage]])</f>
        <v>73</v>
      </c>
      <c r="J222">
        <v>8990</v>
      </c>
      <c r="K222" t="s">
        <v>108</v>
      </c>
      <c r="L222" t="s">
        <v>109</v>
      </c>
      <c r="M222" t="s">
        <v>146</v>
      </c>
      <c r="N222" t="s">
        <v>111</v>
      </c>
      <c r="O222" t="s">
        <v>112</v>
      </c>
      <c r="P222" t="s">
        <v>113</v>
      </c>
      <c r="Q222" t="s">
        <v>114</v>
      </c>
      <c r="R222" t="s">
        <v>115</v>
      </c>
      <c r="S222" t="s">
        <v>116</v>
      </c>
      <c r="T222" t="s">
        <v>116</v>
      </c>
      <c r="U222" t="s">
        <v>117</v>
      </c>
      <c r="V222" t="s">
        <v>141</v>
      </c>
      <c r="W222">
        <v>7</v>
      </c>
      <c r="X222">
        <v>5</v>
      </c>
      <c r="Y222">
        <v>2006</v>
      </c>
      <c r="Z222">
        <v>2006</v>
      </c>
      <c r="AA222" t="s">
        <v>119</v>
      </c>
      <c r="AB222" t="s">
        <v>120</v>
      </c>
      <c r="AC222" t="s">
        <v>121</v>
      </c>
      <c r="AD222" t="s">
        <v>121</v>
      </c>
      <c r="AE222" t="s">
        <v>143</v>
      </c>
      <c r="AF222">
        <v>0</v>
      </c>
      <c r="AG222" t="s">
        <v>123</v>
      </c>
      <c r="AH222">
        <f>IF(fun[[#This Row],[ExterQual]]="Ex",5,IF(fun[[#This Row],[ExterQual]]="Gd",4,IF(fun[[#This Row],[ExterQual]]="TA",3,IF(fun[[#This Row],[ExterQual]]="Fa",2,1))))</f>
        <v>4</v>
      </c>
      <c r="AI222" t="s">
        <v>124</v>
      </c>
      <c r="AJ222">
        <f>IF(fun[[#This Row],[ExterCond]]="Ex",5,IF(fun[[#This Row],[ExterCond]]="Gd",4,IF(fun[[#This Row],[ExterCond]]="TA",3,IF(fun[[#This Row],[ExterCond]]="Fa",2,1))))</f>
        <v>3</v>
      </c>
      <c r="AK222" t="s">
        <v>125</v>
      </c>
      <c r="AL222" t="s">
        <v>123</v>
      </c>
      <c r="AM222">
        <f>IF(fun[[#This Row],[BsmtQual]]="Ex",5,IF(fun[[#This Row],[BsmtQual]]="Gd",4,IF(fun[[#This Row],[BsmtQual]]="TA",3,IF(fun[[#This Row],[BsmtQual]]="Fa",2,IF(fun[[#This Row],[BsmtQual]]="Po",1,0)))))</f>
        <v>4</v>
      </c>
      <c r="AN222" t="s">
        <v>124</v>
      </c>
      <c r="AO222">
        <f>IF(fun[[#This Row],[BsmtCond]]="Ex",5,IF(fun[[#This Row],[BsmtCond]]="Gd",4,IF(fun[[#This Row],[BsmtCond]]="TA",3,IF(fun[[#This Row],[BsmtCond]]="Fa",2,IF(fun[[#This Row],[BsmtCond]]="Po",1,0)))))</f>
        <v>3</v>
      </c>
      <c r="AP222" t="s">
        <v>147</v>
      </c>
      <c r="AQ222">
        <f>IF(fun[[#This Row],[BsmtExposure]]="Gd",3,IF(fun[[#This Row],[BsmtExposure]]="Av",2,IF(fun[[#This Row],[BsmtExposure]]="Mn",1,0)))</f>
        <v>1</v>
      </c>
      <c r="AR222" t="s">
        <v>128</v>
      </c>
      <c r="AS222">
        <v>0</v>
      </c>
      <c r="AT222" t="s">
        <v>128</v>
      </c>
      <c r="AU222">
        <v>0</v>
      </c>
      <c r="AV222">
        <v>1498</v>
      </c>
      <c r="AW222">
        <v>1498</v>
      </c>
      <c r="AX222" t="s">
        <v>129</v>
      </c>
      <c r="AY222" t="s">
        <v>130</v>
      </c>
      <c r="AZ222">
        <f>IF(fun[[#This Row],[HeatingQC]]="Ex",5,IF(fun[[#This Row],[HeatingQC]]="Gd",4,IF(fun[[#This Row],[HeatingQC]]="TA",3,IF(fun[[#This Row],[HeatingQC]]="Fa",2,IF(fun[[#This Row],[HeatingQC]]="Po",1,0)))))</f>
        <v>5</v>
      </c>
      <c r="BA222" t="s">
        <v>131</v>
      </c>
      <c r="BB222" t="s">
        <v>132</v>
      </c>
      <c r="BC222">
        <v>1498</v>
      </c>
      <c r="BD222">
        <v>0</v>
      </c>
      <c r="BE222">
        <v>0</v>
      </c>
      <c r="BF222">
        <v>1498</v>
      </c>
      <c r="BG222">
        <f>LOG(fun[[#This Row],[GrLivArea]])</f>
        <v>3.1755118133634475</v>
      </c>
      <c r="BH222">
        <v>0</v>
      </c>
      <c r="BI222">
        <v>0</v>
      </c>
      <c r="BJ222">
        <f>fun[[#This Row],[BsmtFullBath]]+(0.5*fun[[#This Row],[BsmtHalfBath]])</f>
        <v>0</v>
      </c>
      <c r="BK222">
        <v>2</v>
      </c>
      <c r="BL222">
        <v>0</v>
      </c>
      <c r="BM222">
        <f>fun[[#This Row],[HalfBath]]+fun[[#This Row],[TOTBaseBath]]+fun[[#This Row],[FullBath]]</f>
        <v>2</v>
      </c>
      <c r="BN222">
        <v>2</v>
      </c>
      <c r="BO222">
        <v>1</v>
      </c>
      <c r="BP222" t="s">
        <v>123</v>
      </c>
      <c r="BQ222">
        <f>IF(fun[[#This Row],[KitchenQual]]="Ex",5,IF(fun[[#This Row],[KitchenQual]]="Gd",4,IF(fun[[#This Row],[KitchenQual]]="TA",3,IF(fun[[#This Row],[KitchenQual]]="Fa",2,0))))</f>
        <v>4</v>
      </c>
      <c r="BR222">
        <v>5</v>
      </c>
      <c r="BS222" t="s">
        <v>133</v>
      </c>
      <c r="BT222">
        <v>0</v>
      </c>
      <c r="BU222" t="s">
        <v>109</v>
      </c>
      <c r="BV222">
        <f>IF(fun[[#This Row],[FireplaceQu]]="Ex",5,IF(fun[[#This Row],[FireplaceQu]]="Gd",4,IF(fun[[#This Row],[FireplaceQu]]="TA",3,IF(fun[[#This Row],[FireplaceQu]]="Fa",2,0))))</f>
        <v>0</v>
      </c>
      <c r="BW222" t="s">
        <v>134</v>
      </c>
      <c r="BX222">
        <v>2006</v>
      </c>
      <c r="BY222" t="s">
        <v>135</v>
      </c>
      <c r="BZ222">
        <v>2</v>
      </c>
      <c r="CA222">
        <v>675</v>
      </c>
      <c r="CB222" t="s">
        <v>124</v>
      </c>
      <c r="CC222">
        <f>IF(fun[[#This Row],[GarageQual]]="Ex",5,IF(fun[[#This Row],[GarageQual]]="Gd",4,IF(fun[[#This Row],[GarageQual]]="TA",3,IF(fun[[#This Row],[GarageQual]]="Fa",2,IF(fun[[#This Row],[GarageQual]]="Po",1,0)))))</f>
        <v>3</v>
      </c>
      <c r="CD222" t="s">
        <v>124</v>
      </c>
      <c r="CE222">
        <f>IF(fun[[#This Row],[GarageCond]]="Ex",5,IF(fun[[#This Row],[GarageCond]]="Gd",4,IF(fun[[#This Row],[GarageCond]]="TA",3,IF(fun[[#This Row],[GarageCond]]="Fa",2,IF(fun[[#This Row],[GarageCond]]="Po",1,0)))))</f>
        <v>3</v>
      </c>
      <c r="CF222" t="s">
        <v>131</v>
      </c>
      <c r="CG222">
        <v>351</v>
      </c>
      <c r="CH222">
        <v>33</v>
      </c>
      <c r="CI222">
        <v>0</v>
      </c>
      <c r="CJ222">
        <v>0</v>
      </c>
      <c r="CK222">
        <v>0</v>
      </c>
      <c r="CL222">
        <f>(0.5*fun[[#This Row],[WoodDeckSF]])+fun[[#This Row],[OpenPorchSF]]+(2*fun[[#This Row],[EnclosedPorch]])+(1.5*fun[[#This Row],[3SsnPorch]])+fun[[#This Row],[ScreenPorch]]</f>
        <v>208.5</v>
      </c>
      <c r="CM222">
        <v>0</v>
      </c>
      <c r="CN222" t="s">
        <v>109</v>
      </c>
      <c r="CO222">
        <f>IF(fun[[#This Row],[PoolQC]]="Ex",5,IF(fun[[#This Row],[PoolQC]]="Gd",4,IF(fun[[#This Row],[PoolQC]]="TA",3,IF(fun[[#This Row],[PoolQC]]="Fa",2,IF(fun[[#This Row],[PoolQC]]="Po",1,0)))))</f>
        <v>0</v>
      </c>
      <c r="CP222" t="s">
        <v>109</v>
      </c>
      <c r="CQ222" t="s">
        <v>109</v>
      </c>
      <c r="CR222">
        <v>0</v>
      </c>
      <c r="CS222">
        <v>4</v>
      </c>
      <c r="CT222">
        <v>2006</v>
      </c>
      <c r="CU222" t="s">
        <v>184</v>
      </c>
      <c r="CV222" t="s">
        <v>185</v>
      </c>
      <c r="CW222">
        <f>COUNTIF(fun[[#This Row],[Id]:[SaleCondition]],0)</f>
        <v>20</v>
      </c>
      <c r="CX222">
        <f>COUNTIF(fun[[#This Row],[Id]:[SaleCondition]],"NA")</f>
        <v>5</v>
      </c>
      <c r="CY22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222">
        <f>fun[NUM_ExCond]+fun[NUM_BsmtCond]+fun[NUM_GarCond]</f>
        <v>9</v>
      </c>
      <c r="DA2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2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222">
        <v>204900</v>
      </c>
    </row>
    <row r="223" spans="1:107" x14ac:dyDescent="0.25">
      <c r="A223">
        <v>222</v>
      </c>
      <c r="B223">
        <v>60</v>
      </c>
      <c r="C223" t="s">
        <v>107</v>
      </c>
      <c r="D223">
        <f>IF(fun[[#This Row],[MSZoning]]="RL",1,0)</f>
        <v>1</v>
      </c>
      <c r="E223">
        <f>IF(fun[[#This Row],[rl]]="RM",1,0)</f>
        <v>0</v>
      </c>
      <c r="F223">
        <f>IF(fun[[#This Row],[rm]]="RH",1,0)</f>
        <v>0</v>
      </c>
      <c r="G223">
        <f>IF(fun[[#This Row],[rh]]="C (all)",1,0)</f>
        <v>0</v>
      </c>
      <c r="H223" t="s">
        <v>109</v>
      </c>
      <c r="I223">
        <f>IF(fun[[#This Row],[LotFrontage]]="NA",0,fun[[#This Row],[LotFrontage]])</f>
        <v>0</v>
      </c>
      <c r="J223">
        <v>8068</v>
      </c>
      <c r="K223" t="s">
        <v>108</v>
      </c>
      <c r="L223" t="s">
        <v>109</v>
      </c>
      <c r="M223" t="s">
        <v>146</v>
      </c>
      <c r="N223" t="s">
        <v>111</v>
      </c>
      <c r="O223" t="s">
        <v>112</v>
      </c>
      <c r="P223" t="s">
        <v>113</v>
      </c>
      <c r="Q223" t="s">
        <v>114</v>
      </c>
      <c r="R223" t="s">
        <v>219</v>
      </c>
      <c r="S223" t="s">
        <v>116</v>
      </c>
      <c r="T223" t="s">
        <v>116</v>
      </c>
      <c r="U223" t="s">
        <v>117</v>
      </c>
      <c r="V223" t="s">
        <v>118</v>
      </c>
      <c r="W223">
        <v>6</v>
      </c>
      <c r="X223">
        <v>5</v>
      </c>
      <c r="Y223">
        <v>2002</v>
      </c>
      <c r="Z223">
        <v>2002</v>
      </c>
      <c r="AA223" t="s">
        <v>119</v>
      </c>
      <c r="AB223" t="s">
        <v>120</v>
      </c>
      <c r="AC223" t="s">
        <v>121</v>
      </c>
      <c r="AD223" t="s">
        <v>121</v>
      </c>
      <c r="AE223" t="s">
        <v>143</v>
      </c>
      <c r="AF223">
        <v>0</v>
      </c>
      <c r="AG223" t="s">
        <v>123</v>
      </c>
      <c r="AH223">
        <f>IF(fun[[#This Row],[ExterQual]]="Ex",5,IF(fun[[#This Row],[ExterQual]]="Gd",4,IF(fun[[#This Row],[ExterQual]]="TA",3,IF(fun[[#This Row],[ExterQual]]="Fa",2,1))))</f>
        <v>4</v>
      </c>
      <c r="AI223" t="s">
        <v>124</v>
      </c>
      <c r="AJ223">
        <f>IF(fun[[#This Row],[ExterCond]]="Ex",5,IF(fun[[#This Row],[ExterCond]]="Gd",4,IF(fun[[#This Row],[ExterCond]]="TA",3,IF(fun[[#This Row],[ExterCond]]="Fa",2,1))))</f>
        <v>3</v>
      </c>
      <c r="AK223" t="s">
        <v>125</v>
      </c>
      <c r="AL223" t="s">
        <v>123</v>
      </c>
      <c r="AM223">
        <f>IF(fun[[#This Row],[BsmtQual]]="Ex",5,IF(fun[[#This Row],[BsmtQual]]="Gd",4,IF(fun[[#This Row],[BsmtQual]]="TA",3,IF(fun[[#This Row],[BsmtQual]]="Fa",2,IF(fun[[#This Row],[BsmtQual]]="Po",1,0)))))</f>
        <v>4</v>
      </c>
      <c r="AN223" t="s">
        <v>124</v>
      </c>
      <c r="AO223">
        <f>IF(fun[[#This Row],[BsmtCond]]="Ex",5,IF(fun[[#This Row],[BsmtCond]]="Gd",4,IF(fun[[#This Row],[BsmtCond]]="TA",3,IF(fun[[#This Row],[BsmtCond]]="Fa",2,IF(fun[[#This Row],[BsmtCond]]="Po",1,0)))))</f>
        <v>3</v>
      </c>
      <c r="AP223" t="s">
        <v>126</v>
      </c>
      <c r="AQ223">
        <f>IF(fun[[#This Row],[BsmtExposure]]="Gd",3,IF(fun[[#This Row],[BsmtExposure]]="Av",2,IF(fun[[#This Row],[BsmtExposure]]="Mn",1,0)))</f>
        <v>0</v>
      </c>
      <c r="AR223" t="s">
        <v>128</v>
      </c>
      <c r="AS223">
        <v>0</v>
      </c>
      <c r="AT223" t="s">
        <v>128</v>
      </c>
      <c r="AU223">
        <v>0</v>
      </c>
      <c r="AV223">
        <v>1010</v>
      </c>
      <c r="AW223">
        <v>1010</v>
      </c>
      <c r="AX223" t="s">
        <v>129</v>
      </c>
      <c r="AY223" t="s">
        <v>130</v>
      </c>
      <c r="AZ223">
        <f>IF(fun[[#This Row],[HeatingQC]]="Ex",5,IF(fun[[#This Row],[HeatingQC]]="Gd",4,IF(fun[[#This Row],[HeatingQC]]="TA",3,IF(fun[[#This Row],[HeatingQC]]="Fa",2,IF(fun[[#This Row],[HeatingQC]]="Po",1,0)))))</f>
        <v>5</v>
      </c>
      <c r="BA223" t="s">
        <v>131</v>
      </c>
      <c r="BB223" t="s">
        <v>132</v>
      </c>
      <c r="BC223">
        <v>1010</v>
      </c>
      <c r="BD223">
        <v>1257</v>
      </c>
      <c r="BE223">
        <v>0</v>
      </c>
      <c r="BF223">
        <v>2267</v>
      </c>
      <c r="BG223">
        <f>LOG(fun[[#This Row],[GrLivArea]])</f>
        <v>3.3554515201265174</v>
      </c>
      <c r="BH223">
        <v>0</v>
      </c>
      <c r="BI223">
        <v>0</v>
      </c>
      <c r="BJ223">
        <f>fun[[#This Row],[BsmtFullBath]]+(0.5*fun[[#This Row],[BsmtHalfBath]])</f>
        <v>0</v>
      </c>
      <c r="BK223">
        <v>2</v>
      </c>
      <c r="BL223">
        <v>1</v>
      </c>
      <c r="BM223">
        <f>fun[[#This Row],[HalfBath]]+fun[[#This Row],[TOTBaseBath]]+fun[[#This Row],[FullBath]]</f>
        <v>3</v>
      </c>
      <c r="BN223">
        <v>4</v>
      </c>
      <c r="BO223">
        <v>1</v>
      </c>
      <c r="BP223" t="s">
        <v>123</v>
      </c>
      <c r="BQ223">
        <f>IF(fun[[#This Row],[KitchenQual]]="Ex",5,IF(fun[[#This Row],[KitchenQual]]="Gd",4,IF(fun[[#This Row],[KitchenQual]]="TA",3,IF(fun[[#This Row],[KitchenQual]]="Fa",2,0))))</f>
        <v>4</v>
      </c>
      <c r="BR223">
        <v>8</v>
      </c>
      <c r="BS223" t="s">
        <v>133</v>
      </c>
      <c r="BT223">
        <v>1</v>
      </c>
      <c r="BU223" t="s">
        <v>124</v>
      </c>
      <c r="BV223">
        <f>IF(fun[[#This Row],[FireplaceQu]]="Ex",5,IF(fun[[#This Row],[FireplaceQu]]="Gd",4,IF(fun[[#This Row],[FireplaceQu]]="TA",3,IF(fun[[#This Row],[FireplaceQu]]="Fa",2,0))))</f>
        <v>3</v>
      </c>
      <c r="BW223" t="s">
        <v>182</v>
      </c>
      <c r="BX223">
        <v>2002</v>
      </c>
      <c r="BY223" t="s">
        <v>135</v>
      </c>
      <c r="BZ223">
        <v>2</v>
      </c>
      <c r="CA223">
        <v>390</v>
      </c>
      <c r="CB223" t="s">
        <v>124</v>
      </c>
      <c r="CC223">
        <f>IF(fun[[#This Row],[GarageQual]]="Ex",5,IF(fun[[#This Row],[GarageQual]]="Gd",4,IF(fun[[#This Row],[GarageQual]]="TA",3,IF(fun[[#This Row],[GarageQual]]="Fa",2,IF(fun[[#This Row],[GarageQual]]="Po",1,0)))))</f>
        <v>3</v>
      </c>
      <c r="CD223" t="s">
        <v>124</v>
      </c>
      <c r="CE223">
        <f>IF(fun[[#This Row],[GarageCond]]="Ex",5,IF(fun[[#This Row],[GarageCond]]="Gd",4,IF(fun[[#This Row],[GarageCond]]="TA",3,IF(fun[[#This Row],[GarageCond]]="Fa",2,IF(fun[[#This Row],[GarageCond]]="Po",1,0)))))</f>
        <v>3</v>
      </c>
      <c r="CF223" t="s">
        <v>131</v>
      </c>
      <c r="CG223">
        <v>120</v>
      </c>
      <c r="CH223">
        <v>46</v>
      </c>
      <c r="CI223">
        <v>0</v>
      </c>
      <c r="CJ223">
        <v>0</v>
      </c>
      <c r="CK223">
        <v>0</v>
      </c>
      <c r="CL223">
        <f>(0.5*fun[[#This Row],[WoodDeckSF]])+fun[[#This Row],[OpenPorchSF]]+(2*fun[[#This Row],[EnclosedPorch]])+(1.5*fun[[#This Row],[3SsnPorch]])+fun[[#This Row],[ScreenPorch]]</f>
        <v>106</v>
      </c>
      <c r="CM223">
        <v>0</v>
      </c>
      <c r="CN223" t="s">
        <v>109</v>
      </c>
      <c r="CO223">
        <f>IF(fun[[#This Row],[PoolQC]]="Ex",5,IF(fun[[#This Row],[PoolQC]]="Gd",4,IF(fun[[#This Row],[PoolQC]]="TA",3,IF(fun[[#This Row],[PoolQC]]="Fa",2,IF(fun[[#This Row],[PoolQC]]="Po",1,0)))))</f>
        <v>0</v>
      </c>
      <c r="CP223" t="s">
        <v>109</v>
      </c>
      <c r="CQ223" t="s">
        <v>109</v>
      </c>
      <c r="CR223">
        <v>0</v>
      </c>
      <c r="CS223">
        <v>12</v>
      </c>
      <c r="CT223">
        <v>2009</v>
      </c>
      <c r="CU223" t="s">
        <v>246</v>
      </c>
      <c r="CV223" t="s">
        <v>137</v>
      </c>
      <c r="CW223">
        <f>COUNTIF(fun[[#This Row],[Id]:[SaleCondition]],0)</f>
        <v>18</v>
      </c>
      <c r="CX223">
        <f>COUNTIF(fun[[#This Row],[Id]:[SaleCondition]],"NA")</f>
        <v>5</v>
      </c>
      <c r="CY223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223">
        <f>fun[NUM_ExCond]+fun[NUM_BsmtCond]+fun[NUM_GarCond]</f>
        <v>9</v>
      </c>
      <c r="DA2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2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223">
        <v>200000</v>
      </c>
    </row>
    <row r="224" spans="1:107" x14ac:dyDescent="0.25">
      <c r="A224">
        <v>223</v>
      </c>
      <c r="B224">
        <v>60</v>
      </c>
      <c r="C224" t="s">
        <v>107</v>
      </c>
      <c r="D224">
        <f>IF(fun[[#This Row],[MSZoning]]="RL",1,0)</f>
        <v>1</v>
      </c>
      <c r="E224">
        <f>IF(fun[[#This Row],[rl]]="RM",1,0)</f>
        <v>0</v>
      </c>
      <c r="F224">
        <f>IF(fun[[#This Row],[rm]]="RH",1,0)</f>
        <v>0</v>
      </c>
      <c r="G224">
        <f>IF(fun[[#This Row],[rh]]="C (all)",1,0)</f>
        <v>0</v>
      </c>
      <c r="H224">
        <v>85</v>
      </c>
      <c r="I224">
        <f>IF(fun[[#This Row],[LotFrontage]]="NA",0,fun[[#This Row],[LotFrontage]])</f>
        <v>85</v>
      </c>
      <c r="J224">
        <v>11475</v>
      </c>
      <c r="K224" t="s">
        <v>108</v>
      </c>
      <c r="L224" t="s">
        <v>109</v>
      </c>
      <c r="M224" t="s">
        <v>110</v>
      </c>
      <c r="N224" t="s">
        <v>111</v>
      </c>
      <c r="O224" t="s">
        <v>112</v>
      </c>
      <c r="P224" t="s">
        <v>113</v>
      </c>
      <c r="Q224" t="s">
        <v>114</v>
      </c>
      <c r="R224" t="s">
        <v>164</v>
      </c>
      <c r="S224" t="s">
        <v>228</v>
      </c>
      <c r="T224" t="s">
        <v>116</v>
      </c>
      <c r="U224" t="s">
        <v>117</v>
      </c>
      <c r="V224" t="s">
        <v>118</v>
      </c>
      <c r="W224">
        <v>6</v>
      </c>
      <c r="X224">
        <v>6</v>
      </c>
      <c r="Y224">
        <v>1975</v>
      </c>
      <c r="Z224">
        <v>1975</v>
      </c>
      <c r="AA224" t="s">
        <v>119</v>
      </c>
      <c r="AB224" t="s">
        <v>120</v>
      </c>
      <c r="AC224" t="s">
        <v>121</v>
      </c>
      <c r="AD224" t="s">
        <v>121</v>
      </c>
      <c r="AE224" t="s">
        <v>143</v>
      </c>
      <c r="AF224">
        <v>0</v>
      </c>
      <c r="AG224" t="s">
        <v>124</v>
      </c>
      <c r="AH224">
        <f>IF(fun[[#This Row],[ExterQual]]="Ex",5,IF(fun[[#This Row],[ExterQual]]="Gd",4,IF(fun[[#This Row],[ExterQual]]="TA",3,IF(fun[[#This Row],[ExterQual]]="Fa",2,1))))</f>
        <v>3</v>
      </c>
      <c r="AI224" t="s">
        <v>124</v>
      </c>
      <c r="AJ224">
        <f>IF(fun[[#This Row],[ExterCond]]="Ex",5,IF(fun[[#This Row],[ExterCond]]="Gd",4,IF(fun[[#This Row],[ExterCond]]="TA",3,IF(fun[[#This Row],[ExterCond]]="Fa",2,1))))</f>
        <v>3</v>
      </c>
      <c r="AK224" t="s">
        <v>144</v>
      </c>
      <c r="AL224" t="s">
        <v>123</v>
      </c>
      <c r="AM224">
        <f>IF(fun[[#This Row],[BsmtQual]]="Ex",5,IF(fun[[#This Row],[BsmtQual]]="Gd",4,IF(fun[[#This Row],[BsmtQual]]="TA",3,IF(fun[[#This Row],[BsmtQual]]="Fa",2,IF(fun[[#This Row],[BsmtQual]]="Po",1,0)))))</f>
        <v>4</v>
      </c>
      <c r="AN224" t="s">
        <v>124</v>
      </c>
      <c r="AO224">
        <f>IF(fun[[#This Row],[BsmtCond]]="Ex",5,IF(fun[[#This Row],[BsmtCond]]="Gd",4,IF(fun[[#This Row],[BsmtCond]]="TA",3,IF(fun[[#This Row],[BsmtCond]]="Fa",2,IF(fun[[#This Row],[BsmtCond]]="Po",1,0)))))</f>
        <v>3</v>
      </c>
      <c r="AP224" t="s">
        <v>126</v>
      </c>
      <c r="AQ224">
        <f>IF(fun[[#This Row],[BsmtExposure]]="Gd",3,IF(fun[[#This Row],[BsmtExposure]]="Av",2,IF(fun[[#This Row],[BsmtExposure]]="Mn",1,0)))</f>
        <v>0</v>
      </c>
      <c r="AR224" t="s">
        <v>145</v>
      </c>
      <c r="AS224">
        <v>550</v>
      </c>
      <c r="AT224" t="s">
        <v>128</v>
      </c>
      <c r="AU224">
        <v>0</v>
      </c>
      <c r="AV224">
        <v>163</v>
      </c>
      <c r="AW224">
        <v>713</v>
      </c>
      <c r="AX224" t="s">
        <v>129</v>
      </c>
      <c r="AY224" t="s">
        <v>124</v>
      </c>
      <c r="AZ224">
        <f>IF(fun[[#This Row],[HeatingQC]]="Ex",5,IF(fun[[#This Row],[HeatingQC]]="Gd",4,IF(fun[[#This Row],[HeatingQC]]="TA",3,IF(fun[[#This Row],[HeatingQC]]="Fa",2,IF(fun[[#This Row],[HeatingQC]]="Po",1,0)))))</f>
        <v>3</v>
      </c>
      <c r="BA224" t="s">
        <v>131</v>
      </c>
      <c r="BB224" t="s">
        <v>132</v>
      </c>
      <c r="BC224">
        <v>811</v>
      </c>
      <c r="BD224">
        <v>741</v>
      </c>
      <c r="BE224">
        <v>0</v>
      </c>
      <c r="BF224">
        <v>1552</v>
      </c>
      <c r="BG224">
        <f>LOG(fun[[#This Row],[GrLivArea]])</f>
        <v>3.1908917169221698</v>
      </c>
      <c r="BH224">
        <v>1</v>
      </c>
      <c r="BI224">
        <v>0</v>
      </c>
      <c r="BJ224">
        <f>fun[[#This Row],[BsmtFullBath]]+(0.5*fun[[#This Row],[BsmtHalfBath]])</f>
        <v>1</v>
      </c>
      <c r="BK224">
        <v>2</v>
      </c>
      <c r="BL224">
        <v>1</v>
      </c>
      <c r="BM224">
        <f>fun[[#This Row],[HalfBath]]+fun[[#This Row],[TOTBaseBath]]+fun[[#This Row],[FullBath]]</f>
        <v>4</v>
      </c>
      <c r="BN224">
        <v>3</v>
      </c>
      <c r="BO224">
        <v>1</v>
      </c>
      <c r="BP224" t="s">
        <v>124</v>
      </c>
      <c r="BQ224">
        <f>IF(fun[[#This Row],[KitchenQual]]="Ex",5,IF(fun[[#This Row],[KitchenQual]]="Gd",4,IF(fun[[#This Row],[KitchenQual]]="TA",3,IF(fun[[#This Row],[KitchenQual]]="Fa",2,0))))</f>
        <v>3</v>
      </c>
      <c r="BR224">
        <v>6</v>
      </c>
      <c r="BS224" t="s">
        <v>133</v>
      </c>
      <c r="BT224">
        <v>1</v>
      </c>
      <c r="BU224" t="s">
        <v>124</v>
      </c>
      <c r="BV224">
        <f>IF(fun[[#This Row],[FireplaceQu]]="Ex",5,IF(fun[[#This Row],[FireplaceQu]]="Gd",4,IF(fun[[#This Row],[FireplaceQu]]="TA",3,IF(fun[[#This Row],[FireplaceQu]]="Fa",2,0))))</f>
        <v>3</v>
      </c>
      <c r="BW224" t="s">
        <v>134</v>
      </c>
      <c r="BX224">
        <v>1975</v>
      </c>
      <c r="BY224" t="s">
        <v>135</v>
      </c>
      <c r="BZ224">
        <v>2</v>
      </c>
      <c r="CA224">
        <v>434</v>
      </c>
      <c r="CB224" t="s">
        <v>124</v>
      </c>
      <c r="CC224">
        <f>IF(fun[[#This Row],[GarageQual]]="Ex",5,IF(fun[[#This Row],[GarageQual]]="Gd",4,IF(fun[[#This Row],[GarageQual]]="TA",3,IF(fun[[#This Row],[GarageQual]]="Fa",2,IF(fun[[#This Row],[GarageQual]]="Po",1,0)))))</f>
        <v>3</v>
      </c>
      <c r="CD224" t="s">
        <v>124</v>
      </c>
      <c r="CE224">
        <f>IF(fun[[#This Row],[GarageCond]]="Ex",5,IF(fun[[#This Row],[GarageCond]]="Gd",4,IF(fun[[#This Row],[GarageCond]]="TA",3,IF(fun[[#This Row],[GarageCond]]="Fa",2,IF(fun[[#This Row],[GarageCond]]="Po",1,0)))))</f>
        <v>3</v>
      </c>
      <c r="CF224" t="s">
        <v>131</v>
      </c>
      <c r="CG224">
        <v>209</v>
      </c>
      <c r="CH224">
        <v>208</v>
      </c>
      <c r="CI224">
        <v>0</v>
      </c>
      <c r="CJ224">
        <v>0</v>
      </c>
      <c r="CK224">
        <v>0</v>
      </c>
      <c r="CL224">
        <f>(0.5*fun[[#This Row],[WoodDeckSF]])+fun[[#This Row],[OpenPorchSF]]+(2*fun[[#This Row],[EnclosedPorch]])+(1.5*fun[[#This Row],[3SsnPorch]])+fun[[#This Row],[ScreenPorch]]</f>
        <v>312.5</v>
      </c>
      <c r="CM224">
        <v>0</v>
      </c>
      <c r="CN224" t="s">
        <v>109</v>
      </c>
      <c r="CO224">
        <f>IF(fun[[#This Row],[PoolQC]]="Ex",5,IF(fun[[#This Row],[PoolQC]]="Gd",4,IF(fun[[#This Row],[PoolQC]]="TA",3,IF(fun[[#This Row],[PoolQC]]="Fa",2,IF(fun[[#This Row],[PoolQC]]="Po",1,0)))))</f>
        <v>0</v>
      </c>
      <c r="CP224" t="s">
        <v>160</v>
      </c>
      <c r="CQ224" t="s">
        <v>109</v>
      </c>
      <c r="CR224">
        <v>0</v>
      </c>
      <c r="CS224">
        <v>2</v>
      </c>
      <c r="CT224">
        <v>2006</v>
      </c>
      <c r="CU224" t="s">
        <v>136</v>
      </c>
      <c r="CV224" t="s">
        <v>137</v>
      </c>
      <c r="CW224">
        <f>COUNTIF(fun[[#This Row],[Id]:[SaleCondition]],0)</f>
        <v>14</v>
      </c>
      <c r="CX224">
        <f>COUNTIF(fun[[#This Row],[Id]:[SaleCondition]],"NA")</f>
        <v>3</v>
      </c>
      <c r="CY224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24">
        <f>fun[NUM_ExCond]+fun[NUM_BsmtCond]+fun[NUM_GarCond]</f>
        <v>9</v>
      </c>
      <c r="DA2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2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224">
        <v>179900</v>
      </c>
    </row>
    <row r="225" spans="1:107" x14ac:dyDescent="0.25">
      <c r="A225">
        <v>224</v>
      </c>
      <c r="B225">
        <v>20</v>
      </c>
      <c r="C225" t="s">
        <v>107</v>
      </c>
      <c r="D225">
        <f>IF(fun[[#This Row],[MSZoning]]="RL",1,0)</f>
        <v>1</v>
      </c>
      <c r="E225">
        <f>IF(fun[[#This Row],[rl]]="RM",1,0)</f>
        <v>0</v>
      </c>
      <c r="F225">
        <f>IF(fun[[#This Row],[rm]]="RH",1,0)</f>
        <v>0</v>
      </c>
      <c r="G225">
        <f>IF(fun[[#This Row],[rh]]="C (all)",1,0)</f>
        <v>0</v>
      </c>
      <c r="H225">
        <v>70</v>
      </c>
      <c r="I225">
        <f>IF(fun[[#This Row],[LotFrontage]]="NA",0,fun[[#This Row],[LotFrontage]])</f>
        <v>70</v>
      </c>
      <c r="J225">
        <v>10500</v>
      </c>
      <c r="K225" t="s">
        <v>108</v>
      </c>
      <c r="L225" t="s">
        <v>109</v>
      </c>
      <c r="M225" t="s">
        <v>110</v>
      </c>
      <c r="N225" t="s">
        <v>111</v>
      </c>
      <c r="O225" t="s">
        <v>112</v>
      </c>
      <c r="P225" t="s">
        <v>138</v>
      </c>
      <c r="Q225" t="s">
        <v>114</v>
      </c>
      <c r="R225" t="s">
        <v>188</v>
      </c>
      <c r="S225" t="s">
        <v>116</v>
      </c>
      <c r="T225" t="s">
        <v>116</v>
      </c>
      <c r="U225" t="s">
        <v>117</v>
      </c>
      <c r="V225" t="s">
        <v>141</v>
      </c>
      <c r="W225">
        <v>4</v>
      </c>
      <c r="X225">
        <v>6</v>
      </c>
      <c r="Y225">
        <v>1971</v>
      </c>
      <c r="Z225">
        <v>1971</v>
      </c>
      <c r="AA225" t="s">
        <v>119</v>
      </c>
      <c r="AB225" t="s">
        <v>120</v>
      </c>
      <c r="AC225" t="s">
        <v>166</v>
      </c>
      <c r="AD225" t="s">
        <v>166</v>
      </c>
      <c r="AE225" t="s">
        <v>143</v>
      </c>
      <c r="AF225">
        <v>0</v>
      </c>
      <c r="AG225" t="s">
        <v>124</v>
      </c>
      <c r="AH225">
        <f>IF(fun[[#This Row],[ExterQual]]="Ex",5,IF(fun[[#This Row],[ExterQual]]="Gd",4,IF(fun[[#This Row],[ExterQual]]="TA",3,IF(fun[[#This Row],[ExterQual]]="Fa",2,1))))</f>
        <v>3</v>
      </c>
      <c r="AI225" t="s">
        <v>124</v>
      </c>
      <c r="AJ225">
        <f>IF(fun[[#This Row],[ExterCond]]="Ex",5,IF(fun[[#This Row],[ExterCond]]="Gd",4,IF(fun[[#This Row],[ExterCond]]="TA",3,IF(fun[[#This Row],[ExterCond]]="Fa",2,1))))</f>
        <v>3</v>
      </c>
      <c r="AK225" t="s">
        <v>144</v>
      </c>
      <c r="AL225" t="s">
        <v>124</v>
      </c>
      <c r="AM225">
        <f>IF(fun[[#This Row],[BsmtQual]]="Ex",5,IF(fun[[#This Row],[BsmtQual]]="Gd",4,IF(fun[[#This Row],[BsmtQual]]="TA",3,IF(fun[[#This Row],[BsmtQual]]="Fa",2,IF(fun[[#This Row],[BsmtQual]]="Po",1,0)))))</f>
        <v>3</v>
      </c>
      <c r="AN225" t="s">
        <v>124</v>
      </c>
      <c r="AO225">
        <f>IF(fun[[#This Row],[BsmtCond]]="Ex",5,IF(fun[[#This Row],[BsmtCond]]="Gd",4,IF(fun[[#This Row],[BsmtCond]]="TA",3,IF(fun[[#This Row],[BsmtCond]]="Fa",2,IF(fun[[#This Row],[BsmtCond]]="Po",1,0)))))</f>
        <v>3</v>
      </c>
      <c r="AP225" t="s">
        <v>126</v>
      </c>
      <c r="AQ225">
        <f>IF(fun[[#This Row],[BsmtExposure]]="Gd",3,IF(fun[[#This Row],[BsmtExposure]]="Av",2,IF(fun[[#This Row],[BsmtExposure]]="Mn",1,0)))</f>
        <v>0</v>
      </c>
      <c r="AR225" t="s">
        <v>145</v>
      </c>
      <c r="AS225">
        <v>524</v>
      </c>
      <c r="AT225" t="s">
        <v>198</v>
      </c>
      <c r="AU225">
        <v>180</v>
      </c>
      <c r="AV225">
        <v>160</v>
      </c>
      <c r="AW225">
        <v>864</v>
      </c>
      <c r="AX225" t="s">
        <v>129</v>
      </c>
      <c r="AY225" t="s">
        <v>123</v>
      </c>
      <c r="AZ225">
        <f>IF(fun[[#This Row],[HeatingQC]]="Ex",5,IF(fun[[#This Row],[HeatingQC]]="Gd",4,IF(fun[[#This Row],[HeatingQC]]="TA",3,IF(fun[[#This Row],[HeatingQC]]="Fa",2,IF(fun[[#This Row],[HeatingQC]]="Po",1,0)))))</f>
        <v>4</v>
      </c>
      <c r="BA225" t="s">
        <v>131</v>
      </c>
      <c r="BB225" t="s">
        <v>132</v>
      </c>
      <c r="BC225">
        <v>864</v>
      </c>
      <c r="BD225">
        <v>0</v>
      </c>
      <c r="BE225">
        <v>0</v>
      </c>
      <c r="BF225">
        <v>864</v>
      </c>
      <c r="BG225">
        <f>LOG(fun[[#This Row],[GrLivArea]])</f>
        <v>2.9365137424788932</v>
      </c>
      <c r="BH225">
        <v>0</v>
      </c>
      <c r="BI225">
        <v>0</v>
      </c>
      <c r="BJ225">
        <f>fun[[#This Row],[BsmtFullBath]]+(0.5*fun[[#This Row],[BsmtHalfBath]])</f>
        <v>0</v>
      </c>
      <c r="BK225">
        <v>1</v>
      </c>
      <c r="BL225">
        <v>0</v>
      </c>
      <c r="BM225">
        <f>fun[[#This Row],[HalfBath]]+fun[[#This Row],[TOTBaseBath]]+fun[[#This Row],[FullBath]]</f>
        <v>1</v>
      </c>
      <c r="BN225">
        <v>2</v>
      </c>
      <c r="BO225">
        <v>1</v>
      </c>
      <c r="BP225" t="s">
        <v>124</v>
      </c>
      <c r="BQ225">
        <f>IF(fun[[#This Row],[KitchenQual]]="Ex",5,IF(fun[[#This Row],[KitchenQual]]="Gd",4,IF(fun[[#This Row],[KitchenQual]]="TA",3,IF(fun[[#This Row],[KitchenQual]]="Fa",2,0))))</f>
        <v>3</v>
      </c>
      <c r="BR225">
        <v>4</v>
      </c>
      <c r="BS225" t="s">
        <v>133</v>
      </c>
      <c r="BT225">
        <v>0</v>
      </c>
      <c r="BU225" t="s">
        <v>109</v>
      </c>
      <c r="BV225">
        <f>IF(fun[[#This Row],[FireplaceQu]]="Ex",5,IF(fun[[#This Row],[FireplaceQu]]="Gd",4,IF(fun[[#This Row],[FireplaceQu]]="TA",3,IF(fun[[#This Row],[FireplaceQu]]="Fa",2,0))))</f>
        <v>0</v>
      </c>
      <c r="BW225" t="s">
        <v>153</v>
      </c>
      <c r="BX225">
        <v>1989</v>
      </c>
      <c r="BY225" t="s">
        <v>128</v>
      </c>
      <c r="BZ225">
        <v>2</v>
      </c>
      <c r="CA225">
        <v>576</v>
      </c>
      <c r="CB225" t="s">
        <v>124</v>
      </c>
      <c r="CC225">
        <f>IF(fun[[#This Row],[GarageQual]]="Ex",5,IF(fun[[#This Row],[GarageQual]]="Gd",4,IF(fun[[#This Row],[GarageQual]]="TA",3,IF(fun[[#This Row],[GarageQual]]="Fa",2,IF(fun[[#This Row],[GarageQual]]="Po",1,0)))))</f>
        <v>3</v>
      </c>
      <c r="CD225" t="s">
        <v>124</v>
      </c>
      <c r="CE225">
        <f>IF(fun[[#This Row],[GarageCond]]="Ex",5,IF(fun[[#This Row],[GarageCond]]="Gd",4,IF(fun[[#This Row],[GarageCond]]="TA",3,IF(fun[[#This Row],[GarageCond]]="Fa",2,IF(fun[[#This Row],[GarageCond]]="Po",1,0)))))</f>
        <v>3</v>
      </c>
      <c r="CF225" t="s">
        <v>131</v>
      </c>
      <c r="CG225">
        <v>216</v>
      </c>
      <c r="CH225">
        <v>0</v>
      </c>
      <c r="CI225">
        <v>0</v>
      </c>
      <c r="CJ225">
        <v>0</v>
      </c>
      <c r="CK225">
        <v>0</v>
      </c>
      <c r="CL225">
        <f>(0.5*fun[[#This Row],[WoodDeckSF]])+fun[[#This Row],[OpenPorchSF]]+(2*fun[[#This Row],[EnclosedPorch]])+(1.5*fun[[#This Row],[3SsnPorch]])+fun[[#This Row],[ScreenPorch]]</f>
        <v>108</v>
      </c>
      <c r="CM225">
        <v>0</v>
      </c>
      <c r="CN225" t="s">
        <v>109</v>
      </c>
      <c r="CO225">
        <f>IF(fun[[#This Row],[PoolQC]]="Ex",5,IF(fun[[#This Row],[PoolQC]]="Gd",4,IF(fun[[#This Row],[PoolQC]]="TA",3,IF(fun[[#This Row],[PoolQC]]="Fa",2,IF(fun[[#This Row],[PoolQC]]="Po",1,0)))))</f>
        <v>0</v>
      </c>
      <c r="CP225" t="s">
        <v>109</v>
      </c>
      <c r="CQ225" t="s">
        <v>109</v>
      </c>
      <c r="CR225">
        <v>0</v>
      </c>
      <c r="CS225">
        <v>3</v>
      </c>
      <c r="CT225">
        <v>2009</v>
      </c>
      <c r="CU225" t="s">
        <v>136</v>
      </c>
      <c r="CV225" t="s">
        <v>154</v>
      </c>
      <c r="CW225">
        <f>COUNTIF(fun[[#This Row],[Id]:[SaleCondition]],0)</f>
        <v>20</v>
      </c>
      <c r="CX225">
        <f>COUNTIF(fun[[#This Row],[Id]:[SaleCondition]],"NA")</f>
        <v>5</v>
      </c>
      <c r="CY22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25">
        <f>fun[NUM_ExCond]+fun[NUM_BsmtCond]+fun[NUM_GarCond]</f>
        <v>9</v>
      </c>
      <c r="DA2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2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225">
        <v>97000</v>
      </c>
    </row>
    <row r="226" spans="1:107" x14ac:dyDescent="0.25">
      <c r="A226">
        <v>225</v>
      </c>
      <c r="B226">
        <v>20</v>
      </c>
      <c r="C226" t="s">
        <v>107</v>
      </c>
      <c r="D226">
        <f>IF(fun[[#This Row],[MSZoning]]="RL",1,0)</f>
        <v>1</v>
      </c>
      <c r="E226">
        <f>IF(fun[[#This Row],[rl]]="RM",1,0)</f>
        <v>0</v>
      </c>
      <c r="F226">
        <f>IF(fun[[#This Row],[rm]]="RH",1,0)</f>
        <v>0</v>
      </c>
      <c r="G226">
        <f>IF(fun[[#This Row],[rh]]="C (all)",1,0)</f>
        <v>0</v>
      </c>
      <c r="H226">
        <v>103</v>
      </c>
      <c r="I226">
        <f>IF(fun[[#This Row],[LotFrontage]]="NA",0,fun[[#This Row],[LotFrontage]])</f>
        <v>103</v>
      </c>
      <c r="J226">
        <v>13472</v>
      </c>
      <c r="K226" t="s">
        <v>108</v>
      </c>
      <c r="L226" t="s">
        <v>109</v>
      </c>
      <c r="M226" t="s">
        <v>110</v>
      </c>
      <c r="N226" t="s">
        <v>111</v>
      </c>
      <c r="O226" t="s">
        <v>112</v>
      </c>
      <c r="P226" t="s">
        <v>113</v>
      </c>
      <c r="Q226" t="s">
        <v>114</v>
      </c>
      <c r="R226" t="s">
        <v>180</v>
      </c>
      <c r="S226" t="s">
        <v>116</v>
      </c>
      <c r="T226" t="s">
        <v>116</v>
      </c>
      <c r="U226" t="s">
        <v>117</v>
      </c>
      <c r="V226" t="s">
        <v>141</v>
      </c>
      <c r="W226">
        <v>10</v>
      </c>
      <c r="X226">
        <v>5</v>
      </c>
      <c r="Y226">
        <v>2003</v>
      </c>
      <c r="Z226">
        <v>2003</v>
      </c>
      <c r="AA226" t="s">
        <v>178</v>
      </c>
      <c r="AB226" t="s">
        <v>120</v>
      </c>
      <c r="AC226" t="s">
        <v>121</v>
      </c>
      <c r="AD226" t="s">
        <v>121</v>
      </c>
      <c r="AE226" t="s">
        <v>122</v>
      </c>
      <c r="AF226">
        <v>922</v>
      </c>
      <c r="AG226" t="s">
        <v>130</v>
      </c>
      <c r="AH226">
        <f>IF(fun[[#This Row],[ExterQual]]="Ex",5,IF(fun[[#This Row],[ExterQual]]="Gd",4,IF(fun[[#This Row],[ExterQual]]="TA",3,IF(fun[[#This Row],[ExterQual]]="Fa",2,1))))</f>
        <v>5</v>
      </c>
      <c r="AI226" t="s">
        <v>124</v>
      </c>
      <c r="AJ226">
        <f>IF(fun[[#This Row],[ExterCond]]="Ex",5,IF(fun[[#This Row],[ExterCond]]="Gd",4,IF(fun[[#This Row],[ExterCond]]="TA",3,IF(fun[[#This Row],[ExterCond]]="Fa",2,1))))</f>
        <v>3</v>
      </c>
      <c r="AK226" t="s">
        <v>125</v>
      </c>
      <c r="AL226" t="s">
        <v>130</v>
      </c>
      <c r="AM226">
        <f>IF(fun[[#This Row],[BsmtQual]]="Ex",5,IF(fun[[#This Row],[BsmtQual]]="Gd",4,IF(fun[[#This Row],[BsmtQual]]="TA",3,IF(fun[[#This Row],[BsmtQual]]="Fa",2,IF(fun[[#This Row],[BsmtQual]]="Po",1,0)))))</f>
        <v>5</v>
      </c>
      <c r="AN226" t="s">
        <v>124</v>
      </c>
      <c r="AO226">
        <f>IF(fun[[#This Row],[BsmtCond]]="Ex",5,IF(fun[[#This Row],[BsmtCond]]="Gd",4,IF(fun[[#This Row],[BsmtCond]]="TA",3,IF(fun[[#This Row],[BsmtCond]]="Fa",2,IF(fun[[#This Row],[BsmtCond]]="Po",1,0)))))</f>
        <v>3</v>
      </c>
      <c r="AP226" t="s">
        <v>123</v>
      </c>
      <c r="AQ226">
        <f>IF(fun[[#This Row],[BsmtExposure]]="Gd",3,IF(fun[[#This Row],[BsmtExposure]]="Av",2,IF(fun[[#This Row],[BsmtExposure]]="Mn",1,0)))</f>
        <v>3</v>
      </c>
      <c r="AR226" t="s">
        <v>127</v>
      </c>
      <c r="AS226">
        <v>56</v>
      </c>
      <c r="AT226" t="s">
        <v>128</v>
      </c>
      <c r="AU226">
        <v>0</v>
      </c>
      <c r="AV226">
        <v>2336</v>
      </c>
      <c r="AW226">
        <v>2392</v>
      </c>
      <c r="AX226" t="s">
        <v>129</v>
      </c>
      <c r="AY226" t="s">
        <v>130</v>
      </c>
      <c r="AZ226">
        <f>IF(fun[[#This Row],[HeatingQC]]="Ex",5,IF(fun[[#This Row],[HeatingQC]]="Gd",4,IF(fun[[#This Row],[HeatingQC]]="TA",3,IF(fun[[#This Row],[HeatingQC]]="Fa",2,IF(fun[[#This Row],[HeatingQC]]="Po",1,0)))))</f>
        <v>5</v>
      </c>
      <c r="BA226" t="s">
        <v>131</v>
      </c>
      <c r="BB226" t="s">
        <v>132</v>
      </c>
      <c r="BC226">
        <v>2392</v>
      </c>
      <c r="BD226">
        <v>0</v>
      </c>
      <c r="BE226">
        <v>0</v>
      </c>
      <c r="BF226">
        <v>2392</v>
      </c>
      <c r="BG226">
        <f>LOG(fun[[#This Row],[GrLivArea]])</f>
        <v>3.3787611753163733</v>
      </c>
      <c r="BH226">
        <v>0</v>
      </c>
      <c r="BI226">
        <v>0</v>
      </c>
      <c r="BJ226">
        <f>fun[[#This Row],[BsmtFullBath]]+(0.5*fun[[#This Row],[BsmtHalfBath]])</f>
        <v>0</v>
      </c>
      <c r="BK226">
        <v>2</v>
      </c>
      <c r="BL226">
        <v>0</v>
      </c>
      <c r="BM226">
        <f>fun[[#This Row],[HalfBath]]+fun[[#This Row],[TOTBaseBath]]+fun[[#This Row],[FullBath]]</f>
        <v>2</v>
      </c>
      <c r="BN226">
        <v>3</v>
      </c>
      <c r="BO226">
        <v>1</v>
      </c>
      <c r="BP226" t="s">
        <v>130</v>
      </c>
      <c r="BQ226">
        <f>IF(fun[[#This Row],[KitchenQual]]="Ex",5,IF(fun[[#This Row],[KitchenQual]]="Gd",4,IF(fun[[#This Row],[KitchenQual]]="TA",3,IF(fun[[#This Row],[KitchenQual]]="Fa",2,0))))</f>
        <v>5</v>
      </c>
      <c r="BR226">
        <v>8</v>
      </c>
      <c r="BS226" t="s">
        <v>133</v>
      </c>
      <c r="BT226">
        <v>1</v>
      </c>
      <c r="BU226" t="s">
        <v>130</v>
      </c>
      <c r="BV226">
        <f>IF(fun[[#This Row],[FireplaceQu]]="Ex",5,IF(fun[[#This Row],[FireplaceQu]]="Gd",4,IF(fun[[#This Row],[FireplaceQu]]="TA",3,IF(fun[[#This Row],[FireplaceQu]]="Fa",2,0))))</f>
        <v>5</v>
      </c>
      <c r="BW226" t="s">
        <v>134</v>
      </c>
      <c r="BX226">
        <v>2003</v>
      </c>
      <c r="BY226" t="s">
        <v>183</v>
      </c>
      <c r="BZ226">
        <v>3</v>
      </c>
      <c r="CA226">
        <v>968</v>
      </c>
      <c r="CB226" t="s">
        <v>124</v>
      </c>
      <c r="CC226">
        <f>IF(fun[[#This Row],[GarageQual]]="Ex",5,IF(fun[[#This Row],[GarageQual]]="Gd",4,IF(fun[[#This Row],[GarageQual]]="TA",3,IF(fun[[#This Row],[GarageQual]]="Fa",2,IF(fun[[#This Row],[GarageQual]]="Po",1,0)))))</f>
        <v>3</v>
      </c>
      <c r="CD226" t="s">
        <v>124</v>
      </c>
      <c r="CE226">
        <f>IF(fun[[#This Row],[GarageCond]]="Ex",5,IF(fun[[#This Row],[GarageCond]]="Gd",4,IF(fun[[#This Row],[GarageCond]]="TA",3,IF(fun[[#This Row],[GarageCond]]="Fa",2,IF(fun[[#This Row],[GarageCond]]="Po",1,0)))))</f>
        <v>3</v>
      </c>
      <c r="CF226" t="s">
        <v>131</v>
      </c>
      <c r="CG226">
        <v>248</v>
      </c>
      <c r="CH226">
        <v>105</v>
      </c>
      <c r="CI226">
        <v>0</v>
      </c>
      <c r="CJ226">
        <v>0</v>
      </c>
      <c r="CK226">
        <v>0</v>
      </c>
      <c r="CL226">
        <f>(0.5*fun[[#This Row],[WoodDeckSF]])+fun[[#This Row],[OpenPorchSF]]+(2*fun[[#This Row],[EnclosedPorch]])+(1.5*fun[[#This Row],[3SsnPorch]])+fun[[#This Row],[ScreenPorch]]</f>
        <v>229</v>
      </c>
      <c r="CM226">
        <v>0</v>
      </c>
      <c r="CN226" t="s">
        <v>109</v>
      </c>
      <c r="CO226">
        <f>IF(fun[[#This Row],[PoolQC]]="Ex",5,IF(fun[[#This Row],[PoolQC]]="Gd",4,IF(fun[[#This Row],[PoolQC]]="TA",3,IF(fun[[#This Row],[PoolQC]]="Fa",2,IF(fun[[#This Row],[PoolQC]]="Po",1,0)))))</f>
        <v>0</v>
      </c>
      <c r="CP226" t="s">
        <v>109</v>
      </c>
      <c r="CQ226" t="s">
        <v>109</v>
      </c>
      <c r="CR226">
        <v>0</v>
      </c>
      <c r="CS226">
        <v>6</v>
      </c>
      <c r="CT226">
        <v>2009</v>
      </c>
      <c r="CU226" t="s">
        <v>136</v>
      </c>
      <c r="CV226" t="s">
        <v>137</v>
      </c>
      <c r="CW226">
        <f>COUNTIF(fun[[#This Row],[Id]:[SaleCondition]],0)</f>
        <v>16</v>
      </c>
      <c r="CX226">
        <f>COUNTIF(fun[[#This Row],[Id]:[SaleCondition]],"NA")</f>
        <v>4</v>
      </c>
      <c r="CY226">
        <f>fun[[#This Row],[OverallQual]]+fun[[#This Row],[NUM_ExQual]]+fun[[#This Row],[NUM_BsmtQual]]+fun[[#This Row],[NUM_Heat]]+fun[[#This Row],[NUM_KitchQual]]+fun[[#This Row],[NUM_GarQual]]+fun[[#This Row],[NUM_Pool]]+fun[NUM_Fire]</f>
        <v>38</v>
      </c>
      <c r="CZ226">
        <f>fun[NUM_ExCond]+fun[NUM_BsmtCond]+fun[NUM_GarCond]</f>
        <v>9</v>
      </c>
      <c r="DA2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137</v>
      </c>
      <c r="DB2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94.25</v>
      </c>
      <c r="DC226">
        <v>386250</v>
      </c>
    </row>
    <row r="227" spans="1:107" x14ac:dyDescent="0.25">
      <c r="A227">
        <v>226</v>
      </c>
      <c r="B227">
        <v>160</v>
      </c>
      <c r="C227" t="s">
        <v>168</v>
      </c>
      <c r="D227">
        <f>IF(fun[[#This Row],[MSZoning]]="RL",1,0)</f>
        <v>0</v>
      </c>
      <c r="E227">
        <f>IF(fun[[#This Row],[rl]]="RM",1,0)</f>
        <v>0</v>
      </c>
      <c r="F227">
        <f>IF(fun[[#This Row],[rm]]="RH",1,0)</f>
        <v>0</v>
      </c>
      <c r="G227">
        <f>IF(fun[[#This Row],[rh]]="C (all)",1,0)</f>
        <v>0</v>
      </c>
      <c r="H227">
        <v>21</v>
      </c>
      <c r="I227">
        <f>IF(fun[[#This Row],[LotFrontage]]="NA",0,fun[[#This Row],[LotFrontage]])</f>
        <v>21</v>
      </c>
      <c r="J227">
        <v>1680</v>
      </c>
      <c r="K227" t="s">
        <v>108</v>
      </c>
      <c r="L227" t="s">
        <v>109</v>
      </c>
      <c r="M227" t="s">
        <v>110</v>
      </c>
      <c r="N227" t="s">
        <v>111</v>
      </c>
      <c r="O227" t="s">
        <v>112</v>
      </c>
      <c r="P227" t="s">
        <v>113</v>
      </c>
      <c r="Q227" t="s">
        <v>114</v>
      </c>
      <c r="R227" t="s">
        <v>254</v>
      </c>
      <c r="S227" t="s">
        <v>116</v>
      </c>
      <c r="T227" t="s">
        <v>116</v>
      </c>
      <c r="U227" t="s">
        <v>224</v>
      </c>
      <c r="V227" t="s">
        <v>118</v>
      </c>
      <c r="W227">
        <v>5</v>
      </c>
      <c r="X227">
        <v>5</v>
      </c>
      <c r="Y227">
        <v>1971</v>
      </c>
      <c r="Z227">
        <v>1971</v>
      </c>
      <c r="AA227" t="s">
        <v>119</v>
      </c>
      <c r="AB227" t="s">
        <v>120</v>
      </c>
      <c r="AC227" t="s">
        <v>166</v>
      </c>
      <c r="AD227" t="s">
        <v>166</v>
      </c>
      <c r="AE227" t="s">
        <v>122</v>
      </c>
      <c r="AF227">
        <v>142</v>
      </c>
      <c r="AG227" t="s">
        <v>124</v>
      </c>
      <c r="AH227">
        <f>IF(fun[[#This Row],[ExterQual]]="Ex",5,IF(fun[[#This Row],[ExterQual]]="Gd",4,IF(fun[[#This Row],[ExterQual]]="TA",3,IF(fun[[#This Row],[ExterQual]]="Fa",2,1))))</f>
        <v>3</v>
      </c>
      <c r="AI227" t="s">
        <v>124</v>
      </c>
      <c r="AJ227">
        <f>IF(fun[[#This Row],[ExterCond]]="Ex",5,IF(fun[[#This Row],[ExterCond]]="Gd",4,IF(fun[[#This Row],[ExterCond]]="TA",3,IF(fun[[#This Row],[ExterCond]]="Fa",2,1))))</f>
        <v>3</v>
      </c>
      <c r="AK227" t="s">
        <v>144</v>
      </c>
      <c r="AL227" t="s">
        <v>124</v>
      </c>
      <c r="AM227">
        <f>IF(fun[[#This Row],[BsmtQual]]="Ex",5,IF(fun[[#This Row],[BsmtQual]]="Gd",4,IF(fun[[#This Row],[BsmtQual]]="TA",3,IF(fun[[#This Row],[BsmtQual]]="Fa",2,IF(fun[[#This Row],[BsmtQual]]="Po",1,0)))))</f>
        <v>3</v>
      </c>
      <c r="AN227" t="s">
        <v>124</v>
      </c>
      <c r="AO227">
        <f>IF(fun[[#This Row],[BsmtCond]]="Ex",5,IF(fun[[#This Row],[BsmtCond]]="Gd",4,IF(fun[[#This Row],[BsmtCond]]="TA",3,IF(fun[[#This Row],[BsmtCond]]="Fa",2,IF(fun[[#This Row],[BsmtCond]]="Po",1,0)))))</f>
        <v>3</v>
      </c>
      <c r="AP227" t="s">
        <v>126</v>
      </c>
      <c r="AQ227">
        <f>IF(fun[[#This Row],[BsmtExposure]]="Gd",3,IF(fun[[#This Row],[BsmtExposure]]="Av",2,IF(fun[[#This Row],[BsmtExposure]]="Mn",1,0)))</f>
        <v>0</v>
      </c>
      <c r="AR227" t="s">
        <v>128</v>
      </c>
      <c r="AS227">
        <v>0</v>
      </c>
      <c r="AT227" t="s">
        <v>128</v>
      </c>
      <c r="AU227">
        <v>0</v>
      </c>
      <c r="AV227">
        <v>630</v>
      </c>
      <c r="AW227">
        <v>630</v>
      </c>
      <c r="AX227" t="s">
        <v>129</v>
      </c>
      <c r="AY227" t="s">
        <v>124</v>
      </c>
      <c r="AZ227">
        <f>IF(fun[[#This Row],[HeatingQC]]="Ex",5,IF(fun[[#This Row],[HeatingQC]]="Gd",4,IF(fun[[#This Row],[HeatingQC]]="TA",3,IF(fun[[#This Row],[HeatingQC]]="Fa",2,IF(fun[[#This Row],[HeatingQC]]="Po",1,0)))))</f>
        <v>3</v>
      </c>
      <c r="BA227" t="s">
        <v>131</v>
      </c>
      <c r="BB227" t="s">
        <v>132</v>
      </c>
      <c r="BC227">
        <v>630</v>
      </c>
      <c r="BD227">
        <v>672</v>
      </c>
      <c r="BE227">
        <v>0</v>
      </c>
      <c r="BF227">
        <v>1302</v>
      </c>
      <c r="BG227">
        <f>LOG(fun[[#This Row],[GrLivArea]])</f>
        <v>3.114610984232173</v>
      </c>
      <c r="BH227">
        <v>0</v>
      </c>
      <c r="BI227">
        <v>0</v>
      </c>
      <c r="BJ227">
        <f>fun[[#This Row],[BsmtFullBath]]+(0.5*fun[[#This Row],[BsmtHalfBath]])</f>
        <v>0</v>
      </c>
      <c r="BK227">
        <v>2</v>
      </c>
      <c r="BL227">
        <v>1</v>
      </c>
      <c r="BM227">
        <f>fun[[#This Row],[HalfBath]]+fun[[#This Row],[TOTBaseBath]]+fun[[#This Row],[FullBath]]</f>
        <v>3</v>
      </c>
      <c r="BN227">
        <v>3</v>
      </c>
      <c r="BO227">
        <v>1</v>
      </c>
      <c r="BP227" t="s">
        <v>124</v>
      </c>
      <c r="BQ227">
        <f>IF(fun[[#This Row],[KitchenQual]]="Ex",5,IF(fun[[#This Row],[KitchenQual]]="Gd",4,IF(fun[[#This Row],[KitchenQual]]="TA",3,IF(fun[[#This Row],[KitchenQual]]="Fa",2,0))))</f>
        <v>3</v>
      </c>
      <c r="BR227">
        <v>6</v>
      </c>
      <c r="BS227" t="s">
        <v>133</v>
      </c>
      <c r="BT227">
        <v>0</v>
      </c>
      <c r="BU227" t="s">
        <v>109</v>
      </c>
      <c r="BV227">
        <f>IF(fun[[#This Row],[FireplaceQu]]="Ex",5,IF(fun[[#This Row],[FireplaceQu]]="Gd",4,IF(fun[[#This Row],[FireplaceQu]]="TA",3,IF(fun[[#This Row],[FireplaceQu]]="Fa",2,0))))</f>
        <v>0</v>
      </c>
      <c r="BW227" t="s">
        <v>153</v>
      </c>
      <c r="BX227">
        <v>1991</v>
      </c>
      <c r="BY227" t="s">
        <v>128</v>
      </c>
      <c r="BZ227">
        <v>1</v>
      </c>
      <c r="CA227">
        <v>280</v>
      </c>
      <c r="CB227" t="s">
        <v>124</v>
      </c>
      <c r="CC227">
        <f>IF(fun[[#This Row],[GarageQual]]="Ex",5,IF(fun[[#This Row],[GarageQual]]="Gd",4,IF(fun[[#This Row],[GarageQual]]="TA",3,IF(fun[[#This Row],[GarageQual]]="Fa",2,IF(fun[[#This Row],[GarageQual]]="Po",1,0)))))</f>
        <v>3</v>
      </c>
      <c r="CD227" t="s">
        <v>124</v>
      </c>
      <c r="CE227">
        <f>IF(fun[[#This Row],[GarageCond]]="Ex",5,IF(fun[[#This Row],[GarageCond]]="Gd",4,IF(fun[[#This Row],[GarageCond]]="TA",3,IF(fun[[#This Row],[GarageCond]]="Fa",2,IF(fun[[#This Row],[GarageCond]]="Po",1,0)))))</f>
        <v>3</v>
      </c>
      <c r="CF227" t="s">
        <v>131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f>(0.5*fun[[#This Row],[WoodDeckSF]])+fun[[#This Row],[OpenPorchSF]]+(2*fun[[#This Row],[EnclosedPorch]])+(1.5*fun[[#This Row],[3SsnPorch]])+fun[[#This Row],[ScreenPorch]]</f>
        <v>0</v>
      </c>
      <c r="CM227">
        <v>0</v>
      </c>
      <c r="CN227" t="s">
        <v>109</v>
      </c>
      <c r="CO227">
        <f>IF(fun[[#This Row],[PoolQC]]="Ex",5,IF(fun[[#This Row],[PoolQC]]="Gd",4,IF(fun[[#This Row],[PoolQC]]="TA",3,IF(fun[[#This Row],[PoolQC]]="Fa",2,IF(fun[[#This Row],[PoolQC]]="Po",1,0)))))</f>
        <v>0</v>
      </c>
      <c r="CP227" t="s">
        <v>109</v>
      </c>
      <c r="CQ227" t="s">
        <v>109</v>
      </c>
      <c r="CR227">
        <v>0</v>
      </c>
      <c r="CS227">
        <v>5</v>
      </c>
      <c r="CT227">
        <v>2009</v>
      </c>
      <c r="CU227" t="s">
        <v>199</v>
      </c>
      <c r="CV227" t="s">
        <v>154</v>
      </c>
      <c r="CW227">
        <f>COUNTIF(fun[[#This Row],[Id]:[SaleCondition]],0)</f>
        <v>22</v>
      </c>
      <c r="CX227">
        <f>COUNTIF(fun[[#This Row],[Id]:[SaleCondition]],"NA")</f>
        <v>5</v>
      </c>
      <c r="CY22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27">
        <f>fun[NUM_ExCond]+fun[NUM_BsmtCond]+fun[NUM_GarCond]</f>
        <v>9</v>
      </c>
      <c r="DA2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2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227">
        <v>112000</v>
      </c>
    </row>
    <row r="228" spans="1:107" x14ac:dyDescent="0.25">
      <c r="A228">
        <v>227</v>
      </c>
      <c r="B228">
        <v>60</v>
      </c>
      <c r="C228" t="s">
        <v>107</v>
      </c>
      <c r="D228">
        <f>IF(fun[[#This Row],[MSZoning]]="RL",1,0)</f>
        <v>1</v>
      </c>
      <c r="E228">
        <f>IF(fun[[#This Row],[rl]]="RM",1,0)</f>
        <v>0</v>
      </c>
      <c r="F228">
        <f>IF(fun[[#This Row],[rm]]="RH",1,0)</f>
        <v>0</v>
      </c>
      <c r="G228">
        <f>IF(fun[[#This Row],[rh]]="C (all)",1,0)</f>
        <v>0</v>
      </c>
      <c r="H228">
        <v>82</v>
      </c>
      <c r="I228">
        <f>IF(fun[[#This Row],[LotFrontage]]="NA",0,fun[[#This Row],[LotFrontage]])</f>
        <v>82</v>
      </c>
      <c r="J228">
        <v>9950</v>
      </c>
      <c r="K228" t="s">
        <v>108</v>
      </c>
      <c r="L228" t="s">
        <v>109</v>
      </c>
      <c r="M228" t="s">
        <v>146</v>
      </c>
      <c r="N228" t="s">
        <v>111</v>
      </c>
      <c r="O228" t="s">
        <v>112</v>
      </c>
      <c r="P228" t="s">
        <v>113</v>
      </c>
      <c r="Q228" t="s">
        <v>114</v>
      </c>
      <c r="R228" t="s">
        <v>155</v>
      </c>
      <c r="S228" t="s">
        <v>116</v>
      </c>
      <c r="T228" t="s">
        <v>116</v>
      </c>
      <c r="U228" t="s">
        <v>117</v>
      </c>
      <c r="V228" t="s">
        <v>118</v>
      </c>
      <c r="W228">
        <v>7</v>
      </c>
      <c r="X228">
        <v>5</v>
      </c>
      <c r="Y228">
        <v>1995</v>
      </c>
      <c r="Z228">
        <v>1995</v>
      </c>
      <c r="AA228" t="s">
        <v>119</v>
      </c>
      <c r="AB228" t="s">
        <v>120</v>
      </c>
      <c r="AC228" t="s">
        <v>121</v>
      </c>
      <c r="AD228" t="s">
        <v>121</v>
      </c>
      <c r="AE228" t="s">
        <v>122</v>
      </c>
      <c r="AF228">
        <v>290</v>
      </c>
      <c r="AG228" t="s">
        <v>123</v>
      </c>
      <c r="AH228">
        <f>IF(fun[[#This Row],[ExterQual]]="Ex",5,IF(fun[[#This Row],[ExterQual]]="Gd",4,IF(fun[[#This Row],[ExterQual]]="TA",3,IF(fun[[#This Row],[ExterQual]]="Fa",2,1))))</f>
        <v>4</v>
      </c>
      <c r="AI228" t="s">
        <v>124</v>
      </c>
      <c r="AJ228">
        <f>IF(fun[[#This Row],[ExterCond]]="Ex",5,IF(fun[[#This Row],[ExterCond]]="Gd",4,IF(fun[[#This Row],[ExterCond]]="TA",3,IF(fun[[#This Row],[ExterCond]]="Fa",2,1))))</f>
        <v>3</v>
      </c>
      <c r="AK228" t="s">
        <v>125</v>
      </c>
      <c r="AL228" t="s">
        <v>123</v>
      </c>
      <c r="AM228">
        <f>IF(fun[[#This Row],[BsmtQual]]="Ex",5,IF(fun[[#This Row],[BsmtQual]]="Gd",4,IF(fun[[#This Row],[BsmtQual]]="TA",3,IF(fun[[#This Row],[BsmtQual]]="Fa",2,IF(fun[[#This Row],[BsmtQual]]="Po",1,0)))))</f>
        <v>4</v>
      </c>
      <c r="AN228" t="s">
        <v>124</v>
      </c>
      <c r="AO228">
        <f>IF(fun[[#This Row],[BsmtCond]]="Ex",5,IF(fun[[#This Row],[BsmtCond]]="Gd",4,IF(fun[[#This Row],[BsmtCond]]="TA",3,IF(fun[[#This Row],[BsmtCond]]="Fa",2,IF(fun[[#This Row],[BsmtCond]]="Po",1,0)))))</f>
        <v>3</v>
      </c>
      <c r="AP228" t="s">
        <v>126</v>
      </c>
      <c r="AQ228">
        <f>IF(fun[[#This Row],[BsmtExposure]]="Gd",3,IF(fun[[#This Row],[BsmtExposure]]="Av",2,IF(fun[[#This Row],[BsmtExposure]]="Mn",1,0)))</f>
        <v>0</v>
      </c>
      <c r="AR228" t="s">
        <v>127</v>
      </c>
      <c r="AS228">
        <v>565</v>
      </c>
      <c r="AT228" t="s">
        <v>128</v>
      </c>
      <c r="AU228">
        <v>0</v>
      </c>
      <c r="AV228">
        <v>638</v>
      </c>
      <c r="AW228">
        <v>1203</v>
      </c>
      <c r="AX228" t="s">
        <v>129</v>
      </c>
      <c r="AY228" t="s">
        <v>130</v>
      </c>
      <c r="AZ228">
        <f>IF(fun[[#This Row],[HeatingQC]]="Ex",5,IF(fun[[#This Row],[HeatingQC]]="Gd",4,IF(fun[[#This Row],[HeatingQC]]="TA",3,IF(fun[[#This Row],[HeatingQC]]="Fa",2,IF(fun[[#This Row],[HeatingQC]]="Po",1,0)))))</f>
        <v>5</v>
      </c>
      <c r="BA228" t="s">
        <v>131</v>
      </c>
      <c r="BB228" t="s">
        <v>132</v>
      </c>
      <c r="BC228">
        <v>1214</v>
      </c>
      <c r="BD228">
        <v>1306</v>
      </c>
      <c r="BE228">
        <v>0</v>
      </c>
      <c r="BF228">
        <v>2520</v>
      </c>
      <c r="BG228">
        <f>LOG(fun[[#This Row],[GrLivArea]])</f>
        <v>3.4014005407815442</v>
      </c>
      <c r="BH228">
        <v>0</v>
      </c>
      <c r="BI228">
        <v>0</v>
      </c>
      <c r="BJ228">
        <f>fun[[#This Row],[BsmtFullBath]]+(0.5*fun[[#This Row],[BsmtHalfBath]])</f>
        <v>0</v>
      </c>
      <c r="BK228">
        <v>2</v>
      </c>
      <c r="BL228">
        <v>1</v>
      </c>
      <c r="BM228">
        <f>fun[[#This Row],[HalfBath]]+fun[[#This Row],[TOTBaseBath]]+fun[[#This Row],[FullBath]]</f>
        <v>3</v>
      </c>
      <c r="BN228">
        <v>4</v>
      </c>
      <c r="BO228">
        <v>1</v>
      </c>
      <c r="BP228" t="s">
        <v>123</v>
      </c>
      <c r="BQ228">
        <f>IF(fun[[#This Row],[KitchenQual]]="Ex",5,IF(fun[[#This Row],[KitchenQual]]="Gd",4,IF(fun[[#This Row],[KitchenQual]]="TA",3,IF(fun[[#This Row],[KitchenQual]]="Fa",2,0))))</f>
        <v>4</v>
      </c>
      <c r="BR228">
        <v>9</v>
      </c>
      <c r="BS228" t="s">
        <v>133</v>
      </c>
      <c r="BT228">
        <v>1</v>
      </c>
      <c r="BU228" t="s">
        <v>124</v>
      </c>
      <c r="BV228">
        <f>IF(fun[[#This Row],[FireplaceQu]]="Ex",5,IF(fun[[#This Row],[FireplaceQu]]="Gd",4,IF(fun[[#This Row],[FireplaceQu]]="TA",3,IF(fun[[#This Row],[FireplaceQu]]="Fa",2,0))))</f>
        <v>3</v>
      </c>
      <c r="BW228" t="s">
        <v>134</v>
      </c>
      <c r="BX228">
        <v>1995</v>
      </c>
      <c r="BY228" t="s">
        <v>135</v>
      </c>
      <c r="BZ228">
        <v>3</v>
      </c>
      <c r="CA228">
        <v>721</v>
      </c>
      <c r="CB228" t="s">
        <v>124</v>
      </c>
      <c r="CC228">
        <f>IF(fun[[#This Row],[GarageQual]]="Ex",5,IF(fun[[#This Row],[GarageQual]]="Gd",4,IF(fun[[#This Row],[GarageQual]]="TA",3,IF(fun[[#This Row],[GarageQual]]="Fa",2,IF(fun[[#This Row],[GarageQual]]="Po",1,0)))))</f>
        <v>3</v>
      </c>
      <c r="CD228" t="s">
        <v>124</v>
      </c>
      <c r="CE228">
        <f>IF(fun[[#This Row],[GarageCond]]="Ex",5,IF(fun[[#This Row],[GarageCond]]="Gd",4,IF(fun[[#This Row],[GarageCond]]="TA",3,IF(fun[[#This Row],[GarageCond]]="Fa",2,IF(fun[[#This Row],[GarageCond]]="Po",1,0)))))</f>
        <v>3</v>
      </c>
      <c r="CF228" t="s">
        <v>131</v>
      </c>
      <c r="CG228">
        <v>224</v>
      </c>
      <c r="CH228">
        <v>114</v>
      </c>
      <c r="CI228">
        <v>0</v>
      </c>
      <c r="CJ228">
        <v>0</v>
      </c>
      <c r="CK228">
        <v>0</v>
      </c>
      <c r="CL228">
        <f>(0.5*fun[[#This Row],[WoodDeckSF]])+fun[[#This Row],[OpenPorchSF]]+(2*fun[[#This Row],[EnclosedPorch]])+(1.5*fun[[#This Row],[3SsnPorch]])+fun[[#This Row],[ScreenPorch]]</f>
        <v>226</v>
      </c>
      <c r="CM228">
        <v>0</v>
      </c>
      <c r="CN228" t="s">
        <v>109</v>
      </c>
      <c r="CO228">
        <f>IF(fun[[#This Row],[PoolQC]]="Ex",5,IF(fun[[#This Row],[PoolQC]]="Gd",4,IF(fun[[#This Row],[PoolQC]]="TA",3,IF(fun[[#This Row],[PoolQC]]="Fa",2,IF(fun[[#This Row],[PoolQC]]="Po",1,0)))))</f>
        <v>0</v>
      </c>
      <c r="CP228" t="s">
        <v>109</v>
      </c>
      <c r="CQ228" t="s">
        <v>109</v>
      </c>
      <c r="CR228">
        <v>0</v>
      </c>
      <c r="CS228">
        <v>6</v>
      </c>
      <c r="CT228">
        <v>2007</v>
      </c>
      <c r="CU228" t="s">
        <v>136</v>
      </c>
      <c r="CV228" t="s">
        <v>154</v>
      </c>
      <c r="CW228">
        <f>COUNTIF(fun[[#This Row],[Id]:[SaleCondition]],0)</f>
        <v>15</v>
      </c>
      <c r="CX228">
        <f>COUNTIF(fun[[#This Row],[Id]:[SaleCondition]],"NA")</f>
        <v>4</v>
      </c>
      <c r="CY228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228">
        <f>fun[NUM_ExCond]+fun[NUM_BsmtCond]+fun[NUM_GarCond]</f>
        <v>9</v>
      </c>
      <c r="DA2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2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71.75</v>
      </c>
      <c r="DC228">
        <v>290000</v>
      </c>
    </row>
    <row r="229" spans="1:107" x14ac:dyDescent="0.25">
      <c r="A229">
        <v>228</v>
      </c>
      <c r="B229">
        <v>160</v>
      </c>
      <c r="C229" t="s">
        <v>168</v>
      </c>
      <c r="D229">
        <f>IF(fun[[#This Row],[MSZoning]]="RL",1,0)</f>
        <v>0</v>
      </c>
      <c r="E229">
        <f>IF(fun[[#This Row],[rl]]="RM",1,0)</f>
        <v>0</v>
      </c>
      <c r="F229">
        <f>IF(fun[[#This Row],[rm]]="RH",1,0)</f>
        <v>0</v>
      </c>
      <c r="G229">
        <f>IF(fun[[#This Row],[rh]]="C (all)",1,0)</f>
        <v>0</v>
      </c>
      <c r="H229">
        <v>21</v>
      </c>
      <c r="I229">
        <f>IF(fun[[#This Row],[LotFrontage]]="NA",0,fun[[#This Row],[LotFrontage]])</f>
        <v>21</v>
      </c>
      <c r="J229">
        <v>1869</v>
      </c>
      <c r="K229" t="s">
        <v>108</v>
      </c>
      <c r="L229" t="s">
        <v>109</v>
      </c>
      <c r="M229" t="s">
        <v>110</v>
      </c>
      <c r="N229" t="s">
        <v>111</v>
      </c>
      <c r="O229" t="s">
        <v>112</v>
      </c>
      <c r="P229" t="s">
        <v>113</v>
      </c>
      <c r="Q229" t="s">
        <v>114</v>
      </c>
      <c r="R229" t="s">
        <v>254</v>
      </c>
      <c r="S229" t="s">
        <v>116</v>
      </c>
      <c r="T229" t="s">
        <v>116</v>
      </c>
      <c r="U229" t="s">
        <v>224</v>
      </c>
      <c r="V229" t="s">
        <v>118</v>
      </c>
      <c r="W229">
        <v>6</v>
      </c>
      <c r="X229">
        <v>6</v>
      </c>
      <c r="Y229">
        <v>1970</v>
      </c>
      <c r="Z229">
        <v>1970</v>
      </c>
      <c r="AA229" t="s">
        <v>119</v>
      </c>
      <c r="AB229" t="s">
        <v>120</v>
      </c>
      <c r="AC229" t="s">
        <v>166</v>
      </c>
      <c r="AD229" t="s">
        <v>166</v>
      </c>
      <c r="AE229" t="s">
        <v>122</v>
      </c>
      <c r="AF229">
        <v>127</v>
      </c>
      <c r="AG229" t="s">
        <v>124</v>
      </c>
      <c r="AH229">
        <f>IF(fun[[#This Row],[ExterQual]]="Ex",5,IF(fun[[#This Row],[ExterQual]]="Gd",4,IF(fun[[#This Row],[ExterQual]]="TA",3,IF(fun[[#This Row],[ExterQual]]="Fa",2,1))))</f>
        <v>3</v>
      </c>
      <c r="AI229" t="s">
        <v>124</v>
      </c>
      <c r="AJ229">
        <f>IF(fun[[#This Row],[ExterCond]]="Ex",5,IF(fun[[#This Row],[ExterCond]]="Gd",4,IF(fun[[#This Row],[ExterCond]]="TA",3,IF(fun[[#This Row],[ExterCond]]="Fa",2,1))))</f>
        <v>3</v>
      </c>
      <c r="AK229" t="s">
        <v>144</v>
      </c>
      <c r="AL229" t="s">
        <v>124</v>
      </c>
      <c r="AM229">
        <f>IF(fun[[#This Row],[BsmtQual]]="Ex",5,IF(fun[[#This Row],[BsmtQual]]="Gd",4,IF(fun[[#This Row],[BsmtQual]]="TA",3,IF(fun[[#This Row],[BsmtQual]]="Fa",2,IF(fun[[#This Row],[BsmtQual]]="Po",1,0)))))</f>
        <v>3</v>
      </c>
      <c r="AN229" t="s">
        <v>124</v>
      </c>
      <c r="AO229">
        <f>IF(fun[[#This Row],[BsmtCond]]="Ex",5,IF(fun[[#This Row],[BsmtCond]]="Gd",4,IF(fun[[#This Row],[BsmtCond]]="TA",3,IF(fun[[#This Row],[BsmtCond]]="Fa",2,IF(fun[[#This Row],[BsmtCond]]="Po",1,0)))))</f>
        <v>3</v>
      </c>
      <c r="AP229" t="s">
        <v>126</v>
      </c>
      <c r="AQ229">
        <f>IF(fun[[#This Row],[BsmtExposure]]="Gd",3,IF(fun[[#This Row],[BsmtExposure]]="Av",2,IF(fun[[#This Row],[BsmtExposure]]="Mn",1,0)))</f>
        <v>0</v>
      </c>
      <c r="AR229" t="s">
        <v>179</v>
      </c>
      <c r="AS229">
        <v>321</v>
      </c>
      <c r="AT229" t="s">
        <v>128</v>
      </c>
      <c r="AU229">
        <v>0</v>
      </c>
      <c r="AV229">
        <v>162</v>
      </c>
      <c r="AW229">
        <v>483</v>
      </c>
      <c r="AX229" t="s">
        <v>129</v>
      </c>
      <c r="AY229" t="s">
        <v>124</v>
      </c>
      <c r="AZ229">
        <f>IF(fun[[#This Row],[HeatingQC]]="Ex",5,IF(fun[[#This Row],[HeatingQC]]="Gd",4,IF(fun[[#This Row],[HeatingQC]]="TA",3,IF(fun[[#This Row],[HeatingQC]]="Fa",2,IF(fun[[#This Row],[HeatingQC]]="Po",1,0)))))</f>
        <v>3</v>
      </c>
      <c r="BA229" t="s">
        <v>131</v>
      </c>
      <c r="BB229" t="s">
        <v>132</v>
      </c>
      <c r="BC229">
        <v>483</v>
      </c>
      <c r="BD229">
        <v>504</v>
      </c>
      <c r="BE229">
        <v>0</v>
      </c>
      <c r="BF229">
        <v>987</v>
      </c>
      <c r="BG229">
        <f>LOG(fun[[#This Row],[GrLivArea]])</f>
        <v>2.9943171526696366</v>
      </c>
      <c r="BH229">
        <v>0</v>
      </c>
      <c r="BI229">
        <v>0</v>
      </c>
      <c r="BJ229">
        <f>fun[[#This Row],[BsmtFullBath]]+(0.5*fun[[#This Row],[BsmtHalfBath]])</f>
        <v>0</v>
      </c>
      <c r="BK229">
        <v>1</v>
      </c>
      <c r="BL229">
        <v>1</v>
      </c>
      <c r="BM229">
        <f>fun[[#This Row],[HalfBath]]+fun[[#This Row],[TOTBaseBath]]+fun[[#This Row],[FullBath]]</f>
        <v>2</v>
      </c>
      <c r="BN229">
        <v>2</v>
      </c>
      <c r="BO229">
        <v>1</v>
      </c>
      <c r="BP229" t="s">
        <v>124</v>
      </c>
      <c r="BQ229">
        <f>IF(fun[[#This Row],[KitchenQual]]="Ex",5,IF(fun[[#This Row],[KitchenQual]]="Gd",4,IF(fun[[#This Row],[KitchenQual]]="TA",3,IF(fun[[#This Row],[KitchenQual]]="Fa",2,0))))</f>
        <v>3</v>
      </c>
      <c r="BR229">
        <v>5</v>
      </c>
      <c r="BS229" t="s">
        <v>133</v>
      </c>
      <c r="BT229">
        <v>0</v>
      </c>
      <c r="BU229" t="s">
        <v>109</v>
      </c>
      <c r="BV229">
        <f>IF(fun[[#This Row],[FireplaceQu]]="Ex",5,IF(fun[[#This Row],[FireplaceQu]]="Gd",4,IF(fun[[#This Row],[FireplaceQu]]="TA",3,IF(fun[[#This Row],[FireplaceQu]]="Fa",2,0))))</f>
        <v>0</v>
      </c>
      <c r="BW229" t="s">
        <v>153</v>
      </c>
      <c r="BX229">
        <v>1987</v>
      </c>
      <c r="BY229" t="s">
        <v>128</v>
      </c>
      <c r="BZ229">
        <v>1</v>
      </c>
      <c r="CA229">
        <v>280</v>
      </c>
      <c r="CB229" t="s">
        <v>124</v>
      </c>
      <c r="CC229">
        <f>IF(fun[[#This Row],[GarageQual]]="Ex",5,IF(fun[[#This Row],[GarageQual]]="Gd",4,IF(fun[[#This Row],[GarageQual]]="TA",3,IF(fun[[#This Row],[GarageQual]]="Fa",2,IF(fun[[#This Row],[GarageQual]]="Po",1,0)))))</f>
        <v>3</v>
      </c>
      <c r="CD229" t="s">
        <v>124</v>
      </c>
      <c r="CE229">
        <f>IF(fun[[#This Row],[GarageCond]]="Ex",5,IF(fun[[#This Row],[GarageCond]]="Gd",4,IF(fun[[#This Row],[GarageCond]]="TA",3,IF(fun[[#This Row],[GarageCond]]="Fa",2,IF(fun[[#This Row],[GarageCond]]="Po",1,0)))))</f>
        <v>3</v>
      </c>
      <c r="CF229" t="s">
        <v>131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f>(0.5*fun[[#This Row],[WoodDeckSF]])+fun[[#This Row],[OpenPorchSF]]+(2*fun[[#This Row],[EnclosedPorch]])+(1.5*fun[[#This Row],[3SsnPorch]])+fun[[#This Row],[ScreenPorch]]</f>
        <v>0</v>
      </c>
      <c r="CM229">
        <v>0</v>
      </c>
      <c r="CN229" t="s">
        <v>109</v>
      </c>
      <c r="CO229">
        <f>IF(fun[[#This Row],[PoolQC]]="Ex",5,IF(fun[[#This Row],[PoolQC]]="Gd",4,IF(fun[[#This Row],[PoolQC]]="TA",3,IF(fun[[#This Row],[PoolQC]]="Fa",2,IF(fun[[#This Row],[PoolQC]]="Po",1,0)))))</f>
        <v>0</v>
      </c>
      <c r="CP229" t="s">
        <v>109</v>
      </c>
      <c r="CQ229" t="s">
        <v>109</v>
      </c>
      <c r="CR229">
        <v>0</v>
      </c>
      <c r="CS229">
        <v>9</v>
      </c>
      <c r="CT229">
        <v>2008</v>
      </c>
      <c r="CU229" t="s">
        <v>136</v>
      </c>
      <c r="CV229" t="s">
        <v>137</v>
      </c>
      <c r="CW229">
        <f>COUNTIF(fun[[#This Row],[Id]:[SaleCondition]],0)</f>
        <v>21</v>
      </c>
      <c r="CX229">
        <f>COUNTIF(fun[[#This Row],[Id]:[SaleCondition]],"NA")</f>
        <v>5</v>
      </c>
      <c r="CY22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229">
        <f>fun[NUM_ExCond]+fun[NUM_BsmtCond]+fun[NUM_GarCond]</f>
        <v>9</v>
      </c>
      <c r="DA2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2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57.75</v>
      </c>
      <c r="DC229">
        <v>106000</v>
      </c>
    </row>
    <row r="230" spans="1:107" x14ac:dyDescent="0.25">
      <c r="A230">
        <v>229</v>
      </c>
      <c r="B230">
        <v>20</v>
      </c>
      <c r="C230" t="s">
        <v>107</v>
      </c>
      <c r="D230">
        <f>IF(fun[[#This Row],[MSZoning]]="RL",1,0)</f>
        <v>1</v>
      </c>
      <c r="E230">
        <f>IF(fun[[#This Row],[rl]]="RM",1,0)</f>
        <v>0</v>
      </c>
      <c r="F230">
        <f>IF(fun[[#This Row],[rm]]="RH",1,0)</f>
        <v>0</v>
      </c>
      <c r="G230">
        <f>IF(fun[[#This Row],[rh]]="C (all)",1,0)</f>
        <v>0</v>
      </c>
      <c r="H230">
        <v>70</v>
      </c>
      <c r="I230">
        <f>IF(fun[[#This Row],[LotFrontage]]="NA",0,fun[[#This Row],[LotFrontage]])</f>
        <v>70</v>
      </c>
      <c r="J230">
        <v>8521</v>
      </c>
      <c r="K230" t="s">
        <v>108</v>
      </c>
      <c r="L230" t="s">
        <v>109</v>
      </c>
      <c r="M230" t="s">
        <v>110</v>
      </c>
      <c r="N230" t="s">
        <v>111</v>
      </c>
      <c r="O230" t="s">
        <v>112</v>
      </c>
      <c r="P230" t="s">
        <v>138</v>
      </c>
      <c r="Q230" t="s">
        <v>114</v>
      </c>
      <c r="R230" t="s">
        <v>177</v>
      </c>
      <c r="S230" t="s">
        <v>140</v>
      </c>
      <c r="T230" t="s">
        <v>116</v>
      </c>
      <c r="U230" t="s">
        <v>117</v>
      </c>
      <c r="V230" t="s">
        <v>141</v>
      </c>
      <c r="W230">
        <v>5</v>
      </c>
      <c r="X230">
        <v>5</v>
      </c>
      <c r="Y230">
        <v>1967</v>
      </c>
      <c r="Z230">
        <v>1967</v>
      </c>
      <c r="AA230" t="s">
        <v>119</v>
      </c>
      <c r="AB230" t="s">
        <v>120</v>
      </c>
      <c r="AC230" t="s">
        <v>166</v>
      </c>
      <c r="AD230" t="s">
        <v>166</v>
      </c>
      <c r="AE230" t="s">
        <v>143</v>
      </c>
      <c r="AF230">
        <v>0</v>
      </c>
      <c r="AG230" t="s">
        <v>124</v>
      </c>
      <c r="AH230">
        <f>IF(fun[[#This Row],[ExterQual]]="Ex",5,IF(fun[[#This Row],[ExterQual]]="Gd",4,IF(fun[[#This Row],[ExterQual]]="TA",3,IF(fun[[#This Row],[ExterQual]]="Fa",2,1))))</f>
        <v>3</v>
      </c>
      <c r="AI230" t="s">
        <v>124</v>
      </c>
      <c r="AJ230">
        <f>IF(fun[[#This Row],[ExterCond]]="Ex",5,IF(fun[[#This Row],[ExterCond]]="Gd",4,IF(fun[[#This Row],[ExterCond]]="TA",3,IF(fun[[#This Row],[ExterCond]]="Fa",2,1))))</f>
        <v>3</v>
      </c>
      <c r="AK230" t="s">
        <v>144</v>
      </c>
      <c r="AL230" t="s">
        <v>124</v>
      </c>
      <c r="AM230">
        <f>IF(fun[[#This Row],[BsmtQual]]="Ex",5,IF(fun[[#This Row],[BsmtQual]]="Gd",4,IF(fun[[#This Row],[BsmtQual]]="TA",3,IF(fun[[#This Row],[BsmtQual]]="Fa",2,IF(fun[[#This Row],[BsmtQual]]="Po",1,0)))))</f>
        <v>3</v>
      </c>
      <c r="AN230" t="s">
        <v>124</v>
      </c>
      <c r="AO230">
        <f>IF(fun[[#This Row],[BsmtCond]]="Ex",5,IF(fun[[#This Row],[BsmtCond]]="Gd",4,IF(fun[[#This Row],[BsmtCond]]="TA",3,IF(fun[[#This Row],[BsmtCond]]="Fa",2,IF(fun[[#This Row],[BsmtCond]]="Po",1,0)))))</f>
        <v>3</v>
      </c>
      <c r="AP230" t="s">
        <v>126</v>
      </c>
      <c r="AQ230">
        <f>IF(fun[[#This Row],[BsmtExposure]]="Gd",3,IF(fun[[#This Row],[BsmtExposure]]="Av",2,IF(fun[[#This Row],[BsmtExposure]]="Mn",1,0)))</f>
        <v>0</v>
      </c>
      <c r="AR230" t="s">
        <v>145</v>
      </c>
      <c r="AS230">
        <v>842</v>
      </c>
      <c r="AT230" t="s">
        <v>128</v>
      </c>
      <c r="AU230">
        <v>0</v>
      </c>
      <c r="AV230">
        <v>70</v>
      </c>
      <c r="AW230">
        <v>912</v>
      </c>
      <c r="AX230" t="s">
        <v>129</v>
      </c>
      <c r="AY230" t="s">
        <v>124</v>
      </c>
      <c r="AZ230">
        <f>IF(fun[[#This Row],[HeatingQC]]="Ex",5,IF(fun[[#This Row],[HeatingQC]]="Gd",4,IF(fun[[#This Row],[HeatingQC]]="TA",3,IF(fun[[#This Row],[HeatingQC]]="Fa",2,IF(fun[[#This Row],[HeatingQC]]="Po",1,0)))))</f>
        <v>3</v>
      </c>
      <c r="BA230" t="s">
        <v>131</v>
      </c>
      <c r="BB230" t="s">
        <v>132</v>
      </c>
      <c r="BC230">
        <v>912</v>
      </c>
      <c r="BD230">
        <v>0</v>
      </c>
      <c r="BE230">
        <v>0</v>
      </c>
      <c r="BF230">
        <v>912</v>
      </c>
      <c r="BG230">
        <f>LOG(fun[[#This Row],[GrLivArea]])</f>
        <v>2.959994838328416</v>
      </c>
      <c r="BH230">
        <v>0</v>
      </c>
      <c r="BI230">
        <v>0</v>
      </c>
      <c r="BJ230">
        <f>fun[[#This Row],[BsmtFullBath]]+(0.5*fun[[#This Row],[BsmtHalfBath]])</f>
        <v>0</v>
      </c>
      <c r="BK230">
        <v>1</v>
      </c>
      <c r="BL230">
        <v>0</v>
      </c>
      <c r="BM230">
        <f>fun[[#This Row],[HalfBath]]+fun[[#This Row],[TOTBaseBath]]+fun[[#This Row],[FullBath]]</f>
        <v>1</v>
      </c>
      <c r="BN230">
        <v>3</v>
      </c>
      <c r="BO230">
        <v>1</v>
      </c>
      <c r="BP230" t="s">
        <v>124</v>
      </c>
      <c r="BQ230">
        <f>IF(fun[[#This Row],[KitchenQual]]="Ex",5,IF(fun[[#This Row],[KitchenQual]]="Gd",4,IF(fun[[#This Row],[KitchenQual]]="TA",3,IF(fun[[#This Row],[KitchenQual]]="Fa",2,0))))</f>
        <v>3</v>
      </c>
      <c r="BR230">
        <v>5</v>
      </c>
      <c r="BS230" t="s">
        <v>133</v>
      </c>
      <c r="BT230">
        <v>1</v>
      </c>
      <c r="BU230" t="s">
        <v>173</v>
      </c>
      <c r="BV230">
        <f>IF(fun[[#This Row],[FireplaceQu]]="Ex",5,IF(fun[[#This Row],[FireplaceQu]]="Gd",4,IF(fun[[#This Row],[FireplaceQu]]="TA",3,IF(fun[[#This Row],[FireplaceQu]]="Fa",2,0))))</f>
        <v>2</v>
      </c>
      <c r="BW230" t="s">
        <v>153</v>
      </c>
      <c r="BX230">
        <v>1974</v>
      </c>
      <c r="BY230" t="s">
        <v>128</v>
      </c>
      <c r="BZ230">
        <v>1</v>
      </c>
      <c r="CA230">
        <v>336</v>
      </c>
      <c r="CB230" t="s">
        <v>124</v>
      </c>
      <c r="CC230">
        <f>IF(fun[[#This Row],[GarageQual]]="Ex",5,IF(fun[[#This Row],[GarageQual]]="Gd",4,IF(fun[[#This Row],[GarageQual]]="TA",3,IF(fun[[#This Row],[GarageQual]]="Fa",2,IF(fun[[#This Row],[GarageQual]]="Po",1,0)))))</f>
        <v>3</v>
      </c>
      <c r="CD230" t="s">
        <v>124</v>
      </c>
      <c r="CE230">
        <f>IF(fun[[#This Row],[GarageCond]]="Ex",5,IF(fun[[#This Row],[GarageCond]]="Gd",4,IF(fun[[#This Row],[GarageCond]]="TA",3,IF(fun[[#This Row],[GarageCond]]="Fa",2,IF(fun[[#This Row],[GarageCond]]="Po",1,0)))))</f>
        <v>3</v>
      </c>
      <c r="CF230" t="s">
        <v>131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f>(0.5*fun[[#This Row],[WoodDeckSF]])+fun[[#This Row],[OpenPorchSF]]+(2*fun[[#This Row],[EnclosedPorch]])+(1.5*fun[[#This Row],[3SsnPorch]])+fun[[#This Row],[ScreenPorch]]</f>
        <v>0</v>
      </c>
      <c r="CM230">
        <v>0</v>
      </c>
      <c r="CN230" t="s">
        <v>109</v>
      </c>
      <c r="CO230">
        <f>IF(fun[[#This Row],[PoolQC]]="Ex",5,IF(fun[[#This Row],[PoolQC]]="Gd",4,IF(fun[[#This Row],[PoolQC]]="TA",3,IF(fun[[#This Row],[PoolQC]]="Fa",2,IF(fun[[#This Row],[PoolQC]]="Po",1,0)))))</f>
        <v>0</v>
      </c>
      <c r="CP230" t="s">
        <v>160</v>
      </c>
      <c r="CQ230" t="s">
        <v>109</v>
      </c>
      <c r="CR230">
        <v>0</v>
      </c>
      <c r="CS230">
        <v>5</v>
      </c>
      <c r="CT230">
        <v>2010</v>
      </c>
      <c r="CU230" t="s">
        <v>136</v>
      </c>
      <c r="CV230" t="s">
        <v>137</v>
      </c>
      <c r="CW230">
        <f>COUNTIF(fun[[#This Row],[Id]:[SaleCondition]],0)</f>
        <v>21</v>
      </c>
      <c r="CX230">
        <f>COUNTIF(fun[[#This Row],[Id]:[SaleCondition]],"NA")</f>
        <v>3</v>
      </c>
      <c r="CY230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230">
        <f>fun[NUM_ExCond]+fun[NUM_BsmtCond]+fun[NUM_GarCond]</f>
        <v>9</v>
      </c>
      <c r="DA2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2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48.75</v>
      </c>
      <c r="DC230">
        <v>125000</v>
      </c>
    </row>
    <row r="231" spans="1:107" x14ac:dyDescent="0.25">
      <c r="A231">
        <v>230</v>
      </c>
      <c r="B231">
        <v>120</v>
      </c>
      <c r="C231" t="s">
        <v>107</v>
      </c>
      <c r="D231">
        <f>IF(fun[[#This Row],[MSZoning]]="RL",1,0)</f>
        <v>1</v>
      </c>
      <c r="E231">
        <f>IF(fun[[#This Row],[rl]]="RM",1,0)</f>
        <v>0</v>
      </c>
      <c r="F231">
        <f>IF(fun[[#This Row],[rm]]="RH",1,0)</f>
        <v>0</v>
      </c>
      <c r="G231">
        <f>IF(fun[[#This Row],[rh]]="C (all)",1,0)</f>
        <v>0</v>
      </c>
      <c r="H231">
        <v>43</v>
      </c>
      <c r="I231">
        <f>IF(fun[[#This Row],[LotFrontage]]="NA",0,fun[[#This Row],[LotFrontage]])</f>
        <v>43</v>
      </c>
      <c r="J231">
        <v>3182</v>
      </c>
      <c r="K231" t="s">
        <v>108</v>
      </c>
      <c r="L231" t="s">
        <v>109</v>
      </c>
      <c r="M231" t="s">
        <v>110</v>
      </c>
      <c r="N231" t="s">
        <v>111</v>
      </c>
      <c r="O231" t="s">
        <v>112</v>
      </c>
      <c r="P231" t="s">
        <v>113</v>
      </c>
      <c r="Q231" t="s">
        <v>114</v>
      </c>
      <c r="R231" t="s">
        <v>253</v>
      </c>
      <c r="S231" t="s">
        <v>116</v>
      </c>
      <c r="T231" t="s">
        <v>116</v>
      </c>
      <c r="U231" t="s">
        <v>205</v>
      </c>
      <c r="V231" t="s">
        <v>141</v>
      </c>
      <c r="W231">
        <v>7</v>
      </c>
      <c r="X231">
        <v>5</v>
      </c>
      <c r="Y231">
        <v>2005</v>
      </c>
      <c r="Z231">
        <v>2006</v>
      </c>
      <c r="AA231" t="s">
        <v>119</v>
      </c>
      <c r="AB231" t="s">
        <v>120</v>
      </c>
      <c r="AC231" t="s">
        <v>121</v>
      </c>
      <c r="AD231" t="s">
        <v>121</v>
      </c>
      <c r="AE231" t="s">
        <v>122</v>
      </c>
      <c r="AF231">
        <v>16</v>
      </c>
      <c r="AG231" t="s">
        <v>123</v>
      </c>
      <c r="AH231">
        <f>IF(fun[[#This Row],[ExterQual]]="Ex",5,IF(fun[[#This Row],[ExterQual]]="Gd",4,IF(fun[[#This Row],[ExterQual]]="TA",3,IF(fun[[#This Row],[ExterQual]]="Fa",2,1))))</f>
        <v>4</v>
      </c>
      <c r="AI231" t="s">
        <v>124</v>
      </c>
      <c r="AJ231">
        <f>IF(fun[[#This Row],[ExterCond]]="Ex",5,IF(fun[[#This Row],[ExterCond]]="Gd",4,IF(fun[[#This Row],[ExterCond]]="TA",3,IF(fun[[#This Row],[ExterCond]]="Fa",2,1))))</f>
        <v>3</v>
      </c>
      <c r="AK231" t="s">
        <v>125</v>
      </c>
      <c r="AL231" t="s">
        <v>123</v>
      </c>
      <c r="AM231">
        <f>IF(fun[[#This Row],[BsmtQual]]="Ex",5,IF(fun[[#This Row],[BsmtQual]]="Gd",4,IF(fun[[#This Row],[BsmtQual]]="TA",3,IF(fun[[#This Row],[BsmtQual]]="Fa",2,IF(fun[[#This Row],[BsmtQual]]="Po",1,0)))))</f>
        <v>4</v>
      </c>
      <c r="AN231" t="s">
        <v>124</v>
      </c>
      <c r="AO231">
        <f>IF(fun[[#This Row],[BsmtCond]]="Ex",5,IF(fun[[#This Row],[BsmtCond]]="Gd",4,IF(fun[[#This Row],[BsmtCond]]="TA",3,IF(fun[[#This Row],[BsmtCond]]="Fa",2,IF(fun[[#This Row],[BsmtCond]]="Po",1,0)))))</f>
        <v>3</v>
      </c>
      <c r="AP231" t="s">
        <v>156</v>
      </c>
      <c r="AQ231">
        <f>IF(fun[[#This Row],[BsmtExposure]]="Gd",3,IF(fun[[#This Row],[BsmtExposure]]="Av",2,IF(fun[[#This Row],[BsmtExposure]]="Mn",1,0)))</f>
        <v>2</v>
      </c>
      <c r="AR231" t="s">
        <v>127</v>
      </c>
      <c r="AS231">
        <v>16</v>
      </c>
      <c r="AT231" t="s">
        <v>128</v>
      </c>
      <c r="AU231">
        <v>0</v>
      </c>
      <c r="AV231">
        <v>1357</v>
      </c>
      <c r="AW231">
        <v>1373</v>
      </c>
      <c r="AX231" t="s">
        <v>129</v>
      </c>
      <c r="AY231" t="s">
        <v>130</v>
      </c>
      <c r="AZ231">
        <f>IF(fun[[#This Row],[HeatingQC]]="Ex",5,IF(fun[[#This Row],[HeatingQC]]="Gd",4,IF(fun[[#This Row],[HeatingQC]]="TA",3,IF(fun[[#This Row],[HeatingQC]]="Fa",2,IF(fun[[#This Row],[HeatingQC]]="Po",1,0)))))</f>
        <v>5</v>
      </c>
      <c r="BA231" t="s">
        <v>131</v>
      </c>
      <c r="BB231" t="s">
        <v>132</v>
      </c>
      <c r="BC231">
        <v>1555</v>
      </c>
      <c r="BD231">
        <v>0</v>
      </c>
      <c r="BE231">
        <v>0</v>
      </c>
      <c r="BF231">
        <v>1555</v>
      </c>
      <c r="BG231">
        <f>LOG(fun[[#This Row],[GrLivArea]])</f>
        <v>3.1917303933628562</v>
      </c>
      <c r="BH231">
        <v>0</v>
      </c>
      <c r="BI231">
        <v>0</v>
      </c>
      <c r="BJ231">
        <f>fun[[#This Row],[BsmtFullBath]]+(0.5*fun[[#This Row],[BsmtHalfBath]])</f>
        <v>0</v>
      </c>
      <c r="BK231">
        <v>2</v>
      </c>
      <c r="BL231">
        <v>0</v>
      </c>
      <c r="BM231">
        <f>fun[[#This Row],[HalfBath]]+fun[[#This Row],[TOTBaseBath]]+fun[[#This Row],[FullBath]]</f>
        <v>2</v>
      </c>
      <c r="BN231">
        <v>2</v>
      </c>
      <c r="BO231">
        <v>1</v>
      </c>
      <c r="BP231" t="s">
        <v>123</v>
      </c>
      <c r="BQ231">
        <f>IF(fun[[#This Row],[KitchenQual]]="Ex",5,IF(fun[[#This Row],[KitchenQual]]="Gd",4,IF(fun[[#This Row],[KitchenQual]]="TA",3,IF(fun[[#This Row],[KitchenQual]]="Fa",2,0))))</f>
        <v>4</v>
      </c>
      <c r="BR231">
        <v>7</v>
      </c>
      <c r="BS231" t="s">
        <v>133</v>
      </c>
      <c r="BT231">
        <v>1</v>
      </c>
      <c r="BU231" t="s">
        <v>124</v>
      </c>
      <c r="BV231">
        <f>IF(fun[[#This Row],[FireplaceQu]]="Ex",5,IF(fun[[#This Row],[FireplaceQu]]="Gd",4,IF(fun[[#This Row],[FireplaceQu]]="TA",3,IF(fun[[#This Row],[FireplaceQu]]="Fa",2,0))))</f>
        <v>3</v>
      </c>
      <c r="BW231" t="s">
        <v>134</v>
      </c>
      <c r="BX231">
        <v>2005</v>
      </c>
      <c r="BY231" t="s">
        <v>183</v>
      </c>
      <c r="BZ231">
        <v>2</v>
      </c>
      <c r="CA231">
        <v>430</v>
      </c>
      <c r="CB231" t="s">
        <v>124</v>
      </c>
      <c r="CC231">
        <f>IF(fun[[#This Row],[GarageQual]]="Ex",5,IF(fun[[#This Row],[GarageQual]]="Gd",4,IF(fun[[#This Row],[GarageQual]]="TA",3,IF(fun[[#This Row],[GarageQual]]="Fa",2,IF(fun[[#This Row],[GarageQual]]="Po",1,0)))))</f>
        <v>3</v>
      </c>
      <c r="CD231" t="s">
        <v>124</v>
      </c>
      <c r="CE231">
        <f>IF(fun[[#This Row],[GarageCond]]="Ex",5,IF(fun[[#This Row],[GarageCond]]="Gd",4,IF(fun[[#This Row],[GarageCond]]="TA",3,IF(fun[[#This Row],[GarageCond]]="Fa",2,IF(fun[[#This Row],[GarageCond]]="Po",1,0)))))</f>
        <v>3</v>
      </c>
      <c r="CF231" t="s">
        <v>131</v>
      </c>
      <c r="CG231">
        <v>143</v>
      </c>
      <c r="CH231">
        <v>20</v>
      </c>
      <c r="CI231">
        <v>0</v>
      </c>
      <c r="CJ231">
        <v>0</v>
      </c>
      <c r="CK231">
        <v>0</v>
      </c>
      <c r="CL231">
        <f>(0.5*fun[[#This Row],[WoodDeckSF]])+fun[[#This Row],[OpenPorchSF]]+(2*fun[[#This Row],[EnclosedPorch]])+(1.5*fun[[#This Row],[3SsnPorch]])+fun[[#This Row],[ScreenPorch]]</f>
        <v>91.5</v>
      </c>
      <c r="CM231">
        <v>0</v>
      </c>
      <c r="CN231" t="s">
        <v>109</v>
      </c>
      <c r="CO231">
        <f>IF(fun[[#This Row],[PoolQC]]="Ex",5,IF(fun[[#This Row],[PoolQC]]="Gd",4,IF(fun[[#This Row],[PoolQC]]="TA",3,IF(fun[[#This Row],[PoolQC]]="Fa",2,IF(fun[[#This Row],[PoolQC]]="Po",1,0)))))</f>
        <v>0</v>
      </c>
      <c r="CP231" t="s">
        <v>109</v>
      </c>
      <c r="CQ231" t="s">
        <v>109</v>
      </c>
      <c r="CR231">
        <v>0</v>
      </c>
      <c r="CS231">
        <v>5</v>
      </c>
      <c r="CT231">
        <v>2009</v>
      </c>
      <c r="CU231" t="s">
        <v>136</v>
      </c>
      <c r="CV231" t="s">
        <v>137</v>
      </c>
      <c r="CW231">
        <f>COUNTIF(fun[[#This Row],[Id]:[SaleCondition]],0)</f>
        <v>16</v>
      </c>
      <c r="CX231">
        <f>COUNTIF(fun[[#This Row],[Id]:[SaleCondition]],"NA")</f>
        <v>4</v>
      </c>
      <c r="CY231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231">
        <f>fun[NUM_ExCond]+fun[NUM_BsmtCond]+fun[NUM_GarCond]</f>
        <v>9</v>
      </c>
      <c r="DA2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2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231">
        <v>192500</v>
      </c>
    </row>
    <row r="232" spans="1:107" x14ac:dyDescent="0.25">
      <c r="A232">
        <v>231</v>
      </c>
      <c r="B232">
        <v>20</v>
      </c>
      <c r="C232" t="s">
        <v>107</v>
      </c>
      <c r="D232">
        <f>IF(fun[[#This Row],[MSZoning]]="RL",1,0)</f>
        <v>1</v>
      </c>
      <c r="E232">
        <f>IF(fun[[#This Row],[rl]]="RM",1,0)</f>
        <v>0</v>
      </c>
      <c r="F232">
        <f>IF(fun[[#This Row],[rm]]="RH",1,0)</f>
        <v>0</v>
      </c>
      <c r="G232">
        <f>IF(fun[[#This Row],[rh]]="C (all)",1,0)</f>
        <v>0</v>
      </c>
      <c r="H232">
        <v>73</v>
      </c>
      <c r="I232">
        <f>IF(fun[[#This Row],[LotFrontage]]="NA",0,fun[[#This Row],[LotFrontage]])</f>
        <v>73</v>
      </c>
      <c r="J232">
        <v>8760</v>
      </c>
      <c r="K232" t="s">
        <v>108</v>
      </c>
      <c r="L232" t="s">
        <v>109</v>
      </c>
      <c r="M232" t="s">
        <v>110</v>
      </c>
      <c r="N232" t="s">
        <v>111</v>
      </c>
      <c r="O232" t="s">
        <v>112</v>
      </c>
      <c r="P232" t="s">
        <v>113</v>
      </c>
      <c r="Q232" t="s">
        <v>114</v>
      </c>
      <c r="R232" t="s">
        <v>188</v>
      </c>
      <c r="S232" t="s">
        <v>116</v>
      </c>
      <c r="T232" t="s">
        <v>116</v>
      </c>
      <c r="U232" t="s">
        <v>117</v>
      </c>
      <c r="V232" t="s">
        <v>141</v>
      </c>
      <c r="W232">
        <v>6</v>
      </c>
      <c r="X232">
        <v>6</v>
      </c>
      <c r="Y232">
        <v>1959</v>
      </c>
      <c r="Z232">
        <v>1959</v>
      </c>
      <c r="AA232" t="s">
        <v>178</v>
      </c>
      <c r="AB232" t="s">
        <v>120</v>
      </c>
      <c r="AC232" t="s">
        <v>142</v>
      </c>
      <c r="AD232" t="s">
        <v>142</v>
      </c>
      <c r="AE232" t="s">
        <v>122</v>
      </c>
      <c r="AF232">
        <v>220</v>
      </c>
      <c r="AG232" t="s">
        <v>124</v>
      </c>
      <c r="AH232">
        <f>IF(fun[[#This Row],[ExterQual]]="Ex",5,IF(fun[[#This Row],[ExterQual]]="Gd",4,IF(fun[[#This Row],[ExterQual]]="TA",3,IF(fun[[#This Row],[ExterQual]]="Fa",2,1))))</f>
        <v>3</v>
      </c>
      <c r="AI232" t="s">
        <v>124</v>
      </c>
      <c r="AJ232">
        <f>IF(fun[[#This Row],[ExterCond]]="Ex",5,IF(fun[[#This Row],[ExterCond]]="Gd",4,IF(fun[[#This Row],[ExterCond]]="TA",3,IF(fun[[#This Row],[ExterCond]]="Fa",2,1))))</f>
        <v>3</v>
      </c>
      <c r="AK232" t="s">
        <v>144</v>
      </c>
      <c r="AL232" t="s">
        <v>124</v>
      </c>
      <c r="AM232">
        <f>IF(fun[[#This Row],[BsmtQual]]="Ex",5,IF(fun[[#This Row],[BsmtQual]]="Gd",4,IF(fun[[#This Row],[BsmtQual]]="TA",3,IF(fun[[#This Row],[BsmtQual]]="Fa",2,IF(fun[[#This Row],[BsmtQual]]="Po",1,0)))))</f>
        <v>3</v>
      </c>
      <c r="AN232" t="s">
        <v>124</v>
      </c>
      <c r="AO232">
        <f>IF(fun[[#This Row],[BsmtCond]]="Ex",5,IF(fun[[#This Row],[BsmtCond]]="Gd",4,IF(fun[[#This Row],[BsmtCond]]="TA",3,IF(fun[[#This Row],[BsmtCond]]="Fa",2,IF(fun[[#This Row],[BsmtCond]]="Po",1,0)))))</f>
        <v>3</v>
      </c>
      <c r="AP232" t="s">
        <v>126</v>
      </c>
      <c r="AQ232">
        <f>IF(fun[[#This Row],[BsmtExposure]]="Gd",3,IF(fun[[#This Row],[BsmtExposure]]="Av",2,IF(fun[[#This Row],[BsmtExposure]]="Mn",1,0)))</f>
        <v>0</v>
      </c>
      <c r="AR232" t="s">
        <v>128</v>
      </c>
      <c r="AS232">
        <v>0</v>
      </c>
      <c r="AT232" t="s">
        <v>128</v>
      </c>
      <c r="AU232">
        <v>0</v>
      </c>
      <c r="AV232">
        <v>1194</v>
      </c>
      <c r="AW232">
        <v>1194</v>
      </c>
      <c r="AX232" t="s">
        <v>129</v>
      </c>
      <c r="AY232" t="s">
        <v>124</v>
      </c>
      <c r="AZ232">
        <f>IF(fun[[#This Row],[HeatingQC]]="Ex",5,IF(fun[[#This Row],[HeatingQC]]="Gd",4,IF(fun[[#This Row],[HeatingQC]]="TA",3,IF(fun[[#This Row],[HeatingQC]]="Fa",2,IF(fun[[#This Row],[HeatingQC]]="Po",1,0)))))</f>
        <v>3</v>
      </c>
      <c r="BA232" t="s">
        <v>131</v>
      </c>
      <c r="BB232" t="s">
        <v>132</v>
      </c>
      <c r="BC232">
        <v>1194</v>
      </c>
      <c r="BD232">
        <v>0</v>
      </c>
      <c r="BE232">
        <v>0</v>
      </c>
      <c r="BF232">
        <v>1194</v>
      </c>
      <c r="BG232">
        <f>LOG(fun[[#This Row],[GrLivArea]])</f>
        <v>3.0770043267933502</v>
      </c>
      <c r="BH232">
        <v>1</v>
      </c>
      <c r="BI232">
        <v>0</v>
      </c>
      <c r="BJ232">
        <f>fun[[#This Row],[BsmtFullBath]]+(0.5*fun[[#This Row],[BsmtHalfBath]])</f>
        <v>1</v>
      </c>
      <c r="BK232">
        <v>1</v>
      </c>
      <c r="BL232">
        <v>0</v>
      </c>
      <c r="BM232">
        <f>fun[[#This Row],[HalfBath]]+fun[[#This Row],[TOTBaseBath]]+fun[[#This Row],[FullBath]]</f>
        <v>2</v>
      </c>
      <c r="BN232">
        <v>3</v>
      </c>
      <c r="BO232">
        <v>1</v>
      </c>
      <c r="BP232" t="s">
        <v>124</v>
      </c>
      <c r="BQ232">
        <f>IF(fun[[#This Row],[KitchenQual]]="Ex",5,IF(fun[[#This Row],[KitchenQual]]="Gd",4,IF(fun[[#This Row],[KitchenQual]]="TA",3,IF(fun[[#This Row],[KitchenQual]]="Fa",2,0))))</f>
        <v>3</v>
      </c>
      <c r="BR232">
        <v>6</v>
      </c>
      <c r="BS232" t="s">
        <v>133</v>
      </c>
      <c r="BT232">
        <v>0</v>
      </c>
      <c r="BU232" t="s">
        <v>109</v>
      </c>
      <c r="BV232">
        <f>IF(fun[[#This Row],[FireplaceQu]]="Ex",5,IF(fun[[#This Row],[FireplaceQu]]="Gd",4,IF(fun[[#This Row],[FireplaceQu]]="TA",3,IF(fun[[#This Row],[FireplaceQu]]="Fa",2,0))))</f>
        <v>0</v>
      </c>
      <c r="BW232" t="s">
        <v>134</v>
      </c>
      <c r="BX232">
        <v>1959</v>
      </c>
      <c r="BY232" t="s">
        <v>135</v>
      </c>
      <c r="BZ232">
        <v>1</v>
      </c>
      <c r="CA232">
        <v>312</v>
      </c>
      <c r="CB232" t="s">
        <v>124</v>
      </c>
      <c r="CC232">
        <f>IF(fun[[#This Row],[GarageQual]]="Ex",5,IF(fun[[#This Row],[GarageQual]]="Gd",4,IF(fun[[#This Row],[GarageQual]]="TA",3,IF(fun[[#This Row],[GarageQual]]="Fa",2,IF(fun[[#This Row],[GarageQual]]="Po",1,0)))))</f>
        <v>3</v>
      </c>
      <c r="CD232" t="s">
        <v>124</v>
      </c>
      <c r="CE232">
        <f>IF(fun[[#This Row],[GarageCond]]="Ex",5,IF(fun[[#This Row],[GarageCond]]="Gd",4,IF(fun[[#This Row],[GarageCond]]="TA",3,IF(fun[[#This Row],[GarageCond]]="Fa",2,IF(fun[[#This Row],[GarageCond]]="Po",1,0)))))</f>
        <v>3</v>
      </c>
      <c r="CF232" t="s">
        <v>131</v>
      </c>
      <c r="CG232">
        <v>0</v>
      </c>
      <c r="CH232">
        <v>0</v>
      </c>
      <c r="CI232">
        <v>120</v>
      </c>
      <c r="CJ232">
        <v>0</v>
      </c>
      <c r="CK232">
        <v>0</v>
      </c>
      <c r="CL232">
        <f>(0.5*fun[[#This Row],[WoodDeckSF]])+fun[[#This Row],[OpenPorchSF]]+(2*fun[[#This Row],[EnclosedPorch]])+(1.5*fun[[#This Row],[3SsnPorch]])+fun[[#This Row],[ScreenPorch]]</f>
        <v>240</v>
      </c>
      <c r="CM232">
        <v>0</v>
      </c>
      <c r="CN232" t="s">
        <v>109</v>
      </c>
      <c r="CO232">
        <f>IF(fun[[#This Row],[PoolQC]]="Ex",5,IF(fun[[#This Row],[PoolQC]]="Gd",4,IF(fun[[#This Row],[PoolQC]]="TA",3,IF(fun[[#This Row],[PoolQC]]="Fa",2,IF(fun[[#This Row],[PoolQC]]="Po",1,0)))))</f>
        <v>0</v>
      </c>
      <c r="CP232" t="s">
        <v>109</v>
      </c>
      <c r="CQ232" t="s">
        <v>109</v>
      </c>
      <c r="CR232">
        <v>0</v>
      </c>
      <c r="CS232">
        <v>4</v>
      </c>
      <c r="CT232">
        <v>2010</v>
      </c>
      <c r="CU232" t="s">
        <v>136</v>
      </c>
      <c r="CV232" t="s">
        <v>137</v>
      </c>
      <c r="CW232">
        <f>COUNTIF(fun[[#This Row],[Id]:[SaleCondition]],0)</f>
        <v>19</v>
      </c>
      <c r="CX232">
        <f>COUNTIF(fun[[#This Row],[Id]:[SaleCondition]],"NA")</f>
        <v>5</v>
      </c>
      <c r="CY232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232">
        <f>fun[NUM_ExCond]+fun[NUM_BsmtCond]+fun[NUM_GarCond]</f>
        <v>9</v>
      </c>
      <c r="DA2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2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57.75</v>
      </c>
      <c r="DC232">
        <v>148000</v>
      </c>
    </row>
    <row r="233" spans="1:107" x14ac:dyDescent="0.25">
      <c r="A233">
        <v>232</v>
      </c>
      <c r="B233">
        <v>60</v>
      </c>
      <c r="C233" t="s">
        <v>107</v>
      </c>
      <c r="D233">
        <f>IF(fun[[#This Row],[MSZoning]]="RL",1,0)</f>
        <v>1</v>
      </c>
      <c r="E233">
        <f>IF(fun[[#This Row],[rl]]="RM",1,0)</f>
        <v>0</v>
      </c>
      <c r="F233">
        <f>IF(fun[[#This Row],[rm]]="RH",1,0)</f>
        <v>0</v>
      </c>
      <c r="G233">
        <f>IF(fun[[#This Row],[rh]]="C (all)",1,0)</f>
        <v>0</v>
      </c>
      <c r="H233">
        <v>174</v>
      </c>
      <c r="I233">
        <f>IF(fun[[#This Row],[LotFrontage]]="NA",0,fun[[#This Row],[LotFrontage]])</f>
        <v>174</v>
      </c>
      <c r="J233">
        <v>15138</v>
      </c>
      <c r="K233" t="s">
        <v>108</v>
      </c>
      <c r="L233" t="s">
        <v>109</v>
      </c>
      <c r="M233" t="s">
        <v>146</v>
      </c>
      <c r="N233" t="s">
        <v>111</v>
      </c>
      <c r="O233" t="s">
        <v>112</v>
      </c>
      <c r="P233" t="s">
        <v>113</v>
      </c>
      <c r="Q233" t="s">
        <v>114</v>
      </c>
      <c r="R233" t="s">
        <v>155</v>
      </c>
      <c r="S233" t="s">
        <v>116</v>
      </c>
      <c r="T233" t="s">
        <v>116</v>
      </c>
      <c r="U233" t="s">
        <v>117</v>
      </c>
      <c r="V233" t="s">
        <v>118</v>
      </c>
      <c r="W233">
        <v>8</v>
      </c>
      <c r="X233">
        <v>5</v>
      </c>
      <c r="Y233">
        <v>1995</v>
      </c>
      <c r="Z233">
        <v>1996</v>
      </c>
      <c r="AA233" t="s">
        <v>119</v>
      </c>
      <c r="AB233" t="s">
        <v>120</v>
      </c>
      <c r="AC233" t="s">
        <v>121</v>
      </c>
      <c r="AD233" t="s">
        <v>121</v>
      </c>
      <c r="AE233" t="s">
        <v>122</v>
      </c>
      <c r="AF233">
        <v>506</v>
      </c>
      <c r="AG233" t="s">
        <v>123</v>
      </c>
      <c r="AH233">
        <f>IF(fun[[#This Row],[ExterQual]]="Ex",5,IF(fun[[#This Row],[ExterQual]]="Gd",4,IF(fun[[#This Row],[ExterQual]]="TA",3,IF(fun[[#This Row],[ExterQual]]="Fa",2,1))))</f>
        <v>4</v>
      </c>
      <c r="AI233" t="s">
        <v>124</v>
      </c>
      <c r="AJ233">
        <f>IF(fun[[#This Row],[ExterCond]]="Ex",5,IF(fun[[#This Row],[ExterCond]]="Gd",4,IF(fun[[#This Row],[ExterCond]]="TA",3,IF(fun[[#This Row],[ExterCond]]="Fa",2,1))))</f>
        <v>3</v>
      </c>
      <c r="AK233" t="s">
        <v>125</v>
      </c>
      <c r="AL233" t="s">
        <v>123</v>
      </c>
      <c r="AM233">
        <f>IF(fun[[#This Row],[BsmtQual]]="Ex",5,IF(fun[[#This Row],[BsmtQual]]="Gd",4,IF(fun[[#This Row],[BsmtQual]]="TA",3,IF(fun[[#This Row],[BsmtQual]]="Fa",2,IF(fun[[#This Row],[BsmtQual]]="Po",1,0)))))</f>
        <v>4</v>
      </c>
      <c r="AN233" t="s">
        <v>124</v>
      </c>
      <c r="AO233">
        <f>IF(fun[[#This Row],[BsmtCond]]="Ex",5,IF(fun[[#This Row],[BsmtCond]]="Gd",4,IF(fun[[#This Row],[BsmtCond]]="TA",3,IF(fun[[#This Row],[BsmtCond]]="Fa",2,IF(fun[[#This Row],[BsmtCond]]="Po",1,0)))))</f>
        <v>3</v>
      </c>
      <c r="AP233" t="s">
        <v>126</v>
      </c>
      <c r="AQ233">
        <f>IF(fun[[#This Row],[BsmtExposure]]="Gd",3,IF(fun[[#This Row],[BsmtExposure]]="Av",2,IF(fun[[#This Row],[BsmtExposure]]="Mn",1,0)))</f>
        <v>0</v>
      </c>
      <c r="AR233" t="s">
        <v>127</v>
      </c>
      <c r="AS233">
        <v>689</v>
      </c>
      <c r="AT233" t="s">
        <v>128</v>
      </c>
      <c r="AU233">
        <v>0</v>
      </c>
      <c r="AV233">
        <v>773</v>
      </c>
      <c r="AW233">
        <v>1462</v>
      </c>
      <c r="AX233" t="s">
        <v>129</v>
      </c>
      <c r="AY233" t="s">
        <v>130</v>
      </c>
      <c r="AZ233">
        <f>IF(fun[[#This Row],[HeatingQC]]="Ex",5,IF(fun[[#This Row],[HeatingQC]]="Gd",4,IF(fun[[#This Row],[HeatingQC]]="TA",3,IF(fun[[#This Row],[HeatingQC]]="Fa",2,IF(fun[[#This Row],[HeatingQC]]="Po",1,0)))))</f>
        <v>5</v>
      </c>
      <c r="BA233" t="s">
        <v>131</v>
      </c>
      <c r="BB233" t="s">
        <v>132</v>
      </c>
      <c r="BC233">
        <v>1490</v>
      </c>
      <c r="BD233">
        <v>1304</v>
      </c>
      <c r="BE233">
        <v>0</v>
      </c>
      <c r="BF233">
        <v>2794</v>
      </c>
      <c r="BG233">
        <f>LOG(fun[[#This Row],[GrLivArea]])</f>
        <v>3.446226401778163</v>
      </c>
      <c r="BH233">
        <v>1</v>
      </c>
      <c r="BI233">
        <v>0</v>
      </c>
      <c r="BJ233">
        <f>fun[[#This Row],[BsmtFullBath]]+(0.5*fun[[#This Row],[BsmtHalfBath]])</f>
        <v>1</v>
      </c>
      <c r="BK233">
        <v>2</v>
      </c>
      <c r="BL233">
        <v>1</v>
      </c>
      <c r="BM233">
        <f>fun[[#This Row],[HalfBath]]+fun[[#This Row],[TOTBaseBath]]+fun[[#This Row],[FullBath]]</f>
        <v>4</v>
      </c>
      <c r="BN233">
        <v>4</v>
      </c>
      <c r="BO233">
        <v>1</v>
      </c>
      <c r="BP233" t="s">
        <v>130</v>
      </c>
      <c r="BQ233">
        <f>IF(fun[[#This Row],[KitchenQual]]="Ex",5,IF(fun[[#This Row],[KitchenQual]]="Gd",4,IF(fun[[#This Row],[KitchenQual]]="TA",3,IF(fun[[#This Row],[KitchenQual]]="Fa",2,0))))</f>
        <v>5</v>
      </c>
      <c r="BR233">
        <v>9</v>
      </c>
      <c r="BS233" t="s">
        <v>133</v>
      </c>
      <c r="BT233">
        <v>1</v>
      </c>
      <c r="BU233" t="s">
        <v>124</v>
      </c>
      <c r="BV233">
        <f>IF(fun[[#This Row],[FireplaceQu]]="Ex",5,IF(fun[[#This Row],[FireplaceQu]]="Gd",4,IF(fun[[#This Row],[FireplaceQu]]="TA",3,IF(fun[[#This Row],[FireplaceQu]]="Fa",2,0))))</f>
        <v>3</v>
      </c>
      <c r="BW233" t="s">
        <v>134</v>
      </c>
      <c r="BX233">
        <v>1995</v>
      </c>
      <c r="BY233" t="s">
        <v>183</v>
      </c>
      <c r="BZ233">
        <v>3</v>
      </c>
      <c r="CA233">
        <v>810</v>
      </c>
      <c r="CB233" t="s">
        <v>124</v>
      </c>
      <c r="CC233">
        <f>IF(fun[[#This Row],[GarageQual]]="Ex",5,IF(fun[[#This Row],[GarageQual]]="Gd",4,IF(fun[[#This Row],[GarageQual]]="TA",3,IF(fun[[#This Row],[GarageQual]]="Fa",2,IF(fun[[#This Row],[GarageQual]]="Po",1,0)))))</f>
        <v>3</v>
      </c>
      <c r="CD233" t="s">
        <v>124</v>
      </c>
      <c r="CE233">
        <f>IF(fun[[#This Row],[GarageCond]]="Ex",5,IF(fun[[#This Row],[GarageCond]]="Gd",4,IF(fun[[#This Row],[GarageCond]]="TA",3,IF(fun[[#This Row],[GarageCond]]="Fa",2,IF(fun[[#This Row],[GarageCond]]="Po",1,0)))))</f>
        <v>3</v>
      </c>
      <c r="CF233" t="s">
        <v>131</v>
      </c>
      <c r="CG233">
        <v>0</v>
      </c>
      <c r="CH233">
        <v>146</v>
      </c>
      <c r="CI233">
        <v>202</v>
      </c>
      <c r="CJ233">
        <v>0</v>
      </c>
      <c r="CK233">
        <v>0</v>
      </c>
      <c r="CL233">
        <f>(0.5*fun[[#This Row],[WoodDeckSF]])+fun[[#This Row],[OpenPorchSF]]+(2*fun[[#This Row],[EnclosedPorch]])+(1.5*fun[[#This Row],[3SsnPorch]])+fun[[#This Row],[ScreenPorch]]</f>
        <v>550</v>
      </c>
      <c r="CM233">
        <v>0</v>
      </c>
      <c r="CN233" t="s">
        <v>109</v>
      </c>
      <c r="CO233">
        <f>IF(fun[[#This Row],[PoolQC]]="Ex",5,IF(fun[[#This Row],[PoolQC]]="Gd",4,IF(fun[[#This Row],[PoolQC]]="TA",3,IF(fun[[#This Row],[PoolQC]]="Fa",2,IF(fun[[#This Row],[PoolQC]]="Po",1,0)))))</f>
        <v>0</v>
      </c>
      <c r="CP233" t="s">
        <v>109</v>
      </c>
      <c r="CQ233" t="s">
        <v>109</v>
      </c>
      <c r="CR233">
        <v>0</v>
      </c>
      <c r="CS233">
        <v>7</v>
      </c>
      <c r="CT233">
        <v>2009</v>
      </c>
      <c r="CU233" t="s">
        <v>136</v>
      </c>
      <c r="CV233" t="s">
        <v>137</v>
      </c>
      <c r="CW233">
        <f>COUNTIF(fun[[#This Row],[Id]:[SaleCondition]],0)</f>
        <v>13</v>
      </c>
      <c r="CX233">
        <f>COUNTIF(fun[[#This Row],[Id]:[SaleCondition]],"NA")</f>
        <v>4</v>
      </c>
      <c r="CY233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233">
        <f>fun[NUM_ExCond]+fun[NUM_BsmtCond]+fun[NUM_GarCond]</f>
        <v>9</v>
      </c>
      <c r="DA2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119</v>
      </c>
      <c r="DB2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79.75</v>
      </c>
      <c r="DC233">
        <v>403000</v>
      </c>
    </row>
    <row r="234" spans="1:107" x14ac:dyDescent="0.25">
      <c r="A234">
        <v>233</v>
      </c>
      <c r="B234">
        <v>160</v>
      </c>
      <c r="C234" t="s">
        <v>168</v>
      </c>
      <c r="D234">
        <f>IF(fun[[#This Row],[MSZoning]]="RL",1,0)</f>
        <v>0</v>
      </c>
      <c r="E234">
        <f>IF(fun[[#This Row],[rl]]="RM",1,0)</f>
        <v>0</v>
      </c>
      <c r="F234">
        <f>IF(fun[[#This Row],[rm]]="RH",1,0)</f>
        <v>0</v>
      </c>
      <c r="G234">
        <f>IF(fun[[#This Row],[rh]]="C (all)",1,0)</f>
        <v>0</v>
      </c>
      <c r="H234">
        <v>21</v>
      </c>
      <c r="I234">
        <f>IF(fun[[#This Row],[LotFrontage]]="NA",0,fun[[#This Row],[LotFrontage]])</f>
        <v>21</v>
      </c>
      <c r="J234">
        <v>1680</v>
      </c>
      <c r="K234" t="s">
        <v>108</v>
      </c>
      <c r="L234" t="s">
        <v>109</v>
      </c>
      <c r="M234" t="s">
        <v>110</v>
      </c>
      <c r="N234" t="s">
        <v>111</v>
      </c>
      <c r="O234" t="s">
        <v>112</v>
      </c>
      <c r="P234" t="s">
        <v>113</v>
      </c>
      <c r="Q234" t="s">
        <v>114</v>
      </c>
      <c r="R234" t="s">
        <v>254</v>
      </c>
      <c r="S234" t="s">
        <v>116</v>
      </c>
      <c r="T234" t="s">
        <v>116</v>
      </c>
      <c r="U234" t="s">
        <v>224</v>
      </c>
      <c r="V234" t="s">
        <v>118</v>
      </c>
      <c r="W234">
        <v>6</v>
      </c>
      <c r="X234">
        <v>5</v>
      </c>
      <c r="Y234">
        <v>1972</v>
      </c>
      <c r="Z234">
        <v>1972</v>
      </c>
      <c r="AA234" t="s">
        <v>119</v>
      </c>
      <c r="AB234" t="s">
        <v>120</v>
      </c>
      <c r="AC234" t="s">
        <v>166</v>
      </c>
      <c r="AD234" t="s">
        <v>166</v>
      </c>
      <c r="AE234" t="s">
        <v>122</v>
      </c>
      <c r="AF234">
        <v>297</v>
      </c>
      <c r="AG234" t="s">
        <v>124</v>
      </c>
      <c r="AH234">
        <f>IF(fun[[#This Row],[ExterQual]]="Ex",5,IF(fun[[#This Row],[ExterQual]]="Gd",4,IF(fun[[#This Row],[ExterQual]]="TA",3,IF(fun[[#This Row],[ExterQual]]="Fa",2,1))))</f>
        <v>3</v>
      </c>
      <c r="AI234" t="s">
        <v>124</v>
      </c>
      <c r="AJ234">
        <f>IF(fun[[#This Row],[ExterCond]]="Ex",5,IF(fun[[#This Row],[ExterCond]]="Gd",4,IF(fun[[#This Row],[ExterCond]]="TA",3,IF(fun[[#This Row],[ExterCond]]="Fa",2,1))))</f>
        <v>3</v>
      </c>
      <c r="AK234" t="s">
        <v>144</v>
      </c>
      <c r="AL234" t="s">
        <v>124</v>
      </c>
      <c r="AM234">
        <f>IF(fun[[#This Row],[BsmtQual]]="Ex",5,IF(fun[[#This Row],[BsmtQual]]="Gd",4,IF(fun[[#This Row],[BsmtQual]]="TA",3,IF(fun[[#This Row],[BsmtQual]]="Fa",2,IF(fun[[#This Row],[BsmtQual]]="Po",1,0)))))</f>
        <v>3</v>
      </c>
      <c r="AN234" t="s">
        <v>124</v>
      </c>
      <c r="AO234">
        <f>IF(fun[[#This Row],[BsmtCond]]="Ex",5,IF(fun[[#This Row],[BsmtCond]]="Gd",4,IF(fun[[#This Row],[BsmtCond]]="TA",3,IF(fun[[#This Row],[BsmtCond]]="Fa",2,IF(fun[[#This Row],[BsmtCond]]="Po",1,0)))))</f>
        <v>3</v>
      </c>
      <c r="AP234" t="s">
        <v>126</v>
      </c>
      <c r="AQ234">
        <f>IF(fun[[#This Row],[BsmtExposure]]="Gd",3,IF(fun[[#This Row],[BsmtExposure]]="Av",2,IF(fun[[#This Row],[BsmtExposure]]="Mn",1,0)))</f>
        <v>0</v>
      </c>
      <c r="AR234" t="s">
        <v>128</v>
      </c>
      <c r="AS234">
        <v>0</v>
      </c>
      <c r="AT234" t="s">
        <v>128</v>
      </c>
      <c r="AU234">
        <v>0</v>
      </c>
      <c r="AV234">
        <v>483</v>
      </c>
      <c r="AW234">
        <v>483</v>
      </c>
      <c r="AX234" t="s">
        <v>129</v>
      </c>
      <c r="AY234" t="s">
        <v>124</v>
      </c>
      <c r="AZ234">
        <f>IF(fun[[#This Row],[HeatingQC]]="Ex",5,IF(fun[[#This Row],[HeatingQC]]="Gd",4,IF(fun[[#This Row],[HeatingQC]]="TA",3,IF(fun[[#This Row],[HeatingQC]]="Fa",2,IF(fun[[#This Row],[HeatingQC]]="Po",1,0)))))</f>
        <v>3</v>
      </c>
      <c r="BA234" t="s">
        <v>131</v>
      </c>
      <c r="BB234" t="s">
        <v>132</v>
      </c>
      <c r="BC234">
        <v>483</v>
      </c>
      <c r="BD234">
        <v>504</v>
      </c>
      <c r="BE234">
        <v>0</v>
      </c>
      <c r="BF234">
        <v>987</v>
      </c>
      <c r="BG234">
        <f>LOG(fun[[#This Row],[GrLivArea]])</f>
        <v>2.9943171526696366</v>
      </c>
      <c r="BH234">
        <v>0</v>
      </c>
      <c r="BI234">
        <v>0</v>
      </c>
      <c r="BJ234">
        <f>fun[[#This Row],[BsmtFullBath]]+(0.5*fun[[#This Row],[BsmtHalfBath]])</f>
        <v>0</v>
      </c>
      <c r="BK234">
        <v>1</v>
      </c>
      <c r="BL234">
        <v>1</v>
      </c>
      <c r="BM234">
        <f>fun[[#This Row],[HalfBath]]+fun[[#This Row],[TOTBaseBath]]+fun[[#This Row],[FullBath]]</f>
        <v>2</v>
      </c>
      <c r="BN234">
        <v>2</v>
      </c>
      <c r="BO234">
        <v>1</v>
      </c>
      <c r="BP234" t="s">
        <v>124</v>
      </c>
      <c r="BQ234">
        <f>IF(fun[[#This Row],[KitchenQual]]="Ex",5,IF(fun[[#This Row],[KitchenQual]]="Gd",4,IF(fun[[#This Row],[KitchenQual]]="TA",3,IF(fun[[#This Row],[KitchenQual]]="Fa",2,0))))</f>
        <v>3</v>
      </c>
      <c r="BR234">
        <v>5</v>
      </c>
      <c r="BS234" t="s">
        <v>133</v>
      </c>
      <c r="BT234">
        <v>1</v>
      </c>
      <c r="BU234" t="s">
        <v>238</v>
      </c>
      <c r="BV234">
        <f>IF(fun[[#This Row],[FireplaceQu]]="Ex",5,IF(fun[[#This Row],[FireplaceQu]]="Gd",4,IF(fun[[#This Row],[FireplaceQu]]="TA",3,IF(fun[[#This Row],[FireplaceQu]]="Fa",2,0))))</f>
        <v>0</v>
      </c>
      <c r="BW234" t="s">
        <v>134</v>
      </c>
      <c r="BX234">
        <v>1972</v>
      </c>
      <c r="BY234" t="s">
        <v>128</v>
      </c>
      <c r="BZ234">
        <v>1</v>
      </c>
      <c r="CA234">
        <v>288</v>
      </c>
      <c r="CB234" t="s">
        <v>124</v>
      </c>
      <c r="CC234">
        <f>IF(fun[[#This Row],[GarageQual]]="Ex",5,IF(fun[[#This Row],[GarageQual]]="Gd",4,IF(fun[[#This Row],[GarageQual]]="TA",3,IF(fun[[#This Row],[GarageQual]]="Fa",2,IF(fun[[#This Row],[GarageQual]]="Po",1,0)))))</f>
        <v>3</v>
      </c>
      <c r="CD234" t="s">
        <v>124</v>
      </c>
      <c r="CE234">
        <f>IF(fun[[#This Row],[GarageCond]]="Ex",5,IF(fun[[#This Row],[GarageCond]]="Gd",4,IF(fun[[#This Row],[GarageCond]]="TA",3,IF(fun[[#This Row],[GarageCond]]="Fa",2,IF(fun[[#This Row],[GarageCond]]="Po",1,0)))))</f>
        <v>3</v>
      </c>
      <c r="CF234" t="s">
        <v>131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f>(0.5*fun[[#This Row],[WoodDeckSF]])+fun[[#This Row],[OpenPorchSF]]+(2*fun[[#This Row],[EnclosedPorch]])+(1.5*fun[[#This Row],[3SsnPorch]])+fun[[#This Row],[ScreenPorch]]</f>
        <v>0</v>
      </c>
      <c r="CM234">
        <v>0</v>
      </c>
      <c r="CN234" t="s">
        <v>109</v>
      </c>
      <c r="CO234">
        <f>IF(fun[[#This Row],[PoolQC]]="Ex",5,IF(fun[[#This Row],[PoolQC]]="Gd",4,IF(fun[[#This Row],[PoolQC]]="TA",3,IF(fun[[#This Row],[PoolQC]]="Fa",2,IF(fun[[#This Row],[PoolQC]]="Po",1,0)))))</f>
        <v>0</v>
      </c>
      <c r="CP234" t="s">
        <v>109</v>
      </c>
      <c r="CQ234" t="s">
        <v>109</v>
      </c>
      <c r="CR234">
        <v>0</v>
      </c>
      <c r="CS234">
        <v>6</v>
      </c>
      <c r="CT234">
        <v>2006</v>
      </c>
      <c r="CU234" t="s">
        <v>136</v>
      </c>
      <c r="CV234" t="s">
        <v>137</v>
      </c>
      <c r="CW234">
        <f>COUNTIF(fun[[#This Row],[Id]:[SaleCondition]],0)</f>
        <v>21</v>
      </c>
      <c r="CX234">
        <f>COUNTIF(fun[[#This Row],[Id]:[SaleCondition]],"NA")</f>
        <v>4</v>
      </c>
      <c r="CY234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234">
        <f>fun[NUM_ExCond]+fun[NUM_BsmtCond]+fun[NUM_GarCond]</f>
        <v>9</v>
      </c>
      <c r="DA2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2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234">
        <v>94500</v>
      </c>
    </row>
    <row r="235" spans="1:107" x14ac:dyDescent="0.25">
      <c r="A235">
        <v>234</v>
      </c>
      <c r="B235">
        <v>20</v>
      </c>
      <c r="C235" t="s">
        <v>107</v>
      </c>
      <c r="D235">
        <f>IF(fun[[#This Row],[MSZoning]]="RL",1,0)</f>
        <v>1</v>
      </c>
      <c r="E235">
        <f>IF(fun[[#This Row],[rl]]="RM",1,0)</f>
        <v>0</v>
      </c>
      <c r="F235">
        <f>IF(fun[[#This Row],[rm]]="RH",1,0)</f>
        <v>0</v>
      </c>
      <c r="G235">
        <f>IF(fun[[#This Row],[rh]]="C (all)",1,0)</f>
        <v>0</v>
      </c>
      <c r="H235">
        <v>75</v>
      </c>
      <c r="I235">
        <f>IF(fun[[#This Row],[LotFrontage]]="NA",0,fun[[#This Row],[LotFrontage]])</f>
        <v>75</v>
      </c>
      <c r="J235">
        <v>10650</v>
      </c>
      <c r="K235" t="s">
        <v>108</v>
      </c>
      <c r="L235" t="s">
        <v>109</v>
      </c>
      <c r="M235" t="s">
        <v>110</v>
      </c>
      <c r="N235" t="s">
        <v>111</v>
      </c>
      <c r="O235" t="s">
        <v>112</v>
      </c>
      <c r="P235" t="s">
        <v>148</v>
      </c>
      <c r="Q235" t="s">
        <v>114</v>
      </c>
      <c r="R235" t="s">
        <v>115</v>
      </c>
      <c r="S235" t="s">
        <v>116</v>
      </c>
      <c r="T235" t="s">
        <v>116</v>
      </c>
      <c r="U235" t="s">
        <v>117</v>
      </c>
      <c r="V235" t="s">
        <v>141</v>
      </c>
      <c r="W235">
        <v>5</v>
      </c>
      <c r="X235">
        <v>6</v>
      </c>
      <c r="Y235">
        <v>1976</v>
      </c>
      <c r="Z235">
        <v>1976</v>
      </c>
      <c r="AA235" t="s">
        <v>119</v>
      </c>
      <c r="AB235" t="s">
        <v>120</v>
      </c>
      <c r="AC235" t="s">
        <v>166</v>
      </c>
      <c r="AD235" t="s">
        <v>166</v>
      </c>
      <c r="AE235" t="s">
        <v>143</v>
      </c>
      <c r="AF235">
        <v>0</v>
      </c>
      <c r="AG235" t="s">
        <v>124</v>
      </c>
      <c r="AH235">
        <f>IF(fun[[#This Row],[ExterQual]]="Ex",5,IF(fun[[#This Row],[ExterQual]]="Gd",4,IF(fun[[#This Row],[ExterQual]]="TA",3,IF(fun[[#This Row],[ExterQual]]="Fa",2,1))))</f>
        <v>3</v>
      </c>
      <c r="AI235" t="s">
        <v>124</v>
      </c>
      <c r="AJ235">
        <f>IF(fun[[#This Row],[ExterCond]]="Ex",5,IF(fun[[#This Row],[ExterCond]]="Gd",4,IF(fun[[#This Row],[ExterCond]]="TA",3,IF(fun[[#This Row],[ExterCond]]="Fa",2,1))))</f>
        <v>3</v>
      </c>
      <c r="AK235" t="s">
        <v>144</v>
      </c>
      <c r="AL235" t="s">
        <v>124</v>
      </c>
      <c r="AM235">
        <f>IF(fun[[#This Row],[BsmtQual]]="Ex",5,IF(fun[[#This Row],[BsmtQual]]="Gd",4,IF(fun[[#This Row],[BsmtQual]]="TA",3,IF(fun[[#This Row],[BsmtQual]]="Fa",2,IF(fun[[#This Row],[BsmtQual]]="Po",1,0)))))</f>
        <v>3</v>
      </c>
      <c r="AN235" t="s">
        <v>123</v>
      </c>
      <c r="AO235">
        <f>IF(fun[[#This Row],[BsmtCond]]="Ex",5,IF(fun[[#This Row],[BsmtCond]]="Gd",4,IF(fun[[#This Row],[BsmtCond]]="TA",3,IF(fun[[#This Row],[BsmtCond]]="Fa",2,IF(fun[[#This Row],[BsmtCond]]="Po",1,0)))))</f>
        <v>4</v>
      </c>
      <c r="AP235" t="s">
        <v>156</v>
      </c>
      <c r="AQ235">
        <f>IF(fun[[#This Row],[BsmtExposure]]="Gd",3,IF(fun[[#This Row],[BsmtExposure]]="Av",2,IF(fun[[#This Row],[BsmtExposure]]="Mn",1,0)))</f>
        <v>2</v>
      </c>
      <c r="AR235" t="s">
        <v>198</v>
      </c>
      <c r="AS235">
        <v>182</v>
      </c>
      <c r="AT235" t="s">
        <v>145</v>
      </c>
      <c r="AU235">
        <v>712</v>
      </c>
      <c r="AV235">
        <v>0</v>
      </c>
      <c r="AW235">
        <v>894</v>
      </c>
      <c r="AX235" t="s">
        <v>129</v>
      </c>
      <c r="AY235" t="s">
        <v>124</v>
      </c>
      <c r="AZ235">
        <f>IF(fun[[#This Row],[HeatingQC]]="Ex",5,IF(fun[[#This Row],[HeatingQC]]="Gd",4,IF(fun[[#This Row],[HeatingQC]]="TA",3,IF(fun[[#This Row],[HeatingQC]]="Fa",2,IF(fun[[#This Row],[HeatingQC]]="Po",1,0)))))</f>
        <v>3</v>
      </c>
      <c r="BA235" t="s">
        <v>131</v>
      </c>
      <c r="BB235" t="s">
        <v>132</v>
      </c>
      <c r="BC235">
        <v>894</v>
      </c>
      <c r="BD235">
        <v>0</v>
      </c>
      <c r="BE235">
        <v>0</v>
      </c>
      <c r="BF235">
        <v>894</v>
      </c>
      <c r="BG235">
        <f>LOG(fun[[#This Row],[GrLivArea]])</f>
        <v>2.9513375187959179</v>
      </c>
      <c r="BH235">
        <v>1</v>
      </c>
      <c r="BI235">
        <v>0</v>
      </c>
      <c r="BJ235">
        <f>fun[[#This Row],[BsmtFullBath]]+(0.5*fun[[#This Row],[BsmtHalfBath]])</f>
        <v>1</v>
      </c>
      <c r="BK235">
        <v>1</v>
      </c>
      <c r="BL235">
        <v>0</v>
      </c>
      <c r="BM235">
        <f>fun[[#This Row],[HalfBath]]+fun[[#This Row],[TOTBaseBath]]+fun[[#This Row],[FullBath]]</f>
        <v>2</v>
      </c>
      <c r="BN235">
        <v>3</v>
      </c>
      <c r="BO235">
        <v>1</v>
      </c>
      <c r="BP235" t="s">
        <v>124</v>
      </c>
      <c r="BQ235">
        <f>IF(fun[[#This Row],[KitchenQual]]="Ex",5,IF(fun[[#This Row],[KitchenQual]]="Gd",4,IF(fun[[#This Row],[KitchenQual]]="TA",3,IF(fun[[#This Row],[KitchenQual]]="Fa",2,0))))</f>
        <v>3</v>
      </c>
      <c r="BR235">
        <v>5</v>
      </c>
      <c r="BS235" t="s">
        <v>133</v>
      </c>
      <c r="BT235">
        <v>0</v>
      </c>
      <c r="BU235" t="s">
        <v>109</v>
      </c>
      <c r="BV235">
        <f>IF(fun[[#This Row],[FireplaceQu]]="Ex",5,IF(fun[[#This Row],[FireplaceQu]]="Gd",4,IF(fun[[#This Row],[FireplaceQu]]="TA",3,IF(fun[[#This Row],[FireplaceQu]]="Fa",2,0))))</f>
        <v>0</v>
      </c>
      <c r="BW235" t="s">
        <v>134</v>
      </c>
      <c r="BX235">
        <v>1976</v>
      </c>
      <c r="BY235" t="s">
        <v>128</v>
      </c>
      <c r="BZ235">
        <v>1</v>
      </c>
      <c r="CA235">
        <v>308</v>
      </c>
      <c r="CB235" t="s">
        <v>124</v>
      </c>
      <c r="CC235">
        <f>IF(fun[[#This Row],[GarageQual]]="Ex",5,IF(fun[[#This Row],[GarageQual]]="Gd",4,IF(fun[[#This Row],[GarageQual]]="TA",3,IF(fun[[#This Row],[GarageQual]]="Fa",2,IF(fun[[#This Row],[GarageQual]]="Po",1,0)))))</f>
        <v>3</v>
      </c>
      <c r="CD235" t="s">
        <v>124</v>
      </c>
      <c r="CE235">
        <f>IF(fun[[#This Row],[GarageCond]]="Ex",5,IF(fun[[#This Row],[GarageCond]]="Gd",4,IF(fun[[#This Row],[GarageCond]]="TA",3,IF(fun[[#This Row],[GarageCond]]="Fa",2,IF(fun[[#This Row],[GarageCond]]="Po",1,0)))))</f>
        <v>3</v>
      </c>
      <c r="CF235" t="s">
        <v>131</v>
      </c>
      <c r="CG235">
        <v>365</v>
      </c>
      <c r="CH235">
        <v>0</v>
      </c>
      <c r="CI235">
        <v>0</v>
      </c>
      <c r="CJ235">
        <v>0</v>
      </c>
      <c r="CK235">
        <v>0</v>
      </c>
      <c r="CL235">
        <f>(0.5*fun[[#This Row],[WoodDeckSF]])+fun[[#This Row],[OpenPorchSF]]+(2*fun[[#This Row],[EnclosedPorch]])+(1.5*fun[[#This Row],[3SsnPorch]])+fun[[#This Row],[ScreenPorch]]</f>
        <v>182.5</v>
      </c>
      <c r="CM235">
        <v>0</v>
      </c>
      <c r="CN235" t="s">
        <v>109</v>
      </c>
      <c r="CO235">
        <f>IF(fun[[#This Row],[PoolQC]]="Ex",5,IF(fun[[#This Row],[PoolQC]]="Gd",4,IF(fun[[#This Row],[PoolQC]]="TA",3,IF(fun[[#This Row],[PoolQC]]="Fa",2,IF(fun[[#This Row],[PoolQC]]="Po",1,0)))))</f>
        <v>0</v>
      </c>
      <c r="CP235" t="s">
        <v>160</v>
      </c>
      <c r="CQ235" t="s">
        <v>109</v>
      </c>
      <c r="CR235">
        <v>0</v>
      </c>
      <c r="CS235">
        <v>2</v>
      </c>
      <c r="CT235">
        <v>2010</v>
      </c>
      <c r="CU235" t="s">
        <v>136</v>
      </c>
      <c r="CV235" t="s">
        <v>137</v>
      </c>
      <c r="CW235">
        <f>COUNTIF(fun[[#This Row],[Id]:[SaleCondition]],0)</f>
        <v>18</v>
      </c>
      <c r="CX235">
        <f>COUNTIF(fun[[#This Row],[Id]:[SaleCondition]],"NA")</f>
        <v>4</v>
      </c>
      <c r="CY23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35">
        <f>fun[NUM_ExCond]+fun[NUM_BsmtCond]+fun[NUM_GarCond]</f>
        <v>10</v>
      </c>
      <c r="DA2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2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52.75</v>
      </c>
      <c r="DC235">
        <v>128200</v>
      </c>
    </row>
    <row r="236" spans="1:107" x14ac:dyDescent="0.25">
      <c r="A236">
        <v>235</v>
      </c>
      <c r="B236">
        <v>60</v>
      </c>
      <c r="C236" t="s">
        <v>107</v>
      </c>
      <c r="D236">
        <f>IF(fun[[#This Row],[MSZoning]]="RL",1,0)</f>
        <v>1</v>
      </c>
      <c r="E236">
        <f>IF(fun[[#This Row],[rl]]="RM",1,0)</f>
        <v>0</v>
      </c>
      <c r="F236">
        <f>IF(fun[[#This Row],[rm]]="RH",1,0)</f>
        <v>0</v>
      </c>
      <c r="G236">
        <f>IF(fun[[#This Row],[rh]]="C (all)",1,0)</f>
        <v>0</v>
      </c>
      <c r="H236" t="s">
        <v>109</v>
      </c>
      <c r="I236">
        <f>IF(fun[[#This Row],[LotFrontage]]="NA",0,fun[[#This Row],[LotFrontage]])</f>
        <v>0</v>
      </c>
      <c r="J236">
        <v>7851</v>
      </c>
      <c r="K236" t="s">
        <v>108</v>
      </c>
      <c r="L236" t="s">
        <v>109</v>
      </c>
      <c r="M236" t="s">
        <v>110</v>
      </c>
      <c r="N236" t="s">
        <v>111</v>
      </c>
      <c r="O236" t="s">
        <v>112</v>
      </c>
      <c r="P236" t="s">
        <v>113</v>
      </c>
      <c r="Q236" t="s">
        <v>114</v>
      </c>
      <c r="R236" t="s">
        <v>219</v>
      </c>
      <c r="S236" t="s">
        <v>116</v>
      </c>
      <c r="T236" t="s">
        <v>116</v>
      </c>
      <c r="U236" t="s">
        <v>117</v>
      </c>
      <c r="V236" t="s">
        <v>118</v>
      </c>
      <c r="W236">
        <v>6</v>
      </c>
      <c r="X236">
        <v>5</v>
      </c>
      <c r="Y236">
        <v>2002</v>
      </c>
      <c r="Z236">
        <v>2002</v>
      </c>
      <c r="AA236" t="s">
        <v>119</v>
      </c>
      <c r="AB236" t="s">
        <v>120</v>
      </c>
      <c r="AC236" t="s">
        <v>121</v>
      </c>
      <c r="AD236" t="s">
        <v>121</v>
      </c>
      <c r="AE236" t="s">
        <v>109</v>
      </c>
      <c r="AF236" t="s">
        <v>109</v>
      </c>
      <c r="AG236" t="s">
        <v>123</v>
      </c>
      <c r="AH236">
        <f>IF(fun[[#This Row],[ExterQual]]="Ex",5,IF(fun[[#This Row],[ExterQual]]="Gd",4,IF(fun[[#This Row],[ExterQual]]="TA",3,IF(fun[[#This Row],[ExterQual]]="Fa",2,1))))</f>
        <v>4</v>
      </c>
      <c r="AI236" t="s">
        <v>124</v>
      </c>
      <c r="AJ236">
        <f>IF(fun[[#This Row],[ExterCond]]="Ex",5,IF(fun[[#This Row],[ExterCond]]="Gd",4,IF(fun[[#This Row],[ExterCond]]="TA",3,IF(fun[[#This Row],[ExterCond]]="Fa",2,1))))</f>
        <v>3</v>
      </c>
      <c r="AK236" t="s">
        <v>125</v>
      </c>
      <c r="AL236" t="s">
        <v>123</v>
      </c>
      <c r="AM236">
        <f>IF(fun[[#This Row],[BsmtQual]]="Ex",5,IF(fun[[#This Row],[BsmtQual]]="Gd",4,IF(fun[[#This Row],[BsmtQual]]="TA",3,IF(fun[[#This Row],[BsmtQual]]="Fa",2,IF(fun[[#This Row],[BsmtQual]]="Po",1,0)))))</f>
        <v>4</v>
      </c>
      <c r="AN236" t="s">
        <v>124</v>
      </c>
      <c r="AO236">
        <f>IF(fun[[#This Row],[BsmtCond]]="Ex",5,IF(fun[[#This Row],[BsmtCond]]="Gd",4,IF(fun[[#This Row],[BsmtCond]]="TA",3,IF(fun[[#This Row],[BsmtCond]]="Fa",2,IF(fun[[#This Row],[BsmtCond]]="Po",1,0)))))</f>
        <v>3</v>
      </c>
      <c r="AP236" t="s">
        <v>126</v>
      </c>
      <c r="AQ236">
        <f>IF(fun[[#This Row],[BsmtExposure]]="Gd",3,IF(fun[[#This Row],[BsmtExposure]]="Av",2,IF(fun[[#This Row],[BsmtExposure]]="Mn",1,0)))</f>
        <v>0</v>
      </c>
      <c r="AR236" t="s">
        <v>127</v>
      </c>
      <c r="AS236">
        <v>625</v>
      </c>
      <c r="AT236" t="s">
        <v>128</v>
      </c>
      <c r="AU236">
        <v>0</v>
      </c>
      <c r="AV236">
        <v>235</v>
      </c>
      <c r="AW236">
        <v>860</v>
      </c>
      <c r="AX236" t="s">
        <v>129</v>
      </c>
      <c r="AY236" t="s">
        <v>130</v>
      </c>
      <c r="AZ236">
        <f>IF(fun[[#This Row],[HeatingQC]]="Ex",5,IF(fun[[#This Row],[HeatingQC]]="Gd",4,IF(fun[[#This Row],[HeatingQC]]="TA",3,IF(fun[[#This Row],[HeatingQC]]="Fa",2,IF(fun[[#This Row],[HeatingQC]]="Po",1,0)))))</f>
        <v>5</v>
      </c>
      <c r="BA236" t="s">
        <v>131</v>
      </c>
      <c r="BB236" t="s">
        <v>132</v>
      </c>
      <c r="BC236">
        <v>860</v>
      </c>
      <c r="BD236">
        <v>1100</v>
      </c>
      <c r="BE236">
        <v>0</v>
      </c>
      <c r="BF236">
        <v>1960</v>
      </c>
      <c r="BG236">
        <f>LOG(fun[[#This Row],[GrLivArea]])</f>
        <v>3.2922560713564759</v>
      </c>
      <c r="BH236">
        <v>1</v>
      </c>
      <c r="BI236">
        <v>0</v>
      </c>
      <c r="BJ236">
        <f>fun[[#This Row],[BsmtFullBath]]+(0.5*fun[[#This Row],[BsmtHalfBath]])</f>
        <v>1</v>
      </c>
      <c r="BK236">
        <v>2</v>
      </c>
      <c r="BL236">
        <v>1</v>
      </c>
      <c r="BM236">
        <f>fun[[#This Row],[HalfBath]]+fun[[#This Row],[TOTBaseBath]]+fun[[#This Row],[FullBath]]</f>
        <v>4</v>
      </c>
      <c r="BN236">
        <v>4</v>
      </c>
      <c r="BO236">
        <v>1</v>
      </c>
      <c r="BP236" t="s">
        <v>123</v>
      </c>
      <c r="BQ236">
        <f>IF(fun[[#This Row],[KitchenQual]]="Ex",5,IF(fun[[#This Row],[KitchenQual]]="Gd",4,IF(fun[[#This Row],[KitchenQual]]="TA",3,IF(fun[[#This Row],[KitchenQual]]="Fa",2,0))))</f>
        <v>4</v>
      </c>
      <c r="BR236">
        <v>8</v>
      </c>
      <c r="BS236" t="s">
        <v>133</v>
      </c>
      <c r="BT236">
        <v>2</v>
      </c>
      <c r="BU236" t="s">
        <v>124</v>
      </c>
      <c r="BV236">
        <f>IF(fun[[#This Row],[FireplaceQu]]="Ex",5,IF(fun[[#This Row],[FireplaceQu]]="Gd",4,IF(fun[[#This Row],[FireplaceQu]]="TA",3,IF(fun[[#This Row],[FireplaceQu]]="Fa",2,0))))</f>
        <v>3</v>
      </c>
      <c r="BW236" t="s">
        <v>182</v>
      </c>
      <c r="BX236">
        <v>2002</v>
      </c>
      <c r="BY236" t="s">
        <v>183</v>
      </c>
      <c r="BZ236">
        <v>2</v>
      </c>
      <c r="CA236">
        <v>440</v>
      </c>
      <c r="CB236" t="s">
        <v>124</v>
      </c>
      <c r="CC236">
        <f>IF(fun[[#This Row],[GarageQual]]="Ex",5,IF(fun[[#This Row],[GarageQual]]="Gd",4,IF(fun[[#This Row],[GarageQual]]="TA",3,IF(fun[[#This Row],[GarageQual]]="Fa",2,IF(fun[[#This Row],[GarageQual]]="Po",1,0)))))</f>
        <v>3</v>
      </c>
      <c r="CD236" t="s">
        <v>124</v>
      </c>
      <c r="CE236">
        <f>IF(fun[[#This Row],[GarageCond]]="Ex",5,IF(fun[[#This Row],[GarageCond]]="Gd",4,IF(fun[[#This Row],[GarageCond]]="TA",3,IF(fun[[#This Row],[GarageCond]]="Fa",2,IF(fun[[#This Row],[GarageCond]]="Po",1,0)))))</f>
        <v>3</v>
      </c>
      <c r="CF236" t="s">
        <v>131</v>
      </c>
      <c r="CG236">
        <v>288</v>
      </c>
      <c r="CH236">
        <v>48</v>
      </c>
      <c r="CI236">
        <v>0</v>
      </c>
      <c r="CJ236">
        <v>0</v>
      </c>
      <c r="CK236">
        <v>0</v>
      </c>
      <c r="CL236">
        <f>(0.5*fun[[#This Row],[WoodDeckSF]])+fun[[#This Row],[OpenPorchSF]]+(2*fun[[#This Row],[EnclosedPorch]])+(1.5*fun[[#This Row],[3SsnPorch]])+fun[[#This Row],[ScreenPorch]]</f>
        <v>192</v>
      </c>
      <c r="CM236">
        <v>0</v>
      </c>
      <c r="CN236" t="s">
        <v>109</v>
      </c>
      <c r="CO236">
        <f>IF(fun[[#This Row],[PoolQC]]="Ex",5,IF(fun[[#This Row],[PoolQC]]="Gd",4,IF(fun[[#This Row],[PoolQC]]="TA",3,IF(fun[[#This Row],[PoolQC]]="Fa",2,IF(fun[[#This Row],[PoolQC]]="Po",1,0)))))</f>
        <v>0</v>
      </c>
      <c r="CP236" t="s">
        <v>109</v>
      </c>
      <c r="CQ236" t="s">
        <v>109</v>
      </c>
      <c r="CR236">
        <v>0</v>
      </c>
      <c r="CS236">
        <v>5</v>
      </c>
      <c r="CT236">
        <v>2010</v>
      </c>
      <c r="CU236" t="s">
        <v>136</v>
      </c>
      <c r="CV236" t="s">
        <v>137</v>
      </c>
      <c r="CW236">
        <f>COUNTIF(fun[[#This Row],[Id]:[SaleCondition]],0)</f>
        <v>14</v>
      </c>
      <c r="CX236">
        <f>COUNTIF(fun[[#This Row],[Id]:[SaleCondition]],"NA")</f>
        <v>7</v>
      </c>
      <c r="CY236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236">
        <f>fun[NUM_ExCond]+fun[NUM_BsmtCond]+fun[NUM_GarCond]</f>
        <v>9</v>
      </c>
      <c r="DA2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2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236">
        <v>216500</v>
      </c>
    </row>
    <row r="237" spans="1:107" x14ac:dyDescent="0.25">
      <c r="A237">
        <v>236</v>
      </c>
      <c r="B237">
        <v>160</v>
      </c>
      <c r="C237" t="s">
        <v>168</v>
      </c>
      <c r="D237">
        <f>IF(fun[[#This Row],[MSZoning]]="RL",1,0)</f>
        <v>0</v>
      </c>
      <c r="E237">
        <f>IF(fun[[#This Row],[rl]]="RM",1,0)</f>
        <v>0</v>
      </c>
      <c r="F237">
        <f>IF(fun[[#This Row],[rm]]="RH",1,0)</f>
        <v>0</v>
      </c>
      <c r="G237">
        <f>IF(fun[[#This Row],[rh]]="C (all)",1,0)</f>
        <v>0</v>
      </c>
      <c r="H237">
        <v>21</v>
      </c>
      <c r="I237">
        <f>IF(fun[[#This Row],[LotFrontage]]="NA",0,fun[[#This Row],[LotFrontage]])</f>
        <v>21</v>
      </c>
      <c r="J237">
        <v>1680</v>
      </c>
      <c r="K237" t="s">
        <v>108</v>
      </c>
      <c r="L237" t="s">
        <v>109</v>
      </c>
      <c r="M237" t="s">
        <v>110</v>
      </c>
      <c r="N237" t="s">
        <v>111</v>
      </c>
      <c r="O237" t="s">
        <v>112</v>
      </c>
      <c r="P237" t="s">
        <v>113</v>
      </c>
      <c r="Q237" t="s">
        <v>114</v>
      </c>
      <c r="R237" t="s">
        <v>254</v>
      </c>
      <c r="S237" t="s">
        <v>116</v>
      </c>
      <c r="T237" t="s">
        <v>116</v>
      </c>
      <c r="U237" t="s">
        <v>205</v>
      </c>
      <c r="V237" t="s">
        <v>118</v>
      </c>
      <c r="W237">
        <v>6</v>
      </c>
      <c r="X237">
        <v>3</v>
      </c>
      <c r="Y237">
        <v>1971</v>
      </c>
      <c r="Z237">
        <v>1971</v>
      </c>
      <c r="AA237" t="s">
        <v>119</v>
      </c>
      <c r="AB237" t="s">
        <v>120</v>
      </c>
      <c r="AC237" t="s">
        <v>166</v>
      </c>
      <c r="AD237" t="s">
        <v>166</v>
      </c>
      <c r="AE237" t="s">
        <v>122</v>
      </c>
      <c r="AF237">
        <v>604</v>
      </c>
      <c r="AG237" t="s">
        <v>124</v>
      </c>
      <c r="AH237">
        <f>IF(fun[[#This Row],[ExterQual]]="Ex",5,IF(fun[[#This Row],[ExterQual]]="Gd",4,IF(fun[[#This Row],[ExterQual]]="TA",3,IF(fun[[#This Row],[ExterQual]]="Fa",2,1))))</f>
        <v>3</v>
      </c>
      <c r="AI237" t="s">
        <v>124</v>
      </c>
      <c r="AJ237">
        <f>IF(fun[[#This Row],[ExterCond]]="Ex",5,IF(fun[[#This Row],[ExterCond]]="Gd",4,IF(fun[[#This Row],[ExterCond]]="TA",3,IF(fun[[#This Row],[ExterCond]]="Fa",2,1))))</f>
        <v>3</v>
      </c>
      <c r="AK237" t="s">
        <v>144</v>
      </c>
      <c r="AL237" t="s">
        <v>124</v>
      </c>
      <c r="AM237">
        <f>IF(fun[[#This Row],[BsmtQual]]="Ex",5,IF(fun[[#This Row],[BsmtQual]]="Gd",4,IF(fun[[#This Row],[BsmtQual]]="TA",3,IF(fun[[#This Row],[BsmtQual]]="Fa",2,IF(fun[[#This Row],[BsmtQual]]="Po",1,0)))))</f>
        <v>3</v>
      </c>
      <c r="AN237" t="s">
        <v>124</v>
      </c>
      <c r="AO237">
        <f>IF(fun[[#This Row],[BsmtCond]]="Ex",5,IF(fun[[#This Row],[BsmtCond]]="Gd",4,IF(fun[[#This Row],[BsmtCond]]="TA",3,IF(fun[[#This Row],[BsmtCond]]="Fa",2,IF(fun[[#This Row],[BsmtCond]]="Po",1,0)))))</f>
        <v>3</v>
      </c>
      <c r="AP237" t="s">
        <v>126</v>
      </c>
      <c r="AQ237">
        <f>IF(fun[[#This Row],[BsmtExposure]]="Gd",3,IF(fun[[#This Row],[BsmtExposure]]="Av",2,IF(fun[[#This Row],[BsmtExposure]]="Mn",1,0)))</f>
        <v>0</v>
      </c>
      <c r="AR237" t="s">
        <v>145</v>
      </c>
      <c r="AS237">
        <v>358</v>
      </c>
      <c r="AT237" t="s">
        <v>128</v>
      </c>
      <c r="AU237">
        <v>0</v>
      </c>
      <c r="AV237">
        <v>125</v>
      </c>
      <c r="AW237">
        <v>483</v>
      </c>
      <c r="AX237" t="s">
        <v>129</v>
      </c>
      <c r="AY237" t="s">
        <v>124</v>
      </c>
      <c r="AZ237">
        <f>IF(fun[[#This Row],[HeatingQC]]="Ex",5,IF(fun[[#This Row],[HeatingQC]]="Gd",4,IF(fun[[#This Row],[HeatingQC]]="TA",3,IF(fun[[#This Row],[HeatingQC]]="Fa",2,IF(fun[[#This Row],[HeatingQC]]="Po",1,0)))))</f>
        <v>3</v>
      </c>
      <c r="BA237" t="s">
        <v>131</v>
      </c>
      <c r="BB237" t="s">
        <v>132</v>
      </c>
      <c r="BC237">
        <v>483</v>
      </c>
      <c r="BD237">
        <v>504</v>
      </c>
      <c r="BE237">
        <v>0</v>
      </c>
      <c r="BF237">
        <v>987</v>
      </c>
      <c r="BG237">
        <f>LOG(fun[[#This Row],[GrLivArea]])</f>
        <v>2.9943171526696366</v>
      </c>
      <c r="BH237">
        <v>0</v>
      </c>
      <c r="BI237">
        <v>0</v>
      </c>
      <c r="BJ237">
        <f>fun[[#This Row],[BsmtFullBath]]+(0.5*fun[[#This Row],[BsmtHalfBath]])</f>
        <v>0</v>
      </c>
      <c r="BK237">
        <v>1</v>
      </c>
      <c r="BL237">
        <v>1</v>
      </c>
      <c r="BM237">
        <f>fun[[#This Row],[HalfBath]]+fun[[#This Row],[TOTBaseBath]]+fun[[#This Row],[FullBath]]</f>
        <v>2</v>
      </c>
      <c r="BN237">
        <v>2</v>
      </c>
      <c r="BO237">
        <v>1</v>
      </c>
      <c r="BP237" t="s">
        <v>124</v>
      </c>
      <c r="BQ237">
        <f>IF(fun[[#This Row],[KitchenQual]]="Ex",5,IF(fun[[#This Row],[KitchenQual]]="Gd",4,IF(fun[[#This Row],[KitchenQual]]="TA",3,IF(fun[[#This Row],[KitchenQual]]="Fa",2,0))))</f>
        <v>3</v>
      </c>
      <c r="BR237">
        <v>5</v>
      </c>
      <c r="BS237" t="s">
        <v>133</v>
      </c>
      <c r="BT237">
        <v>0</v>
      </c>
      <c r="BU237" t="s">
        <v>109</v>
      </c>
      <c r="BV237">
        <f>IF(fun[[#This Row],[FireplaceQu]]="Ex",5,IF(fun[[#This Row],[FireplaceQu]]="Gd",4,IF(fun[[#This Row],[FireplaceQu]]="TA",3,IF(fun[[#This Row],[FireplaceQu]]="Fa",2,0))))</f>
        <v>0</v>
      </c>
      <c r="BW237" t="s">
        <v>153</v>
      </c>
      <c r="BX237">
        <v>1971</v>
      </c>
      <c r="BY237" t="s">
        <v>128</v>
      </c>
      <c r="BZ237">
        <v>1</v>
      </c>
      <c r="CA237">
        <v>264</v>
      </c>
      <c r="CB237" t="s">
        <v>124</v>
      </c>
      <c r="CC237">
        <f>IF(fun[[#This Row],[GarageQual]]="Ex",5,IF(fun[[#This Row],[GarageQual]]="Gd",4,IF(fun[[#This Row],[GarageQual]]="TA",3,IF(fun[[#This Row],[GarageQual]]="Fa",2,IF(fun[[#This Row],[GarageQual]]="Po",1,0)))))</f>
        <v>3</v>
      </c>
      <c r="CD237" t="s">
        <v>124</v>
      </c>
      <c r="CE237">
        <f>IF(fun[[#This Row],[GarageCond]]="Ex",5,IF(fun[[#This Row],[GarageCond]]="Gd",4,IF(fun[[#This Row],[GarageCond]]="TA",3,IF(fun[[#This Row],[GarageCond]]="Fa",2,IF(fun[[#This Row],[GarageCond]]="Po",1,0)))))</f>
        <v>3</v>
      </c>
      <c r="CF237" t="s">
        <v>131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f>(0.5*fun[[#This Row],[WoodDeckSF]])+fun[[#This Row],[OpenPorchSF]]+(2*fun[[#This Row],[EnclosedPorch]])+(1.5*fun[[#This Row],[3SsnPorch]])+fun[[#This Row],[ScreenPorch]]</f>
        <v>0</v>
      </c>
      <c r="CM237">
        <v>0</v>
      </c>
      <c r="CN237" t="s">
        <v>109</v>
      </c>
      <c r="CO237">
        <f>IF(fun[[#This Row],[PoolQC]]="Ex",5,IF(fun[[#This Row],[PoolQC]]="Gd",4,IF(fun[[#This Row],[PoolQC]]="TA",3,IF(fun[[#This Row],[PoolQC]]="Fa",2,IF(fun[[#This Row],[PoolQC]]="Po",1,0)))))</f>
        <v>0</v>
      </c>
      <c r="CP237" t="s">
        <v>109</v>
      </c>
      <c r="CQ237" t="s">
        <v>109</v>
      </c>
      <c r="CR237">
        <v>0</v>
      </c>
      <c r="CS237">
        <v>8</v>
      </c>
      <c r="CT237">
        <v>2008</v>
      </c>
      <c r="CU237" t="s">
        <v>136</v>
      </c>
      <c r="CV237" t="s">
        <v>137</v>
      </c>
      <c r="CW237">
        <f>COUNTIF(fun[[#This Row],[Id]:[SaleCondition]],0)</f>
        <v>21</v>
      </c>
      <c r="CX237">
        <f>COUNTIF(fun[[#This Row],[Id]:[SaleCondition]],"NA")</f>
        <v>5</v>
      </c>
      <c r="CY23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237">
        <f>fun[NUM_ExCond]+fun[NUM_BsmtCond]+fun[NUM_GarCond]</f>
        <v>9</v>
      </c>
      <c r="DA2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60</v>
      </c>
      <c r="DB2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39.75</v>
      </c>
      <c r="DC237">
        <v>89500</v>
      </c>
    </row>
    <row r="238" spans="1:107" x14ac:dyDescent="0.25">
      <c r="A238">
        <v>237</v>
      </c>
      <c r="B238">
        <v>20</v>
      </c>
      <c r="C238" t="s">
        <v>107</v>
      </c>
      <c r="D238">
        <f>IF(fun[[#This Row],[MSZoning]]="RL",1,0)</f>
        <v>1</v>
      </c>
      <c r="E238">
        <f>IF(fun[[#This Row],[rl]]="RM",1,0)</f>
        <v>0</v>
      </c>
      <c r="F238">
        <f>IF(fun[[#This Row],[rm]]="RH",1,0)</f>
        <v>0</v>
      </c>
      <c r="G238">
        <f>IF(fun[[#This Row],[rh]]="C (all)",1,0)</f>
        <v>0</v>
      </c>
      <c r="H238">
        <v>65</v>
      </c>
      <c r="I238">
        <f>IF(fun[[#This Row],[LotFrontage]]="NA",0,fun[[#This Row],[LotFrontage]])</f>
        <v>65</v>
      </c>
      <c r="J238">
        <v>8773</v>
      </c>
      <c r="K238" t="s">
        <v>108</v>
      </c>
      <c r="L238" t="s">
        <v>109</v>
      </c>
      <c r="M238" t="s">
        <v>110</v>
      </c>
      <c r="N238" t="s">
        <v>111</v>
      </c>
      <c r="O238" t="s">
        <v>112</v>
      </c>
      <c r="P238" t="s">
        <v>138</v>
      </c>
      <c r="Q238" t="s">
        <v>114</v>
      </c>
      <c r="R238" t="s">
        <v>115</v>
      </c>
      <c r="S238" t="s">
        <v>116</v>
      </c>
      <c r="T238" t="s">
        <v>116</v>
      </c>
      <c r="U238" t="s">
        <v>117</v>
      </c>
      <c r="V238" t="s">
        <v>141</v>
      </c>
      <c r="W238">
        <v>7</v>
      </c>
      <c r="X238">
        <v>5</v>
      </c>
      <c r="Y238">
        <v>2004</v>
      </c>
      <c r="Z238">
        <v>2004</v>
      </c>
      <c r="AA238" t="s">
        <v>119</v>
      </c>
      <c r="AB238" t="s">
        <v>120</v>
      </c>
      <c r="AC238" t="s">
        <v>121</v>
      </c>
      <c r="AD238" t="s">
        <v>121</v>
      </c>
      <c r="AE238" t="s">
        <v>122</v>
      </c>
      <c r="AF238">
        <v>98</v>
      </c>
      <c r="AG238" t="s">
        <v>123</v>
      </c>
      <c r="AH238">
        <f>IF(fun[[#This Row],[ExterQual]]="Ex",5,IF(fun[[#This Row],[ExterQual]]="Gd",4,IF(fun[[#This Row],[ExterQual]]="TA",3,IF(fun[[#This Row],[ExterQual]]="Fa",2,1))))</f>
        <v>4</v>
      </c>
      <c r="AI238" t="s">
        <v>124</v>
      </c>
      <c r="AJ238">
        <f>IF(fun[[#This Row],[ExterCond]]="Ex",5,IF(fun[[#This Row],[ExterCond]]="Gd",4,IF(fun[[#This Row],[ExterCond]]="TA",3,IF(fun[[#This Row],[ExterCond]]="Fa",2,1))))</f>
        <v>3</v>
      </c>
      <c r="AK238" t="s">
        <v>125</v>
      </c>
      <c r="AL238" t="s">
        <v>123</v>
      </c>
      <c r="AM238">
        <f>IF(fun[[#This Row],[BsmtQual]]="Ex",5,IF(fun[[#This Row],[BsmtQual]]="Gd",4,IF(fun[[#This Row],[BsmtQual]]="TA",3,IF(fun[[#This Row],[BsmtQual]]="Fa",2,IF(fun[[#This Row],[BsmtQual]]="Po",1,0)))))</f>
        <v>4</v>
      </c>
      <c r="AN238" t="s">
        <v>124</v>
      </c>
      <c r="AO238">
        <f>IF(fun[[#This Row],[BsmtCond]]="Ex",5,IF(fun[[#This Row],[BsmtCond]]="Gd",4,IF(fun[[#This Row],[BsmtCond]]="TA",3,IF(fun[[#This Row],[BsmtCond]]="Fa",2,IF(fun[[#This Row],[BsmtCond]]="Po",1,0)))))</f>
        <v>3</v>
      </c>
      <c r="AP238" t="s">
        <v>156</v>
      </c>
      <c r="AQ238">
        <f>IF(fun[[#This Row],[BsmtExposure]]="Gd",3,IF(fun[[#This Row],[BsmtExposure]]="Av",2,IF(fun[[#This Row],[BsmtExposure]]="Mn",1,0)))</f>
        <v>2</v>
      </c>
      <c r="AR238" t="s">
        <v>127</v>
      </c>
      <c r="AS238">
        <v>24</v>
      </c>
      <c r="AT238" t="s">
        <v>128</v>
      </c>
      <c r="AU238">
        <v>0</v>
      </c>
      <c r="AV238">
        <v>1390</v>
      </c>
      <c r="AW238">
        <v>1414</v>
      </c>
      <c r="AX238" t="s">
        <v>129</v>
      </c>
      <c r="AY238" t="s">
        <v>130</v>
      </c>
      <c r="AZ238">
        <f>IF(fun[[#This Row],[HeatingQC]]="Ex",5,IF(fun[[#This Row],[HeatingQC]]="Gd",4,IF(fun[[#This Row],[HeatingQC]]="TA",3,IF(fun[[#This Row],[HeatingQC]]="Fa",2,IF(fun[[#This Row],[HeatingQC]]="Po",1,0)))))</f>
        <v>5</v>
      </c>
      <c r="BA238" t="s">
        <v>131</v>
      </c>
      <c r="BB238" t="s">
        <v>132</v>
      </c>
      <c r="BC238">
        <v>1414</v>
      </c>
      <c r="BD238">
        <v>0</v>
      </c>
      <c r="BE238">
        <v>0</v>
      </c>
      <c r="BF238">
        <v>1414</v>
      </c>
      <c r="BG238">
        <f>LOG(fun[[#This Row],[GrLivArea]])</f>
        <v>3.1504494094608808</v>
      </c>
      <c r="BH238">
        <v>0</v>
      </c>
      <c r="BI238">
        <v>0</v>
      </c>
      <c r="BJ238">
        <f>fun[[#This Row],[BsmtFullBath]]+(0.5*fun[[#This Row],[BsmtHalfBath]])</f>
        <v>0</v>
      </c>
      <c r="BK238">
        <v>2</v>
      </c>
      <c r="BL238">
        <v>0</v>
      </c>
      <c r="BM238">
        <f>fun[[#This Row],[HalfBath]]+fun[[#This Row],[TOTBaseBath]]+fun[[#This Row],[FullBath]]</f>
        <v>2</v>
      </c>
      <c r="BN238">
        <v>3</v>
      </c>
      <c r="BO238">
        <v>1</v>
      </c>
      <c r="BP238" t="s">
        <v>123</v>
      </c>
      <c r="BQ238">
        <f>IF(fun[[#This Row],[KitchenQual]]="Ex",5,IF(fun[[#This Row],[KitchenQual]]="Gd",4,IF(fun[[#This Row],[KitchenQual]]="TA",3,IF(fun[[#This Row],[KitchenQual]]="Fa",2,0))))</f>
        <v>4</v>
      </c>
      <c r="BR238">
        <v>6</v>
      </c>
      <c r="BS238" t="s">
        <v>133</v>
      </c>
      <c r="BT238">
        <v>0</v>
      </c>
      <c r="BU238" t="s">
        <v>109</v>
      </c>
      <c r="BV238">
        <f>IF(fun[[#This Row],[FireplaceQu]]="Ex",5,IF(fun[[#This Row],[FireplaceQu]]="Gd",4,IF(fun[[#This Row],[FireplaceQu]]="TA",3,IF(fun[[#This Row],[FireplaceQu]]="Fa",2,0))))</f>
        <v>0</v>
      </c>
      <c r="BW238" t="s">
        <v>134</v>
      </c>
      <c r="BX238">
        <v>2004</v>
      </c>
      <c r="BY238" t="s">
        <v>135</v>
      </c>
      <c r="BZ238">
        <v>2</v>
      </c>
      <c r="CA238">
        <v>494</v>
      </c>
      <c r="CB238" t="s">
        <v>124</v>
      </c>
      <c r="CC238">
        <f>IF(fun[[#This Row],[GarageQual]]="Ex",5,IF(fun[[#This Row],[GarageQual]]="Gd",4,IF(fun[[#This Row],[GarageQual]]="TA",3,IF(fun[[#This Row],[GarageQual]]="Fa",2,IF(fun[[#This Row],[GarageQual]]="Po",1,0)))))</f>
        <v>3</v>
      </c>
      <c r="CD238" t="s">
        <v>124</v>
      </c>
      <c r="CE238">
        <f>IF(fun[[#This Row],[GarageCond]]="Ex",5,IF(fun[[#This Row],[GarageCond]]="Gd",4,IF(fun[[#This Row],[GarageCond]]="TA",3,IF(fun[[#This Row],[GarageCond]]="Fa",2,IF(fun[[#This Row],[GarageCond]]="Po",1,0)))))</f>
        <v>3</v>
      </c>
      <c r="CF238" t="s">
        <v>131</v>
      </c>
      <c r="CG238">
        <v>132</v>
      </c>
      <c r="CH238">
        <v>105</v>
      </c>
      <c r="CI238">
        <v>0</v>
      </c>
      <c r="CJ238">
        <v>0</v>
      </c>
      <c r="CK238">
        <v>0</v>
      </c>
      <c r="CL238">
        <f>(0.5*fun[[#This Row],[WoodDeckSF]])+fun[[#This Row],[OpenPorchSF]]+(2*fun[[#This Row],[EnclosedPorch]])+(1.5*fun[[#This Row],[3SsnPorch]])+fun[[#This Row],[ScreenPorch]]</f>
        <v>171</v>
      </c>
      <c r="CM238">
        <v>0</v>
      </c>
      <c r="CN238" t="s">
        <v>109</v>
      </c>
      <c r="CO238">
        <f>IF(fun[[#This Row],[PoolQC]]="Ex",5,IF(fun[[#This Row],[PoolQC]]="Gd",4,IF(fun[[#This Row],[PoolQC]]="TA",3,IF(fun[[#This Row],[PoolQC]]="Fa",2,IF(fun[[#This Row],[PoolQC]]="Po",1,0)))))</f>
        <v>0</v>
      </c>
      <c r="CP238" t="s">
        <v>109</v>
      </c>
      <c r="CQ238" t="s">
        <v>109</v>
      </c>
      <c r="CR238">
        <v>0</v>
      </c>
      <c r="CS238">
        <v>5</v>
      </c>
      <c r="CT238">
        <v>2010</v>
      </c>
      <c r="CU238" t="s">
        <v>136</v>
      </c>
      <c r="CV238" t="s">
        <v>137</v>
      </c>
      <c r="CW238">
        <f>COUNTIF(fun[[#This Row],[Id]:[SaleCondition]],0)</f>
        <v>18</v>
      </c>
      <c r="CX238">
        <f>COUNTIF(fun[[#This Row],[Id]:[SaleCondition]],"NA")</f>
        <v>5</v>
      </c>
      <c r="CY23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238">
        <f>fun[NUM_ExCond]+fun[NUM_BsmtCond]+fun[NUM_GarCond]</f>
        <v>9</v>
      </c>
      <c r="DA2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2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238">
        <v>185500</v>
      </c>
    </row>
    <row r="239" spans="1:107" x14ac:dyDescent="0.25">
      <c r="A239">
        <v>238</v>
      </c>
      <c r="B239">
        <v>60</v>
      </c>
      <c r="C239" t="s">
        <v>107</v>
      </c>
      <c r="D239">
        <f>IF(fun[[#This Row],[MSZoning]]="RL",1,0)</f>
        <v>1</v>
      </c>
      <c r="E239">
        <f>IF(fun[[#This Row],[rl]]="RM",1,0)</f>
        <v>0</v>
      </c>
      <c r="F239">
        <f>IF(fun[[#This Row],[rm]]="RH",1,0)</f>
        <v>0</v>
      </c>
      <c r="G239">
        <f>IF(fun[[#This Row],[rh]]="C (all)",1,0)</f>
        <v>0</v>
      </c>
      <c r="H239" t="s">
        <v>109</v>
      </c>
      <c r="I239">
        <f>IF(fun[[#This Row],[LotFrontage]]="NA",0,fun[[#This Row],[LotFrontage]])</f>
        <v>0</v>
      </c>
      <c r="J239">
        <v>9453</v>
      </c>
      <c r="K239" t="s">
        <v>108</v>
      </c>
      <c r="L239" t="s">
        <v>109</v>
      </c>
      <c r="M239" t="s">
        <v>146</v>
      </c>
      <c r="N239" t="s">
        <v>111</v>
      </c>
      <c r="O239" t="s">
        <v>112</v>
      </c>
      <c r="P239" t="s">
        <v>192</v>
      </c>
      <c r="Q239" t="s">
        <v>114</v>
      </c>
      <c r="R239" t="s">
        <v>196</v>
      </c>
      <c r="S239" t="s">
        <v>255</v>
      </c>
      <c r="T239" t="s">
        <v>116</v>
      </c>
      <c r="U239" t="s">
        <v>117</v>
      </c>
      <c r="V239" t="s">
        <v>118</v>
      </c>
      <c r="W239">
        <v>7</v>
      </c>
      <c r="X239">
        <v>7</v>
      </c>
      <c r="Y239">
        <v>1993</v>
      </c>
      <c r="Z239">
        <v>2003</v>
      </c>
      <c r="AA239" t="s">
        <v>119</v>
      </c>
      <c r="AB239" t="s">
        <v>120</v>
      </c>
      <c r="AC239" t="s">
        <v>166</v>
      </c>
      <c r="AD239" t="s">
        <v>166</v>
      </c>
      <c r="AE239" t="s">
        <v>143</v>
      </c>
      <c r="AF239">
        <v>0</v>
      </c>
      <c r="AG239" t="s">
        <v>123</v>
      </c>
      <c r="AH239">
        <f>IF(fun[[#This Row],[ExterQual]]="Ex",5,IF(fun[[#This Row],[ExterQual]]="Gd",4,IF(fun[[#This Row],[ExterQual]]="TA",3,IF(fun[[#This Row],[ExterQual]]="Fa",2,1))))</f>
        <v>4</v>
      </c>
      <c r="AI239" t="s">
        <v>124</v>
      </c>
      <c r="AJ239">
        <f>IF(fun[[#This Row],[ExterCond]]="Ex",5,IF(fun[[#This Row],[ExterCond]]="Gd",4,IF(fun[[#This Row],[ExterCond]]="TA",3,IF(fun[[#This Row],[ExterCond]]="Fa",2,1))))</f>
        <v>3</v>
      </c>
      <c r="AK239" t="s">
        <v>125</v>
      </c>
      <c r="AL239" t="s">
        <v>123</v>
      </c>
      <c r="AM239">
        <f>IF(fun[[#This Row],[BsmtQual]]="Ex",5,IF(fun[[#This Row],[BsmtQual]]="Gd",4,IF(fun[[#This Row],[BsmtQual]]="TA",3,IF(fun[[#This Row],[BsmtQual]]="Fa",2,IF(fun[[#This Row],[BsmtQual]]="Po",1,0)))))</f>
        <v>4</v>
      </c>
      <c r="AN239" t="s">
        <v>124</v>
      </c>
      <c r="AO239">
        <f>IF(fun[[#This Row],[BsmtCond]]="Ex",5,IF(fun[[#This Row],[BsmtCond]]="Gd",4,IF(fun[[#This Row],[BsmtCond]]="TA",3,IF(fun[[#This Row],[BsmtCond]]="Fa",2,IF(fun[[#This Row],[BsmtCond]]="Po",1,0)))))</f>
        <v>3</v>
      </c>
      <c r="AP239" t="s">
        <v>126</v>
      </c>
      <c r="AQ239">
        <f>IF(fun[[#This Row],[BsmtExposure]]="Gd",3,IF(fun[[#This Row],[BsmtExposure]]="Av",2,IF(fun[[#This Row],[BsmtExposure]]="Mn",1,0)))</f>
        <v>0</v>
      </c>
      <c r="AR239" t="s">
        <v>167</v>
      </c>
      <c r="AS239">
        <v>402</v>
      </c>
      <c r="AT239" t="s">
        <v>128</v>
      </c>
      <c r="AU239">
        <v>0</v>
      </c>
      <c r="AV239">
        <v>594</v>
      </c>
      <c r="AW239">
        <v>996</v>
      </c>
      <c r="AX239" t="s">
        <v>129</v>
      </c>
      <c r="AY239" t="s">
        <v>130</v>
      </c>
      <c r="AZ239">
        <f>IF(fun[[#This Row],[HeatingQC]]="Ex",5,IF(fun[[#This Row],[HeatingQC]]="Gd",4,IF(fun[[#This Row],[HeatingQC]]="TA",3,IF(fun[[#This Row],[HeatingQC]]="Fa",2,IF(fun[[#This Row],[HeatingQC]]="Po",1,0)))))</f>
        <v>5</v>
      </c>
      <c r="BA239" t="s">
        <v>131</v>
      </c>
      <c r="BB239" t="s">
        <v>132</v>
      </c>
      <c r="BC239">
        <v>1014</v>
      </c>
      <c r="BD239">
        <v>730</v>
      </c>
      <c r="BE239">
        <v>0</v>
      </c>
      <c r="BF239">
        <v>1744</v>
      </c>
      <c r="BG239">
        <f>LOG(fun[[#This Row],[GrLivArea]])</f>
        <v>3.2415464805965484</v>
      </c>
      <c r="BH239">
        <v>0</v>
      </c>
      <c r="BI239">
        <v>0</v>
      </c>
      <c r="BJ239">
        <f>fun[[#This Row],[BsmtFullBath]]+(0.5*fun[[#This Row],[BsmtHalfBath]])</f>
        <v>0</v>
      </c>
      <c r="BK239">
        <v>2</v>
      </c>
      <c r="BL239">
        <v>1</v>
      </c>
      <c r="BM239">
        <f>fun[[#This Row],[HalfBath]]+fun[[#This Row],[TOTBaseBath]]+fun[[#This Row],[FullBath]]</f>
        <v>3</v>
      </c>
      <c r="BN239">
        <v>3</v>
      </c>
      <c r="BO239">
        <v>1</v>
      </c>
      <c r="BP239" t="s">
        <v>123</v>
      </c>
      <c r="BQ239">
        <f>IF(fun[[#This Row],[KitchenQual]]="Ex",5,IF(fun[[#This Row],[KitchenQual]]="Gd",4,IF(fun[[#This Row],[KitchenQual]]="TA",3,IF(fun[[#This Row],[KitchenQual]]="Fa",2,0))))</f>
        <v>4</v>
      </c>
      <c r="BR239">
        <v>7</v>
      </c>
      <c r="BS239" t="s">
        <v>133</v>
      </c>
      <c r="BT239">
        <v>0</v>
      </c>
      <c r="BU239" t="s">
        <v>109</v>
      </c>
      <c r="BV239">
        <f>IF(fun[[#This Row],[FireplaceQu]]="Ex",5,IF(fun[[#This Row],[FireplaceQu]]="Gd",4,IF(fun[[#This Row],[FireplaceQu]]="TA",3,IF(fun[[#This Row],[FireplaceQu]]="Fa",2,0))))</f>
        <v>0</v>
      </c>
      <c r="BW239" t="s">
        <v>134</v>
      </c>
      <c r="BX239">
        <v>1993</v>
      </c>
      <c r="BY239" t="s">
        <v>135</v>
      </c>
      <c r="BZ239">
        <v>2</v>
      </c>
      <c r="CA239">
        <v>457</v>
      </c>
      <c r="CB239" t="s">
        <v>124</v>
      </c>
      <c r="CC239">
        <f>IF(fun[[#This Row],[GarageQual]]="Ex",5,IF(fun[[#This Row],[GarageQual]]="Gd",4,IF(fun[[#This Row],[GarageQual]]="TA",3,IF(fun[[#This Row],[GarageQual]]="Fa",2,IF(fun[[#This Row],[GarageQual]]="Po",1,0)))))</f>
        <v>3</v>
      </c>
      <c r="CD239" t="s">
        <v>124</v>
      </c>
      <c r="CE239">
        <f>IF(fun[[#This Row],[GarageCond]]="Ex",5,IF(fun[[#This Row],[GarageCond]]="Gd",4,IF(fun[[#This Row],[GarageCond]]="TA",3,IF(fun[[#This Row],[GarageCond]]="Fa",2,IF(fun[[#This Row],[GarageCond]]="Po",1,0)))))</f>
        <v>3</v>
      </c>
      <c r="CF239" t="s">
        <v>131</v>
      </c>
      <c r="CG239">
        <v>370</v>
      </c>
      <c r="CH239">
        <v>70</v>
      </c>
      <c r="CI239">
        <v>0</v>
      </c>
      <c r="CJ239">
        <v>238</v>
      </c>
      <c r="CK239">
        <v>0</v>
      </c>
      <c r="CL239">
        <f>(0.5*fun[[#This Row],[WoodDeckSF]])+fun[[#This Row],[OpenPorchSF]]+(2*fun[[#This Row],[EnclosedPorch]])+(1.5*fun[[#This Row],[3SsnPorch]])+fun[[#This Row],[ScreenPorch]]</f>
        <v>612</v>
      </c>
      <c r="CM239">
        <v>0</v>
      </c>
      <c r="CN239" t="s">
        <v>109</v>
      </c>
      <c r="CO239">
        <f>IF(fun[[#This Row],[PoolQC]]="Ex",5,IF(fun[[#This Row],[PoolQC]]="Gd",4,IF(fun[[#This Row],[PoolQC]]="TA",3,IF(fun[[#This Row],[PoolQC]]="Fa",2,IF(fun[[#This Row],[PoolQC]]="Po",1,0)))))</f>
        <v>0</v>
      </c>
      <c r="CP239" t="s">
        <v>109</v>
      </c>
      <c r="CQ239" t="s">
        <v>109</v>
      </c>
      <c r="CR239">
        <v>0</v>
      </c>
      <c r="CS239">
        <v>2</v>
      </c>
      <c r="CT239">
        <v>2010</v>
      </c>
      <c r="CU239" t="s">
        <v>136</v>
      </c>
      <c r="CV239" t="s">
        <v>137</v>
      </c>
      <c r="CW239">
        <f>COUNTIF(fun[[#This Row],[Id]:[SaleCondition]],0)</f>
        <v>18</v>
      </c>
      <c r="CX239">
        <f>COUNTIF(fun[[#This Row],[Id]:[SaleCondition]],"NA")</f>
        <v>6</v>
      </c>
      <c r="CY23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239">
        <f>fun[NUM_ExCond]+fun[NUM_BsmtCond]+fun[NUM_GarCond]</f>
        <v>9</v>
      </c>
      <c r="DA2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113</v>
      </c>
      <c r="DB2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80.5</v>
      </c>
      <c r="DC239">
        <v>194500</v>
      </c>
    </row>
    <row r="240" spans="1:107" x14ac:dyDescent="0.25">
      <c r="A240">
        <v>239</v>
      </c>
      <c r="B240">
        <v>20</v>
      </c>
      <c r="C240" t="s">
        <v>107</v>
      </c>
      <c r="D240">
        <f>IF(fun[[#This Row],[MSZoning]]="RL",1,0)</f>
        <v>1</v>
      </c>
      <c r="E240">
        <f>IF(fun[[#This Row],[rl]]="RM",1,0)</f>
        <v>0</v>
      </c>
      <c r="F240">
        <f>IF(fun[[#This Row],[rm]]="RH",1,0)</f>
        <v>0</v>
      </c>
      <c r="G240">
        <f>IF(fun[[#This Row],[rh]]="C (all)",1,0)</f>
        <v>0</v>
      </c>
      <c r="H240">
        <v>93</v>
      </c>
      <c r="I240">
        <f>IF(fun[[#This Row],[LotFrontage]]="NA",0,fun[[#This Row],[LotFrontage]])</f>
        <v>93</v>
      </c>
      <c r="J240">
        <v>12030</v>
      </c>
      <c r="K240" t="s">
        <v>108</v>
      </c>
      <c r="L240" t="s">
        <v>109</v>
      </c>
      <c r="M240" t="s">
        <v>110</v>
      </c>
      <c r="N240" t="s">
        <v>111</v>
      </c>
      <c r="O240" t="s">
        <v>112</v>
      </c>
      <c r="P240" t="s">
        <v>113</v>
      </c>
      <c r="Q240" t="s">
        <v>114</v>
      </c>
      <c r="R240" t="s">
        <v>180</v>
      </c>
      <c r="S240" t="s">
        <v>116</v>
      </c>
      <c r="T240" t="s">
        <v>116</v>
      </c>
      <c r="U240" t="s">
        <v>117</v>
      </c>
      <c r="V240" t="s">
        <v>141</v>
      </c>
      <c r="W240">
        <v>8</v>
      </c>
      <c r="X240">
        <v>5</v>
      </c>
      <c r="Y240">
        <v>2007</v>
      </c>
      <c r="Z240">
        <v>2007</v>
      </c>
      <c r="AA240" t="s">
        <v>178</v>
      </c>
      <c r="AB240" t="s">
        <v>120</v>
      </c>
      <c r="AC240" t="s">
        <v>121</v>
      </c>
      <c r="AD240" t="s">
        <v>121</v>
      </c>
      <c r="AE240" t="s">
        <v>122</v>
      </c>
      <c r="AF240">
        <v>254</v>
      </c>
      <c r="AG240" t="s">
        <v>130</v>
      </c>
      <c r="AH240">
        <f>IF(fun[[#This Row],[ExterQual]]="Ex",5,IF(fun[[#This Row],[ExterQual]]="Gd",4,IF(fun[[#This Row],[ExterQual]]="TA",3,IF(fun[[#This Row],[ExterQual]]="Fa",2,1))))</f>
        <v>5</v>
      </c>
      <c r="AI240" t="s">
        <v>124</v>
      </c>
      <c r="AJ240">
        <f>IF(fun[[#This Row],[ExterCond]]="Ex",5,IF(fun[[#This Row],[ExterCond]]="Gd",4,IF(fun[[#This Row],[ExterCond]]="TA",3,IF(fun[[#This Row],[ExterCond]]="Fa",2,1))))</f>
        <v>3</v>
      </c>
      <c r="AK240" t="s">
        <v>125</v>
      </c>
      <c r="AL240" t="s">
        <v>130</v>
      </c>
      <c r="AM240">
        <f>IF(fun[[#This Row],[BsmtQual]]="Ex",5,IF(fun[[#This Row],[BsmtQual]]="Gd",4,IF(fun[[#This Row],[BsmtQual]]="TA",3,IF(fun[[#This Row],[BsmtQual]]="Fa",2,IF(fun[[#This Row],[BsmtQual]]="Po",1,0)))))</f>
        <v>5</v>
      </c>
      <c r="AN240" t="s">
        <v>124</v>
      </c>
      <c r="AO240">
        <f>IF(fun[[#This Row],[BsmtCond]]="Ex",5,IF(fun[[#This Row],[BsmtCond]]="Gd",4,IF(fun[[#This Row],[BsmtCond]]="TA",3,IF(fun[[#This Row],[BsmtCond]]="Fa",2,IF(fun[[#This Row],[BsmtCond]]="Po",1,0)))))</f>
        <v>3</v>
      </c>
      <c r="AP240" t="s">
        <v>126</v>
      </c>
      <c r="AQ240">
        <f>IF(fun[[#This Row],[BsmtExposure]]="Gd",3,IF(fun[[#This Row],[BsmtExposure]]="Av",2,IF(fun[[#This Row],[BsmtExposure]]="Mn",1,0)))</f>
        <v>0</v>
      </c>
      <c r="AR240" t="s">
        <v>128</v>
      </c>
      <c r="AS240">
        <v>0</v>
      </c>
      <c r="AT240" t="s">
        <v>128</v>
      </c>
      <c r="AU240">
        <v>0</v>
      </c>
      <c r="AV240">
        <v>1694</v>
      </c>
      <c r="AW240">
        <v>1694</v>
      </c>
      <c r="AX240" t="s">
        <v>129</v>
      </c>
      <c r="AY240" t="s">
        <v>130</v>
      </c>
      <c r="AZ240">
        <f>IF(fun[[#This Row],[HeatingQC]]="Ex",5,IF(fun[[#This Row],[HeatingQC]]="Gd",4,IF(fun[[#This Row],[HeatingQC]]="TA",3,IF(fun[[#This Row],[HeatingQC]]="Fa",2,IF(fun[[#This Row],[HeatingQC]]="Po",1,0)))))</f>
        <v>5</v>
      </c>
      <c r="BA240" t="s">
        <v>131</v>
      </c>
      <c r="BB240" t="s">
        <v>132</v>
      </c>
      <c r="BC240">
        <v>1694</v>
      </c>
      <c r="BD240">
        <v>0</v>
      </c>
      <c r="BE240">
        <v>0</v>
      </c>
      <c r="BF240">
        <v>1694</v>
      </c>
      <c r="BG240">
        <f>LOG(fun[[#This Row],[GrLivArea]])</f>
        <v>3.228913405994688</v>
      </c>
      <c r="BH240">
        <v>0</v>
      </c>
      <c r="BI240">
        <v>0</v>
      </c>
      <c r="BJ240">
        <f>fun[[#This Row],[BsmtFullBath]]+(0.5*fun[[#This Row],[BsmtHalfBath]])</f>
        <v>0</v>
      </c>
      <c r="BK240">
        <v>2</v>
      </c>
      <c r="BL240">
        <v>0</v>
      </c>
      <c r="BM240">
        <f>fun[[#This Row],[HalfBath]]+fun[[#This Row],[TOTBaseBath]]+fun[[#This Row],[FullBath]]</f>
        <v>2</v>
      </c>
      <c r="BN240">
        <v>3</v>
      </c>
      <c r="BO240">
        <v>1</v>
      </c>
      <c r="BP240" t="s">
        <v>123</v>
      </c>
      <c r="BQ240">
        <f>IF(fun[[#This Row],[KitchenQual]]="Ex",5,IF(fun[[#This Row],[KitchenQual]]="Gd",4,IF(fun[[#This Row],[KitchenQual]]="TA",3,IF(fun[[#This Row],[KitchenQual]]="Fa",2,0))))</f>
        <v>4</v>
      </c>
      <c r="BR240">
        <v>7</v>
      </c>
      <c r="BS240" t="s">
        <v>133</v>
      </c>
      <c r="BT240">
        <v>0</v>
      </c>
      <c r="BU240" t="s">
        <v>109</v>
      </c>
      <c r="BV240">
        <f>IF(fun[[#This Row],[FireplaceQu]]="Ex",5,IF(fun[[#This Row],[FireplaceQu]]="Gd",4,IF(fun[[#This Row],[FireplaceQu]]="TA",3,IF(fun[[#This Row],[FireplaceQu]]="Fa",2,0))))</f>
        <v>0</v>
      </c>
      <c r="BW240" t="s">
        <v>134</v>
      </c>
      <c r="BX240">
        <v>2007</v>
      </c>
      <c r="BY240" t="s">
        <v>183</v>
      </c>
      <c r="BZ240">
        <v>3</v>
      </c>
      <c r="CA240">
        <v>818</v>
      </c>
      <c r="CB240" t="s">
        <v>124</v>
      </c>
      <c r="CC240">
        <f>IF(fun[[#This Row],[GarageQual]]="Ex",5,IF(fun[[#This Row],[GarageQual]]="Gd",4,IF(fun[[#This Row],[GarageQual]]="TA",3,IF(fun[[#This Row],[GarageQual]]="Fa",2,IF(fun[[#This Row],[GarageQual]]="Po",1,0)))))</f>
        <v>3</v>
      </c>
      <c r="CD240" t="s">
        <v>124</v>
      </c>
      <c r="CE240">
        <f>IF(fun[[#This Row],[GarageCond]]="Ex",5,IF(fun[[#This Row],[GarageCond]]="Gd",4,IF(fun[[#This Row],[GarageCond]]="TA",3,IF(fun[[#This Row],[GarageCond]]="Fa",2,IF(fun[[#This Row],[GarageCond]]="Po",1,0)))))</f>
        <v>3</v>
      </c>
      <c r="CF240" t="s">
        <v>131</v>
      </c>
      <c r="CG240">
        <v>168</v>
      </c>
      <c r="CH240">
        <v>228</v>
      </c>
      <c r="CI240">
        <v>0</v>
      </c>
      <c r="CJ240">
        <v>0</v>
      </c>
      <c r="CK240">
        <v>0</v>
      </c>
      <c r="CL240">
        <f>(0.5*fun[[#This Row],[WoodDeckSF]])+fun[[#This Row],[OpenPorchSF]]+(2*fun[[#This Row],[EnclosedPorch]])+(1.5*fun[[#This Row],[3SsnPorch]])+fun[[#This Row],[ScreenPorch]]</f>
        <v>312</v>
      </c>
      <c r="CM240">
        <v>0</v>
      </c>
      <c r="CN240" t="s">
        <v>109</v>
      </c>
      <c r="CO240">
        <f>IF(fun[[#This Row],[PoolQC]]="Ex",5,IF(fun[[#This Row],[PoolQC]]="Gd",4,IF(fun[[#This Row],[PoolQC]]="TA",3,IF(fun[[#This Row],[PoolQC]]="Fa",2,IF(fun[[#This Row],[PoolQC]]="Po",1,0)))))</f>
        <v>0</v>
      </c>
      <c r="CP240" t="s">
        <v>109</v>
      </c>
      <c r="CQ240" t="s">
        <v>109</v>
      </c>
      <c r="CR240">
        <v>0</v>
      </c>
      <c r="CS240">
        <v>12</v>
      </c>
      <c r="CT240">
        <v>2007</v>
      </c>
      <c r="CU240" t="s">
        <v>184</v>
      </c>
      <c r="CV240" t="s">
        <v>185</v>
      </c>
      <c r="CW240">
        <f>COUNTIF(fun[[#This Row],[Id]:[SaleCondition]],0)</f>
        <v>20</v>
      </c>
      <c r="CX240">
        <f>COUNTIF(fun[[#This Row],[Id]:[SaleCondition]],"NA")</f>
        <v>5</v>
      </c>
      <c r="CY240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240">
        <f>fun[NUM_ExCond]+fun[NUM_BsmtCond]+fun[NUM_GarCond]</f>
        <v>9</v>
      </c>
      <c r="DA2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119</v>
      </c>
      <c r="DB2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76.25</v>
      </c>
      <c r="DC240">
        <v>318000</v>
      </c>
    </row>
    <row r="241" spans="1:107" x14ac:dyDescent="0.25">
      <c r="A241">
        <v>240</v>
      </c>
      <c r="B241">
        <v>50</v>
      </c>
      <c r="C241" t="s">
        <v>107</v>
      </c>
      <c r="D241">
        <f>IF(fun[[#This Row],[MSZoning]]="RL",1,0)</f>
        <v>1</v>
      </c>
      <c r="E241">
        <f>IF(fun[[#This Row],[rl]]="RM",1,0)</f>
        <v>0</v>
      </c>
      <c r="F241">
        <f>IF(fun[[#This Row],[rm]]="RH",1,0)</f>
        <v>0</v>
      </c>
      <c r="G241">
        <f>IF(fun[[#This Row],[rh]]="C (all)",1,0)</f>
        <v>0</v>
      </c>
      <c r="H241">
        <v>52</v>
      </c>
      <c r="I241">
        <f>IF(fun[[#This Row],[LotFrontage]]="NA",0,fun[[#This Row],[LotFrontage]])</f>
        <v>52</v>
      </c>
      <c r="J241">
        <v>8741</v>
      </c>
      <c r="K241" t="s">
        <v>108</v>
      </c>
      <c r="L241" t="s">
        <v>109</v>
      </c>
      <c r="M241" t="s">
        <v>110</v>
      </c>
      <c r="N241" t="s">
        <v>111</v>
      </c>
      <c r="O241" t="s">
        <v>112</v>
      </c>
      <c r="P241" t="s">
        <v>113</v>
      </c>
      <c r="Q241" t="s">
        <v>114</v>
      </c>
      <c r="R241" t="s">
        <v>211</v>
      </c>
      <c r="S241" t="s">
        <v>116</v>
      </c>
      <c r="T241" t="s">
        <v>116</v>
      </c>
      <c r="U241" t="s">
        <v>117</v>
      </c>
      <c r="V241" t="s">
        <v>158</v>
      </c>
      <c r="W241">
        <v>6</v>
      </c>
      <c r="X241">
        <v>4</v>
      </c>
      <c r="Y241">
        <v>1945</v>
      </c>
      <c r="Z241">
        <v>1950</v>
      </c>
      <c r="AA241" t="s">
        <v>119</v>
      </c>
      <c r="AB241" t="s">
        <v>120</v>
      </c>
      <c r="AC241" t="s">
        <v>121</v>
      </c>
      <c r="AD241" t="s">
        <v>121</v>
      </c>
      <c r="AE241" t="s">
        <v>143</v>
      </c>
      <c r="AF241">
        <v>0</v>
      </c>
      <c r="AG241" t="s">
        <v>124</v>
      </c>
      <c r="AH241">
        <f>IF(fun[[#This Row],[ExterQual]]="Ex",5,IF(fun[[#This Row],[ExterQual]]="Gd",4,IF(fun[[#This Row],[ExterQual]]="TA",3,IF(fun[[#This Row],[ExterQual]]="Fa",2,1))))</f>
        <v>3</v>
      </c>
      <c r="AI241" t="s">
        <v>124</v>
      </c>
      <c r="AJ241">
        <f>IF(fun[[#This Row],[ExterCond]]="Ex",5,IF(fun[[#This Row],[ExterCond]]="Gd",4,IF(fun[[#This Row],[ExterCond]]="TA",3,IF(fun[[#This Row],[ExterCond]]="Fa",2,1))))</f>
        <v>3</v>
      </c>
      <c r="AK241" t="s">
        <v>144</v>
      </c>
      <c r="AL241" t="s">
        <v>124</v>
      </c>
      <c r="AM241">
        <f>IF(fun[[#This Row],[BsmtQual]]="Ex",5,IF(fun[[#This Row],[BsmtQual]]="Gd",4,IF(fun[[#This Row],[BsmtQual]]="TA",3,IF(fun[[#This Row],[BsmtQual]]="Fa",2,IF(fun[[#This Row],[BsmtQual]]="Po",1,0)))))</f>
        <v>3</v>
      </c>
      <c r="AN241" t="s">
        <v>173</v>
      </c>
      <c r="AO241">
        <f>IF(fun[[#This Row],[BsmtCond]]="Ex",5,IF(fun[[#This Row],[BsmtCond]]="Gd",4,IF(fun[[#This Row],[BsmtCond]]="TA",3,IF(fun[[#This Row],[BsmtCond]]="Fa",2,IF(fun[[#This Row],[BsmtCond]]="Po",1,0)))))</f>
        <v>2</v>
      </c>
      <c r="AP241" t="s">
        <v>126</v>
      </c>
      <c r="AQ241">
        <f>IF(fun[[#This Row],[BsmtExposure]]="Gd",3,IF(fun[[#This Row],[BsmtExposure]]="Av",2,IF(fun[[#This Row],[BsmtExposure]]="Mn",1,0)))</f>
        <v>0</v>
      </c>
      <c r="AR241" t="s">
        <v>198</v>
      </c>
      <c r="AS241">
        <v>94</v>
      </c>
      <c r="AT241" t="s">
        <v>128</v>
      </c>
      <c r="AU241">
        <v>0</v>
      </c>
      <c r="AV241">
        <v>641</v>
      </c>
      <c r="AW241">
        <v>735</v>
      </c>
      <c r="AX241" t="s">
        <v>129</v>
      </c>
      <c r="AY241" t="s">
        <v>124</v>
      </c>
      <c r="AZ241">
        <f>IF(fun[[#This Row],[HeatingQC]]="Ex",5,IF(fun[[#This Row],[HeatingQC]]="Gd",4,IF(fun[[#This Row],[HeatingQC]]="TA",3,IF(fun[[#This Row],[HeatingQC]]="Fa",2,IF(fun[[#This Row],[HeatingQC]]="Po",1,0)))))</f>
        <v>3</v>
      </c>
      <c r="BA241" t="s">
        <v>131</v>
      </c>
      <c r="BB241" t="s">
        <v>190</v>
      </c>
      <c r="BC241">
        <v>798</v>
      </c>
      <c r="BD241">
        <v>689</v>
      </c>
      <c r="BE241">
        <v>0</v>
      </c>
      <c r="BF241">
        <v>1487</v>
      </c>
      <c r="BG241">
        <f>LOG(fun[[#This Row],[GrLivArea]])</f>
        <v>3.1723109685219542</v>
      </c>
      <c r="BH241">
        <v>0</v>
      </c>
      <c r="BI241">
        <v>0</v>
      </c>
      <c r="BJ241">
        <f>fun[[#This Row],[BsmtFullBath]]+(0.5*fun[[#This Row],[BsmtHalfBath]])</f>
        <v>0</v>
      </c>
      <c r="BK241">
        <v>1</v>
      </c>
      <c r="BL241">
        <v>1</v>
      </c>
      <c r="BM241">
        <f>fun[[#This Row],[HalfBath]]+fun[[#This Row],[TOTBaseBath]]+fun[[#This Row],[FullBath]]</f>
        <v>2</v>
      </c>
      <c r="BN241">
        <v>3</v>
      </c>
      <c r="BO241">
        <v>1</v>
      </c>
      <c r="BP241" t="s">
        <v>124</v>
      </c>
      <c r="BQ241">
        <f>IF(fun[[#This Row],[KitchenQual]]="Ex",5,IF(fun[[#This Row],[KitchenQual]]="Gd",4,IF(fun[[#This Row],[KitchenQual]]="TA",3,IF(fun[[#This Row],[KitchenQual]]="Fa",2,0))))</f>
        <v>3</v>
      </c>
      <c r="BR241">
        <v>7</v>
      </c>
      <c r="BS241" t="s">
        <v>133</v>
      </c>
      <c r="BT241">
        <v>1</v>
      </c>
      <c r="BU241" t="s">
        <v>123</v>
      </c>
      <c r="BV241">
        <f>IF(fun[[#This Row],[FireplaceQu]]="Ex",5,IF(fun[[#This Row],[FireplaceQu]]="Gd",4,IF(fun[[#This Row],[FireplaceQu]]="TA",3,IF(fun[[#This Row],[FireplaceQu]]="Fa",2,0))))</f>
        <v>4</v>
      </c>
      <c r="BW241" t="s">
        <v>153</v>
      </c>
      <c r="BX241">
        <v>1949</v>
      </c>
      <c r="BY241" t="s">
        <v>128</v>
      </c>
      <c r="BZ241">
        <v>1</v>
      </c>
      <c r="CA241">
        <v>220</v>
      </c>
      <c r="CB241" t="s">
        <v>124</v>
      </c>
      <c r="CC241">
        <f>IF(fun[[#This Row],[GarageQual]]="Ex",5,IF(fun[[#This Row],[GarageQual]]="Gd",4,IF(fun[[#This Row],[GarageQual]]="TA",3,IF(fun[[#This Row],[GarageQual]]="Fa",2,IF(fun[[#This Row],[GarageQual]]="Po",1,0)))))</f>
        <v>3</v>
      </c>
      <c r="CD241" t="s">
        <v>124</v>
      </c>
      <c r="CE241">
        <f>IF(fun[[#This Row],[GarageCond]]="Ex",5,IF(fun[[#This Row],[GarageCond]]="Gd",4,IF(fun[[#This Row],[GarageCond]]="TA",3,IF(fun[[#This Row],[GarageCond]]="Fa",2,IF(fun[[#This Row],[GarageCond]]="Po",1,0)))))</f>
        <v>3</v>
      </c>
      <c r="CF241" t="s">
        <v>131</v>
      </c>
      <c r="CG241">
        <v>0</v>
      </c>
      <c r="CH241">
        <v>140</v>
      </c>
      <c r="CI241">
        <v>0</v>
      </c>
      <c r="CJ241">
        <v>0</v>
      </c>
      <c r="CK241">
        <v>0</v>
      </c>
      <c r="CL241">
        <f>(0.5*fun[[#This Row],[WoodDeckSF]])+fun[[#This Row],[OpenPorchSF]]+(2*fun[[#This Row],[EnclosedPorch]])+(1.5*fun[[#This Row],[3SsnPorch]])+fun[[#This Row],[ScreenPorch]]</f>
        <v>140</v>
      </c>
      <c r="CM241">
        <v>0</v>
      </c>
      <c r="CN241" t="s">
        <v>109</v>
      </c>
      <c r="CO241">
        <f>IF(fun[[#This Row],[PoolQC]]="Ex",5,IF(fun[[#This Row],[PoolQC]]="Gd",4,IF(fun[[#This Row],[PoolQC]]="TA",3,IF(fun[[#This Row],[PoolQC]]="Fa",2,IF(fun[[#This Row],[PoolQC]]="Po",1,0)))))</f>
        <v>0</v>
      </c>
      <c r="CP241" t="s">
        <v>160</v>
      </c>
      <c r="CQ241" t="s">
        <v>109</v>
      </c>
      <c r="CR241">
        <v>0</v>
      </c>
      <c r="CS241">
        <v>4</v>
      </c>
      <c r="CT241">
        <v>2010</v>
      </c>
      <c r="CU241" t="s">
        <v>136</v>
      </c>
      <c r="CV241" t="s">
        <v>137</v>
      </c>
      <c r="CW241">
        <f>COUNTIF(fun[[#This Row],[Id]:[SaleCondition]],0)</f>
        <v>17</v>
      </c>
      <c r="CX241">
        <f>COUNTIF(fun[[#This Row],[Id]:[SaleCondition]],"NA")</f>
        <v>3</v>
      </c>
      <c r="CY241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41">
        <f>fun[NUM_ExCond]+fun[NUM_BsmtCond]+fun[NUM_GarCond]</f>
        <v>8</v>
      </c>
      <c r="DA2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2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48.75</v>
      </c>
      <c r="DC241">
        <v>113000</v>
      </c>
    </row>
    <row r="242" spans="1:107" x14ac:dyDescent="0.25">
      <c r="A242">
        <v>241</v>
      </c>
      <c r="B242">
        <v>20</v>
      </c>
      <c r="C242" t="s">
        <v>218</v>
      </c>
      <c r="D242">
        <f>IF(fun[[#This Row],[MSZoning]]="RL",1,0)</f>
        <v>0</v>
      </c>
      <c r="E242">
        <f>IF(fun[[#This Row],[rl]]="RM",1,0)</f>
        <v>0</v>
      </c>
      <c r="F242">
        <f>IF(fun[[#This Row],[rm]]="RH",1,0)</f>
        <v>0</v>
      </c>
      <c r="G242">
        <f>IF(fun[[#This Row],[rh]]="C (all)",1,0)</f>
        <v>0</v>
      </c>
      <c r="H242">
        <v>75</v>
      </c>
      <c r="I242">
        <f>IF(fun[[#This Row],[LotFrontage]]="NA",0,fun[[#This Row],[LotFrontage]])</f>
        <v>75</v>
      </c>
      <c r="J242">
        <v>9000</v>
      </c>
      <c r="K242" t="s">
        <v>108</v>
      </c>
      <c r="L242" t="s">
        <v>109</v>
      </c>
      <c r="M242" t="s">
        <v>110</v>
      </c>
      <c r="N242" t="s">
        <v>111</v>
      </c>
      <c r="O242" t="s">
        <v>112</v>
      </c>
      <c r="P242" t="s">
        <v>113</v>
      </c>
      <c r="Q242" t="s">
        <v>114</v>
      </c>
      <c r="R242" t="s">
        <v>162</v>
      </c>
      <c r="S242" t="s">
        <v>116</v>
      </c>
      <c r="T242" t="s">
        <v>116</v>
      </c>
      <c r="U242" t="s">
        <v>117</v>
      </c>
      <c r="V242" t="s">
        <v>141</v>
      </c>
      <c r="W242">
        <v>8</v>
      </c>
      <c r="X242">
        <v>5</v>
      </c>
      <c r="Y242">
        <v>2008</v>
      </c>
      <c r="Z242">
        <v>2008</v>
      </c>
      <c r="AA242" t="s">
        <v>119</v>
      </c>
      <c r="AB242" t="s">
        <v>120</v>
      </c>
      <c r="AC242" t="s">
        <v>121</v>
      </c>
      <c r="AD242" t="s">
        <v>121</v>
      </c>
      <c r="AE242" t="s">
        <v>163</v>
      </c>
      <c r="AF242">
        <v>36</v>
      </c>
      <c r="AG242" t="s">
        <v>123</v>
      </c>
      <c r="AH242">
        <f>IF(fun[[#This Row],[ExterQual]]="Ex",5,IF(fun[[#This Row],[ExterQual]]="Gd",4,IF(fun[[#This Row],[ExterQual]]="TA",3,IF(fun[[#This Row],[ExterQual]]="Fa",2,1))))</f>
        <v>4</v>
      </c>
      <c r="AI242" t="s">
        <v>124</v>
      </c>
      <c r="AJ242">
        <f>IF(fun[[#This Row],[ExterCond]]="Ex",5,IF(fun[[#This Row],[ExterCond]]="Gd",4,IF(fun[[#This Row],[ExterCond]]="TA",3,IF(fun[[#This Row],[ExterCond]]="Fa",2,1))))</f>
        <v>3</v>
      </c>
      <c r="AK242" t="s">
        <v>125</v>
      </c>
      <c r="AL242" t="s">
        <v>123</v>
      </c>
      <c r="AM242">
        <f>IF(fun[[#This Row],[BsmtQual]]="Ex",5,IF(fun[[#This Row],[BsmtQual]]="Gd",4,IF(fun[[#This Row],[BsmtQual]]="TA",3,IF(fun[[#This Row],[BsmtQual]]="Fa",2,IF(fun[[#This Row],[BsmtQual]]="Po",1,0)))))</f>
        <v>4</v>
      </c>
      <c r="AN242" t="s">
        <v>124</v>
      </c>
      <c r="AO242">
        <f>IF(fun[[#This Row],[BsmtCond]]="Ex",5,IF(fun[[#This Row],[BsmtCond]]="Gd",4,IF(fun[[#This Row],[BsmtCond]]="TA",3,IF(fun[[#This Row],[BsmtCond]]="Fa",2,IF(fun[[#This Row],[BsmtCond]]="Po",1,0)))))</f>
        <v>3</v>
      </c>
      <c r="AP242" t="s">
        <v>156</v>
      </c>
      <c r="AQ242">
        <f>IF(fun[[#This Row],[BsmtExposure]]="Gd",3,IF(fun[[#This Row],[BsmtExposure]]="Av",2,IF(fun[[#This Row],[BsmtExposure]]="Mn",1,0)))</f>
        <v>2</v>
      </c>
      <c r="AR242" t="s">
        <v>127</v>
      </c>
      <c r="AS242">
        <v>1078</v>
      </c>
      <c r="AT242" t="s">
        <v>128</v>
      </c>
      <c r="AU242">
        <v>0</v>
      </c>
      <c r="AV242">
        <v>488</v>
      </c>
      <c r="AW242">
        <v>1566</v>
      </c>
      <c r="AX242" t="s">
        <v>129</v>
      </c>
      <c r="AY242" t="s">
        <v>130</v>
      </c>
      <c r="AZ242">
        <f>IF(fun[[#This Row],[HeatingQC]]="Ex",5,IF(fun[[#This Row],[HeatingQC]]="Gd",4,IF(fun[[#This Row],[HeatingQC]]="TA",3,IF(fun[[#This Row],[HeatingQC]]="Fa",2,IF(fun[[#This Row],[HeatingQC]]="Po",1,0)))))</f>
        <v>5</v>
      </c>
      <c r="BA242" t="s">
        <v>131</v>
      </c>
      <c r="BB242" t="s">
        <v>132</v>
      </c>
      <c r="BC242">
        <v>1566</v>
      </c>
      <c r="BD242">
        <v>0</v>
      </c>
      <c r="BE242">
        <v>0</v>
      </c>
      <c r="BF242">
        <v>1566</v>
      </c>
      <c r="BG242">
        <f>LOG(fun[[#This Row],[GrLivArea]])</f>
        <v>3.1947917577219247</v>
      </c>
      <c r="BH242">
        <v>1</v>
      </c>
      <c r="BI242">
        <v>0</v>
      </c>
      <c r="BJ242">
        <f>fun[[#This Row],[BsmtFullBath]]+(0.5*fun[[#This Row],[BsmtHalfBath]])</f>
        <v>1</v>
      </c>
      <c r="BK242">
        <v>2</v>
      </c>
      <c r="BL242">
        <v>0</v>
      </c>
      <c r="BM242">
        <f>fun[[#This Row],[HalfBath]]+fun[[#This Row],[TOTBaseBath]]+fun[[#This Row],[FullBath]]</f>
        <v>3</v>
      </c>
      <c r="BN242">
        <v>3</v>
      </c>
      <c r="BO242">
        <v>1</v>
      </c>
      <c r="BP242" t="s">
        <v>123</v>
      </c>
      <c r="BQ242">
        <f>IF(fun[[#This Row],[KitchenQual]]="Ex",5,IF(fun[[#This Row],[KitchenQual]]="Gd",4,IF(fun[[#This Row],[KitchenQual]]="TA",3,IF(fun[[#This Row],[KitchenQual]]="Fa",2,0))))</f>
        <v>4</v>
      </c>
      <c r="BR242">
        <v>7</v>
      </c>
      <c r="BS242" t="s">
        <v>133</v>
      </c>
      <c r="BT242">
        <v>0</v>
      </c>
      <c r="BU242" t="s">
        <v>109</v>
      </c>
      <c r="BV242">
        <f>IF(fun[[#This Row],[FireplaceQu]]="Ex",5,IF(fun[[#This Row],[FireplaceQu]]="Gd",4,IF(fun[[#This Row],[FireplaceQu]]="TA",3,IF(fun[[#This Row],[FireplaceQu]]="Fa",2,0))))</f>
        <v>0</v>
      </c>
      <c r="BW242" t="s">
        <v>134</v>
      </c>
      <c r="BX242">
        <v>2008</v>
      </c>
      <c r="BY242" t="s">
        <v>135</v>
      </c>
      <c r="BZ242">
        <v>2</v>
      </c>
      <c r="CA242">
        <v>750</v>
      </c>
      <c r="CB242" t="s">
        <v>124</v>
      </c>
      <c r="CC242">
        <f>IF(fun[[#This Row],[GarageQual]]="Ex",5,IF(fun[[#This Row],[GarageQual]]="Gd",4,IF(fun[[#This Row],[GarageQual]]="TA",3,IF(fun[[#This Row],[GarageQual]]="Fa",2,IF(fun[[#This Row],[GarageQual]]="Po",1,0)))))</f>
        <v>3</v>
      </c>
      <c r="CD242" t="s">
        <v>124</v>
      </c>
      <c r="CE242">
        <f>IF(fun[[#This Row],[GarageCond]]="Ex",5,IF(fun[[#This Row],[GarageCond]]="Gd",4,IF(fun[[#This Row],[GarageCond]]="TA",3,IF(fun[[#This Row],[GarageCond]]="Fa",2,IF(fun[[#This Row],[GarageCond]]="Po",1,0)))))</f>
        <v>3</v>
      </c>
      <c r="CF242" t="s">
        <v>131</v>
      </c>
      <c r="CG242">
        <v>144</v>
      </c>
      <c r="CH242">
        <v>168</v>
      </c>
      <c r="CI242">
        <v>0</v>
      </c>
      <c r="CJ242">
        <v>0</v>
      </c>
      <c r="CK242">
        <v>0</v>
      </c>
      <c r="CL242">
        <f>(0.5*fun[[#This Row],[WoodDeckSF]])+fun[[#This Row],[OpenPorchSF]]+(2*fun[[#This Row],[EnclosedPorch]])+(1.5*fun[[#This Row],[3SsnPorch]])+fun[[#This Row],[ScreenPorch]]</f>
        <v>240</v>
      </c>
      <c r="CM242">
        <v>0</v>
      </c>
      <c r="CN242" t="s">
        <v>109</v>
      </c>
      <c r="CO242">
        <f>IF(fun[[#This Row],[PoolQC]]="Ex",5,IF(fun[[#This Row],[PoolQC]]="Gd",4,IF(fun[[#This Row],[PoolQC]]="TA",3,IF(fun[[#This Row],[PoolQC]]="Fa",2,IF(fun[[#This Row],[PoolQC]]="Po",1,0)))))</f>
        <v>0</v>
      </c>
      <c r="CP242" t="s">
        <v>109</v>
      </c>
      <c r="CQ242" t="s">
        <v>109</v>
      </c>
      <c r="CR242">
        <v>0</v>
      </c>
      <c r="CS242">
        <v>4</v>
      </c>
      <c r="CT242">
        <v>2010</v>
      </c>
      <c r="CU242" t="s">
        <v>136</v>
      </c>
      <c r="CV242" t="s">
        <v>137</v>
      </c>
      <c r="CW242">
        <f>COUNTIF(fun[[#This Row],[Id]:[SaleCondition]],0)</f>
        <v>17</v>
      </c>
      <c r="CX242">
        <f>COUNTIF(fun[[#This Row],[Id]:[SaleCondition]],"NA")</f>
        <v>5</v>
      </c>
      <c r="CY242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242">
        <f>fun[NUM_ExCond]+fun[NUM_BsmtCond]+fun[NUM_GarCond]</f>
        <v>9</v>
      </c>
      <c r="DA2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2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242">
        <v>262500</v>
      </c>
    </row>
    <row r="243" spans="1:107" x14ac:dyDescent="0.25">
      <c r="A243">
        <v>242</v>
      </c>
      <c r="B243">
        <v>30</v>
      </c>
      <c r="C243" t="s">
        <v>168</v>
      </c>
      <c r="D243">
        <f>IF(fun[[#This Row],[MSZoning]]="RL",1,0)</f>
        <v>0</v>
      </c>
      <c r="E243">
        <f>IF(fun[[#This Row],[rl]]="RM",1,0)</f>
        <v>0</v>
      </c>
      <c r="F243">
        <f>IF(fun[[#This Row],[rm]]="RH",1,0)</f>
        <v>0</v>
      </c>
      <c r="G243">
        <f>IF(fun[[#This Row],[rh]]="C (all)",1,0)</f>
        <v>0</v>
      </c>
      <c r="H243">
        <v>40</v>
      </c>
      <c r="I243">
        <f>IF(fun[[#This Row],[LotFrontage]]="NA",0,fun[[#This Row],[LotFrontage]])</f>
        <v>40</v>
      </c>
      <c r="J243">
        <v>3880</v>
      </c>
      <c r="K243" t="s">
        <v>108</v>
      </c>
      <c r="L243" t="s">
        <v>109</v>
      </c>
      <c r="M243" t="s">
        <v>110</v>
      </c>
      <c r="N243" t="s">
        <v>111</v>
      </c>
      <c r="O243" t="s">
        <v>112</v>
      </c>
      <c r="P243" t="s">
        <v>113</v>
      </c>
      <c r="Q243" t="s">
        <v>114</v>
      </c>
      <c r="R243" t="s">
        <v>169</v>
      </c>
      <c r="S243" t="s">
        <v>116</v>
      </c>
      <c r="T243" t="s">
        <v>116</v>
      </c>
      <c r="U243" t="s">
        <v>117</v>
      </c>
      <c r="V243" t="s">
        <v>141</v>
      </c>
      <c r="W243">
        <v>5</v>
      </c>
      <c r="X243">
        <v>9</v>
      </c>
      <c r="Y243">
        <v>1945</v>
      </c>
      <c r="Z243">
        <v>1997</v>
      </c>
      <c r="AA243" t="s">
        <v>119</v>
      </c>
      <c r="AB243" t="s">
        <v>120</v>
      </c>
      <c r="AC243" t="s">
        <v>121</v>
      </c>
      <c r="AD243" t="s">
        <v>121</v>
      </c>
      <c r="AE243" t="s">
        <v>143</v>
      </c>
      <c r="AF243">
        <v>0</v>
      </c>
      <c r="AG243" t="s">
        <v>124</v>
      </c>
      <c r="AH243">
        <f>IF(fun[[#This Row],[ExterQual]]="Ex",5,IF(fun[[#This Row],[ExterQual]]="Gd",4,IF(fun[[#This Row],[ExterQual]]="TA",3,IF(fun[[#This Row],[ExterQual]]="Fa",2,1))))</f>
        <v>3</v>
      </c>
      <c r="AI243" t="s">
        <v>123</v>
      </c>
      <c r="AJ243">
        <f>IF(fun[[#This Row],[ExterCond]]="Ex",5,IF(fun[[#This Row],[ExterCond]]="Gd",4,IF(fun[[#This Row],[ExterCond]]="TA",3,IF(fun[[#This Row],[ExterCond]]="Fa",2,1))))</f>
        <v>4</v>
      </c>
      <c r="AK243" t="s">
        <v>144</v>
      </c>
      <c r="AL243" t="s">
        <v>124</v>
      </c>
      <c r="AM243">
        <f>IF(fun[[#This Row],[BsmtQual]]="Ex",5,IF(fun[[#This Row],[BsmtQual]]="Gd",4,IF(fun[[#This Row],[BsmtQual]]="TA",3,IF(fun[[#This Row],[BsmtQual]]="Fa",2,IF(fun[[#This Row],[BsmtQual]]="Po",1,0)))))</f>
        <v>3</v>
      </c>
      <c r="AN243" t="s">
        <v>124</v>
      </c>
      <c r="AO243">
        <f>IF(fun[[#This Row],[BsmtCond]]="Ex",5,IF(fun[[#This Row],[BsmtCond]]="Gd",4,IF(fun[[#This Row],[BsmtCond]]="TA",3,IF(fun[[#This Row],[BsmtCond]]="Fa",2,IF(fun[[#This Row],[BsmtCond]]="Po",1,0)))))</f>
        <v>3</v>
      </c>
      <c r="AP243" t="s">
        <v>126</v>
      </c>
      <c r="AQ243">
        <f>IF(fun[[#This Row],[BsmtExposure]]="Gd",3,IF(fun[[#This Row],[BsmtExposure]]="Av",2,IF(fun[[#This Row],[BsmtExposure]]="Mn",1,0)))</f>
        <v>0</v>
      </c>
      <c r="AR243" t="s">
        <v>145</v>
      </c>
      <c r="AS243">
        <v>329</v>
      </c>
      <c r="AT243" t="s">
        <v>128</v>
      </c>
      <c r="AU243">
        <v>0</v>
      </c>
      <c r="AV243">
        <v>357</v>
      </c>
      <c r="AW243">
        <v>686</v>
      </c>
      <c r="AX243" t="s">
        <v>129</v>
      </c>
      <c r="AY243" t="s">
        <v>123</v>
      </c>
      <c r="AZ243">
        <f>IF(fun[[#This Row],[HeatingQC]]="Ex",5,IF(fun[[#This Row],[HeatingQC]]="Gd",4,IF(fun[[#This Row],[HeatingQC]]="TA",3,IF(fun[[#This Row],[HeatingQC]]="Fa",2,IF(fun[[#This Row],[HeatingQC]]="Po",1,0)))))</f>
        <v>4</v>
      </c>
      <c r="BA243" t="s">
        <v>131</v>
      </c>
      <c r="BB243" t="s">
        <v>132</v>
      </c>
      <c r="BC243">
        <v>866</v>
      </c>
      <c r="BD243">
        <v>0</v>
      </c>
      <c r="BE243">
        <v>0</v>
      </c>
      <c r="BF243">
        <v>866</v>
      </c>
      <c r="BG243">
        <f>LOG(fun[[#This Row],[GrLivArea]])</f>
        <v>2.9375178920173468</v>
      </c>
      <c r="BH243">
        <v>0</v>
      </c>
      <c r="BI243">
        <v>0</v>
      </c>
      <c r="BJ243">
        <f>fun[[#This Row],[BsmtFullBath]]+(0.5*fun[[#This Row],[BsmtHalfBath]])</f>
        <v>0</v>
      </c>
      <c r="BK243">
        <v>1</v>
      </c>
      <c r="BL243">
        <v>0</v>
      </c>
      <c r="BM243">
        <f>fun[[#This Row],[HalfBath]]+fun[[#This Row],[TOTBaseBath]]+fun[[#This Row],[FullBath]]</f>
        <v>1</v>
      </c>
      <c r="BN243">
        <v>2</v>
      </c>
      <c r="BO243">
        <v>1</v>
      </c>
      <c r="BP243" t="s">
        <v>123</v>
      </c>
      <c r="BQ243">
        <f>IF(fun[[#This Row],[KitchenQual]]="Ex",5,IF(fun[[#This Row],[KitchenQual]]="Gd",4,IF(fun[[#This Row],[KitchenQual]]="TA",3,IF(fun[[#This Row],[KitchenQual]]="Fa",2,0))))</f>
        <v>4</v>
      </c>
      <c r="BR243">
        <v>4</v>
      </c>
      <c r="BS243" t="s">
        <v>133</v>
      </c>
      <c r="BT243">
        <v>0</v>
      </c>
      <c r="BU243" t="s">
        <v>109</v>
      </c>
      <c r="BV243">
        <f>IF(fun[[#This Row],[FireplaceQu]]="Ex",5,IF(fun[[#This Row],[FireplaceQu]]="Gd",4,IF(fun[[#This Row],[FireplaceQu]]="TA",3,IF(fun[[#This Row],[FireplaceQu]]="Fa",2,0))))</f>
        <v>0</v>
      </c>
      <c r="BW243" t="s">
        <v>109</v>
      </c>
      <c r="BX243" t="s">
        <v>109</v>
      </c>
      <c r="BY243" t="s">
        <v>109</v>
      </c>
      <c r="BZ243">
        <v>0</v>
      </c>
      <c r="CA243">
        <v>0</v>
      </c>
      <c r="CB243" t="s">
        <v>109</v>
      </c>
      <c r="CC243">
        <f>IF(fun[[#This Row],[GarageQual]]="Ex",5,IF(fun[[#This Row],[GarageQual]]="Gd",4,IF(fun[[#This Row],[GarageQual]]="TA",3,IF(fun[[#This Row],[GarageQual]]="Fa",2,IF(fun[[#This Row],[GarageQual]]="Po",1,0)))))</f>
        <v>0</v>
      </c>
      <c r="CD243" t="s">
        <v>109</v>
      </c>
      <c r="CE243">
        <f>IF(fun[[#This Row],[GarageCond]]="Ex",5,IF(fun[[#This Row],[GarageCond]]="Gd",4,IF(fun[[#This Row],[GarageCond]]="TA",3,IF(fun[[#This Row],[GarageCond]]="Fa",2,IF(fun[[#This Row],[GarageCond]]="Po",1,0)))))</f>
        <v>0</v>
      </c>
      <c r="CF243" t="s">
        <v>131</v>
      </c>
      <c r="CG243">
        <v>58</v>
      </c>
      <c r="CH243">
        <v>42</v>
      </c>
      <c r="CI243">
        <v>0</v>
      </c>
      <c r="CJ243">
        <v>0</v>
      </c>
      <c r="CK243">
        <v>0</v>
      </c>
      <c r="CL243">
        <f>(0.5*fun[[#This Row],[WoodDeckSF]])+fun[[#This Row],[OpenPorchSF]]+(2*fun[[#This Row],[EnclosedPorch]])+(1.5*fun[[#This Row],[3SsnPorch]])+fun[[#This Row],[ScreenPorch]]</f>
        <v>71</v>
      </c>
      <c r="CM243">
        <v>0</v>
      </c>
      <c r="CN243" t="s">
        <v>109</v>
      </c>
      <c r="CO243">
        <f>IF(fun[[#This Row],[PoolQC]]="Ex",5,IF(fun[[#This Row],[PoolQC]]="Gd",4,IF(fun[[#This Row],[PoolQC]]="TA",3,IF(fun[[#This Row],[PoolQC]]="Fa",2,IF(fun[[#This Row],[PoolQC]]="Po",1,0)))))</f>
        <v>0</v>
      </c>
      <c r="CP243" t="s">
        <v>109</v>
      </c>
      <c r="CQ243" t="s">
        <v>109</v>
      </c>
      <c r="CR243">
        <v>0</v>
      </c>
      <c r="CS243">
        <v>8</v>
      </c>
      <c r="CT243">
        <v>2007</v>
      </c>
      <c r="CU243" t="s">
        <v>136</v>
      </c>
      <c r="CV243" t="s">
        <v>137</v>
      </c>
      <c r="CW243">
        <f>COUNTIF(fun[[#This Row],[Id]:[SaleCondition]],0)</f>
        <v>25</v>
      </c>
      <c r="CX243">
        <f>COUNTIF(fun[[#This Row],[Id]:[SaleCondition]],"NA")</f>
        <v>10</v>
      </c>
      <c r="CY243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243">
        <f>fun[NUM_ExCond]+fun[NUM_BsmtCond]+fun[NUM_GarCond]</f>
        <v>7</v>
      </c>
      <c r="DA2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2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</v>
      </c>
      <c r="DC243">
        <v>110500</v>
      </c>
    </row>
    <row r="244" spans="1:107" x14ac:dyDescent="0.25">
      <c r="A244">
        <v>243</v>
      </c>
      <c r="B244">
        <v>50</v>
      </c>
      <c r="C244" t="s">
        <v>168</v>
      </c>
      <c r="D244">
        <f>IF(fun[[#This Row],[MSZoning]]="RL",1,0)</f>
        <v>0</v>
      </c>
      <c r="E244">
        <f>IF(fun[[#This Row],[rl]]="RM",1,0)</f>
        <v>0</v>
      </c>
      <c r="F244">
        <f>IF(fun[[#This Row],[rm]]="RH",1,0)</f>
        <v>0</v>
      </c>
      <c r="G244">
        <f>IF(fun[[#This Row],[rh]]="C (all)",1,0)</f>
        <v>0</v>
      </c>
      <c r="H244">
        <v>63</v>
      </c>
      <c r="I244">
        <f>IF(fun[[#This Row],[LotFrontage]]="NA",0,fun[[#This Row],[LotFrontage]])</f>
        <v>63</v>
      </c>
      <c r="J244">
        <v>5000</v>
      </c>
      <c r="K244" t="s">
        <v>108</v>
      </c>
      <c r="L244" t="s">
        <v>109</v>
      </c>
      <c r="M244" t="s">
        <v>110</v>
      </c>
      <c r="N244" t="s">
        <v>111</v>
      </c>
      <c r="O244" t="s">
        <v>112</v>
      </c>
      <c r="P244" t="s">
        <v>148</v>
      </c>
      <c r="Q244" t="s">
        <v>114</v>
      </c>
      <c r="R244" t="s">
        <v>169</v>
      </c>
      <c r="S244" t="s">
        <v>116</v>
      </c>
      <c r="T244" t="s">
        <v>116</v>
      </c>
      <c r="U244" t="s">
        <v>117</v>
      </c>
      <c r="V244" t="s">
        <v>158</v>
      </c>
      <c r="W244">
        <v>5</v>
      </c>
      <c r="X244">
        <v>4</v>
      </c>
      <c r="Y244">
        <v>1900</v>
      </c>
      <c r="Z244">
        <v>1950</v>
      </c>
      <c r="AA244" t="s">
        <v>119</v>
      </c>
      <c r="AB244" t="s">
        <v>120</v>
      </c>
      <c r="AC244" t="s">
        <v>150</v>
      </c>
      <c r="AD244" t="s">
        <v>150</v>
      </c>
      <c r="AE244" t="s">
        <v>143</v>
      </c>
      <c r="AF244">
        <v>0</v>
      </c>
      <c r="AG244" t="s">
        <v>124</v>
      </c>
      <c r="AH244">
        <f>IF(fun[[#This Row],[ExterQual]]="Ex",5,IF(fun[[#This Row],[ExterQual]]="Gd",4,IF(fun[[#This Row],[ExterQual]]="TA",3,IF(fun[[#This Row],[ExterQual]]="Fa",2,1))))</f>
        <v>3</v>
      </c>
      <c r="AI244" t="s">
        <v>124</v>
      </c>
      <c r="AJ244">
        <f>IF(fun[[#This Row],[ExterCond]]="Ex",5,IF(fun[[#This Row],[ExterCond]]="Gd",4,IF(fun[[#This Row],[ExterCond]]="TA",3,IF(fun[[#This Row],[ExterCond]]="Fa",2,1))))</f>
        <v>3</v>
      </c>
      <c r="AK244" t="s">
        <v>152</v>
      </c>
      <c r="AL244" t="s">
        <v>124</v>
      </c>
      <c r="AM244">
        <f>IF(fun[[#This Row],[BsmtQual]]="Ex",5,IF(fun[[#This Row],[BsmtQual]]="Gd",4,IF(fun[[#This Row],[BsmtQual]]="TA",3,IF(fun[[#This Row],[BsmtQual]]="Fa",2,IF(fun[[#This Row],[BsmtQual]]="Po",1,0)))))</f>
        <v>3</v>
      </c>
      <c r="AN244" t="s">
        <v>124</v>
      </c>
      <c r="AO244">
        <f>IF(fun[[#This Row],[BsmtCond]]="Ex",5,IF(fun[[#This Row],[BsmtCond]]="Gd",4,IF(fun[[#This Row],[BsmtCond]]="TA",3,IF(fun[[#This Row],[BsmtCond]]="Fa",2,IF(fun[[#This Row],[BsmtCond]]="Po",1,0)))))</f>
        <v>3</v>
      </c>
      <c r="AP244" t="s">
        <v>126</v>
      </c>
      <c r="AQ244">
        <f>IF(fun[[#This Row],[BsmtExposure]]="Gd",3,IF(fun[[#This Row],[BsmtExposure]]="Av",2,IF(fun[[#This Row],[BsmtExposure]]="Mn",1,0)))</f>
        <v>0</v>
      </c>
      <c r="AR244" t="s">
        <v>128</v>
      </c>
      <c r="AS244">
        <v>0</v>
      </c>
      <c r="AT244" t="s">
        <v>128</v>
      </c>
      <c r="AU244">
        <v>0</v>
      </c>
      <c r="AV244">
        <v>540</v>
      </c>
      <c r="AW244">
        <v>540</v>
      </c>
      <c r="AX244" t="s">
        <v>129</v>
      </c>
      <c r="AY244" t="s">
        <v>123</v>
      </c>
      <c r="AZ244">
        <f>IF(fun[[#This Row],[HeatingQC]]="Ex",5,IF(fun[[#This Row],[HeatingQC]]="Gd",4,IF(fun[[#This Row],[HeatingQC]]="TA",3,IF(fun[[#This Row],[HeatingQC]]="Fa",2,IF(fun[[#This Row],[HeatingQC]]="Po",1,0)))))</f>
        <v>4</v>
      </c>
      <c r="BA244" t="s">
        <v>203</v>
      </c>
      <c r="BB244" t="s">
        <v>190</v>
      </c>
      <c r="BC244">
        <v>889</v>
      </c>
      <c r="BD244">
        <v>551</v>
      </c>
      <c r="BE244">
        <v>0</v>
      </c>
      <c r="BF244">
        <v>1440</v>
      </c>
      <c r="BG244">
        <f>LOG(fun[[#This Row],[GrLivArea]])</f>
        <v>3.1583624920952498</v>
      </c>
      <c r="BH244">
        <v>0</v>
      </c>
      <c r="BI244">
        <v>0</v>
      </c>
      <c r="BJ244">
        <f>fun[[#This Row],[BsmtFullBath]]+(0.5*fun[[#This Row],[BsmtHalfBath]])</f>
        <v>0</v>
      </c>
      <c r="BK244">
        <v>1</v>
      </c>
      <c r="BL244">
        <v>0</v>
      </c>
      <c r="BM244">
        <f>fun[[#This Row],[HalfBath]]+fun[[#This Row],[TOTBaseBath]]+fun[[#This Row],[FullBath]]</f>
        <v>1</v>
      </c>
      <c r="BN244">
        <v>3</v>
      </c>
      <c r="BO244">
        <v>1</v>
      </c>
      <c r="BP244" t="s">
        <v>124</v>
      </c>
      <c r="BQ244">
        <f>IF(fun[[#This Row],[KitchenQual]]="Ex",5,IF(fun[[#This Row],[KitchenQual]]="Gd",4,IF(fun[[#This Row],[KitchenQual]]="TA",3,IF(fun[[#This Row],[KitchenQual]]="Fa",2,0))))</f>
        <v>3</v>
      </c>
      <c r="BR244">
        <v>6</v>
      </c>
      <c r="BS244" t="s">
        <v>133</v>
      </c>
      <c r="BT244">
        <v>0</v>
      </c>
      <c r="BU244" t="s">
        <v>109</v>
      </c>
      <c r="BV244">
        <f>IF(fun[[#This Row],[FireplaceQu]]="Ex",5,IF(fun[[#This Row],[FireplaceQu]]="Gd",4,IF(fun[[#This Row],[FireplaceQu]]="TA",3,IF(fun[[#This Row],[FireplaceQu]]="Fa",2,0))))</f>
        <v>0</v>
      </c>
      <c r="BW244" t="s">
        <v>134</v>
      </c>
      <c r="BX244">
        <v>1940</v>
      </c>
      <c r="BY244" t="s">
        <v>128</v>
      </c>
      <c r="BZ244">
        <v>1</v>
      </c>
      <c r="CA244">
        <v>352</v>
      </c>
      <c r="CB244" t="s">
        <v>173</v>
      </c>
      <c r="CC244">
        <f>IF(fun[[#This Row],[GarageQual]]="Ex",5,IF(fun[[#This Row],[GarageQual]]="Gd",4,IF(fun[[#This Row],[GarageQual]]="TA",3,IF(fun[[#This Row],[GarageQual]]="Fa",2,IF(fun[[#This Row],[GarageQual]]="Po",1,0)))))</f>
        <v>2</v>
      </c>
      <c r="CD244" t="s">
        <v>124</v>
      </c>
      <c r="CE244">
        <f>IF(fun[[#This Row],[GarageCond]]="Ex",5,IF(fun[[#This Row],[GarageCond]]="Gd",4,IF(fun[[#This Row],[GarageCond]]="TA",3,IF(fun[[#This Row],[GarageCond]]="Fa",2,IF(fun[[#This Row],[GarageCond]]="Po",1,0)))))</f>
        <v>3</v>
      </c>
      <c r="CF244" t="s">
        <v>131</v>
      </c>
      <c r="CG244">
        <v>0</v>
      </c>
      <c r="CH244">
        <v>0</v>
      </c>
      <c r="CI244">
        <v>77</v>
      </c>
      <c r="CJ244">
        <v>0</v>
      </c>
      <c r="CK244">
        <v>0</v>
      </c>
      <c r="CL244">
        <f>(0.5*fun[[#This Row],[WoodDeckSF]])+fun[[#This Row],[OpenPorchSF]]+(2*fun[[#This Row],[EnclosedPorch]])+(1.5*fun[[#This Row],[3SsnPorch]])+fun[[#This Row],[ScreenPorch]]</f>
        <v>154</v>
      </c>
      <c r="CM244">
        <v>0</v>
      </c>
      <c r="CN244" t="s">
        <v>109</v>
      </c>
      <c r="CO244">
        <f>IF(fun[[#This Row],[PoolQC]]="Ex",5,IF(fun[[#This Row],[PoolQC]]="Gd",4,IF(fun[[#This Row],[PoolQC]]="TA",3,IF(fun[[#This Row],[PoolQC]]="Fa",2,IF(fun[[#This Row],[PoolQC]]="Po",1,0)))))</f>
        <v>0</v>
      </c>
      <c r="CP244" t="s">
        <v>109</v>
      </c>
      <c r="CQ244" t="s">
        <v>109</v>
      </c>
      <c r="CR244">
        <v>0</v>
      </c>
      <c r="CS244">
        <v>4</v>
      </c>
      <c r="CT244">
        <v>2006</v>
      </c>
      <c r="CU244" t="s">
        <v>136</v>
      </c>
      <c r="CV244" t="s">
        <v>137</v>
      </c>
      <c r="CW244">
        <f>COUNTIF(fun[[#This Row],[Id]:[SaleCondition]],0)</f>
        <v>22</v>
      </c>
      <c r="CX244">
        <f>COUNTIF(fun[[#This Row],[Id]:[SaleCondition]],"NA")</f>
        <v>5</v>
      </c>
      <c r="CY24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44">
        <f>fun[NUM_ExCond]+fun[NUM_BsmtCond]+fun[NUM_GarCond]</f>
        <v>9</v>
      </c>
      <c r="DA2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2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</v>
      </c>
      <c r="DC244">
        <v>79000</v>
      </c>
    </row>
    <row r="245" spans="1:107" x14ac:dyDescent="0.25">
      <c r="A245">
        <v>244</v>
      </c>
      <c r="B245">
        <v>160</v>
      </c>
      <c r="C245" t="s">
        <v>107</v>
      </c>
      <c r="D245">
        <f>IF(fun[[#This Row],[MSZoning]]="RL",1,0)</f>
        <v>1</v>
      </c>
      <c r="E245">
        <f>IF(fun[[#This Row],[rl]]="RM",1,0)</f>
        <v>0</v>
      </c>
      <c r="F245">
        <f>IF(fun[[#This Row],[rm]]="RH",1,0)</f>
        <v>0</v>
      </c>
      <c r="G245">
        <f>IF(fun[[#This Row],[rh]]="C (all)",1,0)</f>
        <v>0</v>
      </c>
      <c r="H245">
        <v>75</v>
      </c>
      <c r="I245">
        <f>IF(fun[[#This Row],[LotFrontage]]="NA",0,fun[[#This Row],[LotFrontage]])</f>
        <v>75</v>
      </c>
      <c r="J245">
        <v>10762</v>
      </c>
      <c r="K245" t="s">
        <v>108</v>
      </c>
      <c r="L245" t="s">
        <v>109</v>
      </c>
      <c r="M245" t="s">
        <v>110</v>
      </c>
      <c r="N245" t="s">
        <v>111</v>
      </c>
      <c r="O245" t="s">
        <v>112</v>
      </c>
      <c r="P245" t="s">
        <v>148</v>
      </c>
      <c r="Q245" t="s">
        <v>114</v>
      </c>
      <c r="R245" t="s">
        <v>196</v>
      </c>
      <c r="S245" t="s">
        <v>116</v>
      </c>
      <c r="T245" t="s">
        <v>116</v>
      </c>
      <c r="U245" t="s">
        <v>205</v>
      </c>
      <c r="V245" t="s">
        <v>118</v>
      </c>
      <c r="W245">
        <v>6</v>
      </c>
      <c r="X245">
        <v>6</v>
      </c>
      <c r="Y245">
        <v>1980</v>
      </c>
      <c r="Z245">
        <v>1980</v>
      </c>
      <c r="AA245" t="s">
        <v>119</v>
      </c>
      <c r="AB245" t="s">
        <v>120</v>
      </c>
      <c r="AC245" t="s">
        <v>187</v>
      </c>
      <c r="AD245" t="s">
        <v>187</v>
      </c>
      <c r="AE245" t="s">
        <v>143</v>
      </c>
      <c r="AF245">
        <v>0</v>
      </c>
      <c r="AG245" t="s">
        <v>124</v>
      </c>
      <c r="AH245">
        <f>IF(fun[[#This Row],[ExterQual]]="Ex",5,IF(fun[[#This Row],[ExterQual]]="Gd",4,IF(fun[[#This Row],[ExterQual]]="TA",3,IF(fun[[#This Row],[ExterQual]]="Fa",2,1))))</f>
        <v>3</v>
      </c>
      <c r="AI245" t="s">
        <v>124</v>
      </c>
      <c r="AJ245">
        <f>IF(fun[[#This Row],[ExterCond]]="Ex",5,IF(fun[[#This Row],[ExterCond]]="Gd",4,IF(fun[[#This Row],[ExterCond]]="TA",3,IF(fun[[#This Row],[ExterCond]]="Fa",2,1))))</f>
        <v>3</v>
      </c>
      <c r="AK245" t="s">
        <v>144</v>
      </c>
      <c r="AL245" t="s">
        <v>123</v>
      </c>
      <c r="AM245">
        <f>IF(fun[[#This Row],[BsmtQual]]="Ex",5,IF(fun[[#This Row],[BsmtQual]]="Gd",4,IF(fun[[#This Row],[BsmtQual]]="TA",3,IF(fun[[#This Row],[BsmtQual]]="Fa",2,IF(fun[[#This Row],[BsmtQual]]="Po",1,0)))))</f>
        <v>4</v>
      </c>
      <c r="AN245" t="s">
        <v>124</v>
      </c>
      <c r="AO245">
        <f>IF(fun[[#This Row],[BsmtCond]]="Ex",5,IF(fun[[#This Row],[BsmtCond]]="Gd",4,IF(fun[[#This Row],[BsmtCond]]="TA",3,IF(fun[[#This Row],[BsmtCond]]="Fa",2,IF(fun[[#This Row],[BsmtCond]]="Po",1,0)))))</f>
        <v>3</v>
      </c>
      <c r="AP245" t="s">
        <v>126</v>
      </c>
      <c r="AQ245">
        <f>IF(fun[[#This Row],[BsmtExposure]]="Gd",3,IF(fun[[#This Row],[BsmtExposure]]="Av",2,IF(fun[[#This Row],[BsmtExposure]]="Mn",1,0)))</f>
        <v>0</v>
      </c>
      <c r="AR245" t="s">
        <v>128</v>
      </c>
      <c r="AS245">
        <v>0</v>
      </c>
      <c r="AT245" t="s">
        <v>128</v>
      </c>
      <c r="AU245">
        <v>0</v>
      </c>
      <c r="AV245">
        <v>626</v>
      </c>
      <c r="AW245">
        <v>626</v>
      </c>
      <c r="AX245" t="s">
        <v>129</v>
      </c>
      <c r="AY245" t="s">
        <v>124</v>
      </c>
      <c r="AZ245">
        <f>IF(fun[[#This Row],[HeatingQC]]="Ex",5,IF(fun[[#This Row],[HeatingQC]]="Gd",4,IF(fun[[#This Row],[HeatingQC]]="TA",3,IF(fun[[#This Row],[HeatingQC]]="Fa",2,IF(fun[[#This Row],[HeatingQC]]="Po",1,0)))))</f>
        <v>3</v>
      </c>
      <c r="BA245" t="s">
        <v>131</v>
      </c>
      <c r="BB245" t="s">
        <v>132</v>
      </c>
      <c r="BC245">
        <v>626</v>
      </c>
      <c r="BD245">
        <v>591</v>
      </c>
      <c r="BE245">
        <v>0</v>
      </c>
      <c r="BF245">
        <v>1217</v>
      </c>
      <c r="BG245">
        <f>LOG(fun[[#This Row],[GrLivArea]])</f>
        <v>3.0852905782300648</v>
      </c>
      <c r="BH245">
        <v>0</v>
      </c>
      <c r="BI245">
        <v>0</v>
      </c>
      <c r="BJ245">
        <f>fun[[#This Row],[BsmtFullBath]]+(0.5*fun[[#This Row],[BsmtHalfBath]])</f>
        <v>0</v>
      </c>
      <c r="BK245">
        <v>1</v>
      </c>
      <c r="BL245">
        <v>1</v>
      </c>
      <c r="BM245">
        <f>fun[[#This Row],[HalfBath]]+fun[[#This Row],[TOTBaseBath]]+fun[[#This Row],[FullBath]]</f>
        <v>2</v>
      </c>
      <c r="BN245">
        <v>3</v>
      </c>
      <c r="BO245">
        <v>1</v>
      </c>
      <c r="BP245" t="s">
        <v>124</v>
      </c>
      <c r="BQ245">
        <f>IF(fun[[#This Row],[KitchenQual]]="Ex",5,IF(fun[[#This Row],[KitchenQual]]="Gd",4,IF(fun[[#This Row],[KitchenQual]]="TA",3,IF(fun[[#This Row],[KitchenQual]]="Fa",2,0))))</f>
        <v>3</v>
      </c>
      <c r="BR245">
        <v>6</v>
      </c>
      <c r="BS245" t="s">
        <v>133</v>
      </c>
      <c r="BT245">
        <v>1</v>
      </c>
      <c r="BU245" t="s">
        <v>124</v>
      </c>
      <c r="BV245">
        <f>IF(fun[[#This Row],[FireplaceQu]]="Ex",5,IF(fun[[#This Row],[FireplaceQu]]="Gd",4,IF(fun[[#This Row],[FireplaceQu]]="TA",3,IF(fun[[#This Row],[FireplaceQu]]="Fa",2,0))))</f>
        <v>3</v>
      </c>
      <c r="BW245" t="s">
        <v>134</v>
      </c>
      <c r="BX245">
        <v>1980</v>
      </c>
      <c r="BY245" t="s">
        <v>135</v>
      </c>
      <c r="BZ245">
        <v>1</v>
      </c>
      <c r="CA245">
        <v>288</v>
      </c>
      <c r="CB245" t="s">
        <v>124</v>
      </c>
      <c r="CC245">
        <f>IF(fun[[#This Row],[GarageQual]]="Ex",5,IF(fun[[#This Row],[GarageQual]]="Gd",4,IF(fun[[#This Row],[GarageQual]]="TA",3,IF(fun[[#This Row],[GarageQual]]="Fa",2,IF(fun[[#This Row],[GarageQual]]="Po",1,0)))))</f>
        <v>3</v>
      </c>
      <c r="CD245" t="s">
        <v>124</v>
      </c>
      <c r="CE245">
        <f>IF(fun[[#This Row],[GarageCond]]="Ex",5,IF(fun[[#This Row],[GarageCond]]="Gd",4,IF(fun[[#This Row],[GarageCond]]="TA",3,IF(fun[[#This Row],[GarageCond]]="Fa",2,IF(fun[[#This Row],[GarageCond]]="Po",1,0)))))</f>
        <v>3</v>
      </c>
      <c r="CF245" t="s">
        <v>131</v>
      </c>
      <c r="CG245">
        <v>0</v>
      </c>
      <c r="CH245">
        <v>28</v>
      </c>
      <c r="CI245">
        <v>0</v>
      </c>
      <c r="CJ245">
        <v>0</v>
      </c>
      <c r="CK245">
        <v>0</v>
      </c>
      <c r="CL245">
        <f>(0.5*fun[[#This Row],[WoodDeckSF]])+fun[[#This Row],[OpenPorchSF]]+(2*fun[[#This Row],[EnclosedPorch]])+(1.5*fun[[#This Row],[3SsnPorch]])+fun[[#This Row],[ScreenPorch]]</f>
        <v>28</v>
      </c>
      <c r="CM245">
        <v>0</v>
      </c>
      <c r="CN245" t="s">
        <v>109</v>
      </c>
      <c r="CO245">
        <f>IF(fun[[#This Row],[PoolQC]]="Ex",5,IF(fun[[#This Row],[PoolQC]]="Gd",4,IF(fun[[#This Row],[PoolQC]]="TA",3,IF(fun[[#This Row],[PoolQC]]="Fa",2,IF(fun[[#This Row],[PoolQC]]="Po",1,0)))))</f>
        <v>0</v>
      </c>
      <c r="CP245" t="s">
        <v>109</v>
      </c>
      <c r="CQ245" t="s">
        <v>109</v>
      </c>
      <c r="CR245">
        <v>0</v>
      </c>
      <c r="CS245">
        <v>4</v>
      </c>
      <c r="CT245">
        <v>2009</v>
      </c>
      <c r="CU245" t="s">
        <v>136</v>
      </c>
      <c r="CV245" t="s">
        <v>137</v>
      </c>
      <c r="CW245">
        <f>COUNTIF(fun[[#This Row],[Id]:[SaleCondition]],0)</f>
        <v>18</v>
      </c>
      <c r="CX245">
        <f>COUNTIF(fun[[#This Row],[Id]:[SaleCondition]],"NA")</f>
        <v>4</v>
      </c>
      <c r="CY24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45">
        <f>fun[NUM_ExCond]+fun[NUM_BsmtCond]+fun[NUM_GarCond]</f>
        <v>9</v>
      </c>
      <c r="DA2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2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61.75</v>
      </c>
      <c r="DC245">
        <v>120000</v>
      </c>
    </row>
    <row r="246" spans="1:107" x14ac:dyDescent="0.25">
      <c r="A246">
        <v>245</v>
      </c>
      <c r="B246">
        <v>60</v>
      </c>
      <c r="C246" t="s">
        <v>107</v>
      </c>
      <c r="D246">
        <f>IF(fun[[#This Row],[MSZoning]]="RL",1,0)</f>
        <v>1</v>
      </c>
      <c r="E246">
        <f>IF(fun[[#This Row],[rl]]="RM",1,0)</f>
        <v>0</v>
      </c>
      <c r="F246">
        <f>IF(fun[[#This Row],[rm]]="RH",1,0)</f>
        <v>0</v>
      </c>
      <c r="G246">
        <f>IF(fun[[#This Row],[rh]]="C (all)",1,0)</f>
        <v>0</v>
      </c>
      <c r="H246" t="s">
        <v>109</v>
      </c>
      <c r="I246">
        <f>IF(fun[[#This Row],[LotFrontage]]="NA",0,fun[[#This Row],[LotFrontage]])</f>
        <v>0</v>
      </c>
      <c r="J246">
        <v>8880</v>
      </c>
      <c r="K246" t="s">
        <v>108</v>
      </c>
      <c r="L246" t="s">
        <v>109</v>
      </c>
      <c r="M246" t="s">
        <v>146</v>
      </c>
      <c r="N246" t="s">
        <v>111</v>
      </c>
      <c r="O246" t="s">
        <v>112</v>
      </c>
      <c r="P246" t="s">
        <v>113</v>
      </c>
      <c r="Q246" t="s">
        <v>114</v>
      </c>
      <c r="R246" t="s">
        <v>196</v>
      </c>
      <c r="S246" t="s">
        <v>116</v>
      </c>
      <c r="T246" t="s">
        <v>116</v>
      </c>
      <c r="U246" t="s">
        <v>117</v>
      </c>
      <c r="V246" t="s">
        <v>118</v>
      </c>
      <c r="W246">
        <v>7</v>
      </c>
      <c r="X246">
        <v>5</v>
      </c>
      <c r="Y246">
        <v>1994</v>
      </c>
      <c r="Z246">
        <v>2002</v>
      </c>
      <c r="AA246" t="s">
        <v>119</v>
      </c>
      <c r="AB246" t="s">
        <v>120</v>
      </c>
      <c r="AC246" t="s">
        <v>121</v>
      </c>
      <c r="AD246" t="s">
        <v>121</v>
      </c>
      <c r="AE246" t="s">
        <v>143</v>
      </c>
      <c r="AF246">
        <v>0</v>
      </c>
      <c r="AG246" t="s">
        <v>123</v>
      </c>
      <c r="AH246">
        <f>IF(fun[[#This Row],[ExterQual]]="Ex",5,IF(fun[[#This Row],[ExterQual]]="Gd",4,IF(fun[[#This Row],[ExterQual]]="TA",3,IF(fun[[#This Row],[ExterQual]]="Fa",2,1))))</f>
        <v>4</v>
      </c>
      <c r="AI246" t="s">
        <v>124</v>
      </c>
      <c r="AJ246">
        <f>IF(fun[[#This Row],[ExterCond]]="Ex",5,IF(fun[[#This Row],[ExterCond]]="Gd",4,IF(fun[[#This Row],[ExterCond]]="TA",3,IF(fun[[#This Row],[ExterCond]]="Fa",2,1))))</f>
        <v>3</v>
      </c>
      <c r="AK246" t="s">
        <v>125</v>
      </c>
      <c r="AL246" t="s">
        <v>123</v>
      </c>
      <c r="AM246">
        <f>IF(fun[[#This Row],[BsmtQual]]="Ex",5,IF(fun[[#This Row],[BsmtQual]]="Gd",4,IF(fun[[#This Row],[BsmtQual]]="TA",3,IF(fun[[#This Row],[BsmtQual]]="Fa",2,IF(fun[[#This Row],[BsmtQual]]="Po",1,0)))))</f>
        <v>4</v>
      </c>
      <c r="AN246" t="s">
        <v>124</v>
      </c>
      <c r="AO246">
        <f>IF(fun[[#This Row],[BsmtCond]]="Ex",5,IF(fun[[#This Row],[BsmtCond]]="Gd",4,IF(fun[[#This Row],[BsmtCond]]="TA",3,IF(fun[[#This Row],[BsmtCond]]="Fa",2,IF(fun[[#This Row],[BsmtCond]]="Po",1,0)))))</f>
        <v>3</v>
      </c>
      <c r="AP246" t="s">
        <v>126</v>
      </c>
      <c r="AQ246">
        <f>IF(fun[[#This Row],[BsmtExposure]]="Gd",3,IF(fun[[#This Row],[BsmtExposure]]="Av",2,IF(fun[[#This Row],[BsmtExposure]]="Mn",1,0)))</f>
        <v>0</v>
      </c>
      <c r="AR246" t="s">
        <v>127</v>
      </c>
      <c r="AS246">
        <v>695</v>
      </c>
      <c r="AT246" t="s">
        <v>128</v>
      </c>
      <c r="AU246">
        <v>0</v>
      </c>
      <c r="AV246">
        <v>253</v>
      </c>
      <c r="AW246">
        <v>948</v>
      </c>
      <c r="AX246" t="s">
        <v>129</v>
      </c>
      <c r="AY246" t="s">
        <v>130</v>
      </c>
      <c r="AZ246">
        <f>IF(fun[[#This Row],[HeatingQC]]="Ex",5,IF(fun[[#This Row],[HeatingQC]]="Gd",4,IF(fun[[#This Row],[HeatingQC]]="TA",3,IF(fun[[#This Row],[HeatingQC]]="Fa",2,IF(fun[[#This Row],[HeatingQC]]="Po",1,0)))))</f>
        <v>5</v>
      </c>
      <c r="BA246" t="s">
        <v>131</v>
      </c>
      <c r="BB246" t="s">
        <v>132</v>
      </c>
      <c r="BC246">
        <v>1222</v>
      </c>
      <c r="BD246">
        <v>888</v>
      </c>
      <c r="BE246">
        <v>0</v>
      </c>
      <c r="BF246">
        <v>2110</v>
      </c>
      <c r="BG246">
        <f>LOG(fun[[#This Row],[GrLivArea]])</f>
        <v>3.3242824552976926</v>
      </c>
      <c r="BH246">
        <v>1</v>
      </c>
      <c r="BI246">
        <v>0</v>
      </c>
      <c r="BJ246">
        <f>fun[[#This Row],[BsmtFullBath]]+(0.5*fun[[#This Row],[BsmtHalfBath]])</f>
        <v>1</v>
      </c>
      <c r="BK246">
        <v>2</v>
      </c>
      <c r="BL246">
        <v>1</v>
      </c>
      <c r="BM246">
        <f>fun[[#This Row],[HalfBath]]+fun[[#This Row],[TOTBaseBath]]+fun[[#This Row],[FullBath]]</f>
        <v>4</v>
      </c>
      <c r="BN246">
        <v>3</v>
      </c>
      <c r="BO246">
        <v>1</v>
      </c>
      <c r="BP246" t="s">
        <v>123</v>
      </c>
      <c r="BQ246">
        <f>IF(fun[[#This Row],[KitchenQual]]="Ex",5,IF(fun[[#This Row],[KitchenQual]]="Gd",4,IF(fun[[#This Row],[KitchenQual]]="TA",3,IF(fun[[#This Row],[KitchenQual]]="Fa",2,0))))</f>
        <v>4</v>
      </c>
      <c r="BR246">
        <v>8</v>
      </c>
      <c r="BS246" t="s">
        <v>133</v>
      </c>
      <c r="BT246">
        <v>2</v>
      </c>
      <c r="BU246" t="s">
        <v>173</v>
      </c>
      <c r="BV246">
        <f>IF(fun[[#This Row],[FireplaceQu]]="Ex",5,IF(fun[[#This Row],[FireplaceQu]]="Gd",4,IF(fun[[#This Row],[FireplaceQu]]="TA",3,IF(fun[[#This Row],[FireplaceQu]]="Fa",2,0))))</f>
        <v>2</v>
      </c>
      <c r="BW246" t="s">
        <v>134</v>
      </c>
      <c r="BX246">
        <v>1994</v>
      </c>
      <c r="BY246" t="s">
        <v>135</v>
      </c>
      <c r="BZ246">
        <v>2</v>
      </c>
      <c r="CA246">
        <v>463</v>
      </c>
      <c r="CB246" t="s">
        <v>124</v>
      </c>
      <c r="CC246">
        <f>IF(fun[[#This Row],[GarageQual]]="Ex",5,IF(fun[[#This Row],[GarageQual]]="Gd",4,IF(fun[[#This Row],[GarageQual]]="TA",3,IF(fun[[#This Row],[GarageQual]]="Fa",2,IF(fun[[#This Row],[GarageQual]]="Po",1,0)))))</f>
        <v>3</v>
      </c>
      <c r="CD246" t="s">
        <v>124</v>
      </c>
      <c r="CE246">
        <f>IF(fun[[#This Row],[GarageCond]]="Ex",5,IF(fun[[#This Row],[GarageCond]]="Gd",4,IF(fun[[#This Row],[GarageCond]]="TA",3,IF(fun[[#This Row],[GarageCond]]="Fa",2,IF(fun[[#This Row],[GarageCond]]="Po",1,0)))))</f>
        <v>3</v>
      </c>
      <c r="CF246" t="s">
        <v>131</v>
      </c>
      <c r="CG246">
        <v>0</v>
      </c>
      <c r="CH246">
        <v>130</v>
      </c>
      <c r="CI246">
        <v>0</v>
      </c>
      <c r="CJ246">
        <v>0</v>
      </c>
      <c r="CK246">
        <v>0</v>
      </c>
      <c r="CL246">
        <f>(0.5*fun[[#This Row],[WoodDeckSF]])+fun[[#This Row],[OpenPorchSF]]+(2*fun[[#This Row],[EnclosedPorch]])+(1.5*fun[[#This Row],[3SsnPorch]])+fun[[#This Row],[ScreenPorch]]</f>
        <v>130</v>
      </c>
      <c r="CM246">
        <v>0</v>
      </c>
      <c r="CN246" t="s">
        <v>109</v>
      </c>
      <c r="CO246">
        <f>IF(fun[[#This Row],[PoolQC]]="Ex",5,IF(fun[[#This Row],[PoolQC]]="Gd",4,IF(fun[[#This Row],[PoolQC]]="TA",3,IF(fun[[#This Row],[PoolQC]]="Fa",2,IF(fun[[#This Row],[PoolQC]]="Po",1,0)))))</f>
        <v>0</v>
      </c>
      <c r="CP246" t="s">
        <v>109</v>
      </c>
      <c r="CQ246" t="s">
        <v>109</v>
      </c>
      <c r="CR246">
        <v>0</v>
      </c>
      <c r="CS246">
        <v>5</v>
      </c>
      <c r="CT246">
        <v>2010</v>
      </c>
      <c r="CU246" t="s">
        <v>136</v>
      </c>
      <c r="CV246" t="s">
        <v>137</v>
      </c>
      <c r="CW246">
        <f>COUNTIF(fun[[#This Row],[Id]:[SaleCondition]],0)</f>
        <v>16</v>
      </c>
      <c r="CX246">
        <f>COUNTIF(fun[[#This Row],[Id]:[SaleCondition]],"NA")</f>
        <v>5</v>
      </c>
      <c r="CY246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246">
        <f>fun[NUM_ExCond]+fun[NUM_BsmtCond]+fun[NUM_GarCond]</f>
        <v>9</v>
      </c>
      <c r="DA2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2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246">
        <v>205000</v>
      </c>
    </row>
    <row r="247" spans="1:107" x14ac:dyDescent="0.25">
      <c r="A247">
        <v>246</v>
      </c>
      <c r="B247">
        <v>20</v>
      </c>
      <c r="C247" t="s">
        <v>107</v>
      </c>
      <c r="D247">
        <f>IF(fun[[#This Row],[MSZoning]]="RL",1,0)</f>
        <v>1</v>
      </c>
      <c r="E247">
        <f>IF(fun[[#This Row],[rl]]="RM",1,0)</f>
        <v>0</v>
      </c>
      <c r="F247">
        <f>IF(fun[[#This Row],[rm]]="RH",1,0)</f>
        <v>0</v>
      </c>
      <c r="G247">
        <f>IF(fun[[#This Row],[rh]]="C (all)",1,0)</f>
        <v>0</v>
      </c>
      <c r="H247">
        <v>80</v>
      </c>
      <c r="I247">
        <f>IF(fun[[#This Row],[LotFrontage]]="NA",0,fun[[#This Row],[LotFrontage]])</f>
        <v>80</v>
      </c>
      <c r="J247">
        <v>10400</v>
      </c>
      <c r="K247" t="s">
        <v>108</v>
      </c>
      <c r="L247" t="s">
        <v>109</v>
      </c>
      <c r="M247" t="s">
        <v>110</v>
      </c>
      <c r="N247" t="s">
        <v>111</v>
      </c>
      <c r="O247" t="s">
        <v>112</v>
      </c>
      <c r="P247" t="s">
        <v>113</v>
      </c>
      <c r="Q247" t="s">
        <v>114</v>
      </c>
      <c r="R247" t="s">
        <v>164</v>
      </c>
      <c r="S247" t="s">
        <v>116</v>
      </c>
      <c r="T247" t="s">
        <v>116</v>
      </c>
      <c r="U247" t="s">
        <v>117</v>
      </c>
      <c r="V247" t="s">
        <v>141</v>
      </c>
      <c r="W247">
        <v>7</v>
      </c>
      <c r="X247">
        <v>5</v>
      </c>
      <c r="Y247">
        <v>1988</v>
      </c>
      <c r="Z247">
        <v>1988</v>
      </c>
      <c r="AA247" t="s">
        <v>119</v>
      </c>
      <c r="AB247" t="s">
        <v>120</v>
      </c>
      <c r="AC247" t="s">
        <v>150</v>
      </c>
      <c r="AD247" t="s">
        <v>150</v>
      </c>
      <c r="AE247" t="s">
        <v>122</v>
      </c>
      <c r="AF247">
        <v>102</v>
      </c>
      <c r="AG247" t="s">
        <v>124</v>
      </c>
      <c r="AH247">
        <f>IF(fun[[#This Row],[ExterQual]]="Ex",5,IF(fun[[#This Row],[ExterQual]]="Gd",4,IF(fun[[#This Row],[ExterQual]]="TA",3,IF(fun[[#This Row],[ExterQual]]="Fa",2,1))))</f>
        <v>3</v>
      </c>
      <c r="AI247" t="s">
        <v>124</v>
      </c>
      <c r="AJ247">
        <f>IF(fun[[#This Row],[ExterCond]]="Ex",5,IF(fun[[#This Row],[ExterCond]]="Gd",4,IF(fun[[#This Row],[ExterCond]]="TA",3,IF(fun[[#This Row],[ExterCond]]="Fa",2,1))))</f>
        <v>3</v>
      </c>
      <c r="AK247" t="s">
        <v>144</v>
      </c>
      <c r="AL247" t="s">
        <v>123</v>
      </c>
      <c r="AM247">
        <f>IF(fun[[#This Row],[BsmtQual]]="Ex",5,IF(fun[[#This Row],[BsmtQual]]="Gd",4,IF(fun[[#This Row],[BsmtQual]]="TA",3,IF(fun[[#This Row],[BsmtQual]]="Fa",2,IF(fun[[#This Row],[BsmtQual]]="Po",1,0)))))</f>
        <v>4</v>
      </c>
      <c r="AN247" t="s">
        <v>124</v>
      </c>
      <c r="AO247">
        <f>IF(fun[[#This Row],[BsmtCond]]="Ex",5,IF(fun[[#This Row],[BsmtCond]]="Gd",4,IF(fun[[#This Row],[BsmtCond]]="TA",3,IF(fun[[#This Row],[BsmtCond]]="Fa",2,IF(fun[[#This Row],[BsmtCond]]="Po",1,0)))))</f>
        <v>3</v>
      </c>
      <c r="AP247" t="s">
        <v>156</v>
      </c>
      <c r="AQ247">
        <f>IF(fun[[#This Row],[BsmtExposure]]="Gd",3,IF(fun[[#This Row],[BsmtExposure]]="Av",2,IF(fun[[#This Row],[BsmtExposure]]="Mn",1,0)))</f>
        <v>2</v>
      </c>
      <c r="AR247" t="s">
        <v>127</v>
      </c>
      <c r="AS247">
        <v>929</v>
      </c>
      <c r="AT247" t="s">
        <v>128</v>
      </c>
      <c r="AU247">
        <v>0</v>
      </c>
      <c r="AV247">
        <v>916</v>
      </c>
      <c r="AW247">
        <v>1845</v>
      </c>
      <c r="AX247" t="s">
        <v>129</v>
      </c>
      <c r="AY247" t="s">
        <v>123</v>
      </c>
      <c r="AZ247">
        <f>IF(fun[[#This Row],[HeatingQC]]="Ex",5,IF(fun[[#This Row],[HeatingQC]]="Gd",4,IF(fun[[#This Row],[HeatingQC]]="TA",3,IF(fun[[#This Row],[HeatingQC]]="Fa",2,IF(fun[[#This Row],[HeatingQC]]="Po",1,0)))))</f>
        <v>4</v>
      </c>
      <c r="BA247" t="s">
        <v>131</v>
      </c>
      <c r="BB247" t="s">
        <v>132</v>
      </c>
      <c r="BC247">
        <v>1872</v>
      </c>
      <c r="BD247">
        <v>0</v>
      </c>
      <c r="BE247">
        <v>0</v>
      </c>
      <c r="BF247">
        <v>1872</v>
      </c>
      <c r="BG247">
        <f>LOG(fun[[#This Row],[GrLivArea]])</f>
        <v>3.2723058444020863</v>
      </c>
      <c r="BH247">
        <v>0</v>
      </c>
      <c r="BI247">
        <v>1</v>
      </c>
      <c r="BJ247">
        <f>fun[[#This Row],[BsmtFullBath]]+(0.5*fun[[#This Row],[BsmtHalfBath]])</f>
        <v>0.5</v>
      </c>
      <c r="BK247">
        <v>2</v>
      </c>
      <c r="BL247">
        <v>0</v>
      </c>
      <c r="BM247">
        <f>fun[[#This Row],[HalfBath]]+fun[[#This Row],[TOTBaseBath]]+fun[[#This Row],[FullBath]]</f>
        <v>2.5</v>
      </c>
      <c r="BN247">
        <v>3</v>
      </c>
      <c r="BO247">
        <v>1</v>
      </c>
      <c r="BP247" t="s">
        <v>124</v>
      </c>
      <c r="BQ247">
        <f>IF(fun[[#This Row],[KitchenQual]]="Ex",5,IF(fun[[#This Row],[KitchenQual]]="Gd",4,IF(fun[[#This Row],[KitchenQual]]="TA",3,IF(fun[[#This Row],[KitchenQual]]="Fa",2,0))))</f>
        <v>3</v>
      </c>
      <c r="BR247">
        <v>6</v>
      </c>
      <c r="BS247" t="s">
        <v>133</v>
      </c>
      <c r="BT247">
        <v>1</v>
      </c>
      <c r="BU247" t="s">
        <v>124</v>
      </c>
      <c r="BV247">
        <f>IF(fun[[#This Row],[FireplaceQu]]="Ex",5,IF(fun[[#This Row],[FireplaceQu]]="Gd",4,IF(fun[[#This Row],[FireplaceQu]]="TA",3,IF(fun[[#This Row],[FireplaceQu]]="Fa",2,0))))</f>
        <v>3</v>
      </c>
      <c r="BW247" t="s">
        <v>134</v>
      </c>
      <c r="BX247">
        <v>1988</v>
      </c>
      <c r="BY247" t="s">
        <v>183</v>
      </c>
      <c r="BZ247">
        <v>2</v>
      </c>
      <c r="CA247">
        <v>604</v>
      </c>
      <c r="CB247" t="s">
        <v>124</v>
      </c>
      <c r="CC247">
        <f>IF(fun[[#This Row],[GarageQual]]="Ex",5,IF(fun[[#This Row],[GarageQual]]="Gd",4,IF(fun[[#This Row],[GarageQual]]="TA",3,IF(fun[[#This Row],[GarageQual]]="Fa",2,IF(fun[[#This Row],[GarageQual]]="Po",1,0)))))</f>
        <v>3</v>
      </c>
      <c r="CD247" t="s">
        <v>124</v>
      </c>
      <c r="CE247">
        <f>IF(fun[[#This Row],[GarageCond]]="Ex",5,IF(fun[[#This Row],[GarageCond]]="Gd",4,IF(fun[[#This Row],[GarageCond]]="TA",3,IF(fun[[#This Row],[GarageCond]]="Fa",2,IF(fun[[#This Row],[GarageCond]]="Po",1,0)))))</f>
        <v>3</v>
      </c>
      <c r="CF247" t="s">
        <v>131</v>
      </c>
      <c r="CG247">
        <v>197</v>
      </c>
      <c r="CH247">
        <v>39</v>
      </c>
      <c r="CI247">
        <v>0</v>
      </c>
      <c r="CJ247">
        <v>0</v>
      </c>
      <c r="CK247">
        <v>0</v>
      </c>
      <c r="CL247">
        <f>(0.5*fun[[#This Row],[WoodDeckSF]])+fun[[#This Row],[OpenPorchSF]]+(2*fun[[#This Row],[EnclosedPorch]])+(1.5*fun[[#This Row],[3SsnPorch]])+fun[[#This Row],[ScreenPorch]]</f>
        <v>137.5</v>
      </c>
      <c r="CM247">
        <v>0</v>
      </c>
      <c r="CN247" t="s">
        <v>109</v>
      </c>
      <c r="CO247">
        <f>IF(fun[[#This Row],[PoolQC]]="Ex",5,IF(fun[[#This Row],[PoolQC]]="Gd",4,IF(fun[[#This Row],[PoolQC]]="TA",3,IF(fun[[#This Row],[PoolQC]]="Fa",2,IF(fun[[#This Row],[PoolQC]]="Po",1,0)))))</f>
        <v>0</v>
      </c>
      <c r="CP247" t="s">
        <v>109</v>
      </c>
      <c r="CQ247" t="s">
        <v>109</v>
      </c>
      <c r="CR247">
        <v>0</v>
      </c>
      <c r="CS247">
        <v>6</v>
      </c>
      <c r="CT247">
        <v>2006</v>
      </c>
      <c r="CU247" t="s">
        <v>136</v>
      </c>
      <c r="CV247" t="s">
        <v>137</v>
      </c>
      <c r="CW247">
        <f>COUNTIF(fun[[#This Row],[Id]:[SaleCondition]],0)</f>
        <v>14</v>
      </c>
      <c r="CX247">
        <f>COUNTIF(fun[[#This Row],[Id]:[SaleCondition]],"NA")</f>
        <v>4</v>
      </c>
      <c r="CY24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247">
        <f>fun[NUM_ExCond]+fun[NUM_BsmtCond]+fun[NUM_GarCond]</f>
        <v>9</v>
      </c>
      <c r="DA2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2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247">
        <v>241500</v>
      </c>
    </row>
    <row r="248" spans="1:107" x14ac:dyDescent="0.25">
      <c r="A248">
        <v>247</v>
      </c>
      <c r="B248">
        <v>190</v>
      </c>
      <c r="C248" t="s">
        <v>168</v>
      </c>
      <c r="D248">
        <f>IF(fun[[#This Row],[MSZoning]]="RL",1,0)</f>
        <v>0</v>
      </c>
      <c r="E248">
        <f>IF(fun[[#This Row],[rl]]="RM",1,0)</f>
        <v>0</v>
      </c>
      <c r="F248">
        <f>IF(fun[[#This Row],[rm]]="RH",1,0)</f>
        <v>0</v>
      </c>
      <c r="G248">
        <f>IF(fun[[#This Row],[rh]]="C (all)",1,0)</f>
        <v>0</v>
      </c>
      <c r="H248">
        <v>69</v>
      </c>
      <c r="I248">
        <f>IF(fun[[#This Row],[LotFrontage]]="NA",0,fun[[#This Row],[LotFrontage]])</f>
        <v>69</v>
      </c>
      <c r="J248">
        <v>9142</v>
      </c>
      <c r="K248" t="s">
        <v>108</v>
      </c>
      <c r="L248" t="s">
        <v>200</v>
      </c>
      <c r="M248" t="s">
        <v>110</v>
      </c>
      <c r="N248" t="s">
        <v>111</v>
      </c>
      <c r="O248" t="s">
        <v>112</v>
      </c>
      <c r="P248" t="s">
        <v>113</v>
      </c>
      <c r="Q248" t="s">
        <v>114</v>
      </c>
      <c r="R248" t="s">
        <v>169</v>
      </c>
      <c r="S248" t="s">
        <v>116</v>
      </c>
      <c r="T248" t="s">
        <v>116</v>
      </c>
      <c r="U248" t="s">
        <v>175</v>
      </c>
      <c r="V248" t="s">
        <v>118</v>
      </c>
      <c r="W248">
        <v>6</v>
      </c>
      <c r="X248">
        <v>8</v>
      </c>
      <c r="Y248">
        <v>1910</v>
      </c>
      <c r="Z248">
        <v>1950</v>
      </c>
      <c r="AA248" t="s">
        <v>119</v>
      </c>
      <c r="AB248" t="s">
        <v>120</v>
      </c>
      <c r="AC248" t="s">
        <v>212</v>
      </c>
      <c r="AD248" t="s">
        <v>212</v>
      </c>
      <c r="AE248" t="s">
        <v>143</v>
      </c>
      <c r="AF248">
        <v>0</v>
      </c>
      <c r="AG248" t="s">
        <v>124</v>
      </c>
      <c r="AH248">
        <f>IF(fun[[#This Row],[ExterQual]]="Ex",5,IF(fun[[#This Row],[ExterQual]]="Gd",4,IF(fun[[#This Row],[ExterQual]]="TA",3,IF(fun[[#This Row],[ExterQual]]="Fa",2,1))))</f>
        <v>3</v>
      </c>
      <c r="AI248" t="s">
        <v>173</v>
      </c>
      <c r="AJ248">
        <f>IF(fun[[#This Row],[ExterCond]]="Ex",5,IF(fun[[#This Row],[ExterCond]]="Gd",4,IF(fun[[#This Row],[ExterCond]]="TA",3,IF(fun[[#This Row],[ExterCond]]="Fa",2,1))))</f>
        <v>2</v>
      </c>
      <c r="AK248" t="s">
        <v>163</v>
      </c>
      <c r="AL248" t="s">
        <v>173</v>
      </c>
      <c r="AM248">
        <f>IF(fun[[#This Row],[BsmtQual]]="Ex",5,IF(fun[[#This Row],[BsmtQual]]="Gd",4,IF(fun[[#This Row],[BsmtQual]]="TA",3,IF(fun[[#This Row],[BsmtQual]]="Fa",2,IF(fun[[#This Row],[BsmtQual]]="Po",1,0)))))</f>
        <v>2</v>
      </c>
      <c r="AN248" t="s">
        <v>124</v>
      </c>
      <c r="AO248">
        <f>IF(fun[[#This Row],[BsmtCond]]="Ex",5,IF(fun[[#This Row],[BsmtCond]]="Gd",4,IF(fun[[#This Row],[BsmtCond]]="TA",3,IF(fun[[#This Row],[BsmtCond]]="Fa",2,IF(fun[[#This Row],[BsmtCond]]="Po",1,0)))))</f>
        <v>3</v>
      </c>
      <c r="AP248" t="s">
        <v>126</v>
      </c>
      <c r="AQ248">
        <f>IF(fun[[#This Row],[BsmtExposure]]="Gd",3,IF(fun[[#This Row],[BsmtExposure]]="Av",2,IF(fun[[#This Row],[BsmtExposure]]="Mn",1,0)))</f>
        <v>0</v>
      </c>
      <c r="AR248" t="s">
        <v>128</v>
      </c>
      <c r="AS248">
        <v>0</v>
      </c>
      <c r="AT248" t="s">
        <v>128</v>
      </c>
      <c r="AU248">
        <v>0</v>
      </c>
      <c r="AV248">
        <v>1020</v>
      </c>
      <c r="AW248">
        <v>1020</v>
      </c>
      <c r="AX248" t="s">
        <v>129</v>
      </c>
      <c r="AY248" t="s">
        <v>123</v>
      </c>
      <c r="AZ248">
        <f>IF(fun[[#This Row],[HeatingQC]]="Ex",5,IF(fun[[#This Row],[HeatingQC]]="Gd",4,IF(fun[[#This Row],[HeatingQC]]="TA",3,IF(fun[[#This Row],[HeatingQC]]="Fa",2,IF(fun[[#This Row],[HeatingQC]]="Po",1,0)))))</f>
        <v>4</v>
      </c>
      <c r="BA248" t="s">
        <v>203</v>
      </c>
      <c r="BB248" t="s">
        <v>213</v>
      </c>
      <c r="BC248">
        <v>908</v>
      </c>
      <c r="BD248">
        <v>1020</v>
      </c>
      <c r="BE248">
        <v>0</v>
      </c>
      <c r="BF248">
        <v>1928</v>
      </c>
      <c r="BG248">
        <f>LOG(fun[[#This Row],[GrLivArea]])</f>
        <v>3.2851070295668121</v>
      </c>
      <c r="BH248">
        <v>0</v>
      </c>
      <c r="BI248">
        <v>0</v>
      </c>
      <c r="BJ248">
        <f>fun[[#This Row],[BsmtFullBath]]+(0.5*fun[[#This Row],[BsmtHalfBath]])</f>
        <v>0</v>
      </c>
      <c r="BK248">
        <v>2</v>
      </c>
      <c r="BL248">
        <v>0</v>
      </c>
      <c r="BM248">
        <f>fun[[#This Row],[HalfBath]]+fun[[#This Row],[TOTBaseBath]]+fun[[#This Row],[FullBath]]</f>
        <v>2</v>
      </c>
      <c r="BN248">
        <v>4</v>
      </c>
      <c r="BO248">
        <v>2</v>
      </c>
      <c r="BP248" t="s">
        <v>173</v>
      </c>
      <c r="BQ248">
        <f>IF(fun[[#This Row],[KitchenQual]]="Ex",5,IF(fun[[#This Row],[KitchenQual]]="Gd",4,IF(fun[[#This Row],[KitchenQual]]="TA",3,IF(fun[[#This Row],[KitchenQual]]="Fa",2,0))))</f>
        <v>2</v>
      </c>
      <c r="BR248">
        <v>9</v>
      </c>
      <c r="BS248" t="s">
        <v>133</v>
      </c>
      <c r="BT248">
        <v>0</v>
      </c>
      <c r="BU248" t="s">
        <v>109</v>
      </c>
      <c r="BV248">
        <f>IF(fun[[#This Row],[FireplaceQu]]="Ex",5,IF(fun[[#This Row],[FireplaceQu]]="Gd",4,IF(fun[[#This Row],[FireplaceQu]]="TA",3,IF(fun[[#This Row],[FireplaceQu]]="Fa",2,0))))</f>
        <v>0</v>
      </c>
      <c r="BW248" t="s">
        <v>153</v>
      </c>
      <c r="BX248">
        <v>1910</v>
      </c>
      <c r="BY248" t="s">
        <v>128</v>
      </c>
      <c r="BZ248">
        <v>1</v>
      </c>
      <c r="CA248">
        <v>440</v>
      </c>
      <c r="CB248" t="s">
        <v>238</v>
      </c>
      <c r="CC248">
        <f>IF(fun[[#This Row],[GarageQual]]="Ex",5,IF(fun[[#This Row],[GarageQual]]="Gd",4,IF(fun[[#This Row],[GarageQual]]="TA",3,IF(fun[[#This Row],[GarageQual]]="Fa",2,IF(fun[[#This Row],[GarageQual]]="Po",1,0)))))</f>
        <v>1</v>
      </c>
      <c r="CD248" t="s">
        <v>238</v>
      </c>
      <c r="CE248">
        <f>IF(fun[[#This Row],[GarageCond]]="Ex",5,IF(fun[[#This Row],[GarageCond]]="Gd",4,IF(fun[[#This Row],[GarageCond]]="TA",3,IF(fun[[#This Row],[GarageCond]]="Fa",2,IF(fun[[#This Row],[GarageCond]]="Po",1,0)))))</f>
        <v>1</v>
      </c>
      <c r="CF248" t="s">
        <v>131</v>
      </c>
      <c r="CG248">
        <v>0</v>
      </c>
      <c r="CH248">
        <v>60</v>
      </c>
      <c r="CI248">
        <v>112</v>
      </c>
      <c r="CJ248">
        <v>0</v>
      </c>
      <c r="CK248">
        <v>0</v>
      </c>
      <c r="CL248">
        <f>(0.5*fun[[#This Row],[WoodDeckSF]])+fun[[#This Row],[OpenPorchSF]]+(2*fun[[#This Row],[EnclosedPorch]])+(1.5*fun[[#This Row],[3SsnPorch]])+fun[[#This Row],[ScreenPorch]]</f>
        <v>284</v>
      </c>
      <c r="CM248">
        <v>0</v>
      </c>
      <c r="CN248" t="s">
        <v>109</v>
      </c>
      <c r="CO248">
        <f>IF(fun[[#This Row],[PoolQC]]="Ex",5,IF(fun[[#This Row],[PoolQC]]="Gd",4,IF(fun[[#This Row],[PoolQC]]="TA",3,IF(fun[[#This Row],[PoolQC]]="Fa",2,IF(fun[[#This Row],[PoolQC]]="Po",1,0)))))</f>
        <v>0</v>
      </c>
      <c r="CP248" t="s">
        <v>109</v>
      </c>
      <c r="CQ248" t="s">
        <v>109</v>
      </c>
      <c r="CR248">
        <v>0</v>
      </c>
      <c r="CS248">
        <v>4</v>
      </c>
      <c r="CT248">
        <v>2006</v>
      </c>
      <c r="CU248" t="s">
        <v>136</v>
      </c>
      <c r="CV248" t="s">
        <v>137</v>
      </c>
      <c r="CW248">
        <f>COUNTIF(fun[[#This Row],[Id]:[SaleCondition]],0)</f>
        <v>21</v>
      </c>
      <c r="CX248">
        <f>COUNTIF(fun[[#This Row],[Id]:[SaleCondition]],"NA")</f>
        <v>4</v>
      </c>
      <c r="CY248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248">
        <f>fun[NUM_ExCond]+fun[NUM_BsmtCond]+fun[NUM_GarCond]</f>
        <v>6</v>
      </c>
      <c r="DA2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2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63.25</v>
      </c>
      <c r="DC248">
        <v>137000</v>
      </c>
    </row>
    <row r="249" spans="1:107" x14ac:dyDescent="0.25">
      <c r="A249">
        <v>248</v>
      </c>
      <c r="B249">
        <v>20</v>
      </c>
      <c r="C249" t="s">
        <v>107</v>
      </c>
      <c r="D249">
        <f>IF(fun[[#This Row],[MSZoning]]="RL",1,0)</f>
        <v>1</v>
      </c>
      <c r="E249">
        <f>IF(fun[[#This Row],[rl]]="RM",1,0)</f>
        <v>0</v>
      </c>
      <c r="F249">
        <f>IF(fun[[#This Row],[rm]]="RH",1,0)</f>
        <v>0</v>
      </c>
      <c r="G249">
        <f>IF(fun[[#This Row],[rh]]="C (all)",1,0)</f>
        <v>0</v>
      </c>
      <c r="H249">
        <v>75</v>
      </c>
      <c r="I249">
        <f>IF(fun[[#This Row],[LotFrontage]]="NA",0,fun[[#This Row],[LotFrontage]])</f>
        <v>75</v>
      </c>
      <c r="J249">
        <v>11310</v>
      </c>
      <c r="K249" t="s">
        <v>108</v>
      </c>
      <c r="L249" t="s">
        <v>109</v>
      </c>
      <c r="M249" t="s">
        <v>110</v>
      </c>
      <c r="N249" t="s">
        <v>111</v>
      </c>
      <c r="O249" t="s">
        <v>112</v>
      </c>
      <c r="P249" t="s">
        <v>113</v>
      </c>
      <c r="Q249" t="s">
        <v>114</v>
      </c>
      <c r="R249" t="s">
        <v>188</v>
      </c>
      <c r="S249" t="s">
        <v>116</v>
      </c>
      <c r="T249" t="s">
        <v>116</v>
      </c>
      <c r="U249" t="s">
        <v>117</v>
      </c>
      <c r="V249" t="s">
        <v>141</v>
      </c>
      <c r="W249">
        <v>6</v>
      </c>
      <c r="X249">
        <v>5</v>
      </c>
      <c r="Y249">
        <v>1954</v>
      </c>
      <c r="Z249">
        <v>1954</v>
      </c>
      <c r="AA249" t="s">
        <v>178</v>
      </c>
      <c r="AB249" t="s">
        <v>120</v>
      </c>
      <c r="AC249" t="s">
        <v>150</v>
      </c>
      <c r="AD249" t="s">
        <v>122</v>
      </c>
      <c r="AE249" t="s">
        <v>143</v>
      </c>
      <c r="AF249">
        <v>0</v>
      </c>
      <c r="AG249" t="s">
        <v>124</v>
      </c>
      <c r="AH249">
        <f>IF(fun[[#This Row],[ExterQual]]="Ex",5,IF(fun[[#This Row],[ExterQual]]="Gd",4,IF(fun[[#This Row],[ExterQual]]="TA",3,IF(fun[[#This Row],[ExterQual]]="Fa",2,1))))</f>
        <v>3</v>
      </c>
      <c r="AI249" t="s">
        <v>124</v>
      </c>
      <c r="AJ249">
        <f>IF(fun[[#This Row],[ExterCond]]="Ex",5,IF(fun[[#This Row],[ExterCond]]="Gd",4,IF(fun[[#This Row],[ExterCond]]="TA",3,IF(fun[[#This Row],[ExterCond]]="Fa",2,1))))</f>
        <v>3</v>
      </c>
      <c r="AK249" t="s">
        <v>144</v>
      </c>
      <c r="AL249" t="s">
        <v>124</v>
      </c>
      <c r="AM249">
        <f>IF(fun[[#This Row],[BsmtQual]]="Ex",5,IF(fun[[#This Row],[BsmtQual]]="Gd",4,IF(fun[[#This Row],[BsmtQual]]="TA",3,IF(fun[[#This Row],[BsmtQual]]="Fa",2,IF(fun[[#This Row],[BsmtQual]]="Po",1,0)))))</f>
        <v>3</v>
      </c>
      <c r="AN249" t="s">
        <v>124</v>
      </c>
      <c r="AO249">
        <f>IF(fun[[#This Row],[BsmtCond]]="Ex",5,IF(fun[[#This Row],[BsmtCond]]="Gd",4,IF(fun[[#This Row],[BsmtCond]]="TA",3,IF(fun[[#This Row],[BsmtCond]]="Fa",2,IF(fun[[#This Row],[BsmtCond]]="Po",1,0)))))</f>
        <v>3</v>
      </c>
      <c r="AP249" t="s">
        <v>126</v>
      </c>
      <c r="AQ249">
        <f>IF(fun[[#This Row],[BsmtExposure]]="Gd",3,IF(fun[[#This Row],[BsmtExposure]]="Av",2,IF(fun[[#This Row],[BsmtExposure]]="Mn",1,0)))</f>
        <v>0</v>
      </c>
      <c r="AR249" t="s">
        <v>128</v>
      </c>
      <c r="AS249">
        <v>0</v>
      </c>
      <c r="AT249" t="s">
        <v>128</v>
      </c>
      <c r="AU249">
        <v>0</v>
      </c>
      <c r="AV249">
        <v>1367</v>
      </c>
      <c r="AW249">
        <v>1367</v>
      </c>
      <c r="AX249" t="s">
        <v>129</v>
      </c>
      <c r="AY249" t="s">
        <v>130</v>
      </c>
      <c r="AZ249">
        <f>IF(fun[[#This Row],[HeatingQC]]="Ex",5,IF(fun[[#This Row],[HeatingQC]]="Gd",4,IF(fun[[#This Row],[HeatingQC]]="TA",3,IF(fun[[#This Row],[HeatingQC]]="Fa",2,IF(fun[[#This Row],[HeatingQC]]="Po",1,0)))))</f>
        <v>5</v>
      </c>
      <c r="BA249" t="s">
        <v>131</v>
      </c>
      <c r="BB249" t="s">
        <v>132</v>
      </c>
      <c r="BC249">
        <v>1375</v>
      </c>
      <c r="BD249">
        <v>0</v>
      </c>
      <c r="BE249">
        <v>0</v>
      </c>
      <c r="BF249">
        <v>1375</v>
      </c>
      <c r="BG249">
        <f>LOG(fun[[#This Row],[GrLivArea]])</f>
        <v>3.1383026981662816</v>
      </c>
      <c r="BH249">
        <v>0</v>
      </c>
      <c r="BI249">
        <v>0</v>
      </c>
      <c r="BJ249">
        <f>fun[[#This Row],[BsmtFullBath]]+(0.5*fun[[#This Row],[BsmtHalfBath]])</f>
        <v>0</v>
      </c>
      <c r="BK249">
        <v>1</v>
      </c>
      <c r="BL249">
        <v>0</v>
      </c>
      <c r="BM249">
        <f>fun[[#This Row],[HalfBath]]+fun[[#This Row],[TOTBaseBath]]+fun[[#This Row],[FullBath]]</f>
        <v>1</v>
      </c>
      <c r="BN249">
        <v>2</v>
      </c>
      <c r="BO249">
        <v>1</v>
      </c>
      <c r="BP249" t="s">
        <v>124</v>
      </c>
      <c r="BQ249">
        <f>IF(fun[[#This Row],[KitchenQual]]="Ex",5,IF(fun[[#This Row],[KitchenQual]]="Gd",4,IF(fun[[#This Row],[KitchenQual]]="TA",3,IF(fun[[#This Row],[KitchenQual]]="Fa",2,0))))</f>
        <v>3</v>
      </c>
      <c r="BR249">
        <v>5</v>
      </c>
      <c r="BS249" t="s">
        <v>133</v>
      </c>
      <c r="BT249">
        <v>1</v>
      </c>
      <c r="BU249" t="s">
        <v>124</v>
      </c>
      <c r="BV249">
        <f>IF(fun[[#This Row],[FireplaceQu]]="Ex",5,IF(fun[[#This Row],[FireplaceQu]]="Gd",4,IF(fun[[#This Row],[FireplaceQu]]="TA",3,IF(fun[[#This Row],[FireplaceQu]]="Fa",2,0))))</f>
        <v>3</v>
      </c>
      <c r="BW249" t="s">
        <v>134</v>
      </c>
      <c r="BX249">
        <v>1954</v>
      </c>
      <c r="BY249" t="s">
        <v>128</v>
      </c>
      <c r="BZ249">
        <v>2</v>
      </c>
      <c r="CA249">
        <v>451</v>
      </c>
      <c r="CB249" t="s">
        <v>124</v>
      </c>
      <c r="CC249">
        <f>IF(fun[[#This Row],[GarageQual]]="Ex",5,IF(fun[[#This Row],[GarageQual]]="Gd",4,IF(fun[[#This Row],[GarageQual]]="TA",3,IF(fun[[#This Row],[GarageQual]]="Fa",2,IF(fun[[#This Row],[GarageQual]]="Po",1,0)))))</f>
        <v>3</v>
      </c>
      <c r="CD249" t="s">
        <v>124</v>
      </c>
      <c r="CE249">
        <f>IF(fun[[#This Row],[GarageCond]]="Ex",5,IF(fun[[#This Row],[GarageCond]]="Gd",4,IF(fun[[#This Row],[GarageCond]]="TA",3,IF(fun[[#This Row],[GarageCond]]="Fa",2,IF(fun[[#This Row],[GarageCond]]="Po",1,0)))))</f>
        <v>3</v>
      </c>
      <c r="CF249" t="s">
        <v>131</v>
      </c>
      <c r="CG249">
        <v>0</v>
      </c>
      <c r="CH249">
        <v>30</v>
      </c>
      <c r="CI249">
        <v>0</v>
      </c>
      <c r="CJ249">
        <v>0</v>
      </c>
      <c r="CK249">
        <v>0</v>
      </c>
      <c r="CL249">
        <f>(0.5*fun[[#This Row],[WoodDeckSF]])+fun[[#This Row],[OpenPorchSF]]+(2*fun[[#This Row],[EnclosedPorch]])+(1.5*fun[[#This Row],[3SsnPorch]])+fun[[#This Row],[ScreenPorch]]</f>
        <v>30</v>
      </c>
      <c r="CM249">
        <v>0</v>
      </c>
      <c r="CN249" t="s">
        <v>109</v>
      </c>
      <c r="CO249">
        <f>IF(fun[[#This Row],[PoolQC]]="Ex",5,IF(fun[[#This Row],[PoolQC]]="Gd",4,IF(fun[[#This Row],[PoolQC]]="TA",3,IF(fun[[#This Row],[PoolQC]]="Fa",2,IF(fun[[#This Row],[PoolQC]]="Po",1,0)))))</f>
        <v>0</v>
      </c>
      <c r="CP249" t="s">
        <v>109</v>
      </c>
      <c r="CQ249" t="s">
        <v>109</v>
      </c>
      <c r="CR249">
        <v>0</v>
      </c>
      <c r="CS249">
        <v>6</v>
      </c>
      <c r="CT249">
        <v>2006</v>
      </c>
      <c r="CU249" t="s">
        <v>136</v>
      </c>
      <c r="CV249" t="s">
        <v>137</v>
      </c>
      <c r="CW249">
        <f>COUNTIF(fun[[#This Row],[Id]:[SaleCondition]],0)</f>
        <v>20</v>
      </c>
      <c r="CX249">
        <f>COUNTIF(fun[[#This Row],[Id]:[SaleCondition]],"NA")</f>
        <v>4</v>
      </c>
      <c r="CY249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249">
        <f>fun[NUM_ExCond]+fun[NUM_BsmtCond]+fun[NUM_GarCond]</f>
        <v>9</v>
      </c>
      <c r="DA2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2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249">
        <v>140000</v>
      </c>
    </row>
    <row r="250" spans="1:107" x14ac:dyDescent="0.25">
      <c r="A250">
        <v>249</v>
      </c>
      <c r="B250">
        <v>60</v>
      </c>
      <c r="C250" t="s">
        <v>107</v>
      </c>
      <c r="D250">
        <f>IF(fun[[#This Row],[MSZoning]]="RL",1,0)</f>
        <v>1</v>
      </c>
      <c r="E250">
        <f>IF(fun[[#This Row],[rl]]="RM",1,0)</f>
        <v>0</v>
      </c>
      <c r="F250">
        <f>IF(fun[[#This Row],[rm]]="RH",1,0)</f>
        <v>0</v>
      </c>
      <c r="G250">
        <f>IF(fun[[#This Row],[rh]]="C (all)",1,0)</f>
        <v>0</v>
      </c>
      <c r="H250">
        <v>72</v>
      </c>
      <c r="I250">
        <f>IF(fun[[#This Row],[LotFrontage]]="NA",0,fun[[#This Row],[LotFrontage]])</f>
        <v>72</v>
      </c>
      <c r="J250">
        <v>11317</v>
      </c>
      <c r="K250" t="s">
        <v>108</v>
      </c>
      <c r="L250" t="s">
        <v>109</v>
      </c>
      <c r="M250" t="s">
        <v>110</v>
      </c>
      <c r="N250" t="s">
        <v>111</v>
      </c>
      <c r="O250" t="s">
        <v>112</v>
      </c>
      <c r="P250" t="s">
        <v>113</v>
      </c>
      <c r="Q250" t="s">
        <v>114</v>
      </c>
      <c r="R250" t="s">
        <v>115</v>
      </c>
      <c r="S250" t="s">
        <v>116</v>
      </c>
      <c r="T250" t="s">
        <v>116</v>
      </c>
      <c r="U250" t="s">
        <v>117</v>
      </c>
      <c r="V250" t="s">
        <v>118</v>
      </c>
      <c r="W250">
        <v>7</v>
      </c>
      <c r="X250">
        <v>5</v>
      </c>
      <c r="Y250">
        <v>2003</v>
      </c>
      <c r="Z250">
        <v>2003</v>
      </c>
      <c r="AA250" t="s">
        <v>119</v>
      </c>
      <c r="AB250" t="s">
        <v>120</v>
      </c>
      <c r="AC250" t="s">
        <v>121</v>
      </c>
      <c r="AD250" t="s">
        <v>121</v>
      </c>
      <c r="AE250" t="s">
        <v>122</v>
      </c>
      <c r="AF250">
        <v>101</v>
      </c>
      <c r="AG250" t="s">
        <v>123</v>
      </c>
      <c r="AH250">
        <f>IF(fun[[#This Row],[ExterQual]]="Ex",5,IF(fun[[#This Row],[ExterQual]]="Gd",4,IF(fun[[#This Row],[ExterQual]]="TA",3,IF(fun[[#This Row],[ExterQual]]="Fa",2,1))))</f>
        <v>4</v>
      </c>
      <c r="AI250" t="s">
        <v>124</v>
      </c>
      <c r="AJ250">
        <f>IF(fun[[#This Row],[ExterCond]]="Ex",5,IF(fun[[#This Row],[ExterCond]]="Gd",4,IF(fun[[#This Row],[ExterCond]]="TA",3,IF(fun[[#This Row],[ExterCond]]="Fa",2,1))))</f>
        <v>3</v>
      </c>
      <c r="AK250" t="s">
        <v>125</v>
      </c>
      <c r="AL250" t="s">
        <v>123</v>
      </c>
      <c r="AM250">
        <f>IF(fun[[#This Row],[BsmtQual]]="Ex",5,IF(fun[[#This Row],[BsmtQual]]="Gd",4,IF(fun[[#This Row],[BsmtQual]]="TA",3,IF(fun[[#This Row],[BsmtQual]]="Fa",2,IF(fun[[#This Row],[BsmtQual]]="Po",1,0)))))</f>
        <v>4</v>
      </c>
      <c r="AN250" t="s">
        <v>124</v>
      </c>
      <c r="AO250">
        <f>IF(fun[[#This Row],[BsmtCond]]="Ex",5,IF(fun[[#This Row],[BsmtCond]]="Gd",4,IF(fun[[#This Row],[BsmtCond]]="TA",3,IF(fun[[#This Row],[BsmtCond]]="Fa",2,IF(fun[[#This Row],[BsmtCond]]="Po",1,0)))))</f>
        <v>3</v>
      </c>
      <c r="AP250" t="s">
        <v>126</v>
      </c>
      <c r="AQ250">
        <f>IF(fun[[#This Row],[BsmtExposure]]="Gd",3,IF(fun[[#This Row],[BsmtExposure]]="Av",2,IF(fun[[#This Row],[BsmtExposure]]="Mn",1,0)))</f>
        <v>0</v>
      </c>
      <c r="AR250" t="s">
        <v>128</v>
      </c>
      <c r="AS250">
        <v>0</v>
      </c>
      <c r="AT250" t="s">
        <v>128</v>
      </c>
      <c r="AU250">
        <v>0</v>
      </c>
      <c r="AV250">
        <v>840</v>
      </c>
      <c r="AW250">
        <v>840</v>
      </c>
      <c r="AX250" t="s">
        <v>129</v>
      </c>
      <c r="AY250" t="s">
        <v>130</v>
      </c>
      <c r="AZ250">
        <f>IF(fun[[#This Row],[HeatingQC]]="Ex",5,IF(fun[[#This Row],[HeatingQC]]="Gd",4,IF(fun[[#This Row],[HeatingQC]]="TA",3,IF(fun[[#This Row],[HeatingQC]]="Fa",2,IF(fun[[#This Row],[HeatingQC]]="Po",1,0)))))</f>
        <v>5</v>
      </c>
      <c r="BA250" t="s">
        <v>131</v>
      </c>
      <c r="BB250" t="s">
        <v>132</v>
      </c>
      <c r="BC250">
        <v>840</v>
      </c>
      <c r="BD250">
        <v>828</v>
      </c>
      <c r="BE250">
        <v>0</v>
      </c>
      <c r="BF250">
        <v>1668</v>
      </c>
      <c r="BG250">
        <f>LOG(fun[[#This Row],[GrLivArea]])</f>
        <v>3.2221960463017201</v>
      </c>
      <c r="BH250">
        <v>0</v>
      </c>
      <c r="BI250">
        <v>0</v>
      </c>
      <c r="BJ250">
        <f>fun[[#This Row],[BsmtFullBath]]+(0.5*fun[[#This Row],[BsmtHalfBath]])</f>
        <v>0</v>
      </c>
      <c r="BK250">
        <v>2</v>
      </c>
      <c r="BL250">
        <v>1</v>
      </c>
      <c r="BM250">
        <f>fun[[#This Row],[HalfBath]]+fun[[#This Row],[TOTBaseBath]]+fun[[#This Row],[FullBath]]</f>
        <v>3</v>
      </c>
      <c r="BN250">
        <v>3</v>
      </c>
      <c r="BO250">
        <v>1</v>
      </c>
      <c r="BP250" t="s">
        <v>123</v>
      </c>
      <c r="BQ250">
        <f>IF(fun[[#This Row],[KitchenQual]]="Ex",5,IF(fun[[#This Row],[KitchenQual]]="Gd",4,IF(fun[[#This Row],[KitchenQual]]="TA",3,IF(fun[[#This Row],[KitchenQual]]="Fa",2,0))))</f>
        <v>4</v>
      </c>
      <c r="BR250">
        <v>8</v>
      </c>
      <c r="BS250" t="s">
        <v>133</v>
      </c>
      <c r="BT250">
        <v>0</v>
      </c>
      <c r="BU250" t="s">
        <v>109</v>
      </c>
      <c r="BV250">
        <f>IF(fun[[#This Row],[FireplaceQu]]="Ex",5,IF(fun[[#This Row],[FireplaceQu]]="Gd",4,IF(fun[[#This Row],[FireplaceQu]]="TA",3,IF(fun[[#This Row],[FireplaceQu]]="Fa",2,0))))</f>
        <v>0</v>
      </c>
      <c r="BW250" t="s">
        <v>134</v>
      </c>
      <c r="BX250">
        <v>2003</v>
      </c>
      <c r="BY250" t="s">
        <v>135</v>
      </c>
      <c r="BZ250">
        <v>2</v>
      </c>
      <c r="CA250">
        <v>500</v>
      </c>
      <c r="CB250" t="s">
        <v>124</v>
      </c>
      <c r="CC250">
        <f>IF(fun[[#This Row],[GarageQual]]="Ex",5,IF(fun[[#This Row],[GarageQual]]="Gd",4,IF(fun[[#This Row],[GarageQual]]="TA",3,IF(fun[[#This Row],[GarageQual]]="Fa",2,IF(fun[[#This Row],[GarageQual]]="Po",1,0)))))</f>
        <v>3</v>
      </c>
      <c r="CD250" t="s">
        <v>124</v>
      </c>
      <c r="CE250">
        <f>IF(fun[[#This Row],[GarageCond]]="Ex",5,IF(fun[[#This Row],[GarageCond]]="Gd",4,IF(fun[[#This Row],[GarageCond]]="TA",3,IF(fun[[#This Row],[GarageCond]]="Fa",2,IF(fun[[#This Row],[GarageCond]]="Po",1,0)))))</f>
        <v>3</v>
      </c>
      <c r="CF250" t="s">
        <v>131</v>
      </c>
      <c r="CG250">
        <v>144</v>
      </c>
      <c r="CH250">
        <v>68</v>
      </c>
      <c r="CI250">
        <v>0</v>
      </c>
      <c r="CJ250">
        <v>0</v>
      </c>
      <c r="CK250">
        <v>0</v>
      </c>
      <c r="CL250">
        <f>(0.5*fun[[#This Row],[WoodDeckSF]])+fun[[#This Row],[OpenPorchSF]]+(2*fun[[#This Row],[EnclosedPorch]])+(1.5*fun[[#This Row],[3SsnPorch]])+fun[[#This Row],[ScreenPorch]]</f>
        <v>140</v>
      </c>
      <c r="CM250">
        <v>0</v>
      </c>
      <c r="CN250" t="s">
        <v>109</v>
      </c>
      <c r="CO250">
        <f>IF(fun[[#This Row],[PoolQC]]="Ex",5,IF(fun[[#This Row],[PoolQC]]="Gd",4,IF(fun[[#This Row],[PoolQC]]="TA",3,IF(fun[[#This Row],[PoolQC]]="Fa",2,IF(fun[[#This Row],[PoolQC]]="Po",1,0)))))</f>
        <v>0</v>
      </c>
      <c r="CP250" t="s">
        <v>109</v>
      </c>
      <c r="CQ250" t="s">
        <v>109</v>
      </c>
      <c r="CR250">
        <v>0</v>
      </c>
      <c r="CS250">
        <v>9</v>
      </c>
      <c r="CT250">
        <v>2007</v>
      </c>
      <c r="CU250" t="s">
        <v>136</v>
      </c>
      <c r="CV250" t="s">
        <v>137</v>
      </c>
      <c r="CW250">
        <f>COUNTIF(fun[[#This Row],[Id]:[SaleCondition]],0)</f>
        <v>18</v>
      </c>
      <c r="CX250">
        <f>COUNTIF(fun[[#This Row],[Id]:[SaleCondition]],"NA")</f>
        <v>5</v>
      </c>
      <c r="CY25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250">
        <f>fun[NUM_ExCond]+fun[NUM_BsmtCond]+fun[NUM_GarCond]</f>
        <v>9</v>
      </c>
      <c r="DA2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2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250">
        <v>180000</v>
      </c>
    </row>
    <row r="251" spans="1:107" x14ac:dyDescent="0.25">
      <c r="A251">
        <v>250</v>
      </c>
      <c r="B251">
        <v>50</v>
      </c>
      <c r="C251" t="s">
        <v>107</v>
      </c>
      <c r="D251">
        <f>IF(fun[[#This Row],[MSZoning]]="RL",1,0)</f>
        <v>1</v>
      </c>
      <c r="E251">
        <f>IF(fun[[#This Row],[rl]]="RM",1,0)</f>
        <v>0</v>
      </c>
      <c r="F251">
        <f>IF(fun[[#This Row],[rm]]="RH",1,0)</f>
        <v>0</v>
      </c>
      <c r="G251">
        <f>IF(fun[[#This Row],[rh]]="C (all)",1,0)</f>
        <v>0</v>
      </c>
      <c r="H251" t="s">
        <v>109</v>
      </c>
      <c r="I251">
        <f>IF(fun[[#This Row],[LotFrontage]]="NA",0,fun[[#This Row],[LotFrontage]])</f>
        <v>0</v>
      </c>
      <c r="J251">
        <v>159000</v>
      </c>
      <c r="K251" t="s">
        <v>108</v>
      </c>
      <c r="L251" t="s">
        <v>109</v>
      </c>
      <c r="M251" t="s">
        <v>186</v>
      </c>
      <c r="N251" t="s">
        <v>221</v>
      </c>
      <c r="O251" t="s">
        <v>112</v>
      </c>
      <c r="P251" t="s">
        <v>192</v>
      </c>
      <c r="Q251" t="s">
        <v>239</v>
      </c>
      <c r="R251" t="s">
        <v>231</v>
      </c>
      <c r="S251" t="s">
        <v>116</v>
      </c>
      <c r="T251" t="s">
        <v>116</v>
      </c>
      <c r="U251" t="s">
        <v>117</v>
      </c>
      <c r="V251" t="s">
        <v>158</v>
      </c>
      <c r="W251">
        <v>6</v>
      </c>
      <c r="X251">
        <v>7</v>
      </c>
      <c r="Y251">
        <v>1958</v>
      </c>
      <c r="Z251">
        <v>2006</v>
      </c>
      <c r="AA251" t="s">
        <v>119</v>
      </c>
      <c r="AB251" t="s">
        <v>120</v>
      </c>
      <c r="AC251" t="s">
        <v>150</v>
      </c>
      <c r="AD251" t="s">
        <v>166</v>
      </c>
      <c r="AE251" t="s">
        <v>233</v>
      </c>
      <c r="AF251">
        <v>472</v>
      </c>
      <c r="AG251" t="s">
        <v>123</v>
      </c>
      <c r="AH251">
        <f>IF(fun[[#This Row],[ExterQual]]="Ex",5,IF(fun[[#This Row],[ExterQual]]="Gd",4,IF(fun[[#This Row],[ExterQual]]="TA",3,IF(fun[[#This Row],[ExterQual]]="Fa",2,1))))</f>
        <v>4</v>
      </c>
      <c r="AI251" t="s">
        <v>124</v>
      </c>
      <c r="AJ251">
        <f>IF(fun[[#This Row],[ExterCond]]="Ex",5,IF(fun[[#This Row],[ExterCond]]="Gd",4,IF(fun[[#This Row],[ExterCond]]="TA",3,IF(fun[[#This Row],[ExterCond]]="Fa",2,1))))</f>
        <v>3</v>
      </c>
      <c r="AK251" t="s">
        <v>144</v>
      </c>
      <c r="AL251" t="s">
        <v>123</v>
      </c>
      <c r="AM251">
        <f>IF(fun[[#This Row],[BsmtQual]]="Ex",5,IF(fun[[#This Row],[BsmtQual]]="Gd",4,IF(fun[[#This Row],[BsmtQual]]="TA",3,IF(fun[[#This Row],[BsmtQual]]="Fa",2,IF(fun[[#This Row],[BsmtQual]]="Po",1,0)))))</f>
        <v>4</v>
      </c>
      <c r="AN251" t="s">
        <v>124</v>
      </c>
      <c r="AO251">
        <f>IF(fun[[#This Row],[BsmtCond]]="Ex",5,IF(fun[[#This Row],[BsmtCond]]="Gd",4,IF(fun[[#This Row],[BsmtCond]]="TA",3,IF(fun[[#This Row],[BsmtCond]]="Fa",2,IF(fun[[#This Row],[BsmtCond]]="Po",1,0)))))</f>
        <v>3</v>
      </c>
      <c r="AP251" t="s">
        <v>123</v>
      </c>
      <c r="AQ251">
        <f>IF(fun[[#This Row],[BsmtExposure]]="Gd",3,IF(fun[[#This Row],[BsmtExposure]]="Av",2,IF(fun[[#This Row],[BsmtExposure]]="Mn",1,0)))</f>
        <v>3</v>
      </c>
      <c r="AR251" t="s">
        <v>179</v>
      </c>
      <c r="AS251">
        <v>697</v>
      </c>
      <c r="AT251" t="s">
        <v>128</v>
      </c>
      <c r="AU251">
        <v>0</v>
      </c>
      <c r="AV251">
        <v>747</v>
      </c>
      <c r="AW251">
        <v>1444</v>
      </c>
      <c r="AX251" t="s">
        <v>129</v>
      </c>
      <c r="AY251" t="s">
        <v>123</v>
      </c>
      <c r="AZ251">
        <f>IF(fun[[#This Row],[HeatingQC]]="Ex",5,IF(fun[[#This Row],[HeatingQC]]="Gd",4,IF(fun[[#This Row],[HeatingQC]]="TA",3,IF(fun[[#This Row],[HeatingQC]]="Fa",2,IF(fun[[#This Row],[HeatingQC]]="Po",1,0)))))</f>
        <v>4</v>
      </c>
      <c r="BA251" t="s">
        <v>131</v>
      </c>
      <c r="BB251" t="s">
        <v>132</v>
      </c>
      <c r="BC251">
        <v>1444</v>
      </c>
      <c r="BD251">
        <v>700</v>
      </c>
      <c r="BE251">
        <v>0</v>
      </c>
      <c r="BF251">
        <v>2144</v>
      </c>
      <c r="BG251">
        <f>LOG(fun[[#This Row],[GrLivArea]])</f>
        <v>3.3312247810207323</v>
      </c>
      <c r="BH251">
        <v>0</v>
      </c>
      <c r="BI251">
        <v>1</v>
      </c>
      <c r="BJ251">
        <f>fun[[#This Row],[BsmtFullBath]]+(0.5*fun[[#This Row],[BsmtHalfBath]])</f>
        <v>0.5</v>
      </c>
      <c r="BK251">
        <v>2</v>
      </c>
      <c r="BL251">
        <v>0</v>
      </c>
      <c r="BM251">
        <f>fun[[#This Row],[HalfBath]]+fun[[#This Row],[TOTBaseBath]]+fun[[#This Row],[FullBath]]</f>
        <v>2.5</v>
      </c>
      <c r="BN251">
        <v>4</v>
      </c>
      <c r="BO251">
        <v>1</v>
      </c>
      <c r="BP251" t="s">
        <v>123</v>
      </c>
      <c r="BQ251">
        <f>IF(fun[[#This Row],[KitchenQual]]="Ex",5,IF(fun[[#This Row],[KitchenQual]]="Gd",4,IF(fun[[#This Row],[KitchenQual]]="TA",3,IF(fun[[#This Row],[KitchenQual]]="Fa",2,0))))</f>
        <v>4</v>
      </c>
      <c r="BR251">
        <v>7</v>
      </c>
      <c r="BS251" t="s">
        <v>133</v>
      </c>
      <c r="BT251">
        <v>2</v>
      </c>
      <c r="BU251" t="s">
        <v>124</v>
      </c>
      <c r="BV251">
        <f>IF(fun[[#This Row],[FireplaceQu]]="Ex",5,IF(fun[[#This Row],[FireplaceQu]]="Gd",4,IF(fun[[#This Row],[FireplaceQu]]="TA",3,IF(fun[[#This Row],[FireplaceQu]]="Fa",2,0))))</f>
        <v>3</v>
      </c>
      <c r="BW251" t="s">
        <v>134</v>
      </c>
      <c r="BX251">
        <v>1958</v>
      </c>
      <c r="BY251" t="s">
        <v>183</v>
      </c>
      <c r="BZ251">
        <v>2</v>
      </c>
      <c r="CA251">
        <v>389</v>
      </c>
      <c r="CB251" t="s">
        <v>124</v>
      </c>
      <c r="CC251">
        <f>IF(fun[[#This Row],[GarageQual]]="Ex",5,IF(fun[[#This Row],[GarageQual]]="Gd",4,IF(fun[[#This Row],[GarageQual]]="TA",3,IF(fun[[#This Row],[GarageQual]]="Fa",2,IF(fun[[#This Row],[GarageQual]]="Po",1,0)))))</f>
        <v>3</v>
      </c>
      <c r="CD251" t="s">
        <v>124</v>
      </c>
      <c r="CE251">
        <f>IF(fun[[#This Row],[GarageCond]]="Ex",5,IF(fun[[#This Row],[GarageCond]]="Gd",4,IF(fun[[#This Row],[GarageCond]]="TA",3,IF(fun[[#This Row],[GarageCond]]="Fa",2,IF(fun[[#This Row],[GarageCond]]="Po",1,0)))))</f>
        <v>3</v>
      </c>
      <c r="CF251" t="s">
        <v>131</v>
      </c>
      <c r="CG251">
        <v>0</v>
      </c>
      <c r="CH251">
        <v>98</v>
      </c>
      <c r="CI251">
        <v>0</v>
      </c>
      <c r="CJ251">
        <v>0</v>
      </c>
      <c r="CK251">
        <v>0</v>
      </c>
      <c r="CL251">
        <f>(0.5*fun[[#This Row],[WoodDeckSF]])+fun[[#This Row],[OpenPorchSF]]+(2*fun[[#This Row],[EnclosedPorch]])+(1.5*fun[[#This Row],[3SsnPorch]])+fun[[#This Row],[ScreenPorch]]</f>
        <v>98</v>
      </c>
      <c r="CM251">
        <v>0</v>
      </c>
      <c r="CN251" t="s">
        <v>109</v>
      </c>
      <c r="CO251">
        <f>IF(fun[[#This Row],[PoolQC]]="Ex",5,IF(fun[[#This Row],[PoolQC]]="Gd",4,IF(fun[[#This Row],[PoolQC]]="TA",3,IF(fun[[#This Row],[PoolQC]]="Fa",2,IF(fun[[#This Row],[PoolQC]]="Po",1,0)))))</f>
        <v>0</v>
      </c>
      <c r="CP251" t="s">
        <v>109</v>
      </c>
      <c r="CQ251" t="s">
        <v>161</v>
      </c>
      <c r="CR251">
        <v>500</v>
      </c>
      <c r="CS251">
        <v>6</v>
      </c>
      <c r="CT251">
        <v>2007</v>
      </c>
      <c r="CU251" t="s">
        <v>136</v>
      </c>
      <c r="CV251" t="s">
        <v>137</v>
      </c>
      <c r="CW251">
        <f>COUNTIF(fun[[#This Row],[Id]:[SaleCondition]],0)</f>
        <v>14</v>
      </c>
      <c r="CX251">
        <f>COUNTIF(fun[[#This Row],[Id]:[SaleCondition]],"NA")</f>
        <v>4</v>
      </c>
      <c r="CY251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251">
        <f>fun[NUM_ExCond]+fun[NUM_BsmtCond]+fun[NUM_GarCond]</f>
        <v>9</v>
      </c>
      <c r="DA2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2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251">
        <v>277000</v>
      </c>
    </row>
    <row r="252" spans="1:107" x14ac:dyDescent="0.25">
      <c r="A252">
        <v>251</v>
      </c>
      <c r="B252">
        <v>30</v>
      </c>
      <c r="C252" t="s">
        <v>107</v>
      </c>
      <c r="D252">
        <f>IF(fun[[#This Row],[MSZoning]]="RL",1,0)</f>
        <v>1</v>
      </c>
      <c r="E252">
        <f>IF(fun[[#This Row],[rl]]="RM",1,0)</f>
        <v>0</v>
      </c>
      <c r="F252">
        <f>IF(fun[[#This Row],[rm]]="RH",1,0)</f>
        <v>0</v>
      </c>
      <c r="G252">
        <f>IF(fun[[#This Row],[rh]]="C (all)",1,0)</f>
        <v>0</v>
      </c>
      <c r="H252">
        <v>55</v>
      </c>
      <c r="I252">
        <f>IF(fun[[#This Row],[LotFrontage]]="NA",0,fun[[#This Row],[LotFrontage]])</f>
        <v>55</v>
      </c>
      <c r="J252">
        <v>5350</v>
      </c>
      <c r="K252" t="s">
        <v>108</v>
      </c>
      <c r="L252" t="s">
        <v>109</v>
      </c>
      <c r="M252" t="s">
        <v>146</v>
      </c>
      <c r="N252" t="s">
        <v>111</v>
      </c>
      <c r="O252" t="s">
        <v>112</v>
      </c>
      <c r="P252" t="s">
        <v>113</v>
      </c>
      <c r="Q252" t="s">
        <v>114</v>
      </c>
      <c r="R252" t="s">
        <v>174</v>
      </c>
      <c r="S252" t="s">
        <v>116</v>
      </c>
      <c r="T252" t="s">
        <v>116</v>
      </c>
      <c r="U252" t="s">
        <v>117</v>
      </c>
      <c r="V252" t="s">
        <v>141</v>
      </c>
      <c r="W252">
        <v>3</v>
      </c>
      <c r="X252">
        <v>2</v>
      </c>
      <c r="Y252">
        <v>1940</v>
      </c>
      <c r="Z252">
        <v>1966</v>
      </c>
      <c r="AA252" t="s">
        <v>119</v>
      </c>
      <c r="AB252" t="s">
        <v>120</v>
      </c>
      <c r="AC252" t="s">
        <v>150</v>
      </c>
      <c r="AD252" t="s">
        <v>187</v>
      </c>
      <c r="AE252" t="s">
        <v>143</v>
      </c>
      <c r="AF252">
        <v>0</v>
      </c>
      <c r="AG252" t="s">
        <v>124</v>
      </c>
      <c r="AH252">
        <f>IF(fun[[#This Row],[ExterQual]]="Ex",5,IF(fun[[#This Row],[ExterQual]]="Gd",4,IF(fun[[#This Row],[ExterQual]]="TA",3,IF(fun[[#This Row],[ExterQual]]="Fa",2,1))))</f>
        <v>3</v>
      </c>
      <c r="AI252" t="s">
        <v>238</v>
      </c>
      <c r="AJ252">
        <f>IF(fun[[#This Row],[ExterCond]]="Ex",5,IF(fun[[#This Row],[ExterCond]]="Gd",4,IF(fun[[#This Row],[ExterCond]]="TA",3,IF(fun[[#This Row],[ExterCond]]="Fa",2,1))))</f>
        <v>1</v>
      </c>
      <c r="AK252" t="s">
        <v>144</v>
      </c>
      <c r="AL252" t="s">
        <v>124</v>
      </c>
      <c r="AM252">
        <f>IF(fun[[#This Row],[BsmtQual]]="Ex",5,IF(fun[[#This Row],[BsmtQual]]="Gd",4,IF(fun[[#This Row],[BsmtQual]]="TA",3,IF(fun[[#This Row],[BsmtQual]]="Fa",2,IF(fun[[#This Row],[BsmtQual]]="Po",1,0)))))</f>
        <v>3</v>
      </c>
      <c r="AN252" t="s">
        <v>124</v>
      </c>
      <c r="AO252">
        <f>IF(fun[[#This Row],[BsmtCond]]="Ex",5,IF(fun[[#This Row],[BsmtCond]]="Gd",4,IF(fun[[#This Row],[BsmtCond]]="TA",3,IF(fun[[#This Row],[BsmtCond]]="Fa",2,IF(fun[[#This Row],[BsmtCond]]="Po",1,0)))))</f>
        <v>3</v>
      </c>
      <c r="AP252" t="s">
        <v>126</v>
      </c>
      <c r="AQ252">
        <f>IF(fun[[#This Row],[BsmtExposure]]="Gd",3,IF(fun[[#This Row],[BsmtExposure]]="Av",2,IF(fun[[#This Row],[BsmtExposure]]="Mn",1,0)))</f>
        <v>0</v>
      </c>
      <c r="AR252" t="s">
        <v>128</v>
      </c>
      <c r="AS252">
        <v>0</v>
      </c>
      <c r="AT252" t="s">
        <v>128</v>
      </c>
      <c r="AU252">
        <v>0</v>
      </c>
      <c r="AV252">
        <v>728</v>
      </c>
      <c r="AW252">
        <v>728</v>
      </c>
      <c r="AX252" t="s">
        <v>129</v>
      </c>
      <c r="AY252" t="s">
        <v>130</v>
      </c>
      <c r="AZ252">
        <f>IF(fun[[#This Row],[HeatingQC]]="Ex",5,IF(fun[[#This Row],[HeatingQC]]="Gd",4,IF(fun[[#This Row],[HeatingQC]]="TA",3,IF(fun[[#This Row],[HeatingQC]]="Fa",2,IF(fun[[#This Row],[HeatingQC]]="Po",1,0)))))</f>
        <v>5</v>
      </c>
      <c r="BA252" t="s">
        <v>131</v>
      </c>
      <c r="BB252" t="s">
        <v>132</v>
      </c>
      <c r="BC252">
        <v>1306</v>
      </c>
      <c r="BD252">
        <v>0</v>
      </c>
      <c r="BE252">
        <v>0</v>
      </c>
      <c r="BF252">
        <v>1306</v>
      </c>
      <c r="BG252">
        <f>LOG(fun[[#This Row],[GrLivArea]])</f>
        <v>3.1159431769390551</v>
      </c>
      <c r="BH252">
        <v>0</v>
      </c>
      <c r="BI252">
        <v>0</v>
      </c>
      <c r="BJ252">
        <f>fun[[#This Row],[BsmtFullBath]]+(0.5*fun[[#This Row],[BsmtHalfBath]])</f>
        <v>0</v>
      </c>
      <c r="BK252">
        <v>1</v>
      </c>
      <c r="BL252">
        <v>0</v>
      </c>
      <c r="BM252">
        <f>fun[[#This Row],[HalfBath]]+fun[[#This Row],[TOTBaseBath]]+fun[[#This Row],[FullBath]]</f>
        <v>1</v>
      </c>
      <c r="BN252">
        <v>3</v>
      </c>
      <c r="BO252">
        <v>1</v>
      </c>
      <c r="BP252" t="s">
        <v>173</v>
      </c>
      <c r="BQ252">
        <f>IF(fun[[#This Row],[KitchenQual]]="Ex",5,IF(fun[[#This Row],[KitchenQual]]="Gd",4,IF(fun[[#This Row],[KitchenQual]]="TA",3,IF(fun[[#This Row],[KitchenQual]]="Fa",2,0))))</f>
        <v>2</v>
      </c>
      <c r="BR252">
        <v>6</v>
      </c>
      <c r="BS252" t="s">
        <v>220</v>
      </c>
      <c r="BT252">
        <v>0</v>
      </c>
      <c r="BU252" t="s">
        <v>109</v>
      </c>
      <c r="BV252">
        <f>IF(fun[[#This Row],[FireplaceQu]]="Ex",5,IF(fun[[#This Row],[FireplaceQu]]="Gd",4,IF(fun[[#This Row],[FireplaceQu]]="TA",3,IF(fun[[#This Row],[FireplaceQu]]="Fa",2,0))))</f>
        <v>0</v>
      </c>
      <c r="BW252" t="s">
        <v>109</v>
      </c>
      <c r="BX252" t="s">
        <v>109</v>
      </c>
      <c r="BY252" t="s">
        <v>109</v>
      </c>
      <c r="BZ252">
        <v>0</v>
      </c>
      <c r="CA252">
        <v>0</v>
      </c>
      <c r="CB252" t="s">
        <v>109</v>
      </c>
      <c r="CC252">
        <f>IF(fun[[#This Row],[GarageQual]]="Ex",5,IF(fun[[#This Row],[GarageQual]]="Gd",4,IF(fun[[#This Row],[GarageQual]]="TA",3,IF(fun[[#This Row],[GarageQual]]="Fa",2,IF(fun[[#This Row],[GarageQual]]="Po",1,0)))))</f>
        <v>0</v>
      </c>
      <c r="CD252" t="s">
        <v>109</v>
      </c>
      <c r="CE252">
        <f>IF(fun[[#This Row],[GarageCond]]="Ex",5,IF(fun[[#This Row],[GarageCond]]="Gd",4,IF(fun[[#This Row],[GarageCond]]="TA",3,IF(fun[[#This Row],[GarageCond]]="Fa",2,IF(fun[[#This Row],[GarageCond]]="Po",1,0)))))</f>
        <v>0</v>
      </c>
      <c r="CF252" t="s">
        <v>131</v>
      </c>
      <c r="CG252">
        <v>263</v>
      </c>
      <c r="CH252">
        <v>0</v>
      </c>
      <c r="CI252">
        <v>0</v>
      </c>
      <c r="CJ252">
        <v>0</v>
      </c>
      <c r="CK252">
        <v>0</v>
      </c>
      <c r="CL252">
        <f>(0.5*fun[[#This Row],[WoodDeckSF]])+fun[[#This Row],[OpenPorchSF]]+(2*fun[[#This Row],[EnclosedPorch]])+(1.5*fun[[#This Row],[3SsnPorch]])+fun[[#This Row],[ScreenPorch]]</f>
        <v>131.5</v>
      </c>
      <c r="CM252">
        <v>0</v>
      </c>
      <c r="CN252" t="s">
        <v>109</v>
      </c>
      <c r="CO252">
        <f>IF(fun[[#This Row],[PoolQC]]="Ex",5,IF(fun[[#This Row],[PoolQC]]="Gd",4,IF(fun[[#This Row],[PoolQC]]="TA",3,IF(fun[[#This Row],[PoolQC]]="Fa",2,IF(fun[[#This Row],[PoolQC]]="Po",1,0)))))</f>
        <v>0</v>
      </c>
      <c r="CP252" t="s">
        <v>189</v>
      </c>
      <c r="CQ252" t="s">
        <v>161</v>
      </c>
      <c r="CR252">
        <v>450</v>
      </c>
      <c r="CS252">
        <v>5</v>
      </c>
      <c r="CT252">
        <v>2010</v>
      </c>
      <c r="CU252" t="s">
        <v>136</v>
      </c>
      <c r="CV252" t="s">
        <v>137</v>
      </c>
      <c r="CW252">
        <f>COUNTIF(fun[[#This Row],[Id]:[SaleCondition]],0)</f>
        <v>25</v>
      </c>
      <c r="CX252">
        <f>COUNTIF(fun[[#This Row],[Id]:[SaleCondition]],"NA")</f>
        <v>8</v>
      </c>
      <c r="CY252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252">
        <f>fun[NUM_ExCond]+fun[NUM_BsmtCond]+fun[NUM_GarCond]</f>
        <v>4</v>
      </c>
      <c r="DA2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34</v>
      </c>
      <c r="DB2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21.5</v>
      </c>
      <c r="DC252">
        <v>76500</v>
      </c>
    </row>
    <row r="253" spans="1:107" x14ac:dyDescent="0.25">
      <c r="A253">
        <v>252</v>
      </c>
      <c r="B253">
        <v>120</v>
      </c>
      <c r="C253" t="s">
        <v>168</v>
      </c>
      <c r="D253">
        <f>IF(fun[[#This Row],[MSZoning]]="RL",1,0)</f>
        <v>0</v>
      </c>
      <c r="E253">
        <f>IF(fun[[#This Row],[rl]]="RM",1,0)</f>
        <v>0</v>
      </c>
      <c r="F253">
        <f>IF(fun[[#This Row],[rm]]="RH",1,0)</f>
        <v>0</v>
      </c>
      <c r="G253">
        <f>IF(fun[[#This Row],[rh]]="C (all)",1,0)</f>
        <v>0</v>
      </c>
      <c r="H253">
        <v>44</v>
      </c>
      <c r="I253">
        <f>IF(fun[[#This Row],[LotFrontage]]="NA",0,fun[[#This Row],[LotFrontage]])</f>
        <v>44</v>
      </c>
      <c r="J253">
        <v>4750</v>
      </c>
      <c r="K253" t="s">
        <v>108</v>
      </c>
      <c r="L253" t="s">
        <v>109</v>
      </c>
      <c r="M253" t="s">
        <v>146</v>
      </c>
      <c r="N253" t="s">
        <v>225</v>
      </c>
      <c r="O253" t="s">
        <v>112</v>
      </c>
      <c r="P253" t="s">
        <v>113</v>
      </c>
      <c r="Q253" t="s">
        <v>220</v>
      </c>
      <c r="R253" t="s">
        <v>149</v>
      </c>
      <c r="S253" t="s">
        <v>116</v>
      </c>
      <c r="T253" t="s">
        <v>116</v>
      </c>
      <c r="U253" t="s">
        <v>205</v>
      </c>
      <c r="V253" t="s">
        <v>141</v>
      </c>
      <c r="W253">
        <v>8</v>
      </c>
      <c r="X253">
        <v>5</v>
      </c>
      <c r="Y253">
        <v>2006</v>
      </c>
      <c r="Z253">
        <v>2007</v>
      </c>
      <c r="AA253" t="s">
        <v>178</v>
      </c>
      <c r="AB253" t="s">
        <v>120</v>
      </c>
      <c r="AC253" t="s">
        <v>121</v>
      </c>
      <c r="AD253" t="s">
        <v>121</v>
      </c>
      <c r="AE253" t="s">
        <v>163</v>
      </c>
      <c r="AF253">
        <v>481</v>
      </c>
      <c r="AG253" t="s">
        <v>123</v>
      </c>
      <c r="AH253">
        <f>IF(fun[[#This Row],[ExterQual]]="Ex",5,IF(fun[[#This Row],[ExterQual]]="Gd",4,IF(fun[[#This Row],[ExterQual]]="TA",3,IF(fun[[#This Row],[ExterQual]]="Fa",2,1))))</f>
        <v>4</v>
      </c>
      <c r="AI253" t="s">
        <v>124</v>
      </c>
      <c r="AJ253">
        <f>IF(fun[[#This Row],[ExterCond]]="Ex",5,IF(fun[[#This Row],[ExterCond]]="Gd",4,IF(fun[[#This Row],[ExterCond]]="TA",3,IF(fun[[#This Row],[ExterCond]]="Fa",2,1))))</f>
        <v>3</v>
      </c>
      <c r="AK253" t="s">
        <v>125</v>
      </c>
      <c r="AL253" t="s">
        <v>123</v>
      </c>
      <c r="AM253">
        <f>IF(fun[[#This Row],[BsmtQual]]="Ex",5,IF(fun[[#This Row],[BsmtQual]]="Gd",4,IF(fun[[#This Row],[BsmtQual]]="TA",3,IF(fun[[#This Row],[BsmtQual]]="Fa",2,IF(fun[[#This Row],[BsmtQual]]="Po",1,0)))))</f>
        <v>4</v>
      </c>
      <c r="AN253" t="s">
        <v>124</v>
      </c>
      <c r="AO253">
        <f>IF(fun[[#This Row],[BsmtCond]]="Ex",5,IF(fun[[#This Row],[BsmtCond]]="Gd",4,IF(fun[[#This Row],[BsmtCond]]="TA",3,IF(fun[[#This Row],[BsmtCond]]="Fa",2,IF(fun[[#This Row],[BsmtCond]]="Po",1,0)))))</f>
        <v>3</v>
      </c>
      <c r="AP253" t="s">
        <v>123</v>
      </c>
      <c r="AQ253">
        <f>IF(fun[[#This Row],[BsmtExposure]]="Gd",3,IF(fun[[#This Row],[BsmtExposure]]="Av",2,IF(fun[[#This Row],[BsmtExposure]]="Mn",1,0)))</f>
        <v>3</v>
      </c>
      <c r="AR253" t="s">
        <v>127</v>
      </c>
      <c r="AS253">
        <v>1573</v>
      </c>
      <c r="AT253" t="s">
        <v>128</v>
      </c>
      <c r="AU253">
        <v>0</v>
      </c>
      <c r="AV253">
        <v>0</v>
      </c>
      <c r="AW253">
        <v>1573</v>
      </c>
      <c r="AX253" t="s">
        <v>129</v>
      </c>
      <c r="AY253" t="s">
        <v>130</v>
      </c>
      <c r="AZ253">
        <f>IF(fun[[#This Row],[HeatingQC]]="Ex",5,IF(fun[[#This Row],[HeatingQC]]="Gd",4,IF(fun[[#This Row],[HeatingQC]]="TA",3,IF(fun[[#This Row],[HeatingQC]]="Fa",2,IF(fun[[#This Row],[HeatingQC]]="Po",1,0)))))</f>
        <v>5</v>
      </c>
      <c r="BA253" t="s">
        <v>131</v>
      </c>
      <c r="BB253" t="s">
        <v>132</v>
      </c>
      <c r="BC253">
        <v>1625</v>
      </c>
      <c r="BD253">
        <v>0</v>
      </c>
      <c r="BE253">
        <v>0</v>
      </c>
      <c r="BF253">
        <v>1625</v>
      </c>
      <c r="BG253">
        <f>LOG(fun[[#This Row],[GrLivArea]])</f>
        <v>3.2108533653148932</v>
      </c>
      <c r="BH253">
        <v>1</v>
      </c>
      <c r="BI253">
        <v>1</v>
      </c>
      <c r="BJ253">
        <f>fun[[#This Row],[BsmtFullBath]]+(0.5*fun[[#This Row],[BsmtHalfBath]])</f>
        <v>1.5</v>
      </c>
      <c r="BK253">
        <v>2</v>
      </c>
      <c r="BL253">
        <v>0</v>
      </c>
      <c r="BM253">
        <f>fun[[#This Row],[HalfBath]]+fun[[#This Row],[TOTBaseBath]]+fun[[#This Row],[FullBath]]</f>
        <v>3.5</v>
      </c>
      <c r="BN253">
        <v>2</v>
      </c>
      <c r="BO253">
        <v>1</v>
      </c>
      <c r="BP253" t="s">
        <v>123</v>
      </c>
      <c r="BQ253">
        <f>IF(fun[[#This Row],[KitchenQual]]="Ex",5,IF(fun[[#This Row],[KitchenQual]]="Gd",4,IF(fun[[#This Row],[KitchenQual]]="TA",3,IF(fun[[#This Row],[KitchenQual]]="Fa",2,0))))</f>
        <v>4</v>
      </c>
      <c r="BR253">
        <v>5</v>
      </c>
      <c r="BS253" t="s">
        <v>133</v>
      </c>
      <c r="BT253">
        <v>1</v>
      </c>
      <c r="BU253" t="s">
        <v>123</v>
      </c>
      <c r="BV253">
        <f>IF(fun[[#This Row],[FireplaceQu]]="Ex",5,IF(fun[[#This Row],[FireplaceQu]]="Gd",4,IF(fun[[#This Row],[FireplaceQu]]="TA",3,IF(fun[[#This Row],[FireplaceQu]]="Fa",2,0))))</f>
        <v>4</v>
      </c>
      <c r="BW253" t="s">
        <v>134</v>
      </c>
      <c r="BX253">
        <v>2006</v>
      </c>
      <c r="BY253" t="s">
        <v>183</v>
      </c>
      <c r="BZ253">
        <v>2</v>
      </c>
      <c r="CA253">
        <v>538</v>
      </c>
      <c r="CB253" t="s">
        <v>124</v>
      </c>
      <c r="CC253">
        <f>IF(fun[[#This Row],[GarageQual]]="Ex",5,IF(fun[[#This Row],[GarageQual]]="Gd",4,IF(fun[[#This Row],[GarageQual]]="TA",3,IF(fun[[#This Row],[GarageQual]]="Fa",2,IF(fun[[#This Row],[GarageQual]]="Po",1,0)))))</f>
        <v>3</v>
      </c>
      <c r="CD253" t="s">
        <v>124</v>
      </c>
      <c r="CE253">
        <f>IF(fun[[#This Row],[GarageCond]]="Ex",5,IF(fun[[#This Row],[GarageCond]]="Gd",4,IF(fun[[#This Row],[GarageCond]]="TA",3,IF(fun[[#This Row],[GarageCond]]="Fa",2,IF(fun[[#This Row],[GarageCond]]="Po",1,0)))))</f>
        <v>3</v>
      </c>
      <c r="CF253" t="s">
        <v>131</v>
      </c>
      <c r="CG253">
        <v>123</v>
      </c>
      <c r="CH253">
        <v>0</v>
      </c>
      <c r="CI253">
        <v>0</v>
      </c>
      <c r="CJ253">
        <v>0</v>
      </c>
      <c r="CK253">
        <v>153</v>
      </c>
      <c r="CL253">
        <f>(0.5*fun[[#This Row],[WoodDeckSF]])+fun[[#This Row],[OpenPorchSF]]+(2*fun[[#This Row],[EnclosedPorch]])+(1.5*fun[[#This Row],[3SsnPorch]])+fun[[#This Row],[ScreenPorch]]</f>
        <v>214.5</v>
      </c>
      <c r="CM253">
        <v>0</v>
      </c>
      <c r="CN253" t="s">
        <v>109</v>
      </c>
      <c r="CO253">
        <f>IF(fun[[#This Row],[PoolQC]]="Ex",5,IF(fun[[#This Row],[PoolQC]]="Gd",4,IF(fun[[#This Row],[PoolQC]]="TA",3,IF(fun[[#This Row],[PoolQC]]="Fa",2,IF(fun[[#This Row],[PoolQC]]="Po",1,0)))))</f>
        <v>0</v>
      </c>
      <c r="CP253" t="s">
        <v>109</v>
      </c>
      <c r="CQ253" t="s">
        <v>109</v>
      </c>
      <c r="CR253">
        <v>0</v>
      </c>
      <c r="CS253">
        <v>12</v>
      </c>
      <c r="CT253">
        <v>2007</v>
      </c>
      <c r="CU253" t="s">
        <v>136</v>
      </c>
      <c r="CV253" t="s">
        <v>245</v>
      </c>
      <c r="CW253">
        <f>COUNTIF(fun[[#This Row],[Id]:[SaleCondition]],0)</f>
        <v>15</v>
      </c>
      <c r="CX253">
        <f>COUNTIF(fun[[#This Row],[Id]:[SaleCondition]],"NA")</f>
        <v>4</v>
      </c>
      <c r="CY253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253">
        <f>fun[NUM_ExCond]+fun[NUM_BsmtCond]+fun[NUM_GarCond]</f>
        <v>9</v>
      </c>
      <c r="DA2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2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253">
        <v>235000</v>
      </c>
    </row>
    <row r="254" spans="1:107" x14ac:dyDescent="0.25">
      <c r="A254">
        <v>253</v>
      </c>
      <c r="B254">
        <v>60</v>
      </c>
      <c r="C254" t="s">
        <v>107</v>
      </c>
      <c r="D254">
        <f>IF(fun[[#This Row],[MSZoning]]="RL",1,0)</f>
        <v>1</v>
      </c>
      <c r="E254">
        <f>IF(fun[[#This Row],[rl]]="RM",1,0)</f>
        <v>0</v>
      </c>
      <c r="F254">
        <f>IF(fun[[#This Row],[rm]]="RH",1,0)</f>
        <v>0</v>
      </c>
      <c r="G254">
        <f>IF(fun[[#This Row],[rh]]="C (all)",1,0)</f>
        <v>0</v>
      </c>
      <c r="H254">
        <v>65</v>
      </c>
      <c r="I254">
        <f>IF(fun[[#This Row],[LotFrontage]]="NA",0,fun[[#This Row],[LotFrontage]])</f>
        <v>65</v>
      </c>
      <c r="J254">
        <v>8366</v>
      </c>
      <c r="K254" t="s">
        <v>108</v>
      </c>
      <c r="L254" t="s">
        <v>109</v>
      </c>
      <c r="M254" t="s">
        <v>146</v>
      </c>
      <c r="N254" t="s">
        <v>111</v>
      </c>
      <c r="O254" t="s">
        <v>112</v>
      </c>
      <c r="P254" t="s">
        <v>113</v>
      </c>
      <c r="Q254" t="s">
        <v>114</v>
      </c>
      <c r="R254" t="s">
        <v>196</v>
      </c>
      <c r="S254" t="s">
        <v>116</v>
      </c>
      <c r="T254" t="s">
        <v>116</v>
      </c>
      <c r="U254" t="s">
        <v>117</v>
      </c>
      <c r="V254" t="s">
        <v>118</v>
      </c>
      <c r="W254">
        <v>6</v>
      </c>
      <c r="X254">
        <v>5</v>
      </c>
      <c r="Y254">
        <v>2004</v>
      </c>
      <c r="Z254">
        <v>2004</v>
      </c>
      <c r="AA254" t="s">
        <v>119</v>
      </c>
      <c r="AB254" t="s">
        <v>120</v>
      </c>
      <c r="AC254" t="s">
        <v>121</v>
      </c>
      <c r="AD254" t="s">
        <v>121</v>
      </c>
      <c r="AE254" t="s">
        <v>143</v>
      </c>
      <c r="AF254">
        <v>0</v>
      </c>
      <c r="AG254" t="s">
        <v>123</v>
      </c>
      <c r="AH254">
        <f>IF(fun[[#This Row],[ExterQual]]="Ex",5,IF(fun[[#This Row],[ExterQual]]="Gd",4,IF(fun[[#This Row],[ExterQual]]="TA",3,IF(fun[[#This Row],[ExterQual]]="Fa",2,1))))</f>
        <v>4</v>
      </c>
      <c r="AI254" t="s">
        <v>124</v>
      </c>
      <c r="AJ254">
        <f>IF(fun[[#This Row],[ExterCond]]="Ex",5,IF(fun[[#This Row],[ExterCond]]="Gd",4,IF(fun[[#This Row],[ExterCond]]="TA",3,IF(fun[[#This Row],[ExterCond]]="Fa",2,1))))</f>
        <v>3</v>
      </c>
      <c r="AK254" t="s">
        <v>125</v>
      </c>
      <c r="AL254" t="s">
        <v>123</v>
      </c>
      <c r="AM254">
        <f>IF(fun[[#This Row],[BsmtQual]]="Ex",5,IF(fun[[#This Row],[BsmtQual]]="Gd",4,IF(fun[[#This Row],[BsmtQual]]="TA",3,IF(fun[[#This Row],[BsmtQual]]="Fa",2,IF(fun[[#This Row],[BsmtQual]]="Po",1,0)))))</f>
        <v>4</v>
      </c>
      <c r="AN254" t="s">
        <v>124</v>
      </c>
      <c r="AO254">
        <f>IF(fun[[#This Row],[BsmtCond]]="Ex",5,IF(fun[[#This Row],[BsmtCond]]="Gd",4,IF(fun[[#This Row],[BsmtCond]]="TA",3,IF(fun[[#This Row],[BsmtCond]]="Fa",2,IF(fun[[#This Row],[BsmtCond]]="Po",1,0)))))</f>
        <v>3</v>
      </c>
      <c r="AP254" t="s">
        <v>126</v>
      </c>
      <c r="AQ254">
        <f>IF(fun[[#This Row],[BsmtExposure]]="Gd",3,IF(fun[[#This Row],[BsmtExposure]]="Av",2,IF(fun[[#This Row],[BsmtExposure]]="Mn",1,0)))</f>
        <v>0</v>
      </c>
      <c r="AR254" t="s">
        <v>128</v>
      </c>
      <c r="AS254">
        <v>0</v>
      </c>
      <c r="AT254" t="s">
        <v>128</v>
      </c>
      <c r="AU254">
        <v>0</v>
      </c>
      <c r="AV254">
        <v>798</v>
      </c>
      <c r="AW254">
        <v>798</v>
      </c>
      <c r="AX254" t="s">
        <v>129</v>
      </c>
      <c r="AY254" t="s">
        <v>130</v>
      </c>
      <c r="AZ254">
        <f>IF(fun[[#This Row],[HeatingQC]]="Ex",5,IF(fun[[#This Row],[HeatingQC]]="Gd",4,IF(fun[[#This Row],[HeatingQC]]="TA",3,IF(fun[[#This Row],[HeatingQC]]="Fa",2,IF(fun[[#This Row],[HeatingQC]]="Po",1,0)))))</f>
        <v>5</v>
      </c>
      <c r="BA254" t="s">
        <v>131</v>
      </c>
      <c r="BB254" t="s">
        <v>132</v>
      </c>
      <c r="BC254">
        <v>798</v>
      </c>
      <c r="BD254">
        <v>842</v>
      </c>
      <c r="BE254">
        <v>0</v>
      </c>
      <c r="BF254">
        <v>1640</v>
      </c>
      <c r="BG254">
        <f>LOG(fun[[#This Row],[GrLivArea]])</f>
        <v>3.214843848047698</v>
      </c>
      <c r="BH254">
        <v>0</v>
      </c>
      <c r="BI254">
        <v>0</v>
      </c>
      <c r="BJ254">
        <f>fun[[#This Row],[BsmtFullBath]]+(0.5*fun[[#This Row],[BsmtHalfBath]])</f>
        <v>0</v>
      </c>
      <c r="BK254">
        <v>2</v>
      </c>
      <c r="BL254">
        <v>1</v>
      </c>
      <c r="BM254">
        <f>fun[[#This Row],[HalfBath]]+fun[[#This Row],[TOTBaseBath]]+fun[[#This Row],[FullBath]]</f>
        <v>3</v>
      </c>
      <c r="BN254">
        <v>3</v>
      </c>
      <c r="BO254">
        <v>1</v>
      </c>
      <c r="BP254" t="s">
        <v>123</v>
      </c>
      <c r="BQ254">
        <f>IF(fun[[#This Row],[KitchenQual]]="Ex",5,IF(fun[[#This Row],[KitchenQual]]="Gd",4,IF(fun[[#This Row],[KitchenQual]]="TA",3,IF(fun[[#This Row],[KitchenQual]]="Fa",2,0))))</f>
        <v>4</v>
      </c>
      <c r="BR254">
        <v>6</v>
      </c>
      <c r="BS254" t="s">
        <v>133</v>
      </c>
      <c r="BT254">
        <v>0</v>
      </c>
      <c r="BU254" t="s">
        <v>109</v>
      </c>
      <c r="BV254">
        <f>IF(fun[[#This Row],[FireplaceQu]]="Ex",5,IF(fun[[#This Row],[FireplaceQu]]="Gd",4,IF(fun[[#This Row],[FireplaceQu]]="TA",3,IF(fun[[#This Row],[FireplaceQu]]="Fa",2,0))))</f>
        <v>0</v>
      </c>
      <c r="BW254" t="s">
        <v>134</v>
      </c>
      <c r="BX254">
        <v>2004</v>
      </c>
      <c r="BY254" t="s">
        <v>135</v>
      </c>
      <c r="BZ254">
        <v>2</v>
      </c>
      <c r="CA254">
        <v>520</v>
      </c>
      <c r="CB254" t="s">
        <v>124</v>
      </c>
      <c r="CC254">
        <f>IF(fun[[#This Row],[GarageQual]]="Ex",5,IF(fun[[#This Row],[GarageQual]]="Gd",4,IF(fun[[#This Row],[GarageQual]]="TA",3,IF(fun[[#This Row],[GarageQual]]="Fa",2,IF(fun[[#This Row],[GarageQual]]="Po",1,0)))))</f>
        <v>3</v>
      </c>
      <c r="CD254" t="s">
        <v>124</v>
      </c>
      <c r="CE254">
        <f>IF(fun[[#This Row],[GarageCond]]="Ex",5,IF(fun[[#This Row],[GarageCond]]="Gd",4,IF(fun[[#This Row],[GarageCond]]="TA",3,IF(fun[[#This Row],[GarageCond]]="Fa",2,IF(fun[[#This Row],[GarageCond]]="Po",1,0)))))</f>
        <v>3</v>
      </c>
      <c r="CF254" t="s">
        <v>131</v>
      </c>
      <c r="CG254">
        <v>138</v>
      </c>
      <c r="CH254">
        <v>45</v>
      </c>
      <c r="CI254">
        <v>0</v>
      </c>
      <c r="CJ254">
        <v>0</v>
      </c>
      <c r="CK254">
        <v>0</v>
      </c>
      <c r="CL254">
        <f>(0.5*fun[[#This Row],[WoodDeckSF]])+fun[[#This Row],[OpenPorchSF]]+(2*fun[[#This Row],[EnclosedPorch]])+(1.5*fun[[#This Row],[3SsnPorch]])+fun[[#This Row],[ScreenPorch]]</f>
        <v>114</v>
      </c>
      <c r="CM254">
        <v>0</v>
      </c>
      <c r="CN254" t="s">
        <v>109</v>
      </c>
      <c r="CO254">
        <f>IF(fun[[#This Row],[PoolQC]]="Ex",5,IF(fun[[#This Row],[PoolQC]]="Gd",4,IF(fun[[#This Row],[PoolQC]]="TA",3,IF(fun[[#This Row],[PoolQC]]="Fa",2,IF(fun[[#This Row],[PoolQC]]="Po",1,0)))))</f>
        <v>0</v>
      </c>
      <c r="CP254" t="s">
        <v>109</v>
      </c>
      <c r="CQ254" t="s">
        <v>109</v>
      </c>
      <c r="CR254">
        <v>0</v>
      </c>
      <c r="CS254">
        <v>12</v>
      </c>
      <c r="CT254">
        <v>2008</v>
      </c>
      <c r="CU254" t="s">
        <v>136</v>
      </c>
      <c r="CV254" t="s">
        <v>137</v>
      </c>
      <c r="CW254">
        <f>COUNTIF(fun[[#This Row],[Id]:[SaleCondition]],0)</f>
        <v>19</v>
      </c>
      <c r="CX254">
        <f>COUNTIF(fun[[#This Row],[Id]:[SaleCondition]],"NA")</f>
        <v>5</v>
      </c>
      <c r="CY254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254">
        <f>fun[NUM_ExCond]+fun[NUM_BsmtCond]+fun[NUM_GarCond]</f>
        <v>9</v>
      </c>
      <c r="DA2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2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254">
        <v>173000</v>
      </c>
    </row>
    <row r="255" spans="1:107" x14ac:dyDescent="0.25">
      <c r="A255">
        <v>254</v>
      </c>
      <c r="B255">
        <v>80</v>
      </c>
      <c r="C255" t="s">
        <v>107</v>
      </c>
      <c r="D255">
        <f>IF(fun[[#This Row],[MSZoning]]="RL",1,0)</f>
        <v>1</v>
      </c>
      <c r="E255">
        <f>IF(fun[[#This Row],[rl]]="RM",1,0)</f>
        <v>0</v>
      </c>
      <c r="F255">
        <f>IF(fun[[#This Row],[rm]]="RH",1,0)</f>
        <v>0</v>
      </c>
      <c r="G255">
        <f>IF(fun[[#This Row],[rh]]="C (all)",1,0)</f>
        <v>0</v>
      </c>
      <c r="H255">
        <v>85</v>
      </c>
      <c r="I255">
        <f>IF(fun[[#This Row],[LotFrontage]]="NA",0,fun[[#This Row],[LotFrontage]])</f>
        <v>85</v>
      </c>
      <c r="J255">
        <v>9350</v>
      </c>
      <c r="K255" t="s">
        <v>108</v>
      </c>
      <c r="L255" t="s">
        <v>109</v>
      </c>
      <c r="M255" t="s">
        <v>110</v>
      </c>
      <c r="N255" t="s">
        <v>111</v>
      </c>
      <c r="O255" t="s">
        <v>112</v>
      </c>
      <c r="P255" t="s">
        <v>113</v>
      </c>
      <c r="Q255" t="s">
        <v>114</v>
      </c>
      <c r="R255" t="s">
        <v>188</v>
      </c>
      <c r="S255" t="s">
        <v>116</v>
      </c>
      <c r="T255" t="s">
        <v>116</v>
      </c>
      <c r="U255" t="s">
        <v>117</v>
      </c>
      <c r="V255" t="s">
        <v>223</v>
      </c>
      <c r="W255">
        <v>6</v>
      </c>
      <c r="X255">
        <v>7</v>
      </c>
      <c r="Y255">
        <v>1964</v>
      </c>
      <c r="Z255">
        <v>1991</v>
      </c>
      <c r="AA255" t="s">
        <v>178</v>
      </c>
      <c r="AB255" t="s">
        <v>120</v>
      </c>
      <c r="AC255" t="s">
        <v>166</v>
      </c>
      <c r="AD255" t="s">
        <v>166</v>
      </c>
      <c r="AE255" t="s">
        <v>122</v>
      </c>
      <c r="AF255">
        <v>108</v>
      </c>
      <c r="AG255" t="s">
        <v>124</v>
      </c>
      <c r="AH255">
        <f>IF(fun[[#This Row],[ExterQual]]="Ex",5,IF(fun[[#This Row],[ExterQual]]="Gd",4,IF(fun[[#This Row],[ExterQual]]="TA",3,IF(fun[[#This Row],[ExterQual]]="Fa",2,1))))</f>
        <v>3</v>
      </c>
      <c r="AI255" t="s">
        <v>124</v>
      </c>
      <c r="AJ255">
        <f>IF(fun[[#This Row],[ExterCond]]="Ex",5,IF(fun[[#This Row],[ExterCond]]="Gd",4,IF(fun[[#This Row],[ExterCond]]="TA",3,IF(fun[[#This Row],[ExterCond]]="Fa",2,1))))</f>
        <v>3</v>
      </c>
      <c r="AK255" t="s">
        <v>144</v>
      </c>
      <c r="AL255" t="s">
        <v>123</v>
      </c>
      <c r="AM255">
        <f>IF(fun[[#This Row],[BsmtQual]]="Ex",5,IF(fun[[#This Row],[BsmtQual]]="Gd",4,IF(fun[[#This Row],[BsmtQual]]="TA",3,IF(fun[[#This Row],[BsmtQual]]="Fa",2,IF(fun[[#This Row],[BsmtQual]]="Po",1,0)))))</f>
        <v>4</v>
      </c>
      <c r="AN255" t="s">
        <v>124</v>
      </c>
      <c r="AO255">
        <f>IF(fun[[#This Row],[BsmtCond]]="Ex",5,IF(fun[[#This Row],[BsmtCond]]="Gd",4,IF(fun[[#This Row],[BsmtCond]]="TA",3,IF(fun[[#This Row],[BsmtCond]]="Fa",2,IF(fun[[#This Row],[BsmtCond]]="Po",1,0)))))</f>
        <v>3</v>
      </c>
      <c r="AP255" t="s">
        <v>123</v>
      </c>
      <c r="AQ255">
        <f>IF(fun[[#This Row],[BsmtExposure]]="Gd",3,IF(fun[[#This Row],[BsmtExposure]]="Av",2,IF(fun[[#This Row],[BsmtExposure]]="Mn",1,0)))</f>
        <v>3</v>
      </c>
      <c r="AR255" t="s">
        <v>198</v>
      </c>
      <c r="AS255">
        <v>270</v>
      </c>
      <c r="AT255" t="s">
        <v>145</v>
      </c>
      <c r="AU255">
        <v>580</v>
      </c>
      <c r="AV255">
        <v>452</v>
      </c>
      <c r="AW255">
        <v>1302</v>
      </c>
      <c r="AX255" t="s">
        <v>129</v>
      </c>
      <c r="AY255" t="s">
        <v>130</v>
      </c>
      <c r="AZ255">
        <f>IF(fun[[#This Row],[HeatingQC]]="Ex",5,IF(fun[[#This Row],[HeatingQC]]="Gd",4,IF(fun[[#This Row],[HeatingQC]]="TA",3,IF(fun[[#This Row],[HeatingQC]]="Fa",2,IF(fun[[#This Row],[HeatingQC]]="Po",1,0)))))</f>
        <v>5</v>
      </c>
      <c r="BA255" t="s">
        <v>131</v>
      </c>
      <c r="BB255" t="s">
        <v>132</v>
      </c>
      <c r="BC255">
        <v>1302</v>
      </c>
      <c r="BD255">
        <v>0</v>
      </c>
      <c r="BE255">
        <v>0</v>
      </c>
      <c r="BF255">
        <v>1302</v>
      </c>
      <c r="BG255">
        <f>LOG(fun[[#This Row],[GrLivArea]])</f>
        <v>3.114610984232173</v>
      </c>
      <c r="BH255">
        <v>0</v>
      </c>
      <c r="BI255">
        <v>1</v>
      </c>
      <c r="BJ255">
        <f>fun[[#This Row],[BsmtFullBath]]+(0.5*fun[[#This Row],[BsmtHalfBath]])</f>
        <v>0.5</v>
      </c>
      <c r="BK255">
        <v>2</v>
      </c>
      <c r="BL255">
        <v>0</v>
      </c>
      <c r="BM255">
        <f>fun[[#This Row],[HalfBath]]+fun[[#This Row],[TOTBaseBath]]+fun[[#This Row],[FullBath]]</f>
        <v>2.5</v>
      </c>
      <c r="BN255">
        <v>3</v>
      </c>
      <c r="BO255">
        <v>1</v>
      </c>
      <c r="BP255" t="s">
        <v>123</v>
      </c>
      <c r="BQ255">
        <f>IF(fun[[#This Row],[KitchenQual]]="Ex",5,IF(fun[[#This Row],[KitchenQual]]="Gd",4,IF(fun[[#This Row],[KitchenQual]]="TA",3,IF(fun[[#This Row],[KitchenQual]]="Fa",2,0))))</f>
        <v>4</v>
      </c>
      <c r="BR255">
        <v>7</v>
      </c>
      <c r="BS255" t="s">
        <v>172</v>
      </c>
      <c r="BT255">
        <v>0</v>
      </c>
      <c r="BU255" t="s">
        <v>109</v>
      </c>
      <c r="BV255">
        <f>IF(fun[[#This Row],[FireplaceQu]]="Ex",5,IF(fun[[#This Row],[FireplaceQu]]="Gd",4,IF(fun[[#This Row],[FireplaceQu]]="TA",3,IF(fun[[#This Row],[FireplaceQu]]="Fa",2,0))))</f>
        <v>0</v>
      </c>
      <c r="BW255" t="s">
        <v>134</v>
      </c>
      <c r="BX255">
        <v>1964</v>
      </c>
      <c r="BY255" t="s">
        <v>135</v>
      </c>
      <c r="BZ255">
        <v>1</v>
      </c>
      <c r="CA255">
        <v>309</v>
      </c>
      <c r="CB255" t="s">
        <v>124</v>
      </c>
      <c r="CC255">
        <f>IF(fun[[#This Row],[GarageQual]]="Ex",5,IF(fun[[#This Row],[GarageQual]]="Gd",4,IF(fun[[#This Row],[GarageQual]]="TA",3,IF(fun[[#This Row],[GarageQual]]="Fa",2,IF(fun[[#This Row],[GarageQual]]="Po",1,0)))))</f>
        <v>3</v>
      </c>
      <c r="CD255" t="s">
        <v>124</v>
      </c>
      <c r="CE255">
        <f>IF(fun[[#This Row],[GarageCond]]="Ex",5,IF(fun[[#This Row],[GarageCond]]="Gd",4,IF(fun[[#This Row],[GarageCond]]="TA",3,IF(fun[[#This Row],[GarageCond]]="Fa",2,IF(fun[[#This Row],[GarageCond]]="Po",1,0)))))</f>
        <v>3</v>
      </c>
      <c r="CF255" t="s">
        <v>131</v>
      </c>
      <c r="CG255">
        <v>333</v>
      </c>
      <c r="CH255">
        <v>0</v>
      </c>
      <c r="CI255">
        <v>0</v>
      </c>
      <c r="CJ255">
        <v>0</v>
      </c>
      <c r="CK255">
        <v>0</v>
      </c>
      <c r="CL255">
        <f>(0.5*fun[[#This Row],[WoodDeckSF]])+fun[[#This Row],[OpenPorchSF]]+(2*fun[[#This Row],[EnclosedPorch]])+(1.5*fun[[#This Row],[3SsnPorch]])+fun[[#This Row],[ScreenPorch]]</f>
        <v>166.5</v>
      </c>
      <c r="CM255">
        <v>0</v>
      </c>
      <c r="CN255" t="s">
        <v>109</v>
      </c>
      <c r="CO255">
        <f>IF(fun[[#This Row],[PoolQC]]="Ex",5,IF(fun[[#This Row],[PoolQC]]="Gd",4,IF(fun[[#This Row],[PoolQC]]="TA",3,IF(fun[[#This Row],[PoolQC]]="Fa",2,IF(fun[[#This Row],[PoolQC]]="Po",1,0)))))</f>
        <v>0</v>
      </c>
      <c r="CP255" t="s">
        <v>160</v>
      </c>
      <c r="CQ255" t="s">
        <v>109</v>
      </c>
      <c r="CR255">
        <v>0</v>
      </c>
      <c r="CS255">
        <v>10</v>
      </c>
      <c r="CT255">
        <v>2007</v>
      </c>
      <c r="CU255" t="s">
        <v>256</v>
      </c>
      <c r="CV255" t="s">
        <v>137</v>
      </c>
      <c r="CW255">
        <f>COUNTIF(fun[[#This Row],[Id]:[SaleCondition]],0)</f>
        <v>16</v>
      </c>
      <c r="CX255">
        <f>COUNTIF(fun[[#This Row],[Id]:[SaleCondition]],"NA")</f>
        <v>4</v>
      </c>
      <c r="CY25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55">
        <f>fun[NUM_ExCond]+fun[NUM_BsmtCond]+fun[NUM_GarCond]</f>
        <v>9</v>
      </c>
      <c r="DA2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2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69.75</v>
      </c>
      <c r="DC255">
        <v>158000</v>
      </c>
    </row>
    <row r="256" spans="1:107" x14ac:dyDescent="0.25">
      <c r="A256">
        <v>255</v>
      </c>
      <c r="B256">
        <v>20</v>
      </c>
      <c r="C256" t="s">
        <v>107</v>
      </c>
      <c r="D256">
        <f>IF(fun[[#This Row],[MSZoning]]="RL",1,0)</f>
        <v>1</v>
      </c>
      <c r="E256">
        <f>IF(fun[[#This Row],[rl]]="RM",1,0)</f>
        <v>0</v>
      </c>
      <c r="F256">
        <f>IF(fun[[#This Row],[rm]]="RH",1,0)</f>
        <v>0</v>
      </c>
      <c r="G256">
        <f>IF(fun[[#This Row],[rh]]="C (all)",1,0)</f>
        <v>0</v>
      </c>
      <c r="H256">
        <v>70</v>
      </c>
      <c r="I256">
        <f>IF(fun[[#This Row],[LotFrontage]]="NA",0,fun[[#This Row],[LotFrontage]])</f>
        <v>70</v>
      </c>
      <c r="J256">
        <v>8400</v>
      </c>
      <c r="K256" t="s">
        <v>108</v>
      </c>
      <c r="L256" t="s">
        <v>109</v>
      </c>
      <c r="M256" t="s">
        <v>110</v>
      </c>
      <c r="N256" t="s">
        <v>111</v>
      </c>
      <c r="O256" t="s">
        <v>112</v>
      </c>
      <c r="P256" t="s">
        <v>113</v>
      </c>
      <c r="Q256" t="s">
        <v>114</v>
      </c>
      <c r="R256" t="s">
        <v>188</v>
      </c>
      <c r="S256" t="s">
        <v>116</v>
      </c>
      <c r="T256" t="s">
        <v>116</v>
      </c>
      <c r="U256" t="s">
        <v>117</v>
      </c>
      <c r="V256" t="s">
        <v>141</v>
      </c>
      <c r="W256">
        <v>5</v>
      </c>
      <c r="X256">
        <v>6</v>
      </c>
      <c r="Y256">
        <v>1957</v>
      </c>
      <c r="Z256">
        <v>1957</v>
      </c>
      <c r="AA256" t="s">
        <v>119</v>
      </c>
      <c r="AB256" t="s">
        <v>120</v>
      </c>
      <c r="AC256" t="s">
        <v>142</v>
      </c>
      <c r="AD256" t="s">
        <v>142</v>
      </c>
      <c r="AE256" t="s">
        <v>143</v>
      </c>
      <c r="AF256">
        <v>0</v>
      </c>
      <c r="AG256" t="s">
        <v>124</v>
      </c>
      <c r="AH256">
        <f>IF(fun[[#This Row],[ExterQual]]="Ex",5,IF(fun[[#This Row],[ExterQual]]="Gd",4,IF(fun[[#This Row],[ExterQual]]="TA",3,IF(fun[[#This Row],[ExterQual]]="Fa",2,1))))</f>
        <v>3</v>
      </c>
      <c r="AI256" t="s">
        <v>123</v>
      </c>
      <c r="AJ256">
        <f>IF(fun[[#This Row],[ExterCond]]="Ex",5,IF(fun[[#This Row],[ExterCond]]="Gd",4,IF(fun[[#This Row],[ExterCond]]="TA",3,IF(fun[[#This Row],[ExterCond]]="Fa",2,1))))</f>
        <v>4</v>
      </c>
      <c r="AK256" t="s">
        <v>144</v>
      </c>
      <c r="AL256" t="s">
        <v>124</v>
      </c>
      <c r="AM256">
        <f>IF(fun[[#This Row],[BsmtQual]]="Ex",5,IF(fun[[#This Row],[BsmtQual]]="Gd",4,IF(fun[[#This Row],[BsmtQual]]="TA",3,IF(fun[[#This Row],[BsmtQual]]="Fa",2,IF(fun[[#This Row],[BsmtQual]]="Po",1,0)))))</f>
        <v>3</v>
      </c>
      <c r="AN256" t="s">
        <v>124</v>
      </c>
      <c r="AO256">
        <f>IF(fun[[#This Row],[BsmtCond]]="Ex",5,IF(fun[[#This Row],[BsmtCond]]="Gd",4,IF(fun[[#This Row],[BsmtCond]]="TA",3,IF(fun[[#This Row],[BsmtCond]]="Fa",2,IF(fun[[#This Row],[BsmtCond]]="Po",1,0)))))</f>
        <v>3</v>
      </c>
      <c r="AP256" t="s">
        <v>126</v>
      </c>
      <c r="AQ256">
        <f>IF(fun[[#This Row],[BsmtExposure]]="Gd",3,IF(fun[[#This Row],[BsmtExposure]]="Av",2,IF(fun[[#This Row],[BsmtExposure]]="Mn",1,0)))</f>
        <v>0</v>
      </c>
      <c r="AR256" t="s">
        <v>179</v>
      </c>
      <c r="AS256">
        <v>922</v>
      </c>
      <c r="AT256" t="s">
        <v>128</v>
      </c>
      <c r="AU256">
        <v>0</v>
      </c>
      <c r="AV256">
        <v>392</v>
      </c>
      <c r="AW256">
        <v>1314</v>
      </c>
      <c r="AX256" t="s">
        <v>129</v>
      </c>
      <c r="AY256" t="s">
        <v>124</v>
      </c>
      <c r="AZ256">
        <f>IF(fun[[#This Row],[HeatingQC]]="Ex",5,IF(fun[[#This Row],[HeatingQC]]="Gd",4,IF(fun[[#This Row],[HeatingQC]]="TA",3,IF(fun[[#This Row],[HeatingQC]]="Fa",2,IF(fun[[#This Row],[HeatingQC]]="Po",1,0)))))</f>
        <v>3</v>
      </c>
      <c r="BA256" t="s">
        <v>131</v>
      </c>
      <c r="BB256" t="s">
        <v>132</v>
      </c>
      <c r="BC256">
        <v>1314</v>
      </c>
      <c r="BD256">
        <v>0</v>
      </c>
      <c r="BE256">
        <v>0</v>
      </c>
      <c r="BF256">
        <v>1314</v>
      </c>
      <c r="BG256">
        <f>LOG(fun[[#This Row],[GrLivArea]])</f>
        <v>3.1185953652237619</v>
      </c>
      <c r="BH256">
        <v>1</v>
      </c>
      <c r="BI256">
        <v>0</v>
      </c>
      <c r="BJ256">
        <f>fun[[#This Row],[BsmtFullBath]]+(0.5*fun[[#This Row],[BsmtHalfBath]])</f>
        <v>1</v>
      </c>
      <c r="BK256">
        <v>1</v>
      </c>
      <c r="BL256">
        <v>0</v>
      </c>
      <c r="BM256">
        <f>fun[[#This Row],[HalfBath]]+fun[[#This Row],[TOTBaseBath]]+fun[[#This Row],[FullBath]]</f>
        <v>2</v>
      </c>
      <c r="BN256">
        <v>3</v>
      </c>
      <c r="BO256">
        <v>1</v>
      </c>
      <c r="BP256" t="s">
        <v>124</v>
      </c>
      <c r="BQ256">
        <f>IF(fun[[#This Row],[KitchenQual]]="Ex",5,IF(fun[[#This Row],[KitchenQual]]="Gd",4,IF(fun[[#This Row],[KitchenQual]]="TA",3,IF(fun[[#This Row],[KitchenQual]]="Fa",2,0))))</f>
        <v>3</v>
      </c>
      <c r="BR256">
        <v>5</v>
      </c>
      <c r="BS256" t="s">
        <v>133</v>
      </c>
      <c r="BT256">
        <v>0</v>
      </c>
      <c r="BU256" t="s">
        <v>109</v>
      </c>
      <c r="BV256">
        <f>IF(fun[[#This Row],[FireplaceQu]]="Ex",5,IF(fun[[#This Row],[FireplaceQu]]="Gd",4,IF(fun[[#This Row],[FireplaceQu]]="TA",3,IF(fun[[#This Row],[FireplaceQu]]="Fa",2,0))))</f>
        <v>0</v>
      </c>
      <c r="BW256" t="s">
        <v>134</v>
      </c>
      <c r="BX256">
        <v>1957</v>
      </c>
      <c r="BY256" t="s">
        <v>135</v>
      </c>
      <c r="BZ256">
        <v>1</v>
      </c>
      <c r="CA256">
        <v>294</v>
      </c>
      <c r="CB256" t="s">
        <v>124</v>
      </c>
      <c r="CC256">
        <f>IF(fun[[#This Row],[GarageQual]]="Ex",5,IF(fun[[#This Row],[GarageQual]]="Gd",4,IF(fun[[#This Row],[GarageQual]]="TA",3,IF(fun[[#This Row],[GarageQual]]="Fa",2,IF(fun[[#This Row],[GarageQual]]="Po",1,0)))))</f>
        <v>3</v>
      </c>
      <c r="CD256" t="s">
        <v>124</v>
      </c>
      <c r="CE256">
        <f>IF(fun[[#This Row],[GarageCond]]="Ex",5,IF(fun[[#This Row],[GarageCond]]="Gd",4,IF(fun[[#This Row],[GarageCond]]="TA",3,IF(fun[[#This Row],[GarageCond]]="Fa",2,IF(fun[[#This Row],[GarageCond]]="Po",1,0)))))</f>
        <v>3</v>
      </c>
      <c r="CF256" t="s">
        <v>131</v>
      </c>
      <c r="CG256">
        <v>250</v>
      </c>
      <c r="CH256">
        <v>0</v>
      </c>
      <c r="CI256">
        <v>0</v>
      </c>
      <c r="CJ256">
        <v>0</v>
      </c>
      <c r="CK256">
        <v>0</v>
      </c>
      <c r="CL256">
        <f>(0.5*fun[[#This Row],[WoodDeckSF]])+fun[[#This Row],[OpenPorchSF]]+(2*fun[[#This Row],[EnclosedPorch]])+(1.5*fun[[#This Row],[3SsnPorch]])+fun[[#This Row],[ScreenPorch]]</f>
        <v>125</v>
      </c>
      <c r="CM256">
        <v>0</v>
      </c>
      <c r="CN256" t="s">
        <v>109</v>
      </c>
      <c r="CO256">
        <f>IF(fun[[#This Row],[PoolQC]]="Ex",5,IF(fun[[#This Row],[PoolQC]]="Gd",4,IF(fun[[#This Row],[PoolQC]]="TA",3,IF(fun[[#This Row],[PoolQC]]="Fa",2,IF(fun[[#This Row],[PoolQC]]="Po",1,0)))))</f>
        <v>0</v>
      </c>
      <c r="CP256" t="s">
        <v>109</v>
      </c>
      <c r="CQ256" t="s">
        <v>109</v>
      </c>
      <c r="CR256">
        <v>0</v>
      </c>
      <c r="CS256">
        <v>6</v>
      </c>
      <c r="CT256">
        <v>2010</v>
      </c>
      <c r="CU256" t="s">
        <v>136</v>
      </c>
      <c r="CV256" t="s">
        <v>137</v>
      </c>
      <c r="CW256">
        <f>COUNTIF(fun[[#This Row],[Id]:[SaleCondition]],0)</f>
        <v>19</v>
      </c>
      <c r="CX256">
        <f>COUNTIF(fun[[#This Row],[Id]:[SaleCondition]],"NA")</f>
        <v>5</v>
      </c>
      <c r="CY25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56">
        <f>fun[NUM_ExCond]+fun[NUM_BsmtCond]+fun[NUM_GarCond]</f>
        <v>10</v>
      </c>
      <c r="DA2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2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53.25</v>
      </c>
      <c r="DC256">
        <v>145000</v>
      </c>
    </row>
    <row r="257" spans="1:107" x14ac:dyDescent="0.25">
      <c r="A257">
        <v>256</v>
      </c>
      <c r="B257">
        <v>60</v>
      </c>
      <c r="C257" t="s">
        <v>107</v>
      </c>
      <c r="D257">
        <f>IF(fun[[#This Row],[MSZoning]]="RL",1,0)</f>
        <v>1</v>
      </c>
      <c r="E257">
        <f>IF(fun[[#This Row],[rl]]="RM",1,0)</f>
        <v>0</v>
      </c>
      <c r="F257">
        <f>IF(fun[[#This Row],[rm]]="RH",1,0)</f>
        <v>0</v>
      </c>
      <c r="G257">
        <f>IF(fun[[#This Row],[rh]]="C (all)",1,0)</f>
        <v>0</v>
      </c>
      <c r="H257">
        <v>66</v>
      </c>
      <c r="I257">
        <f>IF(fun[[#This Row],[LotFrontage]]="NA",0,fun[[#This Row],[LotFrontage]])</f>
        <v>66</v>
      </c>
      <c r="J257">
        <v>8738</v>
      </c>
      <c r="K257" t="s">
        <v>108</v>
      </c>
      <c r="L257" t="s">
        <v>109</v>
      </c>
      <c r="M257" t="s">
        <v>146</v>
      </c>
      <c r="N257" t="s">
        <v>111</v>
      </c>
      <c r="O257" t="s">
        <v>112</v>
      </c>
      <c r="P257" t="s">
        <v>113</v>
      </c>
      <c r="Q257" t="s">
        <v>114</v>
      </c>
      <c r="R257" t="s">
        <v>219</v>
      </c>
      <c r="S257" t="s">
        <v>116</v>
      </c>
      <c r="T257" t="s">
        <v>116</v>
      </c>
      <c r="U257" t="s">
        <v>117</v>
      </c>
      <c r="V257" t="s">
        <v>118</v>
      </c>
      <c r="W257">
        <v>7</v>
      </c>
      <c r="X257">
        <v>5</v>
      </c>
      <c r="Y257">
        <v>1999</v>
      </c>
      <c r="Z257">
        <v>1999</v>
      </c>
      <c r="AA257" t="s">
        <v>119</v>
      </c>
      <c r="AB257" t="s">
        <v>120</v>
      </c>
      <c r="AC257" t="s">
        <v>121</v>
      </c>
      <c r="AD257" t="s">
        <v>121</v>
      </c>
      <c r="AE257" t="s">
        <v>122</v>
      </c>
      <c r="AF257">
        <v>302</v>
      </c>
      <c r="AG257" t="s">
        <v>123</v>
      </c>
      <c r="AH257">
        <f>IF(fun[[#This Row],[ExterQual]]="Ex",5,IF(fun[[#This Row],[ExterQual]]="Gd",4,IF(fun[[#This Row],[ExterQual]]="TA",3,IF(fun[[#This Row],[ExterQual]]="Fa",2,1))))</f>
        <v>4</v>
      </c>
      <c r="AI257" t="s">
        <v>124</v>
      </c>
      <c r="AJ257">
        <f>IF(fun[[#This Row],[ExterCond]]="Ex",5,IF(fun[[#This Row],[ExterCond]]="Gd",4,IF(fun[[#This Row],[ExterCond]]="TA",3,IF(fun[[#This Row],[ExterCond]]="Fa",2,1))))</f>
        <v>3</v>
      </c>
      <c r="AK257" t="s">
        <v>125</v>
      </c>
      <c r="AL257" t="s">
        <v>123</v>
      </c>
      <c r="AM257">
        <f>IF(fun[[#This Row],[BsmtQual]]="Ex",5,IF(fun[[#This Row],[BsmtQual]]="Gd",4,IF(fun[[#This Row],[BsmtQual]]="TA",3,IF(fun[[#This Row],[BsmtQual]]="Fa",2,IF(fun[[#This Row],[BsmtQual]]="Po",1,0)))))</f>
        <v>4</v>
      </c>
      <c r="AN257" t="s">
        <v>124</v>
      </c>
      <c r="AO257">
        <f>IF(fun[[#This Row],[BsmtCond]]="Ex",5,IF(fun[[#This Row],[BsmtCond]]="Gd",4,IF(fun[[#This Row],[BsmtCond]]="TA",3,IF(fun[[#This Row],[BsmtCond]]="Fa",2,IF(fun[[#This Row],[BsmtCond]]="Po",1,0)))))</f>
        <v>3</v>
      </c>
      <c r="AP257" t="s">
        <v>126</v>
      </c>
      <c r="AQ257">
        <f>IF(fun[[#This Row],[BsmtExposure]]="Gd",3,IF(fun[[#This Row],[BsmtExposure]]="Av",2,IF(fun[[#This Row],[BsmtExposure]]="Mn",1,0)))</f>
        <v>0</v>
      </c>
      <c r="AR257" t="s">
        <v>128</v>
      </c>
      <c r="AS257">
        <v>0</v>
      </c>
      <c r="AT257" t="s">
        <v>128</v>
      </c>
      <c r="AU257">
        <v>0</v>
      </c>
      <c r="AV257">
        <v>975</v>
      </c>
      <c r="AW257">
        <v>975</v>
      </c>
      <c r="AX257" t="s">
        <v>129</v>
      </c>
      <c r="AY257" t="s">
        <v>130</v>
      </c>
      <c r="AZ257">
        <f>IF(fun[[#This Row],[HeatingQC]]="Ex",5,IF(fun[[#This Row],[HeatingQC]]="Gd",4,IF(fun[[#This Row],[HeatingQC]]="TA",3,IF(fun[[#This Row],[HeatingQC]]="Fa",2,IF(fun[[#This Row],[HeatingQC]]="Po",1,0)))))</f>
        <v>5</v>
      </c>
      <c r="BA257" t="s">
        <v>131</v>
      </c>
      <c r="BB257" t="s">
        <v>132</v>
      </c>
      <c r="BC257">
        <v>1005</v>
      </c>
      <c r="BD257">
        <v>1286</v>
      </c>
      <c r="BE257">
        <v>0</v>
      </c>
      <c r="BF257">
        <v>2291</v>
      </c>
      <c r="BG257">
        <f>LOG(fun[[#This Row],[GrLivArea]])</f>
        <v>3.3600250891893975</v>
      </c>
      <c r="BH257">
        <v>0</v>
      </c>
      <c r="BI257">
        <v>0</v>
      </c>
      <c r="BJ257">
        <f>fun[[#This Row],[BsmtFullBath]]+(0.5*fun[[#This Row],[BsmtHalfBath]])</f>
        <v>0</v>
      </c>
      <c r="BK257">
        <v>2</v>
      </c>
      <c r="BL257">
        <v>1</v>
      </c>
      <c r="BM257">
        <f>fun[[#This Row],[HalfBath]]+fun[[#This Row],[TOTBaseBath]]+fun[[#This Row],[FullBath]]</f>
        <v>3</v>
      </c>
      <c r="BN257">
        <v>4</v>
      </c>
      <c r="BO257">
        <v>1</v>
      </c>
      <c r="BP257" t="s">
        <v>123</v>
      </c>
      <c r="BQ257">
        <f>IF(fun[[#This Row],[KitchenQual]]="Ex",5,IF(fun[[#This Row],[KitchenQual]]="Gd",4,IF(fun[[#This Row],[KitchenQual]]="TA",3,IF(fun[[#This Row],[KitchenQual]]="Fa",2,0))))</f>
        <v>4</v>
      </c>
      <c r="BR257">
        <v>8</v>
      </c>
      <c r="BS257" t="s">
        <v>133</v>
      </c>
      <c r="BT257">
        <v>1</v>
      </c>
      <c r="BU257" t="s">
        <v>124</v>
      </c>
      <c r="BV257">
        <f>IF(fun[[#This Row],[FireplaceQu]]="Ex",5,IF(fun[[#This Row],[FireplaceQu]]="Gd",4,IF(fun[[#This Row],[FireplaceQu]]="TA",3,IF(fun[[#This Row],[FireplaceQu]]="Fa",2,0))))</f>
        <v>3</v>
      </c>
      <c r="BW257" t="s">
        <v>182</v>
      </c>
      <c r="BX257">
        <v>1999</v>
      </c>
      <c r="BY257" t="s">
        <v>183</v>
      </c>
      <c r="BZ257">
        <v>2</v>
      </c>
      <c r="CA257">
        <v>429</v>
      </c>
      <c r="CB257" t="s">
        <v>124</v>
      </c>
      <c r="CC257">
        <f>IF(fun[[#This Row],[GarageQual]]="Ex",5,IF(fun[[#This Row],[GarageQual]]="Gd",4,IF(fun[[#This Row],[GarageQual]]="TA",3,IF(fun[[#This Row],[GarageQual]]="Fa",2,IF(fun[[#This Row],[GarageQual]]="Po",1,0)))))</f>
        <v>3</v>
      </c>
      <c r="CD257" t="s">
        <v>124</v>
      </c>
      <c r="CE257">
        <f>IF(fun[[#This Row],[GarageCond]]="Ex",5,IF(fun[[#This Row],[GarageCond]]="Gd",4,IF(fun[[#This Row],[GarageCond]]="TA",3,IF(fun[[#This Row],[GarageCond]]="Fa",2,IF(fun[[#This Row],[GarageCond]]="Po",1,0)))))</f>
        <v>3</v>
      </c>
      <c r="CF257" t="s">
        <v>131</v>
      </c>
      <c r="CG257">
        <v>192</v>
      </c>
      <c r="CH257">
        <v>0</v>
      </c>
      <c r="CI257">
        <v>0</v>
      </c>
      <c r="CJ257">
        <v>0</v>
      </c>
      <c r="CK257">
        <v>0</v>
      </c>
      <c r="CL257">
        <f>(0.5*fun[[#This Row],[WoodDeckSF]])+fun[[#This Row],[OpenPorchSF]]+(2*fun[[#This Row],[EnclosedPorch]])+(1.5*fun[[#This Row],[3SsnPorch]])+fun[[#This Row],[ScreenPorch]]</f>
        <v>96</v>
      </c>
      <c r="CM257">
        <v>0</v>
      </c>
      <c r="CN257" t="s">
        <v>109</v>
      </c>
      <c r="CO257">
        <f>IF(fun[[#This Row],[PoolQC]]="Ex",5,IF(fun[[#This Row],[PoolQC]]="Gd",4,IF(fun[[#This Row],[PoolQC]]="TA",3,IF(fun[[#This Row],[PoolQC]]="Fa",2,IF(fun[[#This Row],[PoolQC]]="Po",1,0)))))</f>
        <v>0</v>
      </c>
      <c r="CP257" t="s">
        <v>109</v>
      </c>
      <c r="CQ257" t="s">
        <v>109</v>
      </c>
      <c r="CR257">
        <v>0</v>
      </c>
      <c r="CS257">
        <v>2</v>
      </c>
      <c r="CT257">
        <v>2006</v>
      </c>
      <c r="CU257" t="s">
        <v>136</v>
      </c>
      <c r="CV257" t="s">
        <v>137</v>
      </c>
      <c r="CW257">
        <f>COUNTIF(fun[[#This Row],[Id]:[SaleCondition]],0)</f>
        <v>17</v>
      </c>
      <c r="CX257">
        <f>COUNTIF(fun[[#This Row],[Id]:[SaleCondition]],"NA")</f>
        <v>4</v>
      </c>
      <c r="CY257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257">
        <f>fun[NUM_ExCond]+fun[NUM_BsmtCond]+fun[NUM_GarCond]</f>
        <v>9</v>
      </c>
      <c r="DA2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2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257">
        <v>230000</v>
      </c>
    </row>
    <row r="258" spans="1:107" x14ac:dyDescent="0.25">
      <c r="A258">
        <v>257</v>
      </c>
      <c r="B258">
        <v>60</v>
      </c>
      <c r="C258" t="s">
        <v>218</v>
      </c>
      <c r="D258">
        <f>IF(fun[[#This Row],[MSZoning]]="RL",1,0)</f>
        <v>0</v>
      </c>
      <c r="E258">
        <f>IF(fun[[#This Row],[rl]]="RM",1,0)</f>
        <v>0</v>
      </c>
      <c r="F258">
        <f>IF(fun[[#This Row],[rm]]="RH",1,0)</f>
        <v>0</v>
      </c>
      <c r="G258">
        <f>IF(fun[[#This Row],[rh]]="C (all)",1,0)</f>
        <v>0</v>
      </c>
      <c r="H258">
        <v>64</v>
      </c>
      <c r="I258">
        <f>IF(fun[[#This Row],[LotFrontage]]="NA",0,fun[[#This Row],[LotFrontage]])</f>
        <v>64</v>
      </c>
      <c r="J258">
        <v>8791</v>
      </c>
      <c r="K258" t="s">
        <v>108</v>
      </c>
      <c r="L258" t="s">
        <v>109</v>
      </c>
      <c r="M258" t="s">
        <v>146</v>
      </c>
      <c r="N258" t="s">
        <v>111</v>
      </c>
      <c r="O258" t="s">
        <v>112</v>
      </c>
      <c r="P258" t="s">
        <v>113</v>
      </c>
      <c r="Q258" t="s">
        <v>114</v>
      </c>
      <c r="R258" t="s">
        <v>162</v>
      </c>
      <c r="S258" t="s">
        <v>116</v>
      </c>
      <c r="T258" t="s">
        <v>116</v>
      </c>
      <c r="U258" t="s">
        <v>117</v>
      </c>
      <c r="V258" t="s">
        <v>118</v>
      </c>
      <c r="W258">
        <v>6</v>
      </c>
      <c r="X258">
        <v>5</v>
      </c>
      <c r="Y258">
        <v>2003</v>
      </c>
      <c r="Z258">
        <v>2003</v>
      </c>
      <c r="AA258" t="s">
        <v>119</v>
      </c>
      <c r="AB258" t="s">
        <v>120</v>
      </c>
      <c r="AC258" t="s">
        <v>121</v>
      </c>
      <c r="AD258" t="s">
        <v>121</v>
      </c>
      <c r="AE258" t="s">
        <v>143</v>
      </c>
      <c r="AF258">
        <v>0</v>
      </c>
      <c r="AG258" t="s">
        <v>123</v>
      </c>
      <c r="AH258">
        <f>IF(fun[[#This Row],[ExterQual]]="Ex",5,IF(fun[[#This Row],[ExterQual]]="Gd",4,IF(fun[[#This Row],[ExterQual]]="TA",3,IF(fun[[#This Row],[ExterQual]]="Fa",2,1))))</f>
        <v>4</v>
      </c>
      <c r="AI258" t="s">
        <v>124</v>
      </c>
      <c r="AJ258">
        <f>IF(fun[[#This Row],[ExterCond]]="Ex",5,IF(fun[[#This Row],[ExterCond]]="Gd",4,IF(fun[[#This Row],[ExterCond]]="TA",3,IF(fun[[#This Row],[ExterCond]]="Fa",2,1))))</f>
        <v>3</v>
      </c>
      <c r="AK258" t="s">
        <v>125</v>
      </c>
      <c r="AL258" t="s">
        <v>123</v>
      </c>
      <c r="AM258">
        <f>IF(fun[[#This Row],[BsmtQual]]="Ex",5,IF(fun[[#This Row],[BsmtQual]]="Gd",4,IF(fun[[#This Row],[BsmtQual]]="TA",3,IF(fun[[#This Row],[BsmtQual]]="Fa",2,IF(fun[[#This Row],[BsmtQual]]="Po",1,0)))))</f>
        <v>4</v>
      </c>
      <c r="AN258" t="s">
        <v>124</v>
      </c>
      <c r="AO258">
        <f>IF(fun[[#This Row],[BsmtCond]]="Ex",5,IF(fun[[#This Row],[BsmtCond]]="Gd",4,IF(fun[[#This Row],[BsmtCond]]="TA",3,IF(fun[[#This Row],[BsmtCond]]="Fa",2,IF(fun[[#This Row],[BsmtCond]]="Po",1,0)))))</f>
        <v>3</v>
      </c>
      <c r="AP258" t="s">
        <v>126</v>
      </c>
      <c r="AQ258">
        <f>IF(fun[[#This Row],[BsmtExposure]]="Gd",3,IF(fun[[#This Row],[BsmtExposure]]="Av",2,IF(fun[[#This Row],[BsmtExposure]]="Mn",1,0)))</f>
        <v>0</v>
      </c>
      <c r="AR258" t="s">
        <v>179</v>
      </c>
      <c r="AS258">
        <v>503</v>
      </c>
      <c r="AT258" t="s">
        <v>128</v>
      </c>
      <c r="AU258">
        <v>0</v>
      </c>
      <c r="AV258">
        <v>361</v>
      </c>
      <c r="AW258">
        <v>864</v>
      </c>
      <c r="AX258" t="s">
        <v>129</v>
      </c>
      <c r="AY258" t="s">
        <v>130</v>
      </c>
      <c r="AZ258">
        <f>IF(fun[[#This Row],[HeatingQC]]="Ex",5,IF(fun[[#This Row],[HeatingQC]]="Gd",4,IF(fun[[#This Row],[HeatingQC]]="TA",3,IF(fun[[#This Row],[HeatingQC]]="Fa",2,IF(fun[[#This Row],[HeatingQC]]="Po",1,0)))))</f>
        <v>5</v>
      </c>
      <c r="BA258" t="s">
        <v>131</v>
      </c>
      <c r="BB258" t="s">
        <v>132</v>
      </c>
      <c r="BC258">
        <v>864</v>
      </c>
      <c r="BD258">
        <v>864</v>
      </c>
      <c r="BE258">
        <v>0</v>
      </c>
      <c r="BF258">
        <v>1728</v>
      </c>
      <c r="BG258">
        <f>LOG(fun[[#This Row],[GrLivArea]])</f>
        <v>3.2375437381428744</v>
      </c>
      <c r="BH258">
        <v>0</v>
      </c>
      <c r="BI258">
        <v>0</v>
      </c>
      <c r="BJ258">
        <f>fun[[#This Row],[BsmtFullBath]]+(0.5*fun[[#This Row],[BsmtHalfBath]])</f>
        <v>0</v>
      </c>
      <c r="BK258">
        <v>2</v>
      </c>
      <c r="BL258">
        <v>1</v>
      </c>
      <c r="BM258">
        <f>fun[[#This Row],[HalfBath]]+fun[[#This Row],[TOTBaseBath]]+fun[[#This Row],[FullBath]]</f>
        <v>3</v>
      </c>
      <c r="BN258">
        <v>3</v>
      </c>
      <c r="BO258">
        <v>1</v>
      </c>
      <c r="BP258" t="s">
        <v>123</v>
      </c>
      <c r="BQ258">
        <f>IF(fun[[#This Row],[KitchenQual]]="Ex",5,IF(fun[[#This Row],[KitchenQual]]="Gd",4,IF(fun[[#This Row],[KitchenQual]]="TA",3,IF(fun[[#This Row],[KitchenQual]]="Fa",2,0))))</f>
        <v>4</v>
      </c>
      <c r="BR258">
        <v>7</v>
      </c>
      <c r="BS258" t="s">
        <v>133</v>
      </c>
      <c r="BT258">
        <v>0</v>
      </c>
      <c r="BU258" t="s">
        <v>109</v>
      </c>
      <c r="BV258">
        <f>IF(fun[[#This Row],[FireplaceQu]]="Ex",5,IF(fun[[#This Row],[FireplaceQu]]="Gd",4,IF(fun[[#This Row],[FireplaceQu]]="TA",3,IF(fun[[#This Row],[FireplaceQu]]="Fa",2,0))))</f>
        <v>0</v>
      </c>
      <c r="BW258" t="s">
        <v>134</v>
      </c>
      <c r="BX258">
        <v>2003</v>
      </c>
      <c r="BY258" t="s">
        <v>135</v>
      </c>
      <c r="BZ258">
        <v>2</v>
      </c>
      <c r="CA258">
        <v>673</v>
      </c>
      <c r="CB258" t="s">
        <v>124</v>
      </c>
      <c r="CC258">
        <f>IF(fun[[#This Row],[GarageQual]]="Ex",5,IF(fun[[#This Row],[GarageQual]]="Gd",4,IF(fun[[#This Row],[GarageQual]]="TA",3,IF(fun[[#This Row],[GarageQual]]="Fa",2,IF(fun[[#This Row],[GarageQual]]="Po",1,0)))))</f>
        <v>3</v>
      </c>
      <c r="CD258" t="s">
        <v>124</v>
      </c>
      <c r="CE258">
        <f>IF(fun[[#This Row],[GarageCond]]="Ex",5,IF(fun[[#This Row],[GarageCond]]="Gd",4,IF(fun[[#This Row],[GarageCond]]="TA",3,IF(fun[[#This Row],[GarageCond]]="Fa",2,IF(fun[[#This Row],[GarageCond]]="Po",1,0)))))</f>
        <v>3</v>
      </c>
      <c r="CF258" t="s">
        <v>131</v>
      </c>
      <c r="CG258">
        <v>216</v>
      </c>
      <c r="CH258">
        <v>56</v>
      </c>
      <c r="CI258">
        <v>0</v>
      </c>
      <c r="CJ258">
        <v>0</v>
      </c>
      <c r="CK258">
        <v>0</v>
      </c>
      <c r="CL258">
        <f>(0.5*fun[[#This Row],[WoodDeckSF]])+fun[[#This Row],[OpenPorchSF]]+(2*fun[[#This Row],[EnclosedPorch]])+(1.5*fun[[#This Row],[3SsnPorch]])+fun[[#This Row],[ScreenPorch]]</f>
        <v>164</v>
      </c>
      <c r="CM258">
        <v>0</v>
      </c>
      <c r="CN258" t="s">
        <v>109</v>
      </c>
      <c r="CO258">
        <f>IF(fun[[#This Row],[PoolQC]]="Ex",5,IF(fun[[#This Row],[PoolQC]]="Gd",4,IF(fun[[#This Row],[PoolQC]]="TA",3,IF(fun[[#This Row],[PoolQC]]="Fa",2,IF(fun[[#This Row],[PoolQC]]="Po",1,0)))))</f>
        <v>0</v>
      </c>
      <c r="CP258" t="s">
        <v>109</v>
      </c>
      <c r="CQ258" t="s">
        <v>109</v>
      </c>
      <c r="CR258">
        <v>0</v>
      </c>
      <c r="CS258">
        <v>5</v>
      </c>
      <c r="CT258">
        <v>2008</v>
      </c>
      <c r="CU258" t="s">
        <v>136</v>
      </c>
      <c r="CV258" t="s">
        <v>137</v>
      </c>
      <c r="CW258">
        <f>COUNTIF(fun[[#This Row],[Id]:[SaleCondition]],0)</f>
        <v>19</v>
      </c>
      <c r="CX258">
        <f>COUNTIF(fun[[#This Row],[Id]:[SaleCondition]],"NA")</f>
        <v>5</v>
      </c>
      <c r="CY25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258">
        <f>fun[NUM_ExCond]+fun[NUM_BsmtCond]+fun[NUM_GarCond]</f>
        <v>9</v>
      </c>
      <c r="DA2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2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258">
        <v>207500</v>
      </c>
    </row>
    <row r="259" spans="1:107" x14ac:dyDescent="0.25">
      <c r="A259">
        <v>258</v>
      </c>
      <c r="B259">
        <v>20</v>
      </c>
      <c r="C259" t="s">
        <v>107</v>
      </c>
      <c r="D259">
        <f>IF(fun[[#This Row],[MSZoning]]="RL",1,0)</f>
        <v>1</v>
      </c>
      <c r="E259">
        <f>IF(fun[[#This Row],[rl]]="RM",1,0)</f>
        <v>0</v>
      </c>
      <c r="F259">
        <f>IF(fun[[#This Row],[rm]]="RH",1,0)</f>
        <v>0</v>
      </c>
      <c r="G259">
        <f>IF(fun[[#This Row],[rh]]="C (all)",1,0)</f>
        <v>0</v>
      </c>
      <c r="H259">
        <v>68</v>
      </c>
      <c r="I259">
        <f>IF(fun[[#This Row],[LotFrontage]]="NA",0,fun[[#This Row],[LotFrontage]])</f>
        <v>68</v>
      </c>
      <c r="J259">
        <v>8814</v>
      </c>
      <c r="K259" t="s">
        <v>108</v>
      </c>
      <c r="L259" t="s">
        <v>109</v>
      </c>
      <c r="M259" t="s">
        <v>110</v>
      </c>
      <c r="N259" t="s">
        <v>111</v>
      </c>
      <c r="O259" t="s">
        <v>112</v>
      </c>
      <c r="P259" t="s">
        <v>113</v>
      </c>
      <c r="Q259" t="s">
        <v>114</v>
      </c>
      <c r="R259" t="s">
        <v>115</v>
      </c>
      <c r="S259" t="s">
        <v>116</v>
      </c>
      <c r="T259" t="s">
        <v>116</v>
      </c>
      <c r="U259" t="s">
        <v>117</v>
      </c>
      <c r="V259" t="s">
        <v>141</v>
      </c>
      <c r="W259">
        <v>7</v>
      </c>
      <c r="X259">
        <v>5</v>
      </c>
      <c r="Y259">
        <v>2006</v>
      </c>
      <c r="Z259">
        <v>2006</v>
      </c>
      <c r="AA259" t="s">
        <v>119</v>
      </c>
      <c r="AB259" t="s">
        <v>120</v>
      </c>
      <c r="AC259" t="s">
        <v>121</v>
      </c>
      <c r="AD259" t="s">
        <v>121</v>
      </c>
      <c r="AE259" t="s">
        <v>163</v>
      </c>
      <c r="AF259">
        <v>180</v>
      </c>
      <c r="AG259" t="s">
        <v>123</v>
      </c>
      <c r="AH259">
        <f>IF(fun[[#This Row],[ExterQual]]="Ex",5,IF(fun[[#This Row],[ExterQual]]="Gd",4,IF(fun[[#This Row],[ExterQual]]="TA",3,IF(fun[[#This Row],[ExterQual]]="Fa",2,1))))</f>
        <v>4</v>
      </c>
      <c r="AI259" t="s">
        <v>124</v>
      </c>
      <c r="AJ259">
        <f>IF(fun[[#This Row],[ExterCond]]="Ex",5,IF(fun[[#This Row],[ExterCond]]="Gd",4,IF(fun[[#This Row],[ExterCond]]="TA",3,IF(fun[[#This Row],[ExterCond]]="Fa",2,1))))</f>
        <v>3</v>
      </c>
      <c r="AK259" t="s">
        <v>125</v>
      </c>
      <c r="AL259" t="s">
        <v>123</v>
      </c>
      <c r="AM259">
        <f>IF(fun[[#This Row],[BsmtQual]]="Ex",5,IF(fun[[#This Row],[BsmtQual]]="Gd",4,IF(fun[[#This Row],[BsmtQual]]="TA",3,IF(fun[[#This Row],[BsmtQual]]="Fa",2,IF(fun[[#This Row],[BsmtQual]]="Po",1,0)))))</f>
        <v>4</v>
      </c>
      <c r="AN259" t="s">
        <v>124</v>
      </c>
      <c r="AO259">
        <f>IF(fun[[#This Row],[BsmtCond]]="Ex",5,IF(fun[[#This Row],[BsmtCond]]="Gd",4,IF(fun[[#This Row],[BsmtCond]]="TA",3,IF(fun[[#This Row],[BsmtCond]]="Fa",2,IF(fun[[#This Row],[BsmtCond]]="Po",1,0)))))</f>
        <v>3</v>
      </c>
      <c r="AP259" t="s">
        <v>126</v>
      </c>
      <c r="AQ259">
        <f>IF(fun[[#This Row],[BsmtExposure]]="Gd",3,IF(fun[[#This Row],[BsmtExposure]]="Av",2,IF(fun[[#This Row],[BsmtExposure]]="Mn",1,0)))</f>
        <v>0</v>
      </c>
      <c r="AR259" t="s">
        <v>127</v>
      </c>
      <c r="AS259">
        <v>1334</v>
      </c>
      <c r="AT259" t="s">
        <v>128</v>
      </c>
      <c r="AU259">
        <v>0</v>
      </c>
      <c r="AV259">
        <v>270</v>
      </c>
      <c r="AW259">
        <v>1604</v>
      </c>
      <c r="AX259" t="s">
        <v>129</v>
      </c>
      <c r="AY259" t="s">
        <v>130</v>
      </c>
      <c r="AZ259">
        <f>IF(fun[[#This Row],[HeatingQC]]="Ex",5,IF(fun[[#This Row],[HeatingQC]]="Gd",4,IF(fun[[#This Row],[HeatingQC]]="TA",3,IF(fun[[#This Row],[HeatingQC]]="Fa",2,IF(fun[[#This Row],[HeatingQC]]="Po",1,0)))))</f>
        <v>5</v>
      </c>
      <c r="BA259" t="s">
        <v>131</v>
      </c>
      <c r="BB259" t="s">
        <v>132</v>
      </c>
      <c r="BC259">
        <v>1604</v>
      </c>
      <c r="BD259">
        <v>0</v>
      </c>
      <c r="BE259">
        <v>0</v>
      </c>
      <c r="BF259">
        <v>1604</v>
      </c>
      <c r="BG259">
        <f>LOG(fun[[#This Row],[GrLivArea]])</f>
        <v>3.2052043639481447</v>
      </c>
      <c r="BH259">
        <v>1</v>
      </c>
      <c r="BI259">
        <v>0</v>
      </c>
      <c r="BJ259">
        <f>fun[[#This Row],[BsmtFullBath]]+(0.5*fun[[#This Row],[BsmtHalfBath]])</f>
        <v>1</v>
      </c>
      <c r="BK259">
        <v>2</v>
      </c>
      <c r="BL259">
        <v>1</v>
      </c>
      <c r="BM259">
        <f>fun[[#This Row],[HalfBath]]+fun[[#This Row],[TOTBaseBath]]+fun[[#This Row],[FullBath]]</f>
        <v>4</v>
      </c>
      <c r="BN259">
        <v>3</v>
      </c>
      <c r="BO259">
        <v>1</v>
      </c>
      <c r="BP259" t="s">
        <v>123</v>
      </c>
      <c r="BQ259">
        <f>IF(fun[[#This Row],[KitchenQual]]="Ex",5,IF(fun[[#This Row],[KitchenQual]]="Gd",4,IF(fun[[#This Row],[KitchenQual]]="TA",3,IF(fun[[#This Row],[KitchenQual]]="Fa",2,0))))</f>
        <v>4</v>
      </c>
      <c r="BR259">
        <v>8</v>
      </c>
      <c r="BS259" t="s">
        <v>133</v>
      </c>
      <c r="BT259">
        <v>1</v>
      </c>
      <c r="BU259" t="s">
        <v>123</v>
      </c>
      <c r="BV259">
        <f>IF(fun[[#This Row],[FireplaceQu]]="Ex",5,IF(fun[[#This Row],[FireplaceQu]]="Gd",4,IF(fun[[#This Row],[FireplaceQu]]="TA",3,IF(fun[[#This Row],[FireplaceQu]]="Fa",2,0))))</f>
        <v>4</v>
      </c>
      <c r="BW259" t="s">
        <v>134</v>
      </c>
      <c r="BX259">
        <v>2006</v>
      </c>
      <c r="BY259" t="s">
        <v>135</v>
      </c>
      <c r="BZ259">
        <v>2</v>
      </c>
      <c r="CA259">
        <v>660</v>
      </c>
      <c r="CB259" t="s">
        <v>124</v>
      </c>
      <c r="CC259">
        <f>IF(fun[[#This Row],[GarageQual]]="Ex",5,IF(fun[[#This Row],[GarageQual]]="Gd",4,IF(fun[[#This Row],[GarageQual]]="TA",3,IF(fun[[#This Row],[GarageQual]]="Fa",2,IF(fun[[#This Row],[GarageQual]]="Po",1,0)))))</f>
        <v>3</v>
      </c>
      <c r="CD259" t="s">
        <v>124</v>
      </c>
      <c r="CE259">
        <f>IF(fun[[#This Row],[GarageCond]]="Ex",5,IF(fun[[#This Row],[GarageCond]]="Gd",4,IF(fun[[#This Row],[GarageCond]]="TA",3,IF(fun[[#This Row],[GarageCond]]="Fa",2,IF(fun[[#This Row],[GarageCond]]="Po",1,0)))))</f>
        <v>3</v>
      </c>
      <c r="CF259" t="s">
        <v>131</v>
      </c>
      <c r="CG259">
        <v>123</v>
      </c>
      <c r="CH259">
        <v>110</v>
      </c>
      <c r="CI259">
        <v>0</v>
      </c>
      <c r="CJ259">
        <v>0</v>
      </c>
      <c r="CK259">
        <v>0</v>
      </c>
      <c r="CL259">
        <f>(0.5*fun[[#This Row],[WoodDeckSF]])+fun[[#This Row],[OpenPorchSF]]+(2*fun[[#This Row],[EnclosedPorch]])+(1.5*fun[[#This Row],[3SsnPorch]])+fun[[#This Row],[ScreenPorch]]</f>
        <v>171.5</v>
      </c>
      <c r="CM259">
        <v>0</v>
      </c>
      <c r="CN259" t="s">
        <v>109</v>
      </c>
      <c r="CO259">
        <f>IF(fun[[#This Row],[PoolQC]]="Ex",5,IF(fun[[#This Row],[PoolQC]]="Gd",4,IF(fun[[#This Row],[PoolQC]]="TA",3,IF(fun[[#This Row],[PoolQC]]="Fa",2,IF(fun[[#This Row],[PoolQC]]="Po",1,0)))))</f>
        <v>0</v>
      </c>
      <c r="CP259" t="s">
        <v>109</v>
      </c>
      <c r="CQ259" t="s">
        <v>109</v>
      </c>
      <c r="CR259">
        <v>0</v>
      </c>
      <c r="CS259">
        <v>3</v>
      </c>
      <c r="CT259">
        <v>2009</v>
      </c>
      <c r="CU259" t="s">
        <v>136</v>
      </c>
      <c r="CV259" t="s">
        <v>154</v>
      </c>
      <c r="CW259">
        <f>COUNTIF(fun[[#This Row],[Id]:[SaleCondition]],0)</f>
        <v>14</v>
      </c>
      <c r="CX259">
        <f>COUNTIF(fun[[#This Row],[Id]:[SaleCondition]],"NA")</f>
        <v>4</v>
      </c>
      <c r="CY259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259">
        <f>fun[NUM_ExCond]+fun[NUM_BsmtCond]+fun[NUM_GarCond]</f>
        <v>9</v>
      </c>
      <c r="DA2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2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259">
        <v>220000</v>
      </c>
    </row>
    <row r="260" spans="1:107" x14ac:dyDescent="0.25">
      <c r="A260">
        <v>259</v>
      </c>
      <c r="B260">
        <v>60</v>
      </c>
      <c r="C260" t="s">
        <v>107</v>
      </c>
      <c r="D260">
        <f>IF(fun[[#This Row],[MSZoning]]="RL",1,0)</f>
        <v>1</v>
      </c>
      <c r="E260">
        <f>IF(fun[[#This Row],[rl]]="RM",1,0)</f>
        <v>0</v>
      </c>
      <c r="F260">
        <f>IF(fun[[#This Row],[rm]]="RH",1,0)</f>
        <v>0</v>
      </c>
      <c r="G260">
        <f>IF(fun[[#This Row],[rh]]="C (all)",1,0)</f>
        <v>0</v>
      </c>
      <c r="H260">
        <v>80</v>
      </c>
      <c r="I260">
        <f>IF(fun[[#This Row],[LotFrontage]]="NA",0,fun[[#This Row],[LotFrontage]])</f>
        <v>80</v>
      </c>
      <c r="J260">
        <v>12435</v>
      </c>
      <c r="K260" t="s">
        <v>108</v>
      </c>
      <c r="L260" t="s">
        <v>109</v>
      </c>
      <c r="M260" t="s">
        <v>110</v>
      </c>
      <c r="N260" t="s">
        <v>111</v>
      </c>
      <c r="O260" t="s">
        <v>112</v>
      </c>
      <c r="P260" t="s">
        <v>113</v>
      </c>
      <c r="Q260" t="s">
        <v>114</v>
      </c>
      <c r="R260" t="s">
        <v>115</v>
      </c>
      <c r="S260" t="s">
        <v>116</v>
      </c>
      <c r="T260" t="s">
        <v>116</v>
      </c>
      <c r="U260" t="s">
        <v>117</v>
      </c>
      <c r="V260" t="s">
        <v>118</v>
      </c>
      <c r="W260">
        <v>7</v>
      </c>
      <c r="X260">
        <v>5</v>
      </c>
      <c r="Y260">
        <v>2001</v>
      </c>
      <c r="Z260">
        <v>2001</v>
      </c>
      <c r="AA260" t="s">
        <v>119</v>
      </c>
      <c r="AB260" t="s">
        <v>120</v>
      </c>
      <c r="AC260" t="s">
        <v>121</v>
      </c>
      <c r="AD260" t="s">
        <v>121</v>
      </c>
      <c r="AE260" t="s">
        <v>122</v>
      </c>
      <c r="AF260">
        <v>172</v>
      </c>
      <c r="AG260" t="s">
        <v>123</v>
      </c>
      <c r="AH260">
        <f>IF(fun[[#This Row],[ExterQual]]="Ex",5,IF(fun[[#This Row],[ExterQual]]="Gd",4,IF(fun[[#This Row],[ExterQual]]="TA",3,IF(fun[[#This Row],[ExterQual]]="Fa",2,1))))</f>
        <v>4</v>
      </c>
      <c r="AI260" t="s">
        <v>124</v>
      </c>
      <c r="AJ260">
        <f>IF(fun[[#This Row],[ExterCond]]="Ex",5,IF(fun[[#This Row],[ExterCond]]="Gd",4,IF(fun[[#This Row],[ExterCond]]="TA",3,IF(fun[[#This Row],[ExterCond]]="Fa",2,1))))</f>
        <v>3</v>
      </c>
      <c r="AK260" t="s">
        <v>125</v>
      </c>
      <c r="AL260" t="s">
        <v>123</v>
      </c>
      <c r="AM260">
        <f>IF(fun[[#This Row],[BsmtQual]]="Ex",5,IF(fun[[#This Row],[BsmtQual]]="Gd",4,IF(fun[[#This Row],[BsmtQual]]="TA",3,IF(fun[[#This Row],[BsmtQual]]="Fa",2,IF(fun[[#This Row],[BsmtQual]]="Po",1,0)))))</f>
        <v>4</v>
      </c>
      <c r="AN260" t="s">
        <v>124</v>
      </c>
      <c r="AO260">
        <f>IF(fun[[#This Row],[BsmtCond]]="Ex",5,IF(fun[[#This Row],[BsmtCond]]="Gd",4,IF(fun[[#This Row],[BsmtCond]]="TA",3,IF(fun[[#This Row],[BsmtCond]]="Fa",2,IF(fun[[#This Row],[BsmtCond]]="Po",1,0)))))</f>
        <v>3</v>
      </c>
      <c r="AP260" t="s">
        <v>126</v>
      </c>
      <c r="AQ260">
        <f>IF(fun[[#This Row],[BsmtExposure]]="Gd",3,IF(fun[[#This Row],[BsmtExposure]]="Av",2,IF(fun[[#This Row],[BsmtExposure]]="Mn",1,0)))</f>
        <v>0</v>
      </c>
      <c r="AR260" t="s">
        <v>127</v>
      </c>
      <c r="AS260">
        <v>361</v>
      </c>
      <c r="AT260" t="s">
        <v>128</v>
      </c>
      <c r="AU260">
        <v>0</v>
      </c>
      <c r="AV260">
        <v>602</v>
      </c>
      <c r="AW260">
        <v>963</v>
      </c>
      <c r="AX260" t="s">
        <v>129</v>
      </c>
      <c r="AY260" t="s">
        <v>130</v>
      </c>
      <c r="AZ260">
        <f>IF(fun[[#This Row],[HeatingQC]]="Ex",5,IF(fun[[#This Row],[HeatingQC]]="Gd",4,IF(fun[[#This Row],[HeatingQC]]="TA",3,IF(fun[[#This Row],[HeatingQC]]="Fa",2,IF(fun[[#This Row],[HeatingQC]]="Po",1,0)))))</f>
        <v>5</v>
      </c>
      <c r="BA260" t="s">
        <v>131</v>
      </c>
      <c r="BB260" t="s">
        <v>132</v>
      </c>
      <c r="BC260">
        <v>963</v>
      </c>
      <c r="BD260">
        <v>829</v>
      </c>
      <c r="BE260">
        <v>0</v>
      </c>
      <c r="BF260">
        <v>1792</v>
      </c>
      <c r="BG260">
        <f>LOG(fun[[#This Row],[GrLivArea]])</f>
        <v>3.2533380053261065</v>
      </c>
      <c r="BH260">
        <v>0</v>
      </c>
      <c r="BI260">
        <v>0</v>
      </c>
      <c r="BJ260">
        <f>fun[[#This Row],[BsmtFullBath]]+(0.5*fun[[#This Row],[BsmtHalfBath]])</f>
        <v>0</v>
      </c>
      <c r="BK260">
        <v>2</v>
      </c>
      <c r="BL260">
        <v>1</v>
      </c>
      <c r="BM260">
        <f>fun[[#This Row],[HalfBath]]+fun[[#This Row],[TOTBaseBath]]+fun[[#This Row],[FullBath]]</f>
        <v>3</v>
      </c>
      <c r="BN260">
        <v>3</v>
      </c>
      <c r="BO260">
        <v>1</v>
      </c>
      <c r="BP260" t="s">
        <v>123</v>
      </c>
      <c r="BQ260">
        <f>IF(fun[[#This Row],[KitchenQual]]="Ex",5,IF(fun[[#This Row],[KitchenQual]]="Gd",4,IF(fun[[#This Row],[KitchenQual]]="TA",3,IF(fun[[#This Row],[KitchenQual]]="Fa",2,0))))</f>
        <v>4</v>
      </c>
      <c r="BR260">
        <v>7</v>
      </c>
      <c r="BS260" t="s">
        <v>133</v>
      </c>
      <c r="BT260">
        <v>1</v>
      </c>
      <c r="BU260" t="s">
        <v>124</v>
      </c>
      <c r="BV260">
        <f>IF(fun[[#This Row],[FireplaceQu]]="Ex",5,IF(fun[[#This Row],[FireplaceQu]]="Gd",4,IF(fun[[#This Row],[FireplaceQu]]="TA",3,IF(fun[[#This Row],[FireplaceQu]]="Fa",2,0))))</f>
        <v>3</v>
      </c>
      <c r="BW260" t="s">
        <v>134</v>
      </c>
      <c r="BX260">
        <v>2001</v>
      </c>
      <c r="BY260" t="s">
        <v>135</v>
      </c>
      <c r="BZ260">
        <v>2</v>
      </c>
      <c r="CA260">
        <v>564</v>
      </c>
      <c r="CB260" t="s">
        <v>124</v>
      </c>
      <c r="CC260">
        <f>IF(fun[[#This Row],[GarageQual]]="Ex",5,IF(fun[[#This Row],[GarageQual]]="Gd",4,IF(fun[[#This Row],[GarageQual]]="TA",3,IF(fun[[#This Row],[GarageQual]]="Fa",2,IF(fun[[#This Row],[GarageQual]]="Po",1,0)))))</f>
        <v>3</v>
      </c>
      <c r="CD260" t="s">
        <v>124</v>
      </c>
      <c r="CE260">
        <f>IF(fun[[#This Row],[GarageCond]]="Ex",5,IF(fun[[#This Row],[GarageCond]]="Gd",4,IF(fun[[#This Row],[GarageCond]]="TA",3,IF(fun[[#This Row],[GarageCond]]="Fa",2,IF(fun[[#This Row],[GarageCond]]="Po",1,0)))))</f>
        <v>3</v>
      </c>
      <c r="CF260" t="s">
        <v>131</v>
      </c>
      <c r="CG260">
        <v>0</v>
      </c>
      <c r="CH260">
        <v>96</v>
      </c>
      <c r="CI260">
        <v>0</v>
      </c>
      <c r="CJ260">
        <v>245</v>
      </c>
      <c r="CK260">
        <v>0</v>
      </c>
      <c r="CL260">
        <f>(0.5*fun[[#This Row],[WoodDeckSF]])+fun[[#This Row],[OpenPorchSF]]+(2*fun[[#This Row],[EnclosedPorch]])+(1.5*fun[[#This Row],[3SsnPorch]])+fun[[#This Row],[ScreenPorch]]</f>
        <v>463.5</v>
      </c>
      <c r="CM260">
        <v>0</v>
      </c>
      <c r="CN260" t="s">
        <v>109</v>
      </c>
      <c r="CO260">
        <f>IF(fun[[#This Row],[PoolQC]]="Ex",5,IF(fun[[#This Row],[PoolQC]]="Gd",4,IF(fun[[#This Row],[PoolQC]]="TA",3,IF(fun[[#This Row],[PoolQC]]="Fa",2,IF(fun[[#This Row],[PoolQC]]="Po",1,0)))))</f>
        <v>0</v>
      </c>
      <c r="CP260" t="s">
        <v>109</v>
      </c>
      <c r="CQ260" t="s">
        <v>109</v>
      </c>
      <c r="CR260">
        <v>0</v>
      </c>
      <c r="CS260">
        <v>5</v>
      </c>
      <c r="CT260">
        <v>2008</v>
      </c>
      <c r="CU260" t="s">
        <v>136</v>
      </c>
      <c r="CV260" t="s">
        <v>137</v>
      </c>
      <c r="CW260">
        <f>COUNTIF(fun[[#This Row],[Id]:[SaleCondition]],0)</f>
        <v>15</v>
      </c>
      <c r="CX260">
        <f>COUNTIF(fun[[#This Row],[Id]:[SaleCondition]],"NA")</f>
        <v>4</v>
      </c>
      <c r="CY260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260">
        <f>fun[NUM_ExCond]+fun[NUM_BsmtCond]+fun[NUM_GarCond]</f>
        <v>9</v>
      </c>
      <c r="DA2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2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260">
        <v>231500</v>
      </c>
    </row>
    <row r="261" spans="1:107" x14ac:dyDescent="0.25">
      <c r="A261">
        <v>260</v>
      </c>
      <c r="B261">
        <v>20</v>
      </c>
      <c r="C261" t="s">
        <v>168</v>
      </c>
      <c r="D261">
        <f>IF(fun[[#This Row],[MSZoning]]="RL",1,0)</f>
        <v>0</v>
      </c>
      <c r="E261">
        <f>IF(fun[[#This Row],[rl]]="RM",1,0)</f>
        <v>0</v>
      </c>
      <c r="F261">
        <f>IF(fun[[#This Row],[rm]]="RH",1,0)</f>
        <v>0</v>
      </c>
      <c r="G261">
        <f>IF(fun[[#This Row],[rh]]="C (all)",1,0)</f>
        <v>0</v>
      </c>
      <c r="H261">
        <v>70</v>
      </c>
      <c r="I261">
        <f>IF(fun[[#This Row],[LotFrontage]]="NA",0,fun[[#This Row],[LotFrontage]])</f>
        <v>70</v>
      </c>
      <c r="J261">
        <v>12702</v>
      </c>
      <c r="K261" t="s">
        <v>108</v>
      </c>
      <c r="L261" t="s">
        <v>109</v>
      </c>
      <c r="M261" t="s">
        <v>110</v>
      </c>
      <c r="N261" t="s">
        <v>111</v>
      </c>
      <c r="O261" t="s">
        <v>112</v>
      </c>
      <c r="P261" t="s">
        <v>113</v>
      </c>
      <c r="Q261" t="s">
        <v>114</v>
      </c>
      <c r="R261" t="s">
        <v>169</v>
      </c>
      <c r="S261" t="s">
        <v>116</v>
      </c>
      <c r="T261" t="s">
        <v>116</v>
      </c>
      <c r="U261" t="s">
        <v>117</v>
      </c>
      <c r="V261" t="s">
        <v>141</v>
      </c>
      <c r="W261">
        <v>5</v>
      </c>
      <c r="X261">
        <v>5</v>
      </c>
      <c r="Y261">
        <v>1956</v>
      </c>
      <c r="Z261">
        <v>1956</v>
      </c>
      <c r="AA261" t="s">
        <v>119</v>
      </c>
      <c r="AB261" t="s">
        <v>120</v>
      </c>
      <c r="AC261" t="s">
        <v>122</v>
      </c>
      <c r="AD261" t="s">
        <v>122</v>
      </c>
      <c r="AE261" t="s">
        <v>143</v>
      </c>
      <c r="AF261">
        <v>0</v>
      </c>
      <c r="AG261" t="s">
        <v>124</v>
      </c>
      <c r="AH261">
        <f>IF(fun[[#This Row],[ExterQual]]="Ex",5,IF(fun[[#This Row],[ExterQual]]="Gd",4,IF(fun[[#This Row],[ExterQual]]="TA",3,IF(fun[[#This Row],[ExterQual]]="Fa",2,1))))</f>
        <v>3</v>
      </c>
      <c r="AI261" t="s">
        <v>124</v>
      </c>
      <c r="AJ261">
        <f>IF(fun[[#This Row],[ExterCond]]="Ex",5,IF(fun[[#This Row],[ExterCond]]="Gd",4,IF(fun[[#This Row],[ExterCond]]="TA",3,IF(fun[[#This Row],[ExterCond]]="Fa",2,1))))</f>
        <v>3</v>
      </c>
      <c r="AK261" t="s">
        <v>125</v>
      </c>
      <c r="AL261" t="s">
        <v>109</v>
      </c>
      <c r="AM261">
        <f>IF(fun[[#This Row],[BsmtQual]]="Ex",5,IF(fun[[#This Row],[BsmtQual]]="Gd",4,IF(fun[[#This Row],[BsmtQual]]="TA",3,IF(fun[[#This Row],[BsmtQual]]="Fa",2,IF(fun[[#This Row],[BsmtQual]]="Po",1,0)))))</f>
        <v>0</v>
      </c>
      <c r="AN261" t="s">
        <v>109</v>
      </c>
      <c r="AO261">
        <f>IF(fun[[#This Row],[BsmtCond]]="Ex",5,IF(fun[[#This Row],[BsmtCond]]="Gd",4,IF(fun[[#This Row],[BsmtCond]]="TA",3,IF(fun[[#This Row],[BsmtCond]]="Fa",2,IF(fun[[#This Row],[BsmtCond]]="Po",1,0)))))</f>
        <v>0</v>
      </c>
      <c r="AP261" t="s">
        <v>109</v>
      </c>
      <c r="AQ261">
        <f>IF(fun[[#This Row],[BsmtExposure]]="Gd",3,IF(fun[[#This Row],[BsmtExposure]]="Av",2,IF(fun[[#This Row],[BsmtExposure]]="Mn",1,0)))</f>
        <v>0</v>
      </c>
      <c r="AR261" t="s">
        <v>109</v>
      </c>
      <c r="AS261">
        <v>0</v>
      </c>
      <c r="AT261" t="s">
        <v>109</v>
      </c>
      <c r="AU261">
        <v>0</v>
      </c>
      <c r="AV261">
        <v>0</v>
      </c>
      <c r="AW261">
        <v>0</v>
      </c>
      <c r="AX261" t="s">
        <v>129</v>
      </c>
      <c r="AY261" t="s">
        <v>123</v>
      </c>
      <c r="AZ261">
        <f>IF(fun[[#This Row],[HeatingQC]]="Ex",5,IF(fun[[#This Row],[HeatingQC]]="Gd",4,IF(fun[[#This Row],[HeatingQC]]="TA",3,IF(fun[[#This Row],[HeatingQC]]="Fa",2,IF(fun[[#This Row],[HeatingQC]]="Po",1,0)))))</f>
        <v>4</v>
      </c>
      <c r="BA261" t="s">
        <v>131</v>
      </c>
      <c r="BB261" t="s">
        <v>190</v>
      </c>
      <c r="BC261">
        <v>882</v>
      </c>
      <c r="BD261">
        <v>0</v>
      </c>
      <c r="BE261">
        <v>0</v>
      </c>
      <c r="BF261">
        <v>882</v>
      </c>
      <c r="BG261">
        <f>LOG(fun[[#This Row],[GrLivArea]])</f>
        <v>2.9454685851318199</v>
      </c>
      <c r="BH261">
        <v>0</v>
      </c>
      <c r="BI261">
        <v>0</v>
      </c>
      <c r="BJ261">
        <f>fun[[#This Row],[BsmtFullBath]]+(0.5*fun[[#This Row],[BsmtHalfBath]])</f>
        <v>0</v>
      </c>
      <c r="BK261">
        <v>1</v>
      </c>
      <c r="BL261">
        <v>0</v>
      </c>
      <c r="BM261">
        <f>fun[[#This Row],[HalfBath]]+fun[[#This Row],[TOTBaseBath]]+fun[[#This Row],[FullBath]]</f>
        <v>1</v>
      </c>
      <c r="BN261">
        <v>2</v>
      </c>
      <c r="BO261">
        <v>1</v>
      </c>
      <c r="BP261" t="s">
        <v>124</v>
      </c>
      <c r="BQ261">
        <f>IF(fun[[#This Row],[KitchenQual]]="Ex",5,IF(fun[[#This Row],[KitchenQual]]="Gd",4,IF(fun[[#This Row],[KitchenQual]]="TA",3,IF(fun[[#This Row],[KitchenQual]]="Fa",2,0))))</f>
        <v>3</v>
      </c>
      <c r="BR261">
        <v>4</v>
      </c>
      <c r="BS261" t="s">
        <v>133</v>
      </c>
      <c r="BT261">
        <v>0</v>
      </c>
      <c r="BU261" t="s">
        <v>109</v>
      </c>
      <c r="BV261">
        <f>IF(fun[[#This Row],[FireplaceQu]]="Ex",5,IF(fun[[#This Row],[FireplaceQu]]="Gd",4,IF(fun[[#This Row],[FireplaceQu]]="TA",3,IF(fun[[#This Row],[FireplaceQu]]="Fa",2,0))))</f>
        <v>0</v>
      </c>
      <c r="BW261" t="s">
        <v>153</v>
      </c>
      <c r="BX261">
        <v>1956</v>
      </c>
      <c r="BY261" t="s">
        <v>128</v>
      </c>
      <c r="BZ261">
        <v>1</v>
      </c>
      <c r="CA261">
        <v>308</v>
      </c>
      <c r="CB261" t="s">
        <v>124</v>
      </c>
      <c r="CC261">
        <f>IF(fun[[#This Row],[GarageQual]]="Ex",5,IF(fun[[#This Row],[GarageQual]]="Gd",4,IF(fun[[#This Row],[GarageQual]]="TA",3,IF(fun[[#This Row],[GarageQual]]="Fa",2,IF(fun[[#This Row],[GarageQual]]="Po",1,0)))))</f>
        <v>3</v>
      </c>
      <c r="CD261" t="s">
        <v>124</v>
      </c>
      <c r="CE261">
        <f>IF(fun[[#This Row],[GarageCond]]="Ex",5,IF(fun[[#This Row],[GarageCond]]="Gd",4,IF(fun[[#This Row],[GarageCond]]="TA",3,IF(fun[[#This Row],[GarageCond]]="Fa",2,IF(fun[[#This Row],[GarageCond]]="Po",1,0)))))</f>
        <v>3</v>
      </c>
      <c r="CF261" t="s">
        <v>131</v>
      </c>
      <c r="CG261">
        <v>0</v>
      </c>
      <c r="CH261">
        <v>45</v>
      </c>
      <c r="CI261">
        <v>0</v>
      </c>
      <c r="CJ261">
        <v>0</v>
      </c>
      <c r="CK261">
        <v>0</v>
      </c>
      <c r="CL261">
        <f>(0.5*fun[[#This Row],[WoodDeckSF]])+fun[[#This Row],[OpenPorchSF]]+(2*fun[[#This Row],[EnclosedPorch]])+(1.5*fun[[#This Row],[3SsnPorch]])+fun[[#This Row],[ScreenPorch]]</f>
        <v>45</v>
      </c>
      <c r="CM261">
        <v>0</v>
      </c>
      <c r="CN261" t="s">
        <v>109</v>
      </c>
      <c r="CO261">
        <f>IF(fun[[#This Row],[PoolQC]]="Ex",5,IF(fun[[#This Row],[PoolQC]]="Gd",4,IF(fun[[#This Row],[PoolQC]]="TA",3,IF(fun[[#This Row],[PoolQC]]="Fa",2,IF(fun[[#This Row],[PoolQC]]="Po",1,0)))))</f>
        <v>0</v>
      </c>
      <c r="CP261" t="s">
        <v>109</v>
      </c>
      <c r="CQ261" t="s">
        <v>109</v>
      </c>
      <c r="CR261">
        <v>0</v>
      </c>
      <c r="CS261">
        <v>12</v>
      </c>
      <c r="CT261">
        <v>2008</v>
      </c>
      <c r="CU261" t="s">
        <v>136</v>
      </c>
      <c r="CV261" t="s">
        <v>137</v>
      </c>
      <c r="CW261">
        <f>COUNTIF(fun[[#This Row],[Id]:[SaleCondition]],0)</f>
        <v>27</v>
      </c>
      <c r="CX261">
        <f>COUNTIF(fun[[#This Row],[Id]:[SaleCondition]],"NA")</f>
        <v>10</v>
      </c>
      <c r="CY261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261">
        <f>fun[NUM_ExCond]+fun[NUM_BsmtCond]+fun[NUM_GarCond]</f>
        <v>6</v>
      </c>
      <c r="DA2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60</v>
      </c>
      <c r="DB2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44.75</v>
      </c>
      <c r="DC261">
        <v>97000</v>
      </c>
    </row>
    <row r="262" spans="1:107" x14ac:dyDescent="0.25">
      <c r="A262">
        <v>261</v>
      </c>
      <c r="B262">
        <v>80</v>
      </c>
      <c r="C262" t="s">
        <v>107</v>
      </c>
      <c r="D262">
        <f>IF(fun[[#This Row],[MSZoning]]="RL",1,0)</f>
        <v>1</v>
      </c>
      <c r="E262">
        <f>IF(fun[[#This Row],[rl]]="RM",1,0)</f>
        <v>0</v>
      </c>
      <c r="F262">
        <f>IF(fun[[#This Row],[rm]]="RH",1,0)</f>
        <v>0</v>
      </c>
      <c r="G262">
        <f>IF(fun[[#This Row],[rh]]="C (all)",1,0)</f>
        <v>0</v>
      </c>
      <c r="H262">
        <v>120</v>
      </c>
      <c r="I262">
        <f>IF(fun[[#This Row],[LotFrontage]]="NA",0,fun[[#This Row],[LotFrontage]])</f>
        <v>120</v>
      </c>
      <c r="J262">
        <v>19296</v>
      </c>
      <c r="K262" t="s">
        <v>108</v>
      </c>
      <c r="L262" t="s">
        <v>109</v>
      </c>
      <c r="M262" t="s">
        <v>110</v>
      </c>
      <c r="N262" t="s">
        <v>111</v>
      </c>
      <c r="O262" t="s">
        <v>112</v>
      </c>
      <c r="P262" t="s">
        <v>148</v>
      </c>
      <c r="Q262" t="s">
        <v>114</v>
      </c>
      <c r="R262" t="s">
        <v>188</v>
      </c>
      <c r="S262" t="s">
        <v>170</v>
      </c>
      <c r="T262" t="s">
        <v>116</v>
      </c>
      <c r="U262" t="s">
        <v>117</v>
      </c>
      <c r="V262" t="s">
        <v>223</v>
      </c>
      <c r="W262">
        <v>6</v>
      </c>
      <c r="X262">
        <v>5</v>
      </c>
      <c r="Y262">
        <v>1962</v>
      </c>
      <c r="Z262">
        <v>1962</v>
      </c>
      <c r="AA262" t="s">
        <v>119</v>
      </c>
      <c r="AB262" t="s">
        <v>120</v>
      </c>
      <c r="AC262" t="s">
        <v>150</v>
      </c>
      <c r="AD262" t="s">
        <v>150</v>
      </c>
      <c r="AE262" t="s">
        <v>122</v>
      </c>
      <c r="AF262">
        <v>399</v>
      </c>
      <c r="AG262" t="s">
        <v>124</v>
      </c>
      <c r="AH262">
        <f>IF(fun[[#This Row],[ExterQual]]="Ex",5,IF(fun[[#This Row],[ExterQual]]="Gd",4,IF(fun[[#This Row],[ExterQual]]="TA",3,IF(fun[[#This Row],[ExterQual]]="Fa",2,1))))</f>
        <v>3</v>
      </c>
      <c r="AI262" t="s">
        <v>124</v>
      </c>
      <c r="AJ262">
        <f>IF(fun[[#This Row],[ExterCond]]="Ex",5,IF(fun[[#This Row],[ExterCond]]="Gd",4,IF(fun[[#This Row],[ExterCond]]="TA",3,IF(fun[[#This Row],[ExterCond]]="Fa",2,1))))</f>
        <v>3</v>
      </c>
      <c r="AK262" t="s">
        <v>144</v>
      </c>
      <c r="AL262" t="s">
        <v>124</v>
      </c>
      <c r="AM262">
        <f>IF(fun[[#This Row],[BsmtQual]]="Ex",5,IF(fun[[#This Row],[BsmtQual]]="Gd",4,IF(fun[[#This Row],[BsmtQual]]="TA",3,IF(fun[[#This Row],[BsmtQual]]="Fa",2,IF(fun[[#This Row],[BsmtQual]]="Po",1,0)))))</f>
        <v>3</v>
      </c>
      <c r="AN262" t="s">
        <v>124</v>
      </c>
      <c r="AO262">
        <f>IF(fun[[#This Row],[BsmtCond]]="Ex",5,IF(fun[[#This Row],[BsmtCond]]="Gd",4,IF(fun[[#This Row],[BsmtCond]]="TA",3,IF(fun[[#This Row],[BsmtCond]]="Fa",2,IF(fun[[#This Row],[BsmtCond]]="Po",1,0)))))</f>
        <v>3</v>
      </c>
      <c r="AP262" t="s">
        <v>123</v>
      </c>
      <c r="AQ262">
        <f>IF(fun[[#This Row],[BsmtExposure]]="Gd",3,IF(fun[[#This Row],[BsmtExposure]]="Av",2,IF(fun[[#This Row],[BsmtExposure]]="Mn",1,0)))</f>
        <v>3</v>
      </c>
      <c r="AR262" t="s">
        <v>179</v>
      </c>
      <c r="AS262">
        <v>672</v>
      </c>
      <c r="AT262" t="s">
        <v>145</v>
      </c>
      <c r="AU262">
        <v>690</v>
      </c>
      <c r="AV262">
        <v>0</v>
      </c>
      <c r="AW262">
        <v>1362</v>
      </c>
      <c r="AX262" t="s">
        <v>129</v>
      </c>
      <c r="AY262" t="s">
        <v>124</v>
      </c>
      <c r="AZ262">
        <f>IF(fun[[#This Row],[HeatingQC]]="Ex",5,IF(fun[[#This Row],[HeatingQC]]="Gd",4,IF(fun[[#This Row],[HeatingQC]]="TA",3,IF(fun[[#This Row],[HeatingQC]]="Fa",2,IF(fun[[#This Row],[HeatingQC]]="Po",1,0)))))</f>
        <v>3</v>
      </c>
      <c r="BA262" t="s">
        <v>131</v>
      </c>
      <c r="BB262" t="s">
        <v>132</v>
      </c>
      <c r="BC262">
        <v>1382</v>
      </c>
      <c r="BD262">
        <v>0</v>
      </c>
      <c r="BE262">
        <v>0</v>
      </c>
      <c r="BF262">
        <v>1382</v>
      </c>
      <c r="BG262">
        <f>LOG(fun[[#This Row],[GrLivArea]])</f>
        <v>3.1405080430381798</v>
      </c>
      <c r="BH262">
        <v>1</v>
      </c>
      <c r="BI262">
        <v>0</v>
      </c>
      <c r="BJ262">
        <f>fun[[#This Row],[BsmtFullBath]]+(0.5*fun[[#This Row],[BsmtHalfBath]])</f>
        <v>1</v>
      </c>
      <c r="BK262">
        <v>1</v>
      </c>
      <c r="BL262">
        <v>0</v>
      </c>
      <c r="BM262">
        <f>fun[[#This Row],[HalfBath]]+fun[[#This Row],[TOTBaseBath]]+fun[[#This Row],[FullBath]]</f>
        <v>2</v>
      </c>
      <c r="BN262">
        <v>3</v>
      </c>
      <c r="BO262">
        <v>1</v>
      </c>
      <c r="BP262" t="s">
        <v>124</v>
      </c>
      <c r="BQ262">
        <f>IF(fun[[#This Row],[KitchenQual]]="Ex",5,IF(fun[[#This Row],[KitchenQual]]="Gd",4,IF(fun[[#This Row],[KitchenQual]]="TA",3,IF(fun[[#This Row],[KitchenQual]]="Fa",2,0))))</f>
        <v>3</v>
      </c>
      <c r="BR262">
        <v>6</v>
      </c>
      <c r="BS262" t="s">
        <v>133</v>
      </c>
      <c r="BT262">
        <v>1</v>
      </c>
      <c r="BU262" t="s">
        <v>124</v>
      </c>
      <c r="BV262">
        <f>IF(fun[[#This Row],[FireplaceQu]]="Ex",5,IF(fun[[#This Row],[FireplaceQu]]="Gd",4,IF(fun[[#This Row],[FireplaceQu]]="TA",3,IF(fun[[#This Row],[FireplaceQu]]="Fa",2,0))))</f>
        <v>3</v>
      </c>
      <c r="BW262" t="s">
        <v>134</v>
      </c>
      <c r="BX262">
        <v>1991</v>
      </c>
      <c r="BY262" t="s">
        <v>128</v>
      </c>
      <c r="BZ262">
        <v>2</v>
      </c>
      <c r="CA262">
        <v>884</v>
      </c>
      <c r="CB262" t="s">
        <v>124</v>
      </c>
      <c r="CC262">
        <f>IF(fun[[#This Row],[GarageQual]]="Ex",5,IF(fun[[#This Row],[GarageQual]]="Gd",4,IF(fun[[#This Row],[GarageQual]]="TA",3,IF(fun[[#This Row],[GarageQual]]="Fa",2,IF(fun[[#This Row],[GarageQual]]="Po",1,0)))))</f>
        <v>3</v>
      </c>
      <c r="CD262" t="s">
        <v>124</v>
      </c>
      <c r="CE262">
        <f>IF(fun[[#This Row],[GarageCond]]="Ex",5,IF(fun[[#This Row],[GarageCond]]="Gd",4,IF(fun[[#This Row],[GarageCond]]="TA",3,IF(fun[[#This Row],[GarageCond]]="Fa",2,IF(fun[[#This Row],[GarageCond]]="Po",1,0)))))</f>
        <v>3</v>
      </c>
      <c r="CF262" t="s">
        <v>131</v>
      </c>
      <c r="CG262">
        <v>0</v>
      </c>
      <c r="CH262">
        <v>0</v>
      </c>
      <c r="CI262">
        <v>252</v>
      </c>
      <c r="CJ262">
        <v>0</v>
      </c>
      <c r="CK262">
        <v>0</v>
      </c>
      <c r="CL262">
        <f>(0.5*fun[[#This Row],[WoodDeckSF]])+fun[[#This Row],[OpenPorchSF]]+(2*fun[[#This Row],[EnclosedPorch]])+(1.5*fun[[#This Row],[3SsnPorch]])+fun[[#This Row],[ScreenPorch]]</f>
        <v>504</v>
      </c>
      <c r="CM262">
        <v>0</v>
      </c>
      <c r="CN262" t="s">
        <v>109</v>
      </c>
      <c r="CO262">
        <f>IF(fun[[#This Row],[PoolQC]]="Ex",5,IF(fun[[#This Row],[PoolQC]]="Gd",4,IF(fun[[#This Row],[PoolQC]]="TA",3,IF(fun[[#This Row],[PoolQC]]="Fa",2,IF(fun[[#This Row],[PoolQC]]="Po",1,0)))))</f>
        <v>0</v>
      </c>
      <c r="CP262" t="s">
        <v>189</v>
      </c>
      <c r="CQ262" t="s">
        <v>109</v>
      </c>
      <c r="CR262">
        <v>0</v>
      </c>
      <c r="CS262">
        <v>5</v>
      </c>
      <c r="CT262">
        <v>2009</v>
      </c>
      <c r="CU262" t="s">
        <v>136</v>
      </c>
      <c r="CV262" t="s">
        <v>137</v>
      </c>
      <c r="CW262">
        <f>COUNTIF(fun[[#This Row],[Id]:[SaleCondition]],0)</f>
        <v>15</v>
      </c>
      <c r="CX262">
        <f>COUNTIF(fun[[#This Row],[Id]:[SaleCondition]],"NA")</f>
        <v>3</v>
      </c>
      <c r="CY262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262">
        <f>fun[NUM_ExCond]+fun[NUM_BsmtCond]+fun[NUM_GarCond]</f>
        <v>9</v>
      </c>
      <c r="DA2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2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262">
        <v>176000</v>
      </c>
    </row>
    <row r="263" spans="1:107" x14ac:dyDescent="0.25">
      <c r="A263">
        <v>262</v>
      </c>
      <c r="B263">
        <v>60</v>
      </c>
      <c r="C263" t="s">
        <v>107</v>
      </c>
      <c r="D263">
        <f>IF(fun[[#This Row],[MSZoning]]="RL",1,0)</f>
        <v>1</v>
      </c>
      <c r="E263">
        <f>IF(fun[[#This Row],[rl]]="RM",1,0)</f>
        <v>0</v>
      </c>
      <c r="F263">
        <f>IF(fun[[#This Row],[rm]]="RH",1,0)</f>
        <v>0</v>
      </c>
      <c r="G263">
        <f>IF(fun[[#This Row],[rh]]="C (all)",1,0)</f>
        <v>0</v>
      </c>
      <c r="H263">
        <v>69</v>
      </c>
      <c r="I263">
        <f>IF(fun[[#This Row],[LotFrontage]]="NA",0,fun[[#This Row],[LotFrontage]])</f>
        <v>69</v>
      </c>
      <c r="J263">
        <v>9588</v>
      </c>
      <c r="K263" t="s">
        <v>108</v>
      </c>
      <c r="L263" t="s">
        <v>109</v>
      </c>
      <c r="M263" t="s">
        <v>146</v>
      </c>
      <c r="N263" t="s">
        <v>111</v>
      </c>
      <c r="O263" t="s">
        <v>112</v>
      </c>
      <c r="P263" t="s">
        <v>113</v>
      </c>
      <c r="Q263" t="s">
        <v>114</v>
      </c>
      <c r="R263" t="s">
        <v>115</v>
      </c>
      <c r="S263" t="s">
        <v>116</v>
      </c>
      <c r="T263" t="s">
        <v>116</v>
      </c>
      <c r="U263" t="s">
        <v>117</v>
      </c>
      <c r="V263" t="s">
        <v>118</v>
      </c>
      <c r="W263">
        <v>8</v>
      </c>
      <c r="X263">
        <v>5</v>
      </c>
      <c r="Y263">
        <v>2007</v>
      </c>
      <c r="Z263">
        <v>2007</v>
      </c>
      <c r="AA263" t="s">
        <v>119</v>
      </c>
      <c r="AB263" t="s">
        <v>120</v>
      </c>
      <c r="AC263" t="s">
        <v>206</v>
      </c>
      <c r="AD263" t="s">
        <v>207</v>
      </c>
      <c r="AE263" t="s">
        <v>163</v>
      </c>
      <c r="AF263">
        <v>270</v>
      </c>
      <c r="AG263" t="s">
        <v>123</v>
      </c>
      <c r="AH263">
        <f>IF(fun[[#This Row],[ExterQual]]="Ex",5,IF(fun[[#This Row],[ExterQual]]="Gd",4,IF(fun[[#This Row],[ExterQual]]="TA",3,IF(fun[[#This Row],[ExterQual]]="Fa",2,1))))</f>
        <v>4</v>
      </c>
      <c r="AI263" t="s">
        <v>124</v>
      </c>
      <c r="AJ263">
        <f>IF(fun[[#This Row],[ExterCond]]="Ex",5,IF(fun[[#This Row],[ExterCond]]="Gd",4,IF(fun[[#This Row],[ExterCond]]="TA",3,IF(fun[[#This Row],[ExterCond]]="Fa",2,1))))</f>
        <v>3</v>
      </c>
      <c r="AK263" t="s">
        <v>125</v>
      </c>
      <c r="AL263" t="s">
        <v>130</v>
      </c>
      <c r="AM263">
        <f>IF(fun[[#This Row],[BsmtQual]]="Ex",5,IF(fun[[#This Row],[BsmtQual]]="Gd",4,IF(fun[[#This Row],[BsmtQual]]="TA",3,IF(fun[[#This Row],[BsmtQual]]="Fa",2,IF(fun[[#This Row],[BsmtQual]]="Po",1,0)))))</f>
        <v>5</v>
      </c>
      <c r="AN263" t="s">
        <v>124</v>
      </c>
      <c r="AO263">
        <f>IF(fun[[#This Row],[BsmtCond]]="Ex",5,IF(fun[[#This Row],[BsmtCond]]="Gd",4,IF(fun[[#This Row],[BsmtCond]]="TA",3,IF(fun[[#This Row],[BsmtCond]]="Fa",2,IF(fun[[#This Row],[BsmtCond]]="Po",1,0)))))</f>
        <v>3</v>
      </c>
      <c r="AP263" t="s">
        <v>126</v>
      </c>
      <c r="AQ263">
        <f>IF(fun[[#This Row],[BsmtExposure]]="Gd",3,IF(fun[[#This Row],[BsmtExposure]]="Av",2,IF(fun[[#This Row],[BsmtExposure]]="Mn",1,0)))</f>
        <v>0</v>
      </c>
      <c r="AR263" t="s">
        <v>128</v>
      </c>
      <c r="AS263">
        <v>0</v>
      </c>
      <c r="AT263" t="s">
        <v>128</v>
      </c>
      <c r="AU263">
        <v>0</v>
      </c>
      <c r="AV263">
        <v>1482</v>
      </c>
      <c r="AW263">
        <v>1482</v>
      </c>
      <c r="AX263" t="s">
        <v>129</v>
      </c>
      <c r="AY263" t="s">
        <v>130</v>
      </c>
      <c r="AZ263">
        <f>IF(fun[[#This Row],[HeatingQC]]="Ex",5,IF(fun[[#This Row],[HeatingQC]]="Gd",4,IF(fun[[#This Row],[HeatingQC]]="TA",3,IF(fun[[#This Row],[HeatingQC]]="Fa",2,IF(fun[[#This Row],[HeatingQC]]="Po",1,0)))))</f>
        <v>5</v>
      </c>
      <c r="BA263" t="s">
        <v>131</v>
      </c>
      <c r="BB263" t="s">
        <v>132</v>
      </c>
      <c r="BC263">
        <v>1482</v>
      </c>
      <c r="BD263">
        <v>1092</v>
      </c>
      <c r="BE263">
        <v>0</v>
      </c>
      <c r="BF263">
        <v>2574</v>
      </c>
      <c r="BG263">
        <f>LOG(fun[[#This Row],[GrLivArea]])</f>
        <v>3.4106085425683679</v>
      </c>
      <c r="BH263">
        <v>0</v>
      </c>
      <c r="BI263">
        <v>0</v>
      </c>
      <c r="BJ263">
        <f>fun[[#This Row],[BsmtFullBath]]+(0.5*fun[[#This Row],[BsmtHalfBath]])</f>
        <v>0</v>
      </c>
      <c r="BK263">
        <v>2</v>
      </c>
      <c r="BL263">
        <v>1</v>
      </c>
      <c r="BM263">
        <f>fun[[#This Row],[HalfBath]]+fun[[#This Row],[TOTBaseBath]]+fun[[#This Row],[FullBath]]</f>
        <v>3</v>
      </c>
      <c r="BN263">
        <v>3</v>
      </c>
      <c r="BO263">
        <v>1</v>
      </c>
      <c r="BP263" t="s">
        <v>130</v>
      </c>
      <c r="BQ263">
        <f>IF(fun[[#This Row],[KitchenQual]]="Ex",5,IF(fun[[#This Row],[KitchenQual]]="Gd",4,IF(fun[[#This Row],[KitchenQual]]="TA",3,IF(fun[[#This Row],[KitchenQual]]="Fa",2,0))))</f>
        <v>5</v>
      </c>
      <c r="BR263">
        <v>10</v>
      </c>
      <c r="BS263" t="s">
        <v>133</v>
      </c>
      <c r="BT263">
        <v>1</v>
      </c>
      <c r="BU263" t="s">
        <v>123</v>
      </c>
      <c r="BV263">
        <f>IF(fun[[#This Row],[FireplaceQu]]="Ex",5,IF(fun[[#This Row],[FireplaceQu]]="Gd",4,IF(fun[[#This Row],[FireplaceQu]]="TA",3,IF(fun[[#This Row],[FireplaceQu]]="Fa",2,0))))</f>
        <v>4</v>
      </c>
      <c r="BW263" t="s">
        <v>182</v>
      </c>
      <c r="BX263">
        <v>2007</v>
      </c>
      <c r="BY263" t="s">
        <v>183</v>
      </c>
      <c r="BZ263">
        <v>3</v>
      </c>
      <c r="CA263">
        <v>868</v>
      </c>
      <c r="CB263" t="s">
        <v>124</v>
      </c>
      <c r="CC263">
        <f>IF(fun[[#This Row],[GarageQual]]="Ex",5,IF(fun[[#This Row],[GarageQual]]="Gd",4,IF(fun[[#This Row],[GarageQual]]="TA",3,IF(fun[[#This Row],[GarageQual]]="Fa",2,IF(fun[[#This Row],[GarageQual]]="Po",1,0)))))</f>
        <v>3</v>
      </c>
      <c r="CD263" t="s">
        <v>124</v>
      </c>
      <c r="CE263">
        <f>IF(fun[[#This Row],[GarageCond]]="Ex",5,IF(fun[[#This Row],[GarageCond]]="Gd",4,IF(fun[[#This Row],[GarageCond]]="TA",3,IF(fun[[#This Row],[GarageCond]]="Fa",2,IF(fun[[#This Row],[GarageCond]]="Po",1,0)))))</f>
        <v>3</v>
      </c>
      <c r="CF263" t="s">
        <v>131</v>
      </c>
      <c r="CG263">
        <v>0</v>
      </c>
      <c r="CH263">
        <v>148</v>
      </c>
      <c r="CI263">
        <v>0</v>
      </c>
      <c r="CJ263">
        <v>0</v>
      </c>
      <c r="CK263">
        <v>0</v>
      </c>
      <c r="CL263">
        <f>(0.5*fun[[#This Row],[WoodDeckSF]])+fun[[#This Row],[OpenPorchSF]]+(2*fun[[#This Row],[EnclosedPorch]])+(1.5*fun[[#This Row],[3SsnPorch]])+fun[[#This Row],[ScreenPorch]]</f>
        <v>148</v>
      </c>
      <c r="CM263">
        <v>0</v>
      </c>
      <c r="CN263" t="s">
        <v>109</v>
      </c>
      <c r="CO263">
        <f>IF(fun[[#This Row],[PoolQC]]="Ex",5,IF(fun[[#This Row],[PoolQC]]="Gd",4,IF(fun[[#This Row],[PoolQC]]="TA",3,IF(fun[[#This Row],[PoolQC]]="Fa",2,IF(fun[[#This Row],[PoolQC]]="Po",1,0)))))</f>
        <v>0</v>
      </c>
      <c r="CP263" t="s">
        <v>109</v>
      </c>
      <c r="CQ263" t="s">
        <v>109</v>
      </c>
      <c r="CR263">
        <v>0</v>
      </c>
      <c r="CS263">
        <v>11</v>
      </c>
      <c r="CT263">
        <v>2007</v>
      </c>
      <c r="CU263" t="s">
        <v>184</v>
      </c>
      <c r="CV263" t="s">
        <v>185</v>
      </c>
      <c r="CW263">
        <f>COUNTIF(fun[[#This Row],[Id]:[SaleCondition]],0)</f>
        <v>17</v>
      </c>
      <c r="CX263">
        <f>COUNTIF(fun[[#This Row],[Id]:[SaleCondition]],"NA")</f>
        <v>4</v>
      </c>
      <c r="CY263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263">
        <f>fun[NUM_ExCond]+fun[NUM_BsmtCond]+fun[NUM_GarCond]</f>
        <v>9</v>
      </c>
      <c r="DA2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2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81.75</v>
      </c>
      <c r="DC263">
        <v>276000</v>
      </c>
    </row>
    <row r="264" spans="1:107" x14ac:dyDescent="0.25">
      <c r="A264">
        <v>263</v>
      </c>
      <c r="B264">
        <v>80</v>
      </c>
      <c r="C264" t="s">
        <v>107</v>
      </c>
      <c r="D264">
        <f>IF(fun[[#This Row],[MSZoning]]="RL",1,0)</f>
        <v>1</v>
      </c>
      <c r="E264">
        <f>IF(fun[[#This Row],[rl]]="RM",1,0)</f>
        <v>0</v>
      </c>
      <c r="F264">
        <f>IF(fun[[#This Row],[rm]]="RH",1,0)</f>
        <v>0</v>
      </c>
      <c r="G264">
        <f>IF(fun[[#This Row],[rh]]="C (all)",1,0)</f>
        <v>0</v>
      </c>
      <c r="H264">
        <v>88</v>
      </c>
      <c r="I264">
        <f>IF(fun[[#This Row],[LotFrontage]]="NA",0,fun[[#This Row],[LotFrontage]])</f>
        <v>88</v>
      </c>
      <c r="J264">
        <v>8471</v>
      </c>
      <c r="K264" t="s">
        <v>108</v>
      </c>
      <c r="L264" t="s">
        <v>109</v>
      </c>
      <c r="M264" t="s">
        <v>146</v>
      </c>
      <c r="N264" t="s">
        <v>111</v>
      </c>
      <c r="O264" t="s">
        <v>112</v>
      </c>
      <c r="P264" t="s">
        <v>148</v>
      </c>
      <c r="Q264" t="s">
        <v>114</v>
      </c>
      <c r="R264" t="s">
        <v>177</v>
      </c>
      <c r="S264" t="s">
        <v>116</v>
      </c>
      <c r="T264" t="s">
        <v>116</v>
      </c>
      <c r="U264" t="s">
        <v>117</v>
      </c>
      <c r="V264" t="s">
        <v>223</v>
      </c>
      <c r="W264">
        <v>6</v>
      </c>
      <c r="X264">
        <v>7</v>
      </c>
      <c r="Y264">
        <v>1977</v>
      </c>
      <c r="Z264">
        <v>1995</v>
      </c>
      <c r="AA264" t="s">
        <v>119</v>
      </c>
      <c r="AB264" t="s">
        <v>120</v>
      </c>
      <c r="AC264" t="s">
        <v>166</v>
      </c>
      <c r="AD264" t="s">
        <v>187</v>
      </c>
      <c r="AE264" t="s">
        <v>122</v>
      </c>
      <c r="AF264">
        <v>46</v>
      </c>
      <c r="AG264" t="s">
        <v>124</v>
      </c>
      <c r="AH264">
        <f>IF(fun[[#This Row],[ExterQual]]="Ex",5,IF(fun[[#This Row],[ExterQual]]="Gd",4,IF(fun[[#This Row],[ExterQual]]="TA",3,IF(fun[[#This Row],[ExterQual]]="Fa",2,1))))</f>
        <v>3</v>
      </c>
      <c r="AI264" t="s">
        <v>124</v>
      </c>
      <c r="AJ264">
        <f>IF(fun[[#This Row],[ExterCond]]="Ex",5,IF(fun[[#This Row],[ExterCond]]="Gd",4,IF(fun[[#This Row],[ExterCond]]="TA",3,IF(fun[[#This Row],[ExterCond]]="Fa",2,1))))</f>
        <v>3</v>
      </c>
      <c r="AK264" t="s">
        <v>144</v>
      </c>
      <c r="AL264" t="s">
        <v>123</v>
      </c>
      <c r="AM264">
        <f>IF(fun[[#This Row],[BsmtQual]]="Ex",5,IF(fun[[#This Row],[BsmtQual]]="Gd",4,IF(fun[[#This Row],[BsmtQual]]="TA",3,IF(fun[[#This Row],[BsmtQual]]="Fa",2,IF(fun[[#This Row],[BsmtQual]]="Po",1,0)))))</f>
        <v>4</v>
      </c>
      <c r="AN264" t="s">
        <v>123</v>
      </c>
      <c r="AO264">
        <f>IF(fun[[#This Row],[BsmtCond]]="Ex",5,IF(fun[[#This Row],[BsmtCond]]="Gd",4,IF(fun[[#This Row],[BsmtCond]]="TA",3,IF(fun[[#This Row],[BsmtCond]]="Fa",2,IF(fun[[#This Row],[BsmtCond]]="Po",1,0)))))</f>
        <v>4</v>
      </c>
      <c r="AP264" t="s">
        <v>156</v>
      </c>
      <c r="AQ264">
        <f>IF(fun[[#This Row],[BsmtExposure]]="Gd",3,IF(fun[[#This Row],[BsmtExposure]]="Av",2,IF(fun[[#This Row],[BsmtExposure]]="Mn",1,0)))</f>
        <v>2</v>
      </c>
      <c r="AR264" t="s">
        <v>145</v>
      </c>
      <c r="AS264">
        <v>506</v>
      </c>
      <c r="AT264" t="s">
        <v>128</v>
      </c>
      <c r="AU264">
        <v>0</v>
      </c>
      <c r="AV264">
        <v>0</v>
      </c>
      <c r="AW264">
        <v>506</v>
      </c>
      <c r="AX264" t="s">
        <v>129</v>
      </c>
      <c r="AY264" t="s">
        <v>124</v>
      </c>
      <c r="AZ264">
        <f>IF(fun[[#This Row],[HeatingQC]]="Ex",5,IF(fun[[#This Row],[HeatingQC]]="Gd",4,IF(fun[[#This Row],[HeatingQC]]="TA",3,IF(fun[[#This Row],[HeatingQC]]="Fa",2,IF(fun[[#This Row],[HeatingQC]]="Po",1,0)))))</f>
        <v>3</v>
      </c>
      <c r="BA264" t="s">
        <v>131</v>
      </c>
      <c r="BB264" t="s">
        <v>132</v>
      </c>
      <c r="BC264">
        <v>1212</v>
      </c>
      <c r="BD264">
        <v>0</v>
      </c>
      <c r="BE264">
        <v>0</v>
      </c>
      <c r="BF264">
        <v>1212</v>
      </c>
      <c r="BG264">
        <f>LOG(fun[[#This Row],[GrLivArea]])</f>
        <v>3.0835026198302673</v>
      </c>
      <c r="BH264">
        <v>1</v>
      </c>
      <c r="BI264">
        <v>0</v>
      </c>
      <c r="BJ264">
        <f>fun[[#This Row],[BsmtFullBath]]+(0.5*fun[[#This Row],[BsmtHalfBath]])</f>
        <v>1</v>
      </c>
      <c r="BK264">
        <v>1</v>
      </c>
      <c r="BL264">
        <v>0</v>
      </c>
      <c r="BM264">
        <f>fun[[#This Row],[HalfBath]]+fun[[#This Row],[TOTBaseBath]]+fun[[#This Row],[FullBath]]</f>
        <v>2</v>
      </c>
      <c r="BN264">
        <v>3</v>
      </c>
      <c r="BO264">
        <v>1</v>
      </c>
      <c r="BP264" t="s">
        <v>124</v>
      </c>
      <c r="BQ264">
        <f>IF(fun[[#This Row],[KitchenQual]]="Ex",5,IF(fun[[#This Row],[KitchenQual]]="Gd",4,IF(fun[[#This Row],[KitchenQual]]="TA",3,IF(fun[[#This Row],[KitchenQual]]="Fa",2,0))))</f>
        <v>3</v>
      </c>
      <c r="BR264">
        <v>6</v>
      </c>
      <c r="BS264" t="s">
        <v>133</v>
      </c>
      <c r="BT264">
        <v>1</v>
      </c>
      <c r="BU264" t="s">
        <v>124</v>
      </c>
      <c r="BV264">
        <f>IF(fun[[#This Row],[FireplaceQu]]="Ex",5,IF(fun[[#This Row],[FireplaceQu]]="Gd",4,IF(fun[[#This Row],[FireplaceQu]]="TA",3,IF(fun[[#This Row],[FireplaceQu]]="Fa",2,0))))</f>
        <v>3</v>
      </c>
      <c r="BW264" t="s">
        <v>134</v>
      </c>
      <c r="BX264">
        <v>1978</v>
      </c>
      <c r="BY264" t="s">
        <v>128</v>
      </c>
      <c r="BZ264">
        <v>2</v>
      </c>
      <c r="CA264">
        <v>492</v>
      </c>
      <c r="CB264" t="s">
        <v>124</v>
      </c>
      <c r="CC264">
        <f>IF(fun[[#This Row],[GarageQual]]="Ex",5,IF(fun[[#This Row],[GarageQual]]="Gd",4,IF(fun[[#This Row],[GarageQual]]="TA",3,IF(fun[[#This Row],[GarageQual]]="Fa",2,IF(fun[[#This Row],[GarageQual]]="Po",1,0)))))</f>
        <v>3</v>
      </c>
      <c r="CD264" t="s">
        <v>124</v>
      </c>
      <c r="CE264">
        <f>IF(fun[[#This Row],[GarageCond]]="Ex",5,IF(fun[[#This Row],[GarageCond]]="Gd",4,IF(fun[[#This Row],[GarageCond]]="TA",3,IF(fun[[#This Row],[GarageCond]]="Fa",2,IF(fun[[#This Row],[GarageCond]]="Po",1,0)))))</f>
        <v>3</v>
      </c>
      <c r="CF264" t="s">
        <v>131</v>
      </c>
      <c r="CG264">
        <v>292</v>
      </c>
      <c r="CH264">
        <v>12</v>
      </c>
      <c r="CI264">
        <v>0</v>
      </c>
      <c r="CJ264">
        <v>0</v>
      </c>
      <c r="CK264">
        <v>0</v>
      </c>
      <c r="CL264">
        <f>(0.5*fun[[#This Row],[WoodDeckSF]])+fun[[#This Row],[OpenPorchSF]]+(2*fun[[#This Row],[EnclosedPorch]])+(1.5*fun[[#This Row],[3SsnPorch]])+fun[[#This Row],[ScreenPorch]]</f>
        <v>158</v>
      </c>
      <c r="CM264">
        <v>0</v>
      </c>
      <c r="CN264" t="s">
        <v>109</v>
      </c>
      <c r="CO264">
        <f>IF(fun[[#This Row],[PoolQC]]="Ex",5,IF(fun[[#This Row],[PoolQC]]="Gd",4,IF(fun[[#This Row],[PoolQC]]="TA",3,IF(fun[[#This Row],[PoolQC]]="Fa",2,IF(fun[[#This Row],[PoolQC]]="Po",1,0)))))</f>
        <v>0</v>
      </c>
      <c r="CP264" t="s">
        <v>189</v>
      </c>
      <c r="CQ264" t="s">
        <v>109</v>
      </c>
      <c r="CR264">
        <v>0</v>
      </c>
      <c r="CS264">
        <v>7</v>
      </c>
      <c r="CT264">
        <v>2006</v>
      </c>
      <c r="CU264" t="s">
        <v>136</v>
      </c>
      <c r="CV264" t="s">
        <v>137</v>
      </c>
      <c r="CW264">
        <f>COUNTIF(fun[[#This Row],[Id]:[SaleCondition]],0)</f>
        <v>15</v>
      </c>
      <c r="CX264">
        <f>COUNTIF(fun[[#This Row],[Id]:[SaleCondition]],"NA")</f>
        <v>3</v>
      </c>
      <c r="CY264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64">
        <f>fun[NUM_ExCond]+fun[NUM_BsmtCond]+fun[NUM_GarCond]</f>
        <v>10</v>
      </c>
      <c r="DA2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2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71.333333333333343</v>
      </c>
      <c r="DC264">
        <v>151000</v>
      </c>
    </row>
    <row r="265" spans="1:107" x14ac:dyDescent="0.25">
      <c r="A265">
        <v>264</v>
      </c>
      <c r="B265">
        <v>50</v>
      </c>
      <c r="C265" t="s">
        <v>168</v>
      </c>
      <c r="D265">
        <f>IF(fun[[#This Row],[MSZoning]]="RL",1,0)</f>
        <v>0</v>
      </c>
      <c r="E265">
        <f>IF(fun[[#This Row],[rl]]="RM",1,0)</f>
        <v>0</v>
      </c>
      <c r="F265">
        <f>IF(fun[[#This Row],[rm]]="RH",1,0)</f>
        <v>0</v>
      </c>
      <c r="G265">
        <f>IF(fun[[#This Row],[rh]]="C (all)",1,0)</f>
        <v>0</v>
      </c>
      <c r="H265">
        <v>50</v>
      </c>
      <c r="I265">
        <f>IF(fun[[#This Row],[LotFrontage]]="NA",0,fun[[#This Row],[LotFrontage]])</f>
        <v>50</v>
      </c>
      <c r="J265">
        <v>5500</v>
      </c>
      <c r="K265" t="s">
        <v>108</v>
      </c>
      <c r="L265" t="s">
        <v>109</v>
      </c>
      <c r="M265" t="s">
        <v>110</v>
      </c>
      <c r="N265" t="s">
        <v>111</v>
      </c>
      <c r="O265" t="s">
        <v>112</v>
      </c>
      <c r="P265" t="s">
        <v>148</v>
      </c>
      <c r="Q265" t="s">
        <v>114</v>
      </c>
      <c r="R265" t="s">
        <v>169</v>
      </c>
      <c r="S265" t="s">
        <v>116</v>
      </c>
      <c r="T265" t="s">
        <v>116</v>
      </c>
      <c r="U265" t="s">
        <v>117</v>
      </c>
      <c r="V265" t="s">
        <v>158</v>
      </c>
      <c r="W265">
        <v>5</v>
      </c>
      <c r="X265">
        <v>7</v>
      </c>
      <c r="Y265">
        <v>1929</v>
      </c>
      <c r="Z265">
        <v>2001</v>
      </c>
      <c r="AA265" t="s">
        <v>119</v>
      </c>
      <c r="AB265" t="s">
        <v>120</v>
      </c>
      <c r="AC265" t="s">
        <v>150</v>
      </c>
      <c r="AD265" t="s">
        <v>150</v>
      </c>
      <c r="AE265" t="s">
        <v>143</v>
      </c>
      <c r="AF265">
        <v>0</v>
      </c>
      <c r="AG265" t="s">
        <v>124</v>
      </c>
      <c r="AH265">
        <f>IF(fun[[#This Row],[ExterQual]]="Ex",5,IF(fun[[#This Row],[ExterQual]]="Gd",4,IF(fun[[#This Row],[ExterQual]]="TA",3,IF(fun[[#This Row],[ExterQual]]="Fa",2,1))))</f>
        <v>3</v>
      </c>
      <c r="AI265" t="s">
        <v>124</v>
      </c>
      <c r="AJ265">
        <f>IF(fun[[#This Row],[ExterCond]]="Ex",5,IF(fun[[#This Row],[ExterCond]]="Gd",4,IF(fun[[#This Row],[ExterCond]]="TA",3,IF(fun[[#This Row],[ExterCond]]="Fa",2,1))))</f>
        <v>3</v>
      </c>
      <c r="AK265" t="s">
        <v>152</v>
      </c>
      <c r="AL265" t="s">
        <v>124</v>
      </c>
      <c r="AM265">
        <f>IF(fun[[#This Row],[BsmtQual]]="Ex",5,IF(fun[[#This Row],[BsmtQual]]="Gd",4,IF(fun[[#This Row],[BsmtQual]]="TA",3,IF(fun[[#This Row],[BsmtQual]]="Fa",2,IF(fun[[#This Row],[BsmtQual]]="Po",1,0)))))</f>
        <v>3</v>
      </c>
      <c r="AN265" t="s">
        <v>124</v>
      </c>
      <c r="AO265">
        <f>IF(fun[[#This Row],[BsmtCond]]="Ex",5,IF(fun[[#This Row],[BsmtCond]]="Gd",4,IF(fun[[#This Row],[BsmtCond]]="TA",3,IF(fun[[#This Row],[BsmtCond]]="Fa",2,IF(fun[[#This Row],[BsmtCond]]="Po",1,0)))))</f>
        <v>3</v>
      </c>
      <c r="AP265" t="s">
        <v>126</v>
      </c>
      <c r="AQ265">
        <f>IF(fun[[#This Row],[BsmtExposure]]="Gd",3,IF(fun[[#This Row],[BsmtExposure]]="Av",2,IF(fun[[#This Row],[BsmtExposure]]="Mn",1,0)))</f>
        <v>0</v>
      </c>
      <c r="AR265" t="s">
        <v>198</v>
      </c>
      <c r="AS265">
        <v>234</v>
      </c>
      <c r="AT265" t="s">
        <v>145</v>
      </c>
      <c r="AU265">
        <v>692</v>
      </c>
      <c r="AV265">
        <v>0</v>
      </c>
      <c r="AW265">
        <v>926</v>
      </c>
      <c r="AX265" t="s">
        <v>129</v>
      </c>
      <c r="AY265" t="s">
        <v>124</v>
      </c>
      <c r="AZ265">
        <f>IF(fun[[#This Row],[HeatingQC]]="Ex",5,IF(fun[[#This Row],[HeatingQC]]="Gd",4,IF(fun[[#This Row],[HeatingQC]]="TA",3,IF(fun[[#This Row],[HeatingQC]]="Fa",2,IF(fun[[#This Row],[HeatingQC]]="Po",1,0)))))</f>
        <v>3</v>
      </c>
      <c r="BA265" t="s">
        <v>131</v>
      </c>
      <c r="BB265" t="s">
        <v>132</v>
      </c>
      <c r="BC265">
        <v>926</v>
      </c>
      <c r="BD265">
        <v>0</v>
      </c>
      <c r="BE265">
        <v>390</v>
      </c>
      <c r="BF265">
        <v>1316</v>
      </c>
      <c r="BG265">
        <f>LOG(fun[[#This Row],[GrLivArea]])</f>
        <v>3.1192558892779365</v>
      </c>
      <c r="BH265">
        <v>1</v>
      </c>
      <c r="BI265">
        <v>0</v>
      </c>
      <c r="BJ265">
        <f>fun[[#This Row],[BsmtFullBath]]+(0.5*fun[[#This Row],[BsmtHalfBath]])</f>
        <v>1</v>
      </c>
      <c r="BK265">
        <v>1</v>
      </c>
      <c r="BL265">
        <v>0</v>
      </c>
      <c r="BM265">
        <f>fun[[#This Row],[HalfBath]]+fun[[#This Row],[TOTBaseBath]]+fun[[#This Row],[FullBath]]</f>
        <v>2</v>
      </c>
      <c r="BN265">
        <v>3</v>
      </c>
      <c r="BO265">
        <v>1</v>
      </c>
      <c r="BP265" t="s">
        <v>124</v>
      </c>
      <c r="BQ265">
        <f>IF(fun[[#This Row],[KitchenQual]]="Ex",5,IF(fun[[#This Row],[KitchenQual]]="Gd",4,IF(fun[[#This Row],[KitchenQual]]="TA",3,IF(fun[[#This Row],[KitchenQual]]="Fa",2,0))))</f>
        <v>3</v>
      </c>
      <c r="BR265">
        <v>6</v>
      </c>
      <c r="BS265" t="s">
        <v>133</v>
      </c>
      <c r="BT265">
        <v>0</v>
      </c>
      <c r="BU265" t="s">
        <v>109</v>
      </c>
      <c r="BV265">
        <f>IF(fun[[#This Row],[FireplaceQu]]="Ex",5,IF(fun[[#This Row],[FireplaceQu]]="Gd",4,IF(fun[[#This Row],[FireplaceQu]]="TA",3,IF(fun[[#This Row],[FireplaceQu]]="Fa",2,0))))</f>
        <v>0</v>
      </c>
      <c r="BW265" t="s">
        <v>153</v>
      </c>
      <c r="BX265">
        <v>1974</v>
      </c>
      <c r="BY265" t="s">
        <v>128</v>
      </c>
      <c r="BZ265">
        <v>2</v>
      </c>
      <c r="CA265">
        <v>484</v>
      </c>
      <c r="CB265" t="s">
        <v>124</v>
      </c>
      <c r="CC265">
        <f>IF(fun[[#This Row],[GarageQual]]="Ex",5,IF(fun[[#This Row],[GarageQual]]="Gd",4,IF(fun[[#This Row],[GarageQual]]="TA",3,IF(fun[[#This Row],[GarageQual]]="Fa",2,IF(fun[[#This Row],[GarageQual]]="Po",1,0)))))</f>
        <v>3</v>
      </c>
      <c r="CD265" t="s">
        <v>124</v>
      </c>
      <c r="CE265">
        <f>IF(fun[[#This Row],[GarageCond]]="Ex",5,IF(fun[[#This Row],[GarageCond]]="Gd",4,IF(fun[[#This Row],[GarageCond]]="TA",3,IF(fun[[#This Row],[GarageCond]]="Fa",2,IF(fun[[#This Row],[GarageCond]]="Po",1,0)))))</f>
        <v>3</v>
      </c>
      <c r="CF265" t="s">
        <v>131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f>(0.5*fun[[#This Row],[WoodDeckSF]])+fun[[#This Row],[OpenPorchSF]]+(2*fun[[#This Row],[EnclosedPorch]])+(1.5*fun[[#This Row],[3SsnPorch]])+fun[[#This Row],[ScreenPorch]]</f>
        <v>0</v>
      </c>
      <c r="CM265">
        <v>0</v>
      </c>
      <c r="CN265" t="s">
        <v>109</v>
      </c>
      <c r="CO265">
        <f>IF(fun[[#This Row],[PoolQC]]="Ex",5,IF(fun[[#This Row],[PoolQC]]="Gd",4,IF(fun[[#This Row],[PoolQC]]="TA",3,IF(fun[[#This Row],[PoolQC]]="Fa",2,IF(fun[[#This Row],[PoolQC]]="Po",1,0)))))</f>
        <v>0</v>
      </c>
      <c r="CP265" t="s">
        <v>109</v>
      </c>
      <c r="CQ265" t="s">
        <v>109</v>
      </c>
      <c r="CR265">
        <v>0</v>
      </c>
      <c r="CS265">
        <v>4</v>
      </c>
      <c r="CT265">
        <v>2010</v>
      </c>
      <c r="CU265" t="s">
        <v>136</v>
      </c>
      <c r="CV265" t="s">
        <v>137</v>
      </c>
      <c r="CW265">
        <f>COUNTIF(fun[[#This Row],[Id]:[SaleCondition]],0)</f>
        <v>21</v>
      </c>
      <c r="CX265">
        <f>COUNTIF(fun[[#This Row],[Id]:[SaleCondition]],"NA")</f>
        <v>5</v>
      </c>
      <c r="CY26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65">
        <f>fun[NUM_ExCond]+fun[NUM_BsmtCond]+fun[NUM_GarCond]</f>
        <v>9</v>
      </c>
      <c r="DA2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2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265">
        <v>130000</v>
      </c>
    </row>
    <row r="266" spans="1:107" x14ac:dyDescent="0.25">
      <c r="A266">
        <v>265</v>
      </c>
      <c r="B266">
        <v>30</v>
      </c>
      <c r="C266" t="s">
        <v>168</v>
      </c>
      <c r="D266">
        <f>IF(fun[[#This Row],[MSZoning]]="RL",1,0)</f>
        <v>0</v>
      </c>
      <c r="E266">
        <f>IF(fun[[#This Row],[rl]]="RM",1,0)</f>
        <v>0</v>
      </c>
      <c r="F266">
        <f>IF(fun[[#This Row],[rm]]="RH",1,0)</f>
        <v>0</v>
      </c>
      <c r="G266">
        <f>IF(fun[[#This Row],[rh]]="C (all)",1,0)</f>
        <v>0</v>
      </c>
      <c r="H266">
        <v>30</v>
      </c>
      <c r="I266">
        <f>IF(fun[[#This Row],[LotFrontage]]="NA",0,fun[[#This Row],[LotFrontage]])</f>
        <v>30</v>
      </c>
      <c r="J266">
        <v>5232</v>
      </c>
      <c r="K266" t="s">
        <v>108</v>
      </c>
      <c r="L266" t="s">
        <v>200</v>
      </c>
      <c r="M266" t="s">
        <v>257</v>
      </c>
      <c r="N266" t="s">
        <v>201</v>
      </c>
      <c r="O266" t="s">
        <v>112</v>
      </c>
      <c r="P266" t="s">
        <v>113</v>
      </c>
      <c r="Q266" t="s">
        <v>114</v>
      </c>
      <c r="R266" t="s">
        <v>169</v>
      </c>
      <c r="S266" t="s">
        <v>170</v>
      </c>
      <c r="T266" t="s">
        <v>116</v>
      </c>
      <c r="U266" t="s">
        <v>117</v>
      </c>
      <c r="V266" t="s">
        <v>141</v>
      </c>
      <c r="W266">
        <v>5</v>
      </c>
      <c r="X266">
        <v>5</v>
      </c>
      <c r="Y266">
        <v>1925</v>
      </c>
      <c r="Z266">
        <v>2004</v>
      </c>
      <c r="AA266" t="s">
        <v>119</v>
      </c>
      <c r="AB266" t="s">
        <v>120</v>
      </c>
      <c r="AC266" t="s">
        <v>150</v>
      </c>
      <c r="AD266" t="s">
        <v>150</v>
      </c>
      <c r="AE266" t="s">
        <v>143</v>
      </c>
      <c r="AF266">
        <v>0</v>
      </c>
      <c r="AG266" t="s">
        <v>124</v>
      </c>
      <c r="AH266">
        <f>IF(fun[[#This Row],[ExterQual]]="Ex",5,IF(fun[[#This Row],[ExterQual]]="Gd",4,IF(fun[[#This Row],[ExterQual]]="TA",3,IF(fun[[#This Row],[ExterQual]]="Fa",2,1))))</f>
        <v>3</v>
      </c>
      <c r="AI266" t="s">
        <v>124</v>
      </c>
      <c r="AJ266">
        <f>IF(fun[[#This Row],[ExterCond]]="Ex",5,IF(fun[[#This Row],[ExterCond]]="Gd",4,IF(fun[[#This Row],[ExterCond]]="TA",3,IF(fun[[#This Row],[ExterCond]]="Fa",2,1))))</f>
        <v>3</v>
      </c>
      <c r="AK266" t="s">
        <v>152</v>
      </c>
      <c r="AL266" t="s">
        <v>173</v>
      </c>
      <c r="AM266">
        <f>IF(fun[[#This Row],[BsmtQual]]="Ex",5,IF(fun[[#This Row],[BsmtQual]]="Gd",4,IF(fun[[#This Row],[BsmtQual]]="TA",3,IF(fun[[#This Row],[BsmtQual]]="Fa",2,IF(fun[[#This Row],[BsmtQual]]="Po",1,0)))))</f>
        <v>2</v>
      </c>
      <c r="AN266" t="s">
        <v>124</v>
      </c>
      <c r="AO266">
        <f>IF(fun[[#This Row],[BsmtCond]]="Ex",5,IF(fun[[#This Row],[BsmtCond]]="Gd",4,IF(fun[[#This Row],[BsmtCond]]="TA",3,IF(fun[[#This Row],[BsmtCond]]="Fa",2,IF(fun[[#This Row],[BsmtCond]]="Po",1,0)))))</f>
        <v>3</v>
      </c>
      <c r="AP266" t="s">
        <v>126</v>
      </c>
      <c r="AQ266">
        <f>IF(fun[[#This Row],[BsmtExposure]]="Gd",3,IF(fun[[#This Row],[BsmtExposure]]="Av",2,IF(fun[[#This Row],[BsmtExposure]]="Mn",1,0)))</f>
        <v>0</v>
      </c>
      <c r="AR266" t="s">
        <v>128</v>
      </c>
      <c r="AS266">
        <v>0</v>
      </c>
      <c r="AT266" t="s">
        <v>128</v>
      </c>
      <c r="AU266">
        <v>0</v>
      </c>
      <c r="AV266">
        <v>680</v>
      </c>
      <c r="AW266">
        <v>680</v>
      </c>
      <c r="AX266" t="s">
        <v>129</v>
      </c>
      <c r="AY266" t="s">
        <v>123</v>
      </c>
      <c r="AZ266">
        <f>IF(fun[[#This Row],[HeatingQC]]="Ex",5,IF(fun[[#This Row],[HeatingQC]]="Gd",4,IF(fun[[#This Row],[HeatingQC]]="TA",3,IF(fun[[#This Row],[HeatingQC]]="Fa",2,IF(fun[[#This Row],[HeatingQC]]="Po",1,0)))))</f>
        <v>4</v>
      </c>
      <c r="BA266" t="s">
        <v>203</v>
      </c>
      <c r="BB266" t="s">
        <v>213</v>
      </c>
      <c r="BC266">
        <v>764</v>
      </c>
      <c r="BD266">
        <v>0</v>
      </c>
      <c r="BE266">
        <v>0</v>
      </c>
      <c r="BF266">
        <v>764</v>
      </c>
      <c r="BG266">
        <f>LOG(fun[[#This Row],[GrLivArea]])</f>
        <v>2.8830933585756897</v>
      </c>
      <c r="BH266">
        <v>0</v>
      </c>
      <c r="BI266">
        <v>0</v>
      </c>
      <c r="BJ266">
        <f>fun[[#This Row],[BsmtFullBath]]+(0.5*fun[[#This Row],[BsmtHalfBath]])</f>
        <v>0</v>
      </c>
      <c r="BK266">
        <v>1</v>
      </c>
      <c r="BL266">
        <v>0</v>
      </c>
      <c r="BM266">
        <f>fun[[#This Row],[HalfBath]]+fun[[#This Row],[TOTBaseBath]]+fun[[#This Row],[FullBath]]</f>
        <v>1</v>
      </c>
      <c r="BN266">
        <v>2</v>
      </c>
      <c r="BO266">
        <v>1</v>
      </c>
      <c r="BP266" t="s">
        <v>124</v>
      </c>
      <c r="BQ266">
        <f>IF(fun[[#This Row],[KitchenQual]]="Ex",5,IF(fun[[#This Row],[KitchenQual]]="Gd",4,IF(fun[[#This Row],[KitchenQual]]="TA",3,IF(fun[[#This Row],[KitchenQual]]="Fa",2,0))))</f>
        <v>3</v>
      </c>
      <c r="BR266">
        <v>4</v>
      </c>
      <c r="BS266" t="s">
        <v>133</v>
      </c>
      <c r="BT266">
        <v>0</v>
      </c>
      <c r="BU266" t="s">
        <v>109</v>
      </c>
      <c r="BV266">
        <f>IF(fun[[#This Row],[FireplaceQu]]="Ex",5,IF(fun[[#This Row],[FireplaceQu]]="Gd",4,IF(fun[[#This Row],[FireplaceQu]]="TA",3,IF(fun[[#This Row],[FireplaceQu]]="Fa",2,0))))</f>
        <v>0</v>
      </c>
      <c r="BW266" t="s">
        <v>153</v>
      </c>
      <c r="BX266">
        <v>1965</v>
      </c>
      <c r="BY266" t="s">
        <v>128</v>
      </c>
      <c r="BZ266">
        <v>2</v>
      </c>
      <c r="CA266">
        <v>504</v>
      </c>
      <c r="CB266" t="s">
        <v>124</v>
      </c>
      <c r="CC266">
        <f>IF(fun[[#This Row],[GarageQual]]="Ex",5,IF(fun[[#This Row],[GarageQual]]="Gd",4,IF(fun[[#This Row],[GarageQual]]="TA",3,IF(fun[[#This Row],[GarageQual]]="Fa",2,IF(fun[[#This Row],[GarageQual]]="Po",1,0)))))</f>
        <v>3</v>
      </c>
      <c r="CD266" t="s">
        <v>124</v>
      </c>
      <c r="CE266">
        <f>IF(fun[[#This Row],[GarageCond]]="Ex",5,IF(fun[[#This Row],[GarageCond]]="Gd",4,IF(fun[[#This Row],[GarageCond]]="TA",3,IF(fun[[#This Row],[GarageCond]]="Fa",2,IF(fun[[#This Row],[GarageCond]]="Po",1,0)))))</f>
        <v>3</v>
      </c>
      <c r="CF266" t="s">
        <v>203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f>(0.5*fun[[#This Row],[WoodDeckSF]])+fun[[#This Row],[OpenPorchSF]]+(2*fun[[#This Row],[EnclosedPorch]])+(1.5*fun[[#This Row],[3SsnPorch]])+fun[[#This Row],[ScreenPorch]]</f>
        <v>0</v>
      </c>
      <c r="CM266">
        <v>0</v>
      </c>
      <c r="CN266" t="s">
        <v>109</v>
      </c>
      <c r="CO266">
        <f>IF(fun[[#This Row],[PoolQC]]="Ex",5,IF(fun[[#This Row],[PoolQC]]="Gd",4,IF(fun[[#This Row],[PoolQC]]="TA",3,IF(fun[[#This Row],[PoolQC]]="Fa",2,IF(fun[[#This Row],[PoolQC]]="Po",1,0)))))</f>
        <v>0</v>
      </c>
      <c r="CP266" t="s">
        <v>109</v>
      </c>
      <c r="CQ266" t="s">
        <v>109</v>
      </c>
      <c r="CR266">
        <v>0</v>
      </c>
      <c r="CS266">
        <v>6</v>
      </c>
      <c r="CT266">
        <v>2008</v>
      </c>
      <c r="CU266" t="s">
        <v>136</v>
      </c>
      <c r="CV266" t="s">
        <v>137</v>
      </c>
      <c r="CW266">
        <f>COUNTIF(fun[[#This Row],[Id]:[SaleCondition]],0)</f>
        <v>25</v>
      </c>
      <c r="CX266">
        <f>COUNTIF(fun[[#This Row],[Id]:[SaleCondition]],"NA")</f>
        <v>4</v>
      </c>
      <c r="CY26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66">
        <f>fun[NUM_ExCond]+fun[NUM_BsmtCond]+fun[NUM_GarCond]</f>
        <v>9</v>
      </c>
      <c r="DA2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2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266">
        <v>73000</v>
      </c>
    </row>
    <row r="267" spans="1:107" x14ac:dyDescent="0.25">
      <c r="A267">
        <v>266</v>
      </c>
      <c r="B267">
        <v>20</v>
      </c>
      <c r="C267" t="s">
        <v>107</v>
      </c>
      <c r="D267">
        <f>IF(fun[[#This Row],[MSZoning]]="RL",1,0)</f>
        <v>1</v>
      </c>
      <c r="E267">
        <f>IF(fun[[#This Row],[rl]]="RM",1,0)</f>
        <v>0</v>
      </c>
      <c r="F267">
        <f>IF(fun[[#This Row],[rm]]="RH",1,0)</f>
        <v>0</v>
      </c>
      <c r="G267">
        <f>IF(fun[[#This Row],[rh]]="C (all)",1,0)</f>
        <v>0</v>
      </c>
      <c r="H267">
        <v>78</v>
      </c>
      <c r="I267">
        <f>IF(fun[[#This Row],[LotFrontage]]="NA",0,fun[[#This Row],[LotFrontage]])</f>
        <v>78</v>
      </c>
      <c r="J267">
        <v>12090</v>
      </c>
      <c r="K267" t="s">
        <v>108</v>
      </c>
      <c r="L267" t="s">
        <v>109</v>
      </c>
      <c r="M267" t="s">
        <v>146</v>
      </c>
      <c r="N267" t="s">
        <v>111</v>
      </c>
      <c r="O267" t="s">
        <v>112</v>
      </c>
      <c r="P267" t="s">
        <v>113</v>
      </c>
      <c r="Q267" t="s">
        <v>114</v>
      </c>
      <c r="R267" t="s">
        <v>164</v>
      </c>
      <c r="S267" t="s">
        <v>116</v>
      </c>
      <c r="T267" t="s">
        <v>116</v>
      </c>
      <c r="U267" t="s">
        <v>117</v>
      </c>
      <c r="V267" t="s">
        <v>141</v>
      </c>
      <c r="W267">
        <v>6</v>
      </c>
      <c r="X267">
        <v>6</v>
      </c>
      <c r="Y267">
        <v>1981</v>
      </c>
      <c r="Z267">
        <v>1981</v>
      </c>
      <c r="AA267" t="s">
        <v>119</v>
      </c>
      <c r="AB267" t="s">
        <v>120</v>
      </c>
      <c r="AC267" t="s">
        <v>142</v>
      </c>
      <c r="AD267" t="s">
        <v>142</v>
      </c>
      <c r="AE267" t="s">
        <v>122</v>
      </c>
      <c r="AF267">
        <v>210</v>
      </c>
      <c r="AG267" t="s">
        <v>124</v>
      </c>
      <c r="AH267">
        <f>IF(fun[[#This Row],[ExterQual]]="Ex",5,IF(fun[[#This Row],[ExterQual]]="Gd",4,IF(fun[[#This Row],[ExterQual]]="TA",3,IF(fun[[#This Row],[ExterQual]]="Fa",2,1))))</f>
        <v>3</v>
      </c>
      <c r="AI267" t="s">
        <v>123</v>
      </c>
      <c r="AJ267">
        <f>IF(fun[[#This Row],[ExterCond]]="Ex",5,IF(fun[[#This Row],[ExterCond]]="Gd",4,IF(fun[[#This Row],[ExterCond]]="TA",3,IF(fun[[#This Row],[ExterCond]]="Fa",2,1))))</f>
        <v>4</v>
      </c>
      <c r="AK267" t="s">
        <v>144</v>
      </c>
      <c r="AL267" t="s">
        <v>123</v>
      </c>
      <c r="AM267">
        <f>IF(fun[[#This Row],[BsmtQual]]="Ex",5,IF(fun[[#This Row],[BsmtQual]]="Gd",4,IF(fun[[#This Row],[BsmtQual]]="TA",3,IF(fun[[#This Row],[BsmtQual]]="Fa",2,IF(fun[[#This Row],[BsmtQual]]="Po",1,0)))))</f>
        <v>4</v>
      </c>
      <c r="AN267" t="s">
        <v>124</v>
      </c>
      <c r="AO267">
        <f>IF(fun[[#This Row],[BsmtCond]]="Ex",5,IF(fun[[#This Row],[BsmtCond]]="Gd",4,IF(fun[[#This Row],[BsmtCond]]="TA",3,IF(fun[[#This Row],[BsmtCond]]="Fa",2,IF(fun[[#This Row],[BsmtCond]]="Po",1,0)))))</f>
        <v>3</v>
      </c>
      <c r="AP267" t="s">
        <v>126</v>
      </c>
      <c r="AQ267">
        <f>IF(fun[[#This Row],[BsmtExposure]]="Gd",3,IF(fun[[#This Row],[BsmtExposure]]="Av",2,IF(fun[[#This Row],[BsmtExposure]]="Mn",1,0)))</f>
        <v>0</v>
      </c>
      <c r="AR267" t="s">
        <v>127</v>
      </c>
      <c r="AS267">
        <v>588</v>
      </c>
      <c r="AT267" t="s">
        <v>198</v>
      </c>
      <c r="AU267">
        <v>228</v>
      </c>
      <c r="AV267">
        <v>606</v>
      </c>
      <c r="AW267">
        <v>1422</v>
      </c>
      <c r="AX267" t="s">
        <v>129</v>
      </c>
      <c r="AY267" t="s">
        <v>124</v>
      </c>
      <c r="AZ267">
        <f>IF(fun[[#This Row],[HeatingQC]]="Ex",5,IF(fun[[#This Row],[HeatingQC]]="Gd",4,IF(fun[[#This Row],[HeatingQC]]="TA",3,IF(fun[[#This Row],[HeatingQC]]="Fa",2,IF(fun[[#This Row],[HeatingQC]]="Po",1,0)))))</f>
        <v>3</v>
      </c>
      <c r="BA267" t="s">
        <v>131</v>
      </c>
      <c r="BB267" t="s">
        <v>132</v>
      </c>
      <c r="BC267">
        <v>1422</v>
      </c>
      <c r="BD267">
        <v>0</v>
      </c>
      <c r="BE267">
        <v>0</v>
      </c>
      <c r="BF267">
        <v>1422</v>
      </c>
      <c r="BG267">
        <f>LOG(fun[[#This Row],[GrLivArea]])</f>
        <v>3.1528995963937474</v>
      </c>
      <c r="BH267">
        <v>0</v>
      </c>
      <c r="BI267">
        <v>0</v>
      </c>
      <c r="BJ267">
        <f>fun[[#This Row],[BsmtFullBath]]+(0.5*fun[[#This Row],[BsmtHalfBath]])</f>
        <v>0</v>
      </c>
      <c r="BK267">
        <v>2</v>
      </c>
      <c r="BL267">
        <v>0</v>
      </c>
      <c r="BM267">
        <f>fun[[#This Row],[HalfBath]]+fun[[#This Row],[TOTBaseBath]]+fun[[#This Row],[FullBath]]</f>
        <v>2</v>
      </c>
      <c r="BN267">
        <v>3</v>
      </c>
      <c r="BO267">
        <v>1</v>
      </c>
      <c r="BP267" t="s">
        <v>123</v>
      </c>
      <c r="BQ267">
        <f>IF(fun[[#This Row],[KitchenQual]]="Ex",5,IF(fun[[#This Row],[KitchenQual]]="Gd",4,IF(fun[[#This Row],[KitchenQual]]="TA",3,IF(fun[[#This Row],[KitchenQual]]="Fa",2,0))))</f>
        <v>4</v>
      </c>
      <c r="BR267">
        <v>7</v>
      </c>
      <c r="BS267" t="s">
        <v>133</v>
      </c>
      <c r="BT267">
        <v>1</v>
      </c>
      <c r="BU267" t="s">
        <v>124</v>
      </c>
      <c r="BV267">
        <f>IF(fun[[#This Row],[FireplaceQu]]="Ex",5,IF(fun[[#This Row],[FireplaceQu]]="Gd",4,IF(fun[[#This Row],[FireplaceQu]]="TA",3,IF(fun[[#This Row],[FireplaceQu]]="Fa",2,0))))</f>
        <v>3</v>
      </c>
      <c r="BW267" t="s">
        <v>134</v>
      </c>
      <c r="BX267">
        <v>1981</v>
      </c>
      <c r="BY267" t="s">
        <v>183</v>
      </c>
      <c r="BZ267">
        <v>2</v>
      </c>
      <c r="CA267">
        <v>576</v>
      </c>
      <c r="CB267" t="s">
        <v>124</v>
      </c>
      <c r="CC267">
        <f>IF(fun[[#This Row],[GarageQual]]="Ex",5,IF(fun[[#This Row],[GarageQual]]="Gd",4,IF(fun[[#This Row],[GarageQual]]="TA",3,IF(fun[[#This Row],[GarageQual]]="Fa",2,IF(fun[[#This Row],[GarageQual]]="Po",1,0)))))</f>
        <v>3</v>
      </c>
      <c r="CD267" t="s">
        <v>124</v>
      </c>
      <c r="CE267">
        <f>IF(fun[[#This Row],[GarageCond]]="Ex",5,IF(fun[[#This Row],[GarageCond]]="Gd",4,IF(fun[[#This Row],[GarageCond]]="TA",3,IF(fun[[#This Row],[GarageCond]]="Fa",2,IF(fun[[#This Row],[GarageCond]]="Po",1,0)))))</f>
        <v>3</v>
      </c>
      <c r="CF267" t="s">
        <v>131</v>
      </c>
      <c r="CG267">
        <v>276</v>
      </c>
      <c r="CH267">
        <v>0</v>
      </c>
      <c r="CI267">
        <v>0</v>
      </c>
      <c r="CJ267">
        <v>0</v>
      </c>
      <c r="CK267">
        <v>0</v>
      </c>
      <c r="CL267">
        <f>(0.5*fun[[#This Row],[WoodDeckSF]])+fun[[#This Row],[OpenPorchSF]]+(2*fun[[#This Row],[EnclosedPorch]])+(1.5*fun[[#This Row],[3SsnPorch]])+fun[[#This Row],[ScreenPorch]]</f>
        <v>138</v>
      </c>
      <c r="CM267">
        <v>0</v>
      </c>
      <c r="CN267" t="s">
        <v>109</v>
      </c>
      <c r="CO267">
        <f>IF(fun[[#This Row],[PoolQC]]="Ex",5,IF(fun[[#This Row],[PoolQC]]="Gd",4,IF(fun[[#This Row],[PoolQC]]="TA",3,IF(fun[[#This Row],[PoolQC]]="Fa",2,IF(fun[[#This Row],[PoolQC]]="Po",1,0)))))</f>
        <v>0</v>
      </c>
      <c r="CP267" t="s">
        <v>191</v>
      </c>
      <c r="CQ267" t="s">
        <v>109</v>
      </c>
      <c r="CR267">
        <v>0</v>
      </c>
      <c r="CS267">
        <v>6</v>
      </c>
      <c r="CT267">
        <v>2008</v>
      </c>
      <c r="CU267" t="s">
        <v>136</v>
      </c>
      <c r="CV267" t="s">
        <v>137</v>
      </c>
      <c r="CW267">
        <f>COUNTIF(fun[[#This Row],[Id]:[SaleCondition]],0)</f>
        <v>17</v>
      </c>
      <c r="CX267">
        <f>COUNTIF(fun[[#This Row],[Id]:[SaleCondition]],"NA")</f>
        <v>3</v>
      </c>
      <c r="CY267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267">
        <f>fun[NUM_ExCond]+fun[NUM_BsmtCond]+fun[NUM_GarCond]</f>
        <v>10</v>
      </c>
      <c r="DA2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2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267">
        <v>175500</v>
      </c>
    </row>
    <row r="268" spans="1:107" x14ac:dyDescent="0.25">
      <c r="A268">
        <v>267</v>
      </c>
      <c r="B268">
        <v>60</v>
      </c>
      <c r="C268" t="s">
        <v>107</v>
      </c>
      <c r="D268">
        <f>IF(fun[[#This Row],[MSZoning]]="RL",1,0)</f>
        <v>1</v>
      </c>
      <c r="E268">
        <f>IF(fun[[#This Row],[rl]]="RM",1,0)</f>
        <v>0</v>
      </c>
      <c r="F268">
        <f>IF(fun[[#This Row],[rm]]="RH",1,0)</f>
        <v>0</v>
      </c>
      <c r="G268">
        <f>IF(fun[[#This Row],[rh]]="C (all)",1,0)</f>
        <v>0</v>
      </c>
      <c r="H268">
        <v>70</v>
      </c>
      <c r="I268">
        <f>IF(fun[[#This Row],[LotFrontage]]="NA",0,fun[[#This Row],[LotFrontage]])</f>
        <v>70</v>
      </c>
      <c r="J268">
        <v>11207</v>
      </c>
      <c r="K268" t="s">
        <v>108</v>
      </c>
      <c r="L268" t="s">
        <v>109</v>
      </c>
      <c r="M268" t="s">
        <v>146</v>
      </c>
      <c r="N268" t="s">
        <v>225</v>
      </c>
      <c r="O268" t="s">
        <v>112</v>
      </c>
      <c r="P268" t="s">
        <v>138</v>
      </c>
      <c r="Q268" t="s">
        <v>114</v>
      </c>
      <c r="R268" t="s">
        <v>219</v>
      </c>
      <c r="S268" t="s">
        <v>116</v>
      </c>
      <c r="T268" t="s">
        <v>116</v>
      </c>
      <c r="U268" t="s">
        <v>117</v>
      </c>
      <c r="V268" t="s">
        <v>118</v>
      </c>
      <c r="W268">
        <v>6</v>
      </c>
      <c r="X268">
        <v>5</v>
      </c>
      <c r="Y268">
        <v>1997</v>
      </c>
      <c r="Z268">
        <v>1997</v>
      </c>
      <c r="AA268" t="s">
        <v>119</v>
      </c>
      <c r="AB268" t="s">
        <v>120</v>
      </c>
      <c r="AC268" t="s">
        <v>121</v>
      </c>
      <c r="AD268" t="s">
        <v>121</v>
      </c>
      <c r="AE268" t="s">
        <v>143</v>
      </c>
      <c r="AF268">
        <v>0</v>
      </c>
      <c r="AG268" t="s">
        <v>124</v>
      </c>
      <c r="AH268">
        <f>IF(fun[[#This Row],[ExterQual]]="Ex",5,IF(fun[[#This Row],[ExterQual]]="Gd",4,IF(fun[[#This Row],[ExterQual]]="TA",3,IF(fun[[#This Row],[ExterQual]]="Fa",2,1))))</f>
        <v>3</v>
      </c>
      <c r="AI268" t="s">
        <v>124</v>
      </c>
      <c r="AJ268">
        <f>IF(fun[[#This Row],[ExterCond]]="Ex",5,IF(fun[[#This Row],[ExterCond]]="Gd",4,IF(fun[[#This Row],[ExterCond]]="TA",3,IF(fun[[#This Row],[ExterCond]]="Fa",2,1))))</f>
        <v>3</v>
      </c>
      <c r="AK268" t="s">
        <v>125</v>
      </c>
      <c r="AL268" t="s">
        <v>123</v>
      </c>
      <c r="AM268">
        <f>IF(fun[[#This Row],[BsmtQual]]="Ex",5,IF(fun[[#This Row],[BsmtQual]]="Gd",4,IF(fun[[#This Row],[BsmtQual]]="TA",3,IF(fun[[#This Row],[BsmtQual]]="Fa",2,IF(fun[[#This Row],[BsmtQual]]="Po",1,0)))))</f>
        <v>4</v>
      </c>
      <c r="AN268" t="s">
        <v>124</v>
      </c>
      <c r="AO268">
        <f>IF(fun[[#This Row],[BsmtCond]]="Ex",5,IF(fun[[#This Row],[BsmtCond]]="Gd",4,IF(fun[[#This Row],[BsmtCond]]="TA",3,IF(fun[[#This Row],[BsmtCond]]="Fa",2,IF(fun[[#This Row],[BsmtCond]]="Po",1,0)))))</f>
        <v>3</v>
      </c>
      <c r="AP268" t="s">
        <v>156</v>
      </c>
      <c r="AQ268">
        <f>IF(fun[[#This Row],[BsmtExposure]]="Gd",3,IF(fun[[#This Row],[BsmtExposure]]="Av",2,IF(fun[[#This Row],[BsmtExposure]]="Mn",1,0)))</f>
        <v>2</v>
      </c>
      <c r="AR268" t="s">
        <v>127</v>
      </c>
      <c r="AS268">
        <v>714</v>
      </c>
      <c r="AT268" t="s">
        <v>128</v>
      </c>
      <c r="AU268">
        <v>0</v>
      </c>
      <c r="AV268">
        <v>88</v>
      </c>
      <c r="AW268">
        <v>802</v>
      </c>
      <c r="AX268" t="s">
        <v>129</v>
      </c>
      <c r="AY268" t="s">
        <v>123</v>
      </c>
      <c r="AZ268">
        <f>IF(fun[[#This Row],[HeatingQC]]="Ex",5,IF(fun[[#This Row],[HeatingQC]]="Gd",4,IF(fun[[#This Row],[HeatingQC]]="TA",3,IF(fun[[#This Row],[HeatingQC]]="Fa",2,IF(fun[[#This Row],[HeatingQC]]="Po",1,0)))))</f>
        <v>4</v>
      </c>
      <c r="BA268" t="s">
        <v>131</v>
      </c>
      <c r="BB268" t="s">
        <v>132</v>
      </c>
      <c r="BC268">
        <v>802</v>
      </c>
      <c r="BD268">
        <v>709</v>
      </c>
      <c r="BE268">
        <v>0</v>
      </c>
      <c r="BF268">
        <v>1511</v>
      </c>
      <c r="BG268">
        <f>LOG(fun[[#This Row],[GrLivArea]])</f>
        <v>3.1792644643390253</v>
      </c>
      <c r="BH268">
        <v>1</v>
      </c>
      <c r="BI268">
        <v>0</v>
      </c>
      <c r="BJ268">
        <f>fun[[#This Row],[BsmtFullBath]]+(0.5*fun[[#This Row],[BsmtHalfBath]])</f>
        <v>1</v>
      </c>
      <c r="BK268">
        <v>2</v>
      </c>
      <c r="BL268">
        <v>1</v>
      </c>
      <c r="BM268">
        <f>fun[[#This Row],[HalfBath]]+fun[[#This Row],[TOTBaseBath]]+fun[[#This Row],[FullBath]]</f>
        <v>4</v>
      </c>
      <c r="BN268">
        <v>3</v>
      </c>
      <c r="BO268">
        <v>1</v>
      </c>
      <c r="BP268" t="s">
        <v>124</v>
      </c>
      <c r="BQ268">
        <f>IF(fun[[#This Row],[KitchenQual]]="Ex",5,IF(fun[[#This Row],[KitchenQual]]="Gd",4,IF(fun[[#This Row],[KitchenQual]]="TA",3,IF(fun[[#This Row],[KitchenQual]]="Fa",2,0))))</f>
        <v>3</v>
      </c>
      <c r="BR268">
        <v>8</v>
      </c>
      <c r="BS268" t="s">
        <v>133</v>
      </c>
      <c r="BT268">
        <v>1</v>
      </c>
      <c r="BU268" t="s">
        <v>124</v>
      </c>
      <c r="BV268">
        <f>IF(fun[[#This Row],[FireplaceQu]]="Ex",5,IF(fun[[#This Row],[FireplaceQu]]="Gd",4,IF(fun[[#This Row],[FireplaceQu]]="TA",3,IF(fun[[#This Row],[FireplaceQu]]="Fa",2,0))))</f>
        <v>3</v>
      </c>
      <c r="BW268" t="s">
        <v>134</v>
      </c>
      <c r="BX268">
        <v>1997</v>
      </c>
      <c r="BY268" t="s">
        <v>183</v>
      </c>
      <c r="BZ268">
        <v>2</v>
      </c>
      <c r="CA268">
        <v>413</v>
      </c>
      <c r="CB268" t="s">
        <v>124</v>
      </c>
      <c r="CC268">
        <f>IF(fun[[#This Row],[GarageQual]]="Ex",5,IF(fun[[#This Row],[GarageQual]]="Gd",4,IF(fun[[#This Row],[GarageQual]]="TA",3,IF(fun[[#This Row],[GarageQual]]="Fa",2,IF(fun[[#This Row],[GarageQual]]="Po",1,0)))))</f>
        <v>3</v>
      </c>
      <c r="CD268" t="s">
        <v>124</v>
      </c>
      <c r="CE268">
        <f>IF(fun[[#This Row],[GarageCond]]="Ex",5,IF(fun[[#This Row],[GarageCond]]="Gd",4,IF(fun[[#This Row],[GarageCond]]="TA",3,IF(fun[[#This Row],[GarageCond]]="Fa",2,IF(fun[[#This Row],[GarageCond]]="Po",1,0)))))</f>
        <v>3</v>
      </c>
      <c r="CF268" t="s">
        <v>131</v>
      </c>
      <c r="CG268">
        <v>95</v>
      </c>
      <c r="CH268">
        <v>75</v>
      </c>
      <c r="CI268">
        <v>0</v>
      </c>
      <c r="CJ268">
        <v>0</v>
      </c>
      <c r="CK268">
        <v>0</v>
      </c>
      <c r="CL268">
        <f>(0.5*fun[[#This Row],[WoodDeckSF]])+fun[[#This Row],[OpenPorchSF]]+(2*fun[[#This Row],[EnclosedPorch]])+(1.5*fun[[#This Row],[3SsnPorch]])+fun[[#This Row],[ScreenPorch]]</f>
        <v>122.5</v>
      </c>
      <c r="CM268">
        <v>0</v>
      </c>
      <c r="CN268" t="s">
        <v>109</v>
      </c>
      <c r="CO268">
        <f>IF(fun[[#This Row],[PoolQC]]="Ex",5,IF(fun[[#This Row],[PoolQC]]="Gd",4,IF(fun[[#This Row],[PoolQC]]="TA",3,IF(fun[[#This Row],[PoolQC]]="Fa",2,IF(fun[[#This Row],[PoolQC]]="Po",1,0)))))</f>
        <v>0</v>
      </c>
      <c r="CP268" t="s">
        <v>109</v>
      </c>
      <c r="CQ268" t="s">
        <v>109</v>
      </c>
      <c r="CR268">
        <v>0</v>
      </c>
      <c r="CS268">
        <v>6</v>
      </c>
      <c r="CT268">
        <v>2006</v>
      </c>
      <c r="CU268" t="s">
        <v>136</v>
      </c>
      <c r="CV268" t="s">
        <v>137</v>
      </c>
      <c r="CW268">
        <f>COUNTIF(fun[[#This Row],[Id]:[SaleCondition]],0)</f>
        <v>13</v>
      </c>
      <c r="CX268">
        <f>COUNTIF(fun[[#This Row],[Id]:[SaleCondition]],"NA")</f>
        <v>4</v>
      </c>
      <c r="CY26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268">
        <f>fun[NUM_ExCond]+fun[NUM_BsmtCond]+fun[NUM_GarCond]</f>
        <v>9</v>
      </c>
      <c r="DA2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2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268">
        <v>185000</v>
      </c>
    </row>
    <row r="269" spans="1:107" x14ac:dyDescent="0.25">
      <c r="A269">
        <v>268</v>
      </c>
      <c r="B269">
        <v>75</v>
      </c>
      <c r="C269" t="s">
        <v>107</v>
      </c>
      <c r="D269">
        <f>IF(fun[[#This Row],[MSZoning]]="RL",1,0)</f>
        <v>1</v>
      </c>
      <c r="E269">
        <f>IF(fun[[#This Row],[rl]]="RM",1,0)</f>
        <v>0</v>
      </c>
      <c r="F269">
        <f>IF(fun[[#This Row],[rm]]="RH",1,0)</f>
        <v>0</v>
      </c>
      <c r="G269">
        <f>IF(fun[[#This Row],[rh]]="C (all)",1,0)</f>
        <v>0</v>
      </c>
      <c r="H269">
        <v>60</v>
      </c>
      <c r="I269">
        <f>IF(fun[[#This Row],[LotFrontage]]="NA",0,fun[[#This Row],[LotFrontage]])</f>
        <v>60</v>
      </c>
      <c r="J269">
        <v>8400</v>
      </c>
      <c r="K269" t="s">
        <v>108</v>
      </c>
      <c r="L269" t="s">
        <v>109</v>
      </c>
      <c r="M269" t="s">
        <v>110</v>
      </c>
      <c r="N269" t="s">
        <v>201</v>
      </c>
      <c r="O269" t="s">
        <v>112</v>
      </c>
      <c r="P269" t="s">
        <v>113</v>
      </c>
      <c r="Q269" t="s">
        <v>220</v>
      </c>
      <c r="R269" t="s">
        <v>258</v>
      </c>
      <c r="S269" t="s">
        <v>116</v>
      </c>
      <c r="T269" t="s">
        <v>116</v>
      </c>
      <c r="U269" t="s">
        <v>117</v>
      </c>
      <c r="V269" t="s">
        <v>251</v>
      </c>
      <c r="W269">
        <v>5</v>
      </c>
      <c r="X269">
        <v>8</v>
      </c>
      <c r="Y269">
        <v>1939</v>
      </c>
      <c r="Z269">
        <v>1997</v>
      </c>
      <c r="AA269" t="s">
        <v>119</v>
      </c>
      <c r="AB269" t="s">
        <v>120</v>
      </c>
      <c r="AC269" t="s">
        <v>150</v>
      </c>
      <c r="AD269" t="s">
        <v>150</v>
      </c>
      <c r="AE269" t="s">
        <v>143</v>
      </c>
      <c r="AF269">
        <v>0</v>
      </c>
      <c r="AG269" t="s">
        <v>124</v>
      </c>
      <c r="AH269">
        <f>IF(fun[[#This Row],[ExterQual]]="Ex",5,IF(fun[[#This Row],[ExterQual]]="Gd",4,IF(fun[[#This Row],[ExterQual]]="TA",3,IF(fun[[#This Row],[ExterQual]]="Fa",2,1))))</f>
        <v>3</v>
      </c>
      <c r="AI269" t="s">
        <v>124</v>
      </c>
      <c r="AJ269">
        <f>IF(fun[[#This Row],[ExterCond]]="Ex",5,IF(fun[[#This Row],[ExterCond]]="Gd",4,IF(fun[[#This Row],[ExterCond]]="TA",3,IF(fun[[#This Row],[ExterCond]]="Fa",2,1))))</f>
        <v>3</v>
      </c>
      <c r="AK269" t="s">
        <v>125</v>
      </c>
      <c r="AL269" t="s">
        <v>124</v>
      </c>
      <c r="AM269">
        <f>IF(fun[[#This Row],[BsmtQual]]="Ex",5,IF(fun[[#This Row],[BsmtQual]]="Gd",4,IF(fun[[#This Row],[BsmtQual]]="TA",3,IF(fun[[#This Row],[BsmtQual]]="Fa",2,IF(fun[[#This Row],[BsmtQual]]="Po",1,0)))))</f>
        <v>3</v>
      </c>
      <c r="AN269" t="s">
        <v>124</v>
      </c>
      <c r="AO269">
        <f>IF(fun[[#This Row],[BsmtCond]]="Ex",5,IF(fun[[#This Row],[BsmtCond]]="Gd",4,IF(fun[[#This Row],[BsmtCond]]="TA",3,IF(fun[[#This Row],[BsmtCond]]="Fa",2,IF(fun[[#This Row],[BsmtCond]]="Po",1,0)))))</f>
        <v>3</v>
      </c>
      <c r="AP269" t="s">
        <v>126</v>
      </c>
      <c r="AQ269">
        <f>IF(fun[[#This Row],[BsmtExposure]]="Gd",3,IF(fun[[#This Row],[BsmtExposure]]="Av",2,IF(fun[[#This Row],[BsmtExposure]]="Mn",1,0)))</f>
        <v>0</v>
      </c>
      <c r="AR269" t="s">
        <v>198</v>
      </c>
      <c r="AS269">
        <v>378</v>
      </c>
      <c r="AT269" t="s">
        <v>128</v>
      </c>
      <c r="AU269">
        <v>0</v>
      </c>
      <c r="AV269">
        <v>342</v>
      </c>
      <c r="AW269">
        <v>720</v>
      </c>
      <c r="AX269" t="s">
        <v>129</v>
      </c>
      <c r="AY269" t="s">
        <v>130</v>
      </c>
      <c r="AZ269">
        <f>IF(fun[[#This Row],[HeatingQC]]="Ex",5,IF(fun[[#This Row],[HeatingQC]]="Gd",4,IF(fun[[#This Row],[HeatingQC]]="TA",3,IF(fun[[#This Row],[HeatingQC]]="Fa",2,IF(fun[[#This Row],[HeatingQC]]="Po",1,0)))))</f>
        <v>5</v>
      </c>
      <c r="BA269" t="s">
        <v>131</v>
      </c>
      <c r="BB269" t="s">
        <v>132</v>
      </c>
      <c r="BC269">
        <v>1052</v>
      </c>
      <c r="BD269">
        <v>720</v>
      </c>
      <c r="BE269">
        <v>420</v>
      </c>
      <c r="BF269">
        <v>2192</v>
      </c>
      <c r="BG269">
        <f>LOG(fun[[#This Row],[GrLivArea]])</f>
        <v>3.3408405498123317</v>
      </c>
      <c r="BH269">
        <v>0</v>
      </c>
      <c r="BI269">
        <v>0</v>
      </c>
      <c r="BJ269">
        <f>fun[[#This Row],[BsmtFullBath]]+(0.5*fun[[#This Row],[BsmtHalfBath]])</f>
        <v>0</v>
      </c>
      <c r="BK269">
        <v>2</v>
      </c>
      <c r="BL269">
        <v>1</v>
      </c>
      <c r="BM269">
        <f>fun[[#This Row],[HalfBath]]+fun[[#This Row],[TOTBaseBath]]+fun[[#This Row],[FullBath]]</f>
        <v>3</v>
      </c>
      <c r="BN269">
        <v>4</v>
      </c>
      <c r="BO269">
        <v>1</v>
      </c>
      <c r="BP269" t="s">
        <v>123</v>
      </c>
      <c r="BQ269">
        <f>IF(fun[[#This Row],[KitchenQual]]="Ex",5,IF(fun[[#This Row],[KitchenQual]]="Gd",4,IF(fun[[#This Row],[KitchenQual]]="TA",3,IF(fun[[#This Row],[KitchenQual]]="Fa",2,0))))</f>
        <v>4</v>
      </c>
      <c r="BR269">
        <v>8</v>
      </c>
      <c r="BS269" t="s">
        <v>133</v>
      </c>
      <c r="BT269">
        <v>1</v>
      </c>
      <c r="BU269" t="s">
        <v>123</v>
      </c>
      <c r="BV269">
        <f>IF(fun[[#This Row],[FireplaceQu]]="Ex",5,IF(fun[[#This Row],[FireplaceQu]]="Gd",4,IF(fun[[#This Row],[FireplaceQu]]="TA",3,IF(fun[[#This Row],[FireplaceQu]]="Fa",2,0))))</f>
        <v>4</v>
      </c>
      <c r="BW269" t="s">
        <v>153</v>
      </c>
      <c r="BX269">
        <v>1939</v>
      </c>
      <c r="BY269" t="s">
        <v>128</v>
      </c>
      <c r="BZ269">
        <v>1</v>
      </c>
      <c r="CA269">
        <v>240</v>
      </c>
      <c r="CB269" t="s">
        <v>124</v>
      </c>
      <c r="CC269">
        <f>IF(fun[[#This Row],[GarageQual]]="Ex",5,IF(fun[[#This Row],[GarageQual]]="Gd",4,IF(fun[[#This Row],[GarageQual]]="TA",3,IF(fun[[#This Row],[GarageQual]]="Fa",2,IF(fun[[#This Row],[GarageQual]]="Po",1,0)))))</f>
        <v>3</v>
      </c>
      <c r="CD269" t="s">
        <v>124</v>
      </c>
      <c r="CE269">
        <f>IF(fun[[#This Row],[GarageCond]]="Ex",5,IF(fun[[#This Row],[GarageCond]]="Gd",4,IF(fun[[#This Row],[GarageCond]]="TA",3,IF(fun[[#This Row],[GarageCond]]="Fa",2,IF(fun[[#This Row],[GarageCond]]="Po",1,0)))))</f>
        <v>3</v>
      </c>
      <c r="CF269" t="s">
        <v>131</v>
      </c>
      <c r="CG269">
        <v>262</v>
      </c>
      <c r="CH269">
        <v>24</v>
      </c>
      <c r="CI269">
        <v>0</v>
      </c>
      <c r="CJ269">
        <v>0</v>
      </c>
      <c r="CK269">
        <v>0</v>
      </c>
      <c r="CL269">
        <f>(0.5*fun[[#This Row],[WoodDeckSF]])+fun[[#This Row],[OpenPorchSF]]+(2*fun[[#This Row],[EnclosedPorch]])+(1.5*fun[[#This Row],[3SsnPorch]])+fun[[#This Row],[ScreenPorch]]</f>
        <v>155</v>
      </c>
      <c r="CM269">
        <v>0</v>
      </c>
      <c r="CN269" t="s">
        <v>109</v>
      </c>
      <c r="CO269">
        <f>IF(fun[[#This Row],[PoolQC]]="Ex",5,IF(fun[[#This Row],[PoolQC]]="Gd",4,IF(fun[[#This Row],[PoolQC]]="TA",3,IF(fun[[#This Row],[PoolQC]]="Fa",2,IF(fun[[#This Row],[PoolQC]]="Po",1,0)))))</f>
        <v>0</v>
      </c>
      <c r="CP269" t="s">
        <v>109</v>
      </c>
      <c r="CQ269" t="s">
        <v>109</v>
      </c>
      <c r="CR269">
        <v>0</v>
      </c>
      <c r="CS269">
        <v>7</v>
      </c>
      <c r="CT269">
        <v>2008</v>
      </c>
      <c r="CU269" t="s">
        <v>136</v>
      </c>
      <c r="CV269" t="s">
        <v>137</v>
      </c>
      <c r="CW269">
        <f>COUNTIF(fun[[#This Row],[Id]:[SaleCondition]],0)</f>
        <v>15</v>
      </c>
      <c r="CX269">
        <f>COUNTIF(fun[[#This Row],[Id]:[SaleCondition]],"NA")</f>
        <v>4</v>
      </c>
      <c r="CY26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269">
        <f>fun[NUM_ExCond]+fun[NUM_BsmtCond]+fun[NUM_GarCond]</f>
        <v>9</v>
      </c>
      <c r="DA2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2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70.75</v>
      </c>
      <c r="DC269">
        <v>179500</v>
      </c>
    </row>
    <row r="270" spans="1:107" x14ac:dyDescent="0.25">
      <c r="A270">
        <v>269</v>
      </c>
      <c r="B270">
        <v>30</v>
      </c>
      <c r="C270" t="s">
        <v>168</v>
      </c>
      <c r="D270">
        <f>IF(fun[[#This Row],[MSZoning]]="RL",1,0)</f>
        <v>0</v>
      </c>
      <c r="E270">
        <f>IF(fun[[#This Row],[rl]]="RM",1,0)</f>
        <v>0</v>
      </c>
      <c r="F270">
        <f>IF(fun[[#This Row],[rm]]="RH",1,0)</f>
        <v>0</v>
      </c>
      <c r="G270">
        <f>IF(fun[[#This Row],[rh]]="C (all)",1,0)</f>
        <v>0</v>
      </c>
      <c r="H270">
        <v>71</v>
      </c>
      <c r="I270">
        <f>IF(fun[[#This Row],[LotFrontage]]="NA",0,fun[[#This Row],[LotFrontage]])</f>
        <v>71</v>
      </c>
      <c r="J270">
        <v>6900</v>
      </c>
      <c r="K270" t="s">
        <v>108</v>
      </c>
      <c r="L270" t="s">
        <v>109</v>
      </c>
      <c r="M270" t="s">
        <v>110</v>
      </c>
      <c r="N270" t="s">
        <v>111</v>
      </c>
      <c r="O270" t="s">
        <v>112</v>
      </c>
      <c r="P270" t="s">
        <v>113</v>
      </c>
      <c r="Q270" t="s">
        <v>114</v>
      </c>
      <c r="R270" t="s">
        <v>202</v>
      </c>
      <c r="S270" t="s">
        <v>116</v>
      </c>
      <c r="T270" t="s">
        <v>116</v>
      </c>
      <c r="U270" t="s">
        <v>117</v>
      </c>
      <c r="V270" t="s">
        <v>141</v>
      </c>
      <c r="W270">
        <v>5</v>
      </c>
      <c r="X270">
        <v>6</v>
      </c>
      <c r="Y270">
        <v>1940</v>
      </c>
      <c r="Z270">
        <v>1955</v>
      </c>
      <c r="AA270" t="s">
        <v>119</v>
      </c>
      <c r="AB270" t="s">
        <v>120</v>
      </c>
      <c r="AC270" t="s">
        <v>121</v>
      </c>
      <c r="AD270" t="s">
        <v>121</v>
      </c>
      <c r="AE270" t="s">
        <v>143</v>
      </c>
      <c r="AF270">
        <v>0</v>
      </c>
      <c r="AG270" t="s">
        <v>124</v>
      </c>
      <c r="AH270">
        <f>IF(fun[[#This Row],[ExterQual]]="Ex",5,IF(fun[[#This Row],[ExterQual]]="Gd",4,IF(fun[[#This Row],[ExterQual]]="TA",3,IF(fun[[#This Row],[ExterQual]]="Fa",2,1))))</f>
        <v>3</v>
      </c>
      <c r="AI270" t="s">
        <v>124</v>
      </c>
      <c r="AJ270">
        <f>IF(fun[[#This Row],[ExterCond]]="Ex",5,IF(fun[[#This Row],[ExterCond]]="Gd",4,IF(fun[[#This Row],[ExterCond]]="TA",3,IF(fun[[#This Row],[ExterCond]]="Fa",2,1))))</f>
        <v>3</v>
      </c>
      <c r="AK270" t="s">
        <v>144</v>
      </c>
      <c r="AL270" t="s">
        <v>124</v>
      </c>
      <c r="AM270">
        <f>IF(fun[[#This Row],[BsmtQual]]="Ex",5,IF(fun[[#This Row],[BsmtQual]]="Gd",4,IF(fun[[#This Row],[BsmtQual]]="TA",3,IF(fun[[#This Row],[BsmtQual]]="Fa",2,IF(fun[[#This Row],[BsmtQual]]="Po",1,0)))))</f>
        <v>3</v>
      </c>
      <c r="AN270" t="s">
        <v>124</v>
      </c>
      <c r="AO270">
        <f>IF(fun[[#This Row],[BsmtCond]]="Ex",5,IF(fun[[#This Row],[BsmtCond]]="Gd",4,IF(fun[[#This Row],[BsmtCond]]="TA",3,IF(fun[[#This Row],[BsmtCond]]="Fa",2,IF(fun[[#This Row],[BsmtCond]]="Po",1,0)))))</f>
        <v>3</v>
      </c>
      <c r="AP270" t="s">
        <v>126</v>
      </c>
      <c r="AQ270">
        <f>IF(fun[[#This Row],[BsmtExposure]]="Gd",3,IF(fun[[#This Row],[BsmtExposure]]="Av",2,IF(fun[[#This Row],[BsmtExposure]]="Mn",1,0)))</f>
        <v>0</v>
      </c>
      <c r="AR270" t="s">
        <v>145</v>
      </c>
      <c r="AS270">
        <v>403</v>
      </c>
      <c r="AT270" t="s">
        <v>179</v>
      </c>
      <c r="AU270">
        <v>125</v>
      </c>
      <c r="AV270">
        <v>212</v>
      </c>
      <c r="AW270">
        <v>740</v>
      </c>
      <c r="AX270" t="s">
        <v>129</v>
      </c>
      <c r="AY270" t="s">
        <v>130</v>
      </c>
      <c r="AZ270">
        <f>IF(fun[[#This Row],[HeatingQC]]="Ex",5,IF(fun[[#This Row],[HeatingQC]]="Gd",4,IF(fun[[#This Row],[HeatingQC]]="TA",3,IF(fun[[#This Row],[HeatingQC]]="Fa",2,IF(fun[[#This Row],[HeatingQC]]="Po",1,0)))))</f>
        <v>5</v>
      </c>
      <c r="BA270" t="s">
        <v>131</v>
      </c>
      <c r="BB270" t="s">
        <v>132</v>
      </c>
      <c r="BC270">
        <v>778</v>
      </c>
      <c r="BD270">
        <v>0</v>
      </c>
      <c r="BE270">
        <v>0</v>
      </c>
      <c r="BF270">
        <v>778</v>
      </c>
      <c r="BG270">
        <f>LOG(fun[[#This Row],[GrLivArea]])</f>
        <v>2.890979596989689</v>
      </c>
      <c r="BH270">
        <v>0</v>
      </c>
      <c r="BI270">
        <v>0</v>
      </c>
      <c r="BJ270">
        <f>fun[[#This Row],[BsmtFullBath]]+(0.5*fun[[#This Row],[BsmtHalfBath]])</f>
        <v>0</v>
      </c>
      <c r="BK270">
        <v>1</v>
      </c>
      <c r="BL270">
        <v>0</v>
      </c>
      <c r="BM270">
        <f>fun[[#This Row],[HalfBath]]+fun[[#This Row],[TOTBaseBath]]+fun[[#This Row],[FullBath]]</f>
        <v>1</v>
      </c>
      <c r="BN270">
        <v>2</v>
      </c>
      <c r="BO270">
        <v>1</v>
      </c>
      <c r="BP270" t="s">
        <v>124</v>
      </c>
      <c r="BQ270">
        <f>IF(fun[[#This Row],[KitchenQual]]="Ex",5,IF(fun[[#This Row],[KitchenQual]]="Gd",4,IF(fun[[#This Row],[KitchenQual]]="TA",3,IF(fun[[#This Row],[KitchenQual]]="Fa",2,0))))</f>
        <v>3</v>
      </c>
      <c r="BR270">
        <v>4</v>
      </c>
      <c r="BS270" t="s">
        <v>133</v>
      </c>
      <c r="BT270">
        <v>1</v>
      </c>
      <c r="BU270" t="s">
        <v>123</v>
      </c>
      <c r="BV270">
        <f>IF(fun[[#This Row],[FireplaceQu]]="Ex",5,IF(fun[[#This Row],[FireplaceQu]]="Gd",4,IF(fun[[#This Row],[FireplaceQu]]="TA",3,IF(fun[[#This Row],[FireplaceQu]]="Fa",2,0))))</f>
        <v>4</v>
      </c>
      <c r="BW270" t="s">
        <v>153</v>
      </c>
      <c r="BX270">
        <v>1966</v>
      </c>
      <c r="BY270" t="s">
        <v>183</v>
      </c>
      <c r="BZ270">
        <v>1</v>
      </c>
      <c r="CA270">
        <v>924</v>
      </c>
      <c r="CB270" t="s">
        <v>130</v>
      </c>
      <c r="CC270">
        <f>IF(fun[[#This Row],[GarageQual]]="Ex",5,IF(fun[[#This Row],[GarageQual]]="Gd",4,IF(fun[[#This Row],[GarageQual]]="TA",3,IF(fun[[#This Row],[GarageQual]]="Fa",2,IF(fun[[#This Row],[GarageQual]]="Po",1,0)))))</f>
        <v>5</v>
      </c>
      <c r="CD270" t="s">
        <v>130</v>
      </c>
      <c r="CE270">
        <f>IF(fun[[#This Row],[GarageCond]]="Ex",5,IF(fun[[#This Row],[GarageCond]]="Gd",4,IF(fun[[#This Row],[GarageCond]]="TA",3,IF(fun[[#This Row],[GarageCond]]="Fa",2,IF(fun[[#This Row],[GarageCond]]="Po",1,0)))))</f>
        <v>5</v>
      </c>
      <c r="CF270" t="s">
        <v>131</v>
      </c>
      <c r="CG270">
        <v>0</v>
      </c>
      <c r="CH270">
        <v>25</v>
      </c>
      <c r="CI270">
        <v>0</v>
      </c>
      <c r="CJ270">
        <v>0</v>
      </c>
      <c r="CK270">
        <v>0</v>
      </c>
      <c r="CL270">
        <f>(0.5*fun[[#This Row],[WoodDeckSF]])+fun[[#This Row],[OpenPorchSF]]+(2*fun[[#This Row],[EnclosedPorch]])+(1.5*fun[[#This Row],[3SsnPorch]])+fun[[#This Row],[ScreenPorch]]</f>
        <v>25</v>
      </c>
      <c r="CM270">
        <v>0</v>
      </c>
      <c r="CN270" t="s">
        <v>109</v>
      </c>
      <c r="CO270">
        <f>IF(fun[[#This Row],[PoolQC]]="Ex",5,IF(fun[[#This Row],[PoolQC]]="Gd",4,IF(fun[[#This Row],[PoolQC]]="TA",3,IF(fun[[#This Row],[PoolQC]]="Fa",2,IF(fun[[#This Row],[PoolQC]]="Po",1,0)))))</f>
        <v>0</v>
      </c>
      <c r="CP270" t="s">
        <v>109</v>
      </c>
      <c r="CQ270" t="s">
        <v>109</v>
      </c>
      <c r="CR270">
        <v>0</v>
      </c>
      <c r="CS270">
        <v>2</v>
      </c>
      <c r="CT270">
        <v>2008</v>
      </c>
      <c r="CU270" t="s">
        <v>136</v>
      </c>
      <c r="CV270" t="s">
        <v>137</v>
      </c>
      <c r="CW270">
        <f>COUNTIF(fun[[#This Row],[Id]:[SaleCondition]],0)</f>
        <v>19</v>
      </c>
      <c r="CX270">
        <f>COUNTIF(fun[[#This Row],[Id]:[SaleCondition]],"NA")</f>
        <v>4</v>
      </c>
      <c r="CY270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270">
        <f>fun[NUM_ExCond]+fun[NUM_BsmtCond]+fun[NUM_GarCond]</f>
        <v>11</v>
      </c>
      <c r="DA2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2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61.75</v>
      </c>
      <c r="DC270">
        <v>120500</v>
      </c>
    </row>
    <row r="271" spans="1:107" x14ac:dyDescent="0.25">
      <c r="A271">
        <v>270</v>
      </c>
      <c r="B271">
        <v>20</v>
      </c>
      <c r="C271" t="s">
        <v>107</v>
      </c>
      <c r="D271">
        <f>IF(fun[[#This Row],[MSZoning]]="RL",1,0)</f>
        <v>1</v>
      </c>
      <c r="E271">
        <f>IF(fun[[#This Row],[rl]]="RM",1,0)</f>
        <v>0</v>
      </c>
      <c r="F271">
        <f>IF(fun[[#This Row],[rm]]="RH",1,0)</f>
        <v>0</v>
      </c>
      <c r="G271">
        <f>IF(fun[[#This Row],[rh]]="C (all)",1,0)</f>
        <v>0</v>
      </c>
      <c r="H271" t="s">
        <v>109</v>
      </c>
      <c r="I271">
        <f>IF(fun[[#This Row],[LotFrontage]]="NA",0,fun[[#This Row],[LotFrontage]])</f>
        <v>0</v>
      </c>
      <c r="J271">
        <v>7917</v>
      </c>
      <c r="K271" t="s">
        <v>108</v>
      </c>
      <c r="L271" t="s">
        <v>109</v>
      </c>
      <c r="M271" t="s">
        <v>146</v>
      </c>
      <c r="N271" t="s">
        <v>111</v>
      </c>
      <c r="O271" t="s">
        <v>112</v>
      </c>
      <c r="P271" t="s">
        <v>148</v>
      </c>
      <c r="Q271" t="s">
        <v>114</v>
      </c>
      <c r="R271" t="s">
        <v>211</v>
      </c>
      <c r="S271" t="s">
        <v>116</v>
      </c>
      <c r="T271" t="s">
        <v>116</v>
      </c>
      <c r="U271" t="s">
        <v>117</v>
      </c>
      <c r="V271" t="s">
        <v>141</v>
      </c>
      <c r="W271">
        <v>6</v>
      </c>
      <c r="X271">
        <v>7</v>
      </c>
      <c r="Y271">
        <v>1976</v>
      </c>
      <c r="Z271">
        <v>1976</v>
      </c>
      <c r="AA271" t="s">
        <v>178</v>
      </c>
      <c r="AB271" t="s">
        <v>120</v>
      </c>
      <c r="AC271" t="s">
        <v>166</v>
      </c>
      <c r="AD271" t="s">
        <v>166</v>
      </c>
      <c r="AE271" t="s">
        <v>122</v>
      </c>
      <c r="AF271">
        <v>174</v>
      </c>
      <c r="AG271" t="s">
        <v>124</v>
      </c>
      <c r="AH271">
        <f>IF(fun[[#This Row],[ExterQual]]="Ex",5,IF(fun[[#This Row],[ExterQual]]="Gd",4,IF(fun[[#This Row],[ExterQual]]="TA",3,IF(fun[[#This Row],[ExterQual]]="Fa",2,1))))</f>
        <v>3</v>
      </c>
      <c r="AI271" t="s">
        <v>123</v>
      </c>
      <c r="AJ271">
        <f>IF(fun[[#This Row],[ExterCond]]="Ex",5,IF(fun[[#This Row],[ExterCond]]="Gd",4,IF(fun[[#This Row],[ExterCond]]="TA",3,IF(fun[[#This Row],[ExterCond]]="Fa",2,1))))</f>
        <v>4</v>
      </c>
      <c r="AK271" t="s">
        <v>144</v>
      </c>
      <c r="AL271" t="s">
        <v>124</v>
      </c>
      <c r="AM271">
        <f>IF(fun[[#This Row],[BsmtQual]]="Ex",5,IF(fun[[#This Row],[BsmtQual]]="Gd",4,IF(fun[[#This Row],[BsmtQual]]="TA",3,IF(fun[[#This Row],[BsmtQual]]="Fa",2,IF(fun[[#This Row],[BsmtQual]]="Po",1,0)))))</f>
        <v>3</v>
      </c>
      <c r="AN271" t="s">
        <v>123</v>
      </c>
      <c r="AO271">
        <f>IF(fun[[#This Row],[BsmtCond]]="Ex",5,IF(fun[[#This Row],[BsmtCond]]="Gd",4,IF(fun[[#This Row],[BsmtCond]]="TA",3,IF(fun[[#This Row],[BsmtCond]]="Fa",2,IF(fun[[#This Row],[BsmtCond]]="Po",1,0)))))</f>
        <v>4</v>
      </c>
      <c r="AP271" t="s">
        <v>126</v>
      </c>
      <c r="AQ271">
        <f>IF(fun[[#This Row],[BsmtExposure]]="Gd",3,IF(fun[[#This Row],[BsmtExposure]]="Av",2,IF(fun[[#This Row],[BsmtExposure]]="Mn",1,0)))</f>
        <v>0</v>
      </c>
      <c r="AR271" t="s">
        <v>167</v>
      </c>
      <c r="AS271">
        <v>751</v>
      </c>
      <c r="AT271" t="s">
        <v>128</v>
      </c>
      <c r="AU271">
        <v>0</v>
      </c>
      <c r="AV271">
        <v>392</v>
      </c>
      <c r="AW271">
        <v>1143</v>
      </c>
      <c r="AX271" t="s">
        <v>129</v>
      </c>
      <c r="AY271" t="s">
        <v>124</v>
      </c>
      <c r="AZ271">
        <f>IF(fun[[#This Row],[HeatingQC]]="Ex",5,IF(fun[[#This Row],[HeatingQC]]="Gd",4,IF(fun[[#This Row],[HeatingQC]]="TA",3,IF(fun[[#This Row],[HeatingQC]]="Fa",2,IF(fun[[#This Row],[HeatingQC]]="Po",1,0)))))</f>
        <v>3</v>
      </c>
      <c r="BA271" t="s">
        <v>131</v>
      </c>
      <c r="BB271" t="s">
        <v>132</v>
      </c>
      <c r="BC271">
        <v>1113</v>
      </c>
      <c r="BD271">
        <v>0</v>
      </c>
      <c r="BE271">
        <v>0</v>
      </c>
      <c r="BF271">
        <v>1113</v>
      </c>
      <c r="BG271">
        <f>LOG(fun[[#This Row],[GrLivArea]])</f>
        <v>3.0464951643347082</v>
      </c>
      <c r="BH271">
        <v>1</v>
      </c>
      <c r="BI271">
        <v>0</v>
      </c>
      <c r="BJ271">
        <f>fun[[#This Row],[BsmtFullBath]]+(0.5*fun[[#This Row],[BsmtHalfBath]])</f>
        <v>1</v>
      </c>
      <c r="BK271">
        <v>1</v>
      </c>
      <c r="BL271">
        <v>1</v>
      </c>
      <c r="BM271">
        <f>fun[[#This Row],[HalfBath]]+fun[[#This Row],[TOTBaseBath]]+fun[[#This Row],[FullBath]]</f>
        <v>3</v>
      </c>
      <c r="BN271">
        <v>3</v>
      </c>
      <c r="BO271">
        <v>1</v>
      </c>
      <c r="BP271" t="s">
        <v>124</v>
      </c>
      <c r="BQ271">
        <f>IF(fun[[#This Row],[KitchenQual]]="Ex",5,IF(fun[[#This Row],[KitchenQual]]="Gd",4,IF(fun[[#This Row],[KitchenQual]]="TA",3,IF(fun[[#This Row],[KitchenQual]]="Fa",2,0))))</f>
        <v>3</v>
      </c>
      <c r="BR271">
        <v>6</v>
      </c>
      <c r="BS271" t="s">
        <v>133</v>
      </c>
      <c r="BT271">
        <v>1</v>
      </c>
      <c r="BU271" t="s">
        <v>173</v>
      </c>
      <c r="BV271">
        <f>IF(fun[[#This Row],[FireplaceQu]]="Ex",5,IF(fun[[#This Row],[FireplaceQu]]="Gd",4,IF(fun[[#This Row],[FireplaceQu]]="TA",3,IF(fun[[#This Row],[FireplaceQu]]="Fa",2,0))))</f>
        <v>2</v>
      </c>
      <c r="BW271" t="s">
        <v>134</v>
      </c>
      <c r="BX271">
        <v>1987</v>
      </c>
      <c r="BY271" t="s">
        <v>135</v>
      </c>
      <c r="BZ271">
        <v>1</v>
      </c>
      <c r="CA271">
        <v>504</v>
      </c>
      <c r="CB271" t="s">
        <v>124</v>
      </c>
      <c r="CC271">
        <f>IF(fun[[#This Row],[GarageQual]]="Ex",5,IF(fun[[#This Row],[GarageQual]]="Gd",4,IF(fun[[#This Row],[GarageQual]]="TA",3,IF(fun[[#This Row],[GarageQual]]="Fa",2,IF(fun[[#This Row],[GarageQual]]="Po",1,0)))))</f>
        <v>3</v>
      </c>
      <c r="CD271" t="s">
        <v>123</v>
      </c>
      <c r="CE271">
        <f>IF(fun[[#This Row],[GarageCond]]="Ex",5,IF(fun[[#This Row],[GarageCond]]="Gd",4,IF(fun[[#This Row],[GarageCond]]="TA",3,IF(fun[[#This Row],[GarageCond]]="Fa",2,IF(fun[[#This Row],[GarageCond]]="Po",1,0)))))</f>
        <v>4</v>
      </c>
      <c r="CF271" t="s">
        <v>131</v>
      </c>
      <c r="CG271">
        <v>370</v>
      </c>
      <c r="CH271">
        <v>30</v>
      </c>
      <c r="CI271">
        <v>0</v>
      </c>
      <c r="CJ271">
        <v>0</v>
      </c>
      <c r="CK271">
        <v>0</v>
      </c>
      <c r="CL271">
        <f>(0.5*fun[[#This Row],[WoodDeckSF]])+fun[[#This Row],[OpenPorchSF]]+(2*fun[[#This Row],[EnclosedPorch]])+(1.5*fun[[#This Row],[3SsnPorch]])+fun[[#This Row],[ScreenPorch]]</f>
        <v>215</v>
      </c>
      <c r="CM271">
        <v>0</v>
      </c>
      <c r="CN271" t="s">
        <v>109</v>
      </c>
      <c r="CO271">
        <f>IF(fun[[#This Row],[PoolQC]]="Ex",5,IF(fun[[#This Row],[PoolQC]]="Gd",4,IF(fun[[#This Row],[PoolQC]]="TA",3,IF(fun[[#This Row],[PoolQC]]="Fa",2,IF(fun[[#This Row],[PoolQC]]="Po",1,0)))))</f>
        <v>0</v>
      </c>
      <c r="CP271" t="s">
        <v>191</v>
      </c>
      <c r="CQ271" t="s">
        <v>109</v>
      </c>
      <c r="CR271">
        <v>0</v>
      </c>
      <c r="CS271">
        <v>5</v>
      </c>
      <c r="CT271">
        <v>2007</v>
      </c>
      <c r="CU271" t="s">
        <v>136</v>
      </c>
      <c r="CV271" t="s">
        <v>137</v>
      </c>
      <c r="CW271">
        <f>COUNTIF(fun[[#This Row],[Id]:[SaleCondition]],0)</f>
        <v>15</v>
      </c>
      <c r="CX271">
        <f>COUNTIF(fun[[#This Row],[Id]:[SaleCondition]],"NA")</f>
        <v>4</v>
      </c>
      <c r="CY271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271">
        <f>fun[NUM_ExCond]+fun[NUM_BsmtCond]+fun[NUM_GarCond]</f>
        <v>12</v>
      </c>
      <c r="DA2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2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</v>
      </c>
      <c r="DC271">
        <v>148000</v>
      </c>
    </row>
    <row r="272" spans="1:107" x14ac:dyDescent="0.25">
      <c r="A272">
        <v>271</v>
      </c>
      <c r="B272">
        <v>60</v>
      </c>
      <c r="C272" t="s">
        <v>218</v>
      </c>
      <c r="D272">
        <f>IF(fun[[#This Row],[MSZoning]]="RL",1,0)</f>
        <v>0</v>
      </c>
      <c r="E272">
        <f>IF(fun[[#This Row],[rl]]="RM",1,0)</f>
        <v>0</v>
      </c>
      <c r="F272">
        <f>IF(fun[[#This Row],[rm]]="RH",1,0)</f>
        <v>0</v>
      </c>
      <c r="G272">
        <f>IF(fun[[#This Row],[rh]]="C (all)",1,0)</f>
        <v>0</v>
      </c>
      <c r="H272">
        <v>84</v>
      </c>
      <c r="I272">
        <f>IF(fun[[#This Row],[LotFrontage]]="NA",0,fun[[#This Row],[LotFrontage]])</f>
        <v>84</v>
      </c>
      <c r="J272">
        <v>10728</v>
      </c>
      <c r="K272" t="s">
        <v>108</v>
      </c>
      <c r="L272" t="s">
        <v>109</v>
      </c>
      <c r="M272" t="s">
        <v>110</v>
      </c>
      <c r="N272" t="s">
        <v>111</v>
      </c>
      <c r="O272" t="s">
        <v>112</v>
      </c>
      <c r="P272" t="s">
        <v>113</v>
      </c>
      <c r="Q272" t="s">
        <v>114</v>
      </c>
      <c r="R272" t="s">
        <v>162</v>
      </c>
      <c r="S272" t="s">
        <v>116</v>
      </c>
      <c r="T272" t="s">
        <v>116</v>
      </c>
      <c r="U272" t="s">
        <v>117</v>
      </c>
      <c r="V272" t="s">
        <v>118</v>
      </c>
      <c r="W272">
        <v>8</v>
      </c>
      <c r="X272">
        <v>5</v>
      </c>
      <c r="Y272">
        <v>2006</v>
      </c>
      <c r="Z272">
        <v>2006</v>
      </c>
      <c r="AA272" t="s">
        <v>119</v>
      </c>
      <c r="AB272" t="s">
        <v>120</v>
      </c>
      <c r="AC272" t="s">
        <v>121</v>
      </c>
      <c r="AD272" t="s">
        <v>121</v>
      </c>
      <c r="AE272" t="s">
        <v>143</v>
      </c>
      <c r="AF272">
        <v>0</v>
      </c>
      <c r="AG272" t="s">
        <v>123</v>
      </c>
      <c r="AH272">
        <f>IF(fun[[#This Row],[ExterQual]]="Ex",5,IF(fun[[#This Row],[ExterQual]]="Gd",4,IF(fun[[#This Row],[ExterQual]]="TA",3,IF(fun[[#This Row],[ExterQual]]="Fa",2,1))))</f>
        <v>4</v>
      </c>
      <c r="AI272" t="s">
        <v>124</v>
      </c>
      <c r="AJ272">
        <f>IF(fun[[#This Row],[ExterCond]]="Ex",5,IF(fun[[#This Row],[ExterCond]]="Gd",4,IF(fun[[#This Row],[ExterCond]]="TA",3,IF(fun[[#This Row],[ExterCond]]="Fa",2,1))))</f>
        <v>3</v>
      </c>
      <c r="AK272" t="s">
        <v>125</v>
      </c>
      <c r="AL272" t="s">
        <v>123</v>
      </c>
      <c r="AM272">
        <f>IF(fun[[#This Row],[BsmtQual]]="Ex",5,IF(fun[[#This Row],[BsmtQual]]="Gd",4,IF(fun[[#This Row],[BsmtQual]]="TA",3,IF(fun[[#This Row],[BsmtQual]]="Fa",2,IF(fun[[#This Row],[BsmtQual]]="Po",1,0)))))</f>
        <v>4</v>
      </c>
      <c r="AN272" t="s">
        <v>124</v>
      </c>
      <c r="AO272">
        <f>IF(fun[[#This Row],[BsmtCond]]="Ex",5,IF(fun[[#This Row],[BsmtCond]]="Gd",4,IF(fun[[#This Row],[BsmtCond]]="TA",3,IF(fun[[#This Row],[BsmtCond]]="Fa",2,IF(fun[[#This Row],[BsmtCond]]="Po",1,0)))))</f>
        <v>3</v>
      </c>
      <c r="AP272" t="s">
        <v>147</v>
      </c>
      <c r="AQ272">
        <f>IF(fun[[#This Row],[BsmtExposure]]="Gd",3,IF(fun[[#This Row],[BsmtExposure]]="Av",2,IF(fun[[#This Row],[BsmtExposure]]="Mn",1,0)))</f>
        <v>1</v>
      </c>
      <c r="AR272" t="s">
        <v>128</v>
      </c>
      <c r="AS272">
        <v>0</v>
      </c>
      <c r="AT272" t="s">
        <v>128</v>
      </c>
      <c r="AU272">
        <v>0</v>
      </c>
      <c r="AV272">
        <v>1095</v>
      </c>
      <c r="AW272">
        <v>1095</v>
      </c>
      <c r="AX272" t="s">
        <v>129</v>
      </c>
      <c r="AY272" t="s">
        <v>123</v>
      </c>
      <c r="AZ272">
        <f>IF(fun[[#This Row],[HeatingQC]]="Ex",5,IF(fun[[#This Row],[HeatingQC]]="Gd",4,IF(fun[[#This Row],[HeatingQC]]="TA",3,IF(fun[[#This Row],[HeatingQC]]="Fa",2,IF(fun[[#This Row],[HeatingQC]]="Po",1,0)))))</f>
        <v>4</v>
      </c>
      <c r="BA272" t="s">
        <v>131</v>
      </c>
      <c r="BB272" t="s">
        <v>132</v>
      </c>
      <c r="BC272">
        <v>1095</v>
      </c>
      <c r="BD272">
        <v>844</v>
      </c>
      <c r="BE272">
        <v>0</v>
      </c>
      <c r="BF272">
        <v>1939</v>
      </c>
      <c r="BG272">
        <f>LOG(fun[[#This Row],[GrLivArea]])</f>
        <v>3.2875778090787056</v>
      </c>
      <c r="BH272">
        <v>0</v>
      </c>
      <c r="BI272">
        <v>0</v>
      </c>
      <c r="BJ272">
        <f>fun[[#This Row],[BsmtFullBath]]+(0.5*fun[[#This Row],[BsmtHalfBath]])</f>
        <v>0</v>
      </c>
      <c r="BK272">
        <v>2</v>
      </c>
      <c r="BL272">
        <v>1</v>
      </c>
      <c r="BM272">
        <f>fun[[#This Row],[HalfBath]]+fun[[#This Row],[TOTBaseBath]]+fun[[#This Row],[FullBath]]</f>
        <v>3</v>
      </c>
      <c r="BN272">
        <v>3</v>
      </c>
      <c r="BO272">
        <v>1</v>
      </c>
      <c r="BP272" t="s">
        <v>123</v>
      </c>
      <c r="BQ272">
        <f>IF(fun[[#This Row],[KitchenQual]]="Ex",5,IF(fun[[#This Row],[KitchenQual]]="Gd",4,IF(fun[[#This Row],[KitchenQual]]="TA",3,IF(fun[[#This Row],[KitchenQual]]="Fa",2,0))))</f>
        <v>4</v>
      </c>
      <c r="BR272">
        <v>8</v>
      </c>
      <c r="BS272" t="s">
        <v>133</v>
      </c>
      <c r="BT272">
        <v>1</v>
      </c>
      <c r="BU272" t="s">
        <v>123</v>
      </c>
      <c r="BV272">
        <f>IF(fun[[#This Row],[FireplaceQu]]="Ex",5,IF(fun[[#This Row],[FireplaceQu]]="Gd",4,IF(fun[[#This Row],[FireplaceQu]]="TA",3,IF(fun[[#This Row],[FireplaceQu]]="Fa",2,0))))</f>
        <v>4</v>
      </c>
      <c r="BW272" t="s">
        <v>134</v>
      </c>
      <c r="BX272">
        <v>2006</v>
      </c>
      <c r="BY272" t="s">
        <v>135</v>
      </c>
      <c r="BZ272">
        <v>3</v>
      </c>
      <c r="CA272">
        <v>1053</v>
      </c>
      <c r="CB272" t="s">
        <v>124</v>
      </c>
      <c r="CC272">
        <f>IF(fun[[#This Row],[GarageQual]]="Ex",5,IF(fun[[#This Row],[GarageQual]]="Gd",4,IF(fun[[#This Row],[GarageQual]]="TA",3,IF(fun[[#This Row],[GarageQual]]="Fa",2,IF(fun[[#This Row],[GarageQual]]="Po",1,0)))))</f>
        <v>3</v>
      </c>
      <c r="CD272" t="s">
        <v>124</v>
      </c>
      <c r="CE272">
        <f>IF(fun[[#This Row],[GarageCond]]="Ex",5,IF(fun[[#This Row],[GarageCond]]="Gd",4,IF(fun[[#This Row],[GarageCond]]="TA",3,IF(fun[[#This Row],[GarageCond]]="Fa",2,IF(fun[[#This Row],[GarageCond]]="Po",1,0)))))</f>
        <v>3</v>
      </c>
      <c r="CF272" t="s">
        <v>131</v>
      </c>
      <c r="CG272">
        <v>192</v>
      </c>
      <c r="CH272">
        <v>51</v>
      </c>
      <c r="CI272">
        <v>0</v>
      </c>
      <c r="CJ272">
        <v>0</v>
      </c>
      <c r="CK272">
        <v>0</v>
      </c>
      <c r="CL272">
        <f>(0.5*fun[[#This Row],[WoodDeckSF]])+fun[[#This Row],[OpenPorchSF]]+(2*fun[[#This Row],[EnclosedPorch]])+(1.5*fun[[#This Row],[3SsnPorch]])+fun[[#This Row],[ScreenPorch]]</f>
        <v>147</v>
      </c>
      <c r="CM272">
        <v>0</v>
      </c>
      <c r="CN272" t="s">
        <v>109</v>
      </c>
      <c r="CO272">
        <f>IF(fun[[#This Row],[PoolQC]]="Ex",5,IF(fun[[#This Row],[PoolQC]]="Gd",4,IF(fun[[#This Row],[PoolQC]]="TA",3,IF(fun[[#This Row],[PoolQC]]="Fa",2,IF(fun[[#This Row],[PoolQC]]="Po",1,0)))))</f>
        <v>0</v>
      </c>
      <c r="CP272" t="s">
        <v>109</v>
      </c>
      <c r="CQ272" t="s">
        <v>109</v>
      </c>
      <c r="CR272">
        <v>0</v>
      </c>
      <c r="CS272">
        <v>8</v>
      </c>
      <c r="CT272">
        <v>2006</v>
      </c>
      <c r="CU272" t="s">
        <v>184</v>
      </c>
      <c r="CV272" t="s">
        <v>185</v>
      </c>
      <c r="CW272">
        <f>COUNTIF(fun[[#This Row],[Id]:[SaleCondition]],0)</f>
        <v>17</v>
      </c>
      <c r="CX272">
        <f>COUNTIF(fun[[#This Row],[Id]:[SaleCondition]],"NA")</f>
        <v>4</v>
      </c>
      <c r="CY272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272">
        <f>fun[NUM_ExCond]+fun[NUM_BsmtCond]+fun[NUM_GarCond]</f>
        <v>9</v>
      </c>
      <c r="DA2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2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272">
        <v>266000</v>
      </c>
    </row>
    <row r="273" spans="1:107" x14ac:dyDescent="0.25">
      <c r="A273">
        <v>272</v>
      </c>
      <c r="B273">
        <v>20</v>
      </c>
      <c r="C273" t="s">
        <v>107</v>
      </c>
      <c r="D273">
        <f>IF(fun[[#This Row],[MSZoning]]="RL",1,0)</f>
        <v>1</v>
      </c>
      <c r="E273">
        <f>IF(fun[[#This Row],[rl]]="RM",1,0)</f>
        <v>0</v>
      </c>
      <c r="F273">
        <f>IF(fun[[#This Row],[rm]]="RH",1,0)</f>
        <v>0</v>
      </c>
      <c r="G273">
        <f>IF(fun[[#This Row],[rh]]="C (all)",1,0)</f>
        <v>0</v>
      </c>
      <c r="H273">
        <v>73</v>
      </c>
      <c r="I273">
        <f>IF(fun[[#This Row],[LotFrontage]]="NA",0,fun[[#This Row],[LotFrontage]])</f>
        <v>73</v>
      </c>
      <c r="J273">
        <v>39104</v>
      </c>
      <c r="K273" t="s">
        <v>108</v>
      </c>
      <c r="L273" t="s">
        <v>109</v>
      </c>
      <c r="M273" t="s">
        <v>146</v>
      </c>
      <c r="N273" t="s">
        <v>221</v>
      </c>
      <c r="O273" t="s">
        <v>112</v>
      </c>
      <c r="P273" t="s">
        <v>192</v>
      </c>
      <c r="Q273" t="s">
        <v>239</v>
      </c>
      <c r="R273" t="s">
        <v>231</v>
      </c>
      <c r="S273" t="s">
        <v>116</v>
      </c>
      <c r="T273" t="s">
        <v>116</v>
      </c>
      <c r="U273" t="s">
        <v>117</v>
      </c>
      <c r="V273" t="s">
        <v>141</v>
      </c>
      <c r="W273">
        <v>7</v>
      </c>
      <c r="X273">
        <v>7</v>
      </c>
      <c r="Y273">
        <v>1954</v>
      </c>
      <c r="Z273">
        <v>2005</v>
      </c>
      <c r="AA273" t="s">
        <v>240</v>
      </c>
      <c r="AB273" t="s">
        <v>259</v>
      </c>
      <c r="AC273" t="s">
        <v>187</v>
      </c>
      <c r="AD273" t="s">
        <v>187</v>
      </c>
      <c r="AE273" t="s">
        <v>143</v>
      </c>
      <c r="AF273">
        <v>0</v>
      </c>
      <c r="AG273" t="s">
        <v>124</v>
      </c>
      <c r="AH273">
        <f>IF(fun[[#This Row],[ExterQual]]="Ex",5,IF(fun[[#This Row],[ExterQual]]="Gd",4,IF(fun[[#This Row],[ExterQual]]="TA",3,IF(fun[[#This Row],[ExterQual]]="Fa",2,1))))</f>
        <v>3</v>
      </c>
      <c r="AI273" t="s">
        <v>124</v>
      </c>
      <c r="AJ273">
        <f>IF(fun[[#This Row],[ExterCond]]="Ex",5,IF(fun[[#This Row],[ExterCond]]="Gd",4,IF(fun[[#This Row],[ExterCond]]="TA",3,IF(fun[[#This Row],[ExterCond]]="Fa",2,1))))</f>
        <v>3</v>
      </c>
      <c r="AK273" t="s">
        <v>144</v>
      </c>
      <c r="AL273" t="s">
        <v>123</v>
      </c>
      <c r="AM273">
        <f>IF(fun[[#This Row],[BsmtQual]]="Ex",5,IF(fun[[#This Row],[BsmtQual]]="Gd",4,IF(fun[[#This Row],[BsmtQual]]="TA",3,IF(fun[[#This Row],[BsmtQual]]="Fa",2,IF(fun[[#This Row],[BsmtQual]]="Po",1,0)))))</f>
        <v>4</v>
      </c>
      <c r="AN273" t="s">
        <v>124</v>
      </c>
      <c r="AO273">
        <f>IF(fun[[#This Row],[BsmtCond]]="Ex",5,IF(fun[[#This Row],[BsmtCond]]="Gd",4,IF(fun[[#This Row],[BsmtCond]]="TA",3,IF(fun[[#This Row],[BsmtCond]]="Fa",2,IF(fun[[#This Row],[BsmtCond]]="Po",1,0)))))</f>
        <v>3</v>
      </c>
      <c r="AP273" t="s">
        <v>123</v>
      </c>
      <c r="AQ273">
        <f>IF(fun[[#This Row],[BsmtExposure]]="Gd",3,IF(fun[[#This Row],[BsmtExposure]]="Av",2,IF(fun[[#This Row],[BsmtExposure]]="Mn",1,0)))</f>
        <v>3</v>
      </c>
      <c r="AR273" t="s">
        <v>198</v>
      </c>
      <c r="AS273">
        <v>226</v>
      </c>
      <c r="AT273" t="s">
        <v>127</v>
      </c>
      <c r="AU273">
        <v>1063</v>
      </c>
      <c r="AV273">
        <v>96</v>
      </c>
      <c r="AW273">
        <v>1385</v>
      </c>
      <c r="AX273" t="s">
        <v>129</v>
      </c>
      <c r="AY273" t="s">
        <v>130</v>
      </c>
      <c r="AZ273">
        <f>IF(fun[[#This Row],[HeatingQC]]="Ex",5,IF(fun[[#This Row],[HeatingQC]]="Gd",4,IF(fun[[#This Row],[HeatingQC]]="TA",3,IF(fun[[#This Row],[HeatingQC]]="Fa",2,IF(fun[[#This Row],[HeatingQC]]="Po",1,0)))))</f>
        <v>5</v>
      </c>
      <c r="BA273" t="s">
        <v>131</v>
      </c>
      <c r="BB273" t="s">
        <v>132</v>
      </c>
      <c r="BC273">
        <v>1363</v>
      </c>
      <c r="BD273">
        <v>0</v>
      </c>
      <c r="BE273">
        <v>0</v>
      </c>
      <c r="BF273">
        <v>1363</v>
      </c>
      <c r="BG273">
        <f>LOG(fun[[#This Row],[GrLivArea]])</f>
        <v>3.1344958558346736</v>
      </c>
      <c r="BH273">
        <v>1</v>
      </c>
      <c r="BI273">
        <v>0</v>
      </c>
      <c r="BJ273">
        <f>fun[[#This Row],[BsmtFullBath]]+(0.5*fun[[#This Row],[BsmtHalfBath]])</f>
        <v>1</v>
      </c>
      <c r="BK273">
        <v>1</v>
      </c>
      <c r="BL273">
        <v>0</v>
      </c>
      <c r="BM273">
        <f>fun[[#This Row],[HalfBath]]+fun[[#This Row],[TOTBaseBath]]+fun[[#This Row],[FullBath]]</f>
        <v>2</v>
      </c>
      <c r="BN273">
        <v>2</v>
      </c>
      <c r="BO273">
        <v>1</v>
      </c>
      <c r="BP273" t="s">
        <v>124</v>
      </c>
      <c r="BQ273">
        <f>IF(fun[[#This Row],[KitchenQual]]="Ex",5,IF(fun[[#This Row],[KitchenQual]]="Gd",4,IF(fun[[#This Row],[KitchenQual]]="TA",3,IF(fun[[#This Row],[KitchenQual]]="Fa",2,0))))</f>
        <v>3</v>
      </c>
      <c r="BR273">
        <v>5</v>
      </c>
      <c r="BS273" t="s">
        <v>220</v>
      </c>
      <c r="BT273">
        <v>2</v>
      </c>
      <c r="BU273" t="s">
        <v>124</v>
      </c>
      <c r="BV273">
        <f>IF(fun[[#This Row],[FireplaceQu]]="Ex",5,IF(fun[[#This Row],[FireplaceQu]]="Gd",4,IF(fun[[#This Row],[FireplaceQu]]="TA",3,IF(fun[[#This Row],[FireplaceQu]]="Fa",2,0))))</f>
        <v>3</v>
      </c>
      <c r="BW273" t="s">
        <v>134</v>
      </c>
      <c r="BX273">
        <v>1954</v>
      </c>
      <c r="BY273" t="s">
        <v>128</v>
      </c>
      <c r="BZ273">
        <v>2</v>
      </c>
      <c r="CA273">
        <v>439</v>
      </c>
      <c r="CB273" t="s">
        <v>124</v>
      </c>
      <c r="CC273">
        <f>IF(fun[[#This Row],[GarageQual]]="Ex",5,IF(fun[[#This Row],[GarageQual]]="Gd",4,IF(fun[[#This Row],[GarageQual]]="TA",3,IF(fun[[#This Row],[GarageQual]]="Fa",2,IF(fun[[#This Row],[GarageQual]]="Po",1,0)))))</f>
        <v>3</v>
      </c>
      <c r="CD273" t="s">
        <v>124</v>
      </c>
      <c r="CE273">
        <f>IF(fun[[#This Row],[GarageCond]]="Ex",5,IF(fun[[#This Row],[GarageCond]]="Gd",4,IF(fun[[#This Row],[GarageCond]]="TA",3,IF(fun[[#This Row],[GarageCond]]="Fa",2,IF(fun[[#This Row],[GarageCond]]="Po",1,0)))))</f>
        <v>3</v>
      </c>
      <c r="CF273" t="s">
        <v>131</v>
      </c>
      <c r="CG273">
        <v>81</v>
      </c>
      <c r="CH273">
        <v>0</v>
      </c>
      <c r="CI273">
        <v>0</v>
      </c>
      <c r="CJ273">
        <v>0</v>
      </c>
      <c r="CK273">
        <v>0</v>
      </c>
      <c r="CL273">
        <f>(0.5*fun[[#This Row],[WoodDeckSF]])+fun[[#This Row],[OpenPorchSF]]+(2*fun[[#This Row],[EnclosedPorch]])+(1.5*fun[[#This Row],[3SsnPorch]])+fun[[#This Row],[ScreenPorch]]</f>
        <v>40.5</v>
      </c>
      <c r="CM273">
        <v>0</v>
      </c>
      <c r="CN273" t="s">
        <v>109</v>
      </c>
      <c r="CO273">
        <f>IF(fun[[#This Row],[PoolQC]]="Ex",5,IF(fun[[#This Row],[PoolQC]]="Gd",4,IF(fun[[#This Row],[PoolQC]]="TA",3,IF(fun[[#This Row],[PoolQC]]="Fa",2,IF(fun[[#This Row],[PoolQC]]="Po",1,0)))))</f>
        <v>0</v>
      </c>
      <c r="CP273" t="s">
        <v>109</v>
      </c>
      <c r="CQ273" t="s">
        <v>109</v>
      </c>
      <c r="CR273">
        <v>0</v>
      </c>
      <c r="CS273">
        <v>4</v>
      </c>
      <c r="CT273">
        <v>2008</v>
      </c>
      <c r="CU273" t="s">
        <v>136</v>
      </c>
      <c r="CV273" t="s">
        <v>137</v>
      </c>
      <c r="CW273">
        <f>COUNTIF(fun[[#This Row],[Id]:[SaleCondition]],0)</f>
        <v>15</v>
      </c>
      <c r="CX273">
        <f>COUNTIF(fun[[#This Row],[Id]:[SaleCondition]],"NA")</f>
        <v>4</v>
      </c>
      <c r="CY273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273">
        <f>fun[NUM_ExCond]+fun[NUM_BsmtCond]+fun[NUM_GarCond]</f>
        <v>9</v>
      </c>
      <c r="DA2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110</v>
      </c>
      <c r="DB2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</v>
      </c>
      <c r="DC273">
        <v>241500</v>
      </c>
    </row>
    <row r="274" spans="1:107" x14ac:dyDescent="0.25">
      <c r="A274">
        <v>273</v>
      </c>
      <c r="B274">
        <v>60</v>
      </c>
      <c r="C274" t="s">
        <v>107</v>
      </c>
      <c r="D274">
        <f>IF(fun[[#This Row],[MSZoning]]="RL",1,0)</f>
        <v>1</v>
      </c>
      <c r="E274">
        <f>IF(fun[[#This Row],[rl]]="RM",1,0)</f>
        <v>0</v>
      </c>
      <c r="F274">
        <f>IF(fun[[#This Row],[rm]]="RH",1,0)</f>
        <v>0</v>
      </c>
      <c r="G274">
        <f>IF(fun[[#This Row],[rh]]="C (all)",1,0)</f>
        <v>0</v>
      </c>
      <c r="H274">
        <v>92</v>
      </c>
      <c r="I274">
        <f>IF(fun[[#This Row],[LotFrontage]]="NA",0,fun[[#This Row],[LotFrontage]])</f>
        <v>92</v>
      </c>
      <c r="J274">
        <v>11764</v>
      </c>
      <c r="K274" t="s">
        <v>108</v>
      </c>
      <c r="L274" t="s">
        <v>109</v>
      </c>
      <c r="M274" t="s">
        <v>146</v>
      </c>
      <c r="N274" t="s">
        <v>111</v>
      </c>
      <c r="O274" t="s">
        <v>112</v>
      </c>
      <c r="P274" t="s">
        <v>192</v>
      </c>
      <c r="Q274" t="s">
        <v>114</v>
      </c>
      <c r="R274" t="s">
        <v>155</v>
      </c>
      <c r="S274" t="s">
        <v>116</v>
      </c>
      <c r="T274" t="s">
        <v>116</v>
      </c>
      <c r="U274" t="s">
        <v>117</v>
      </c>
      <c r="V274" t="s">
        <v>118</v>
      </c>
      <c r="W274">
        <v>8</v>
      </c>
      <c r="X274">
        <v>7</v>
      </c>
      <c r="Y274">
        <v>1999</v>
      </c>
      <c r="Z274">
        <v>2007</v>
      </c>
      <c r="AA274" t="s">
        <v>119</v>
      </c>
      <c r="AB274" t="s">
        <v>120</v>
      </c>
      <c r="AC274" t="s">
        <v>121</v>
      </c>
      <c r="AD274" t="s">
        <v>121</v>
      </c>
      <c r="AE274" t="s">
        <v>122</v>
      </c>
      <c r="AF274">
        <v>348</v>
      </c>
      <c r="AG274" t="s">
        <v>123</v>
      </c>
      <c r="AH274">
        <f>IF(fun[[#This Row],[ExterQual]]="Ex",5,IF(fun[[#This Row],[ExterQual]]="Gd",4,IF(fun[[#This Row],[ExterQual]]="TA",3,IF(fun[[#This Row],[ExterQual]]="Fa",2,1))))</f>
        <v>4</v>
      </c>
      <c r="AI274" t="s">
        <v>124</v>
      </c>
      <c r="AJ274">
        <f>IF(fun[[#This Row],[ExterCond]]="Ex",5,IF(fun[[#This Row],[ExterCond]]="Gd",4,IF(fun[[#This Row],[ExterCond]]="TA",3,IF(fun[[#This Row],[ExterCond]]="Fa",2,1))))</f>
        <v>3</v>
      </c>
      <c r="AK274" t="s">
        <v>125</v>
      </c>
      <c r="AL274" t="s">
        <v>123</v>
      </c>
      <c r="AM274">
        <f>IF(fun[[#This Row],[BsmtQual]]="Ex",5,IF(fun[[#This Row],[BsmtQual]]="Gd",4,IF(fun[[#This Row],[BsmtQual]]="TA",3,IF(fun[[#This Row],[BsmtQual]]="Fa",2,IF(fun[[#This Row],[BsmtQual]]="Po",1,0)))))</f>
        <v>4</v>
      </c>
      <c r="AN274" t="s">
        <v>124</v>
      </c>
      <c r="AO274">
        <f>IF(fun[[#This Row],[BsmtCond]]="Ex",5,IF(fun[[#This Row],[BsmtCond]]="Gd",4,IF(fun[[#This Row],[BsmtCond]]="TA",3,IF(fun[[#This Row],[BsmtCond]]="Fa",2,IF(fun[[#This Row],[BsmtCond]]="Po",1,0)))))</f>
        <v>3</v>
      </c>
      <c r="AP274" t="s">
        <v>126</v>
      </c>
      <c r="AQ274">
        <f>IF(fun[[#This Row],[BsmtExposure]]="Gd",3,IF(fun[[#This Row],[BsmtExposure]]="Av",2,IF(fun[[#This Row],[BsmtExposure]]="Mn",1,0)))</f>
        <v>0</v>
      </c>
      <c r="AR274" t="s">
        <v>127</v>
      </c>
      <c r="AS274">
        <v>524</v>
      </c>
      <c r="AT274" t="s">
        <v>128</v>
      </c>
      <c r="AU274">
        <v>0</v>
      </c>
      <c r="AV274">
        <v>628</v>
      </c>
      <c r="AW274">
        <v>1152</v>
      </c>
      <c r="AX274" t="s">
        <v>129</v>
      </c>
      <c r="AY274" t="s">
        <v>130</v>
      </c>
      <c r="AZ274">
        <f>IF(fun[[#This Row],[HeatingQC]]="Ex",5,IF(fun[[#This Row],[HeatingQC]]="Gd",4,IF(fun[[#This Row],[HeatingQC]]="TA",3,IF(fun[[#This Row],[HeatingQC]]="Fa",2,IF(fun[[#This Row],[HeatingQC]]="Po",1,0)))))</f>
        <v>5</v>
      </c>
      <c r="BA274" t="s">
        <v>131</v>
      </c>
      <c r="BB274" t="s">
        <v>132</v>
      </c>
      <c r="BC274">
        <v>1164</v>
      </c>
      <c r="BD274">
        <v>1106</v>
      </c>
      <c r="BE274">
        <v>0</v>
      </c>
      <c r="BF274">
        <v>2270</v>
      </c>
      <c r="BG274">
        <f>LOG(fun[[#This Row],[GrLivArea]])</f>
        <v>3.3560258571931225</v>
      </c>
      <c r="BH274">
        <v>0</v>
      </c>
      <c r="BI274">
        <v>0</v>
      </c>
      <c r="BJ274">
        <f>fun[[#This Row],[BsmtFullBath]]+(0.5*fun[[#This Row],[BsmtHalfBath]])</f>
        <v>0</v>
      </c>
      <c r="BK274">
        <v>2</v>
      </c>
      <c r="BL274">
        <v>1</v>
      </c>
      <c r="BM274">
        <f>fun[[#This Row],[HalfBath]]+fun[[#This Row],[TOTBaseBath]]+fun[[#This Row],[FullBath]]</f>
        <v>3</v>
      </c>
      <c r="BN274">
        <v>4</v>
      </c>
      <c r="BO274">
        <v>1</v>
      </c>
      <c r="BP274" t="s">
        <v>123</v>
      </c>
      <c r="BQ274">
        <f>IF(fun[[#This Row],[KitchenQual]]="Ex",5,IF(fun[[#This Row],[KitchenQual]]="Gd",4,IF(fun[[#This Row],[KitchenQual]]="TA",3,IF(fun[[#This Row],[KitchenQual]]="Fa",2,0))))</f>
        <v>4</v>
      </c>
      <c r="BR274">
        <v>9</v>
      </c>
      <c r="BS274" t="s">
        <v>133</v>
      </c>
      <c r="BT274">
        <v>1</v>
      </c>
      <c r="BU274" t="s">
        <v>123</v>
      </c>
      <c r="BV274">
        <f>IF(fun[[#This Row],[FireplaceQu]]="Ex",5,IF(fun[[#This Row],[FireplaceQu]]="Gd",4,IF(fun[[#This Row],[FireplaceQu]]="TA",3,IF(fun[[#This Row],[FireplaceQu]]="Fa",2,0))))</f>
        <v>4</v>
      </c>
      <c r="BW274" t="s">
        <v>134</v>
      </c>
      <c r="BX274">
        <v>1999</v>
      </c>
      <c r="BY274" t="s">
        <v>183</v>
      </c>
      <c r="BZ274">
        <v>3</v>
      </c>
      <c r="CA274">
        <v>671</v>
      </c>
      <c r="CB274" t="s">
        <v>124</v>
      </c>
      <c r="CC274">
        <f>IF(fun[[#This Row],[GarageQual]]="Ex",5,IF(fun[[#This Row],[GarageQual]]="Gd",4,IF(fun[[#This Row],[GarageQual]]="TA",3,IF(fun[[#This Row],[GarageQual]]="Fa",2,IF(fun[[#This Row],[GarageQual]]="Po",1,0)))))</f>
        <v>3</v>
      </c>
      <c r="CD274" t="s">
        <v>124</v>
      </c>
      <c r="CE274">
        <f>IF(fun[[#This Row],[GarageCond]]="Ex",5,IF(fun[[#This Row],[GarageCond]]="Gd",4,IF(fun[[#This Row],[GarageCond]]="TA",3,IF(fun[[#This Row],[GarageCond]]="Fa",2,IF(fun[[#This Row],[GarageCond]]="Po",1,0)))))</f>
        <v>3</v>
      </c>
      <c r="CF274" t="s">
        <v>131</v>
      </c>
      <c r="CG274">
        <v>132</v>
      </c>
      <c r="CH274">
        <v>57</v>
      </c>
      <c r="CI274">
        <v>0</v>
      </c>
      <c r="CJ274">
        <v>0</v>
      </c>
      <c r="CK274">
        <v>0</v>
      </c>
      <c r="CL274">
        <f>(0.5*fun[[#This Row],[WoodDeckSF]])+fun[[#This Row],[OpenPorchSF]]+(2*fun[[#This Row],[EnclosedPorch]])+(1.5*fun[[#This Row],[3SsnPorch]])+fun[[#This Row],[ScreenPorch]]</f>
        <v>123</v>
      </c>
      <c r="CM274">
        <v>0</v>
      </c>
      <c r="CN274" t="s">
        <v>109</v>
      </c>
      <c r="CO274">
        <f>IF(fun[[#This Row],[PoolQC]]="Ex",5,IF(fun[[#This Row],[PoolQC]]="Gd",4,IF(fun[[#This Row],[PoolQC]]="TA",3,IF(fun[[#This Row],[PoolQC]]="Fa",2,IF(fun[[#This Row],[PoolQC]]="Po",1,0)))))</f>
        <v>0</v>
      </c>
      <c r="CP274" t="s">
        <v>109</v>
      </c>
      <c r="CQ274" t="s">
        <v>109</v>
      </c>
      <c r="CR274">
        <v>0</v>
      </c>
      <c r="CS274">
        <v>4</v>
      </c>
      <c r="CT274">
        <v>2010</v>
      </c>
      <c r="CU274" t="s">
        <v>136</v>
      </c>
      <c r="CV274" t="s">
        <v>137</v>
      </c>
      <c r="CW274">
        <f>COUNTIF(fun[[#This Row],[Id]:[SaleCondition]],0)</f>
        <v>15</v>
      </c>
      <c r="CX274">
        <f>COUNTIF(fun[[#This Row],[Id]:[SaleCondition]],"NA")</f>
        <v>4</v>
      </c>
      <c r="CY274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274">
        <f>fun[NUM_ExCond]+fun[NUM_BsmtCond]+fun[NUM_GarCond]</f>
        <v>9</v>
      </c>
      <c r="DA2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133</v>
      </c>
      <c r="DB2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93.75</v>
      </c>
      <c r="DC274">
        <v>290000</v>
      </c>
    </row>
    <row r="275" spans="1:107" x14ac:dyDescent="0.25">
      <c r="A275">
        <v>274</v>
      </c>
      <c r="B275">
        <v>20</v>
      </c>
      <c r="C275" t="s">
        <v>107</v>
      </c>
      <c r="D275">
        <f>IF(fun[[#This Row],[MSZoning]]="RL",1,0)</f>
        <v>1</v>
      </c>
      <c r="E275">
        <f>IF(fun[[#This Row],[rl]]="RM",1,0)</f>
        <v>0</v>
      </c>
      <c r="F275">
        <f>IF(fun[[#This Row],[rm]]="RH",1,0)</f>
        <v>0</v>
      </c>
      <c r="G275">
        <f>IF(fun[[#This Row],[rh]]="C (all)",1,0)</f>
        <v>0</v>
      </c>
      <c r="H275">
        <v>80</v>
      </c>
      <c r="I275">
        <f>IF(fun[[#This Row],[LotFrontage]]="NA",0,fun[[#This Row],[LotFrontage]])</f>
        <v>80</v>
      </c>
      <c r="J275">
        <v>9600</v>
      </c>
      <c r="K275" t="s">
        <v>108</v>
      </c>
      <c r="L275" t="s">
        <v>109</v>
      </c>
      <c r="M275" t="s">
        <v>110</v>
      </c>
      <c r="N275" t="s">
        <v>111</v>
      </c>
      <c r="O275" t="s">
        <v>112</v>
      </c>
      <c r="P275" t="s">
        <v>113</v>
      </c>
      <c r="Q275" t="s">
        <v>114</v>
      </c>
      <c r="R275" t="s">
        <v>188</v>
      </c>
      <c r="S275" t="s">
        <v>140</v>
      </c>
      <c r="T275" t="s">
        <v>116</v>
      </c>
      <c r="U275" t="s">
        <v>117</v>
      </c>
      <c r="V275" t="s">
        <v>141</v>
      </c>
      <c r="W275">
        <v>6</v>
      </c>
      <c r="X275">
        <v>6</v>
      </c>
      <c r="Y275">
        <v>1958</v>
      </c>
      <c r="Z275">
        <v>1988</v>
      </c>
      <c r="AA275" t="s">
        <v>178</v>
      </c>
      <c r="AB275" t="s">
        <v>120</v>
      </c>
      <c r="AC275" t="s">
        <v>150</v>
      </c>
      <c r="AD275" t="s">
        <v>150</v>
      </c>
      <c r="AE275" t="s">
        <v>233</v>
      </c>
      <c r="AF275">
        <v>183</v>
      </c>
      <c r="AG275" t="s">
        <v>124</v>
      </c>
      <c r="AH275">
        <f>IF(fun[[#This Row],[ExterQual]]="Ex",5,IF(fun[[#This Row],[ExterQual]]="Gd",4,IF(fun[[#This Row],[ExterQual]]="TA",3,IF(fun[[#This Row],[ExterQual]]="Fa",2,1))))</f>
        <v>3</v>
      </c>
      <c r="AI275" t="s">
        <v>124</v>
      </c>
      <c r="AJ275">
        <f>IF(fun[[#This Row],[ExterCond]]="Ex",5,IF(fun[[#This Row],[ExterCond]]="Gd",4,IF(fun[[#This Row],[ExterCond]]="TA",3,IF(fun[[#This Row],[ExterCond]]="Fa",2,1))))</f>
        <v>3</v>
      </c>
      <c r="AK275" t="s">
        <v>144</v>
      </c>
      <c r="AL275" t="s">
        <v>124</v>
      </c>
      <c r="AM275">
        <f>IF(fun[[#This Row],[BsmtQual]]="Ex",5,IF(fun[[#This Row],[BsmtQual]]="Gd",4,IF(fun[[#This Row],[BsmtQual]]="TA",3,IF(fun[[#This Row],[BsmtQual]]="Fa",2,IF(fun[[#This Row],[BsmtQual]]="Po",1,0)))))</f>
        <v>3</v>
      </c>
      <c r="AN275" t="s">
        <v>124</v>
      </c>
      <c r="AO275">
        <f>IF(fun[[#This Row],[BsmtCond]]="Ex",5,IF(fun[[#This Row],[BsmtCond]]="Gd",4,IF(fun[[#This Row],[BsmtCond]]="TA",3,IF(fun[[#This Row],[BsmtCond]]="Fa",2,IF(fun[[#This Row],[BsmtCond]]="Po",1,0)))))</f>
        <v>3</v>
      </c>
      <c r="AP275" t="s">
        <v>126</v>
      </c>
      <c r="AQ275">
        <f>IF(fun[[#This Row],[BsmtExposure]]="Gd",3,IF(fun[[#This Row],[BsmtExposure]]="Av",2,IF(fun[[#This Row],[BsmtExposure]]="Mn",1,0)))</f>
        <v>0</v>
      </c>
      <c r="AR275" t="s">
        <v>179</v>
      </c>
      <c r="AS275">
        <v>620</v>
      </c>
      <c r="AT275" t="s">
        <v>198</v>
      </c>
      <c r="AU275">
        <v>620</v>
      </c>
      <c r="AV275">
        <v>0</v>
      </c>
      <c r="AW275">
        <v>1240</v>
      </c>
      <c r="AX275" t="s">
        <v>129</v>
      </c>
      <c r="AY275" t="s">
        <v>123</v>
      </c>
      <c r="AZ275">
        <f>IF(fun[[#This Row],[HeatingQC]]="Ex",5,IF(fun[[#This Row],[HeatingQC]]="Gd",4,IF(fun[[#This Row],[HeatingQC]]="TA",3,IF(fun[[#This Row],[HeatingQC]]="Fa",2,IF(fun[[#This Row],[HeatingQC]]="Po",1,0)))))</f>
        <v>4</v>
      </c>
      <c r="BA275" t="s">
        <v>131</v>
      </c>
      <c r="BB275" t="s">
        <v>132</v>
      </c>
      <c r="BC275">
        <v>1632</v>
      </c>
      <c r="BD275">
        <v>0</v>
      </c>
      <c r="BE275">
        <v>0</v>
      </c>
      <c r="BF275">
        <v>1632</v>
      </c>
      <c r="BG275">
        <f>LOG(fun[[#This Row],[GrLivArea]])</f>
        <v>3.2127201544178425</v>
      </c>
      <c r="BH275">
        <v>1</v>
      </c>
      <c r="BI275">
        <v>0</v>
      </c>
      <c r="BJ275">
        <f>fun[[#This Row],[BsmtFullBath]]+(0.5*fun[[#This Row],[BsmtHalfBath]])</f>
        <v>1</v>
      </c>
      <c r="BK275">
        <v>2</v>
      </c>
      <c r="BL275">
        <v>0</v>
      </c>
      <c r="BM275">
        <f>fun[[#This Row],[HalfBath]]+fun[[#This Row],[TOTBaseBath]]+fun[[#This Row],[FullBath]]</f>
        <v>3</v>
      </c>
      <c r="BN275">
        <v>3</v>
      </c>
      <c r="BO275">
        <v>1</v>
      </c>
      <c r="BP275" t="s">
        <v>124</v>
      </c>
      <c r="BQ275">
        <f>IF(fun[[#This Row],[KitchenQual]]="Ex",5,IF(fun[[#This Row],[KitchenQual]]="Gd",4,IF(fun[[#This Row],[KitchenQual]]="TA",3,IF(fun[[#This Row],[KitchenQual]]="Fa",2,0))))</f>
        <v>3</v>
      </c>
      <c r="BR275">
        <v>6</v>
      </c>
      <c r="BS275" t="s">
        <v>172</v>
      </c>
      <c r="BT275">
        <v>1</v>
      </c>
      <c r="BU275" t="s">
        <v>123</v>
      </c>
      <c r="BV275">
        <f>IF(fun[[#This Row],[FireplaceQu]]="Ex",5,IF(fun[[#This Row],[FireplaceQu]]="Gd",4,IF(fun[[#This Row],[FireplaceQu]]="TA",3,IF(fun[[#This Row],[FireplaceQu]]="Fa",2,0))))</f>
        <v>4</v>
      </c>
      <c r="BW275" t="s">
        <v>134</v>
      </c>
      <c r="BX275">
        <v>1958</v>
      </c>
      <c r="BY275" t="s">
        <v>135</v>
      </c>
      <c r="BZ275">
        <v>1</v>
      </c>
      <c r="CA275">
        <v>338</v>
      </c>
      <c r="CB275" t="s">
        <v>124</v>
      </c>
      <c r="CC275">
        <f>IF(fun[[#This Row],[GarageQual]]="Ex",5,IF(fun[[#This Row],[GarageQual]]="Gd",4,IF(fun[[#This Row],[GarageQual]]="TA",3,IF(fun[[#This Row],[GarageQual]]="Fa",2,IF(fun[[#This Row],[GarageQual]]="Po",1,0)))))</f>
        <v>3</v>
      </c>
      <c r="CD275" t="s">
        <v>124</v>
      </c>
      <c r="CE275">
        <f>IF(fun[[#This Row],[GarageCond]]="Ex",5,IF(fun[[#This Row],[GarageCond]]="Gd",4,IF(fun[[#This Row],[GarageCond]]="TA",3,IF(fun[[#This Row],[GarageCond]]="Fa",2,IF(fun[[#This Row],[GarageCond]]="Po",1,0)))))</f>
        <v>3</v>
      </c>
      <c r="CF275" t="s">
        <v>131</v>
      </c>
      <c r="CG275">
        <v>289</v>
      </c>
      <c r="CH275">
        <v>0</v>
      </c>
      <c r="CI275">
        <v>0</v>
      </c>
      <c r="CJ275">
        <v>0</v>
      </c>
      <c r="CK275">
        <v>0</v>
      </c>
      <c r="CL275">
        <f>(0.5*fun[[#This Row],[WoodDeckSF]])+fun[[#This Row],[OpenPorchSF]]+(2*fun[[#This Row],[EnclosedPorch]])+(1.5*fun[[#This Row],[3SsnPorch]])+fun[[#This Row],[ScreenPorch]]</f>
        <v>144.5</v>
      </c>
      <c r="CM275">
        <v>0</v>
      </c>
      <c r="CN275" t="s">
        <v>109</v>
      </c>
      <c r="CO275">
        <f>IF(fun[[#This Row],[PoolQC]]="Ex",5,IF(fun[[#This Row],[PoolQC]]="Gd",4,IF(fun[[#This Row],[PoolQC]]="TA",3,IF(fun[[#This Row],[PoolQC]]="Fa",2,IF(fun[[#This Row],[PoolQC]]="Po",1,0)))))</f>
        <v>0</v>
      </c>
      <c r="CP275" t="s">
        <v>160</v>
      </c>
      <c r="CQ275" t="s">
        <v>109</v>
      </c>
      <c r="CR275">
        <v>0</v>
      </c>
      <c r="CS275">
        <v>4</v>
      </c>
      <c r="CT275">
        <v>2009</v>
      </c>
      <c r="CU275" t="s">
        <v>136</v>
      </c>
      <c r="CV275" t="s">
        <v>137</v>
      </c>
      <c r="CW275">
        <f>COUNTIF(fun[[#This Row],[Id]:[SaleCondition]],0)</f>
        <v>16</v>
      </c>
      <c r="CX275">
        <f>COUNTIF(fun[[#This Row],[Id]:[SaleCondition]],"NA")</f>
        <v>3</v>
      </c>
      <c r="CY27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275">
        <f>fun[NUM_ExCond]+fun[NUM_BsmtCond]+fun[NUM_GarCond]</f>
        <v>9</v>
      </c>
      <c r="DA2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2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62.75</v>
      </c>
      <c r="DC275">
        <v>139000</v>
      </c>
    </row>
    <row r="276" spans="1:107" x14ac:dyDescent="0.25">
      <c r="A276">
        <v>275</v>
      </c>
      <c r="B276">
        <v>20</v>
      </c>
      <c r="C276" t="s">
        <v>107</v>
      </c>
      <c r="D276">
        <f>IF(fun[[#This Row],[MSZoning]]="RL",1,0)</f>
        <v>1</v>
      </c>
      <c r="E276">
        <f>IF(fun[[#This Row],[rl]]="RM",1,0)</f>
        <v>0</v>
      </c>
      <c r="F276">
        <f>IF(fun[[#This Row],[rm]]="RH",1,0)</f>
        <v>0</v>
      </c>
      <c r="G276">
        <f>IF(fun[[#This Row],[rh]]="C (all)",1,0)</f>
        <v>0</v>
      </c>
      <c r="H276">
        <v>76</v>
      </c>
      <c r="I276">
        <f>IF(fun[[#This Row],[LotFrontage]]="NA",0,fun[[#This Row],[LotFrontage]])</f>
        <v>76</v>
      </c>
      <c r="J276">
        <v>8314</v>
      </c>
      <c r="K276" t="s">
        <v>108</v>
      </c>
      <c r="L276" t="s">
        <v>109</v>
      </c>
      <c r="M276" t="s">
        <v>110</v>
      </c>
      <c r="N276" t="s">
        <v>111</v>
      </c>
      <c r="O276" t="s">
        <v>112</v>
      </c>
      <c r="P276" t="s">
        <v>148</v>
      </c>
      <c r="Q276" t="s">
        <v>114</v>
      </c>
      <c r="R276" t="s">
        <v>157</v>
      </c>
      <c r="S276" t="s">
        <v>116</v>
      </c>
      <c r="T276" t="s">
        <v>116</v>
      </c>
      <c r="U276" t="s">
        <v>117</v>
      </c>
      <c r="V276" t="s">
        <v>141</v>
      </c>
      <c r="W276">
        <v>5</v>
      </c>
      <c r="X276">
        <v>7</v>
      </c>
      <c r="Y276">
        <v>1982</v>
      </c>
      <c r="Z276">
        <v>1982</v>
      </c>
      <c r="AA276" t="s">
        <v>119</v>
      </c>
      <c r="AB276" t="s">
        <v>120</v>
      </c>
      <c r="AC276" t="s">
        <v>166</v>
      </c>
      <c r="AD276" t="s">
        <v>260</v>
      </c>
      <c r="AE276" t="s">
        <v>143</v>
      </c>
      <c r="AF276">
        <v>0</v>
      </c>
      <c r="AG276" t="s">
        <v>124</v>
      </c>
      <c r="AH276">
        <f>IF(fun[[#This Row],[ExterQual]]="Ex",5,IF(fun[[#This Row],[ExterQual]]="Gd",4,IF(fun[[#This Row],[ExterQual]]="TA",3,IF(fun[[#This Row],[ExterQual]]="Fa",2,1))))</f>
        <v>3</v>
      </c>
      <c r="AI276" t="s">
        <v>124</v>
      </c>
      <c r="AJ276">
        <f>IF(fun[[#This Row],[ExterCond]]="Ex",5,IF(fun[[#This Row],[ExterCond]]="Gd",4,IF(fun[[#This Row],[ExterCond]]="TA",3,IF(fun[[#This Row],[ExterCond]]="Fa",2,1))))</f>
        <v>3</v>
      </c>
      <c r="AK276" t="s">
        <v>144</v>
      </c>
      <c r="AL276" t="s">
        <v>124</v>
      </c>
      <c r="AM276">
        <f>IF(fun[[#This Row],[BsmtQual]]="Ex",5,IF(fun[[#This Row],[BsmtQual]]="Gd",4,IF(fun[[#This Row],[BsmtQual]]="TA",3,IF(fun[[#This Row],[BsmtQual]]="Fa",2,IF(fun[[#This Row],[BsmtQual]]="Po",1,0)))))</f>
        <v>3</v>
      </c>
      <c r="AN276" t="s">
        <v>124</v>
      </c>
      <c r="AO276">
        <f>IF(fun[[#This Row],[BsmtCond]]="Ex",5,IF(fun[[#This Row],[BsmtCond]]="Gd",4,IF(fun[[#This Row],[BsmtCond]]="TA",3,IF(fun[[#This Row],[BsmtCond]]="Fa",2,IF(fun[[#This Row],[BsmtCond]]="Po",1,0)))))</f>
        <v>3</v>
      </c>
      <c r="AP276" t="s">
        <v>123</v>
      </c>
      <c r="AQ276">
        <f>IF(fun[[#This Row],[BsmtExposure]]="Gd",3,IF(fun[[#This Row],[BsmtExposure]]="Av",2,IF(fun[[#This Row],[BsmtExposure]]="Mn",1,0)))</f>
        <v>3</v>
      </c>
      <c r="AR276" t="s">
        <v>145</v>
      </c>
      <c r="AS276">
        <v>546</v>
      </c>
      <c r="AT276" t="s">
        <v>128</v>
      </c>
      <c r="AU276">
        <v>0</v>
      </c>
      <c r="AV276">
        <v>270</v>
      </c>
      <c r="AW276">
        <v>816</v>
      </c>
      <c r="AX276" t="s">
        <v>129</v>
      </c>
      <c r="AY276" t="s">
        <v>124</v>
      </c>
      <c r="AZ276">
        <f>IF(fun[[#This Row],[HeatingQC]]="Ex",5,IF(fun[[#This Row],[HeatingQC]]="Gd",4,IF(fun[[#This Row],[HeatingQC]]="TA",3,IF(fun[[#This Row],[HeatingQC]]="Fa",2,IF(fun[[#This Row],[HeatingQC]]="Po",1,0)))))</f>
        <v>3</v>
      </c>
      <c r="BA276" t="s">
        <v>131</v>
      </c>
      <c r="BB276" t="s">
        <v>132</v>
      </c>
      <c r="BC276">
        <v>816</v>
      </c>
      <c r="BD276">
        <v>0</v>
      </c>
      <c r="BE276">
        <v>0</v>
      </c>
      <c r="BF276">
        <v>816</v>
      </c>
      <c r="BG276">
        <f>LOG(fun[[#This Row],[GrLivArea]])</f>
        <v>2.9116901587538613</v>
      </c>
      <c r="BH276">
        <v>0</v>
      </c>
      <c r="BI276">
        <v>0</v>
      </c>
      <c r="BJ276">
        <f>fun[[#This Row],[BsmtFullBath]]+(0.5*fun[[#This Row],[BsmtHalfBath]])</f>
        <v>0</v>
      </c>
      <c r="BK276">
        <v>1</v>
      </c>
      <c r="BL276">
        <v>0</v>
      </c>
      <c r="BM276">
        <f>fun[[#This Row],[HalfBath]]+fun[[#This Row],[TOTBaseBath]]+fun[[#This Row],[FullBath]]</f>
        <v>1</v>
      </c>
      <c r="BN276">
        <v>2</v>
      </c>
      <c r="BO276">
        <v>1</v>
      </c>
      <c r="BP276" t="s">
        <v>124</v>
      </c>
      <c r="BQ276">
        <f>IF(fun[[#This Row],[KitchenQual]]="Ex",5,IF(fun[[#This Row],[KitchenQual]]="Gd",4,IF(fun[[#This Row],[KitchenQual]]="TA",3,IF(fun[[#This Row],[KitchenQual]]="Fa",2,0))))</f>
        <v>3</v>
      </c>
      <c r="BR276">
        <v>5</v>
      </c>
      <c r="BS276" t="s">
        <v>133</v>
      </c>
      <c r="BT276">
        <v>0</v>
      </c>
      <c r="BU276" t="s">
        <v>109</v>
      </c>
      <c r="BV276">
        <f>IF(fun[[#This Row],[FireplaceQu]]="Ex",5,IF(fun[[#This Row],[FireplaceQu]]="Gd",4,IF(fun[[#This Row],[FireplaceQu]]="TA",3,IF(fun[[#This Row],[FireplaceQu]]="Fa",2,0))))</f>
        <v>0</v>
      </c>
      <c r="BW276" t="s">
        <v>134</v>
      </c>
      <c r="BX276">
        <v>1982</v>
      </c>
      <c r="BY276" t="s">
        <v>128</v>
      </c>
      <c r="BZ276">
        <v>1</v>
      </c>
      <c r="CA276">
        <v>264</v>
      </c>
      <c r="CB276" t="s">
        <v>124</v>
      </c>
      <c r="CC276">
        <f>IF(fun[[#This Row],[GarageQual]]="Ex",5,IF(fun[[#This Row],[GarageQual]]="Gd",4,IF(fun[[#This Row],[GarageQual]]="TA",3,IF(fun[[#This Row],[GarageQual]]="Fa",2,IF(fun[[#This Row],[GarageQual]]="Po",1,0)))))</f>
        <v>3</v>
      </c>
      <c r="CD276" t="s">
        <v>124</v>
      </c>
      <c r="CE276">
        <f>IF(fun[[#This Row],[GarageCond]]="Ex",5,IF(fun[[#This Row],[GarageCond]]="Gd",4,IF(fun[[#This Row],[GarageCond]]="TA",3,IF(fun[[#This Row],[GarageCond]]="Fa",2,IF(fun[[#This Row],[GarageCond]]="Po",1,0)))))</f>
        <v>3</v>
      </c>
      <c r="CF276" t="s">
        <v>131</v>
      </c>
      <c r="CG276">
        <v>168</v>
      </c>
      <c r="CH276">
        <v>0</v>
      </c>
      <c r="CI276">
        <v>0</v>
      </c>
      <c r="CJ276">
        <v>0</v>
      </c>
      <c r="CK276">
        <v>0</v>
      </c>
      <c r="CL276">
        <f>(0.5*fun[[#This Row],[WoodDeckSF]])+fun[[#This Row],[OpenPorchSF]]+(2*fun[[#This Row],[EnclosedPorch]])+(1.5*fun[[#This Row],[3SsnPorch]])+fun[[#This Row],[ScreenPorch]]</f>
        <v>84</v>
      </c>
      <c r="CM276">
        <v>0</v>
      </c>
      <c r="CN276" t="s">
        <v>109</v>
      </c>
      <c r="CO276">
        <f>IF(fun[[#This Row],[PoolQC]]="Ex",5,IF(fun[[#This Row],[PoolQC]]="Gd",4,IF(fun[[#This Row],[PoolQC]]="TA",3,IF(fun[[#This Row],[PoolQC]]="Fa",2,IF(fun[[#This Row],[PoolQC]]="Po",1,0)))))</f>
        <v>0</v>
      </c>
      <c r="CP276" t="s">
        <v>109</v>
      </c>
      <c r="CQ276" t="s">
        <v>109</v>
      </c>
      <c r="CR276">
        <v>0</v>
      </c>
      <c r="CS276">
        <v>6</v>
      </c>
      <c r="CT276">
        <v>2007</v>
      </c>
      <c r="CU276" t="s">
        <v>136</v>
      </c>
      <c r="CV276" t="s">
        <v>137</v>
      </c>
      <c r="CW276">
        <f>COUNTIF(fun[[#This Row],[Id]:[SaleCondition]],0)</f>
        <v>20</v>
      </c>
      <c r="CX276">
        <f>COUNTIF(fun[[#This Row],[Id]:[SaleCondition]],"NA")</f>
        <v>5</v>
      </c>
      <c r="CY27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76">
        <f>fun[NUM_ExCond]+fun[NUM_BsmtCond]+fun[NUM_GarCond]</f>
        <v>9</v>
      </c>
      <c r="DA2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2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276">
        <v>124500</v>
      </c>
    </row>
    <row r="277" spans="1:107" x14ac:dyDescent="0.25">
      <c r="A277">
        <v>276</v>
      </c>
      <c r="B277">
        <v>50</v>
      </c>
      <c r="C277" t="s">
        <v>107</v>
      </c>
      <c r="D277">
        <f>IF(fun[[#This Row],[MSZoning]]="RL",1,0)</f>
        <v>1</v>
      </c>
      <c r="E277">
        <f>IF(fun[[#This Row],[rl]]="RM",1,0)</f>
        <v>0</v>
      </c>
      <c r="F277">
        <f>IF(fun[[#This Row],[rm]]="RH",1,0)</f>
        <v>0</v>
      </c>
      <c r="G277">
        <f>IF(fun[[#This Row],[rh]]="C (all)",1,0)</f>
        <v>0</v>
      </c>
      <c r="H277">
        <v>55</v>
      </c>
      <c r="I277">
        <f>IF(fun[[#This Row],[LotFrontage]]="NA",0,fun[[#This Row],[LotFrontage]])</f>
        <v>55</v>
      </c>
      <c r="J277">
        <v>7264</v>
      </c>
      <c r="K277" t="s">
        <v>108</v>
      </c>
      <c r="L277" t="s">
        <v>109</v>
      </c>
      <c r="M277" t="s">
        <v>110</v>
      </c>
      <c r="N277" t="s">
        <v>111</v>
      </c>
      <c r="O277" t="s">
        <v>112</v>
      </c>
      <c r="P277" t="s">
        <v>113</v>
      </c>
      <c r="Q277" t="s">
        <v>114</v>
      </c>
      <c r="R277" t="s">
        <v>174</v>
      </c>
      <c r="S277" t="s">
        <v>116</v>
      </c>
      <c r="T277" t="s">
        <v>116</v>
      </c>
      <c r="U277" t="s">
        <v>117</v>
      </c>
      <c r="V277" t="s">
        <v>158</v>
      </c>
      <c r="W277">
        <v>7</v>
      </c>
      <c r="X277">
        <v>7</v>
      </c>
      <c r="Y277">
        <v>1925</v>
      </c>
      <c r="Z277">
        <v>2007</v>
      </c>
      <c r="AA277" t="s">
        <v>119</v>
      </c>
      <c r="AB277" t="s">
        <v>120</v>
      </c>
      <c r="AC277" t="s">
        <v>150</v>
      </c>
      <c r="AD277" t="s">
        <v>150</v>
      </c>
      <c r="AE277" t="s">
        <v>143</v>
      </c>
      <c r="AF277">
        <v>0</v>
      </c>
      <c r="AG277" t="s">
        <v>123</v>
      </c>
      <c r="AH277">
        <f>IF(fun[[#This Row],[ExterQual]]="Ex",5,IF(fun[[#This Row],[ExterQual]]="Gd",4,IF(fun[[#This Row],[ExterQual]]="TA",3,IF(fun[[#This Row],[ExterQual]]="Fa",2,1))))</f>
        <v>4</v>
      </c>
      <c r="AI277" t="s">
        <v>123</v>
      </c>
      <c r="AJ277">
        <f>IF(fun[[#This Row],[ExterCond]]="Ex",5,IF(fun[[#This Row],[ExterCond]]="Gd",4,IF(fun[[#This Row],[ExterCond]]="TA",3,IF(fun[[#This Row],[ExterCond]]="Fa",2,1))))</f>
        <v>4</v>
      </c>
      <c r="AK277" t="s">
        <v>152</v>
      </c>
      <c r="AL277" t="s">
        <v>124</v>
      </c>
      <c r="AM277">
        <f>IF(fun[[#This Row],[BsmtQual]]="Ex",5,IF(fun[[#This Row],[BsmtQual]]="Gd",4,IF(fun[[#This Row],[BsmtQual]]="TA",3,IF(fun[[#This Row],[BsmtQual]]="Fa",2,IF(fun[[#This Row],[BsmtQual]]="Po",1,0)))))</f>
        <v>3</v>
      </c>
      <c r="AN277" t="s">
        <v>124</v>
      </c>
      <c r="AO277">
        <f>IF(fun[[#This Row],[BsmtCond]]="Ex",5,IF(fun[[#This Row],[BsmtCond]]="Gd",4,IF(fun[[#This Row],[BsmtCond]]="TA",3,IF(fun[[#This Row],[BsmtCond]]="Fa",2,IF(fun[[#This Row],[BsmtCond]]="Po",1,0)))))</f>
        <v>3</v>
      </c>
      <c r="AP277" t="s">
        <v>126</v>
      </c>
      <c r="AQ277">
        <f>IF(fun[[#This Row],[BsmtExposure]]="Gd",3,IF(fun[[#This Row],[BsmtExposure]]="Av",2,IF(fun[[#This Row],[BsmtExposure]]="Mn",1,0)))</f>
        <v>0</v>
      </c>
      <c r="AR277" t="s">
        <v>128</v>
      </c>
      <c r="AS277">
        <v>0</v>
      </c>
      <c r="AT277" t="s">
        <v>128</v>
      </c>
      <c r="AU277">
        <v>0</v>
      </c>
      <c r="AV277">
        <v>952</v>
      </c>
      <c r="AW277">
        <v>952</v>
      </c>
      <c r="AX277" t="s">
        <v>232</v>
      </c>
      <c r="AY277" t="s">
        <v>123</v>
      </c>
      <c r="AZ277">
        <f>IF(fun[[#This Row],[HeatingQC]]="Ex",5,IF(fun[[#This Row],[HeatingQC]]="Gd",4,IF(fun[[#This Row],[HeatingQC]]="TA",3,IF(fun[[#This Row],[HeatingQC]]="Fa",2,IF(fun[[#This Row],[HeatingQC]]="Po",1,0)))))</f>
        <v>4</v>
      </c>
      <c r="BA277" t="s">
        <v>203</v>
      </c>
      <c r="BB277" t="s">
        <v>132</v>
      </c>
      <c r="BC277">
        <v>952</v>
      </c>
      <c r="BD277">
        <v>596</v>
      </c>
      <c r="BE277">
        <v>0</v>
      </c>
      <c r="BF277">
        <v>1548</v>
      </c>
      <c r="BG277">
        <f>LOG(fun[[#This Row],[GrLivArea]])</f>
        <v>3.1897709563468739</v>
      </c>
      <c r="BH277">
        <v>0</v>
      </c>
      <c r="BI277">
        <v>0</v>
      </c>
      <c r="BJ277">
        <f>fun[[#This Row],[BsmtFullBath]]+(0.5*fun[[#This Row],[BsmtHalfBath]])</f>
        <v>0</v>
      </c>
      <c r="BK277">
        <v>2</v>
      </c>
      <c r="BL277">
        <v>1</v>
      </c>
      <c r="BM277">
        <f>fun[[#This Row],[HalfBath]]+fun[[#This Row],[TOTBaseBath]]+fun[[#This Row],[FullBath]]</f>
        <v>3</v>
      </c>
      <c r="BN277">
        <v>3</v>
      </c>
      <c r="BO277">
        <v>1</v>
      </c>
      <c r="BP277" t="s">
        <v>130</v>
      </c>
      <c r="BQ277">
        <f>IF(fun[[#This Row],[KitchenQual]]="Ex",5,IF(fun[[#This Row],[KitchenQual]]="Gd",4,IF(fun[[#This Row],[KitchenQual]]="TA",3,IF(fun[[#This Row],[KitchenQual]]="Fa",2,0))))</f>
        <v>5</v>
      </c>
      <c r="BR277">
        <v>5</v>
      </c>
      <c r="BS277" t="s">
        <v>133</v>
      </c>
      <c r="BT277">
        <v>0</v>
      </c>
      <c r="BU277" t="s">
        <v>109</v>
      </c>
      <c r="BV277">
        <f>IF(fun[[#This Row],[FireplaceQu]]="Ex",5,IF(fun[[#This Row],[FireplaceQu]]="Gd",4,IF(fun[[#This Row],[FireplaceQu]]="TA",3,IF(fun[[#This Row],[FireplaceQu]]="Fa",2,0))))</f>
        <v>0</v>
      </c>
      <c r="BW277" t="s">
        <v>153</v>
      </c>
      <c r="BX277">
        <v>1978</v>
      </c>
      <c r="BY277" t="s">
        <v>128</v>
      </c>
      <c r="BZ277">
        <v>2</v>
      </c>
      <c r="CA277">
        <v>672</v>
      </c>
      <c r="CB277" t="s">
        <v>124</v>
      </c>
      <c r="CC277">
        <f>IF(fun[[#This Row],[GarageQual]]="Ex",5,IF(fun[[#This Row],[GarageQual]]="Gd",4,IF(fun[[#This Row],[GarageQual]]="TA",3,IF(fun[[#This Row],[GarageQual]]="Fa",2,IF(fun[[#This Row],[GarageQual]]="Po",1,0)))))</f>
        <v>3</v>
      </c>
      <c r="CD277" t="s">
        <v>124</v>
      </c>
      <c r="CE277">
        <f>IF(fun[[#This Row],[GarageCond]]="Ex",5,IF(fun[[#This Row],[GarageCond]]="Gd",4,IF(fun[[#This Row],[GarageCond]]="TA",3,IF(fun[[#This Row],[GarageCond]]="Fa",2,IF(fun[[#This Row],[GarageCond]]="Po",1,0)))))</f>
        <v>3</v>
      </c>
      <c r="CF277" t="s">
        <v>131</v>
      </c>
      <c r="CG277">
        <v>74</v>
      </c>
      <c r="CH277">
        <v>0</v>
      </c>
      <c r="CI277">
        <v>0</v>
      </c>
      <c r="CJ277">
        <v>0</v>
      </c>
      <c r="CK277">
        <v>144</v>
      </c>
      <c r="CL277">
        <f>(0.5*fun[[#This Row],[WoodDeckSF]])+fun[[#This Row],[OpenPorchSF]]+(2*fun[[#This Row],[EnclosedPorch]])+(1.5*fun[[#This Row],[3SsnPorch]])+fun[[#This Row],[ScreenPorch]]</f>
        <v>181</v>
      </c>
      <c r="CM277">
        <v>0</v>
      </c>
      <c r="CN277" t="s">
        <v>109</v>
      </c>
      <c r="CO277">
        <f>IF(fun[[#This Row],[PoolQC]]="Ex",5,IF(fun[[#This Row],[PoolQC]]="Gd",4,IF(fun[[#This Row],[PoolQC]]="TA",3,IF(fun[[#This Row],[PoolQC]]="Fa",2,IF(fun[[#This Row],[PoolQC]]="Po",1,0)))))</f>
        <v>0</v>
      </c>
      <c r="CP277" t="s">
        <v>109</v>
      </c>
      <c r="CQ277" t="s">
        <v>109</v>
      </c>
      <c r="CR277">
        <v>0</v>
      </c>
      <c r="CS277">
        <v>10</v>
      </c>
      <c r="CT277">
        <v>2009</v>
      </c>
      <c r="CU277" t="s">
        <v>136</v>
      </c>
      <c r="CV277" t="s">
        <v>137</v>
      </c>
      <c r="CW277">
        <f>COUNTIF(fun[[#This Row],[Id]:[SaleCondition]],0)</f>
        <v>19</v>
      </c>
      <c r="CX277">
        <f>COUNTIF(fun[[#This Row],[Id]:[SaleCondition]],"NA")</f>
        <v>5</v>
      </c>
      <c r="CY277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277">
        <f>fun[NUM_ExCond]+fun[NUM_BsmtCond]+fun[NUM_GarCond]</f>
        <v>10</v>
      </c>
      <c r="DA2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2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83.5</v>
      </c>
      <c r="DC277">
        <v>205000</v>
      </c>
    </row>
    <row r="278" spans="1:107" x14ac:dyDescent="0.25">
      <c r="A278">
        <v>277</v>
      </c>
      <c r="B278">
        <v>20</v>
      </c>
      <c r="C278" t="s">
        <v>107</v>
      </c>
      <c r="D278">
        <f>IF(fun[[#This Row],[MSZoning]]="RL",1,0)</f>
        <v>1</v>
      </c>
      <c r="E278">
        <f>IF(fun[[#This Row],[rl]]="RM",1,0)</f>
        <v>0</v>
      </c>
      <c r="F278">
        <f>IF(fun[[#This Row],[rm]]="RH",1,0)</f>
        <v>0</v>
      </c>
      <c r="G278">
        <f>IF(fun[[#This Row],[rh]]="C (all)",1,0)</f>
        <v>0</v>
      </c>
      <c r="H278">
        <v>129</v>
      </c>
      <c r="I278">
        <f>IF(fun[[#This Row],[LotFrontage]]="NA",0,fun[[#This Row],[LotFrontage]])</f>
        <v>129</v>
      </c>
      <c r="J278">
        <v>9196</v>
      </c>
      <c r="K278" t="s">
        <v>108</v>
      </c>
      <c r="L278" t="s">
        <v>109</v>
      </c>
      <c r="M278" t="s">
        <v>146</v>
      </c>
      <c r="N278" t="s">
        <v>111</v>
      </c>
      <c r="O278" t="s">
        <v>112</v>
      </c>
      <c r="P278" t="s">
        <v>113</v>
      </c>
      <c r="Q278" t="s">
        <v>114</v>
      </c>
      <c r="R278" t="s">
        <v>157</v>
      </c>
      <c r="S278" t="s">
        <v>116</v>
      </c>
      <c r="T278" t="s">
        <v>116</v>
      </c>
      <c r="U278" t="s">
        <v>117</v>
      </c>
      <c r="V278" t="s">
        <v>141</v>
      </c>
      <c r="W278">
        <v>7</v>
      </c>
      <c r="X278">
        <v>5</v>
      </c>
      <c r="Y278">
        <v>2003</v>
      </c>
      <c r="Z278">
        <v>2003</v>
      </c>
      <c r="AA278" t="s">
        <v>119</v>
      </c>
      <c r="AB278" t="s">
        <v>120</v>
      </c>
      <c r="AC278" t="s">
        <v>121</v>
      </c>
      <c r="AD278" t="s">
        <v>121</v>
      </c>
      <c r="AE278" t="s">
        <v>143</v>
      </c>
      <c r="AF278">
        <v>0</v>
      </c>
      <c r="AG278" t="s">
        <v>123</v>
      </c>
      <c r="AH278">
        <f>IF(fun[[#This Row],[ExterQual]]="Ex",5,IF(fun[[#This Row],[ExterQual]]="Gd",4,IF(fun[[#This Row],[ExterQual]]="TA",3,IF(fun[[#This Row],[ExterQual]]="Fa",2,1))))</f>
        <v>4</v>
      </c>
      <c r="AI278" t="s">
        <v>124</v>
      </c>
      <c r="AJ278">
        <f>IF(fun[[#This Row],[ExterCond]]="Ex",5,IF(fun[[#This Row],[ExterCond]]="Gd",4,IF(fun[[#This Row],[ExterCond]]="TA",3,IF(fun[[#This Row],[ExterCond]]="Fa",2,1))))</f>
        <v>3</v>
      </c>
      <c r="AK278" t="s">
        <v>125</v>
      </c>
      <c r="AL278" t="s">
        <v>130</v>
      </c>
      <c r="AM278">
        <f>IF(fun[[#This Row],[BsmtQual]]="Ex",5,IF(fun[[#This Row],[BsmtQual]]="Gd",4,IF(fun[[#This Row],[BsmtQual]]="TA",3,IF(fun[[#This Row],[BsmtQual]]="Fa",2,IF(fun[[#This Row],[BsmtQual]]="Po",1,0)))))</f>
        <v>5</v>
      </c>
      <c r="AN278" t="s">
        <v>124</v>
      </c>
      <c r="AO278">
        <f>IF(fun[[#This Row],[BsmtCond]]="Ex",5,IF(fun[[#This Row],[BsmtCond]]="Gd",4,IF(fun[[#This Row],[BsmtCond]]="TA",3,IF(fun[[#This Row],[BsmtCond]]="Fa",2,IF(fun[[#This Row],[BsmtCond]]="Po",1,0)))))</f>
        <v>3</v>
      </c>
      <c r="AP278" t="s">
        <v>126</v>
      </c>
      <c r="AQ278">
        <f>IF(fun[[#This Row],[BsmtExposure]]="Gd",3,IF(fun[[#This Row],[BsmtExposure]]="Av",2,IF(fun[[#This Row],[BsmtExposure]]="Mn",1,0)))</f>
        <v>0</v>
      </c>
      <c r="AR278" t="s">
        <v>128</v>
      </c>
      <c r="AS278">
        <v>0</v>
      </c>
      <c r="AT278" t="s">
        <v>128</v>
      </c>
      <c r="AU278">
        <v>0</v>
      </c>
      <c r="AV278">
        <v>1560</v>
      </c>
      <c r="AW278">
        <v>1560</v>
      </c>
      <c r="AX278" t="s">
        <v>129</v>
      </c>
      <c r="AY278" t="s">
        <v>130</v>
      </c>
      <c r="AZ278">
        <f>IF(fun[[#This Row],[HeatingQC]]="Ex",5,IF(fun[[#This Row],[HeatingQC]]="Gd",4,IF(fun[[#This Row],[HeatingQC]]="TA",3,IF(fun[[#This Row],[HeatingQC]]="Fa",2,IF(fun[[#This Row],[HeatingQC]]="Po",1,0)))))</f>
        <v>5</v>
      </c>
      <c r="BA278" t="s">
        <v>131</v>
      </c>
      <c r="BB278" t="s">
        <v>132</v>
      </c>
      <c r="BC278">
        <v>1560</v>
      </c>
      <c r="BD278">
        <v>0</v>
      </c>
      <c r="BE278">
        <v>0</v>
      </c>
      <c r="BF278">
        <v>1560</v>
      </c>
      <c r="BG278">
        <f>LOG(fun[[#This Row],[GrLivArea]])</f>
        <v>3.1931245983544616</v>
      </c>
      <c r="BH278">
        <v>0</v>
      </c>
      <c r="BI278">
        <v>0</v>
      </c>
      <c r="BJ278">
        <f>fun[[#This Row],[BsmtFullBath]]+(0.5*fun[[#This Row],[BsmtHalfBath]])</f>
        <v>0</v>
      </c>
      <c r="BK278">
        <v>2</v>
      </c>
      <c r="BL278">
        <v>0</v>
      </c>
      <c r="BM278">
        <f>fun[[#This Row],[HalfBath]]+fun[[#This Row],[TOTBaseBath]]+fun[[#This Row],[FullBath]]</f>
        <v>2</v>
      </c>
      <c r="BN278">
        <v>3</v>
      </c>
      <c r="BO278">
        <v>1</v>
      </c>
      <c r="BP278" t="s">
        <v>123</v>
      </c>
      <c r="BQ278">
        <f>IF(fun[[#This Row],[KitchenQual]]="Ex",5,IF(fun[[#This Row],[KitchenQual]]="Gd",4,IF(fun[[#This Row],[KitchenQual]]="TA",3,IF(fun[[#This Row],[KitchenQual]]="Fa",2,0))))</f>
        <v>4</v>
      </c>
      <c r="BR278">
        <v>7</v>
      </c>
      <c r="BS278" t="s">
        <v>133</v>
      </c>
      <c r="BT278">
        <v>0</v>
      </c>
      <c r="BU278" t="s">
        <v>109</v>
      </c>
      <c r="BV278">
        <f>IF(fun[[#This Row],[FireplaceQu]]="Ex",5,IF(fun[[#This Row],[FireplaceQu]]="Gd",4,IF(fun[[#This Row],[FireplaceQu]]="TA",3,IF(fun[[#This Row],[FireplaceQu]]="Fa",2,0))))</f>
        <v>0</v>
      </c>
      <c r="BW278" t="s">
        <v>134</v>
      </c>
      <c r="BX278">
        <v>2003</v>
      </c>
      <c r="BY278" t="s">
        <v>183</v>
      </c>
      <c r="BZ278">
        <v>2</v>
      </c>
      <c r="CA278">
        <v>573</v>
      </c>
      <c r="CB278" t="s">
        <v>124</v>
      </c>
      <c r="CC278">
        <f>IF(fun[[#This Row],[GarageQual]]="Ex",5,IF(fun[[#This Row],[GarageQual]]="Gd",4,IF(fun[[#This Row],[GarageQual]]="TA",3,IF(fun[[#This Row],[GarageQual]]="Fa",2,IF(fun[[#This Row],[GarageQual]]="Po",1,0)))))</f>
        <v>3</v>
      </c>
      <c r="CD278" t="s">
        <v>124</v>
      </c>
      <c r="CE278">
        <f>IF(fun[[#This Row],[GarageCond]]="Ex",5,IF(fun[[#This Row],[GarageCond]]="Gd",4,IF(fun[[#This Row],[GarageCond]]="TA",3,IF(fun[[#This Row],[GarageCond]]="Fa",2,IF(fun[[#This Row],[GarageCond]]="Po",1,0)))))</f>
        <v>3</v>
      </c>
      <c r="CF278" t="s">
        <v>131</v>
      </c>
      <c r="CG278">
        <v>100</v>
      </c>
      <c r="CH278">
        <v>150</v>
      </c>
      <c r="CI278">
        <v>0</v>
      </c>
      <c r="CJ278">
        <v>0</v>
      </c>
      <c r="CK278">
        <v>0</v>
      </c>
      <c r="CL278">
        <f>(0.5*fun[[#This Row],[WoodDeckSF]])+fun[[#This Row],[OpenPorchSF]]+(2*fun[[#This Row],[EnclosedPorch]])+(1.5*fun[[#This Row],[3SsnPorch]])+fun[[#This Row],[ScreenPorch]]</f>
        <v>200</v>
      </c>
      <c r="CM278">
        <v>0</v>
      </c>
      <c r="CN278" t="s">
        <v>109</v>
      </c>
      <c r="CO278">
        <f>IF(fun[[#This Row],[PoolQC]]="Ex",5,IF(fun[[#This Row],[PoolQC]]="Gd",4,IF(fun[[#This Row],[PoolQC]]="TA",3,IF(fun[[#This Row],[PoolQC]]="Fa",2,IF(fun[[#This Row],[PoolQC]]="Po",1,0)))))</f>
        <v>0</v>
      </c>
      <c r="CP278" t="s">
        <v>109</v>
      </c>
      <c r="CQ278" t="s">
        <v>109</v>
      </c>
      <c r="CR278">
        <v>0</v>
      </c>
      <c r="CS278">
        <v>4</v>
      </c>
      <c r="CT278">
        <v>2010</v>
      </c>
      <c r="CU278" t="s">
        <v>136</v>
      </c>
      <c r="CV278" t="s">
        <v>137</v>
      </c>
      <c r="CW278">
        <f>COUNTIF(fun[[#This Row],[Id]:[SaleCondition]],0)</f>
        <v>21</v>
      </c>
      <c r="CX278">
        <f>COUNTIF(fun[[#This Row],[Id]:[SaleCondition]],"NA")</f>
        <v>5</v>
      </c>
      <c r="CY278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278">
        <f>fun[NUM_ExCond]+fun[NUM_BsmtCond]+fun[NUM_GarCond]</f>
        <v>9</v>
      </c>
      <c r="DA2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2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67.5</v>
      </c>
      <c r="DC278">
        <v>201000</v>
      </c>
    </row>
    <row r="279" spans="1:107" x14ac:dyDescent="0.25">
      <c r="A279">
        <v>278</v>
      </c>
      <c r="B279">
        <v>20</v>
      </c>
      <c r="C279" t="s">
        <v>107</v>
      </c>
      <c r="D279">
        <f>IF(fun[[#This Row],[MSZoning]]="RL",1,0)</f>
        <v>1</v>
      </c>
      <c r="E279">
        <f>IF(fun[[#This Row],[rl]]="RM",1,0)</f>
        <v>0</v>
      </c>
      <c r="F279">
        <f>IF(fun[[#This Row],[rm]]="RH",1,0)</f>
        <v>0</v>
      </c>
      <c r="G279">
        <f>IF(fun[[#This Row],[rh]]="C (all)",1,0)</f>
        <v>0</v>
      </c>
      <c r="H279">
        <v>140</v>
      </c>
      <c r="I279">
        <f>IF(fun[[#This Row],[LotFrontage]]="NA",0,fun[[#This Row],[LotFrontage]])</f>
        <v>140</v>
      </c>
      <c r="J279">
        <v>19138</v>
      </c>
      <c r="K279" t="s">
        <v>108</v>
      </c>
      <c r="L279" t="s">
        <v>109</v>
      </c>
      <c r="M279" t="s">
        <v>110</v>
      </c>
      <c r="N279" t="s">
        <v>111</v>
      </c>
      <c r="O279" t="s">
        <v>112</v>
      </c>
      <c r="P279" t="s">
        <v>148</v>
      </c>
      <c r="Q279" t="s">
        <v>114</v>
      </c>
      <c r="R279" t="s">
        <v>219</v>
      </c>
      <c r="S279" t="s">
        <v>116</v>
      </c>
      <c r="T279" t="s">
        <v>116</v>
      </c>
      <c r="U279" t="s">
        <v>117</v>
      </c>
      <c r="V279" t="s">
        <v>141</v>
      </c>
      <c r="W279">
        <v>4</v>
      </c>
      <c r="X279">
        <v>5</v>
      </c>
      <c r="Y279">
        <v>1951</v>
      </c>
      <c r="Z279">
        <v>1951</v>
      </c>
      <c r="AA279" t="s">
        <v>119</v>
      </c>
      <c r="AB279" t="s">
        <v>120</v>
      </c>
      <c r="AC279" t="s">
        <v>121</v>
      </c>
      <c r="AD279" t="s">
        <v>121</v>
      </c>
      <c r="AE279" t="s">
        <v>143</v>
      </c>
      <c r="AF279">
        <v>0</v>
      </c>
      <c r="AG279" t="s">
        <v>124</v>
      </c>
      <c r="AH279">
        <f>IF(fun[[#This Row],[ExterQual]]="Ex",5,IF(fun[[#This Row],[ExterQual]]="Gd",4,IF(fun[[#This Row],[ExterQual]]="TA",3,IF(fun[[#This Row],[ExterQual]]="Fa",2,1))))</f>
        <v>3</v>
      </c>
      <c r="AI279" t="s">
        <v>124</v>
      </c>
      <c r="AJ279">
        <f>IF(fun[[#This Row],[ExterCond]]="Ex",5,IF(fun[[#This Row],[ExterCond]]="Gd",4,IF(fun[[#This Row],[ExterCond]]="TA",3,IF(fun[[#This Row],[ExterCond]]="Fa",2,1))))</f>
        <v>3</v>
      </c>
      <c r="AK279" t="s">
        <v>144</v>
      </c>
      <c r="AL279" t="s">
        <v>124</v>
      </c>
      <c r="AM279">
        <f>IF(fun[[#This Row],[BsmtQual]]="Ex",5,IF(fun[[#This Row],[BsmtQual]]="Gd",4,IF(fun[[#This Row],[BsmtQual]]="TA",3,IF(fun[[#This Row],[BsmtQual]]="Fa",2,IF(fun[[#This Row],[BsmtQual]]="Po",1,0)))))</f>
        <v>3</v>
      </c>
      <c r="AN279" t="s">
        <v>124</v>
      </c>
      <c r="AO279">
        <f>IF(fun[[#This Row],[BsmtCond]]="Ex",5,IF(fun[[#This Row],[BsmtCond]]="Gd",4,IF(fun[[#This Row],[BsmtCond]]="TA",3,IF(fun[[#This Row],[BsmtCond]]="Fa",2,IF(fun[[#This Row],[BsmtCond]]="Po",1,0)))))</f>
        <v>3</v>
      </c>
      <c r="AP279" t="s">
        <v>126</v>
      </c>
      <c r="AQ279">
        <f>IF(fun[[#This Row],[BsmtExposure]]="Gd",3,IF(fun[[#This Row],[BsmtExposure]]="Av",2,IF(fun[[#This Row],[BsmtExposure]]="Mn",1,0)))</f>
        <v>0</v>
      </c>
      <c r="AR279" t="s">
        <v>198</v>
      </c>
      <c r="AS279">
        <v>120</v>
      </c>
      <c r="AT279" t="s">
        <v>128</v>
      </c>
      <c r="AU279">
        <v>0</v>
      </c>
      <c r="AV279">
        <v>744</v>
      </c>
      <c r="AW279">
        <v>864</v>
      </c>
      <c r="AX279" t="s">
        <v>129</v>
      </c>
      <c r="AY279" t="s">
        <v>130</v>
      </c>
      <c r="AZ279">
        <f>IF(fun[[#This Row],[HeatingQC]]="Ex",5,IF(fun[[#This Row],[HeatingQC]]="Gd",4,IF(fun[[#This Row],[HeatingQC]]="TA",3,IF(fun[[#This Row],[HeatingQC]]="Fa",2,IF(fun[[#This Row],[HeatingQC]]="Po",1,0)))))</f>
        <v>5</v>
      </c>
      <c r="BA279" t="s">
        <v>131</v>
      </c>
      <c r="BB279" t="s">
        <v>132</v>
      </c>
      <c r="BC279">
        <v>864</v>
      </c>
      <c r="BD279">
        <v>0</v>
      </c>
      <c r="BE279">
        <v>0</v>
      </c>
      <c r="BF279">
        <v>864</v>
      </c>
      <c r="BG279">
        <f>LOG(fun[[#This Row],[GrLivArea]])</f>
        <v>2.9365137424788932</v>
      </c>
      <c r="BH279">
        <v>0</v>
      </c>
      <c r="BI279">
        <v>0</v>
      </c>
      <c r="BJ279">
        <f>fun[[#This Row],[BsmtFullBath]]+(0.5*fun[[#This Row],[BsmtHalfBath]])</f>
        <v>0</v>
      </c>
      <c r="BK279">
        <v>1</v>
      </c>
      <c r="BL279">
        <v>0</v>
      </c>
      <c r="BM279">
        <f>fun[[#This Row],[HalfBath]]+fun[[#This Row],[TOTBaseBath]]+fun[[#This Row],[FullBath]]</f>
        <v>1</v>
      </c>
      <c r="BN279">
        <v>2</v>
      </c>
      <c r="BO279">
        <v>1</v>
      </c>
      <c r="BP279" t="s">
        <v>124</v>
      </c>
      <c r="BQ279">
        <f>IF(fun[[#This Row],[KitchenQual]]="Ex",5,IF(fun[[#This Row],[KitchenQual]]="Gd",4,IF(fun[[#This Row],[KitchenQual]]="TA",3,IF(fun[[#This Row],[KitchenQual]]="Fa",2,0))))</f>
        <v>3</v>
      </c>
      <c r="BR279">
        <v>4</v>
      </c>
      <c r="BS279" t="s">
        <v>133</v>
      </c>
      <c r="BT279">
        <v>0</v>
      </c>
      <c r="BU279" t="s">
        <v>109</v>
      </c>
      <c r="BV279">
        <f>IF(fun[[#This Row],[FireplaceQu]]="Ex",5,IF(fun[[#This Row],[FireplaceQu]]="Gd",4,IF(fun[[#This Row],[FireplaceQu]]="TA",3,IF(fun[[#This Row],[FireplaceQu]]="Fa",2,0))))</f>
        <v>0</v>
      </c>
      <c r="BW279" t="s">
        <v>153</v>
      </c>
      <c r="BX279">
        <v>1951</v>
      </c>
      <c r="BY279" t="s">
        <v>128</v>
      </c>
      <c r="BZ279">
        <v>2</v>
      </c>
      <c r="CA279">
        <v>400</v>
      </c>
      <c r="CB279" t="s">
        <v>124</v>
      </c>
      <c r="CC279">
        <f>IF(fun[[#This Row],[GarageQual]]="Ex",5,IF(fun[[#This Row],[GarageQual]]="Gd",4,IF(fun[[#This Row],[GarageQual]]="TA",3,IF(fun[[#This Row],[GarageQual]]="Fa",2,IF(fun[[#This Row],[GarageQual]]="Po",1,0)))))</f>
        <v>3</v>
      </c>
      <c r="CD279" t="s">
        <v>124</v>
      </c>
      <c r="CE279">
        <f>IF(fun[[#This Row],[GarageCond]]="Ex",5,IF(fun[[#This Row],[GarageCond]]="Gd",4,IF(fun[[#This Row],[GarageCond]]="TA",3,IF(fun[[#This Row],[GarageCond]]="Fa",2,IF(fun[[#This Row],[GarageCond]]="Po",1,0)))))</f>
        <v>3</v>
      </c>
      <c r="CF279" t="s">
        <v>131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f>(0.5*fun[[#This Row],[WoodDeckSF]])+fun[[#This Row],[OpenPorchSF]]+(2*fun[[#This Row],[EnclosedPorch]])+(1.5*fun[[#This Row],[3SsnPorch]])+fun[[#This Row],[ScreenPorch]]</f>
        <v>0</v>
      </c>
      <c r="CM279">
        <v>0</v>
      </c>
      <c r="CN279" t="s">
        <v>109</v>
      </c>
      <c r="CO279">
        <f>IF(fun[[#This Row],[PoolQC]]="Ex",5,IF(fun[[#This Row],[PoolQC]]="Gd",4,IF(fun[[#This Row],[PoolQC]]="TA",3,IF(fun[[#This Row],[PoolQC]]="Fa",2,IF(fun[[#This Row],[PoolQC]]="Po",1,0)))))</f>
        <v>0</v>
      </c>
      <c r="CP279" t="s">
        <v>109</v>
      </c>
      <c r="CQ279" t="s">
        <v>109</v>
      </c>
      <c r="CR279">
        <v>0</v>
      </c>
      <c r="CS279">
        <v>6</v>
      </c>
      <c r="CT279">
        <v>2010</v>
      </c>
      <c r="CU279" t="s">
        <v>136</v>
      </c>
      <c r="CV279" t="s">
        <v>137</v>
      </c>
      <c r="CW279">
        <f>COUNTIF(fun[[#This Row],[Id]:[SaleCondition]],0)</f>
        <v>23</v>
      </c>
      <c r="CX279">
        <f>COUNTIF(fun[[#This Row],[Id]:[SaleCondition]],"NA")</f>
        <v>5</v>
      </c>
      <c r="CY27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279">
        <f>fun[NUM_ExCond]+fun[NUM_BsmtCond]+fun[NUM_GarCond]</f>
        <v>9</v>
      </c>
      <c r="DA2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2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</v>
      </c>
      <c r="DC279">
        <v>141000</v>
      </c>
    </row>
    <row r="280" spans="1:107" x14ac:dyDescent="0.25">
      <c r="A280">
        <v>279</v>
      </c>
      <c r="B280">
        <v>20</v>
      </c>
      <c r="C280" t="s">
        <v>107</v>
      </c>
      <c r="D280">
        <f>IF(fun[[#This Row],[MSZoning]]="RL",1,0)</f>
        <v>1</v>
      </c>
      <c r="E280">
        <f>IF(fun[[#This Row],[rl]]="RM",1,0)</f>
        <v>0</v>
      </c>
      <c r="F280">
        <f>IF(fun[[#This Row],[rm]]="RH",1,0)</f>
        <v>0</v>
      </c>
      <c r="G280">
        <f>IF(fun[[#This Row],[rh]]="C (all)",1,0)</f>
        <v>0</v>
      </c>
      <c r="H280">
        <v>107</v>
      </c>
      <c r="I280">
        <f>IF(fun[[#This Row],[LotFrontage]]="NA",0,fun[[#This Row],[LotFrontage]])</f>
        <v>107</v>
      </c>
      <c r="J280">
        <v>14450</v>
      </c>
      <c r="K280" t="s">
        <v>108</v>
      </c>
      <c r="L280" t="s">
        <v>109</v>
      </c>
      <c r="M280" t="s">
        <v>110</v>
      </c>
      <c r="N280" t="s">
        <v>111</v>
      </c>
      <c r="O280" t="s">
        <v>112</v>
      </c>
      <c r="P280" t="s">
        <v>113</v>
      </c>
      <c r="Q280" t="s">
        <v>114</v>
      </c>
      <c r="R280" t="s">
        <v>180</v>
      </c>
      <c r="S280" t="s">
        <v>116</v>
      </c>
      <c r="T280" t="s">
        <v>116</v>
      </c>
      <c r="U280" t="s">
        <v>117</v>
      </c>
      <c r="V280" t="s">
        <v>141</v>
      </c>
      <c r="W280">
        <v>9</v>
      </c>
      <c r="X280">
        <v>5</v>
      </c>
      <c r="Y280">
        <v>2006</v>
      </c>
      <c r="Z280">
        <v>2007</v>
      </c>
      <c r="AA280" t="s">
        <v>119</v>
      </c>
      <c r="AB280" t="s">
        <v>120</v>
      </c>
      <c r="AC280" t="s">
        <v>206</v>
      </c>
      <c r="AD280" t="s">
        <v>207</v>
      </c>
      <c r="AE280" t="s">
        <v>122</v>
      </c>
      <c r="AF280">
        <v>315</v>
      </c>
      <c r="AG280" t="s">
        <v>130</v>
      </c>
      <c r="AH280">
        <f>IF(fun[[#This Row],[ExterQual]]="Ex",5,IF(fun[[#This Row],[ExterQual]]="Gd",4,IF(fun[[#This Row],[ExterQual]]="TA",3,IF(fun[[#This Row],[ExterQual]]="Fa",2,1))))</f>
        <v>5</v>
      </c>
      <c r="AI280" t="s">
        <v>124</v>
      </c>
      <c r="AJ280">
        <f>IF(fun[[#This Row],[ExterCond]]="Ex",5,IF(fun[[#This Row],[ExterCond]]="Gd",4,IF(fun[[#This Row],[ExterCond]]="TA",3,IF(fun[[#This Row],[ExterCond]]="Fa",2,1))))</f>
        <v>3</v>
      </c>
      <c r="AK280" t="s">
        <v>125</v>
      </c>
      <c r="AL280" t="s">
        <v>130</v>
      </c>
      <c r="AM280">
        <f>IF(fun[[#This Row],[BsmtQual]]="Ex",5,IF(fun[[#This Row],[BsmtQual]]="Gd",4,IF(fun[[#This Row],[BsmtQual]]="TA",3,IF(fun[[#This Row],[BsmtQual]]="Fa",2,IF(fun[[#This Row],[BsmtQual]]="Po",1,0)))))</f>
        <v>5</v>
      </c>
      <c r="AN280" t="s">
        <v>124</v>
      </c>
      <c r="AO280">
        <f>IF(fun[[#This Row],[BsmtCond]]="Ex",5,IF(fun[[#This Row],[BsmtCond]]="Gd",4,IF(fun[[#This Row],[BsmtCond]]="TA",3,IF(fun[[#This Row],[BsmtCond]]="Fa",2,IF(fun[[#This Row],[BsmtCond]]="Po",1,0)))))</f>
        <v>3</v>
      </c>
      <c r="AP280" t="s">
        <v>123</v>
      </c>
      <c r="AQ280">
        <f>IF(fun[[#This Row],[BsmtExposure]]="Gd",3,IF(fun[[#This Row],[BsmtExposure]]="Av",2,IF(fun[[#This Row],[BsmtExposure]]="Mn",1,0)))</f>
        <v>3</v>
      </c>
      <c r="AR280" t="s">
        <v>128</v>
      </c>
      <c r="AS280">
        <v>0</v>
      </c>
      <c r="AT280" t="s">
        <v>128</v>
      </c>
      <c r="AU280">
        <v>0</v>
      </c>
      <c r="AV280">
        <v>2121</v>
      </c>
      <c r="AW280">
        <v>2121</v>
      </c>
      <c r="AX280" t="s">
        <v>129</v>
      </c>
      <c r="AY280" t="s">
        <v>130</v>
      </c>
      <c r="AZ280">
        <f>IF(fun[[#This Row],[HeatingQC]]="Ex",5,IF(fun[[#This Row],[HeatingQC]]="Gd",4,IF(fun[[#This Row],[HeatingQC]]="TA",3,IF(fun[[#This Row],[HeatingQC]]="Fa",2,IF(fun[[#This Row],[HeatingQC]]="Po",1,0)))))</f>
        <v>5</v>
      </c>
      <c r="BA280" t="s">
        <v>131</v>
      </c>
      <c r="BB280" t="s">
        <v>132</v>
      </c>
      <c r="BC280">
        <v>2121</v>
      </c>
      <c r="BD280">
        <v>0</v>
      </c>
      <c r="BE280">
        <v>0</v>
      </c>
      <c r="BF280">
        <v>2121</v>
      </c>
      <c r="BG280">
        <f>LOG(fun[[#This Row],[GrLivArea]])</f>
        <v>3.3265406685165617</v>
      </c>
      <c r="BH280">
        <v>0</v>
      </c>
      <c r="BI280">
        <v>0</v>
      </c>
      <c r="BJ280">
        <f>fun[[#This Row],[BsmtFullBath]]+(0.5*fun[[#This Row],[BsmtHalfBath]])</f>
        <v>0</v>
      </c>
      <c r="BK280">
        <v>2</v>
      </c>
      <c r="BL280">
        <v>1</v>
      </c>
      <c r="BM280">
        <f>fun[[#This Row],[HalfBath]]+fun[[#This Row],[TOTBaseBath]]+fun[[#This Row],[FullBath]]</f>
        <v>3</v>
      </c>
      <c r="BN280">
        <v>3</v>
      </c>
      <c r="BO280">
        <v>1</v>
      </c>
      <c r="BP280" t="s">
        <v>130</v>
      </c>
      <c r="BQ280">
        <f>IF(fun[[#This Row],[KitchenQual]]="Ex",5,IF(fun[[#This Row],[KitchenQual]]="Gd",4,IF(fun[[#This Row],[KitchenQual]]="TA",3,IF(fun[[#This Row],[KitchenQual]]="Fa",2,0))))</f>
        <v>5</v>
      </c>
      <c r="BR280">
        <v>8</v>
      </c>
      <c r="BS280" t="s">
        <v>133</v>
      </c>
      <c r="BT280">
        <v>1</v>
      </c>
      <c r="BU280" t="s">
        <v>130</v>
      </c>
      <c r="BV280">
        <f>IF(fun[[#This Row],[FireplaceQu]]="Ex",5,IF(fun[[#This Row],[FireplaceQu]]="Gd",4,IF(fun[[#This Row],[FireplaceQu]]="TA",3,IF(fun[[#This Row],[FireplaceQu]]="Fa",2,0))))</f>
        <v>5</v>
      </c>
      <c r="BW280" t="s">
        <v>134</v>
      </c>
      <c r="BX280">
        <v>2007</v>
      </c>
      <c r="BY280" t="s">
        <v>183</v>
      </c>
      <c r="BZ280">
        <v>3</v>
      </c>
      <c r="CA280">
        <v>732</v>
      </c>
      <c r="CB280" t="s">
        <v>124</v>
      </c>
      <c r="CC280">
        <f>IF(fun[[#This Row],[GarageQual]]="Ex",5,IF(fun[[#This Row],[GarageQual]]="Gd",4,IF(fun[[#This Row],[GarageQual]]="TA",3,IF(fun[[#This Row],[GarageQual]]="Fa",2,IF(fun[[#This Row],[GarageQual]]="Po",1,0)))))</f>
        <v>3</v>
      </c>
      <c r="CD280" t="s">
        <v>124</v>
      </c>
      <c r="CE280">
        <f>IF(fun[[#This Row],[GarageCond]]="Ex",5,IF(fun[[#This Row],[GarageCond]]="Gd",4,IF(fun[[#This Row],[GarageCond]]="TA",3,IF(fun[[#This Row],[GarageCond]]="Fa",2,IF(fun[[#This Row],[GarageCond]]="Po",1,0)))))</f>
        <v>3</v>
      </c>
      <c r="CF280" t="s">
        <v>131</v>
      </c>
      <c r="CG280">
        <v>124</v>
      </c>
      <c r="CH280">
        <v>98</v>
      </c>
      <c r="CI280">
        <v>0</v>
      </c>
      <c r="CJ280">
        <v>0</v>
      </c>
      <c r="CK280">
        <v>142</v>
      </c>
      <c r="CL280">
        <f>(0.5*fun[[#This Row],[WoodDeckSF]])+fun[[#This Row],[OpenPorchSF]]+(2*fun[[#This Row],[EnclosedPorch]])+(1.5*fun[[#This Row],[3SsnPorch]])+fun[[#This Row],[ScreenPorch]]</f>
        <v>302</v>
      </c>
      <c r="CM280">
        <v>0</v>
      </c>
      <c r="CN280" t="s">
        <v>109</v>
      </c>
      <c r="CO280">
        <f>IF(fun[[#This Row],[PoolQC]]="Ex",5,IF(fun[[#This Row],[PoolQC]]="Gd",4,IF(fun[[#This Row],[PoolQC]]="TA",3,IF(fun[[#This Row],[PoolQC]]="Fa",2,IF(fun[[#This Row],[PoolQC]]="Po",1,0)))))</f>
        <v>0</v>
      </c>
      <c r="CP280" t="s">
        <v>109</v>
      </c>
      <c r="CQ280" t="s">
        <v>109</v>
      </c>
      <c r="CR280">
        <v>0</v>
      </c>
      <c r="CS280">
        <v>5</v>
      </c>
      <c r="CT280">
        <v>2007</v>
      </c>
      <c r="CU280" t="s">
        <v>184</v>
      </c>
      <c r="CV280" t="s">
        <v>185</v>
      </c>
      <c r="CW280">
        <f>COUNTIF(fun[[#This Row],[Id]:[SaleCondition]],0)</f>
        <v>15</v>
      </c>
      <c r="CX280">
        <f>COUNTIF(fun[[#This Row],[Id]:[SaleCondition]],"NA")</f>
        <v>4</v>
      </c>
      <c r="CY280">
        <f>fun[[#This Row],[OverallQual]]+fun[[#This Row],[NUM_ExQual]]+fun[[#This Row],[NUM_BsmtQual]]+fun[[#This Row],[NUM_Heat]]+fun[[#This Row],[NUM_KitchQual]]+fun[[#This Row],[NUM_GarQual]]+fun[[#This Row],[NUM_Pool]]+fun[NUM_Fire]</f>
        <v>37</v>
      </c>
      <c r="CZ280">
        <f>fun[NUM_ExCond]+fun[NUM_BsmtCond]+fun[NUM_GarCond]</f>
        <v>9</v>
      </c>
      <c r="DA2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132</v>
      </c>
      <c r="DB2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89.25</v>
      </c>
      <c r="DC280">
        <v>415298</v>
      </c>
    </row>
    <row r="281" spans="1:107" x14ac:dyDescent="0.25">
      <c r="A281">
        <v>280</v>
      </c>
      <c r="B281">
        <v>60</v>
      </c>
      <c r="C281" t="s">
        <v>107</v>
      </c>
      <c r="D281">
        <f>IF(fun[[#This Row],[MSZoning]]="RL",1,0)</f>
        <v>1</v>
      </c>
      <c r="E281">
        <f>IF(fun[[#This Row],[rl]]="RM",1,0)</f>
        <v>0</v>
      </c>
      <c r="F281">
        <f>IF(fun[[#This Row],[rm]]="RH",1,0)</f>
        <v>0</v>
      </c>
      <c r="G281">
        <f>IF(fun[[#This Row],[rh]]="C (all)",1,0)</f>
        <v>0</v>
      </c>
      <c r="H281">
        <v>83</v>
      </c>
      <c r="I281">
        <f>IF(fun[[#This Row],[LotFrontage]]="NA",0,fun[[#This Row],[LotFrontage]])</f>
        <v>83</v>
      </c>
      <c r="J281">
        <v>10005</v>
      </c>
      <c r="K281" t="s">
        <v>108</v>
      </c>
      <c r="L281" t="s">
        <v>109</v>
      </c>
      <c r="M281" t="s">
        <v>110</v>
      </c>
      <c r="N281" t="s">
        <v>111</v>
      </c>
      <c r="O281" t="s">
        <v>112</v>
      </c>
      <c r="P281" t="s">
        <v>113</v>
      </c>
      <c r="Q281" t="s">
        <v>114</v>
      </c>
      <c r="R281" t="s">
        <v>231</v>
      </c>
      <c r="S281" t="s">
        <v>116</v>
      </c>
      <c r="T281" t="s">
        <v>116</v>
      </c>
      <c r="U281" t="s">
        <v>117</v>
      </c>
      <c r="V281" t="s">
        <v>118</v>
      </c>
      <c r="W281">
        <v>7</v>
      </c>
      <c r="X281">
        <v>5</v>
      </c>
      <c r="Y281">
        <v>1977</v>
      </c>
      <c r="Z281">
        <v>1977</v>
      </c>
      <c r="AA281" t="s">
        <v>178</v>
      </c>
      <c r="AB281" t="s">
        <v>120</v>
      </c>
      <c r="AC281" t="s">
        <v>187</v>
      </c>
      <c r="AD281" t="s">
        <v>187</v>
      </c>
      <c r="AE281" t="s">
        <v>122</v>
      </c>
      <c r="AF281">
        <v>299</v>
      </c>
      <c r="AG281" t="s">
        <v>124</v>
      </c>
      <c r="AH281">
        <f>IF(fun[[#This Row],[ExterQual]]="Ex",5,IF(fun[[#This Row],[ExterQual]]="Gd",4,IF(fun[[#This Row],[ExterQual]]="TA",3,IF(fun[[#This Row],[ExterQual]]="Fa",2,1))))</f>
        <v>3</v>
      </c>
      <c r="AI281" t="s">
        <v>124</v>
      </c>
      <c r="AJ281">
        <f>IF(fun[[#This Row],[ExterCond]]="Ex",5,IF(fun[[#This Row],[ExterCond]]="Gd",4,IF(fun[[#This Row],[ExterCond]]="TA",3,IF(fun[[#This Row],[ExterCond]]="Fa",2,1))))</f>
        <v>3</v>
      </c>
      <c r="AK281" t="s">
        <v>144</v>
      </c>
      <c r="AL281" t="s">
        <v>123</v>
      </c>
      <c r="AM281">
        <f>IF(fun[[#This Row],[BsmtQual]]="Ex",5,IF(fun[[#This Row],[BsmtQual]]="Gd",4,IF(fun[[#This Row],[BsmtQual]]="TA",3,IF(fun[[#This Row],[BsmtQual]]="Fa",2,IF(fun[[#This Row],[BsmtQual]]="Po",1,0)))))</f>
        <v>4</v>
      </c>
      <c r="AN281" t="s">
        <v>124</v>
      </c>
      <c r="AO281">
        <f>IF(fun[[#This Row],[BsmtCond]]="Ex",5,IF(fun[[#This Row],[BsmtCond]]="Gd",4,IF(fun[[#This Row],[BsmtCond]]="TA",3,IF(fun[[#This Row],[BsmtCond]]="Fa",2,IF(fun[[#This Row],[BsmtCond]]="Po",1,0)))))</f>
        <v>3</v>
      </c>
      <c r="AP281" t="s">
        <v>126</v>
      </c>
      <c r="AQ281">
        <f>IF(fun[[#This Row],[BsmtExposure]]="Gd",3,IF(fun[[#This Row],[BsmtExposure]]="Av",2,IF(fun[[#This Row],[BsmtExposure]]="Mn",1,0)))</f>
        <v>0</v>
      </c>
      <c r="AR281" t="s">
        <v>167</v>
      </c>
      <c r="AS281">
        <v>392</v>
      </c>
      <c r="AT281" t="s">
        <v>128</v>
      </c>
      <c r="AU281">
        <v>0</v>
      </c>
      <c r="AV281">
        <v>768</v>
      </c>
      <c r="AW281">
        <v>1160</v>
      </c>
      <c r="AX281" t="s">
        <v>129</v>
      </c>
      <c r="AY281" t="s">
        <v>130</v>
      </c>
      <c r="AZ281">
        <f>IF(fun[[#This Row],[HeatingQC]]="Ex",5,IF(fun[[#This Row],[HeatingQC]]="Gd",4,IF(fun[[#This Row],[HeatingQC]]="TA",3,IF(fun[[#This Row],[HeatingQC]]="Fa",2,IF(fun[[#This Row],[HeatingQC]]="Po",1,0)))))</f>
        <v>5</v>
      </c>
      <c r="BA281" t="s">
        <v>131</v>
      </c>
      <c r="BB281" t="s">
        <v>132</v>
      </c>
      <c r="BC281">
        <v>1156</v>
      </c>
      <c r="BD281">
        <v>866</v>
      </c>
      <c r="BE281">
        <v>0</v>
      </c>
      <c r="BF281">
        <v>2022</v>
      </c>
      <c r="BG281">
        <f>LOG(fun[[#This Row],[GrLivArea]])</f>
        <v>3.3057811512549824</v>
      </c>
      <c r="BH281">
        <v>0</v>
      </c>
      <c r="BI281">
        <v>0</v>
      </c>
      <c r="BJ281">
        <f>fun[[#This Row],[BsmtFullBath]]+(0.5*fun[[#This Row],[BsmtHalfBath]])</f>
        <v>0</v>
      </c>
      <c r="BK281">
        <v>2</v>
      </c>
      <c r="BL281">
        <v>1</v>
      </c>
      <c r="BM281">
        <f>fun[[#This Row],[HalfBath]]+fun[[#This Row],[TOTBaseBath]]+fun[[#This Row],[FullBath]]</f>
        <v>3</v>
      </c>
      <c r="BN281">
        <v>4</v>
      </c>
      <c r="BO281">
        <v>1</v>
      </c>
      <c r="BP281" t="s">
        <v>124</v>
      </c>
      <c r="BQ281">
        <f>IF(fun[[#This Row],[KitchenQual]]="Ex",5,IF(fun[[#This Row],[KitchenQual]]="Gd",4,IF(fun[[#This Row],[KitchenQual]]="TA",3,IF(fun[[#This Row],[KitchenQual]]="Fa",2,0))))</f>
        <v>3</v>
      </c>
      <c r="BR281">
        <v>8</v>
      </c>
      <c r="BS281" t="s">
        <v>133</v>
      </c>
      <c r="BT281">
        <v>1</v>
      </c>
      <c r="BU281" t="s">
        <v>124</v>
      </c>
      <c r="BV281">
        <f>IF(fun[[#This Row],[FireplaceQu]]="Ex",5,IF(fun[[#This Row],[FireplaceQu]]="Gd",4,IF(fun[[#This Row],[FireplaceQu]]="TA",3,IF(fun[[#This Row],[FireplaceQu]]="Fa",2,0))))</f>
        <v>3</v>
      </c>
      <c r="BW281" t="s">
        <v>134</v>
      </c>
      <c r="BX281">
        <v>1977</v>
      </c>
      <c r="BY281" t="s">
        <v>183</v>
      </c>
      <c r="BZ281">
        <v>2</v>
      </c>
      <c r="CA281">
        <v>505</v>
      </c>
      <c r="CB281" t="s">
        <v>124</v>
      </c>
      <c r="CC281">
        <f>IF(fun[[#This Row],[GarageQual]]="Ex",5,IF(fun[[#This Row],[GarageQual]]="Gd",4,IF(fun[[#This Row],[GarageQual]]="TA",3,IF(fun[[#This Row],[GarageQual]]="Fa",2,IF(fun[[#This Row],[GarageQual]]="Po",1,0)))))</f>
        <v>3</v>
      </c>
      <c r="CD281" t="s">
        <v>124</v>
      </c>
      <c r="CE281">
        <f>IF(fun[[#This Row],[GarageCond]]="Ex",5,IF(fun[[#This Row],[GarageCond]]="Gd",4,IF(fun[[#This Row],[GarageCond]]="TA",3,IF(fun[[#This Row],[GarageCond]]="Fa",2,IF(fun[[#This Row],[GarageCond]]="Po",1,0)))))</f>
        <v>3</v>
      </c>
      <c r="CF281" t="s">
        <v>131</v>
      </c>
      <c r="CG281">
        <v>288</v>
      </c>
      <c r="CH281">
        <v>117</v>
      </c>
      <c r="CI281">
        <v>0</v>
      </c>
      <c r="CJ281">
        <v>0</v>
      </c>
      <c r="CK281">
        <v>0</v>
      </c>
      <c r="CL281">
        <f>(0.5*fun[[#This Row],[WoodDeckSF]])+fun[[#This Row],[OpenPorchSF]]+(2*fun[[#This Row],[EnclosedPorch]])+(1.5*fun[[#This Row],[3SsnPorch]])+fun[[#This Row],[ScreenPorch]]</f>
        <v>261</v>
      </c>
      <c r="CM281">
        <v>0</v>
      </c>
      <c r="CN281" t="s">
        <v>109</v>
      </c>
      <c r="CO281">
        <f>IF(fun[[#This Row],[PoolQC]]="Ex",5,IF(fun[[#This Row],[PoolQC]]="Gd",4,IF(fun[[#This Row],[PoolQC]]="TA",3,IF(fun[[#This Row],[PoolQC]]="Fa",2,IF(fun[[#This Row],[PoolQC]]="Po",1,0)))))</f>
        <v>0</v>
      </c>
      <c r="CP281" t="s">
        <v>109</v>
      </c>
      <c r="CQ281" t="s">
        <v>109</v>
      </c>
      <c r="CR281">
        <v>0</v>
      </c>
      <c r="CS281">
        <v>3</v>
      </c>
      <c r="CT281">
        <v>2008</v>
      </c>
      <c r="CU281" t="s">
        <v>136</v>
      </c>
      <c r="CV281" t="s">
        <v>137</v>
      </c>
      <c r="CW281">
        <f>COUNTIF(fun[[#This Row],[Id]:[SaleCondition]],0)</f>
        <v>15</v>
      </c>
      <c r="CX281">
        <f>COUNTIF(fun[[#This Row],[Id]:[SaleCondition]],"NA")</f>
        <v>4</v>
      </c>
      <c r="CY281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281">
        <f>fun[NUM_ExCond]+fun[NUM_BsmtCond]+fun[NUM_GarCond]</f>
        <v>9</v>
      </c>
      <c r="DA2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2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281">
        <v>192000</v>
      </c>
    </row>
    <row r="282" spans="1:107" x14ac:dyDescent="0.25">
      <c r="A282">
        <v>281</v>
      </c>
      <c r="B282">
        <v>60</v>
      </c>
      <c r="C282" t="s">
        <v>107</v>
      </c>
      <c r="D282">
        <f>IF(fun[[#This Row],[MSZoning]]="RL",1,0)</f>
        <v>1</v>
      </c>
      <c r="E282">
        <f>IF(fun[[#This Row],[rl]]="RM",1,0)</f>
        <v>0</v>
      </c>
      <c r="F282">
        <f>IF(fun[[#This Row],[rm]]="RH",1,0)</f>
        <v>0</v>
      </c>
      <c r="G282">
        <f>IF(fun[[#This Row],[rh]]="C (all)",1,0)</f>
        <v>0</v>
      </c>
      <c r="H282">
        <v>82</v>
      </c>
      <c r="I282">
        <f>IF(fun[[#This Row],[LotFrontage]]="NA",0,fun[[#This Row],[LotFrontage]])</f>
        <v>82</v>
      </c>
      <c r="J282">
        <v>11287</v>
      </c>
      <c r="K282" t="s">
        <v>108</v>
      </c>
      <c r="L282" t="s">
        <v>109</v>
      </c>
      <c r="M282" t="s">
        <v>110</v>
      </c>
      <c r="N282" t="s">
        <v>111</v>
      </c>
      <c r="O282" t="s">
        <v>112</v>
      </c>
      <c r="P282" t="s">
        <v>113</v>
      </c>
      <c r="Q282" t="s">
        <v>114</v>
      </c>
      <c r="R282" t="s">
        <v>196</v>
      </c>
      <c r="S282" t="s">
        <v>116</v>
      </c>
      <c r="T282" t="s">
        <v>116</v>
      </c>
      <c r="U282" t="s">
        <v>117</v>
      </c>
      <c r="V282" t="s">
        <v>118</v>
      </c>
      <c r="W282">
        <v>7</v>
      </c>
      <c r="X282">
        <v>6</v>
      </c>
      <c r="Y282">
        <v>1989</v>
      </c>
      <c r="Z282">
        <v>1989</v>
      </c>
      <c r="AA282" t="s">
        <v>119</v>
      </c>
      <c r="AB282" t="s">
        <v>120</v>
      </c>
      <c r="AC282" t="s">
        <v>187</v>
      </c>
      <c r="AD282" t="s">
        <v>187</v>
      </c>
      <c r="AE282" t="s">
        <v>122</v>
      </c>
      <c r="AF282">
        <v>340</v>
      </c>
      <c r="AG282" t="s">
        <v>123</v>
      </c>
      <c r="AH282">
        <f>IF(fun[[#This Row],[ExterQual]]="Ex",5,IF(fun[[#This Row],[ExterQual]]="Gd",4,IF(fun[[#This Row],[ExterQual]]="TA",3,IF(fun[[#This Row],[ExterQual]]="Fa",2,1))))</f>
        <v>4</v>
      </c>
      <c r="AI282" t="s">
        <v>124</v>
      </c>
      <c r="AJ282">
        <f>IF(fun[[#This Row],[ExterCond]]="Ex",5,IF(fun[[#This Row],[ExterCond]]="Gd",4,IF(fun[[#This Row],[ExterCond]]="TA",3,IF(fun[[#This Row],[ExterCond]]="Fa",2,1))))</f>
        <v>3</v>
      </c>
      <c r="AK282" t="s">
        <v>144</v>
      </c>
      <c r="AL282" t="s">
        <v>123</v>
      </c>
      <c r="AM282">
        <f>IF(fun[[#This Row],[BsmtQual]]="Ex",5,IF(fun[[#This Row],[BsmtQual]]="Gd",4,IF(fun[[#This Row],[BsmtQual]]="TA",3,IF(fun[[#This Row],[BsmtQual]]="Fa",2,IF(fun[[#This Row],[BsmtQual]]="Po",1,0)))))</f>
        <v>4</v>
      </c>
      <c r="AN282" t="s">
        <v>124</v>
      </c>
      <c r="AO282">
        <f>IF(fun[[#This Row],[BsmtCond]]="Ex",5,IF(fun[[#This Row],[BsmtCond]]="Gd",4,IF(fun[[#This Row],[BsmtCond]]="TA",3,IF(fun[[#This Row],[BsmtCond]]="Fa",2,IF(fun[[#This Row],[BsmtCond]]="Po",1,0)))))</f>
        <v>3</v>
      </c>
      <c r="AP282" t="s">
        <v>156</v>
      </c>
      <c r="AQ282">
        <f>IF(fun[[#This Row],[BsmtExposure]]="Gd",3,IF(fun[[#This Row],[BsmtExposure]]="Av",2,IF(fun[[#This Row],[BsmtExposure]]="Mn",1,0)))</f>
        <v>2</v>
      </c>
      <c r="AR282" t="s">
        <v>127</v>
      </c>
      <c r="AS282">
        <v>421</v>
      </c>
      <c r="AT282" t="s">
        <v>128</v>
      </c>
      <c r="AU282">
        <v>0</v>
      </c>
      <c r="AV282">
        <v>386</v>
      </c>
      <c r="AW282">
        <v>807</v>
      </c>
      <c r="AX282" t="s">
        <v>129</v>
      </c>
      <c r="AY282" t="s">
        <v>123</v>
      </c>
      <c r="AZ282">
        <f>IF(fun[[#This Row],[HeatingQC]]="Ex",5,IF(fun[[#This Row],[HeatingQC]]="Gd",4,IF(fun[[#This Row],[HeatingQC]]="TA",3,IF(fun[[#This Row],[HeatingQC]]="Fa",2,IF(fun[[#This Row],[HeatingQC]]="Po",1,0)))))</f>
        <v>4</v>
      </c>
      <c r="BA282" t="s">
        <v>131</v>
      </c>
      <c r="BB282" t="s">
        <v>132</v>
      </c>
      <c r="BC282">
        <v>1175</v>
      </c>
      <c r="BD282">
        <v>807</v>
      </c>
      <c r="BE282">
        <v>0</v>
      </c>
      <c r="BF282">
        <v>1982</v>
      </c>
      <c r="BG282">
        <f>LOG(fun[[#This Row],[GrLivArea]])</f>
        <v>3.2971036501492565</v>
      </c>
      <c r="BH282">
        <v>0</v>
      </c>
      <c r="BI282">
        <v>0</v>
      </c>
      <c r="BJ282">
        <f>fun[[#This Row],[BsmtFullBath]]+(0.5*fun[[#This Row],[BsmtHalfBath]])</f>
        <v>0</v>
      </c>
      <c r="BK282">
        <v>2</v>
      </c>
      <c r="BL282">
        <v>1</v>
      </c>
      <c r="BM282">
        <f>fun[[#This Row],[HalfBath]]+fun[[#This Row],[TOTBaseBath]]+fun[[#This Row],[FullBath]]</f>
        <v>3</v>
      </c>
      <c r="BN282">
        <v>3</v>
      </c>
      <c r="BO282">
        <v>1</v>
      </c>
      <c r="BP282" t="s">
        <v>123</v>
      </c>
      <c r="BQ282">
        <f>IF(fun[[#This Row],[KitchenQual]]="Ex",5,IF(fun[[#This Row],[KitchenQual]]="Gd",4,IF(fun[[#This Row],[KitchenQual]]="TA",3,IF(fun[[#This Row],[KitchenQual]]="Fa",2,0))))</f>
        <v>4</v>
      </c>
      <c r="BR282">
        <v>7</v>
      </c>
      <c r="BS282" t="s">
        <v>133</v>
      </c>
      <c r="BT282">
        <v>1</v>
      </c>
      <c r="BU282" t="s">
        <v>124</v>
      </c>
      <c r="BV282">
        <f>IF(fun[[#This Row],[FireplaceQu]]="Ex",5,IF(fun[[#This Row],[FireplaceQu]]="Gd",4,IF(fun[[#This Row],[FireplaceQu]]="TA",3,IF(fun[[#This Row],[FireplaceQu]]="Fa",2,0))))</f>
        <v>3</v>
      </c>
      <c r="BW282" t="s">
        <v>134</v>
      </c>
      <c r="BX282">
        <v>1989</v>
      </c>
      <c r="BY282" t="s">
        <v>183</v>
      </c>
      <c r="BZ282">
        <v>2</v>
      </c>
      <c r="CA282">
        <v>575</v>
      </c>
      <c r="CB282" t="s">
        <v>124</v>
      </c>
      <c r="CC282">
        <f>IF(fun[[#This Row],[GarageQual]]="Ex",5,IF(fun[[#This Row],[GarageQual]]="Gd",4,IF(fun[[#This Row],[GarageQual]]="TA",3,IF(fun[[#This Row],[GarageQual]]="Fa",2,IF(fun[[#This Row],[GarageQual]]="Po",1,0)))))</f>
        <v>3</v>
      </c>
      <c r="CD282" t="s">
        <v>124</v>
      </c>
      <c r="CE282">
        <f>IF(fun[[#This Row],[GarageCond]]="Ex",5,IF(fun[[#This Row],[GarageCond]]="Gd",4,IF(fun[[#This Row],[GarageCond]]="TA",3,IF(fun[[#This Row],[GarageCond]]="Fa",2,IF(fun[[#This Row],[GarageCond]]="Po",1,0)))))</f>
        <v>3</v>
      </c>
      <c r="CF282" t="s">
        <v>131</v>
      </c>
      <c r="CG282">
        <v>0</v>
      </c>
      <c r="CH282">
        <v>84</v>
      </c>
      <c r="CI282">
        <v>0</v>
      </c>
      <c r="CJ282">
        <v>196</v>
      </c>
      <c r="CK282">
        <v>0</v>
      </c>
      <c r="CL282">
        <f>(0.5*fun[[#This Row],[WoodDeckSF]])+fun[[#This Row],[OpenPorchSF]]+(2*fun[[#This Row],[EnclosedPorch]])+(1.5*fun[[#This Row],[3SsnPorch]])+fun[[#This Row],[ScreenPorch]]</f>
        <v>378</v>
      </c>
      <c r="CM282">
        <v>0</v>
      </c>
      <c r="CN282" t="s">
        <v>109</v>
      </c>
      <c r="CO282">
        <f>IF(fun[[#This Row],[PoolQC]]="Ex",5,IF(fun[[#This Row],[PoolQC]]="Gd",4,IF(fun[[#This Row],[PoolQC]]="TA",3,IF(fun[[#This Row],[PoolQC]]="Fa",2,IF(fun[[#This Row],[PoolQC]]="Po",1,0)))))</f>
        <v>0</v>
      </c>
      <c r="CP282" t="s">
        <v>109</v>
      </c>
      <c r="CQ282" t="s">
        <v>109</v>
      </c>
      <c r="CR282">
        <v>0</v>
      </c>
      <c r="CS282">
        <v>1</v>
      </c>
      <c r="CT282">
        <v>2007</v>
      </c>
      <c r="CU282" t="s">
        <v>136</v>
      </c>
      <c r="CV282" t="s">
        <v>137</v>
      </c>
      <c r="CW282">
        <f>COUNTIF(fun[[#This Row],[Id]:[SaleCondition]],0)</f>
        <v>14</v>
      </c>
      <c r="CX282">
        <f>COUNTIF(fun[[#This Row],[Id]:[SaleCondition]],"NA")</f>
        <v>4</v>
      </c>
      <c r="CY282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282">
        <f>fun[NUM_ExCond]+fun[NUM_BsmtCond]+fun[NUM_GarCond]</f>
        <v>9</v>
      </c>
      <c r="DA2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2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282">
        <v>228500</v>
      </c>
    </row>
    <row r="283" spans="1:107" x14ac:dyDescent="0.25">
      <c r="A283">
        <v>282</v>
      </c>
      <c r="B283">
        <v>20</v>
      </c>
      <c r="C283" t="s">
        <v>218</v>
      </c>
      <c r="D283">
        <f>IF(fun[[#This Row],[MSZoning]]="RL",1,0)</f>
        <v>0</v>
      </c>
      <c r="E283">
        <f>IF(fun[[#This Row],[rl]]="RM",1,0)</f>
        <v>0</v>
      </c>
      <c r="F283">
        <f>IF(fun[[#This Row],[rm]]="RH",1,0)</f>
        <v>0</v>
      </c>
      <c r="G283">
        <f>IF(fun[[#This Row],[rh]]="C (all)",1,0)</f>
        <v>0</v>
      </c>
      <c r="H283">
        <v>60</v>
      </c>
      <c r="I283">
        <f>IF(fun[[#This Row],[LotFrontage]]="NA",0,fun[[#This Row],[LotFrontage]])</f>
        <v>60</v>
      </c>
      <c r="J283">
        <v>7200</v>
      </c>
      <c r="K283" t="s">
        <v>108</v>
      </c>
      <c r="L283" t="s">
        <v>108</v>
      </c>
      <c r="M283" t="s">
        <v>110</v>
      </c>
      <c r="N283" t="s">
        <v>111</v>
      </c>
      <c r="O283" t="s">
        <v>112</v>
      </c>
      <c r="P283" t="s">
        <v>113</v>
      </c>
      <c r="Q283" t="s">
        <v>114</v>
      </c>
      <c r="R283" t="s">
        <v>162</v>
      </c>
      <c r="S283" t="s">
        <v>116</v>
      </c>
      <c r="T283" t="s">
        <v>116</v>
      </c>
      <c r="U283" t="s">
        <v>117</v>
      </c>
      <c r="V283" t="s">
        <v>141</v>
      </c>
      <c r="W283">
        <v>6</v>
      </c>
      <c r="X283">
        <v>5</v>
      </c>
      <c r="Y283">
        <v>2006</v>
      </c>
      <c r="Z283">
        <v>2006</v>
      </c>
      <c r="AA283" t="s">
        <v>119</v>
      </c>
      <c r="AB283" t="s">
        <v>120</v>
      </c>
      <c r="AC283" t="s">
        <v>121</v>
      </c>
      <c r="AD283" t="s">
        <v>121</v>
      </c>
      <c r="AE283" t="s">
        <v>163</v>
      </c>
      <c r="AF283">
        <v>68</v>
      </c>
      <c r="AG283" t="s">
        <v>123</v>
      </c>
      <c r="AH283">
        <f>IF(fun[[#This Row],[ExterQual]]="Ex",5,IF(fun[[#This Row],[ExterQual]]="Gd",4,IF(fun[[#This Row],[ExterQual]]="TA",3,IF(fun[[#This Row],[ExterQual]]="Fa",2,1))))</f>
        <v>4</v>
      </c>
      <c r="AI283" t="s">
        <v>124</v>
      </c>
      <c r="AJ283">
        <f>IF(fun[[#This Row],[ExterCond]]="Ex",5,IF(fun[[#This Row],[ExterCond]]="Gd",4,IF(fun[[#This Row],[ExterCond]]="TA",3,IF(fun[[#This Row],[ExterCond]]="Fa",2,1))))</f>
        <v>3</v>
      </c>
      <c r="AK283" t="s">
        <v>125</v>
      </c>
      <c r="AL283" t="s">
        <v>123</v>
      </c>
      <c r="AM283">
        <f>IF(fun[[#This Row],[BsmtQual]]="Ex",5,IF(fun[[#This Row],[BsmtQual]]="Gd",4,IF(fun[[#This Row],[BsmtQual]]="TA",3,IF(fun[[#This Row],[BsmtQual]]="Fa",2,IF(fun[[#This Row],[BsmtQual]]="Po",1,0)))))</f>
        <v>4</v>
      </c>
      <c r="AN283" t="s">
        <v>124</v>
      </c>
      <c r="AO283">
        <f>IF(fun[[#This Row],[BsmtCond]]="Ex",5,IF(fun[[#This Row],[BsmtCond]]="Gd",4,IF(fun[[#This Row],[BsmtCond]]="TA",3,IF(fun[[#This Row],[BsmtCond]]="Fa",2,IF(fun[[#This Row],[BsmtCond]]="Po",1,0)))))</f>
        <v>3</v>
      </c>
      <c r="AP283" t="s">
        <v>126</v>
      </c>
      <c r="AQ283">
        <f>IF(fun[[#This Row],[BsmtExposure]]="Gd",3,IF(fun[[#This Row],[BsmtExposure]]="Av",2,IF(fun[[#This Row],[BsmtExposure]]="Mn",1,0)))</f>
        <v>0</v>
      </c>
      <c r="AR283" t="s">
        <v>127</v>
      </c>
      <c r="AS283">
        <v>905</v>
      </c>
      <c r="AT283" t="s">
        <v>128</v>
      </c>
      <c r="AU283">
        <v>0</v>
      </c>
      <c r="AV283">
        <v>357</v>
      </c>
      <c r="AW283">
        <v>1262</v>
      </c>
      <c r="AX283" t="s">
        <v>129</v>
      </c>
      <c r="AY283" t="s">
        <v>123</v>
      </c>
      <c r="AZ283">
        <f>IF(fun[[#This Row],[HeatingQC]]="Ex",5,IF(fun[[#This Row],[HeatingQC]]="Gd",4,IF(fun[[#This Row],[HeatingQC]]="TA",3,IF(fun[[#This Row],[HeatingQC]]="Fa",2,IF(fun[[#This Row],[HeatingQC]]="Po",1,0)))))</f>
        <v>4</v>
      </c>
      <c r="BA283" t="s">
        <v>131</v>
      </c>
      <c r="BB283" t="s">
        <v>132</v>
      </c>
      <c r="BC283">
        <v>1262</v>
      </c>
      <c r="BD283">
        <v>0</v>
      </c>
      <c r="BE283">
        <v>0</v>
      </c>
      <c r="BF283">
        <v>1262</v>
      </c>
      <c r="BG283">
        <f>LOG(fun[[#This Row],[GrLivArea]])</f>
        <v>3.1010593549081156</v>
      </c>
      <c r="BH283">
        <v>0</v>
      </c>
      <c r="BI283">
        <v>0</v>
      </c>
      <c r="BJ283">
        <f>fun[[#This Row],[BsmtFullBath]]+(0.5*fun[[#This Row],[BsmtHalfBath]])</f>
        <v>0</v>
      </c>
      <c r="BK283">
        <v>2</v>
      </c>
      <c r="BL283">
        <v>0</v>
      </c>
      <c r="BM283">
        <f>fun[[#This Row],[HalfBath]]+fun[[#This Row],[TOTBaseBath]]+fun[[#This Row],[FullBath]]</f>
        <v>2</v>
      </c>
      <c r="BN283">
        <v>2</v>
      </c>
      <c r="BO283">
        <v>1</v>
      </c>
      <c r="BP283" t="s">
        <v>123</v>
      </c>
      <c r="BQ283">
        <f>IF(fun[[#This Row],[KitchenQual]]="Ex",5,IF(fun[[#This Row],[KitchenQual]]="Gd",4,IF(fun[[#This Row],[KitchenQual]]="TA",3,IF(fun[[#This Row],[KitchenQual]]="Fa",2,0))))</f>
        <v>4</v>
      </c>
      <c r="BR283">
        <v>5</v>
      </c>
      <c r="BS283" t="s">
        <v>133</v>
      </c>
      <c r="BT283">
        <v>0</v>
      </c>
      <c r="BU283" t="s">
        <v>109</v>
      </c>
      <c r="BV283">
        <f>IF(fun[[#This Row],[FireplaceQu]]="Ex",5,IF(fun[[#This Row],[FireplaceQu]]="Gd",4,IF(fun[[#This Row],[FireplaceQu]]="TA",3,IF(fun[[#This Row],[FireplaceQu]]="Fa",2,0))))</f>
        <v>0</v>
      </c>
      <c r="BW283" t="s">
        <v>134</v>
      </c>
      <c r="BX283">
        <v>2006</v>
      </c>
      <c r="BY283" t="s">
        <v>183</v>
      </c>
      <c r="BZ283">
        <v>2</v>
      </c>
      <c r="CA283">
        <v>572</v>
      </c>
      <c r="CB283" t="s">
        <v>124</v>
      </c>
      <c r="CC283">
        <f>IF(fun[[#This Row],[GarageQual]]="Ex",5,IF(fun[[#This Row],[GarageQual]]="Gd",4,IF(fun[[#This Row],[GarageQual]]="TA",3,IF(fun[[#This Row],[GarageQual]]="Fa",2,IF(fun[[#This Row],[GarageQual]]="Po",1,0)))))</f>
        <v>3</v>
      </c>
      <c r="CD283" t="s">
        <v>124</v>
      </c>
      <c r="CE283">
        <f>IF(fun[[#This Row],[GarageCond]]="Ex",5,IF(fun[[#This Row],[GarageCond]]="Gd",4,IF(fun[[#This Row],[GarageCond]]="TA",3,IF(fun[[#This Row],[GarageCond]]="Fa",2,IF(fun[[#This Row],[GarageCond]]="Po",1,0)))))</f>
        <v>3</v>
      </c>
      <c r="CF283" t="s">
        <v>131</v>
      </c>
      <c r="CG283">
        <v>0</v>
      </c>
      <c r="CH283">
        <v>120</v>
      </c>
      <c r="CI283">
        <v>0</v>
      </c>
      <c r="CJ283">
        <v>0</v>
      </c>
      <c r="CK283">
        <v>0</v>
      </c>
      <c r="CL283">
        <f>(0.5*fun[[#This Row],[WoodDeckSF]])+fun[[#This Row],[OpenPorchSF]]+(2*fun[[#This Row],[EnclosedPorch]])+(1.5*fun[[#This Row],[3SsnPorch]])+fun[[#This Row],[ScreenPorch]]</f>
        <v>120</v>
      </c>
      <c r="CM283">
        <v>0</v>
      </c>
      <c r="CN283" t="s">
        <v>109</v>
      </c>
      <c r="CO283">
        <f>IF(fun[[#This Row],[PoolQC]]="Ex",5,IF(fun[[#This Row],[PoolQC]]="Gd",4,IF(fun[[#This Row],[PoolQC]]="TA",3,IF(fun[[#This Row],[PoolQC]]="Fa",2,IF(fun[[#This Row],[PoolQC]]="Po",1,0)))))</f>
        <v>0</v>
      </c>
      <c r="CP283" t="s">
        <v>109</v>
      </c>
      <c r="CQ283" t="s">
        <v>109</v>
      </c>
      <c r="CR283">
        <v>0</v>
      </c>
      <c r="CS283">
        <v>5</v>
      </c>
      <c r="CT283">
        <v>2006</v>
      </c>
      <c r="CU283" t="s">
        <v>184</v>
      </c>
      <c r="CV283" t="s">
        <v>185</v>
      </c>
      <c r="CW283">
        <f>COUNTIF(fun[[#This Row],[Id]:[SaleCondition]],0)</f>
        <v>21</v>
      </c>
      <c r="CX283">
        <f>COUNTIF(fun[[#This Row],[Id]:[SaleCondition]],"NA")</f>
        <v>4</v>
      </c>
      <c r="CY28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83">
        <f>fun[NUM_ExCond]+fun[NUM_BsmtCond]+fun[NUM_GarCond]</f>
        <v>9</v>
      </c>
      <c r="DA2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2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60.5</v>
      </c>
      <c r="DC283">
        <v>185000</v>
      </c>
    </row>
    <row r="284" spans="1:107" x14ac:dyDescent="0.25">
      <c r="A284">
        <v>283</v>
      </c>
      <c r="B284">
        <v>120</v>
      </c>
      <c r="C284" t="s">
        <v>107</v>
      </c>
      <c r="D284">
        <f>IF(fun[[#This Row],[MSZoning]]="RL",1,0)</f>
        <v>1</v>
      </c>
      <c r="E284">
        <f>IF(fun[[#This Row],[rl]]="RM",1,0)</f>
        <v>0</v>
      </c>
      <c r="F284">
        <f>IF(fun[[#This Row],[rm]]="RH",1,0)</f>
        <v>0</v>
      </c>
      <c r="G284">
        <f>IF(fun[[#This Row],[rh]]="C (all)",1,0)</f>
        <v>0</v>
      </c>
      <c r="H284">
        <v>34</v>
      </c>
      <c r="I284">
        <f>IF(fun[[#This Row],[LotFrontage]]="NA",0,fun[[#This Row],[LotFrontage]])</f>
        <v>34</v>
      </c>
      <c r="J284">
        <v>5063</v>
      </c>
      <c r="K284" t="s">
        <v>108</v>
      </c>
      <c r="L284" t="s">
        <v>109</v>
      </c>
      <c r="M284" t="s">
        <v>110</v>
      </c>
      <c r="N284" t="s">
        <v>111</v>
      </c>
      <c r="O284" t="s">
        <v>112</v>
      </c>
      <c r="P284" t="s">
        <v>113</v>
      </c>
      <c r="Q284" t="s">
        <v>114</v>
      </c>
      <c r="R284" t="s">
        <v>180</v>
      </c>
      <c r="S284" t="s">
        <v>116</v>
      </c>
      <c r="T284" t="s">
        <v>116</v>
      </c>
      <c r="U284" t="s">
        <v>224</v>
      </c>
      <c r="V284" t="s">
        <v>141</v>
      </c>
      <c r="W284">
        <v>7</v>
      </c>
      <c r="X284">
        <v>5</v>
      </c>
      <c r="Y284">
        <v>2007</v>
      </c>
      <c r="Z284">
        <v>2008</v>
      </c>
      <c r="AA284" t="s">
        <v>119</v>
      </c>
      <c r="AB284" t="s">
        <v>120</v>
      </c>
      <c r="AC284" t="s">
        <v>121</v>
      </c>
      <c r="AD284" t="s">
        <v>121</v>
      </c>
      <c r="AE284" t="s">
        <v>163</v>
      </c>
      <c r="AF284">
        <v>166</v>
      </c>
      <c r="AG284" t="s">
        <v>123</v>
      </c>
      <c r="AH284">
        <f>IF(fun[[#This Row],[ExterQual]]="Ex",5,IF(fun[[#This Row],[ExterQual]]="Gd",4,IF(fun[[#This Row],[ExterQual]]="TA",3,IF(fun[[#This Row],[ExterQual]]="Fa",2,1))))</f>
        <v>4</v>
      </c>
      <c r="AI284" t="s">
        <v>124</v>
      </c>
      <c r="AJ284">
        <f>IF(fun[[#This Row],[ExterCond]]="Ex",5,IF(fun[[#This Row],[ExterCond]]="Gd",4,IF(fun[[#This Row],[ExterCond]]="TA",3,IF(fun[[#This Row],[ExterCond]]="Fa",2,1))))</f>
        <v>3</v>
      </c>
      <c r="AK284" t="s">
        <v>125</v>
      </c>
      <c r="AL284" t="s">
        <v>123</v>
      </c>
      <c r="AM284">
        <f>IF(fun[[#This Row],[BsmtQual]]="Ex",5,IF(fun[[#This Row],[BsmtQual]]="Gd",4,IF(fun[[#This Row],[BsmtQual]]="TA",3,IF(fun[[#This Row],[BsmtQual]]="Fa",2,IF(fun[[#This Row],[BsmtQual]]="Po",1,0)))))</f>
        <v>4</v>
      </c>
      <c r="AN284" t="s">
        <v>124</v>
      </c>
      <c r="AO284">
        <f>IF(fun[[#This Row],[BsmtCond]]="Ex",5,IF(fun[[#This Row],[BsmtCond]]="Gd",4,IF(fun[[#This Row],[BsmtCond]]="TA",3,IF(fun[[#This Row],[BsmtCond]]="Fa",2,IF(fun[[#This Row],[BsmtCond]]="Po",1,0)))))</f>
        <v>3</v>
      </c>
      <c r="AP284" t="s">
        <v>126</v>
      </c>
      <c r="AQ284">
        <f>IF(fun[[#This Row],[BsmtExposure]]="Gd",3,IF(fun[[#This Row],[BsmtExposure]]="Av",2,IF(fun[[#This Row],[BsmtExposure]]="Mn",1,0)))</f>
        <v>0</v>
      </c>
      <c r="AR284" t="s">
        <v>127</v>
      </c>
      <c r="AS284">
        <v>904</v>
      </c>
      <c r="AT284" t="s">
        <v>128</v>
      </c>
      <c r="AU284">
        <v>0</v>
      </c>
      <c r="AV284">
        <v>410</v>
      </c>
      <c r="AW284">
        <v>1314</v>
      </c>
      <c r="AX284" t="s">
        <v>129</v>
      </c>
      <c r="AY284" t="s">
        <v>130</v>
      </c>
      <c r="AZ284">
        <f>IF(fun[[#This Row],[HeatingQC]]="Ex",5,IF(fun[[#This Row],[HeatingQC]]="Gd",4,IF(fun[[#This Row],[HeatingQC]]="TA",3,IF(fun[[#This Row],[HeatingQC]]="Fa",2,IF(fun[[#This Row],[HeatingQC]]="Po",1,0)))))</f>
        <v>5</v>
      </c>
      <c r="BA284" t="s">
        <v>131</v>
      </c>
      <c r="BB284" t="s">
        <v>132</v>
      </c>
      <c r="BC284">
        <v>1314</v>
      </c>
      <c r="BD284">
        <v>0</v>
      </c>
      <c r="BE284">
        <v>0</v>
      </c>
      <c r="BF284">
        <v>1314</v>
      </c>
      <c r="BG284">
        <f>LOG(fun[[#This Row],[GrLivArea]])</f>
        <v>3.1185953652237619</v>
      </c>
      <c r="BH284">
        <v>1</v>
      </c>
      <c r="BI284">
        <v>0</v>
      </c>
      <c r="BJ284">
        <f>fun[[#This Row],[BsmtFullBath]]+(0.5*fun[[#This Row],[BsmtHalfBath]])</f>
        <v>1</v>
      </c>
      <c r="BK284">
        <v>2</v>
      </c>
      <c r="BL284">
        <v>0</v>
      </c>
      <c r="BM284">
        <f>fun[[#This Row],[HalfBath]]+fun[[#This Row],[TOTBaseBath]]+fun[[#This Row],[FullBath]]</f>
        <v>3</v>
      </c>
      <c r="BN284">
        <v>2</v>
      </c>
      <c r="BO284">
        <v>1</v>
      </c>
      <c r="BP284" t="s">
        <v>123</v>
      </c>
      <c r="BQ284">
        <f>IF(fun[[#This Row],[KitchenQual]]="Ex",5,IF(fun[[#This Row],[KitchenQual]]="Gd",4,IF(fun[[#This Row],[KitchenQual]]="TA",3,IF(fun[[#This Row],[KitchenQual]]="Fa",2,0))))</f>
        <v>4</v>
      </c>
      <c r="BR284">
        <v>6</v>
      </c>
      <c r="BS284" t="s">
        <v>133</v>
      </c>
      <c r="BT284">
        <v>1</v>
      </c>
      <c r="BU284" t="s">
        <v>123</v>
      </c>
      <c r="BV284">
        <f>IF(fun[[#This Row],[FireplaceQu]]="Ex",5,IF(fun[[#This Row],[FireplaceQu]]="Gd",4,IF(fun[[#This Row],[FireplaceQu]]="TA",3,IF(fun[[#This Row],[FireplaceQu]]="Fa",2,0))))</f>
        <v>4</v>
      </c>
      <c r="BW284" t="s">
        <v>134</v>
      </c>
      <c r="BX284">
        <v>2008</v>
      </c>
      <c r="BY284" t="s">
        <v>135</v>
      </c>
      <c r="BZ284">
        <v>2</v>
      </c>
      <c r="CA284">
        <v>626</v>
      </c>
      <c r="CB284" t="s">
        <v>124</v>
      </c>
      <c r="CC284">
        <f>IF(fun[[#This Row],[GarageQual]]="Ex",5,IF(fun[[#This Row],[GarageQual]]="Gd",4,IF(fun[[#This Row],[GarageQual]]="TA",3,IF(fun[[#This Row],[GarageQual]]="Fa",2,IF(fun[[#This Row],[GarageQual]]="Po",1,0)))))</f>
        <v>3</v>
      </c>
      <c r="CD284" t="s">
        <v>124</v>
      </c>
      <c r="CE284">
        <f>IF(fun[[#This Row],[GarageCond]]="Ex",5,IF(fun[[#This Row],[GarageCond]]="Gd",4,IF(fun[[#This Row],[GarageCond]]="TA",3,IF(fun[[#This Row],[GarageCond]]="Fa",2,IF(fun[[#This Row],[GarageCond]]="Po",1,0)))))</f>
        <v>3</v>
      </c>
      <c r="CF284" t="s">
        <v>131</v>
      </c>
      <c r="CG284">
        <v>172</v>
      </c>
      <c r="CH284">
        <v>62</v>
      </c>
      <c r="CI284">
        <v>0</v>
      </c>
      <c r="CJ284">
        <v>0</v>
      </c>
      <c r="CK284">
        <v>0</v>
      </c>
      <c r="CL284">
        <f>(0.5*fun[[#This Row],[WoodDeckSF]])+fun[[#This Row],[OpenPorchSF]]+(2*fun[[#This Row],[EnclosedPorch]])+(1.5*fun[[#This Row],[3SsnPorch]])+fun[[#This Row],[ScreenPorch]]</f>
        <v>148</v>
      </c>
      <c r="CM284">
        <v>0</v>
      </c>
      <c r="CN284" t="s">
        <v>109</v>
      </c>
      <c r="CO284">
        <f>IF(fun[[#This Row],[PoolQC]]="Ex",5,IF(fun[[#This Row],[PoolQC]]="Gd",4,IF(fun[[#This Row],[PoolQC]]="TA",3,IF(fun[[#This Row],[PoolQC]]="Fa",2,IF(fun[[#This Row],[PoolQC]]="Po",1,0)))))</f>
        <v>0</v>
      </c>
      <c r="CP284" t="s">
        <v>109</v>
      </c>
      <c r="CQ284" t="s">
        <v>109</v>
      </c>
      <c r="CR284">
        <v>0</v>
      </c>
      <c r="CS284">
        <v>4</v>
      </c>
      <c r="CT284">
        <v>2009</v>
      </c>
      <c r="CU284" t="s">
        <v>261</v>
      </c>
      <c r="CV284" t="s">
        <v>137</v>
      </c>
      <c r="CW284">
        <f>COUNTIF(fun[[#This Row],[Id]:[SaleCondition]],0)</f>
        <v>15</v>
      </c>
      <c r="CX284">
        <f>COUNTIF(fun[[#This Row],[Id]:[SaleCondition]],"NA")</f>
        <v>4</v>
      </c>
      <c r="CY28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284">
        <f>fun[NUM_ExCond]+fun[NUM_BsmtCond]+fun[NUM_GarCond]</f>
        <v>9</v>
      </c>
      <c r="DA2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2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284">
        <v>207500</v>
      </c>
    </row>
    <row r="285" spans="1:107" x14ac:dyDescent="0.25">
      <c r="A285">
        <v>284</v>
      </c>
      <c r="B285">
        <v>20</v>
      </c>
      <c r="C285" t="s">
        <v>107</v>
      </c>
      <c r="D285">
        <f>IF(fun[[#This Row],[MSZoning]]="RL",1,0)</f>
        <v>1</v>
      </c>
      <c r="E285">
        <f>IF(fun[[#This Row],[rl]]="RM",1,0)</f>
        <v>0</v>
      </c>
      <c r="F285">
        <f>IF(fun[[#This Row],[rm]]="RH",1,0)</f>
        <v>0</v>
      </c>
      <c r="G285">
        <f>IF(fun[[#This Row],[rh]]="C (all)",1,0)</f>
        <v>0</v>
      </c>
      <c r="H285">
        <v>74</v>
      </c>
      <c r="I285">
        <f>IF(fun[[#This Row],[LotFrontage]]="NA",0,fun[[#This Row],[LotFrontage]])</f>
        <v>74</v>
      </c>
      <c r="J285">
        <v>9612</v>
      </c>
      <c r="K285" t="s">
        <v>108</v>
      </c>
      <c r="L285" t="s">
        <v>109</v>
      </c>
      <c r="M285" t="s">
        <v>110</v>
      </c>
      <c r="N285" t="s">
        <v>111</v>
      </c>
      <c r="O285" t="s">
        <v>112</v>
      </c>
      <c r="P285" t="s">
        <v>113</v>
      </c>
      <c r="Q285" t="s">
        <v>114</v>
      </c>
      <c r="R285" t="s">
        <v>162</v>
      </c>
      <c r="S285" t="s">
        <v>140</v>
      </c>
      <c r="T285" t="s">
        <v>116</v>
      </c>
      <c r="U285" t="s">
        <v>117</v>
      </c>
      <c r="V285" t="s">
        <v>141</v>
      </c>
      <c r="W285">
        <v>8</v>
      </c>
      <c r="X285">
        <v>5</v>
      </c>
      <c r="Y285">
        <v>2008</v>
      </c>
      <c r="Z285">
        <v>2009</v>
      </c>
      <c r="AA285" t="s">
        <v>119</v>
      </c>
      <c r="AB285" t="s">
        <v>120</v>
      </c>
      <c r="AC285" t="s">
        <v>121</v>
      </c>
      <c r="AD285" t="s">
        <v>121</v>
      </c>
      <c r="AE285" t="s">
        <v>163</v>
      </c>
      <c r="AF285">
        <v>72</v>
      </c>
      <c r="AG285" t="s">
        <v>123</v>
      </c>
      <c r="AH285">
        <f>IF(fun[[#This Row],[ExterQual]]="Ex",5,IF(fun[[#This Row],[ExterQual]]="Gd",4,IF(fun[[#This Row],[ExterQual]]="TA",3,IF(fun[[#This Row],[ExterQual]]="Fa",2,1))))</f>
        <v>4</v>
      </c>
      <c r="AI285" t="s">
        <v>124</v>
      </c>
      <c r="AJ285">
        <f>IF(fun[[#This Row],[ExterCond]]="Ex",5,IF(fun[[#This Row],[ExterCond]]="Gd",4,IF(fun[[#This Row],[ExterCond]]="TA",3,IF(fun[[#This Row],[ExterCond]]="Fa",2,1))))</f>
        <v>3</v>
      </c>
      <c r="AK285" t="s">
        <v>125</v>
      </c>
      <c r="AL285" t="s">
        <v>123</v>
      </c>
      <c r="AM285">
        <f>IF(fun[[#This Row],[BsmtQual]]="Ex",5,IF(fun[[#This Row],[BsmtQual]]="Gd",4,IF(fun[[#This Row],[BsmtQual]]="TA",3,IF(fun[[#This Row],[BsmtQual]]="Fa",2,IF(fun[[#This Row],[BsmtQual]]="Po",1,0)))))</f>
        <v>4</v>
      </c>
      <c r="AN285" t="s">
        <v>124</v>
      </c>
      <c r="AO285">
        <f>IF(fun[[#This Row],[BsmtCond]]="Ex",5,IF(fun[[#This Row],[BsmtCond]]="Gd",4,IF(fun[[#This Row],[BsmtCond]]="TA",3,IF(fun[[#This Row],[BsmtCond]]="Fa",2,IF(fun[[#This Row],[BsmtCond]]="Po",1,0)))))</f>
        <v>3</v>
      </c>
      <c r="AP285" t="s">
        <v>126</v>
      </c>
      <c r="AQ285">
        <f>IF(fun[[#This Row],[BsmtExposure]]="Gd",3,IF(fun[[#This Row],[BsmtExposure]]="Av",2,IF(fun[[#This Row],[BsmtExposure]]="Mn",1,0)))</f>
        <v>0</v>
      </c>
      <c r="AR285" t="s">
        <v>128</v>
      </c>
      <c r="AS285">
        <v>0</v>
      </c>
      <c r="AT285" t="s">
        <v>128</v>
      </c>
      <c r="AU285">
        <v>0</v>
      </c>
      <c r="AV285">
        <v>1468</v>
      </c>
      <c r="AW285">
        <v>1468</v>
      </c>
      <c r="AX285" t="s">
        <v>129</v>
      </c>
      <c r="AY285" t="s">
        <v>130</v>
      </c>
      <c r="AZ285">
        <f>IF(fun[[#This Row],[HeatingQC]]="Ex",5,IF(fun[[#This Row],[HeatingQC]]="Gd",4,IF(fun[[#This Row],[HeatingQC]]="TA",3,IF(fun[[#This Row],[HeatingQC]]="Fa",2,IF(fun[[#This Row],[HeatingQC]]="Po",1,0)))))</f>
        <v>5</v>
      </c>
      <c r="BA285" t="s">
        <v>131</v>
      </c>
      <c r="BB285" t="s">
        <v>132</v>
      </c>
      <c r="BC285">
        <v>1468</v>
      </c>
      <c r="BD285">
        <v>0</v>
      </c>
      <c r="BE285">
        <v>0</v>
      </c>
      <c r="BF285">
        <v>1468</v>
      </c>
      <c r="BG285">
        <f>LOG(fun[[#This Row],[GrLivArea]])</f>
        <v>3.1667260555800518</v>
      </c>
      <c r="BH285">
        <v>0</v>
      </c>
      <c r="BI285">
        <v>0</v>
      </c>
      <c r="BJ285">
        <f>fun[[#This Row],[BsmtFullBath]]+(0.5*fun[[#This Row],[BsmtHalfBath]])</f>
        <v>0</v>
      </c>
      <c r="BK285">
        <v>2</v>
      </c>
      <c r="BL285">
        <v>0</v>
      </c>
      <c r="BM285">
        <f>fun[[#This Row],[HalfBath]]+fun[[#This Row],[TOTBaseBath]]+fun[[#This Row],[FullBath]]</f>
        <v>2</v>
      </c>
      <c r="BN285">
        <v>3</v>
      </c>
      <c r="BO285">
        <v>1</v>
      </c>
      <c r="BP285" t="s">
        <v>123</v>
      </c>
      <c r="BQ285">
        <f>IF(fun[[#This Row],[KitchenQual]]="Ex",5,IF(fun[[#This Row],[KitchenQual]]="Gd",4,IF(fun[[#This Row],[KitchenQual]]="TA",3,IF(fun[[#This Row],[KitchenQual]]="Fa",2,0))))</f>
        <v>4</v>
      </c>
      <c r="BR285">
        <v>6</v>
      </c>
      <c r="BS285" t="s">
        <v>133</v>
      </c>
      <c r="BT285">
        <v>1</v>
      </c>
      <c r="BU285" t="s">
        <v>123</v>
      </c>
      <c r="BV285">
        <f>IF(fun[[#This Row],[FireplaceQu]]="Ex",5,IF(fun[[#This Row],[FireplaceQu]]="Gd",4,IF(fun[[#This Row],[FireplaceQu]]="TA",3,IF(fun[[#This Row],[FireplaceQu]]="Fa",2,0))))</f>
        <v>4</v>
      </c>
      <c r="BW285" t="s">
        <v>134</v>
      </c>
      <c r="BX285">
        <v>2008</v>
      </c>
      <c r="BY285" t="s">
        <v>183</v>
      </c>
      <c r="BZ285">
        <v>3</v>
      </c>
      <c r="CA285">
        <v>898</v>
      </c>
      <c r="CB285" t="s">
        <v>124</v>
      </c>
      <c r="CC285">
        <f>IF(fun[[#This Row],[GarageQual]]="Ex",5,IF(fun[[#This Row],[GarageQual]]="Gd",4,IF(fun[[#This Row],[GarageQual]]="TA",3,IF(fun[[#This Row],[GarageQual]]="Fa",2,IF(fun[[#This Row],[GarageQual]]="Po",1,0)))))</f>
        <v>3</v>
      </c>
      <c r="CD285" t="s">
        <v>124</v>
      </c>
      <c r="CE285">
        <f>IF(fun[[#This Row],[GarageCond]]="Ex",5,IF(fun[[#This Row],[GarageCond]]="Gd",4,IF(fun[[#This Row],[GarageCond]]="TA",3,IF(fun[[#This Row],[GarageCond]]="Fa",2,IF(fun[[#This Row],[GarageCond]]="Po",1,0)))))</f>
        <v>3</v>
      </c>
      <c r="CF285" t="s">
        <v>131</v>
      </c>
      <c r="CG285">
        <v>210</v>
      </c>
      <c r="CH285">
        <v>150</v>
      </c>
      <c r="CI285">
        <v>0</v>
      </c>
      <c r="CJ285">
        <v>0</v>
      </c>
      <c r="CK285">
        <v>0</v>
      </c>
      <c r="CL285">
        <f>(0.5*fun[[#This Row],[WoodDeckSF]])+fun[[#This Row],[OpenPorchSF]]+(2*fun[[#This Row],[EnclosedPorch]])+(1.5*fun[[#This Row],[3SsnPorch]])+fun[[#This Row],[ScreenPorch]]</f>
        <v>255</v>
      </c>
      <c r="CM285">
        <v>0</v>
      </c>
      <c r="CN285" t="s">
        <v>109</v>
      </c>
      <c r="CO285">
        <f>IF(fun[[#This Row],[PoolQC]]="Ex",5,IF(fun[[#This Row],[PoolQC]]="Gd",4,IF(fun[[#This Row],[PoolQC]]="TA",3,IF(fun[[#This Row],[PoolQC]]="Fa",2,IF(fun[[#This Row],[PoolQC]]="Po",1,0)))))</f>
        <v>0</v>
      </c>
      <c r="CP285" t="s">
        <v>109</v>
      </c>
      <c r="CQ285" t="s">
        <v>109</v>
      </c>
      <c r="CR285">
        <v>0</v>
      </c>
      <c r="CS285">
        <v>12</v>
      </c>
      <c r="CT285">
        <v>2009</v>
      </c>
      <c r="CU285" t="s">
        <v>184</v>
      </c>
      <c r="CV285" t="s">
        <v>185</v>
      </c>
      <c r="CW285">
        <f>COUNTIF(fun[[#This Row],[Id]:[SaleCondition]],0)</f>
        <v>18</v>
      </c>
      <c r="CX285">
        <f>COUNTIF(fun[[#This Row],[Id]:[SaleCondition]],"NA")</f>
        <v>4</v>
      </c>
      <c r="CY285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285">
        <f>fun[NUM_ExCond]+fun[NUM_BsmtCond]+fun[NUM_GarCond]</f>
        <v>9</v>
      </c>
      <c r="DA2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2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285">
        <v>244600</v>
      </c>
    </row>
    <row r="286" spans="1:107" x14ac:dyDescent="0.25">
      <c r="A286">
        <v>285</v>
      </c>
      <c r="B286">
        <v>120</v>
      </c>
      <c r="C286" t="s">
        <v>107</v>
      </c>
      <c r="D286">
        <f>IF(fun[[#This Row],[MSZoning]]="RL",1,0)</f>
        <v>1</v>
      </c>
      <c r="E286">
        <f>IF(fun[[#This Row],[rl]]="RM",1,0)</f>
        <v>0</v>
      </c>
      <c r="F286">
        <f>IF(fun[[#This Row],[rm]]="RH",1,0)</f>
        <v>0</v>
      </c>
      <c r="G286">
        <f>IF(fun[[#This Row],[rh]]="C (all)",1,0)</f>
        <v>0</v>
      </c>
      <c r="H286">
        <v>50</v>
      </c>
      <c r="I286">
        <f>IF(fun[[#This Row],[LotFrontage]]="NA",0,fun[[#This Row],[LotFrontage]])</f>
        <v>50</v>
      </c>
      <c r="J286">
        <v>8012</v>
      </c>
      <c r="K286" t="s">
        <v>108</v>
      </c>
      <c r="L286" t="s">
        <v>109</v>
      </c>
      <c r="M286" t="s">
        <v>110</v>
      </c>
      <c r="N286" t="s">
        <v>111</v>
      </c>
      <c r="O286" t="s">
        <v>112</v>
      </c>
      <c r="P286" t="s">
        <v>113</v>
      </c>
      <c r="Q286" t="s">
        <v>114</v>
      </c>
      <c r="R286" t="s">
        <v>196</v>
      </c>
      <c r="S286" t="s">
        <v>116</v>
      </c>
      <c r="T286" t="s">
        <v>116</v>
      </c>
      <c r="U286" t="s">
        <v>205</v>
      </c>
      <c r="V286" t="s">
        <v>141</v>
      </c>
      <c r="W286">
        <v>6</v>
      </c>
      <c r="X286">
        <v>5</v>
      </c>
      <c r="Y286">
        <v>1992</v>
      </c>
      <c r="Z286">
        <v>1992</v>
      </c>
      <c r="AA286" t="s">
        <v>119</v>
      </c>
      <c r="AB286" t="s">
        <v>120</v>
      </c>
      <c r="AC286" t="s">
        <v>187</v>
      </c>
      <c r="AD286" t="s">
        <v>260</v>
      </c>
      <c r="AE286" t="s">
        <v>143</v>
      </c>
      <c r="AF286">
        <v>0</v>
      </c>
      <c r="AG286" t="s">
        <v>123</v>
      </c>
      <c r="AH286">
        <f>IF(fun[[#This Row],[ExterQual]]="Ex",5,IF(fun[[#This Row],[ExterQual]]="Gd",4,IF(fun[[#This Row],[ExterQual]]="TA",3,IF(fun[[#This Row],[ExterQual]]="Fa",2,1))))</f>
        <v>4</v>
      </c>
      <c r="AI286" t="s">
        <v>124</v>
      </c>
      <c r="AJ286">
        <f>IF(fun[[#This Row],[ExterCond]]="Ex",5,IF(fun[[#This Row],[ExterCond]]="Gd",4,IF(fun[[#This Row],[ExterCond]]="TA",3,IF(fun[[#This Row],[ExterCond]]="Fa",2,1))))</f>
        <v>3</v>
      </c>
      <c r="AK286" t="s">
        <v>125</v>
      </c>
      <c r="AL286" t="s">
        <v>123</v>
      </c>
      <c r="AM286">
        <f>IF(fun[[#This Row],[BsmtQual]]="Ex",5,IF(fun[[#This Row],[BsmtQual]]="Gd",4,IF(fun[[#This Row],[BsmtQual]]="TA",3,IF(fun[[#This Row],[BsmtQual]]="Fa",2,IF(fun[[#This Row],[BsmtQual]]="Po",1,0)))))</f>
        <v>4</v>
      </c>
      <c r="AN286" t="s">
        <v>124</v>
      </c>
      <c r="AO286">
        <f>IF(fun[[#This Row],[BsmtCond]]="Ex",5,IF(fun[[#This Row],[BsmtCond]]="Gd",4,IF(fun[[#This Row],[BsmtCond]]="TA",3,IF(fun[[#This Row],[BsmtCond]]="Fa",2,IF(fun[[#This Row],[BsmtCond]]="Po",1,0)))))</f>
        <v>3</v>
      </c>
      <c r="AP286" t="s">
        <v>126</v>
      </c>
      <c r="AQ286">
        <f>IF(fun[[#This Row],[BsmtExposure]]="Gd",3,IF(fun[[#This Row],[BsmtExposure]]="Av",2,IF(fun[[#This Row],[BsmtExposure]]="Mn",1,0)))</f>
        <v>0</v>
      </c>
      <c r="AR286" t="s">
        <v>127</v>
      </c>
      <c r="AS286">
        <v>430</v>
      </c>
      <c r="AT286" t="s">
        <v>128</v>
      </c>
      <c r="AU286">
        <v>0</v>
      </c>
      <c r="AV286">
        <v>1145</v>
      </c>
      <c r="AW286">
        <v>1575</v>
      </c>
      <c r="AX286" t="s">
        <v>129</v>
      </c>
      <c r="AY286" t="s">
        <v>123</v>
      </c>
      <c r="AZ286">
        <f>IF(fun[[#This Row],[HeatingQC]]="Ex",5,IF(fun[[#This Row],[HeatingQC]]="Gd",4,IF(fun[[#This Row],[HeatingQC]]="TA",3,IF(fun[[#This Row],[HeatingQC]]="Fa",2,IF(fun[[#This Row],[HeatingQC]]="Po",1,0)))))</f>
        <v>4</v>
      </c>
      <c r="BA286" t="s">
        <v>131</v>
      </c>
      <c r="BB286" t="s">
        <v>132</v>
      </c>
      <c r="BC286">
        <v>1575</v>
      </c>
      <c r="BD286">
        <v>0</v>
      </c>
      <c r="BE286">
        <v>0</v>
      </c>
      <c r="BF286">
        <v>1575</v>
      </c>
      <c r="BG286">
        <f>LOG(fun[[#This Row],[GrLivArea]])</f>
        <v>3.1972805581256192</v>
      </c>
      <c r="BH286">
        <v>1</v>
      </c>
      <c r="BI286">
        <v>0</v>
      </c>
      <c r="BJ286">
        <f>fun[[#This Row],[BsmtFullBath]]+(0.5*fun[[#This Row],[BsmtHalfBath]])</f>
        <v>1</v>
      </c>
      <c r="BK286">
        <v>2</v>
      </c>
      <c r="BL286">
        <v>0</v>
      </c>
      <c r="BM286">
        <f>fun[[#This Row],[HalfBath]]+fun[[#This Row],[TOTBaseBath]]+fun[[#This Row],[FullBath]]</f>
        <v>3</v>
      </c>
      <c r="BN286">
        <v>2</v>
      </c>
      <c r="BO286">
        <v>1</v>
      </c>
      <c r="BP286" t="s">
        <v>123</v>
      </c>
      <c r="BQ286">
        <f>IF(fun[[#This Row],[KitchenQual]]="Ex",5,IF(fun[[#This Row],[KitchenQual]]="Gd",4,IF(fun[[#This Row],[KitchenQual]]="TA",3,IF(fun[[#This Row],[KitchenQual]]="Fa",2,0))))</f>
        <v>4</v>
      </c>
      <c r="BR286">
        <v>5</v>
      </c>
      <c r="BS286" t="s">
        <v>133</v>
      </c>
      <c r="BT286">
        <v>0</v>
      </c>
      <c r="BU286" t="s">
        <v>109</v>
      </c>
      <c r="BV286">
        <f>IF(fun[[#This Row],[FireplaceQu]]="Ex",5,IF(fun[[#This Row],[FireplaceQu]]="Gd",4,IF(fun[[#This Row],[FireplaceQu]]="TA",3,IF(fun[[#This Row],[FireplaceQu]]="Fa",2,0))))</f>
        <v>0</v>
      </c>
      <c r="BW286" t="s">
        <v>134</v>
      </c>
      <c r="BX286">
        <v>1992</v>
      </c>
      <c r="BY286" t="s">
        <v>135</v>
      </c>
      <c r="BZ286">
        <v>2</v>
      </c>
      <c r="CA286">
        <v>529</v>
      </c>
      <c r="CB286" t="s">
        <v>124</v>
      </c>
      <c r="CC286">
        <f>IF(fun[[#This Row],[GarageQual]]="Ex",5,IF(fun[[#This Row],[GarageQual]]="Gd",4,IF(fun[[#This Row],[GarageQual]]="TA",3,IF(fun[[#This Row],[GarageQual]]="Fa",2,IF(fun[[#This Row],[GarageQual]]="Po",1,0)))))</f>
        <v>3</v>
      </c>
      <c r="CD286" t="s">
        <v>124</v>
      </c>
      <c r="CE286">
        <f>IF(fun[[#This Row],[GarageCond]]="Ex",5,IF(fun[[#This Row],[GarageCond]]="Gd",4,IF(fun[[#This Row],[GarageCond]]="TA",3,IF(fun[[#This Row],[GarageCond]]="Fa",2,IF(fun[[#This Row],[GarageCond]]="Po",1,0)))))</f>
        <v>3</v>
      </c>
      <c r="CF286" t="s">
        <v>131</v>
      </c>
      <c r="CG286">
        <v>0</v>
      </c>
      <c r="CH286">
        <v>0</v>
      </c>
      <c r="CI286">
        <v>52</v>
      </c>
      <c r="CJ286">
        <v>0</v>
      </c>
      <c r="CK286">
        <v>0</v>
      </c>
      <c r="CL286">
        <f>(0.5*fun[[#This Row],[WoodDeckSF]])+fun[[#This Row],[OpenPorchSF]]+(2*fun[[#This Row],[EnclosedPorch]])+(1.5*fun[[#This Row],[3SsnPorch]])+fun[[#This Row],[ScreenPorch]]</f>
        <v>104</v>
      </c>
      <c r="CM286">
        <v>0</v>
      </c>
      <c r="CN286" t="s">
        <v>109</v>
      </c>
      <c r="CO286">
        <f>IF(fun[[#This Row],[PoolQC]]="Ex",5,IF(fun[[#This Row],[PoolQC]]="Gd",4,IF(fun[[#This Row],[PoolQC]]="TA",3,IF(fun[[#This Row],[PoolQC]]="Fa",2,IF(fun[[#This Row],[PoolQC]]="Po",1,0)))))</f>
        <v>0</v>
      </c>
      <c r="CP286" t="s">
        <v>109</v>
      </c>
      <c r="CQ286" t="s">
        <v>109</v>
      </c>
      <c r="CR286">
        <v>0</v>
      </c>
      <c r="CS286">
        <v>7</v>
      </c>
      <c r="CT286">
        <v>2007</v>
      </c>
      <c r="CU286" t="s">
        <v>136</v>
      </c>
      <c r="CV286" t="s">
        <v>137</v>
      </c>
      <c r="CW286">
        <f>COUNTIF(fun[[#This Row],[Id]:[SaleCondition]],0)</f>
        <v>19</v>
      </c>
      <c r="CX286">
        <f>COUNTIF(fun[[#This Row],[Id]:[SaleCondition]],"NA")</f>
        <v>5</v>
      </c>
      <c r="CY28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86">
        <f>fun[NUM_ExCond]+fun[NUM_BsmtCond]+fun[NUM_GarCond]</f>
        <v>9</v>
      </c>
      <c r="DA2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2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60.5</v>
      </c>
      <c r="DC286">
        <v>179200</v>
      </c>
    </row>
    <row r="287" spans="1:107" x14ac:dyDescent="0.25">
      <c r="A287">
        <v>286</v>
      </c>
      <c r="B287">
        <v>160</v>
      </c>
      <c r="C287" t="s">
        <v>218</v>
      </c>
      <c r="D287">
        <f>IF(fun[[#This Row],[MSZoning]]="RL",1,0)</f>
        <v>0</v>
      </c>
      <c r="E287">
        <f>IF(fun[[#This Row],[rl]]="RM",1,0)</f>
        <v>0</v>
      </c>
      <c r="F287">
        <f>IF(fun[[#This Row],[rm]]="RH",1,0)</f>
        <v>0</v>
      </c>
      <c r="G287">
        <f>IF(fun[[#This Row],[rh]]="C (all)",1,0)</f>
        <v>0</v>
      </c>
      <c r="H287">
        <v>35</v>
      </c>
      <c r="I287">
        <f>IF(fun[[#This Row],[LotFrontage]]="NA",0,fun[[#This Row],[LotFrontage]])</f>
        <v>35</v>
      </c>
      <c r="J287">
        <v>4251</v>
      </c>
      <c r="K287" t="s">
        <v>108</v>
      </c>
      <c r="L287" t="s">
        <v>108</v>
      </c>
      <c r="M287" t="s">
        <v>146</v>
      </c>
      <c r="N287" t="s">
        <v>111</v>
      </c>
      <c r="O287" t="s">
        <v>112</v>
      </c>
      <c r="P287" t="s">
        <v>113</v>
      </c>
      <c r="Q287" t="s">
        <v>114</v>
      </c>
      <c r="R287" t="s">
        <v>162</v>
      </c>
      <c r="S287" t="s">
        <v>116</v>
      </c>
      <c r="T287" t="s">
        <v>116</v>
      </c>
      <c r="U287" t="s">
        <v>205</v>
      </c>
      <c r="V287" t="s">
        <v>118</v>
      </c>
      <c r="W287">
        <v>7</v>
      </c>
      <c r="X287">
        <v>5</v>
      </c>
      <c r="Y287">
        <v>2006</v>
      </c>
      <c r="Z287">
        <v>2007</v>
      </c>
      <c r="AA287" t="s">
        <v>119</v>
      </c>
      <c r="AB287" t="s">
        <v>120</v>
      </c>
      <c r="AC287" t="s">
        <v>142</v>
      </c>
      <c r="AD287" t="s">
        <v>142</v>
      </c>
      <c r="AE287" t="s">
        <v>143</v>
      </c>
      <c r="AF287">
        <v>0</v>
      </c>
      <c r="AG287" t="s">
        <v>123</v>
      </c>
      <c r="AH287">
        <f>IF(fun[[#This Row],[ExterQual]]="Ex",5,IF(fun[[#This Row],[ExterQual]]="Gd",4,IF(fun[[#This Row],[ExterQual]]="TA",3,IF(fun[[#This Row],[ExterQual]]="Fa",2,1))))</f>
        <v>4</v>
      </c>
      <c r="AI287" t="s">
        <v>124</v>
      </c>
      <c r="AJ287">
        <f>IF(fun[[#This Row],[ExterCond]]="Ex",5,IF(fun[[#This Row],[ExterCond]]="Gd",4,IF(fun[[#This Row],[ExterCond]]="TA",3,IF(fun[[#This Row],[ExterCond]]="Fa",2,1))))</f>
        <v>3</v>
      </c>
      <c r="AK287" t="s">
        <v>125</v>
      </c>
      <c r="AL287" t="s">
        <v>123</v>
      </c>
      <c r="AM287">
        <f>IF(fun[[#This Row],[BsmtQual]]="Ex",5,IF(fun[[#This Row],[BsmtQual]]="Gd",4,IF(fun[[#This Row],[BsmtQual]]="TA",3,IF(fun[[#This Row],[BsmtQual]]="Fa",2,IF(fun[[#This Row],[BsmtQual]]="Po",1,0)))))</f>
        <v>4</v>
      </c>
      <c r="AN287" t="s">
        <v>124</v>
      </c>
      <c r="AO287">
        <f>IF(fun[[#This Row],[BsmtCond]]="Ex",5,IF(fun[[#This Row],[BsmtCond]]="Gd",4,IF(fun[[#This Row],[BsmtCond]]="TA",3,IF(fun[[#This Row],[BsmtCond]]="Fa",2,IF(fun[[#This Row],[BsmtCond]]="Po",1,0)))))</f>
        <v>3</v>
      </c>
      <c r="AP287" t="s">
        <v>126</v>
      </c>
      <c r="AQ287">
        <f>IF(fun[[#This Row],[BsmtExposure]]="Gd",3,IF(fun[[#This Row],[BsmtExposure]]="Av",2,IF(fun[[#This Row],[BsmtExposure]]="Mn",1,0)))</f>
        <v>0</v>
      </c>
      <c r="AR287" t="s">
        <v>128</v>
      </c>
      <c r="AS287">
        <v>0</v>
      </c>
      <c r="AT287" t="s">
        <v>128</v>
      </c>
      <c r="AU287">
        <v>0</v>
      </c>
      <c r="AV287">
        <v>625</v>
      </c>
      <c r="AW287">
        <v>625</v>
      </c>
      <c r="AX287" t="s">
        <v>129</v>
      </c>
      <c r="AY287" t="s">
        <v>130</v>
      </c>
      <c r="AZ287">
        <f>IF(fun[[#This Row],[HeatingQC]]="Ex",5,IF(fun[[#This Row],[HeatingQC]]="Gd",4,IF(fun[[#This Row],[HeatingQC]]="TA",3,IF(fun[[#This Row],[HeatingQC]]="Fa",2,IF(fun[[#This Row],[HeatingQC]]="Po",1,0)))))</f>
        <v>5</v>
      </c>
      <c r="BA287" t="s">
        <v>131</v>
      </c>
      <c r="BB287" t="s">
        <v>132</v>
      </c>
      <c r="BC287">
        <v>625</v>
      </c>
      <c r="BD287">
        <v>625</v>
      </c>
      <c r="BE287">
        <v>0</v>
      </c>
      <c r="BF287">
        <v>1250</v>
      </c>
      <c r="BG287">
        <f>LOG(fun[[#This Row],[GrLivArea]])</f>
        <v>3.0969100130080562</v>
      </c>
      <c r="BH287">
        <v>0</v>
      </c>
      <c r="BI287">
        <v>0</v>
      </c>
      <c r="BJ287">
        <f>fun[[#This Row],[BsmtFullBath]]+(0.5*fun[[#This Row],[BsmtHalfBath]])</f>
        <v>0</v>
      </c>
      <c r="BK287">
        <v>2</v>
      </c>
      <c r="BL287">
        <v>1</v>
      </c>
      <c r="BM287">
        <f>fun[[#This Row],[HalfBath]]+fun[[#This Row],[TOTBaseBath]]+fun[[#This Row],[FullBath]]</f>
        <v>3</v>
      </c>
      <c r="BN287">
        <v>2</v>
      </c>
      <c r="BO287">
        <v>1</v>
      </c>
      <c r="BP287" t="s">
        <v>123</v>
      </c>
      <c r="BQ287">
        <f>IF(fun[[#This Row],[KitchenQual]]="Ex",5,IF(fun[[#This Row],[KitchenQual]]="Gd",4,IF(fun[[#This Row],[KitchenQual]]="TA",3,IF(fun[[#This Row],[KitchenQual]]="Fa",2,0))))</f>
        <v>4</v>
      </c>
      <c r="BR287">
        <v>5</v>
      </c>
      <c r="BS287" t="s">
        <v>133</v>
      </c>
      <c r="BT287">
        <v>0</v>
      </c>
      <c r="BU287" t="s">
        <v>109</v>
      </c>
      <c r="BV287">
        <f>IF(fun[[#This Row],[FireplaceQu]]="Ex",5,IF(fun[[#This Row],[FireplaceQu]]="Gd",4,IF(fun[[#This Row],[FireplaceQu]]="TA",3,IF(fun[[#This Row],[FireplaceQu]]="Fa",2,0))))</f>
        <v>0</v>
      </c>
      <c r="BW287" t="s">
        <v>153</v>
      </c>
      <c r="BX287">
        <v>2006</v>
      </c>
      <c r="BY287" t="s">
        <v>135</v>
      </c>
      <c r="BZ287">
        <v>2</v>
      </c>
      <c r="CA287">
        <v>528</v>
      </c>
      <c r="CB287" t="s">
        <v>124</v>
      </c>
      <c r="CC287">
        <f>IF(fun[[#This Row],[GarageQual]]="Ex",5,IF(fun[[#This Row],[GarageQual]]="Gd",4,IF(fun[[#This Row],[GarageQual]]="TA",3,IF(fun[[#This Row],[GarageQual]]="Fa",2,IF(fun[[#This Row],[GarageQual]]="Po",1,0)))))</f>
        <v>3</v>
      </c>
      <c r="CD287" t="s">
        <v>124</v>
      </c>
      <c r="CE287">
        <f>IF(fun[[#This Row],[GarageCond]]="Ex",5,IF(fun[[#This Row],[GarageCond]]="Gd",4,IF(fun[[#This Row],[GarageCond]]="TA",3,IF(fun[[#This Row],[GarageCond]]="Fa",2,IF(fun[[#This Row],[GarageCond]]="Po",1,0)))))</f>
        <v>3</v>
      </c>
      <c r="CF287" t="s">
        <v>131</v>
      </c>
      <c r="CG287">
        <v>0</v>
      </c>
      <c r="CH287">
        <v>54</v>
      </c>
      <c r="CI287">
        <v>0</v>
      </c>
      <c r="CJ287">
        <v>0</v>
      </c>
      <c r="CK287">
        <v>0</v>
      </c>
      <c r="CL287">
        <f>(0.5*fun[[#This Row],[WoodDeckSF]])+fun[[#This Row],[OpenPorchSF]]+(2*fun[[#This Row],[EnclosedPorch]])+(1.5*fun[[#This Row],[3SsnPorch]])+fun[[#This Row],[ScreenPorch]]</f>
        <v>54</v>
      </c>
      <c r="CM287">
        <v>0</v>
      </c>
      <c r="CN287" t="s">
        <v>109</v>
      </c>
      <c r="CO287">
        <f>IF(fun[[#This Row],[PoolQC]]="Ex",5,IF(fun[[#This Row],[PoolQC]]="Gd",4,IF(fun[[#This Row],[PoolQC]]="TA",3,IF(fun[[#This Row],[PoolQC]]="Fa",2,IF(fun[[#This Row],[PoolQC]]="Po",1,0)))))</f>
        <v>0</v>
      </c>
      <c r="CP287" t="s">
        <v>109</v>
      </c>
      <c r="CQ287" t="s">
        <v>109</v>
      </c>
      <c r="CR287">
        <v>0</v>
      </c>
      <c r="CS287">
        <v>6</v>
      </c>
      <c r="CT287">
        <v>2007</v>
      </c>
      <c r="CU287" t="s">
        <v>184</v>
      </c>
      <c r="CV287" t="s">
        <v>185</v>
      </c>
      <c r="CW287">
        <f>COUNTIF(fun[[#This Row],[Id]:[SaleCondition]],0)</f>
        <v>21</v>
      </c>
      <c r="CX287">
        <f>COUNTIF(fun[[#This Row],[Id]:[SaleCondition]],"NA")</f>
        <v>4</v>
      </c>
      <c r="CY28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287">
        <f>fun[NUM_ExCond]+fun[NUM_BsmtCond]+fun[NUM_GarCond]</f>
        <v>9</v>
      </c>
      <c r="DA2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2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287">
        <v>164700</v>
      </c>
    </row>
    <row r="288" spans="1:107" x14ac:dyDescent="0.25">
      <c r="A288">
        <v>287</v>
      </c>
      <c r="B288">
        <v>50</v>
      </c>
      <c r="C288" t="s">
        <v>107</v>
      </c>
      <c r="D288">
        <f>IF(fun[[#This Row],[MSZoning]]="RL",1,0)</f>
        <v>1</v>
      </c>
      <c r="E288">
        <f>IF(fun[[#This Row],[rl]]="RM",1,0)</f>
        <v>0</v>
      </c>
      <c r="F288">
        <f>IF(fun[[#This Row],[rm]]="RH",1,0)</f>
        <v>0</v>
      </c>
      <c r="G288">
        <f>IF(fun[[#This Row],[rh]]="C (all)",1,0)</f>
        <v>0</v>
      </c>
      <c r="H288">
        <v>77</v>
      </c>
      <c r="I288">
        <f>IF(fun[[#This Row],[LotFrontage]]="NA",0,fun[[#This Row],[LotFrontage]])</f>
        <v>77</v>
      </c>
      <c r="J288">
        <v>9786</v>
      </c>
      <c r="K288" t="s">
        <v>108</v>
      </c>
      <c r="L288" t="s">
        <v>109</v>
      </c>
      <c r="M288" t="s">
        <v>146</v>
      </c>
      <c r="N288" t="s">
        <v>201</v>
      </c>
      <c r="O288" t="s">
        <v>112</v>
      </c>
      <c r="P288" t="s">
        <v>113</v>
      </c>
      <c r="Q288" t="s">
        <v>114</v>
      </c>
      <c r="R288" t="s">
        <v>188</v>
      </c>
      <c r="S288" t="s">
        <v>116</v>
      </c>
      <c r="T288" t="s">
        <v>116</v>
      </c>
      <c r="U288" t="s">
        <v>117</v>
      </c>
      <c r="V288" t="s">
        <v>158</v>
      </c>
      <c r="W288">
        <v>6</v>
      </c>
      <c r="X288">
        <v>7</v>
      </c>
      <c r="Y288">
        <v>1962</v>
      </c>
      <c r="Z288">
        <v>1981</v>
      </c>
      <c r="AA288" t="s">
        <v>119</v>
      </c>
      <c r="AB288" t="s">
        <v>120</v>
      </c>
      <c r="AC288" t="s">
        <v>150</v>
      </c>
      <c r="AD288" t="s">
        <v>150</v>
      </c>
      <c r="AE288" t="s">
        <v>143</v>
      </c>
      <c r="AF288">
        <v>0</v>
      </c>
      <c r="AG288" t="s">
        <v>124</v>
      </c>
      <c r="AH288">
        <f>IF(fun[[#This Row],[ExterQual]]="Ex",5,IF(fun[[#This Row],[ExterQual]]="Gd",4,IF(fun[[#This Row],[ExterQual]]="TA",3,IF(fun[[#This Row],[ExterQual]]="Fa",2,1))))</f>
        <v>3</v>
      </c>
      <c r="AI288" t="s">
        <v>124</v>
      </c>
      <c r="AJ288">
        <f>IF(fun[[#This Row],[ExterCond]]="Ex",5,IF(fun[[#This Row],[ExterCond]]="Gd",4,IF(fun[[#This Row],[ExterCond]]="TA",3,IF(fun[[#This Row],[ExterCond]]="Fa",2,1))))</f>
        <v>3</v>
      </c>
      <c r="AK288" t="s">
        <v>144</v>
      </c>
      <c r="AL288" t="s">
        <v>124</v>
      </c>
      <c r="AM288">
        <f>IF(fun[[#This Row],[BsmtQual]]="Ex",5,IF(fun[[#This Row],[BsmtQual]]="Gd",4,IF(fun[[#This Row],[BsmtQual]]="TA",3,IF(fun[[#This Row],[BsmtQual]]="Fa",2,IF(fun[[#This Row],[BsmtQual]]="Po",1,0)))))</f>
        <v>3</v>
      </c>
      <c r="AN288" t="s">
        <v>124</v>
      </c>
      <c r="AO288">
        <f>IF(fun[[#This Row],[BsmtCond]]="Ex",5,IF(fun[[#This Row],[BsmtCond]]="Gd",4,IF(fun[[#This Row],[BsmtCond]]="TA",3,IF(fun[[#This Row],[BsmtCond]]="Fa",2,IF(fun[[#This Row],[BsmtCond]]="Po",1,0)))))</f>
        <v>3</v>
      </c>
      <c r="AP288" t="s">
        <v>126</v>
      </c>
      <c r="AQ288">
        <f>IF(fun[[#This Row],[BsmtExposure]]="Gd",3,IF(fun[[#This Row],[BsmtExposure]]="Av",2,IF(fun[[#This Row],[BsmtExposure]]="Mn",1,0)))</f>
        <v>0</v>
      </c>
      <c r="AR288" t="s">
        <v>179</v>
      </c>
      <c r="AS288">
        <v>600</v>
      </c>
      <c r="AT288" t="s">
        <v>128</v>
      </c>
      <c r="AU288">
        <v>0</v>
      </c>
      <c r="AV288">
        <v>312</v>
      </c>
      <c r="AW288">
        <v>912</v>
      </c>
      <c r="AX288" t="s">
        <v>129</v>
      </c>
      <c r="AY288" t="s">
        <v>124</v>
      </c>
      <c r="AZ288">
        <f>IF(fun[[#This Row],[HeatingQC]]="Ex",5,IF(fun[[#This Row],[HeatingQC]]="Gd",4,IF(fun[[#This Row],[HeatingQC]]="TA",3,IF(fun[[#This Row],[HeatingQC]]="Fa",2,IF(fun[[#This Row],[HeatingQC]]="Po",1,0)))))</f>
        <v>3</v>
      </c>
      <c r="BA288" t="s">
        <v>131</v>
      </c>
      <c r="BB288" t="s">
        <v>132</v>
      </c>
      <c r="BC288">
        <v>1085</v>
      </c>
      <c r="BD288">
        <v>649</v>
      </c>
      <c r="BE288">
        <v>0</v>
      </c>
      <c r="BF288">
        <v>1734</v>
      </c>
      <c r="BG288">
        <f>LOG(fun[[#This Row],[GrLivArea]])</f>
        <v>3.2390490931401916</v>
      </c>
      <c r="BH288">
        <v>0</v>
      </c>
      <c r="BI288">
        <v>0</v>
      </c>
      <c r="BJ288">
        <f>fun[[#This Row],[BsmtFullBath]]+(0.5*fun[[#This Row],[BsmtHalfBath]])</f>
        <v>0</v>
      </c>
      <c r="BK288">
        <v>1</v>
      </c>
      <c r="BL288">
        <v>1</v>
      </c>
      <c r="BM288">
        <f>fun[[#This Row],[HalfBath]]+fun[[#This Row],[TOTBaseBath]]+fun[[#This Row],[FullBath]]</f>
        <v>2</v>
      </c>
      <c r="BN288">
        <v>3</v>
      </c>
      <c r="BO288">
        <v>1</v>
      </c>
      <c r="BP288" t="s">
        <v>123</v>
      </c>
      <c r="BQ288">
        <f>IF(fun[[#This Row],[KitchenQual]]="Ex",5,IF(fun[[#This Row],[KitchenQual]]="Gd",4,IF(fun[[#This Row],[KitchenQual]]="TA",3,IF(fun[[#This Row],[KitchenQual]]="Fa",2,0))))</f>
        <v>4</v>
      </c>
      <c r="BR288">
        <v>7</v>
      </c>
      <c r="BS288" t="s">
        <v>133</v>
      </c>
      <c r="BT288">
        <v>1</v>
      </c>
      <c r="BU288" t="s">
        <v>123</v>
      </c>
      <c r="BV288">
        <f>IF(fun[[#This Row],[FireplaceQu]]="Ex",5,IF(fun[[#This Row],[FireplaceQu]]="Gd",4,IF(fun[[#This Row],[FireplaceQu]]="TA",3,IF(fun[[#This Row],[FireplaceQu]]="Fa",2,0))))</f>
        <v>4</v>
      </c>
      <c r="BW288" t="s">
        <v>134</v>
      </c>
      <c r="BX288">
        <v>1962</v>
      </c>
      <c r="BY288" t="s">
        <v>135</v>
      </c>
      <c r="BZ288">
        <v>2</v>
      </c>
      <c r="CA288">
        <v>440</v>
      </c>
      <c r="CB288" t="s">
        <v>124</v>
      </c>
      <c r="CC288">
        <f>IF(fun[[#This Row],[GarageQual]]="Ex",5,IF(fun[[#This Row],[GarageQual]]="Gd",4,IF(fun[[#This Row],[GarageQual]]="TA",3,IF(fun[[#This Row],[GarageQual]]="Fa",2,IF(fun[[#This Row],[GarageQual]]="Po",1,0)))))</f>
        <v>3</v>
      </c>
      <c r="CD288" t="s">
        <v>124</v>
      </c>
      <c r="CE288">
        <f>IF(fun[[#This Row],[GarageCond]]="Ex",5,IF(fun[[#This Row],[GarageCond]]="Gd",4,IF(fun[[#This Row],[GarageCond]]="TA",3,IF(fun[[#This Row],[GarageCond]]="Fa",2,IF(fun[[#This Row],[GarageCond]]="Po",1,0)))))</f>
        <v>3</v>
      </c>
      <c r="CF288" t="s">
        <v>131</v>
      </c>
      <c r="CG288">
        <v>0</v>
      </c>
      <c r="CH288">
        <v>0</v>
      </c>
      <c r="CI288">
        <v>0</v>
      </c>
      <c r="CJ288">
        <v>0</v>
      </c>
      <c r="CK288">
        <v>128</v>
      </c>
      <c r="CL288">
        <f>(0.5*fun[[#This Row],[WoodDeckSF]])+fun[[#This Row],[OpenPorchSF]]+(2*fun[[#This Row],[EnclosedPorch]])+(1.5*fun[[#This Row],[3SsnPorch]])+fun[[#This Row],[ScreenPorch]]</f>
        <v>128</v>
      </c>
      <c r="CM288">
        <v>0</v>
      </c>
      <c r="CN288" t="s">
        <v>109</v>
      </c>
      <c r="CO288">
        <f>IF(fun[[#This Row],[PoolQC]]="Ex",5,IF(fun[[#This Row],[PoolQC]]="Gd",4,IF(fun[[#This Row],[PoolQC]]="TA",3,IF(fun[[#This Row],[PoolQC]]="Fa",2,IF(fun[[#This Row],[PoolQC]]="Po",1,0)))))</f>
        <v>0</v>
      </c>
      <c r="CP288" t="s">
        <v>191</v>
      </c>
      <c r="CQ288" t="s">
        <v>109</v>
      </c>
      <c r="CR288">
        <v>0</v>
      </c>
      <c r="CS288">
        <v>6</v>
      </c>
      <c r="CT288">
        <v>2006</v>
      </c>
      <c r="CU288" t="s">
        <v>136</v>
      </c>
      <c r="CV288" t="s">
        <v>137</v>
      </c>
      <c r="CW288">
        <f>COUNTIF(fun[[#This Row],[Id]:[SaleCondition]],0)</f>
        <v>17</v>
      </c>
      <c r="CX288">
        <f>COUNTIF(fun[[#This Row],[Id]:[SaleCondition]],"NA")</f>
        <v>3</v>
      </c>
      <c r="CY28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288">
        <f>fun[NUM_ExCond]+fun[NUM_BsmtCond]+fun[NUM_GarCond]</f>
        <v>9</v>
      </c>
      <c r="DA2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2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</v>
      </c>
      <c r="DC288">
        <v>159000</v>
      </c>
    </row>
    <row r="289" spans="1:107" x14ac:dyDescent="0.25">
      <c r="A289">
        <v>288</v>
      </c>
      <c r="B289">
        <v>20</v>
      </c>
      <c r="C289" t="s">
        <v>107</v>
      </c>
      <c r="D289">
        <f>IF(fun[[#This Row],[MSZoning]]="RL",1,0)</f>
        <v>1</v>
      </c>
      <c r="E289">
        <f>IF(fun[[#This Row],[rl]]="RM",1,0)</f>
        <v>0</v>
      </c>
      <c r="F289">
        <f>IF(fun[[#This Row],[rm]]="RH",1,0)</f>
        <v>0</v>
      </c>
      <c r="G289">
        <f>IF(fun[[#This Row],[rh]]="C (all)",1,0)</f>
        <v>0</v>
      </c>
      <c r="H289" t="s">
        <v>109</v>
      </c>
      <c r="I289">
        <f>IF(fun[[#This Row],[LotFrontage]]="NA",0,fun[[#This Row],[LotFrontage]])</f>
        <v>0</v>
      </c>
      <c r="J289">
        <v>8125</v>
      </c>
      <c r="K289" t="s">
        <v>108</v>
      </c>
      <c r="L289" t="s">
        <v>109</v>
      </c>
      <c r="M289" t="s">
        <v>146</v>
      </c>
      <c r="N289" t="s">
        <v>111</v>
      </c>
      <c r="O289" t="s">
        <v>112</v>
      </c>
      <c r="P289" t="s">
        <v>148</v>
      </c>
      <c r="Q289" t="s">
        <v>114</v>
      </c>
      <c r="R289" t="s">
        <v>188</v>
      </c>
      <c r="S289" t="s">
        <v>116</v>
      </c>
      <c r="T289" t="s">
        <v>116</v>
      </c>
      <c r="U289" t="s">
        <v>117</v>
      </c>
      <c r="V289" t="s">
        <v>141</v>
      </c>
      <c r="W289">
        <v>4</v>
      </c>
      <c r="X289">
        <v>4</v>
      </c>
      <c r="Y289">
        <v>1971</v>
      </c>
      <c r="Z289">
        <v>1971</v>
      </c>
      <c r="AA289" t="s">
        <v>119</v>
      </c>
      <c r="AB289" t="s">
        <v>120</v>
      </c>
      <c r="AC289" t="s">
        <v>166</v>
      </c>
      <c r="AD289" t="s">
        <v>166</v>
      </c>
      <c r="AE289" t="s">
        <v>143</v>
      </c>
      <c r="AF289">
        <v>0</v>
      </c>
      <c r="AG289" t="s">
        <v>124</v>
      </c>
      <c r="AH289">
        <f>IF(fun[[#This Row],[ExterQual]]="Ex",5,IF(fun[[#This Row],[ExterQual]]="Gd",4,IF(fun[[#This Row],[ExterQual]]="TA",3,IF(fun[[#This Row],[ExterQual]]="Fa",2,1))))</f>
        <v>3</v>
      </c>
      <c r="AI289" t="s">
        <v>124</v>
      </c>
      <c r="AJ289">
        <f>IF(fun[[#This Row],[ExterCond]]="Ex",5,IF(fun[[#This Row],[ExterCond]]="Gd",4,IF(fun[[#This Row],[ExterCond]]="TA",3,IF(fun[[#This Row],[ExterCond]]="Fa",2,1))))</f>
        <v>3</v>
      </c>
      <c r="AK289" t="s">
        <v>144</v>
      </c>
      <c r="AL289" t="s">
        <v>124</v>
      </c>
      <c r="AM289">
        <f>IF(fun[[#This Row],[BsmtQual]]="Ex",5,IF(fun[[#This Row],[BsmtQual]]="Gd",4,IF(fun[[#This Row],[BsmtQual]]="TA",3,IF(fun[[#This Row],[BsmtQual]]="Fa",2,IF(fun[[#This Row],[BsmtQual]]="Po",1,0)))))</f>
        <v>3</v>
      </c>
      <c r="AN289" t="s">
        <v>124</v>
      </c>
      <c r="AO289">
        <f>IF(fun[[#This Row],[BsmtCond]]="Ex",5,IF(fun[[#This Row],[BsmtCond]]="Gd",4,IF(fun[[#This Row],[BsmtCond]]="TA",3,IF(fun[[#This Row],[BsmtCond]]="Fa",2,IF(fun[[#This Row],[BsmtCond]]="Po",1,0)))))</f>
        <v>3</v>
      </c>
      <c r="AP289" t="s">
        <v>126</v>
      </c>
      <c r="AQ289">
        <f>IF(fun[[#This Row],[BsmtExposure]]="Gd",3,IF(fun[[#This Row],[BsmtExposure]]="Av",2,IF(fun[[#This Row],[BsmtExposure]]="Mn",1,0)))</f>
        <v>0</v>
      </c>
      <c r="AR289" t="s">
        <v>167</v>
      </c>
      <c r="AS289">
        <v>614</v>
      </c>
      <c r="AT289" t="s">
        <v>128</v>
      </c>
      <c r="AU289">
        <v>0</v>
      </c>
      <c r="AV289">
        <v>244</v>
      </c>
      <c r="AW289">
        <v>858</v>
      </c>
      <c r="AX289" t="s">
        <v>129</v>
      </c>
      <c r="AY289" t="s">
        <v>124</v>
      </c>
      <c r="AZ289">
        <f>IF(fun[[#This Row],[HeatingQC]]="Ex",5,IF(fun[[#This Row],[HeatingQC]]="Gd",4,IF(fun[[#This Row],[HeatingQC]]="TA",3,IF(fun[[#This Row],[HeatingQC]]="Fa",2,IF(fun[[#This Row],[HeatingQC]]="Po",1,0)))))</f>
        <v>3</v>
      </c>
      <c r="BA289" t="s">
        <v>131</v>
      </c>
      <c r="BB289" t="s">
        <v>132</v>
      </c>
      <c r="BC289">
        <v>858</v>
      </c>
      <c r="BD289">
        <v>0</v>
      </c>
      <c r="BE289">
        <v>0</v>
      </c>
      <c r="BF289">
        <v>858</v>
      </c>
      <c r="BG289">
        <f>LOG(fun[[#This Row],[GrLivArea]])</f>
        <v>2.9334872878487053</v>
      </c>
      <c r="BH289">
        <v>0</v>
      </c>
      <c r="BI289">
        <v>0</v>
      </c>
      <c r="BJ289">
        <f>fun[[#This Row],[BsmtFullBath]]+(0.5*fun[[#This Row],[BsmtHalfBath]])</f>
        <v>0</v>
      </c>
      <c r="BK289">
        <v>1</v>
      </c>
      <c r="BL289">
        <v>0</v>
      </c>
      <c r="BM289">
        <f>fun[[#This Row],[HalfBath]]+fun[[#This Row],[TOTBaseBath]]+fun[[#This Row],[FullBath]]</f>
        <v>1</v>
      </c>
      <c r="BN289">
        <v>3</v>
      </c>
      <c r="BO289">
        <v>1</v>
      </c>
      <c r="BP289" t="s">
        <v>124</v>
      </c>
      <c r="BQ289">
        <f>IF(fun[[#This Row],[KitchenQual]]="Ex",5,IF(fun[[#This Row],[KitchenQual]]="Gd",4,IF(fun[[#This Row],[KitchenQual]]="TA",3,IF(fun[[#This Row],[KitchenQual]]="Fa",2,0))))</f>
        <v>3</v>
      </c>
      <c r="BR289">
        <v>5</v>
      </c>
      <c r="BS289" t="s">
        <v>133</v>
      </c>
      <c r="BT289">
        <v>0</v>
      </c>
      <c r="BU289" t="s">
        <v>109</v>
      </c>
      <c r="BV289">
        <f>IF(fun[[#This Row],[FireplaceQu]]="Ex",5,IF(fun[[#This Row],[FireplaceQu]]="Gd",4,IF(fun[[#This Row],[FireplaceQu]]="TA",3,IF(fun[[#This Row],[FireplaceQu]]="Fa",2,0))))</f>
        <v>0</v>
      </c>
      <c r="BW289" t="s">
        <v>109</v>
      </c>
      <c r="BX289" t="s">
        <v>109</v>
      </c>
      <c r="BY289" t="s">
        <v>109</v>
      </c>
      <c r="BZ289">
        <v>0</v>
      </c>
      <c r="CA289">
        <v>0</v>
      </c>
      <c r="CB289" t="s">
        <v>109</v>
      </c>
      <c r="CC289">
        <f>IF(fun[[#This Row],[GarageQual]]="Ex",5,IF(fun[[#This Row],[GarageQual]]="Gd",4,IF(fun[[#This Row],[GarageQual]]="TA",3,IF(fun[[#This Row],[GarageQual]]="Fa",2,IF(fun[[#This Row],[GarageQual]]="Po",1,0)))))</f>
        <v>0</v>
      </c>
      <c r="CD289" t="s">
        <v>109</v>
      </c>
      <c r="CE289">
        <f>IF(fun[[#This Row],[GarageCond]]="Ex",5,IF(fun[[#This Row],[GarageCond]]="Gd",4,IF(fun[[#This Row],[GarageCond]]="TA",3,IF(fun[[#This Row],[GarageCond]]="Fa",2,IF(fun[[#This Row],[GarageCond]]="Po",1,0)))))</f>
        <v>0</v>
      </c>
      <c r="CF289" t="s">
        <v>131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f>(0.5*fun[[#This Row],[WoodDeckSF]])+fun[[#This Row],[OpenPorchSF]]+(2*fun[[#This Row],[EnclosedPorch]])+(1.5*fun[[#This Row],[3SsnPorch]])+fun[[#This Row],[ScreenPorch]]</f>
        <v>0</v>
      </c>
      <c r="CM289">
        <v>0</v>
      </c>
      <c r="CN289" t="s">
        <v>109</v>
      </c>
      <c r="CO289">
        <f>IF(fun[[#This Row],[PoolQC]]="Ex",5,IF(fun[[#This Row],[PoolQC]]="Gd",4,IF(fun[[#This Row],[PoolQC]]="TA",3,IF(fun[[#This Row],[PoolQC]]="Fa",2,IF(fun[[#This Row],[PoolQC]]="Po",1,0)))))</f>
        <v>0</v>
      </c>
      <c r="CP289" t="s">
        <v>109</v>
      </c>
      <c r="CQ289" t="s">
        <v>109</v>
      </c>
      <c r="CR289">
        <v>0</v>
      </c>
      <c r="CS289">
        <v>6</v>
      </c>
      <c r="CT289">
        <v>2006</v>
      </c>
      <c r="CU289" t="s">
        <v>136</v>
      </c>
      <c r="CV289" t="s">
        <v>137</v>
      </c>
      <c r="CW289">
        <f>COUNTIF(fun[[#This Row],[Id]:[SaleCondition]],0)</f>
        <v>28</v>
      </c>
      <c r="CX289">
        <f>COUNTIF(fun[[#This Row],[Id]:[SaleCondition]],"NA")</f>
        <v>11</v>
      </c>
      <c r="CY289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289">
        <f>fun[NUM_ExCond]+fun[NUM_BsmtCond]+fun[NUM_GarCond]</f>
        <v>6</v>
      </c>
      <c r="DA2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49</v>
      </c>
      <c r="DB2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35.5</v>
      </c>
      <c r="DC289">
        <v>88000</v>
      </c>
    </row>
    <row r="290" spans="1:107" x14ac:dyDescent="0.25">
      <c r="A290">
        <v>289</v>
      </c>
      <c r="B290">
        <v>20</v>
      </c>
      <c r="C290" t="s">
        <v>107</v>
      </c>
      <c r="D290">
        <f>IF(fun[[#This Row],[MSZoning]]="RL",1,0)</f>
        <v>1</v>
      </c>
      <c r="E290">
        <f>IF(fun[[#This Row],[rl]]="RM",1,0)</f>
        <v>0</v>
      </c>
      <c r="F290">
        <f>IF(fun[[#This Row],[rm]]="RH",1,0)</f>
        <v>0</v>
      </c>
      <c r="G290">
        <f>IF(fun[[#This Row],[rh]]="C (all)",1,0)</f>
        <v>0</v>
      </c>
      <c r="H290" t="s">
        <v>109</v>
      </c>
      <c r="I290">
        <f>IF(fun[[#This Row],[LotFrontage]]="NA",0,fun[[#This Row],[LotFrontage]])</f>
        <v>0</v>
      </c>
      <c r="J290">
        <v>9819</v>
      </c>
      <c r="K290" t="s">
        <v>108</v>
      </c>
      <c r="L290" t="s">
        <v>109</v>
      </c>
      <c r="M290" t="s">
        <v>146</v>
      </c>
      <c r="N290" t="s">
        <v>111</v>
      </c>
      <c r="O290" t="s">
        <v>112</v>
      </c>
      <c r="P290" t="s">
        <v>113</v>
      </c>
      <c r="Q290" t="s">
        <v>114</v>
      </c>
      <c r="R290" t="s">
        <v>177</v>
      </c>
      <c r="S290" t="s">
        <v>116</v>
      </c>
      <c r="T290" t="s">
        <v>116</v>
      </c>
      <c r="U290" t="s">
        <v>117</v>
      </c>
      <c r="V290" t="s">
        <v>141</v>
      </c>
      <c r="W290">
        <v>5</v>
      </c>
      <c r="X290">
        <v>5</v>
      </c>
      <c r="Y290">
        <v>1967</v>
      </c>
      <c r="Z290">
        <v>1967</v>
      </c>
      <c r="AA290" t="s">
        <v>119</v>
      </c>
      <c r="AB290" t="s">
        <v>120</v>
      </c>
      <c r="AC290" t="s">
        <v>142</v>
      </c>
      <c r="AD290" t="s">
        <v>142</v>
      </c>
      <c r="AE290" t="s">
        <v>122</v>
      </c>
      <c r="AF290">
        <v>31</v>
      </c>
      <c r="AG290" t="s">
        <v>124</v>
      </c>
      <c r="AH290">
        <f>IF(fun[[#This Row],[ExterQual]]="Ex",5,IF(fun[[#This Row],[ExterQual]]="Gd",4,IF(fun[[#This Row],[ExterQual]]="TA",3,IF(fun[[#This Row],[ExterQual]]="Fa",2,1))))</f>
        <v>3</v>
      </c>
      <c r="AI290" t="s">
        <v>123</v>
      </c>
      <c r="AJ290">
        <f>IF(fun[[#This Row],[ExterCond]]="Ex",5,IF(fun[[#This Row],[ExterCond]]="Gd",4,IF(fun[[#This Row],[ExterCond]]="TA",3,IF(fun[[#This Row],[ExterCond]]="Fa",2,1))))</f>
        <v>4</v>
      </c>
      <c r="AK290" t="s">
        <v>144</v>
      </c>
      <c r="AL290" t="s">
        <v>124</v>
      </c>
      <c r="AM290">
        <f>IF(fun[[#This Row],[BsmtQual]]="Ex",5,IF(fun[[#This Row],[BsmtQual]]="Gd",4,IF(fun[[#This Row],[BsmtQual]]="TA",3,IF(fun[[#This Row],[BsmtQual]]="Fa",2,IF(fun[[#This Row],[BsmtQual]]="Po",1,0)))))</f>
        <v>3</v>
      </c>
      <c r="AN290" t="s">
        <v>124</v>
      </c>
      <c r="AO290">
        <f>IF(fun[[#This Row],[BsmtCond]]="Ex",5,IF(fun[[#This Row],[BsmtCond]]="Gd",4,IF(fun[[#This Row],[BsmtCond]]="TA",3,IF(fun[[#This Row],[BsmtCond]]="Fa",2,IF(fun[[#This Row],[BsmtCond]]="Po",1,0)))))</f>
        <v>3</v>
      </c>
      <c r="AP290" t="s">
        <v>126</v>
      </c>
      <c r="AQ290">
        <f>IF(fun[[#This Row],[BsmtExposure]]="Gd",3,IF(fun[[#This Row],[BsmtExposure]]="Av",2,IF(fun[[#This Row],[BsmtExposure]]="Mn",1,0)))</f>
        <v>0</v>
      </c>
      <c r="AR290" t="s">
        <v>167</v>
      </c>
      <c r="AS290">
        <v>450</v>
      </c>
      <c r="AT290" t="s">
        <v>128</v>
      </c>
      <c r="AU290">
        <v>0</v>
      </c>
      <c r="AV290">
        <v>432</v>
      </c>
      <c r="AW290">
        <v>882</v>
      </c>
      <c r="AX290" t="s">
        <v>129</v>
      </c>
      <c r="AY290" t="s">
        <v>124</v>
      </c>
      <c r="AZ290">
        <f>IF(fun[[#This Row],[HeatingQC]]="Ex",5,IF(fun[[#This Row],[HeatingQC]]="Gd",4,IF(fun[[#This Row],[HeatingQC]]="TA",3,IF(fun[[#This Row],[HeatingQC]]="Fa",2,IF(fun[[#This Row],[HeatingQC]]="Po",1,0)))))</f>
        <v>3</v>
      </c>
      <c r="BA290" t="s">
        <v>131</v>
      </c>
      <c r="BB290" t="s">
        <v>132</v>
      </c>
      <c r="BC290">
        <v>900</v>
      </c>
      <c r="BD290">
        <v>0</v>
      </c>
      <c r="BE290">
        <v>0</v>
      </c>
      <c r="BF290">
        <v>900</v>
      </c>
      <c r="BG290">
        <f>LOG(fun[[#This Row],[GrLivArea]])</f>
        <v>2.9542425094393248</v>
      </c>
      <c r="BH290">
        <v>0</v>
      </c>
      <c r="BI290">
        <v>0</v>
      </c>
      <c r="BJ290">
        <f>fun[[#This Row],[BsmtFullBath]]+(0.5*fun[[#This Row],[BsmtHalfBath]])</f>
        <v>0</v>
      </c>
      <c r="BK290">
        <v>1</v>
      </c>
      <c r="BL290">
        <v>0</v>
      </c>
      <c r="BM290">
        <f>fun[[#This Row],[HalfBath]]+fun[[#This Row],[TOTBaseBath]]+fun[[#This Row],[FullBath]]</f>
        <v>1</v>
      </c>
      <c r="BN290">
        <v>3</v>
      </c>
      <c r="BO290">
        <v>1</v>
      </c>
      <c r="BP290" t="s">
        <v>124</v>
      </c>
      <c r="BQ290">
        <f>IF(fun[[#This Row],[KitchenQual]]="Ex",5,IF(fun[[#This Row],[KitchenQual]]="Gd",4,IF(fun[[#This Row],[KitchenQual]]="TA",3,IF(fun[[#This Row],[KitchenQual]]="Fa",2,0))))</f>
        <v>3</v>
      </c>
      <c r="BR290">
        <v>5</v>
      </c>
      <c r="BS290" t="s">
        <v>133</v>
      </c>
      <c r="BT290">
        <v>0</v>
      </c>
      <c r="BU290" t="s">
        <v>109</v>
      </c>
      <c r="BV290">
        <f>IF(fun[[#This Row],[FireplaceQu]]="Ex",5,IF(fun[[#This Row],[FireplaceQu]]="Gd",4,IF(fun[[#This Row],[FireplaceQu]]="TA",3,IF(fun[[#This Row],[FireplaceQu]]="Fa",2,0))))</f>
        <v>0</v>
      </c>
      <c r="BW290" t="s">
        <v>153</v>
      </c>
      <c r="BX290">
        <v>1970</v>
      </c>
      <c r="BY290" t="s">
        <v>128</v>
      </c>
      <c r="BZ290">
        <v>1</v>
      </c>
      <c r="CA290">
        <v>280</v>
      </c>
      <c r="CB290" t="s">
        <v>124</v>
      </c>
      <c r="CC290">
        <f>IF(fun[[#This Row],[GarageQual]]="Ex",5,IF(fun[[#This Row],[GarageQual]]="Gd",4,IF(fun[[#This Row],[GarageQual]]="TA",3,IF(fun[[#This Row],[GarageQual]]="Fa",2,IF(fun[[#This Row],[GarageQual]]="Po",1,0)))))</f>
        <v>3</v>
      </c>
      <c r="CD290" t="s">
        <v>124</v>
      </c>
      <c r="CE290">
        <f>IF(fun[[#This Row],[GarageCond]]="Ex",5,IF(fun[[#This Row],[GarageCond]]="Gd",4,IF(fun[[#This Row],[GarageCond]]="TA",3,IF(fun[[#This Row],[GarageCond]]="Fa",2,IF(fun[[#This Row],[GarageCond]]="Po",1,0)))))</f>
        <v>3</v>
      </c>
      <c r="CF290" t="s">
        <v>131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f>(0.5*fun[[#This Row],[WoodDeckSF]])+fun[[#This Row],[OpenPorchSF]]+(2*fun[[#This Row],[EnclosedPorch]])+(1.5*fun[[#This Row],[3SsnPorch]])+fun[[#This Row],[ScreenPorch]]</f>
        <v>0</v>
      </c>
      <c r="CM290">
        <v>0</v>
      </c>
      <c r="CN290" t="s">
        <v>109</v>
      </c>
      <c r="CO290">
        <f>IF(fun[[#This Row],[PoolQC]]="Ex",5,IF(fun[[#This Row],[PoolQC]]="Gd",4,IF(fun[[#This Row],[PoolQC]]="TA",3,IF(fun[[#This Row],[PoolQC]]="Fa",2,IF(fun[[#This Row],[PoolQC]]="Po",1,0)))))</f>
        <v>0</v>
      </c>
      <c r="CP290" t="s">
        <v>160</v>
      </c>
      <c r="CQ290" t="s">
        <v>109</v>
      </c>
      <c r="CR290">
        <v>0</v>
      </c>
      <c r="CS290">
        <v>2</v>
      </c>
      <c r="CT290">
        <v>2010</v>
      </c>
      <c r="CU290" t="s">
        <v>136</v>
      </c>
      <c r="CV290" t="s">
        <v>137</v>
      </c>
      <c r="CW290">
        <f>COUNTIF(fun[[#This Row],[Id]:[SaleCondition]],0)</f>
        <v>23</v>
      </c>
      <c r="CX290">
        <f>COUNTIF(fun[[#This Row],[Id]:[SaleCondition]],"NA")</f>
        <v>5</v>
      </c>
      <c r="CY290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90">
        <f>fun[NUM_ExCond]+fun[NUM_BsmtCond]+fun[NUM_GarCond]</f>
        <v>10</v>
      </c>
      <c r="DA2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2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48.25</v>
      </c>
      <c r="DC290">
        <v>122000</v>
      </c>
    </row>
    <row r="291" spans="1:107" x14ac:dyDescent="0.25">
      <c r="A291">
        <v>290</v>
      </c>
      <c r="B291">
        <v>70</v>
      </c>
      <c r="C291" t="s">
        <v>107</v>
      </c>
      <c r="D291">
        <f>IF(fun[[#This Row],[MSZoning]]="RL",1,0)</f>
        <v>1</v>
      </c>
      <c r="E291">
        <f>IF(fun[[#This Row],[rl]]="RM",1,0)</f>
        <v>0</v>
      </c>
      <c r="F291">
        <f>IF(fun[[#This Row],[rm]]="RH",1,0)</f>
        <v>0</v>
      </c>
      <c r="G291">
        <f>IF(fun[[#This Row],[rh]]="C (all)",1,0)</f>
        <v>0</v>
      </c>
      <c r="H291">
        <v>60</v>
      </c>
      <c r="I291">
        <f>IF(fun[[#This Row],[LotFrontage]]="NA",0,fun[[#This Row],[LotFrontage]])</f>
        <v>60</v>
      </c>
      <c r="J291">
        <v>8730</v>
      </c>
      <c r="K291" t="s">
        <v>108</v>
      </c>
      <c r="L291" t="s">
        <v>109</v>
      </c>
      <c r="M291" t="s">
        <v>110</v>
      </c>
      <c r="N291" t="s">
        <v>111</v>
      </c>
      <c r="O291" t="s">
        <v>112</v>
      </c>
      <c r="P291" t="s">
        <v>113</v>
      </c>
      <c r="Q291" t="s">
        <v>114</v>
      </c>
      <c r="R291" t="s">
        <v>174</v>
      </c>
      <c r="S291" t="s">
        <v>228</v>
      </c>
      <c r="T291" t="s">
        <v>116</v>
      </c>
      <c r="U291" t="s">
        <v>117</v>
      </c>
      <c r="V291" t="s">
        <v>118</v>
      </c>
      <c r="W291">
        <v>6</v>
      </c>
      <c r="X291">
        <v>7</v>
      </c>
      <c r="Y291">
        <v>1915</v>
      </c>
      <c r="Z291">
        <v>2003</v>
      </c>
      <c r="AA291" t="s">
        <v>119</v>
      </c>
      <c r="AB291" t="s">
        <v>120</v>
      </c>
      <c r="AC291" t="s">
        <v>150</v>
      </c>
      <c r="AD291" t="s">
        <v>150</v>
      </c>
      <c r="AE291" t="s">
        <v>143</v>
      </c>
      <c r="AF291">
        <v>0</v>
      </c>
      <c r="AG291" t="s">
        <v>124</v>
      </c>
      <c r="AH291">
        <f>IF(fun[[#This Row],[ExterQual]]="Ex",5,IF(fun[[#This Row],[ExterQual]]="Gd",4,IF(fun[[#This Row],[ExterQual]]="TA",3,IF(fun[[#This Row],[ExterQual]]="Fa",2,1))))</f>
        <v>3</v>
      </c>
      <c r="AI291" t="s">
        <v>124</v>
      </c>
      <c r="AJ291">
        <f>IF(fun[[#This Row],[ExterCond]]="Ex",5,IF(fun[[#This Row],[ExterCond]]="Gd",4,IF(fun[[#This Row],[ExterCond]]="TA",3,IF(fun[[#This Row],[ExterCond]]="Fa",2,1))))</f>
        <v>3</v>
      </c>
      <c r="AK291" t="s">
        <v>152</v>
      </c>
      <c r="AL291" t="s">
        <v>124</v>
      </c>
      <c r="AM291">
        <f>IF(fun[[#This Row],[BsmtQual]]="Ex",5,IF(fun[[#This Row],[BsmtQual]]="Gd",4,IF(fun[[#This Row],[BsmtQual]]="TA",3,IF(fun[[#This Row],[BsmtQual]]="Fa",2,IF(fun[[#This Row],[BsmtQual]]="Po",1,0)))))</f>
        <v>3</v>
      </c>
      <c r="AN291" t="s">
        <v>124</v>
      </c>
      <c r="AO291">
        <f>IF(fun[[#This Row],[BsmtCond]]="Ex",5,IF(fun[[#This Row],[BsmtCond]]="Gd",4,IF(fun[[#This Row],[BsmtCond]]="TA",3,IF(fun[[#This Row],[BsmtCond]]="Fa",2,IF(fun[[#This Row],[BsmtCond]]="Po",1,0)))))</f>
        <v>3</v>
      </c>
      <c r="AP291" t="s">
        <v>126</v>
      </c>
      <c r="AQ291">
        <f>IF(fun[[#This Row],[BsmtExposure]]="Gd",3,IF(fun[[#This Row],[BsmtExposure]]="Av",2,IF(fun[[#This Row],[BsmtExposure]]="Mn",1,0)))</f>
        <v>0</v>
      </c>
      <c r="AR291" t="s">
        <v>128</v>
      </c>
      <c r="AS291">
        <v>0</v>
      </c>
      <c r="AT291" t="s">
        <v>128</v>
      </c>
      <c r="AU291">
        <v>0</v>
      </c>
      <c r="AV291">
        <v>698</v>
      </c>
      <c r="AW291">
        <v>698</v>
      </c>
      <c r="AX291" t="s">
        <v>129</v>
      </c>
      <c r="AY291" t="s">
        <v>130</v>
      </c>
      <c r="AZ291">
        <f>IF(fun[[#This Row],[HeatingQC]]="Ex",5,IF(fun[[#This Row],[HeatingQC]]="Gd",4,IF(fun[[#This Row],[HeatingQC]]="TA",3,IF(fun[[#This Row],[HeatingQC]]="Fa",2,IF(fun[[#This Row],[HeatingQC]]="Po",1,0)))))</f>
        <v>5</v>
      </c>
      <c r="BA291" t="s">
        <v>131</v>
      </c>
      <c r="BB291" t="s">
        <v>190</v>
      </c>
      <c r="BC291">
        <v>698</v>
      </c>
      <c r="BD291">
        <v>698</v>
      </c>
      <c r="BE291">
        <v>0</v>
      </c>
      <c r="BF291">
        <v>1396</v>
      </c>
      <c r="BG291">
        <f>LOG(fun[[#This Row],[GrLivArea]])</f>
        <v>3.1448854182871422</v>
      </c>
      <c r="BH291">
        <v>0</v>
      </c>
      <c r="BI291">
        <v>0</v>
      </c>
      <c r="BJ291">
        <f>fun[[#This Row],[BsmtFullBath]]+(0.5*fun[[#This Row],[BsmtHalfBath]])</f>
        <v>0</v>
      </c>
      <c r="BK291">
        <v>1</v>
      </c>
      <c r="BL291">
        <v>0</v>
      </c>
      <c r="BM291">
        <f>fun[[#This Row],[HalfBath]]+fun[[#This Row],[TOTBaseBath]]+fun[[#This Row],[FullBath]]</f>
        <v>1</v>
      </c>
      <c r="BN291">
        <v>3</v>
      </c>
      <c r="BO291">
        <v>1</v>
      </c>
      <c r="BP291" t="s">
        <v>124</v>
      </c>
      <c r="BQ291">
        <f>IF(fun[[#This Row],[KitchenQual]]="Ex",5,IF(fun[[#This Row],[KitchenQual]]="Gd",4,IF(fun[[#This Row],[KitchenQual]]="TA",3,IF(fun[[#This Row],[KitchenQual]]="Fa",2,0))))</f>
        <v>3</v>
      </c>
      <c r="BR291">
        <v>7</v>
      </c>
      <c r="BS291" t="s">
        <v>133</v>
      </c>
      <c r="BT291">
        <v>0</v>
      </c>
      <c r="BU291" t="s">
        <v>109</v>
      </c>
      <c r="BV291">
        <f>IF(fun[[#This Row],[FireplaceQu]]="Ex",5,IF(fun[[#This Row],[FireplaceQu]]="Gd",4,IF(fun[[#This Row],[FireplaceQu]]="TA",3,IF(fun[[#This Row],[FireplaceQu]]="Fa",2,0))))</f>
        <v>0</v>
      </c>
      <c r="BW291" t="s">
        <v>153</v>
      </c>
      <c r="BX291">
        <v>2003</v>
      </c>
      <c r="BY291" t="s">
        <v>128</v>
      </c>
      <c r="BZ291">
        <v>1</v>
      </c>
      <c r="CA291">
        <v>384</v>
      </c>
      <c r="CB291" t="s">
        <v>124</v>
      </c>
      <c r="CC291">
        <f>IF(fun[[#This Row],[GarageQual]]="Ex",5,IF(fun[[#This Row],[GarageQual]]="Gd",4,IF(fun[[#This Row],[GarageQual]]="TA",3,IF(fun[[#This Row],[GarageQual]]="Fa",2,IF(fun[[#This Row],[GarageQual]]="Po",1,0)))))</f>
        <v>3</v>
      </c>
      <c r="CD291" t="s">
        <v>124</v>
      </c>
      <c r="CE291">
        <f>IF(fun[[#This Row],[GarageCond]]="Ex",5,IF(fun[[#This Row],[GarageCond]]="Gd",4,IF(fun[[#This Row],[GarageCond]]="TA",3,IF(fun[[#This Row],[GarageCond]]="Fa",2,IF(fun[[#This Row],[GarageCond]]="Po",1,0)))))</f>
        <v>3</v>
      </c>
      <c r="CF291" t="s">
        <v>131</v>
      </c>
      <c r="CG291">
        <v>0</v>
      </c>
      <c r="CH291">
        <v>0</v>
      </c>
      <c r="CI291">
        <v>0</v>
      </c>
      <c r="CJ291">
        <v>0</v>
      </c>
      <c r="CK291">
        <v>259</v>
      </c>
      <c r="CL291">
        <f>(0.5*fun[[#This Row],[WoodDeckSF]])+fun[[#This Row],[OpenPorchSF]]+(2*fun[[#This Row],[EnclosedPorch]])+(1.5*fun[[#This Row],[3SsnPorch]])+fun[[#This Row],[ScreenPorch]]</f>
        <v>259</v>
      </c>
      <c r="CM291">
        <v>0</v>
      </c>
      <c r="CN291" t="s">
        <v>109</v>
      </c>
      <c r="CO291">
        <f>IF(fun[[#This Row],[PoolQC]]="Ex",5,IF(fun[[#This Row],[PoolQC]]="Gd",4,IF(fun[[#This Row],[PoolQC]]="TA",3,IF(fun[[#This Row],[PoolQC]]="Fa",2,IF(fun[[#This Row],[PoolQC]]="Po",1,0)))))</f>
        <v>0</v>
      </c>
      <c r="CP291" t="s">
        <v>109</v>
      </c>
      <c r="CQ291" t="s">
        <v>109</v>
      </c>
      <c r="CR291">
        <v>0</v>
      </c>
      <c r="CS291">
        <v>7</v>
      </c>
      <c r="CT291">
        <v>2007</v>
      </c>
      <c r="CU291" t="s">
        <v>136</v>
      </c>
      <c r="CV291" t="s">
        <v>137</v>
      </c>
      <c r="CW291">
        <f>COUNTIF(fun[[#This Row],[Id]:[SaleCondition]],0)</f>
        <v>21</v>
      </c>
      <c r="CX291">
        <f>COUNTIF(fun[[#This Row],[Id]:[SaleCondition]],"NA")</f>
        <v>5</v>
      </c>
      <c r="CY291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291">
        <f>fun[NUM_ExCond]+fun[NUM_BsmtCond]+fun[NUM_GarCond]</f>
        <v>9</v>
      </c>
      <c r="DA2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2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65.75</v>
      </c>
      <c r="DC291">
        <v>153575</v>
      </c>
    </row>
    <row r="292" spans="1:107" x14ac:dyDescent="0.25">
      <c r="A292">
        <v>291</v>
      </c>
      <c r="B292">
        <v>60</v>
      </c>
      <c r="C292" t="s">
        <v>107</v>
      </c>
      <c r="D292">
        <f>IF(fun[[#This Row],[MSZoning]]="RL",1,0)</f>
        <v>1</v>
      </c>
      <c r="E292">
        <f>IF(fun[[#This Row],[rl]]="RM",1,0)</f>
        <v>0</v>
      </c>
      <c r="F292">
        <f>IF(fun[[#This Row],[rm]]="RH",1,0)</f>
        <v>0</v>
      </c>
      <c r="G292">
        <f>IF(fun[[#This Row],[rh]]="C (all)",1,0)</f>
        <v>0</v>
      </c>
      <c r="H292">
        <v>120</v>
      </c>
      <c r="I292">
        <f>IF(fun[[#This Row],[LotFrontage]]="NA",0,fun[[#This Row],[LotFrontage]])</f>
        <v>120</v>
      </c>
      <c r="J292">
        <v>15611</v>
      </c>
      <c r="K292" t="s">
        <v>108</v>
      </c>
      <c r="L292" t="s">
        <v>109</v>
      </c>
      <c r="M292" t="s">
        <v>110</v>
      </c>
      <c r="N292" t="s">
        <v>111</v>
      </c>
      <c r="O292" t="s">
        <v>112</v>
      </c>
      <c r="P292" t="s">
        <v>113</v>
      </c>
      <c r="Q292" t="s">
        <v>114</v>
      </c>
      <c r="R292" t="s">
        <v>115</v>
      </c>
      <c r="S292" t="s">
        <v>116</v>
      </c>
      <c r="T292" t="s">
        <v>116</v>
      </c>
      <c r="U292" t="s">
        <v>117</v>
      </c>
      <c r="V292" t="s">
        <v>118</v>
      </c>
      <c r="W292">
        <v>8</v>
      </c>
      <c r="X292">
        <v>5</v>
      </c>
      <c r="Y292">
        <v>2006</v>
      </c>
      <c r="Z292">
        <v>2006</v>
      </c>
      <c r="AA292" t="s">
        <v>119</v>
      </c>
      <c r="AB292" t="s">
        <v>120</v>
      </c>
      <c r="AC292" t="s">
        <v>121</v>
      </c>
      <c r="AD292" t="s">
        <v>121</v>
      </c>
      <c r="AE292" t="s">
        <v>143</v>
      </c>
      <c r="AF292">
        <v>0</v>
      </c>
      <c r="AG292" t="s">
        <v>123</v>
      </c>
      <c r="AH292">
        <f>IF(fun[[#This Row],[ExterQual]]="Ex",5,IF(fun[[#This Row],[ExterQual]]="Gd",4,IF(fun[[#This Row],[ExterQual]]="TA",3,IF(fun[[#This Row],[ExterQual]]="Fa",2,1))))</f>
        <v>4</v>
      </c>
      <c r="AI292" t="s">
        <v>124</v>
      </c>
      <c r="AJ292">
        <f>IF(fun[[#This Row],[ExterCond]]="Ex",5,IF(fun[[#This Row],[ExterCond]]="Gd",4,IF(fun[[#This Row],[ExterCond]]="TA",3,IF(fun[[#This Row],[ExterCond]]="Fa",2,1))))</f>
        <v>3</v>
      </c>
      <c r="AK292" t="s">
        <v>125</v>
      </c>
      <c r="AL292" t="s">
        <v>123</v>
      </c>
      <c r="AM292">
        <f>IF(fun[[#This Row],[BsmtQual]]="Ex",5,IF(fun[[#This Row],[BsmtQual]]="Gd",4,IF(fun[[#This Row],[BsmtQual]]="TA",3,IF(fun[[#This Row],[BsmtQual]]="Fa",2,IF(fun[[#This Row],[BsmtQual]]="Po",1,0)))))</f>
        <v>4</v>
      </c>
      <c r="AN292" t="s">
        <v>124</v>
      </c>
      <c r="AO292">
        <f>IF(fun[[#This Row],[BsmtCond]]="Ex",5,IF(fun[[#This Row],[BsmtCond]]="Gd",4,IF(fun[[#This Row],[BsmtCond]]="TA",3,IF(fun[[#This Row],[BsmtCond]]="Fa",2,IF(fun[[#This Row],[BsmtCond]]="Po",1,0)))))</f>
        <v>3</v>
      </c>
      <c r="AP292" t="s">
        <v>156</v>
      </c>
      <c r="AQ292">
        <f>IF(fun[[#This Row],[BsmtExposure]]="Gd",3,IF(fun[[#This Row],[BsmtExposure]]="Av",2,IF(fun[[#This Row],[BsmtExposure]]="Mn",1,0)))</f>
        <v>2</v>
      </c>
      <c r="AR292" t="s">
        <v>128</v>
      </c>
      <c r="AS292">
        <v>0</v>
      </c>
      <c r="AT292" t="s">
        <v>128</v>
      </c>
      <c r="AU292">
        <v>0</v>
      </c>
      <c r="AV292">
        <v>1079</v>
      </c>
      <c r="AW292">
        <v>1079</v>
      </c>
      <c r="AX292" t="s">
        <v>129</v>
      </c>
      <c r="AY292" t="s">
        <v>130</v>
      </c>
      <c r="AZ292">
        <f>IF(fun[[#This Row],[HeatingQC]]="Ex",5,IF(fun[[#This Row],[HeatingQC]]="Gd",4,IF(fun[[#This Row],[HeatingQC]]="TA",3,IF(fun[[#This Row],[HeatingQC]]="Fa",2,IF(fun[[#This Row],[HeatingQC]]="Po",1,0)))))</f>
        <v>5</v>
      </c>
      <c r="BA292" t="s">
        <v>131</v>
      </c>
      <c r="BB292" t="s">
        <v>132</v>
      </c>
      <c r="BC292">
        <v>1079</v>
      </c>
      <c r="BD292">
        <v>840</v>
      </c>
      <c r="BE292">
        <v>0</v>
      </c>
      <c r="BF292">
        <v>1919</v>
      </c>
      <c r="BG292">
        <f>LOG(fun[[#This Row],[GrLivArea]])</f>
        <v>3.2830749747354715</v>
      </c>
      <c r="BH292">
        <v>0</v>
      </c>
      <c r="BI292">
        <v>0</v>
      </c>
      <c r="BJ292">
        <f>fun[[#This Row],[BsmtFullBath]]+(0.5*fun[[#This Row],[BsmtHalfBath]])</f>
        <v>0</v>
      </c>
      <c r="BK292">
        <v>2</v>
      </c>
      <c r="BL292">
        <v>1</v>
      </c>
      <c r="BM292">
        <f>fun[[#This Row],[HalfBath]]+fun[[#This Row],[TOTBaseBath]]+fun[[#This Row],[FullBath]]</f>
        <v>3</v>
      </c>
      <c r="BN292">
        <v>3</v>
      </c>
      <c r="BO292">
        <v>1</v>
      </c>
      <c r="BP292" t="s">
        <v>123</v>
      </c>
      <c r="BQ292">
        <f>IF(fun[[#This Row],[KitchenQual]]="Ex",5,IF(fun[[#This Row],[KitchenQual]]="Gd",4,IF(fun[[#This Row],[KitchenQual]]="TA",3,IF(fun[[#This Row],[KitchenQual]]="Fa",2,0))))</f>
        <v>4</v>
      </c>
      <c r="BR292">
        <v>8</v>
      </c>
      <c r="BS292" t="s">
        <v>133</v>
      </c>
      <c r="BT292">
        <v>1</v>
      </c>
      <c r="BU292" t="s">
        <v>123</v>
      </c>
      <c r="BV292">
        <f>IF(fun[[#This Row],[FireplaceQu]]="Ex",5,IF(fun[[#This Row],[FireplaceQu]]="Gd",4,IF(fun[[#This Row],[FireplaceQu]]="TA",3,IF(fun[[#This Row],[FireplaceQu]]="Fa",2,0))))</f>
        <v>4</v>
      </c>
      <c r="BW292" t="s">
        <v>134</v>
      </c>
      <c r="BX292">
        <v>2006</v>
      </c>
      <c r="BY292" t="s">
        <v>135</v>
      </c>
      <c r="BZ292">
        <v>2</v>
      </c>
      <c r="CA292">
        <v>685</v>
      </c>
      <c r="CB292" t="s">
        <v>123</v>
      </c>
      <c r="CC292">
        <f>IF(fun[[#This Row],[GarageQual]]="Ex",5,IF(fun[[#This Row],[GarageQual]]="Gd",4,IF(fun[[#This Row],[GarageQual]]="TA",3,IF(fun[[#This Row],[GarageQual]]="Fa",2,IF(fun[[#This Row],[GarageQual]]="Po",1,0)))))</f>
        <v>4</v>
      </c>
      <c r="CD292" t="s">
        <v>124</v>
      </c>
      <c r="CE292">
        <f>IF(fun[[#This Row],[GarageCond]]="Ex",5,IF(fun[[#This Row],[GarageCond]]="Gd",4,IF(fun[[#This Row],[GarageCond]]="TA",3,IF(fun[[#This Row],[GarageCond]]="Fa",2,IF(fun[[#This Row],[GarageCond]]="Po",1,0)))))</f>
        <v>3</v>
      </c>
      <c r="CF292" t="s">
        <v>131</v>
      </c>
      <c r="CG292">
        <v>0</v>
      </c>
      <c r="CH292">
        <v>51</v>
      </c>
      <c r="CI292">
        <v>0</v>
      </c>
      <c r="CJ292">
        <v>0</v>
      </c>
      <c r="CK292">
        <v>0</v>
      </c>
      <c r="CL292">
        <f>(0.5*fun[[#This Row],[WoodDeckSF]])+fun[[#This Row],[OpenPorchSF]]+(2*fun[[#This Row],[EnclosedPorch]])+(1.5*fun[[#This Row],[3SsnPorch]])+fun[[#This Row],[ScreenPorch]]</f>
        <v>51</v>
      </c>
      <c r="CM292">
        <v>0</v>
      </c>
      <c r="CN292" t="s">
        <v>109</v>
      </c>
      <c r="CO292">
        <f>IF(fun[[#This Row],[PoolQC]]="Ex",5,IF(fun[[#This Row],[PoolQC]]="Gd",4,IF(fun[[#This Row],[PoolQC]]="TA",3,IF(fun[[#This Row],[PoolQC]]="Fa",2,IF(fun[[#This Row],[PoolQC]]="Po",1,0)))))</f>
        <v>0</v>
      </c>
      <c r="CP292" t="s">
        <v>109</v>
      </c>
      <c r="CQ292" t="s">
        <v>109</v>
      </c>
      <c r="CR292">
        <v>0</v>
      </c>
      <c r="CS292">
        <v>7</v>
      </c>
      <c r="CT292">
        <v>2006</v>
      </c>
      <c r="CU292" t="s">
        <v>184</v>
      </c>
      <c r="CV292" t="s">
        <v>185</v>
      </c>
      <c r="CW292">
        <f>COUNTIF(fun[[#This Row],[Id]:[SaleCondition]],0)</f>
        <v>17</v>
      </c>
      <c r="CX292">
        <f>COUNTIF(fun[[#This Row],[Id]:[SaleCondition]],"NA")</f>
        <v>4</v>
      </c>
      <c r="CY292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292">
        <f>fun[NUM_ExCond]+fun[NUM_BsmtCond]+fun[NUM_GarCond]</f>
        <v>9</v>
      </c>
      <c r="DA2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114</v>
      </c>
      <c r="DB2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</v>
      </c>
      <c r="DC292">
        <v>233230</v>
      </c>
    </row>
    <row r="293" spans="1:107" x14ac:dyDescent="0.25">
      <c r="A293">
        <v>292</v>
      </c>
      <c r="B293">
        <v>190</v>
      </c>
      <c r="C293" t="s">
        <v>107</v>
      </c>
      <c r="D293">
        <f>IF(fun[[#This Row],[MSZoning]]="RL",1,0)</f>
        <v>1</v>
      </c>
      <c r="E293">
        <f>IF(fun[[#This Row],[rl]]="RM",1,0)</f>
        <v>0</v>
      </c>
      <c r="F293">
        <f>IF(fun[[#This Row],[rm]]="RH",1,0)</f>
        <v>0</v>
      </c>
      <c r="G293">
        <f>IF(fun[[#This Row],[rh]]="C (all)",1,0)</f>
        <v>0</v>
      </c>
      <c r="H293">
        <v>55</v>
      </c>
      <c r="I293">
        <f>IF(fun[[#This Row],[LotFrontage]]="NA",0,fun[[#This Row],[LotFrontage]])</f>
        <v>55</v>
      </c>
      <c r="J293">
        <v>5687</v>
      </c>
      <c r="K293" t="s">
        <v>108</v>
      </c>
      <c r="L293" t="s">
        <v>200</v>
      </c>
      <c r="M293" t="s">
        <v>110</v>
      </c>
      <c r="N293" t="s">
        <v>201</v>
      </c>
      <c r="O293" t="s">
        <v>112</v>
      </c>
      <c r="P293" t="s">
        <v>113</v>
      </c>
      <c r="Q293" t="s">
        <v>114</v>
      </c>
      <c r="R293" t="s">
        <v>258</v>
      </c>
      <c r="S293" t="s">
        <v>116</v>
      </c>
      <c r="T293" t="s">
        <v>116</v>
      </c>
      <c r="U293" t="s">
        <v>175</v>
      </c>
      <c r="V293" t="s">
        <v>118</v>
      </c>
      <c r="W293">
        <v>5</v>
      </c>
      <c r="X293">
        <v>6</v>
      </c>
      <c r="Y293">
        <v>1912</v>
      </c>
      <c r="Z293">
        <v>2000</v>
      </c>
      <c r="AA293" t="s">
        <v>119</v>
      </c>
      <c r="AB293" t="s">
        <v>120</v>
      </c>
      <c r="AC293" t="s">
        <v>121</v>
      </c>
      <c r="AD293" t="s">
        <v>121</v>
      </c>
      <c r="AE293" t="s">
        <v>143</v>
      </c>
      <c r="AF293">
        <v>0</v>
      </c>
      <c r="AG293" t="s">
        <v>124</v>
      </c>
      <c r="AH293">
        <f>IF(fun[[#This Row],[ExterQual]]="Ex",5,IF(fun[[#This Row],[ExterQual]]="Gd",4,IF(fun[[#This Row],[ExterQual]]="TA",3,IF(fun[[#This Row],[ExterQual]]="Fa",2,1))))</f>
        <v>3</v>
      </c>
      <c r="AI293" t="s">
        <v>173</v>
      </c>
      <c r="AJ293">
        <f>IF(fun[[#This Row],[ExterCond]]="Ex",5,IF(fun[[#This Row],[ExterCond]]="Gd",4,IF(fun[[#This Row],[ExterCond]]="TA",3,IF(fun[[#This Row],[ExterCond]]="Fa",2,1))))</f>
        <v>2</v>
      </c>
      <c r="AK293" t="s">
        <v>125</v>
      </c>
      <c r="AL293" t="s">
        <v>124</v>
      </c>
      <c r="AM293">
        <f>IF(fun[[#This Row],[BsmtQual]]="Ex",5,IF(fun[[#This Row],[BsmtQual]]="Gd",4,IF(fun[[#This Row],[BsmtQual]]="TA",3,IF(fun[[#This Row],[BsmtQual]]="Fa",2,IF(fun[[#This Row],[BsmtQual]]="Po",1,0)))))</f>
        <v>3</v>
      </c>
      <c r="AN293" t="s">
        <v>173</v>
      </c>
      <c r="AO293">
        <f>IF(fun[[#This Row],[BsmtCond]]="Ex",5,IF(fun[[#This Row],[BsmtCond]]="Gd",4,IF(fun[[#This Row],[BsmtCond]]="TA",3,IF(fun[[#This Row],[BsmtCond]]="Fa",2,IF(fun[[#This Row],[BsmtCond]]="Po",1,0)))))</f>
        <v>2</v>
      </c>
      <c r="AP293" t="s">
        <v>126</v>
      </c>
      <c r="AQ293">
        <f>IF(fun[[#This Row],[BsmtExposure]]="Gd",3,IF(fun[[#This Row],[BsmtExposure]]="Av",2,IF(fun[[#This Row],[BsmtExposure]]="Mn",1,0)))</f>
        <v>0</v>
      </c>
      <c r="AR293" t="s">
        <v>179</v>
      </c>
      <c r="AS293">
        <v>210</v>
      </c>
      <c r="AT293" t="s">
        <v>128</v>
      </c>
      <c r="AU293">
        <v>0</v>
      </c>
      <c r="AV293">
        <v>570</v>
      </c>
      <c r="AW293">
        <v>780</v>
      </c>
      <c r="AX293" t="s">
        <v>129</v>
      </c>
      <c r="AY293" t="s">
        <v>130</v>
      </c>
      <c r="AZ293">
        <f>IF(fun[[#This Row],[HeatingQC]]="Ex",5,IF(fun[[#This Row],[HeatingQC]]="Gd",4,IF(fun[[#This Row],[HeatingQC]]="TA",3,IF(fun[[#This Row],[HeatingQC]]="Fa",2,IF(fun[[#This Row],[HeatingQC]]="Po",1,0)))))</f>
        <v>5</v>
      </c>
      <c r="BA293" t="s">
        <v>203</v>
      </c>
      <c r="BB293" t="s">
        <v>132</v>
      </c>
      <c r="BC293">
        <v>936</v>
      </c>
      <c r="BD293">
        <v>780</v>
      </c>
      <c r="BE293">
        <v>0</v>
      </c>
      <c r="BF293">
        <v>1716</v>
      </c>
      <c r="BG293">
        <f>LOG(fun[[#This Row],[GrLivArea]])</f>
        <v>3.2345172835126865</v>
      </c>
      <c r="BH293">
        <v>1</v>
      </c>
      <c r="BI293">
        <v>0</v>
      </c>
      <c r="BJ293">
        <f>fun[[#This Row],[BsmtFullBath]]+(0.5*fun[[#This Row],[BsmtHalfBath]])</f>
        <v>1</v>
      </c>
      <c r="BK293">
        <v>2</v>
      </c>
      <c r="BL293">
        <v>0</v>
      </c>
      <c r="BM293">
        <f>fun[[#This Row],[HalfBath]]+fun[[#This Row],[TOTBaseBath]]+fun[[#This Row],[FullBath]]</f>
        <v>3</v>
      </c>
      <c r="BN293">
        <v>6</v>
      </c>
      <c r="BO293">
        <v>1</v>
      </c>
      <c r="BP293" t="s">
        <v>173</v>
      </c>
      <c r="BQ293">
        <f>IF(fun[[#This Row],[KitchenQual]]="Ex",5,IF(fun[[#This Row],[KitchenQual]]="Gd",4,IF(fun[[#This Row],[KitchenQual]]="TA",3,IF(fun[[#This Row],[KitchenQual]]="Fa",2,0))))</f>
        <v>2</v>
      </c>
      <c r="BR293">
        <v>9</v>
      </c>
      <c r="BS293" t="s">
        <v>133</v>
      </c>
      <c r="BT293">
        <v>0</v>
      </c>
      <c r="BU293" t="s">
        <v>109</v>
      </c>
      <c r="BV293">
        <f>IF(fun[[#This Row],[FireplaceQu]]="Ex",5,IF(fun[[#This Row],[FireplaceQu]]="Gd",4,IF(fun[[#This Row],[FireplaceQu]]="TA",3,IF(fun[[#This Row],[FireplaceQu]]="Fa",2,0))))</f>
        <v>0</v>
      </c>
      <c r="BW293" t="s">
        <v>109</v>
      </c>
      <c r="BX293" t="s">
        <v>109</v>
      </c>
      <c r="BY293" t="s">
        <v>109</v>
      </c>
      <c r="BZ293">
        <v>0</v>
      </c>
      <c r="CA293">
        <v>0</v>
      </c>
      <c r="CB293" t="s">
        <v>109</v>
      </c>
      <c r="CC293">
        <f>IF(fun[[#This Row],[GarageQual]]="Ex",5,IF(fun[[#This Row],[GarageQual]]="Gd",4,IF(fun[[#This Row],[GarageQual]]="TA",3,IF(fun[[#This Row],[GarageQual]]="Fa",2,IF(fun[[#This Row],[GarageQual]]="Po",1,0)))))</f>
        <v>0</v>
      </c>
      <c r="CD293" t="s">
        <v>109</v>
      </c>
      <c r="CE293">
        <f>IF(fun[[#This Row],[GarageCond]]="Ex",5,IF(fun[[#This Row],[GarageCond]]="Gd",4,IF(fun[[#This Row],[GarageCond]]="TA",3,IF(fun[[#This Row],[GarageCond]]="Fa",2,IF(fun[[#This Row],[GarageCond]]="Po",1,0)))))</f>
        <v>0</v>
      </c>
      <c r="CF293" t="s">
        <v>203</v>
      </c>
      <c r="CG293">
        <v>0</v>
      </c>
      <c r="CH293">
        <v>184</v>
      </c>
      <c r="CI293">
        <v>0</v>
      </c>
      <c r="CJ293">
        <v>0</v>
      </c>
      <c r="CK293">
        <v>0</v>
      </c>
      <c r="CL293">
        <f>(0.5*fun[[#This Row],[WoodDeckSF]])+fun[[#This Row],[OpenPorchSF]]+(2*fun[[#This Row],[EnclosedPorch]])+(1.5*fun[[#This Row],[3SsnPorch]])+fun[[#This Row],[ScreenPorch]]</f>
        <v>184</v>
      </c>
      <c r="CM293">
        <v>0</v>
      </c>
      <c r="CN293" t="s">
        <v>109</v>
      </c>
      <c r="CO293">
        <f>IF(fun[[#This Row],[PoolQC]]="Ex",5,IF(fun[[#This Row],[PoolQC]]="Gd",4,IF(fun[[#This Row],[PoolQC]]="TA",3,IF(fun[[#This Row],[PoolQC]]="Fa",2,IF(fun[[#This Row],[PoolQC]]="Po",1,0)))))</f>
        <v>0</v>
      </c>
      <c r="CP293" t="s">
        <v>109</v>
      </c>
      <c r="CQ293" t="s">
        <v>109</v>
      </c>
      <c r="CR293">
        <v>0</v>
      </c>
      <c r="CS293">
        <v>3</v>
      </c>
      <c r="CT293">
        <v>2008</v>
      </c>
      <c r="CU293" t="s">
        <v>136</v>
      </c>
      <c r="CV293" t="s">
        <v>137</v>
      </c>
      <c r="CW293">
        <f>COUNTIF(fun[[#This Row],[Id]:[SaleCondition]],0)</f>
        <v>22</v>
      </c>
      <c r="CX293">
        <f>COUNTIF(fun[[#This Row],[Id]:[SaleCondition]],"NA")</f>
        <v>9</v>
      </c>
      <c r="CY293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293">
        <f>fun[NUM_ExCond]+fun[NUM_BsmtCond]+fun[NUM_GarCond]</f>
        <v>4</v>
      </c>
      <c r="DA2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58</v>
      </c>
      <c r="DB2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</v>
      </c>
      <c r="DC293">
        <v>135900</v>
      </c>
    </row>
    <row r="294" spans="1:107" x14ac:dyDescent="0.25">
      <c r="A294">
        <v>293</v>
      </c>
      <c r="B294">
        <v>50</v>
      </c>
      <c r="C294" t="s">
        <v>107</v>
      </c>
      <c r="D294">
        <f>IF(fun[[#This Row],[MSZoning]]="RL",1,0)</f>
        <v>1</v>
      </c>
      <c r="E294">
        <f>IF(fun[[#This Row],[rl]]="RM",1,0)</f>
        <v>0</v>
      </c>
      <c r="F294">
        <f>IF(fun[[#This Row],[rm]]="RH",1,0)</f>
        <v>0</v>
      </c>
      <c r="G294">
        <f>IF(fun[[#This Row],[rh]]="C (all)",1,0)</f>
        <v>0</v>
      </c>
      <c r="H294">
        <v>60</v>
      </c>
      <c r="I294">
        <f>IF(fun[[#This Row],[LotFrontage]]="NA",0,fun[[#This Row],[LotFrontage]])</f>
        <v>60</v>
      </c>
      <c r="J294">
        <v>11409</v>
      </c>
      <c r="K294" t="s">
        <v>108</v>
      </c>
      <c r="L294" t="s">
        <v>109</v>
      </c>
      <c r="M294" t="s">
        <v>110</v>
      </c>
      <c r="N294" t="s">
        <v>111</v>
      </c>
      <c r="O294" t="s">
        <v>112</v>
      </c>
      <c r="P294" t="s">
        <v>113</v>
      </c>
      <c r="Q294" t="s">
        <v>114</v>
      </c>
      <c r="R294" t="s">
        <v>211</v>
      </c>
      <c r="S294" t="s">
        <v>116</v>
      </c>
      <c r="T294" t="s">
        <v>116</v>
      </c>
      <c r="U294" t="s">
        <v>117</v>
      </c>
      <c r="V294" t="s">
        <v>158</v>
      </c>
      <c r="W294">
        <v>5</v>
      </c>
      <c r="X294">
        <v>4</v>
      </c>
      <c r="Y294">
        <v>1949</v>
      </c>
      <c r="Z294">
        <v>2008</v>
      </c>
      <c r="AA294" t="s">
        <v>119</v>
      </c>
      <c r="AB294" t="s">
        <v>120</v>
      </c>
      <c r="AC294" t="s">
        <v>150</v>
      </c>
      <c r="AD294" t="s">
        <v>150</v>
      </c>
      <c r="AE294" t="s">
        <v>143</v>
      </c>
      <c r="AF294">
        <v>0</v>
      </c>
      <c r="AG294" t="s">
        <v>124</v>
      </c>
      <c r="AH294">
        <f>IF(fun[[#This Row],[ExterQual]]="Ex",5,IF(fun[[#This Row],[ExterQual]]="Gd",4,IF(fun[[#This Row],[ExterQual]]="TA",3,IF(fun[[#This Row],[ExterQual]]="Fa",2,1))))</f>
        <v>3</v>
      </c>
      <c r="AI294" t="s">
        <v>124</v>
      </c>
      <c r="AJ294">
        <f>IF(fun[[#This Row],[ExterCond]]="Ex",5,IF(fun[[#This Row],[ExterCond]]="Gd",4,IF(fun[[#This Row],[ExterCond]]="TA",3,IF(fun[[#This Row],[ExterCond]]="Fa",2,1))))</f>
        <v>3</v>
      </c>
      <c r="AK294" t="s">
        <v>144</v>
      </c>
      <c r="AL294" t="s">
        <v>124</v>
      </c>
      <c r="AM294">
        <f>IF(fun[[#This Row],[BsmtQual]]="Ex",5,IF(fun[[#This Row],[BsmtQual]]="Gd",4,IF(fun[[#This Row],[BsmtQual]]="TA",3,IF(fun[[#This Row],[BsmtQual]]="Fa",2,IF(fun[[#This Row],[BsmtQual]]="Po",1,0)))))</f>
        <v>3</v>
      </c>
      <c r="AN294" t="s">
        <v>124</v>
      </c>
      <c r="AO294">
        <f>IF(fun[[#This Row],[BsmtCond]]="Ex",5,IF(fun[[#This Row],[BsmtCond]]="Gd",4,IF(fun[[#This Row],[BsmtCond]]="TA",3,IF(fun[[#This Row],[BsmtCond]]="Fa",2,IF(fun[[#This Row],[BsmtCond]]="Po",1,0)))))</f>
        <v>3</v>
      </c>
      <c r="AP294" t="s">
        <v>126</v>
      </c>
      <c r="AQ294">
        <f>IF(fun[[#This Row],[BsmtExposure]]="Gd",3,IF(fun[[#This Row],[BsmtExposure]]="Av",2,IF(fun[[#This Row],[BsmtExposure]]="Mn",1,0)))</f>
        <v>0</v>
      </c>
      <c r="AR294" t="s">
        <v>198</v>
      </c>
      <c r="AS294">
        <v>292</v>
      </c>
      <c r="AT294" t="s">
        <v>128</v>
      </c>
      <c r="AU294">
        <v>0</v>
      </c>
      <c r="AV294">
        <v>476</v>
      </c>
      <c r="AW294">
        <v>768</v>
      </c>
      <c r="AX294" t="s">
        <v>129</v>
      </c>
      <c r="AY294" t="s">
        <v>123</v>
      </c>
      <c r="AZ294">
        <f>IF(fun[[#This Row],[HeatingQC]]="Ex",5,IF(fun[[#This Row],[HeatingQC]]="Gd",4,IF(fun[[#This Row],[HeatingQC]]="TA",3,IF(fun[[#This Row],[HeatingQC]]="Fa",2,IF(fun[[#This Row],[HeatingQC]]="Po",1,0)))))</f>
        <v>4</v>
      </c>
      <c r="BA294" t="s">
        <v>131</v>
      </c>
      <c r="BB294" t="s">
        <v>132</v>
      </c>
      <c r="BC294">
        <v>1148</v>
      </c>
      <c r="BD294">
        <v>568</v>
      </c>
      <c r="BE294">
        <v>0</v>
      </c>
      <c r="BF294">
        <v>1716</v>
      </c>
      <c r="BG294">
        <f>LOG(fun[[#This Row],[GrLivArea]])</f>
        <v>3.2345172835126865</v>
      </c>
      <c r="BH294">
        <v>0</v>
      </c>
      <c r="BI294">
        <v>0</v>
      </c>
      <c r="BJ294">
        <f>fun[[#This Row],[BsmtFullBath]]+(0.5*fun[[#This Row],[BsmtHalfBath]])</f>
        <v>0</v>
      </c>
      <c r="BK294">
        <v>1</v>
      </c>
      <c r="BL294">
        <v>1</v>
      </c>
      <c r="BM294">
        <f>fun[[#This Row],[HalfBath]]+fun[[#This Row],[TOTBaseBath]]+fun[[#This Row],[FullBath]]</f>
        <v>2</v>
      </c>
      <c r="BN294">
        <v>3</v>
      </c>
      <c r="BO294">
        <v>1</v>
      </c>
      <c r="BP294" t="s">
        <v>124</v>
      </c>
      <c r="BQ294">
        <f>IF(fun[[#This Row],[KitchenQual]]="Ex",5,IF(fun[[#This Row],[KitchenQual]]="Gd",4,IF(fun[[#This Row],[KitchenQual]]="TA",3,IF(fun[[#This Row],[KitchenQual]]="Fa",2,0))))</f>
        <v>3</v>
      </c>
      <c r="BR294">
        <v>8</v>
      </c>
      <c r="BS294" t="s">
        <v>250</v>
      </c>
      <c r="BT294">
        <v>1</v>
      </c>
      <c r="BU294" t="s">
        <v>123</v>
      </c>
      <c r="BV294">
        <f>IF(fun[[#This Row],[FireplaceQu]]="Ex",5,IF(fun[[#This Row],[FireplaceQu]]="Gd",4,IF(fun[[#This Row],[FireplaceQu]]="TA",3,IF(fun[[#This Row],[FireplaceQu]]="Fa",2,0))))</f>
        <v>4</v>
      </c>
      <c r="BW294" t="s">
        <v>134</v>
      </c>
      <c r="BX294">
        <v>1949</v>
      </c>
      <c r="BY294" t="s">
        <v>128</v>
      </c>
      <c r="BZ294">
        <v>1</v>
      </c>
      <c r="CA294">
        <v>281</v>
      </c>
      <c r="CB294" t="s">
        <v>124</v>
      </c>
      <c r="CC294">
        <f>IF(fun[[#This Row],[GarageQual]]="Ex",5,IF(fun[[#This Row],[GarageQual]]="Gd",4,IF(fun[[#This Row],[GarageQual]]="TA",3,IF(fun[[#This Row],[GarageQual]]="Fa",2,IF(fun[[#This Row],[GarageQual]]="Po",1,0)))))</f>
        <v>3</v>
      </c>
      <c r="CD294" t="s">
        <v>124</v>
      </c>
      <c r="CE294">
        <f>IF(fun[[#This Row],[GarageCond]]="Ex",5,IF(fun[[#This Row],[GarageCond]]="Gd",4,IF(fun[[#This Row],[GarageCond]]="TA",3,IF(fun[[#This Row],[GarageCond]]="Fa",2,IF(fun[[#This Row],[GarageCond]]="Po",1,0)))))</f>
        <v>3</v>
      </c>
      <c r="CF294" t="s">
        <v>131</v>
      </c>
      <c r="CG294">
        <v>0</v>
      </c>
      <c r="CH294">
        <v>0</v>
      </c>
      <c r="CI294">
        <v>0</v>
      </c>
      <c r="CJ294">
        <v>0</v>
      </c>
      <c r="CK294">
        <v>160</v>
      </c>
      <c r="CL294">
        <f>(0.5*fun[[#This Row],[WoodDeckSF]])+fun[[#This Row],[OpenPorchSF]]+(2*fun[[#This Row],[EnclosedPorch]])+(1.5*fun[[#This Row],[3SsnPorch]])+fun[[#This Row],[ScreenPorch]]</f>
        <v>160</v>
      </c>
      <c r="CM294">
        <v>0</v>
      </c>
      <c r="CN294" t="s">
        <v>109</v>
      </c>
      <c r="CO294">
        <f>IF(fun[[#This Row],[PoolQC]]="Ex",5,IF(fun[[#This Row],[PoolQC]]="Gd",4,IF(fun[[#This Row],[PoolQC]]="TA",3,IF(fun[[#This Row],[PoolQC]]="Fa",2,IF(fun[[#This Row],[PoolQC]]="Po",1,0)))))</f>
        <v>0</v>
      </c>
      <c r="CP294" t="s">
        <v>109</v>
      </c>
      <c r="CQ294" t="s">
        <v>109</v>
      </c>
      <c r="CR294">
        <v>0</v>
      </c>
      <c r="CS294">
        <v>1</v>
      </c>
      <c r="CT294">
        <v>2009</v>
      </c>
      <c r="CU294" t="s">
        <v>136</v>
      </c>
      <c r="CV294" t="s">
        <v>137</v>
      </c>
      <c r="CW294">
        <f>COUNTIF(fun[[#This Row],[Id]:[SaleCondition]],0)</f>
        <v>17</v>
      </c>
      <c r="CX294">
        <f>COUNTIF(fun[[#This Row],[Id]:[SaleCondition]],"NA")</f>
        <v>4</v>
      </c>
      <c r="CY294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94">
        <f>fun[NUM_ExCond]+fun[NUM_BsmtCond]+fun[NUM_GarCond]</f>
        <v>9</v>
      </c>
      <c r="DA2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68</v>
      </c>
      <c r="DB2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294">
        <v>131000</v>
      </c>
    </row>
    <row r="295" spans="1:107" x14ac:dyDescent="0.25">
      <c r="A295">
        <v>294</v>
      </c>
      <c r="B295">
        <v>60</v>
      </c>
      <c r="C295" t="s">
        <v>107</v>
      </c>
      <c r="D295">
        <f>IF(fun[[#This Row],[MSZoning]]="RL",1,0)</f>
        <v>1</v>
      </c>
      <c r="E295">
        <f>IF(fun[[#This Row],[rl]]="RM",1,0)</f>
        <v>0</v>
      </c>
      <c r="F295">
        <f>IF(fun[[#This Row],[rm]]="RH",1,0)</f>
        <v>0</v>
      </c>
      <c r="G295">
        <f>IF(fun[[#This Row],[rh]]="C (all)",1,0)</f>
        <v>0</v>
      </c>
      <c r="H295" t="s">
        <v>109</v>
      </c>
      <c r="I295">
        <f>IF(fun[[#This Row],[LotFrontage]]="NA",0,fun[[#This Row],[LotFrontage]])</f>
        <v>0</v>
      </c>
      <c r="J295">
        <v>16659</v>
      </c>
      <c r="K295" t="s">
        <v>108</v>
      </c>
      <c r="L295" t="s">
        <v>109</v>
      </c>
      <c r="M295" t="s">
        <v>146</v>
      </c>
      <c r="N295" t="s">
        <v>111</v>
      </c>
      <c r="O295" t="s">
        <v>112</v>
      </c>
      <c r="P295" t="s">
        <v>148</v>
      </c>
      <c r="Q295" t="s">
        <v>114</v>
      </c>
      <c r="R295" t="s">
        <v>164</v>
      </c>
      <c r="S295" t="s">
        <v>230</v>
      </c>
      <c r="T295" t="s">
        <v>116</v>
      </c>
      <c r="U295" t="s">
        <v>117</v>
      </c>
      <c r="V295" t="s">
        <v>118</v>
      </c>
      <c r="W295">
        <v>7</v>
      </c>
      <c r="X295">
        <v>7</v>
      </c>
      <c r="Y295">
        <v>1977</v>
      </c>
      <c r="Z295">
        <v>1994</v>
      </c>
      <c r="AA295" t="s">
        <v>119</v>
      </c>
      <c r="AB295" t="s">
        <v>120</v>
      </c>
      <c r="AC295" t="s">
        <v>187</v>
      </c>
      <c r="AD295" t="s">
        <v>187</v>
      </c>
      <c r="AE295" t="s">
        <v>122</v>
      </c>
      <c r="AF295">
        <v>34</v>
      </c>
      <c r="AG295" t="s">
        <v>124</v>
      </c>
      <c r="AH295">
        <f>IF(fun[[#This Row],[ExterQual]]="Ex",5,IF(fun[[#This Row],[ExterQual]]="Gd",4,IF(fun[[#This Row],[ExterQual]]="TA",3,IF(fun[[#This Row],[ExterQual]]="Fa",2,1))))</f>
        <v>3</v>
      </c>
      <c r="AI295" t="s">
        <v>124</v>
      </c>
      <c r="AJ295">
        <f>IF(fun[[#This Row],[ExterCond]]="Ex",5,IF(fun[[#This Row],[ExterCond]]="Gd",4,IF(fun[[#This Row],[ExterCond]]="TA",3,IF(fun[[#This Row],[ExterCond]]="Fa",2,1))))</f>
        <v>3</v>
      </c>
      <c r="AK295" t="s">
        <v>144</v>
      </c>
      <c r="AL295" t="s">
        <v>124</v>
      </c>
      <c r="AM295">
        <f>IF(fun[[#This Row],[BsmtQual]]="Ex",5,IF(fun[[#This Row],[BsmtQual]]="Gd",4,IF(fun[[#This Row],[BsmtQual]]="TA",3,IF(fun[[#This Row],[BsmtQual]]="Fa",2,IF(fun[[#This Row],[BsmtQual]]="Po",1,0)))))</f>
        <v>3</v>
      </c>
      <c r="AN295" t="s">
        <v>124</v>
      </c>
      <c r="AO295">
        <f>IF(fun[[#This Row],[BsmtCond]]="Ex",5,IF(fun[[#This Row],[BsmtCond]]="Gd",4,IF(fun[[#This Row],[BsmtCond]]="TA",3,IF(fun[[#This Row],[BsmtCond]]="Fa",2,IF(fun[[#This Row],[BsmtCond]]="Po",1,0)))))</f>
        <v>3</v>
      </c>
      <c r="AP295" t="s">
        <v>126</v>
      </c>
      <c r="AQ295">
        <f>IF(fun[[#This Row],[BsmtExposure]]="Gd",3,IF(fun[[#This Row],[BsmtExposure]]="Av",2,IF(fun[[#This Row],[BsmtExposure]]="Mn",1,0)))</f>
        <v>0</v>
      </c>
      <c r="AR295" t="s">
        <v>145</v>
      </c>
      <c r="AS295">
        <v>795</v>
      </c>
      <c r="AT295" t="s">
        <v>128</v>
      </c>
      <c r="AU295">
        <v>0</v>
      </c>
      <c r="AV295">
        <v>0</v>
      </c>
      <c r="AW295">
        <v>795</v>
      </c>
      <c r="AX295" t="s">
        <v>129</v>
      </c>
      <c r="AY295" t="s">
        <v>173</v>
      </c>
      <c r="AZ295">
        <f>IF(fun[[#This Row],[HeatingQC]]="Ex",5,IF(fun[[#This Row],[HeatingQC]]="Gd",4,IF(fun[[#This Row],[HeatingQC]]="TA",3,IF(fun[[#This Row],[HeatingQC]]="Fa",2,IF(fun[[#This Row],[HeatingQC]]="Po",1,0)))))</f>
        <v>2</v>
      </c>
      <c r="BA295" t="s">
        <v>131</v>
      </c>
      <c r="BB295" t="s">
        <v>132</v>
      </c>
      <c r="BC295">
        <v>1468</v>
      </c>
      <c r="BD295">
        <v>795</v>
      </c>
      <c r="BE295">
        <v>0</v>
      </c>
      <c r="BF295">
        <v>2263</v>
      </c>
      <c r="BG295">
        <f>LOG(fun[[#This Row],[GrLivArea]])</f>
        <v>3.3546845539547285</v>
      </c>
      <c r="BH295">
        <v>1</v>
      </c>
      <c r="BI295">
        <v>0</v>
      </c>
      <c r="BJ295">
        <f>fun[[#This Row],[BsmtFullBath]]+(0.5*fun[[#This Row],[BsmtHalfBath]])</f>
        <v>1</v>
      </c>
      <c r="BK295">
        <v>2</v>
      </c>
      <c r="BL295">
        <v>1</v>
      </c>
      <c r="BM295">
        <f>fun[[#This Row],[HalfBath]]+fun[[#This Row],[TOTBaseBath]]+fun[[#This Row],[FullBath]]</f>
        <v>4</v>
      </c>
      <c r="BN295">
        <v>3</v>
      </c>
      <c r="BO295">
        <v>1</v>
      </c>
      <c r="BP295" t="s">
        <v>123</v>
      </c>
      <c r="BQ295">
        <f>IF(fun[[#This Row],[KitchenQual]]="Ex",5,IF(fun[[#This Row],[KitchenQual]]="Gd",4,IF(fun[[#This Row],[KitchenQual]]="TA",3,IF(fun[[#This Row],[KitchenQual]]="Fa",2,0))))</f>
        <v>4</v>
      </c>
      <c r="BR295">
        <v>9</v>
      </c>
      <c r="BS295" t="s">
        <v>133</v>
      </c>
      <c r="BT295">
        <v>1</v>
      </c>
      <c r="BU295" t="s">
        <v>124</v>
      </c>
      <c r="BV295">
        <f>IF(fun[[#This Row],[FireplaceQu]]="Ex",5,IF(fun[[#This Row],[FireplaceQu]]="Gd",4,IF(fun[[#This Row],[FireplaceQu]]="TA",3,IF(fun[[#This Row],[FireplaceQu]]="Fa",2,0))))</f>
        <v>3</v>
      </c>
      <c r="BW295" t="s">
        <v>134</v>
      </c>
      <c r="BX295">
        <v>1977</v>
      </c>
      <c r="BY295" t="s">
        <v>183</v>
      </c>
      <c r="BZ295">
        <v>2</v>
      </c>
      <c r="CA295">
        <v>539</v>
      </c>
      <c r="CB295" t="s">
        <v>124</v>
      </c>
      <c r="CC295">
        <f>IF(fun[[#This Row],[GarageQual]]="Ex",5,IF(fun[[#This Row],[GarageQual]]="Gd",4,IF(fun[[#This Row],[GarageQual]]="TA",3,IF(fun[[#This Row],[GarageQual]]="Fa",2,IF(fun[[#This Row],[GarageQual]]="Po",1,0)))))</f>
        <v>3</v>
      </c>
      <c r="CD295" t="s">
        <v>124</v>
      </c>
      <c r="CE295">
        <f>IF(fun[[#This Row],[GarageCond]]="Ex",5,IF(fun[[#This Row],[GarageCond]]="Gd",4,IF(fun[[#This Row],[GarageCond]]="TA",3,IF(fun[[#This Row],[GarageCond]]="Fa",2,IF(fun[[#This Row],[GarageCond]]="Po",1,0)))))</f>
        <v>3</v>
      </c>
      <c r="CF295" t="s">
        <v>131</v>
      </c>
      <c r="CG295">
        <v>0</v>
      </c>
      <c r="CH295">
        <v>250</v>
      </c>
      <c r="CI295">
        <v>0</v>
      </c>
      <c r="CJ295">
        <v>0</v>
      </c>
      <c r="CK295">
        <v>0</v>
      </c>
      <c r="CL295">
        <f>(0.5*fun[[#This Row],[WoodDeckSF]])+fun[[#This Row],[OpenPorchSF]]+(2*fun[[#This Row],[EnclosedPorch]])+(1.5*fun[[#This Row],[3SsnPorch]])+fun[[#This Row],[ScreenPorch]]</f>
        <v>250</v>
      </c>
      <c r="CM295">
        <v>0</v>
      </c>
      <c r="CN295" t="s">
        <v>109</v>
      </c>
      <c r="CO295">
        <f>IF(fun[[#This Row],[PoolQC]]="Ex",5,IF(fun[[#This Row],[PoolQC]]="Gd",4,IF(fun[[#This Row],[PoolQC]]="TA",3,IF(fun[[#This Row],[PoolQC]]="Fa",2,IF(fun[[#This Row],[PoolQC]]="Po",1,0)))))</f>
        <v>0</v>
      </c>
      <c r="CP295" t="s">
        <v>109</v>
      </c>
      <c r="CQ295" t="s">
        <v>109</v>
      </c>
      <c r="CR295">
        <v>0</v>
      </c>
      <c r="CS295">
        <v>3</v>
      </c>
      <c r="CT295">
        <v>2006</v>
      </c>
      <c r="CU295" t="s">
        <v>136</v>
      </c>
      <c r="CV295" t="s">
        <v>137</v>
      </c>
      <c r="CW295">
        <f>COUNTIF(fun[[#This Row],[Id]:[SaleCondition]],0)</f>
        <v>16</v>
      </c>
      <c r="CX295">
        <f>COUNTIF(fun[[#This Row],[Id]:[SaleCondition]],"NA")</f>
        <v>5</v>
      </c>
      <c r="CY29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95">
        <f>fun[NUM_ExCond]+fun[NUM_BsmtCond]+fun[NUM_GarCond]</f>
        <v>9</v>
      </c>
      <c r="DA2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2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</v>
      </c>
      <c r="DC295">
        <v>235000</v>
      </c>
    </row>
    <row r="296" spans="1:107" x14ac:dyDescent="0.25">
      <c r="A296">
        <v>295</v>
      </c>
      <c r="B296">
        <v>20</v>
      </c>
      <c r="C296" t="s">
        <v>107</v>
      </c>
      <c r="D296">
        <f>IF(fun[[#This Row],[MSZoning]]="RL",1,0)</f>
        <v>1</v>
      </c>
      <c r="E296">
        <f>IF(fun[[#This Row],[rl]]="RM",1,0)</f>
        <v>0</v>
      </c>
      <c r="F296">
        <f>IF(fun[[#This Row],[rm]]="RH",1,0)</f>
        <v>0</v>
      </c>
      <c r="G296">
        <f>IF(fun[[#This Row],[rh]]="C (all)",1,0)</f>
        <v>0</v>
      </c>
      <c r="H296">
        <v>80</v>
      </c>
      <c r="I296">
        <f>IF(fun[[#This Row],[LotFrontage]]="NA",0,fun[[#This Row],[LotFrontage]])</f>
        <v>80</v>
      </c>
      <c r="J296">
        <v>9600</v>
      </c>
      <c r="K296" t="s">
        <v>108</v>
      </c>
      <c r="L296" t="s">
        <v>109</v>
      </c>
      <c r="M296" t="s">
        <v>110</v>
      </c>
      <c r="N296" t="s">
        <v>111</v>
      </c>
      <c r="O296" t="s">
        <v>112</v>
      </c>
      <c r="P296" t="s">
        <v>113</v>
      </c>
      <c r="Q296" t="s">
        <v>114</v>
      </c>
      <c r="R296" t="s">
        <v>188</v>
      </c>
      <c r="S296" t="s">
        <v>116</v>
      </c>
      <c r="T296" t="s">
        <v>116</v>
      </c>
      <c r="U296" t="s">
        <v>117</v>
      </c>
      <c r="V296" t="s">
        <v>141</v>
      </c>
      <c r="W296">
        <v>6</v>
      </c>
      <c r="X296">
        <v>5</v>
      </c>
      <c r="Y296">
        <v>1953</v>
      </c>
      <c r="Z296">
        <v>1953</v>
      </c>
      <c r="AA296" t="s">
        <v>178</v>
      </c>
      <c r="AB296" t="s">
        <v>120</v>
      </c>
      <c r="AC296" t="s">
        <v>166</v>
      </c>
      <c r="AD296" t="s">
        <v>166</v>
      </c>
      <c r="AE296" t="s">
        <v>163</v>
      </c>
      <c r="AF296">
        <v>238</v>
      </c>
      <c r="AG296" t="s">
        <v>124</v>
      </c>
      <c r="AH296">
        <f>IF(fun[[#This Row],[ExterQual]]="Ex",5,IF(fun[[#This Row],[ExterQual]]="Gd",4,IF(fun[[#This Row],[ExterQual]]="TA",3,IF(fun[[#This Row],[ExterQual]]="Fa",2,1))))</f>
        <v>3</v>
      </c>
      <c r="AI296" t="s">
        <v>124</v>
      </c>
      <c r="AJ296">
        <f>IF(fun[[#This Row],[ExterCond]]="Ex",5,IF(fun[[#This Row],[ExterCond]]="Gd",4,IF(fun[[#This Row],[ExterCond]]="TA",3,IF(fun[[#This Row],[ExterCond]]="Fa",2,1))))</f>
        <v>3</v>
      </c>
      <c r="AK296" t="s">
        <v>144</v>
      </c>
      <c r="AL296" t="s">
        <v>124</v>
      </c>
      <c r="AM296">
        <f>IF(fun[[#This Row],[BsmtQual]]="Ex",5,IF(fun[[#This Row],[BsmtQual]]="Gd",4,IF(fun[[#This Row],[BsmtQual]]="TA",3,IF(fun[[#This Row],[BsmtQual]]="Fa",2,IF(fun[[#This Row],[BsmtQual]]="Po",1,0)))))</f>
        <v>3</v>
      </c>
      <c r="AN296" t="s">
        <v>124</v>
      </c>
      <c r="AO296">
        <f>IF(fun[[#This Row],[BsmtCond]]="Ex",5,IF(fun[[#This Row],[BsmtCond]]="Gd",4,IF(fun[[#This Row],[BsmtCond]]="TA",3,IF(fun[[#This Row],[BsmtCond]]="Fa",2,IF(fun[[#This Row],[BsmtCond]]="Po",1,0)))))</f>
        <v>3</v>
      </c>
      <c r="AP296" t="s">
        <v>126</v>
      </c>
      <c r="AQ296">
        <f>IF(fun[[#This Row],[BsmtExposure]]="Gd",3,IF(fun[[#This Row],[BsmtExposure]]="Av",2,IF(fun[[#This Row],[BsmtExposure]]="Mn",1,0)))</f>
        <v>0</v>
      </c>
      <c r="AR296" t="s">
        <v>127</v>
      </c>
      <c r="AS296">
        <v>1285</v>
      </c>
      <c r="AT296" t="s">
        <v>128</v>
      </c>
      <c r="AU296">
        <v>0</v>
      </c>
      <c r="AV296">
        <v>131</v>
      </c>
      <c r="AW296">
        <v>1416</v>
      </c>
      <c r="AX296" t="s">
        <v>129</v>
      </c>
      <c r="AY296" t="s">
        <v>124</v>
      </c>
      <c r="AZ296">
        <f>IF(fun[[#This Row],[HeatingQC]]="Ex",5,IF(fun[[#This Row],[HeatingQC]]="Gd",4,IF(fun[[#This Row],[HeatingQC]]="TA",3,IF(fun[[#This Row],[HeatingQC]]="Fa",2,IF(fun[[#This Row],[HeatingQC]]="Po",1,0)))))</f>
        <v>3</v>
      </c>
      <c r="BA296" t="s">
        <v>131</v>
      </c>
      <c r="BB296" t="s">
        <v>132</v>
      </c>
      <c r="BC296">
        <v>1644</v>
      </c>
      <c r="BD296">
        <v>0</v>
      </c>
      <c r="BE296">
        <v>0</v>
      </c>
      <c r="BF296">
        <v>1644</v>
      </c>
      <c r="BG296">
        <f>LOG(fun[[#This Row],[GrLivArea]])</f>
        <v>3.2159018132040318</v>
      </c>
      <c r="BH296">
        <v>1</v>
      </c>
      <c r="BI296">
        <v>0</v>
      </c>
      <c r="BJ296">
        <f>fun[[#This Row],[BsmtFullBath]]+(0.5*fun[[#This Row],[BsmtHalfBath]])</f>
        <v>1</v>
      </c>
      <c r="BK296">
        <v>1</v>
      </c>
      <c r="BL296">
        <v>0</v>
      </c>
      <c r="BM296">
        <f>fun[[#This Row],[HalfBath]]+fun[[#This Row],[TOTBaseBath]]+fun[[#This Row],[FullBath]]</f>
        <v>2</v>
      </c>
      <c r="BN296">
        <v>3</v>
      </c>
      <c r="BO296">
        <v>1</v>
      </c>
      <c r="BP296" t="s">
        <v>124</v>
      </c>
      <c r="BQ296">
        <f>IF(fun[[#This Row],[KitchenQual]]="Ex",5,IF(fun[[#This Row],[KitchenQual]]="Gd",4,IF(fun[[#This Row],[KitchenQual]]="TA",3,IF(fun[[#This Row],[KitchenQual]]="Fa",2,0))))</f>
        <v>3</v>
      </c>
      <c r="BR296">
        <v>7</v>
      </c>
      <c r="BS296" t="s">
        <v>133</v>
      </c>
      <c r="BT296">
        <v>2</v>
      </c>
      <c r="BU296" t="s">
        <v>123</v>
      </c>
      <c r="BV296">
        <f>IF(fun[[#This Row],[FireplaceQu]]="Ex",5,IF(fun[[#This Row],[FireplaceQu]]="Gd",4,IF(fun[[#This Row],[FireplaceQu]]="TA",3,IF(fun[[#This Row],[FireplaceQu]]="Fa",2,0))))</f>
        <v>4</v>
      </c>
      <c r="BW296" t="s">
        <v>134</v>
      </c>
      <c r="BX296">
        <v>1953</v>
      </c>
      <c r="BY296" t="s">
        <v>183</v>
      </c>
      <c r="BZ296">
        <v>2</v>
      </c>
      <c r="CA296">
        <v>418</v>
      </c>
      <c r="CB296" t="s">
        <v>124</v>
      </c>
      <c r="CC296">
        <f>IF(fun[[#This Row],[GarageQual]]="Ex",5,IF(fun[[#This Row],[GarageQual]]="Gd",4,IF(fun[[#This Row],[GarageQual]]="TA",3,IF(fun[[#This Row],[GarageQual]]="Fa",2,IF(fun[[#This Row],[GarageQual]]="Po",1,0)))))</f>
        <v>3</v>
      </c>
      <c r="CD296" t="s">
        <v>124</v>
      </c>
      <c r="CE296">
        <f>IF(fun[[#This Row],[GarageCond]]="Ex",5,IF(fun[[#This Row],[GarageCond]]="Gd",4,IF(fun[[#This Row],[GarageCond]]="TA",3,IF(fun[[#This Row],[GarageCond]]="Fa",2,IF(fun[[#This Row],[GarageCond]]="Po",1,0)))))</f>
        <v>3</v>
      </c>
      <c r="CF296" t="s">
        <v>131</v>
      </c>
      <c r="CG296">
        <v>110</v>
      </c>
      <c r="CH296">
        <v>0</v>
      </c>
      <c r="CI296">
        <v>0</v>
      </c>
      <c r="CJ296">
        <v>0</v>
      </c>
      <c r="CK296">
        <v>0</v>
      </c>
      <c r="CL296">
        <f>(0.5*fun[[#This Row],[WoodDeckSF]])+fun[[#This Row],[OpenPorchSF]]+(2*fun[[#This Row],[EnclosedPorch]])+(1.5*fun[[#This Row],[3SsnPorch]])+fun[[#This Row],[ScreenPorch]]</f>
        <v>55</v>
      </c>
      <c r="CM296">
        <v>0</v>
      </c>
      <c r="CN296" t="s">
        <v>109</v>
      </c>
      <c r="CO296">
        <f>IF(fun[[#This Row],[PoolQC]]="Ex",5,IF(fun[[#This Row],[PoolQC]]="Gd",4,IF(fun[[#This Row],[PoolQC]]="TA",3,IF(fun[[#This Row],[PoolQC]]="Fa",2,IF(fun[[#This Row],[PoolQC]]="Po",1,0)))))</f>
        <v>0</v>
      </c>
      <c r="CP296" t="s">
        <v>109</v>
      </c>
      <c r="CQ296" t="s">
        <v>109</v>
      </c>
      <c r="CR296">
        <v>0</v>
      </c>
      <c r="CS296">
        <v>10</v>
      </c>
      <c r="CT296">
        <v>2009</v>
      </c>
      <c r="CU296" t="s">
        <v>136</v>
      </c>
      <c r="CV296" t="s">
        <v>137</v>
      </c>
      <c r="CW296">
        <f>COUNTIF(fun[[#This Row],[Id]:[SaleCondition]],0)</f>
        <v>16</v>
      </c>
      <c r="CX296">
        <f>COUNTIF(fun[[#This Row],[Id]:[SaleCondition]],"NA")</f>
        <v>4</v>
      </c>
      <c r="CY29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296">
        <f>fun[NUM_ExCond]+fun[NUM_BsmtCond]+fun[NUM_GarCond]</f>
        <v>9</v>
      </c>
      <c r="DA2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2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296">
        <v>167000</v>
      </c>
    </row>
    <row r="297" spans="1:107" x14ac:dyDescent="0.25">
      <c r="A297">
        <v>296</v>
      </c>
      <c r="B297">
        <v>80</v>
      </c>
      <c r="C297" t="s">
        <v>107</v>
      </c>
      <c r="D297">
        <f>IF(fun[[#This Row],[MSZoning]]="RL",1,0)</f>
        <v>1</v>
      </c>
      <c r="E297">
        <f>IF(fun[[#This Row],[rl]]="RM",1,0)</f>
        <v>0</v>
      </c>
      <c r="F297">
        <f>IF(fun[[#This Row],[rm]]="RH",1,0)</f>
        <v>0</v>
      </c>
      <c r="G297">
        <f>IF(fun[[#This Row],[rh]]="C (all)",1,0)</f>
        <v>0</v>
      </c>
      <c r="H297">
        <v>37</v>
      </c>
      <c r="I297">
        <f>IF(fun[[#This Row],[LotFrontage]]="NA",0,fun[[#This Row],[LotFrontage]])</f>
        <v>37</v>
      </c>
      <c r="J297">
        <v>7937</v>
      </c>
      <c r="K297" t="s">
        <v>108</v>
      </c>
      <c r="L297" t="s">
        <v>109</v>
      </c>
      <c r="M297" t="s">
        <v>146</v>
      </c>
      <c r="N297" t="s">
        <v>111</v>
      </c>
      <c r="O297" t="s">
        <v>112</v>
      </c>
      <c r="P297" t="s">
        <v>192</v>
      </c>
      <c r="Q297" t="s">
        <v>114</v>
      </c>
      <c r="R297" t="s">
        <v>157</v>
      </c>
      <c r="S297" t="s">
        <v>116</v>
      </c>
      <c r="T297" t="s">
        <v>116</v>
      </c>
      <c r="U297" t="s">
        <v>117</v>
      </c>
      <c r="V297" t="s">
        <v>223</v>
      </c>
      <c r="W297">
        <v>6</v>
      </c>
      <c r="X297">
        <v>6</v>
      </c>
      <c r="Y297">
        <v>1984</v>
      </c>
      <c r="Z297">
        <v>1984</v>
      </c>
      <c r="AA297" t="s">
        <v>119</v>
      </c>
      <c r="AB297" t="s">
        <v>120</v>
      </c>
      <c r="AC297" t="s">
        <v>166</v>
      </c>
      <c r="AD297" t="s">
        <v>166</v>
      </c>
      <c r="AE297" t="s">
        <v>143</v>
      </c>
      <c r="AF297">
        <v>0</v>
      </c>
      <c r="AG297" t="s">
        <v>124</v>
      </c>
      <c r="AH297">
        <f>IF(fun[[#This Row],[ExterQual]]="Ex",5,IF(fun[[#This Row],[ExterQual]]="Gd",4,IF(fun[[#This Row],[ExterQual]]="TA",3,IF(fun[[#This Row],[ExterQual]]="Fa",2,1))))</f>
        <v>3</v>
      </c>
      <c r="AI297" t="s">
        <v>124</v>
      </c>
      <c r="AJ297">
        <f>IF(fun[[#This Row],[ExterCond]]="Ex",5,IF(fun[[#This Row],[ExterCond]]="Gd",4,IF(fun[[#This Row],[ExterCond]]="TA",3,IF(fun[[#This Row],[ExterCond]]="Fa",2,1))))</f>
        <v>3</v>
      </c>
      <c r="AK297" t="s">
        <v>144</v>
      </c>
      <c r="AL297" t="s">
        <v>124</v>
      </c>
      <c r="AM297">
        <f>IF(fun[[#This Row],[BsmtQual]]="Ex",5,IF(fun[[#This Row],[BsmtQual]]="Gd",4,IF(fun[[#This Row],[BsmtQual]]="TA",3,IF(fun[[#This Row],[BsmtQual]]="Fa",2,IF(fun[[#This Row],[BsmtQual]]="Po",1,0)))))</f>
        <v>3</v>
      </c>
      <c r="AN297" t="s">
        <v>124</v>
      </c>
      <c r="AO297">
        <f>IF(fun[[#This Row],[BsmtCond]]="Ex",5,IF(fun[[#This Row],[BsmtCond]]="Gd",4,IF(fun[[#This Row],[BsmtCond]]="TA",3,IF(fun[[#This Row],[BsmtCond]]="Fa",2,IF(fun[[#This Row],[BsmtCond]]="Po",1,0)))))</f>
        <v>3</v>
      </c>
      <c r="AP297" t="s">
        <v>156</v>
      </c>
      <c r="AQ297">
        <f>IF(fun[[#This Row],[BsmtExposure]]="Gd",3,IF(fun[[#This Row],[BsmtExposure]]="Av",2,IF(fun[[#This Row],[BsmtExposure]]="Mn",1,0)))</f>
        <v>2</v>
      </c>
      <c r="AR297" t="s">
        <v>127</v>
      </c>
      <c r="AS297">
        <v>819</v>
      </c>
      <c r="AT297" t="s">
        <v>128</v>
      </c>
      <c r="AU297">
        <v>0</v>
      </c>
      <c r="AV297">
        <v>184</v>
      </c>
      <c r="AW297">
        <v>1003</v>
      </c>
      <c r="AX297" t="s">
        <v>129</v>
      </c>
      <c r="AY297" t="s">
        <v>124</v>
      </c>
      <c r="AZ297">
        <f>IF(fun[[#This Row],[HeatingQC]]="Ex",5,IF(fun[[#This Row],[HeatingQC]]="Gd",4,IF(fun[[#This Row],[HeatingQC]]="TA",3,IF(fun[[#This Row],[HeatingQC]]="Fa",2,IF(fun[[#This Row],[HeatingQC]]="Po",1,0)))))</f>
        <v>3</v>
      </c>
      <c r="BA297" t="s">
        <v>131</v>
      </c>
      <c r="BB297" t="s">
        <v>132</v>
      </c>
      <c r="BC297">
        <v>1003</v>
      </c>
      <c r="BD297">
        <v>0</v>
      </c>
      <c r="BE297">
        <v>0</v>
      </c>
      <c r="BF297">
        <v>1003</v>
      </c>
      <c r="BG297">
        <f>LOG(fun[[#This Row],[GrLivArea]])</f>
        <v>3.0013009330204183</v>
      </c>
      <c r="BH297">
        <v>1</v>
      </c>
      <c r="BI297">
        <v>0</v>
      </c>
      <c r="BJ297">
        <f>fun[[#This Row],[BsmtFullBath]]+(0.5*fun[[#This Row],[BsmtHalfBath]])</f>
        <v>1</v>
      </c>
      <c r="BK297">
        <v>1</v>
      </c>
      <c r="BL297">
        <v>0</v>
      </c>
      <c r="BM297">
        <f>fun[[#This Row],[HalfBath]]+fun[[#This Row],[TOTBaseBath]]+fun[[#This Row],[FullBath]]</f>
        <v>2</v>
      </c>
      <c r="BN297">
        <v>3</v>
      </c>
      <c r="BO297">
        <v>1</v>
      </c>
      <c r="BP297" t="s">
        <v>124</v>
      </c>
      <c r="BQ297">
        <f>IF(fun[[#This Row],[KitchenQual]]="Ex",5,IF(fun[[#This Row],[KitchenQual]]="Gd",4,IF(fun[[#This Row],[KitchenQual]]="TA",3,IF(fun[[#This Row],[KitchenQual]]="Fa",2,0))))</f>
        <v>3</v>
      </c>
      <c r="BR297">
        <v>6</v>
      </c>
      <c r="BS297" t="s">
        <v>133</v>
      </c>
      <c r="BT297">
        <v>0</v>
      </c>
      <c r="BU297" t="s">
        <v>109</v>
      </c>
      <c r="BV297">
        <f>IF(fun[[#This Row],[FireplaceQu]]="Ex",5,IF(fun[[#This Row],[FireplaceQu]]="Gd",4,IF(fun[[#This Row],[FireplaceQu]]="TA",3,IF(fun[[#This Row],[FireplaceQu]]="Fa",2,0))))</f>
        <v>0</v>
      </c>
      <c r="BW297" t="s">
        <v>153</v>
      </c>
      <c r="BX297">
        <v>1984</v>
      </c>
      <c r="BY297" t="s">
        <v>128</v>
      </c>
      <c r="BZ297">
        <v>2</v>
      </c>
      <c r="CA297">
        <v>588</v>
      </c>
      <c r="CB297" t="s">
        <v>124</v>
      </c>
      <c r="CC297">
        <f>IF(fun[[#This Row],[GarageQual]]="Ex",5,IF(fun[[#This Row],[GarageQual]]="Gd",4,IF(fun[[#This Row],[GarageQual]]="TA",3,IF(fun[[#This Row],[GarageQual]]="Fa",2,IF(fun[[#This Row],[GarageQual]]="Po",1,0)))))</f>
        <v>3</v>
      </c>
      <c r="CD297" t="s">
        <v>124</v>
      </c>
      <c r="CE297">
        <f>IF(fun[[#This Row],[GarageCond]]="Ex",5,IF(fun[[#This Row],[GarageCond]]="Gd",4,IF(fun[[#This Row],[GarageCond]]="TA",3,IF(fun[[#This Row],[GarageCond]]="Fa",2,IF(fun[[#This Row],[GarageCond]]="Po",1,0)))))</f>
        <v>3</v>
      </c>
      <c r="CF297" t="s">
        <v>131</v>
      </c>
      <c r="CG297">
        <v>120</v>
      </c>
      <c r="CH297">
        <v>0</v>
      </c>
      <c r="CI297">
        <v>0</v>
      </c>
      <c r="CJ297">
        <v>0</v>
      </c>
      <c r="CK297">
        <v>0</v>
      </c>
      <c r="CL297">
        <f>(0.5*fun[[#This Row],[WoodDeckSF]])+fun[[#This Row],[OpenPorchSF]]+(2*fun[[#This Row],[EnclosedPorch]])+(1.5*fun[[#This Row],[3SsnPorch]])+fun[[#This Row],[ScreenPorch]]</f>
        <v>60</v>
      </c>
      <c r="CM297">
        <v>0</v>
      </c>
      <c r="CN297" t="s">
        <v>109</v>
      </c>
      <c r="CO297">
        <f>IF(fun[[#This Row],[PoolQC]]="Ex",5,IF(fun[[#This Row],[PoolQC]]="Gd",4,IF(fun[[#This Row],[PoolQC]]="TA",3,IF(fun[[#This Row],[PoolQC]]="Fa",2,IF(fun[[#This Row],[PoolQC]]="Po",1,0)))))</f>
        <v>0</v>
      </c>
      <c r="CP297" t="s">
        <v>191</v>
      </c>
      <c r="CQ297" t="s">
        <v>109</v>
      </c>
      <c r="CR297">
        <v>0</v>
      </c>
      <c r="CS297">
        <v>3</v>
      </c>
      <c r="CT297">
        <v>2006</v>
      </c>
      <c r="CU297" t="s">
        <v>136</v>
      </c>
      <c r="CV297" t="s">
        <v>137</v>
      </c>
      <c r="CW297">
        <f>COUNTIF(fun[[#This Row],[Id]:[SaleCondition]],0)</f>
        <v>18</v>
      </c>
      <c r="CX297">
        <f>COUNTIF(fun[[#This Row],[Id]:[SaleCondition]],"NA")</f>
        <v>4</v>
      </c>
      <c r="CY29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297">
        <f>fun[NUM_ExCond]+fun[NUM_BsmtCond]+fun[NUM_GarCond]</f>
        <v>9</v>
      </c>
      <c r="DA2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2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297">
        <v>142500</v>
      </c>
    </row>
    <row r="298" spans="1:107" x14ac:dyDescent="0.25">
      <c r="A298">
        <v>297</v>
      </c>
      <c r="B298">
        <v>50</v>
      </c>
      <c r="C298" t="s">
        <v>168</v>
      </c>
      <c r="D298">
        <f>IF(fun[[#This Row],[MSZoning]]="RL",1,0)</f>
        <v>0</v>
      </c>
      <c r="E298">
        <f>IF(fun[[#This Row],[rl]]="RM",1,0)</f>
        <v>0</v>
      </c>
      <c r="F298">
        <f>IF(fun[[#This Row],[rm]]="RH",1,0)</f>
        <v>0</v>
      </c>
      <c r="G298">
        <f>IF(fun[[#This Row],[rh]]="C (all)",1,0)</f>
        <v>0</v>
      </c>
      <c r="H298">
        <v>75</v>
      </c>
      <c r="I298">
        <f>IF(fun[[#This Row],[LotFrontage]]="NA",0,fun[[#This Row],[LotFrontage]])</f>
        <v>75</v>
      </c>
      <c r="J298">
        <v>13710</v>
      </c>
      <c r="K298" t="s">
        <v>108</v>
      </c>
      <c r="L298" t="s">
        <v>109</v>
      </c>
      <c r="M298" t="s">
        <v>110</v>
      </c>
      <c r="N298" t="s">
        <v>111</v>
      </c>
      <c r="O298" t="s">
        <v>112</v>
      </c>
      <c r="P298" t="s">
        <v>113</v>
      </c>
      <c r="Q298" t="s">
        <v>114</v>
      </c>
      <c r="R298" t="s">
        <v>202</v>
      </c>
      <c r="S298" t="s">
        <v>116</v>
      </c>
      <c r="T298" t="s">
        <v>116</v>
      </c>
      <c r="U298" t="s">
        <v>117</v>
      </c>
      <c r="V298" t="s">
        <v>158</v>
      </c>
      <c r="W298">
        <v>5</v>
      </c>
      <c r="X298">
        <v>5</v>
      </c>
      <c r="Y298">
        <v>1950</v>
      </c>
      <c r="Z298">
        <v>1950</v>
      </c>
      <c r="AA298" t="s">
        <v>119</v>
      </c>
      <c r="AB298" t="s">
        <v>120</v>
      </c>
      <c r="AC298" t="s">
        <v>150</v>
      </c>
      <c r="AD298" t="s">
        <v>150</v>
      </c>
      <c r="AE298" t="s">
        <v>143</v>
      </c>
      <c r="AF298">
        <v>0</v>
      </c>
      <c r="AG298" t="s">
        <v>124</v>
      </c>
      <c r="AH298">
        <f>IF(fun[[#This Row],[ExterQual]]="Ex",5,IF(fun[[#This Row],[ExterQual]]="Gd",4,IF(fun[[#This Row],[ExterQual]]="TA",3,IF(fun[[#This Row],[ExterQual]]="Fa",2,1))))</f>
        <v>3</v>
      </c>
      <c r="AI298" t="s">
        <v>124</v>
      </c>
      <c r="AJ298">
        <f>IF(fun[[#This Row],[ExterCond]]="Ex",5,IF(fun[[#This Row],[ExterCond]]="Gd",4,IF(fun[[#This Row],[ExterCond]]="TA",3,IF(fun[[#This Row],[ExterCond]]="Fa",2,1))))</f>
        <v>3</v>
      </c>
      <c r="AK298" t="s">
        <v>144</v>
      </c>
      <c r="AL298" t="s">
        <v>124</v>
      </c>
      <c r="AM298">
        <f>IF(fun[[#This Row],[BsmtQual]]="Ex",5,IF(fun[[#This Row],[BsmtQual]]="Gd",4,IF(fun[[#This Row],[BsmtQual]]="TA",3,IF(fun[[#This Row],[BsmtQual]]="Fa",2,IF(fun[[#This Row],[BsmtQual]]="Po",1,0)))))</f>
        <v>3</v>
      </c>
      <c r="AN298" t="s">
        <v>124</v>
      </c>
      <c r="AO298">
        <f>IF(fun[[#This Row],[BsmtCond]]="Ex",5,IF(fun[[#This Row],[BsmtCond]]="Gd",4,IF(fun[[#This Row],[BsmtCond]]="TA",3,IF(fun[[#This Row],[BsmtCond]]="Fa",2,IF(fun[[#This Row],[BsmtCond]]="Po",1,0)))))</f>
        <v>3</v>
      </c>
      <c r="AP298" t="s">
        <v>126</v>
      </c>
      <c r="AQ298">
        <f>IF(fun[[#This Row],[BsmtExposure]]="Gd",3,IF(fun[[#This Row],[BsmtExposure]]="Av",2,IF(fun[[#This Row],[BsmtExposure]]="Mn",1,0)))</f>
        <v>0</v>
      </c>
      <c r="AR298" t="s">
        <v>167</v>
      </c>
      <c r="AS298">
        <v>420</v>
      </c>
      <c r="AT298" t="s">
        <v>128</v>
      </c>
      <c r="AU298">
        <v>0</v>
      </c>
      <c r="AV298">
        <v>490</v>
      </c>
      <c r="AW298">
        <v>910</v>
      </c>
      <c r="AX298" t="s">
        <v>129</v>
      </c>
      <c r="AY298" t="s">
        <v>124</v>
      </c>
      <c r="AZ298">
        <f>IF(fun[[#This Row],[HeatingQC]]="Ex",5,IF(fun[[#This Row],[HeatingQC]]="Gd",4,IF(fun[[#This Row],[HeatingQC]]="TA",3,IF(fun[[#This Row],[HeatingQC]]="Fa",2,IF(fun[[#This Row],[HeatingQC]]="Po",1,0)))))</f>
        <v>3</v>
      </c>
      <c r="BA298" t="s">
        <v>131</v>
      </c>
      <c r="BB298" t="s">
        <v>190</v>
      </c>
      <c r="BC298">
        <v>910</v>
      </c>
      <c r="BD298">
        <v>648</v>
      </c>
      <c r="BE298">
        <v>0</v>
      </c>
      <c r="BF298">
        <v>1558</v>
      </c>
      <c r="BG298">
        <f>LOG(fun[[#This Row],[GrLivArea]])</f>
        <v>3.1925674533365456</v>
      </c>
      <c r="BH298">
        <v>0</v>
      </c>
      <c r="BI298">
        <v>0</v>
      </c>
      <c r="BJ298">
        <f>fun[[#This Row],[BsmtFullBath]]+(0.5*fun[[#This Row],[BsmtHalfBath]])</f>
        <v>0</v>
      </c>
      <c r="BK298">
        <v>1</v>
      </c>
      <c r="BL298">
        <v>1</v>
      </c>
      <c r="BM298">
        <f>fun[[#This Row],[HalfBath]]+fun[[#This Row],[TOTBaseBath]]+fun[[#This Row],[FullBath]]</f>
        <v>2</v>
      </c>
      <c r="BN298">
        <v>4</v>
      </c>
      <c r="BO298">
        <v>1</v>
      </c>
      <c r="BP298" t="s">
        <v>124</v>
      </c>
      <c r="BQ298">
        <f>IF(fun[[#This Row],[KitchenQual]]="Ex",5,IF(fun[[#This Row],[KitchenQual]]="Gd",4,IF(fun[[#This Row],[KitchenQual]]="TA",3,IF(fun[[#This Row],[KitchenQual]]="Fa",2,0))))</f>
        <v>3</v>
      </c>
      <c r="BR298">
        <v>6</v>
      </c>
      <c r="BS298" t="s">
        <v>133</v>
      </c>
      <c r="BT298">
        <v>0</v>
      </c>
      <c r="BU298" t="s">
        <v>109</v>
      </c>
      <c r="BV298">
        <f>IF(fun[[#This Row],[FireplaceQu]]="Ex",5,IF(fun[[#This Row],[FireplaceQu]]="Gd",4,IF(fun[[#This Row],[FireplaceQu]]="TA",3,IF(fun[[#This Row],[FireplaceQu]]="Fa",2,0))))</f>
        <v>0</v>
      </c>
      <c r="BW298" t="s">
        <v>134</v>
      </c>
      <c r="BX298">
        <v>1950</v>
      </c>
      <c r="BY298" t="s">
        <v>128</v>
      </c>
      <c r="BZ298">
        <v>1</v>
      </c>
      <c r="CA298">
        <v>282</v>
      </c>
      <c r="CB298" t="s">
        <v>124</v>
      </c>
      <c r="CC298">
        <f>IF(fun[[#This Row],[GarageQual]]="Ex",5,IF(fun[[#This Row],[GarageQual]]="Gd",4,IF(fun[[#This Row],[GarageQual]]="TA",3,IF(fun[[#This Row],[GarageQual]]="Fa",2,IF(fun[[#This Row],[GarageQual]]="Po",1,0)))))</f>
        <v>3</v>
      </c>
      <c r="CD298" t="s">
        <v>124</v>
      </c>
      <c r="CE298">
        <f>IF(fun[[#This Row],[GarageCond]]="Ex",5,IF(fun[[#This Row],[GarageCond]]="Gd",4,IF(fun[[#This Row],[GarageCond]]="TA",3,IF(fun[[#This Row],[GarageCond]]="Fa",2,IF(fun[[#This Row],[GarageCond]]="Po",1,0)))))</f>
        <v>3</v>
      </c>
      <c r="CF298" t="s">
        <v>131</v>
      </c>
      <c r="CG298">
        <v>289</v>
      </c>
      <c r="CH298">
        <v>0</v>
      </c>
      <c r="CI298">
        <v>0</v>
      </c>
      <c r="CJ298">
        <v>0</v>
      </c>
      <c r="CK298">
        <v>0</v>
      </c>
      <c r="CL298">
        <f>(0.5*fun[[#This Row],[WoodDeckSF]])+fun[[#This Row],[OpenPorchSF]]+(2*fun[[#This Row],[EnclosedPorch]])+(1.5*fun[[#This Row],[3SsnPorch]])+fun[[#This Row],[ScreenPorch]]</f>
        <v>144.5</v>
      </c>
      <c r="CM298">
        <v>0</v>
      </c>
      <c r="CN298" t="s">
        <v>109</v>
      </c>
      <c r="CO298">
        <f>IF(fun[[#This Row],[PoolQC]]="Ex",5,IF(fun[[#This Row],[PoolQC]]="Gd",4,IF(fun[[#This Row],[PoolQC]]="TA",3,IF(fun[[#This Row],[PoolQC]]="Fa",2,IF(fun[[#This Row],[PoolQC]]="Po",1,0)))))</f>
        <v>0</v>
      </c>
      <c r="CP298" t="s">
        <v>160</v>
      </c>
      <c r="CQ298" t="s">
        <v>109</v>
      </c>
      <c r="CR298">
        <v>0</v>
      </c>
      <c r="CS298">
        <v>6</v>
      </c>
      <c r="CT298">
        <v>2007</v>
      </c>
      <c r="CU298" t="s">
        <v>136</v>
      </c>
      <c r="CV298" t="s">
        <v>137</v>
      </c>
      <c r="CW298">
        <f>COUNTIF(fun[[#This Row],[Id]:[SaleCondition]],0)</f>
        <v>20</v>
      </c>
      <c r="CX298">
        <f>COUNTIF(fun[[#This Row],[Id]:[SaleCondition]],"NA")</f>
        <v>4</v>
      </c>
      <c r="CY29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298">
        <f>fun[NUM_ExCond]+fun[NUM_BsmtCond]+fun[NUM_GarCond]</f>
        <v>9</v>
      </c>
      <c r="DA2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2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298">
        <v>152000</v>
      </c>
    </row>
    <row r="299" spans="1:107" x14ac:dyDescent="0.25">
      <c r="A299">
        <v>298</v>
      </c>
      <c r="B299">
        <v>60</v>
      </c>
      <c r="C299" t="s">
        <v>218</v>
      </c>
      <c r="D299">
        <f>IF(fun[[#This Row],[MSZoning]]="RL",1,0)</f>
        <v>0</v>
      </c>
      <c r="E299">
        <f>IF(fun[[#This Row],[rl]]="RM",1,0)</f>
        <v>0</v>
      </c>
      <c r="F299">
        <f>IF(fun[[#This Row],[rm]]="RH",1,0)</f>
        <v>0</v>
      </c>
      <c r="G299">
        <f>IF(fun[[#This Row],[rh]]="C (all)",1,0)</f>
        <v>0</v>
      </c>
      <c r="H299">
        <v>66</v>
      </c>
      <c r="I299">
        <f>IF(fun[[#This Row],[LotFrontage]]="NA",0,fun[[#This Row],[LotFrontage]])</f>
        <v>66</v>
      </c>
      <c r="J299">
        <v>7399</v>
      </c>
      <c r="K299" t="s">
        <v>108</v>
      </c>
      <c r="L299" t="s">
        <v>108</v>
      </c>
      <c r="M299" t="s">
        <v>146</v>
      </c>
      <c r="N299" t="s">
        <v>111</v>
      </c>
      <c r="O299" t="s">
        <v>112</v>
      </c>
      <c r="P299" t="s">
        <v>113</v>
      </c>
      <c r="Q299" t="s">
        <v>114</v>
      </c>
      <c r="R299" t="s">
        <v>162</v>
      </c>
      <c r="S299" t="s">
        <v>116</v>
      </c>
      <c r="T299" t="s">
        <v>116</v>
      </c>
      <c r="U299" t="s">
        <v>117</v>
      </c>
      <c r="V299" t="s">
        <v>118</v>
      </c>
      <c r="W299">
        <v>7</v>
      </c>
      <c r="X299">
        <v>5</v>
      </c>
      <c r="Y299">
        <v>1997</v>
      </c>
      <c r="Z299">
        <v>1998</v>
      </c>
      <c r="AA299" t="s">
        <v>178</v>
      </c>
      <c r="AB299" t="s">
        <v>120</v>
      </c>
      <c r="AC299" t="s">
        <v>121</v>
      </c>
      <c r="AD299" t="s">
        <v>121</v>
      </c>
      <c r="AE299" t="s">
        <v>122</v>
      </c>
      <c r="AF299">
        <v>1600</v>
      </c>
      <c r="AG299" t="s">
        <v>123</v>
      </c>
      <c r="AH299">
        <f>IF(fun[[#This Row],[ExterQual]]="Ex",5,IF(fun[[#This Row],[ExterQual]]="Gd",4,IF(fun[[#This Row],[ExterQual]]="TA",3,IF(fun[[#This Row],[ExterQual]]="Fa",2,1))))</f>
        <v>4</v>
      </c>
      <c r="AI299" t="s">
        <v>124</v>
      </c>
      <c r="AJ299">
        <f>IF(fun[[#This Row],[ExterCond]]="Ex",5,IF(fun[[#This Row],[ExterCond]]="Gd",4,IF(fun[[#This Row],[ExterCond]]="TA",3,IF(fun[[#This Row],[ExterCond]]="Fa",2,1))))</f>
        <v>3</v>
      </c>
      <c r="AK299" t="s">
        <v>125</v>
      </c>
      <c r="AL299" t="s">
        <v>123</v>
      </c>
      <c r="AM299">
        <f>IF(fun[[#This Row],[BsmtQual]]="Ex",5,IF(fun[[#This Row],[BsmtQual]]="Gd",4,IF(fun[[#This Row],[BsmtQual]]="TA",3,IF(fun[[#This Row],[BsmtQual]]="Fa",2,IF(fun[[#This Row],[BsmtQual]]="Po",1,0)))))</f>
        <v>4</v>
      </c>
      <c r="AN299" t="s">
        <v>124</v>
      </c>
      <c r="AO299">
        <f>IF(fun[[#This Row],[BsmtCond]]="Ex",5,IF(fun[[#This Row],[BsmtCond]]="Gd",4,IF(fun[[#This Row],[BsmtCond]]="TA",3,IF(fun[[#This Row],[BsmtCond]]="Fa",2,IF(fun[[#This Row],[BsmtCond]]="Po",1,0)))))</f>
        <v>3</v>
      </c>
      <c r="AP299" t="s">
        <v>126</v>
      </c>
      <c r="AQ299">
        <f>IF(fun[[#This Row],[BsmtExposure]]="Gd",3,IF(fun[[#This Row],[BsmtExposure]]="Av",2,IF(fun[[#This Row],[BsmtExposure]]="Mn",1,0)))</f>
        <v>0</v>
      </c>
      <c r="AR299" t="s">
        <v>167</v>
      </c>
      <c r="AS299">
        <v>649</v>
      </c>
      <c r="AT299" t="s">
        <v>128</v>
      </c>
      <c r="AU299">
        <v>0</v>
      </c>
      <c r="AV299">
        <v>326</v>
      </c>
      <c r="AW299">
        <v>975</v>
      </c>
      <c r="AX299" t="s">
        <v>129</v>
      </c>
      <c r="AY299" t="s">
        <v>130</v>
      </c>
      <c r="AZ299">
        <f>IF(fun[[#This Row],[HeatingQC]]="Ex",5,IF(fun[[#This Row],[HeatingQC]]="Gd",4,IF(fun[[#This Row],[HeatingQC]]="TA",3,IF(fun[[#This Row],[HeatingQC]]="Fa",2,IF(fun[[#This Row],[HeatingQC]]="Po",1,0)))))</f>
        <v>5</v>
      </c>
      <c r="BA299" t="s">
        <v>131</v>
      </c>
      <c r="BB299" t="s">
        <v>132</v>
      </c>
      <c r="BC299">
        <v>975</v>
      </c>
      <c r="BD299">
        <v>975</v>
      </c>
      <c r="BE299">
        <v>0</v>
      </c>
      <c r="BF299">
        <v>1950</v>
      </c>
      <c r="BG299">
        <f>LOG(fun[[#This Row],[GrLivArea]])</f>
        <v>3.2900346113625178</v>
      </c>
      <c r="BH299">
        <v>0</v>
      </c>
      <c r="BI299">
        <v>0</v>
      </c>
      <c r="BJ299">
        <f>fun[[#This Row],[BsmtFullBath]]+(0.5*fun[[#This Row],[BsmtHalfBath]])</f>
        <v>0</v>
      </c>
      <c r="BK299">
        <v>2</v>
      </c>
      <c r="BL299">
        <v>1</v>
      </c>
      <c r="BM299">
        <f>fun[[#This Row],[HalfBath]]+fun[[#This Row],[TOTBaseBath]]+fun[[#This Row],[FullBath]]</f>
        <v>3</v>
      </c>
      <c r="BN299">
        <v>3</v>
      </c>
      <c r="BO299">
        <v>1</v>
      </c>
      <c r="BP299" t="s">
        <v>123</v>
      </c>
      <c r="BQ299">
        <f>IF(fun[[#This Row],[KitchenQual]]="Ex",5,IF(fun[[#This Row],[KitchenQual]]="Gd",4,IF(fun[[#This Row],[KitchenQual]]="TA",3,IF(fun[[#This Row],[KitchenQual]]="Fa",2,0))))</f>
        <v>4</v>
      </c>
      <c r="BR299">
        <v>7</v>
      </c>
      <c r="BS299" t="s">
        <v>133</v>
      </c>
      <c r="BT299">
        <v>1</v>
      </c>
      <c r="BU299" t="s">
        <v>124</v>
      </c>
      <c r="BV299">
        <f>IF(fun[[#This Row],[FireplaceQu]]="Ex",5,IF(fun[[#This Row],[FireplaceQu]]="Gd",4,IF(fun[[#This Row],[FireplaceQu]]="TA",3,IF(fun[[#This Row],[FireplaceQu]]="Fa",2,0))))</f>
        <v>3</v>
      </c>
      <c r="BW299" t="s">
        <v>153</v>
      </c>
      <c r="BX299">
        <v>1997</v>
      </c>
      <c r="BY299" t="s">
        <v>135</v>
      </c>
      <c r="BZ299">
        <v>2</v>
      </c>
      <c r="CA299">
        <v>576</v>
      </c>
      <c r="CB299" t="s">
        <v>124</v>
      </c>
      <c r="CC299">
        <f>IF(fun[[#This Row],[GarageQual]]="Ex",5,IF(fun[[#This Row],[GarageQual]]="Gd",4,IF(fun[[#This Row],[GarageQual]]="TA",3,IF(fun[[#This Row],[GarageQual]]="Fa",2,IF(fun[[#This Row],[GarageQual]]="Po",1,0)))))</f>
        <v>3</v>
      </c>
      <c r="CD299" t="s">
        <v>124</v>
      </c>
      <c r="CE299">
        <f>IF(fun[[#This Row],[GarageCond]]="Ex",5,IF(fun[[#This Row],[GarageCond]]="Gd",4,IF(fun[[#This Row],[GarageCond]]="TA",3,IF(fun[[#This Row],[GarageCond]]="Fa",2,IF(fun[[#This Row],[GarageCond]]="Po",1,0)))))</f>
        <v>3</v>
      </c>
      <c r="CF299" t="s">
        <v>131</v>
      </c>
      <c r="CG299">
        <v>0</v>
      </c>
      <c r="CH299">
        <v>10</v>
      </c>
      <c r="CI299">
        <v>0</v>
      </c>
      <c r="CJ299">
        <v>0</v>
      </c>
      <c r="CK299">
        <v>198</v>
      </c>
      <c r="CL299">
        <f>(0.5*fun[[#This Row],[WoodDeckSF]])+fun[[#This Row],[OpenPorchSF]]+(2*fun[[#This Row],[EnclosedPorch]])+(1.5*fun[[#This Row],[3SsnPorch]])+fun[[#This Row],[ScreenPorch]]</f>
        <v>208</v>
      </c>
      <c r="CM299">
        <v>0</v>
      </c>
      <c r="CN299" t="s">
        <v>109</v>
      </c>
      <c r="CO299">
        <f>IF(fun[[#This Row],[PoolQC]]="Ex",5,IF(fun[[#This Row],[PoolQC]]="Gd",4,IF(fun[[#This Row],[PoolQC]]="TA",3,IF(fun[[#This Row],[PoolQC]]="Fa",2,IF(fun[[#This Row],[PoolQC]]="Po",1,0)))))</f>
        <v>0</v>
      </c>
      <c r="CP299" t="s">
        <v>109</v>
      </c>
      <c r="CQ299" t="s">
        <v>109</v>
      </c>
      <c r="CR299">
        <v>0</v>
      </c>
      <c r="CS299">
        <v>6</v>
      </c>
      <c r="CT299">
        <v>2007</v>
      </c>
      <c r="CU299" t="s">
        <v>136</v>
      </c>
      <c r="CV299" t="s">
        <v>137</v>
      </c>
      <c r="CW299">
        <f>COUNTIF(fun[[#This Row],[Id]:[SaleCondition]],0)</f>
        <v>16</v>
      </c>
      <c r="CX299">
        <f>COUNTIF(fun[[#This Row],[Id]:[SaleCondition]],"NA")</f>
        <v>3</v>
      </c>
      <c r="CY299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299">
        <f>fun[NUM_ExCond]+fun[NUM_BsmtCond]+fun[NUM_GarCond]</f>
        <v>9</v>
      </c>
      <c r="DA2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2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299">
        <v>239000</v>
      </c>
    </row>
    <row r="300" spans="1:107" x14ac:dyDescent="0.25">
      <c r="A300">
        <v>299</v>
      </c>
      <c r="B300">
        <v>60</v>
      </c>
      <c r="C300" t="s">
        <v>107</v>
      </c>
      <c r="D300">
        <f>IF(fun[[#This Row],[MSZoning]]="RL",1,0)</f>
        <v>1</v>
      </c>
      <c r="E300">
        <f>IF(fun[[#This Row],[rl]]="RM",1,0)</f>
        <v>0</v>
      </c>
      <c r="F300">
        <f>IF(fun[[#This Row],[rm]]="RH",1,0)</f>
        <v>0</v>
      </c>
      <c r="G300">
        <f>IF(fun[[#This Row],[rh]]="C (all)",1,0)</f>
        <v>0</v>
      </c>
      <c r="H300">
        <v>90</v>
      </c>
      <c r="I300">
        <f>IF(fun[[#This Row],[LotFrontage]]="NA",0,fun[[#This Row],[LotFrontage]])</f>
        <v>90</v>
      </c>
      <c r="J300">
        <v>11700</v>
      </c>
      <c r="K300" t="s">
        <v>108</v>
      </c>
      <c r="L300" t="s">
        <v>109</v>
      </c>
      <c r="M300" t="s">
        <v>110</v>
      </c>
      <c r="N300" t="s">
        <v>111</v>
      </c>
      <c r="O300" t="s">
        <v>112</v>
      </c>
      <c r="P300" t="s">
        <v>113</v>
      </c>
      <c r="Q300" t="s">
        <v>114</v>
      </c>
      <c r="R300" t="s">
        <v>164</v>
      </c>
      <c r="S300" t="s">
        <v>116</v>
      </c>
      <c r="T300" t="s">
        <v>116</v>
      </c>
      <c r="U300" t="s">
        <v>117</v>
      </c>
      <c r="V300" t="s">
        <v>118</v>
      </c>
      <c r="W300">
        <v>6</v>
      </c>
      <c r="X300">
        <v>6</v>
      </c>
      <c r="Y300">
        <v>1968</v>
      </c>
      <c r="Z300">
        <v>1968</v>
      </c>
      <c r="AA300" t="s">
        <v>237</v>
      </c>
      <c r="AB300" t="s">
        <v>120</v>
      </c>
      <c r="AC300" t="s">
        <v>166</v>
      </c>
      <c r="AD300" t="s">
        <v>262</v>
      </c>
      <c r="AE300" t="s">
        <v>122</v>
      </c>
      <c r="AF300">
        <v>365</v>
      </c>
      <c r="AG300" t="s">
        <v>123</v>
      </c>
      <c r="AH300">
        <f>IF(fun[[#This Row],[ExterQual]]="Ex",5,IF(fun[[#This Row],[ExterQual]]="Gd",4,IF(fun[[#This Row],[ExterQual]]="TA",3,IF(fun[[#This Row],[ExterQual]]="Fa",2,1))))</f>
        <v>4</v>
      </c>
      <c r="AI300" t="s">
        <v>124</v>
      </c>
      <c r="AJ300">
        <f>IF(fun[[#This Row],[ExterCond]]="Ex",5,IF(fun[[#This Row],[ExterCond]]="Gd",4,IF(fun[[#This Row],[ExterCond]]="TA",3,IF(fun[[#This Row],[ExterCond]]="Fa",2,1))))</f>
        <v>3</v>
      </c>
      <c r="AK300" t="s">
        <v>144</v>
      </c>
      <c r="AL300" t="s">
        <v>124</v>
      </c>
      <c r="AM300">
        <f>IF(fun[[#This Row],[BsmtQual]]="Ex",5,IF(fun[[#This Row],[BsmtQual]]="Gd",4,IF(fun[[#This Row],[BsmtQual]]="TA",3,IF(fun[[#This Row],[BsmtQual]]="Fa",2,IF(fun[[#This Row],[BsmtQual]]="Po",1,0)))))</f>
        <v>3</v>
      </c>
      <c r="AN300" t="s">
        <v>124</v>
      </c>
      <c r="AO300">
        <f>IF(fun[[#This Row],[BsmtCond]]="Ex",5,IF(fun[[#This Row],[BsmtCond]]="Gd",4,IF(fun[[#This Row],[BsmtCond]]="TA",3,IF(fun[[#This Row],[BsmtCond]]="Fa",2,IF(fun[[#This Row],[BsmtCond]]="Po",1,0)))))</f>
        <v>3</v>
      </c>
      <c r="AP300" t="s">
        <v>126</v>
      </c>
      <c r="AQ300">
        <f>IF(fun[[#This Row],[BsmtExposure]]="Gd",3,IF(fun[[#This Row],[BsmtExposure]]="Av",2,IF(fun[[#This Row],[BsmtExposure]]="Mn",1,0)))</f>
        <v>0</v>
      </c>
      <c r="AR300" t="s">
        <v>145</v>
      </c>
      <c r="AS300">
        <v>384</v>
      </c>
      <c r="AT300" t="s">
        <v>179</v>
      </c>
      <c r="AU300">
        <v>175</v>
      </c>
      <c r="AV300">
        <v>143</v>
      </c>
      <c r="AW300">
        <v>702</v>
      </c>
      <c r="AX300" t="s">
        <v>129</v>
      </c>
      <c r="AY300" t="s">
        <v>123</v>
      </c>
      <c r="AZ300">
        <f>IF(fun[[#This Row],[HeatingQC]]="Ex",5,IF(fun[[#This Row],[HeatingQC]]="Gd",4,IF(fun[[#This Row],[HeatingQC]]="TA",3,IF(fun[[#This Row],[HeatingQC]]="Fa",2,IF(fun[[#This Row],[HeatingQC]]="Po",1,0)))))</f>
        <v>4</v>
      </c>
      <c r="BA300" t="s">
        <v>131</v>
      </c>
      <c r="BB300" t="s">
        <v>132</v>
      </c>
      <c r="BC300">
        <v>1041</v>
      </c>
      <c r="BD300">
        <v>702</v>
      </c>
      <c r="BE300">
        <v>0</v>
      </c>
      <c r="BF300">
        <v>1743</v>
      </c>
      <c r="BG300">
        <f>LOG(fun[[#This Row],[GrLivArea]])</f>
        <v>3.2412973871099933</v>
      </c>
      <c r="BH300">
        <v>0</v>
      </c>
      <c r="BI300">
        <v>1</v>
      </c>
      <c r="BJ300">
        <f>fun[[#This Row],[BsmtFullBath]]+(0.5*fun[[#This Row],[BsmtHalfBath]])</f>
        <v>0.5</v>
      </c>
      <c r="BK300">
        <v>1</v>
      </c>
      <c r="BL300">
        <v>2</v>
      </c>
      <c r="BM300">
        <f>fun[[#This Row],[HalfBath]]+fun[[#This Row],[TOTBaseBath]]+fun[[#This Row],[FullBath]]</f>
        <v>3.5</v>
      </c>
      <c r="BN300">
        <v>3</v>
      </c>
      <c r="BO300">
        <v>1</v>
      </c>
      <c r="BP300" t="s">
        <v>124</v>
      </c>
      <c r="BQ300">
        <f>IF(fun[[#This Row],[KitchenQual]]="Ex",5,IF(fun[[#This Row],[KitchenQual]]="Gd",4,IF(fun[[#This Row],[KitchenQual]]="TA",3,IF(fun[[#This Row],[KitchenQual]]="Fa",2,0))))</f>
        <v>3</v>
      </c>
      <c r="BR300">
        <v>7</v>
      </c>
      <c r="BS300" t="s">
        <v>133</v>
      </c>
      <c r="BT300">
        <v>1</v>
      </c>
      <c r="BU300" t="s">
        <v>123</v>
      </c>
      <c r="BV300">
        <f>IF(fun[[#This Row],[FireplaceQu]]="Ex",5,IF(fun[[#This Row],[FireplaceQu]]="Gd",4,IF(fun[[#This Row],[FireplaceQu]]="TA",3,IF(fun[[#This Row],[FireplaceQu]]="Fa",2,0))))</f>
        <v>4</v>
      </c>
      <c r="BW300" t="s">
        <v>134</v>
      </c>
      <c r="BX300">
        <v>1968</v>
      </c>
      <c r="BY300" t="s">
        <v>128</v>
      </c>
      <c r="BZ300">
        <v>2</v>
      </c>
      <c r="CA300">
        <v>539</v>
      </c>
      <c r="CB300" t="s">
        <v>124</v>
      </c>
      <c r="CC300">
        <f>IF(fun[[#This Row],[GarageQual]]="Ex",5,IF(fun[[#This Row],[GarageQual]]="Gd",4,IF(fun[[#This Row],[GarageQual]]="TA",3,IF(fun[[#This Row],[GarageQual]]="Fa",2,IF(fun[[#This Row],[GarageQual]]="Po",1,0)))))</f>
        <v>3</v>
      </c>
      <c r="CD300" t="s">
        <v>124</v>
      </c>
      <c r="CE300">
        <f>IF(fun[[#This Row],[GarageCond]]="Ex",5,IF(fun[[#This Row],[GarageCond]]="Gd",4,IF(fun[[#This Row],[GarageCond]]="TA",3,IF(fun[[#This Row],[GarageCond]]="Fa",2,IF(fun[[#This Row],[GarageCond]]="Po",1,0)))))</f>
        <v>3</v>
      </c>
      <c r="CF300" t="s">
        <v>131</v>
      </c>
      <c r="CG300">
        <v>224</v>
      </c>
      <c r="CH300">
        <v>0</v>
      </c>
      <c r="CI300">
        <v>0</v>
      </c>
      <c r="CJ300">
        <v>0</v>
      </c>
      <c r="CK300">
        <v>0</v>
      </c>
      <c r="CL300">
        <f>(0.5*fun[[#This Row],[WoodDeckSF]])+fun[[#This Row],[OpenPorchSF]]+(2*fun[[#This Row],[EnclosedPorch]])+(1.5*fun[[#This Row],[3SsnPorch]])+fun[[#This Row],[ScreenPorch]]</f>
        <v>112</v>
      </c>
      <c r="CM300">
        <v>0</v>
      </c>
      <c r="CN300" t="s">
        <v>109</v>
      </c>
      <c r="CO300">
        <f>IF(fun[[#This Row],[PoolQC]]="Ex",5,IF(fun[[#This Row],[PoolQC]]="Gd",4,IF(fun[[#This Row],[PoolQC]]="TA",3,IF(fun[[#This Row],[PoolQC]]="Fa",2,IF(fun[[#This Row],[PoolQC]]="Po",1,0)))))</f>
        <v>0</v>
      </c>
      <c r="CP300" t="s">
        <v>109</v>
      </c>
      <c r="CQ300" t="s">
        <v>109</v>
      </c>
      <c r="CR300">
        <v>0</v>
      </c>
      <c r="CS300">
        <v>6</v>
      </c>
      <c r="CT300">
        <v>2007</v>
      </c>
      <c r="CU300" t="s">
        <v>136</v>
      </c>
      <c r="CV300" t="s">
        <v>137</v>
      </c>
      <c r="CW300">
        <f>COUNTIF(fun[[#This Row],[Id]:[SaleCondition]],0)</f>
        <v>13</v>
      </c>
      <c r="CX300">
        <f>COUNTIF(fun[[#This Row],[Id]:[SaleCondition]],"NA")</f>
        <v>4</v>
      </c>
      <c r="CY30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00">
        <f>fun[NUM_ExCond]+fun[NUM_BsmtCond]+fun[NUM_GarCond]</f>
        <v>9</v>
      </c>
      <c r="DA3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3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300">
        <v>175000</v>
      </c>
    </row>
    <row r="301" spans="1:107" x14ac:dyDescent="0.25">
      <c r="A301">
        <v>300</v>
      </c>
      <c r="B301">
        <v>20</v>
      </c>
      <c r="C301" t="s">
        <v>107</v>
      </c>
      <c r="D301">
        <f>IF(fun[[#This Row],[MSZoning]]="RL",1,0)</f>
        <v>1</v>
      </c>
      <c r="E301">
        <f>IF(fun[[#This Row],[rl]]="RM",1,0)</f>
        <v>0</v>
      </c>
      <c r="F301">
        <f>IF(fun[[#This Row],[rm]]="RH",1,0)</f>
        <v>0</v>
      </c>
      <c r="G301">
        <f>IF(fun[[#This Row],[rh]]="C (all)",1,0)</f>
        <v>0</v>
      </c>
      <c r="H301">
        <v>80</v>
      </c>
      <c r="I301">
        <f>IF(fun[[#This Row],[LotFrontage]]="NA",0,fun[[#This Row],[LotFrontage]])</f>
        <v>80</v>
      </c>
      <c r="J301">
        <v>14000</v>
      </c>
      <c r="K301" t="s">
        <v>108</v>
      </c>
      <c r="L301" t="s">
        <v>109</v>
      </c>
      <c r="M301" t="s">
        <v>110</v>
      </c>
      <c r="N301" t="s">
        <v>111</v>
      </c>
      <c r="O301" t="s">
        <v>112</v>
      </c>
      <c r="P301" t="s">
        <v>113</v>
      </c>
      <c r="Q301" t="s">
        <v>114</v>
      </c>
      <c r="R301" t="s">
        <v>149</v>
      </c>
      <c r="S301" t="s">
        <v>116</v>
      </c>
      <c r="T301" t="s">
        <v>116</v>
      </c>
      <c r="U301" t="s">
        <v>117</v>
      </c>
      <c r="V301" t="s">
        <v>141</v>
      </c>
      <c r="W301">
        <v>6</v>
      </c>
      <c r="X301">
        <v>8</v>
      </c>
      <c r="Y301">
        <v>1950</v>
      </c>
      <c r="Z301">
        <v>2004</v>
      </c>
      <c r="AA301" t="s">
        <v>119</v>
      </c>
      <c r="AB301" t="s">
        <v>120</v>
      </c>
      <c r="AC301" t="s">
        <v>166</v>
      </c>
      <c r="AD301" t="s">
        <v>166</v>
      </c>
      <c r="AE301" t="s">
        <v>143</v>
      </c>
      <c r="AF301">
        <v>0</v>
      </c>
      <c r="AG301" t="s">
        <v>124</v>
      </c>
      <c r="AH301">
        <f>IF(fun[[#This Row],[ExterQual]]="Ex",5,IF(fun[[#This Row],[ExterQual]]="Gd",4,IF(fun[[#This Row],[ExterQual]]="TA",3,IF(fun[[#This Row],[ExterQual]]="Fa",2,1))))</f>
        <v>3</v>
      </c>
      <c r="AI301" t="s">
        <v>123</v>
      </c>
      <c r="AJ301">
        <f>IF(fun[[#This Row],[ExterCond]]="Ex",5,IF(fun[[#This Row],[ExterCond]]="Gd",4,IF(fun[[#This Row],[ExterCond]]="TA",3,IF(fun[[#This Row],[ExterCond]]="Fa",2,1))))</f>
        <v>4</v>
      </c>
      <c r="AK301" t="s">
        <v>144</v>
      </c>
      <c r="AL301" t="s">
        <v>124</v>
      </c>
      <c r="AM301">
        <f>IF(fun[[#This Row],[BsmtQual]]="Ex",5,IF(fun[[#This Row],[BsmtQual]]="Gd",4,IF(fun[[#This Row],[BsmtQual]]="TA",3,IF(fun[[#This Row],[BsmtQual]]="Fa",2,IF(fun[[#This Row],[BsmtQual]]="Po",1,0)))))</f>
        <v>3</v>
      </c>
      <c r="AN301" t="s">
        <v>124</v>
      </c>
      <c r="AO301">
        <f>IF(fun[[#This Row],[BsmtCond]]="Ex",5,IF(fun[[#This Row],[BsmtCond]]="Gd",4,IF(fun[[#This Row],[BsmtCond]]="TA",3,IF(fun[[#This Row],[BsmtCond]]="Fa",2,IF(fun[[#This Row],[BsmtCond]]="Po",1,0)))))</f>
        <v>3</v>
      </c>
      <c r="AP301" t="s">
        <v>126</v>
      </c>
      <c r="AQ301">
        <f>IF(fun[[#This Row],[BsmtExposure]]="Gd",3,IF(fun[[#This Row],[BsmtExposure]]="Av",2,IF(fun[[#This Row],[BsmtExposure]]="Mn",1,0)))</f>
        <v>0</v>
      </c>
      <c r="AR301" t="s">
        <v>128</v>
      </c>
      <c r="AS301">
        <v>0</v>
      </c>
      <c r="AT301" t="s">
        <v>128</v>
      </c>
      <c r="AU301">
        <v>0</v>
      </c>
      <c r="AV301">
        <v>1092</v>
      </c>
      <c r="AW301">
        <v>1092</v>
      </c>
      <c r="AX301" t="s">
        <v>129</v>
      </c>
      <c r="AY301" t="s">
        <v>130</v>
      </c>
      <c r="AZ301">
        <f>IF(fun[[#This Row],[HeatingQC]]="Ex",5,IF(fun[[#This Row],[HeatingQC]]="Gd",4,IF(fun[[#This Row],[HeatingQC]]="TA",3,IF(fun[[#This Row],[HeatingQC]]="Fa",2,IF(fun[[#This Row],[HeatingQC]]="Po",1,0)))))</f>
        <v>5</v>
      </c>
      <c r="BA301" t="s">
        <v>131</v>
      </c>
      <c r="BB301" t="s">
        <v>132</v>
      </c>
      <c r="BC301">
        <v>1152</v>
      </c>
      <c r="BD301">
        <v>0</v>
      </c>
      <c r="BE301">
        <v>0</v>
      </c>
      <c r="BF301">
        <v>1152</v>
      </c>
      <c r="BG301">
        <f>LOG(fun[[#This Row],[GrLivArea]])</f>
        <v>3.0614524790871931</v>
      </c>
      <c r="BH301">
        <v>0</v>
      </c>
      <c r="BI301">
        <v>1</v>
      </c>
      <c r="BJ301">
        <f>fun[[#This Row],[BsmtFullBath]]+(0.5*fun[[#This Row],[BsmtHalfBath]])</f>
        <v>0.5</v>
      </c>
      <c r="BK301">
        <v>1</v>
      </c>
      <c r="BL301">
        <v>0</v>
      </c>
      <c r="BM301">
        <f>fun[[#This Row],[HalfBath]]+fun[[#This Row],[TOTBaseBath]]+fun[[#This Row],[FullBath]]</f>
        <v>1.5</v>
      </c>
      <c r="BN301">
        <v>3</v>
      </c>
      <c r="BO301">
        <v>1</v>
      </c>
      <c r="BP301" t="s">
        <v>123</v>
      </c>
      <c r="BQ301">
        <f>IF(fun[[#This Row],[KitchenQual]]="Ex",5,IF(fun[[#This Row],[KitchenQual]]="Gd",4,IF(fun[[#This Row],[KitchenQual]]="TA",3,IF(fun[[#This Row],[KitchenQual]]="Fa",2,0))))</f>
        <v>4</v>
      </c>
      <c r="BR301">
        <v>6</v>
      </c>
      <c r="BS301" t="s">
        <v>133</v>
      </c>
      <c r="BT301">
        <v>1</v>
      </c>
      <c r="BU301" t="s">
        <v>123</v>
      </c>
      <c r="BV301">
        <f>IF(fun[[#This Row],[FireplaceQu]]="Ex",5,IF(fun[[#This Row],[FireplaceQu]]="Gd",4,IF(fun[[#This Row],[FireplaceQu]]="TA",3,IF(fun[[#This Row],[FireplaceQu]]="Fa",2,0))))</f>
        <v>4</v>
      </c>
      <c r="BW301" t="s">
        <v>134</v>
      </c>
      <c r="BX301">
        <v>1950</v>
      </c>
      <c r="BY301" t="s">
        <v>128</v>
      </c>
      <c r="BZ301">
        <v>1</v>
      </c>
      <c r="CA301">
        <v>300</v>
      </c>
      <c r="CB301" t="s">
        <v>124</v>
      </c>
      <c r="CC301">
        <f>IF(fun[[#This Row],[GarageQual]]="Ex",5,IF(fun[[#This Row],[GarageQual]]="Gd",4,IF(fun[[#This Row],[GarageQual]]="TA",3,IF(fun[[#This Row],[GarageQual]]="Fa",2,IF(fun[[#This Row],[GarageQual]]="Po",1,0)))))</f>
        <v>3</v>
      </c>
      <c r="CD301" t="s">
        <v>124</v>
      </c>
      <c r="CE301">
        <f>IF(fun[[#This Row],[GarageCond]]="Ex",5,IF(fun[[#This Row],[GarageCond]]="Gd",4,IF(fun[[#This Row],[GarageCond]]="TA",3,IF(fun[[#This Row],[GarageCond]]="Fa",2,IF(fun[[#This Row],[GarageCond]]="Po",1,0)))))</f>
        <v>3</v>
      </c>
      <c r="CF301" t="s">
        <v>131</v>
      </c>
      <c r="CG301">
        <v>0</v>
      </c>
      <c r="CH301">
        <v>36</v>
      </c>
      <c r="CI301">
        <v>0</v>
      </c>
      <c r="CJ301">
        <v>0</v>
      </c>
      <c r="CK301">
        <v>0</v>
      </c>
      <c r="CL301">
        <f>(0.5*fun[[#This Row],[WoodDeckSF]])+fun[[#This Row],[OpenPorchSF]]+(2*fun[[#This Row],[EnclosedPorch]])+(1.5*fun[[#This Row],[3SsnPorch]])+fun[[#This Row],[ScreenPorch]]</f>
        <v>36</v>
      </c>
      <c r="CM301">
        <v>0</v>
      </c>
      <c r="CN301" t="s">
        <v>109</v>
      </c>
      <c r="CO301">
        <f>IF(fun[[#This Row],[PoolQC]]="Ex",5,IF(fun[[#This Row],[PoolQC]]="Gd",4,IF(fun[[#This Row],[PoolQC]]="TA",3,IF(fun[[#This Row],[PoolQC]]="Fa",2,IF(fun[[#This Row],[PoolQC]]="Po",1,0)))))</f>
        <v>0</v>
      </c>
      <c r="CP301" t="s">
        <v>191</v>
      </c>
      <c r="CQ301" t="s">
        <v>109</v>
      </c>
      <c r="CR301">
        <v>0</v>
      </c>
      <c r="CS301">
        <v>8</v>
      </c>
      <c r="CT301">
        <v>2009</v>
      </c>
      <c r="CU301" t="s">
        <v>136</v>
      </c>
      <c r="CV301" t="s">
        <v>245</v>
      </c>
      <c r="CW301">
        <f>COUNTIF(fun[[#This Row],[Id]:[SaleCondition]],0)</f>
        <v>18</v>
      </c>
      <c r="CX301">
        <f>COUNTIF(fun[[#This Row],[Id]:[SaleCondition]],"NA")</f>
        <v>3</v>
      </c>
      <c r="CY301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301">
        <f>fun[NUM_ExCond]+fun[NUM_BsmtCond]+fun[NUM_GarCond]</f>
        <v>10</v>
      </c>
      <c r="DA3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3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80.25</v>
      </c>
      <c r="DC301">
        <v>158500</v>
      </c>
    </row>
    <row r="302" spans="1:107" x14ac:dyDescent="0.25">
      <c r="A302">
        <v>301</v>
      </c>
      <c r="B302">
        <v>190</v>
      </c>
      <c r="C302" t="s">
        <v>107</v>
      </c>
      <c r="D302">
        <f>IF(fun[[#This Row],[MSZoning]]="RL",1,0)</f>
        <v>1</v>
      </c>
      <c r="E302">
        <f>IF(fun[[#This Row],[rl]]="RM",1,0)</f>
        <v>0</v>
      </c>
      <c r="F302">
        <f>IF(fun[[#This Row],[rm]]="RH",1,0)</f>
        <v>0</v>
      </c>
      <c r="G302">
        <f>IF(fun[[#This Row],[rh]]="C (all)",1,0)</f>
        <v>0</v>
      </c>
      <c r="H302">
        <v>90</v>
      </c>
      <c r="I302">
        <f>IF(fun[[#This Row],[LotFrontage]]="NA",0,fun[[#This Row],[LotFrontage]])</f>
        <v>90</v>
      </c>
      <c r="J302">
        <v>15750</v>
      </c>
      <c r="K302" t="s">
        <v>108</v>
      </c>
      <c r="L302" t="s">
        <v>109</v>
      </c>
      <c r="M302" t="s">
        <v>110</v>
      </c>
      <c r="N302" t="s">
        <v>111</v>
      </c>
      <c r="O302" t="s">
        <v>112</v>
      </c>
      <c r="P302" t="s">
        <v>148</v>
      </c>
      <c r="Q302" t="s">
        <v>114</v>
      </c>
      <c r="R302" t="s">
        <v>149</v>
      </c>
      <c r="S302" t="s">
        <v>116</v>
      </c>
      <c r="T302" t="s">
        <v>116</v>
      </c>
      <c r="U302" t="s">
        <v>175</v>
      </c>
      <c r="V302" t="s">
        <v>141</v>
      </c>
      <c r="W302">
        <v>5</v>
      </c>
      <c r="X302">
        <v>5</v>
      </c>
      <c r="Y302">
        <v>1953</v>
      </c>
      <c r="Z302">
        <v>1953</v>
      </c>
      <c r="AA302" t="s">
        <v>178</v>
      </c>
      <c r="AB302" t="s">
        <v>120</v>
      </c>
      <c r="AC302" t="s">
        <v>142</v>
      </c>
      <c r="AD302" t="s">
        <v>142</v>
      </c>
      <c r="AE302" t="s">
        <v>122</v>
      </c>
      <c r="AF302">
        <v>56</v>
      </c>
      <c r="AG302" t="s">
        <v>124</v>
      </c>
      <c r="AH302">
        <f>IF(fun[[#This Row],[ExterQual]]="Ex",5,IF(fun[[#This Row],[ExterQual]]="Gd",4,IF(fun[[#This Row],[ExterQual]]="TA",3,IF(fun[[#This Row],[ExterQual]]="Fa",2,1))))</f>
        <v>3</v>
      </c>
      <c r="AI302" t="s">
        <v>124</v>
      </c>
      <c r="AJ302">
        <f>IF(fun[[#This Row],[ExterCond]]="Ex",5,IF(fun[[#This Row],[ExterCond]]="Gd",4,IF(fun[[#This Row],[ExterCond]]="TA",3,IF(fun[[#This Row],[ExterCond]]="Fa",2,1))))</f>
        <v>3</v>
      </c>
      <c r="AK302" t="s">
        <v>144</v>
      </c>
      <c r="AL302" t="s">
        <v>124</v>
      </c>
      <c r="AM302">
        <f>IF(fun[[#This Row],[BsmtQual]]="Ex",5,IF(fun[[#This Row],[BsmtQual]]="Gd",4,IF(fun[[#This Row],[BsmtQual]]="TA",3,IF(fun[[#This Row],[BsmtQual]]="Fa",2,IF(fun[[#This Row],[BsmtQual]]="Po",1,0)))))</f>
        <v>3</v>
      </c>
      <c r="AN302" t="s">
        <v>124</v>
      </c>
      <c r="AO302">
        <f>IF(fun[[#This Row],[BsmtCond]]="Ex",5,IF(fun[[#This Row],[BsmtCond]]="Gd",4,IF(fun[[#This Row],[BsmtCond]]="TA",3,IF(fun[[#This Row],[BsmtCond]]="Fa",2,IF(fun[[#This Row],[BsmtCond]]="Po",1,0)))))</f>
        <v>3</v>
      </c>
      <c r="AP302" t="s">
        <v>147</v>
      </c>
      <c r="AQ302">
        <f>IF(fun[[#This Row],[BsmtExposure]]="Gd",3,IF(fun[[#This Row],[BsmtExposure]]="Av",2,IF(fun[[#This Row],[BsmtExposure]]="Mn",1,0)))</f>
        <v>1</v>
      </c>
      <c r="AR302" t="s">
        <v>167</v>
      </c>
      <c r="AS302">
        <v>841</v>
      </c>
      <c r="AT302" t="s">
        <v>128</v>
      </c>
      <c r="AU302">
        <v>0</v>
      </c>
      <c r="AV302">
        <v>324</v>
      </c>
      <c r="AW302">
        <v>1165</v>
      </c>
      <c r="AX302" t="s">
        <v>129</v>
      </c>
      <c r="AY302" t="s">
        <v>124</v>
      </c>
      <c r="AZ302">
        <f>IF(fun[[#This Row],[HeatingQC]]="Ex",5,IF(fun[[#This Row],[HeatingQC]]="Gd",4,IF(fun[[#This Row],[HeatingQC]]="TA",3,IF(fun[[#This Row],[HeatingQC]]="Fa",2,IF(fun[[#This Row],[HeatingQC]]="Po",1,0)))))</f>
        <v>3</v>
      </c>
      <c r="BA302" t="s">
        <v>131</v>
      </c>
      <c r="BB302" t="s">
        <v>132</v>
      </c>
      <c r="BC302">
        <v>1336</v>
      </c>
      <c r="BD302">
        <v>0</v>
      </c>
      <c r="BE302">
        <v>0</v>
      </c>
      <c r="BF302">
        <v>1336</v>
      </c>
      <c r="BG302">
        <f>LOG(fun[[#This Row],[GrLivArea]])</f>
        <v>3.1258064581395271</v>
      </c>
      <c r="BH302">
        <v>1</v>
      </c>
      <c r="BI302">
        <v>0</v>
      </c>
      <c r="BJ302">
        <f>fun[[#This Row],[BsmtFullBath]]+(0.5*fun[[#This Row],[BsmtHalfBath]])</f>
        <v>1</v>
      </c>
      <c r="BK302">
        <v>1</v>
      </c>
      <c r="BL302">
        <v>0</v>
      </c>
      <c r="BM302">
        <f>fun[[#This Row],[HalfBath]]+fun[[#This Row],[TOTBaseBath]]+fun[[#This Row],[FullBath]]</f>
        <v>2</v>
      </c>
      <c r="BN302">
        <v>2</v>
      </c>
      <c r="BO302">
        <v>1</v>
      </c>
      <c r="BP302" t="s">
        <v>124</v>
      </c>
      <c r="BQ302">
        <f>IF(fun[[#This Row],[KitchenQual]]="Ex",5,IF(fun[[#This Row],[KitchenQual]]="Gd",4,IF(fun[[#This Row],[KitchenQual]]="TA",3,IF(fun[[#This Row],[KitchenQual]]="Fa",2,0))))</f>
        <v>3</v>
      </c>
      <c r="BR302">
        <v>5</v>
      </c>
      <c r="BS302" t="s">
        <v>133</v>
      </c>
      <c r="BT302">
        <v>2</v>
      </c>
      <c r="BU302" t="s">
        <v>123</v>
      </c>
      <c r="BV302">
        <f>IF(fun[[#This Row],[FireplaceQu]]="Ex",5,IF(fun[[#This Row],[FireplaceQu]]="Gd",4,IF(fun[[#This Row],[FireplaceQu]]="TA",3,IF(fun[[#This Row],[FireplaceQu]]="Fa",2,0))))</f>
        <v>4</v>
      </c>
      <c r="BW302" t="s">
        <v>134</v>
      </c>
      <c r="BX302">
        <v>1953</v>
      </c>
      <c r="BY302" t="s">
        <v>128</v>
      </c>
      <c r="BZ302">
        <v>1</v>
      </c>
      <c r="CA302">
        <v>375</v>
      </c>
      <c r="CB302" t="s">
        <v>124</v>
      </c>
      <c r="CC302">
        <f>IF(fun[[#This Row],[GarageQual]]="Ex",5,IF(fun[[#This Row],[GarageQual]]="Gd",4,IF(fun[[#This Row],[GarageQual]]="TA",3,IF(fun[[#This Row],[GarageQual]]="Fa",2,IF(fun[[#This Row],[GarageQual]]="Po",1,0)))))</f>
        <v>3</v>
      </c>
      <c r="CD302" t="s">
        <v>124</v>
      </c>
      <c r="CE302">
        <f>IF(fun[[#This Row],[GarageCond]]="Ex",5,IF(fun[[#This Row],[GarageCond]]="Gd",4,IF(fun[[#This Row],[GarageCond]]="TA",3,IF(fun[[#This Row],[GarageCond]]="Fa",2,IF(fun[[#This Row],[GarageCond]]="Po",1,0)))))</f>
        <v>3</v>
      </c>
      <c r="CF302" t="s">
        <v>131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f>(0.5*fun[[#This Row],[WoodDeckSF]])+fun[[#This Row],[OpenPorchSF]]+(2*fun[[#This Row],[EnclosedPorch]])+(1.5*fun[[#This Row],[3SsnPorch]])+fun[[#This Row],[ScreenPorch]]</f>
        <v>0</v>
      </c>
      <c r="CM302">
        <v>0</v>
      </c>
      <c r="CN302" t="s">
        <v>109</v>
      </c>
      <c r="CO302">
        <f>IF(fun[[#This Row],[PoolQC]]="Ex",5,IF(fun[[#This Row],[PoolQC]]="Gd",4,IF(fun[[#This Row],[PoolQC]]="TA",3,IF(fun[[#This Row],[PoolQC]]="Fa",2,IF(fun[[#This Row],[PoolQC]]="Po",1,0)))))</f>
        <v>0</v>
      </c>
      <c r="CP302" t="s">
        <v>109</v>
      </c>
      <c r="CQ302" t="s">
        <v>109</v>
      </c>
      <c r="CR302">
        <v>0</v>
      </c>
      <c r="CS302">
        <v>6</v>
      </c>
      <c r="CT302">
        <v>2006</v>
      </c>
      <c r="CU302" t="s">
        <v>136</v>
      </c>
      <c r="CV302" t="s">
        <v>137</v>
      </c>
      <c r="CW302">
        <f>COUNTIF(fun[[#This Row],[Id]:[SaleCondition]],0)</f>
        <v>17</v>
      </c>
      <c r="CX302">
        <f>COUNTIF(fun[[#This Row],[Id]:[SaleCondition]],"NA")</f>
        <v>4</v>
      </c>
      <c r="CY302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302">
        <f>fun[NUM_ExCond]+fun[NUM_BsmtCond]+fun[NUM_GarCond]</f>
        <v>9</v>
      </c>
      <c r="DA3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3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50.75</v>
      </c>
      <c r="DC302">
        <v>157000</v>
      </c>
    </row>
    <row r="303" spans="1:107" x14ac:dyDescent="0.25">
      <c r="A303">
        <v>302</v>
      </c>
      <c r="B303">
        <v>60</v>
      </c>
      <c r="C303" t="s">
        <v>107</v>
      </c>
      <c r="D303">
        <f>IF(fun[[#This Row],[MSZoning]]="RL",1,0)</f>
        <v>1</v>
      </c>
      <c r="E303">
        <f>IF(fun[[#This Row],[rl]]="RM",1,0)</f>
        <v>0</v>
      </c>
      <c r="F303">
        <f>IF(fun[[#This Row],[rm]]="RH",1,0)</f>
        <v>0</v>
      </c>
      <c r="G303">
        <f>IF(fun[[#This Row],[rh]]="C (all)",1,0)</f>
        <v>0</v>
      </c>
      <c r="H303">
        <v>66</v>
      </c>
      <c r="I303">
        <f>IF(fun[[#This Row],[LotFrontage]]="NA",0,fun[[#This Row],[LotFrontage]])</f>
        <v>66</v>
      </c>
      <c r="J303">
        <v>16226</v>
      </c>
      <c r="K303" t="s">
        <v>108</v>
      </c>
      <c r="L303" t="s">
        <v>109</v>
      </c>
      <c r="M303" t="s">
        <v>257</v>
      </c>
      <c r="N303" t="s">
        <v>111</v>
      </c>
      <c r="O303" t="s">
        <v>112</v>
      </c>
      <c r="P303" t="s">
        <v>113</v>
      </c>
      <c r="Q303" t="s">
        <v>114</v>
      </c>
      <c r="R303" t="s">
        <v>115</v>
      </c>
      <c r="S303" t="s">
        <v>116</v>
      </c>
      <c r="T303" t="s">
        <v>116</v>
      </c>
      <c r="U303" t="s">
        <v>117</v>
      </c>
      <c r="V303" t="s">
        <v>118</v>
      </c>
      <c r="W303">
        <v>8</v>
      </c>
      <c r="X303">
        <v>5</v>
      </c>
      <c r="Y303">
        <v>1998</v>
      </c>
      <c r="Z303">
        <v>1999</v>
      </c>
      <c r="AA303" t="s">
        <v>119</v>
      </c>
      <c r="AB303" t="s">
        <v>120</v>
      </c>
      <c r="AC303" t="s">
        <v>121</v>
      </c>
      <c r="AD303" t="s">
        <v>121</v>
      </c>
      <c r="AE303" t="s">
        <v>143</v>
      </c>
      <c r="AF303">
        <v>0</v>
      </c>
      <c r="AG303" t="s">
        <v>123</v>
      </c>
      <c r="AH303">
        <f>IF(fun[[#This Row],[ExterQual]]="Ex",5,IF(fun[[#This Row],[ExterQual]]="Gd",4,IF(fun[[#This Row],[ExterQual]]="TA",3,IF(fun[[#This Row],[ExterQual]]="Fa",2,1))))</f>
        <v>4</v>
      </c>
      <c r="AI303" t="s">
        <v>124</v>
      </c>
      <c r="AJ303">
        <f>IF(fun[[#This Row],[ExterCond]]="Ex",5,IF(fun[[#This Row],[ExterCond]]="Gd",4,IF(fun[[#This Row],[ExterCond]]="TA",3,IF(fun[[#This Row],[ExterCond]]="Fa",2,1))))</f>
        <v>3</v>
      </c>
      <c r="AK303" t="s">
        <v>125</v>
      </c>
      <c r="AL303" t="s">
        <v>123</v>
      </c>
      <c r="AM303">
        <f>IF(fun[[#This Row],[BsmtQual]]="Ex",5,IF(fun[[#This Row],[BsmtQual]]="Gd",4,IF(fun[[#This Row],[BsmtQual]]="TA",3,IF(fun[[#This Row],[BsmtQual]]="Fa",2,IF(fun[[#This Row],[BsmtQual]]="Po",1,0)))))</f>
        <v>4</v>
      </c>
      <c r="AN303" t="s">
        <v>124</v>
      </c>
      <c r="AO303">
        <f>IF(fun[[#This Row],[BsmtCond]]="Ex",5,IF(fun[[#This Row],[BsmtCond]]="Gd",4,IF(fun[[#This Row],[BsmtCond]]="TA",3,IF(fun[[#This Row],[BsmtCond]]="Fa",2,IF(fun[[#This Row],[BsmtCond]]="Po",1,0)))))</f>
        <v>3</v>
      </c>
      <c r="AP303" t="s">
        <v>126</v>
      </c>
      <c r="AQ303">
        <f>IF(fun[[#This Row],[BsmtExposure]]="Gd",3,IF(fun[[#This Row],[BsmtExposure]]="Av",2,IF(fun[[#This Row],[BsmtExposure]]="Mn",1,0)))</f>
        <v>0</v>
      </c>
      <c r="AR303" t="s">
        <v>127</v>
      </c>
      <c r="AS303">
        <v>281</v>
      </c>
      <c r="AT303" t="s">
        <v>128</v>
      </c>
      <c r="AU303">
        <v>0</v>
      </c>
      <c r="AV303">
        <v>747</v>
      </c>
      <c r="AW303">
        <v>1028</v>
      </c>
      <c r="AX303" t="s">
        <v>129</v>
      </c>
      <c r="AY303" t="s">
        <v>130</v>
      </c>
      <c r="AZ303">
        <f>IF(fun[[#This Row],[HeatingQC]]="Ex",5,IF(fun[[#This Row],[HeatingQC]]="Gd",4,IF(fun[[#This Row],[HeatingQC]]="TA",3,IF(fun[[#This Row],[HeatingQC]]="Fa",2,IF(fun[[#This Row],[HeatingQC]]="Po",1,0)))))</f>
        <v>5</v>
      </c>
      <c r="BA303" t="s">
        <v>131</v>
      </c>
      <c r="BB303" t="s">
        <v>132</v>
      </c>
      <c r="BC303">
        <v>1210</v>
      </c>
      <c r="BD303">
        <v>1242</v>
      </c>
      <c r="BE303">
        <v>0</v>
      </c>
      <c r="BF303">
        <v>2452</v>
      </c>
      <c r="BG303">
        <f>LOG(fun[[#This Row],[GrLivArea]])</f>
        <v>3.3895204658463776</v>
      </c>
      <c r="BH303">
        <v>0</v>
      </c>
      <c r="BI303">
        <v>0</v>
      </c>
      <c r="BJ303">
        <f>fun[[#This Row],[BsmtFullBath]]+(0.5*fun[[#This Row],[BsmtHalfBath]])</f>
        <v>0</v>
      </c>
      <c r="BK303">
        <v>2</v>
      </c>
      <c r="BL303">
        <v>1</v>
      </c>
      <c r="BM303">
        <f>fun[[#This Row],[HalfBath]]+fun[[#This Row],[TOTBaseBath]]+fun[[#This Row],[FullBath]]</f>
        <v>3</v>
      </c>
      <c r="BN303">
        <v>4</v>
      </c>
      <c r="BO303">
        <v>1</v>
      </c>
      <c r="BP303" t="s">
        <v>123</v>
      </c>
      <c r="BQ303">
        <f>IF(fun[[#This Row],[KitchenQual]]="Ex",5,IF(fun[[#This Row],[KitchenQual]]="Gd",4,IF(fun[[#This Row],[KitchenQual]]="TA",3,IF(fun[[#This Row],[KitchenQual]]="Fa",2,0))))</f>
        <v>4</v>
      </c>
      <c r="BR303">
        <v>9</v>
      </c>
      <c r="BS303" t="s">
        <v>133</v>
      </c>
      <c r="BT303">
        <v>1</v>
      </c>
      <c r="BU303" t="s">
        <v>124</v>
      </c>
      <c r="BV303">
        <f>IF(fun[[#This Row],[FireplaceQu]]="Ex",5,IF(fun[[#This Row],[FireplaceQu]]="Gd",4,IF(fun[[#This Row],[FireplaceQu]]="TA",3,IF(fun[[#This Row],[FireplaceQu]]="Fa",2,0))))</f>
        <v>3</v>
      </c>
      <c r="BW303" t="s">
        <v>182</v>
      </c>
      <c r="BX303">
        <v>1998</v>
      </c>
      <c r="BY303" t="s">
        <v>183</v>
      </c>
      <c r="BZ303">
        <v>2</v>
      </c>
      <c r="CA303">
        <v>683</v>
      </c>
      <c r="CB303" t="s">
        <v>124</v>
      </c>
      <c r="CC303">
        <f>IF(fun[[#This Row],[GarageQual]]="Ex",5,IF(fun[[#This Row],[GarageQual]]="Gd",4,IF(fun[[#This Row],[GarageQual]]="TA",3,IF(fun[[#This Row],[GarageQual]]="Fa",2,IF(fun[[#This Row],[GarageQual]]="Po",1,0)))))</f>
        <v>3</v>
      </c>
      <c r="CD303" t="s">
        <v>124</v>
      </c>
      <c r="CE303">
        <f>IF(fun[[#This Row],[GarageCond]]="Ex",5,IF(fun[[#This Row],[GarageCond]]="Gd",4,IF(fun[[#This Row],[GarageCond]]="TA",3,IF(fun[[#This Row],[GarageCond]]="Fa",2,IF(fun[[#This Row],[GarageCond]]="Po",1,0)))))</f>
        <v>3</v>
      </c>
      <c r="CF303" t="s">
        <v>131</v>
      </c>
      <c r="CG303">
        <v>208</v>
      </c>
      <c r="CH303">
        <v>50</v>
      </c>
      <c r="CI303">
        <v>0</v>
      </c>
      <c r="CJ303">
        <v>0</v>
      </c>
      <c r="CK303">
        <v>0</v>
      </c>
      <c r="CL303">
        <f>(0.5*fun[[#This Row],[WoodDeckSF]])+fun[[#This Row],[OpenPorchSF]]+(2*fun[[#This Row],[EnclosedPorch]])+(1.5*fun[[#This Row],[3SsnPorch]])+fun[[#This Row],[ScreenPorch]]</f>
        <v>154</v>
      </c>
      <c r="CM303">
        <v>0</v>
      </c>
      <c r="CN303" t="s">
        <v>109</v>
      </c>
      <c r="CO303">
        <f>IF(fun[[#This Row],[PoolQC]]="Ex",5,IF(fun[[#This Row],[PoolQC]]="Gd",4,IF(fun[[#This Row],[PoolQC]]="TA",3,IF(fun[[#This Row],[PoolQC]]="Fa",2,IF(fun[[#This Row],[PoolQC]]="Po",1,0)))))</f>
        <v>0</v>
      </c>
      <c r="CP303" t="s">
        <v>109</v>
      </c>
      <c r="CQ303" t="s">
        <v>109</v>
      </c>
      <c r="CR303">
        <v>0</v>
      </c>
      <c r="CS303">
        <v>5</v>
      </c>
      <c r="CT303">
        <v>2007</v>
      </c>
      <c r="CU303" t="s">
        <v>136</v>
      </c>
      <c r="CV303" t="s">
        <v>137</v>
      </c>
      <c r="CW303">
        <f>COUNTIF(fun[[#This Row],[Id]:[SaleCondition]],0)</f>
        <v>16</v>
      </c>
      <c r="CX303">
        <f>COUNTIF(fun[[#This Row],[Id]:[SaleCondition]],"NA")</f>
        <v>4</v>
      </c>
      <c r="CY303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303">
        <f>fun[NUM_ExCond]+fun[NUM_BsmtCond]+fun[NUM_GarCond]</f>
        <v>9</v>
      </c>
      <c r="DA3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3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303">
        <v>267000</v>
      </c>
    </row>
    <row r="304" spans="1:107" x14ac:dyDescent="0.25">
      <c r="A304">
        <v>303</v>
      </c>
      <c r="B304">
        <v>20</v>
      </c>
      <c r="C304" t="s">
        <v>107</v>
      </c>
      <c r="D304">
        <f>IF(fun[[#This Row],[MSZoning]]="RL",1,0)</f>
        <v>1</v>
      </c>
      <c r="E304">
        <f>IF(fun[[#This Row],[rl]]="RM",1,0)</f>
        <v>0</v>
      </c>
      <c r="F304">
        <f>IF(fun[[#This Row],[rm]]="RH",1,0)</f>
        <v>0</v>
      </c>
      <c r="G304">
        <f>IF(fun[[#This Row],[rh]]="C (all)",1,0)</f>
        <v>0</v>
      </c>
      <c r="H304">
        <v>118</v>
      </c>
      <c r="I304">
        <f>IF(fun[[#This Row],[LotFrontage]]="NA",0,fun[[#This Row],[LotFrontage]])</f>
        <v>118</v>
      </c>
      <c r="J304">
        <v>13704</v>
      </c>
      <c r="K304" t="s">
        <v>108</v>
      </c>
      <c r="L304" t="s">
        <v>109</v>
      </c>
      <c r="M304" t="s">
        <v>146</v>
      </c>
      <c r="N304" t="s">
        <v>111</v>
      </c>
      <c r="O304" t="s">
        <v>112</v>
      </c>
      <c r="P304" t="s">
        <v>148</v>
      </c>
      <c r="Q304" t="s">
        <v>114</v>
      </c>
      <c r="R304" t="s">
        <v>115</v>
      </c>
      <c r="S304" t="s">
        <v>116</v>
      </c>
      <c r="T304" t="s">
        <v>116</v>
      </c>
      <c r="U304" t="s">
        <v>117</v>
      </c>
      <c r="V304" t="s">
        <v>141</v>
      </c>
      <c r="W304">
        <v>7</v>
      </c>
      <c r="X304">
        <v>5</v>
      </c>
      <c r="Y304">
        <v>2001</v>
      </c>
      <c r="Z304">
        <v>2002</v>
      </c>
      <c r="AA304" t="s">
        <v>119</v>
      </c>
      <c r="AB304" t="s">
        <v>120</v>
      </c>
      <c r="AC304" t="s">
        <v>121</v>
      </c>
      <c r="AD304" t="s">
        <v>121</v>
      </c>
      <c r="AE304" t="s">
        <v>122</v>
      </c>
      <c r="AF304">
        <v>150</v>
      </c>
      <c r="AG304" t="s">
        <v>123</v>
      </c>
      <c r="AH304">
        <f>IF(fun[[#This Row],[ExterQual]]="Ex",5,IF(fun[[#This Row],[ExterQual]]="Gd",4,IF(fun[[#This Row],[ExterQual]]="TA",3,IF(fun[[#This Row],[ExterQual]]="Fa",2,1))))</f>
        <v>4</v>
      </c>
      <c r="AI304" t="s">
        <v>124</v>
      </c>
      <c r="AJ304">
        <f>IF(fun[[#This Row],[ExterCond]]="Ex",5,IF(fun[[#This Row],[ExterCond]]="Gd",4,IF(fun[[#This Row],[ExterCond]]="TA",3,IF(fun[[#This Row],[ExterCond]]="Fa",2,1))))</f>
        <v>3</v>
      </c>
      <c r="AK304" t="s">
        <v>125</v>
      </c>
      <c r="AL304" t="s">
        <v>123</v>
      </c>
      <c r="AM304">
        <f>IF(fun[[#This Row],[BsmtQual]]="Ex",5,IF(fun[[#This Row],[BsmtQual]]="Gd",4,IF(fun[[#This Row],[BsmtQual]]="TA",3,IF(fun[[#This Row],[BsmtQual]]="Fa",2,IF(fun[[#This Row],[BsmtQual]]="Po",1,0)))))</f>
        <v>4</v>
      </c>
      <c r="AN304" t="s">
        <v>124</v>
      </c>
      <c r="AO304">
        <f>IF(fun[[#This Row],[BsmtCond]]="Ex",5,IF(fun[[#This Row],[BsmtCond]]="Gd",4,IF(fun[[#This Row],[BsmtCond]]="TA",3,IF(fun[[#This Row],[BsmtCond]]="Fa",2,IF(fun[[#This Row],[BsmtCond]]="Po",1,0)))))</f>
        <v>3</v>
      </c>
      <c r="AP304" t="s">
        <v>126</v>
      </c>
      <c r="AQ304">
        <f>IF(fun[[#This Row],[BsmtExposure]]="Gd",3,IF(fun[[#This Row],[BsmtExposure]]="Av",2,IF(fun[[#This Row],[BsmtExposure]]="Mn",1,0)))</f>
        <v>0</v>
      </c>
      <c r="AR304" t="s">
        <v>128</v>
      </c>
      <c r="AS304">
        <v>0</v>
      </c>
      <c r="AT304" t="s">
        <v>128</v>
      </c>
      <c r="AU304">
        <v>0</v>
      </c>
      <c r="AV304">
        <v>1541</v>
      </c>
      <c r="AW304">
        <v>1541</v>
      </c>
      <c r="AX304" t="s">
        <v>129</v>
      </c>
      <c r="AY304" t="s">
        <v>130</v>
      </c>
      <c r="AZ304">
        <f>IF(fun[[#This Row],[HeatingQC]]="Ex",5,IF(fun[[#This Row],[HeatingQC]]="Gd",4,IF(fun[[#This Row],[HeatingQC]]="TA",3,IF(fun[[#This Row],[HeatingQC]]="Fa",2,IF(fun[[#This Row],[HeatingQC]]="Po",1,0)))))</f>
        <v>5</v>
      </c>
      <c r="BA304" t="s">
        <v>131</v>
      </c>
      <c r="BB304" t="s">
        <v>132</v>
      </c>
      <c r="BC304">
        <v>1541</v>
      </c>
      <c r="BD304">
        <v>0</v>
      </c>
      <c r="BE304">
        <v>0</v>
      </c>
      <c r="BF304">
        <v>1541</v>
      </c>
      <c r="BG304">
        <f>LOG(fun[[#This Row],[GrLivArea]])</f>
        <v>3.1878026387184195</v>
      </c>
      <c r="BH304">
        <v>0</v>
      </c>
      <c r="BI304">
        <v>0</v>
      </c>
      <c r="BJ304">
        <f>fun[[#This Row],[BsmtFullBath]]+(0.5*fun[[#This Row],[BsmtHalfBath]])</f>
        <v>0</v>
      </c>
      <c r="BK304">
        <v>2</v>
      </c>
      <c r="BL304">
        <v>0</v>
      </c>
      <c r="BM304">
        <f>fun[[#This Row],[HalfBath]]+fun[[#This Row],[TOTBaseBath]]+fun[[#This Row],[FullBath]]</f>
        <v>2</v>
      </c>
      <c r="BN304">
        <v>3</v>
      </c>
      <c r="BO304">
        <v>1</v>
      </c>
      <c r="BP304" t="s">
        <v>123</v>
      </c>
      <c r="BQ304">
        <f>IF(fun[[#This Row],[KitchenQual]]="Ex",5,IF(fun[[#This Row],[KitchenQual]]="Gd",4,IF(fun[[#This Row],[KitchenQual]]="TA",3,IF(fun[[#This Row],[KitchenQual]]="Fa",2,0))))</f>
        <v>4</v>
      </c>
      <c r="BR304">
        <v>6</v>
      </c>
      <c r="BS304" t="s">
        <v>133</v>
      </c>
      <c r="BT304">
        <v>1</v>
      </c>
      <c r="BU304" t="s">
        <v>124</v>
      </c>
      <c r="BV304">
        <f>IF(fun[[#This Row],[FireplaceQu]]="Ex",5,IF(fun[[#This Row],[FireplaceQu]]="Gd",4,IF(fun[[#This Row],[FireplaceQu]]="TA",3,IF(fun[[#This Row],[FireplaceQu]]="Fa",2,0))))</f>
        <v>3</v>
      </c>
      <c r="BW304" t="s">
        <v>134</v>
      </c>
      <c r="BX304">
        <v>2001</v>
      </c>
      <c r="BY304" t="s">
        <v>135</v>
      </c>
      <c r="BZ304">
        <v>3</v>
      </c>
      <c r="CA304">
        <v>843</v>
      </c>
      <c r="CB304" t="s">
        <v>124</v>
      </c>
      <c r="CC304">
        <f>IF(fun[[#This Row],[GarageQual]]="Ex",5,IF(fun[[#This Row],[GarageQual]]="Gd",4,IF(fun[[#This Row],[GarageQual]]="TA",3,IF(fun[[#This Row],[GarageQual]]="Fa",2,IF(fun[[#This Row],[GarageQual]]="Po",1,0)))))</f>
        <v>3</v>
      </c>
      <c r="CD304" t="s">
        <v>124</v>
      </c>
      <c r="CE304">
        <f>IF(fun[[#This Row],[GarageCond]]="Ex",5,IF(fun[[#This Row],[GarageCond]]="Gd",4,IF(fun[[#This Row],[GarageCond]]="TA",3,IF(fun[[#This Row],[GarageCond]]="Fa",2,IF(fun[[#This Row],[GarageCond]]="Po",1,0)))))</f>
        <v>3</v>
      </c>
      <c r="CF304" t="s">
        <v>131</v>
      </c>
      <c r="CG304">
        <v>468</v>
      </c>
      <c r="CH304">
        <v>81</v>
      </c>
      <c r="CI304">
        <v>0</v>
      </c>
      <c r="CJ304">
        <v>0</v>
      </c>
      <c r="CK304">
        <v>0</v>
      </c>
      <c r="CL304">
        <f>(0.5*fun[[#This Row],[WoodDeckSF]])+fun[[#This Row],[OpenPorchSF]]+(2*fun[[#This Row],[EnclosedPorch]])+(1.5*fun[[#This Row],[3SsnPorch]])+fun[[#This Row],[ScreenPorch]]</f>
        <v>315</v>
      </c>
      <c r="CM304">
        <v>0</v>
      </c>
      <c r="CN304" t="s">
        <v>109</v>
      </c>
      <c r="CO304">
        <f>IF(fun[[#This Row],[PoolQC]]="Ex",5,IF(fun[[#This Row],[PoolQC]]="Gd",4,IF(fun[[#This Row],[PoolQC]]="TA",3,IF(fun[[#This Row],[PoolQC]]="Fa",2,IF(fun[[#This Row],[PoolQC]]="Po",1,0)))))</f>
        <v>0</v>
      </c>
      <c r="CP304" t="s">
        <v>109</v>
      </c>
      <c r="CQ304" t="s">
        <v>109</v>
      </c>
      <c r="CR304">
        <v>0</v>
      </c>
      <c r="CS304">
        <v>1</v>
      </c>
      <c r="CT304">
        <v>2006</v>
      </c>
      <c r="CU304" t="s">
        <v>136</v>
      </c>
      <c r="CV304" t="s">
        <v>137</v>
      </c>
      <c r="CW304">
        <f>COUNTIF(fun[[#This Row],[Id]:[SaleCondition]],0)</f>
        <v>18</v>
      </c>
      <c r="CX304">
        <f>COUNTIF(fun[[#This Row],[Id]:[SaleCondition]],"NA")</f>
        <v>4</v>
      </c>
      <c r="CY304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304">
        <f>fun[NUM_ExCond]+fun[NUM_BsmtCond]+fun[NUM_GarCond]</f>
        <v>9</v>
      </c>
      <c r="DA3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3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71.75</v>
      </c>
      <c r="DC304">
        <v>205000</v>
      </c>
    </row>
    <row r="305" spans="1:107" x14ac:dyDescent="0.25">
      <c r="A305">
        <v>304</v>
      </c>
      <c r="B305">
        <v>20</v>
      </c>
      <c r="C305" t="s">
        <v>107</v>
      </c>
      <c r="D305">
        <f>IF(fun[[#This Row],[MSZoning]]="RL",1,0)</f>
        <v>1</v>
      </c>
      <c r="E305">
        <f>IF(fun[[#This Row],[rl]]="RM",1,0)</f>
        <v>0</v>
      </c>
      <c r="F305">
        <f>IF(fun[[#This Row],[rm]]="RH",1,0)</f>
        <v>0</v>
      </c>
      <c r="G305">
        <f>IF(fun[[#This Row],[rh]]="C (all)",1,0)</f>
        <v>0</v>
      </c>
      <c r="H305">
        <v>70</v>
      </c>
      <c r="I305">
        <f>IF(fun[[#This Row],[LotFrontage]]="NA",0,fun[[#This Row],[LotFrontage]])</f>
        <v>70</v>
      </c>
      <c r="J305">
        <v>9800</v>
      </c>
      <c r="K305" t="s">
        <v>108</v>
      </c>
      <c r="L305" t="s">
        <v>109</v>
      </c>
      <c r="M305" t="s">
        <v>110</v>
      </c>
      <c r="N305" t="s">
        <v>111</v>
      </c>
      <c r="O305" t="s">
        <v>112</v>
      </c>
      <c r="P305" t="s">
        <v>148</v>
      </c>
      <c r="Q305" t="s">
        <v>114</v>
      </c>
      <c r="R305" t="s">
        <v>115</v>
      </c>
      <c r="S305" t="s">
        <v>116</v>
      </c>
      <c r="T305" t="s">
        <v>116</v>
      </c>
      <c r="U305" t="s">
        <v>117</v>
      </c>
      <c r="V305" t="s">
        <v>141</v>
      </c>
      <c r="W305">
        <v>5</v>
      </c>
      <c r="X305">
        <v>7</v>
      </c>
      <c r="Y305">
        <v>1972</v>
      </c>
      <c r="Z305">
        <v>1972</v>
      </c>
      <c r="AA305" t="s">
        <v>119</v>
      </c>
      <c r="AB305" t="s">
        <v>120</v>
      </c>
      <c r="AC305" t="s">
        <v>121</v>
      </c>
      <c r="AD305" t="s">
        <v>121</v>
      </c>
      <c r="AE305" t="s">
        <v>143</v>
      </c>
      <c r="AF305">
        <v>0</v>
      </c>
      <c r="AG305" t="s">
        <v>124</v>
      </c>
      <c r="AH305">
        <f>IF(fun[[#This Row],[ExterQual]]="Ex",5,IF(fun[[#This Row],[ExterQual]]="Gd",4,IF(fun[[#This Row],[ExterQual]]="TA",3,IF(fun[[#This Row],[ExterQual]]="Fa",2,1))))</f>
        <v>3</v>
      </c>
      <c r="AI305" t="s">
        <v>124</v>
      </c>
      <c r="AJ305">
        <f>IF(fun[[#This Row],[ExterCond]]="Ex",5,IF(fun[[#This Row],[ExterCond]]="Gd",4,IF(fun[[#This Row],[ExterCond]]="TA",3,IF(fun[[#This Row],[ExterCond]]="Fa",2,1))))</f>
        <v>3</v>
      </c>
      <c r="AK305" t="s">
        <v>125</v>
      </c>
      <c r="AL305" t="s">
        <v>124</v>
      </c>
      <c r="AM305">
        <f>IF(fun[[#This Row],[BsmtQual]]="Ex",5,IF(fun[[#This Row],[BsmtQual]]="Gd",4,IF(fun[[#This Row],[BsmtQual]]="TA",3,IF(fun[[#This Row],[BsmtQual]]="Fa",2,IF(fun[[#This Row],[BsmtQual]]="Po",1,0)))))</f>
        <v>3</v>
      </c>
      <c r="AN305" t="s">
        <v>124</v>
      </c>
      <c r="AO305">
        <f>IF(fun[[#This Row],[BsmtCond]]="Ex",5,IF(fun[[#This Row],[BsmtCond]]="Gd",4,IF(fun[[#This Row],[BsmtCond]]="TA",3,IF(fun[[#This Row],[BsmtCond]]="Fa",2,IF(fun[[#This Row],[BsmtCond]]="Po",1,0)))))</f>
        <v>3</v>
      </c>
      <c r="AP305" t="s">
        <v>126</v>
      </c>
      <c r="AQ305">
        <f>IF(fun[[#This Row],[BsmtExposure]]="Gd",3,IF(fun[[#This Row],[BsmtExposure]]="Av",2,IF(fun[[#This Row],[BsmtExposure]]="Mn",1,0)))</f>
        <v>0</v>
      </c>
      <c r="AR305" t="s">
        <v>145</v>
      </c>
      <c r="AS305">
        <v>894</v>
      </c>
      <c r="AT305" t="s">
        <v>128</v>
      </c>
      <c r="AU305">
        <v>0</v>
      </c>
      <c r="AV305">
        <v>0</v>
      </c>
      <c r="AW305">
        <v>894</v>
      </c>
      <c r="AX305" t="s">
        <v>129</v>
      </c>
      <c r="AY305" t="s">
        <v>124</v>
      </c>
      <c r="AZ305">
        <f>IF(fun[[#This Row],[HeatingQC]]="Ex",5,IF(fun[[#This Row],[HeatingQC]]="Gd",4,IF(fun[[#This Row],[HeatingQC]]="TA",3,IF(fun[[#This Row],[HeatingQC]]="Fa",2,IF(fun[[#This Row],[HeatingQC]]="Po",1,0)))))</f>
        <v>3</v>
      </c>
      <c r="BA305" t="s">
        <v>131</v>
      </c>
      <c r="BB305" t="s">
        <v>132</v>
      </c>
      <c r="BC305">
        <v>894</v>
      </c>
      <c r="BD305">
        <v>0</v>
      </c>
      <c r="BE305">
        <v>0</v>
      </c>
      <c r="BF305">
        <v>894</v>
      </c>
      <c r="BG305">
        <f>LOG(fun[[#This Row],[GrLivArea]])</f>
        <v>2.9513375187959179</v>
      </c>
      <c r="BH305">
        <v>1</v>
      </c>
      <c r="BI305">
        <v>0</v>
      </c>
      <c r="BJ305">
        <f>fun[[#This Row],[BsmtFullBath]]+(0.5*fun[[#This Row],[BsmtHalfBath]])</f>
        <v>1</v>
      </c>
      <c r="BK305">
        <v>1</v>
      </c>
      <c r="BL305">
        <v>0</v>
      </c>
      <c r="BM305">
        <f>fun[[#This Row],[HalfBath]]+fun[[#This Row],[TOTBaseBath]]+fun[[#This Row],[FullBath]]</f>
        <v>2</v>
      </c>
      <c r="BN305">
        <v>3</v>
      </c>
      <c r="BO305">
        <v>1</v>
      </c>
      <c r="BP305" t="s">
        <v>124</v>
      </c>
      <c r="BQ305">
        <f>IF(fun[[#This Row],[KitchenQual]]="Ex",5,IF(fun[[#This Row],[KitchenQual]]="Gd",4,IF(fun[[#This Row],[KitchenQual]]="TA",3,IF(fun[[#This Row],[KitchenQual]]="Fa",2,0))))</f>
        <v>3</v>
      </c>
      <c r="BR305">
        <v>5</v>
      </c>
      <c r="BS305" t="s">
        <v>133</v>
      </c>
      <c r="BT305">
        <v>0</v>
      </c>
      <c r="BU305" t="s">
        <v>109</v>
      </c>
      <c r="BV305">
        <f>IF(fun[[#This Row],[FireplaceQu]]="Ex",5,IF(fun[[#This Row],[FireplaceQu]]="Gd",4,IF(fun[[#This Row],[FireplaceQu]]="TA",3,IF(fun[[#This Row],[FireplaceQu]]="Fa",2,0))))</f>
        <v>0</v>
      </c>
      <c r="BW305" t="s">
        <v>134</v>
      </c>
      <c r="BX305">
        <v>1975</v>
      </c>
      <c r="BY305" t="s">
        <v>128</v>
      </c>
      <c r="BZ305">
        <v>2</v>
      </c>
      <c r="CA305">
        <v>552</v>
      </c>
      <c r="CB305" t="s">
        <v>124</v>
      </c>
      <c r="CC305">
        <f>IF(fun[[#This Row],[GarageQual]]="Ex",5,IF(fun[[#This Row],[GarageQual]]="Gd",4,IF(fun[[#This Row],[GarageQual]]="TA",3,IF(fun[[#This Row],[GarageQual]]="Fa",2,IF(fun[[#This Row],[GarageQual]]="Po",1,0)))))</f>
        <v>3</v>
      </c>
      <c r="CD305" t="s">
        <v>124</v>
      </c>
      <c r="CE305">
        <f>IF(fun[[#This Row],[GarageCond]]="Ex",5,IF(fun[[#This Row],[GarageCond]]="Gd",4,IF(fun[[#This Row],[GarageCond]]="TA",3,IF(fun[[#This Row],[GarageCond]]="Fa",2,IF(fun[[#This Row],[GarageCond]]="Po",1,0)))))</f>
        <v>3</v>
      </c>
      <c r="CF305" t="s">
        <v>131</v>
      </c>
      <c r="CG305">
        <v>256</v>
      </c>
      <c r="CH305">
        <v>0</v>
      </c>
      <c r="CI305">
        <v>0</v>
      </c>
      <c r="CJ305">
        <v>0</v>
      </c>
      <c r="CK305">
        <v>0</v>
      </c>
      <c r="CL305">
        <f>(0.5*fun[[#This Row],[WoodDeckSF]])+fun[[#This Row],[OpenPorchSF]]+(2*fun[[#This Row],[EnclosedPorch]])+(1.5*fun[[#This Row],[3SsnPorch]])+fun[[#This Row],[ScreenPorch]]</f>
        <v>128</v>
      </c>
      <c r="CM305">
        <v>0</v>
      </c>
      <c r="CN305" t="s">
        <v>109</v>
      </c>
      <c r="CO305">
        <f>IF(fun[[#This Row],[PoolQC]]="Ex",5,IF(fun[[#This Row],[PoolQC]]="Gd",4,IF(fun[[#This Row],[PoolQC]]="TA",3,IF(fun[[#This Row],[PoolQC]]="Fa",2,IF(fun[[#This Row],[PoolQC]]="Po",1,0)))))</f>
        <v>0</v>
      </c>
      <c r="CP305" t="s">
        <v>189</v>
      </c>
      <c r="CQ305" t="s">
        <v>109</v>
      </c>
      <c r="CR305">
        <v>0</v>
      </c>
      <c r="CS305">
        <v>7</v>
      </c>
      <c r="CT305">
        <v>2006</v>
      </c>
      <c r="CU305" t="s">
        <v>136</v>
      </c>
      <c r="CV305" t="s">
        <v>154</v>
      </c>
      <c r="CW305">
        <f>COUNTIF(fun[[#This Row],[Id]:[SaleCondition]],0)</f>
        <v>20</v>
      </c>
      <c r="CX305">
        <f>COUNTIF(fun[[#This Row],[Id]:[SaleCondition]],"NA")</f>
        <v>4</v>
      </c>
      <c r="CY30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305">
        <f>fun[NUM_ExCond]+fun[NUM_BsmtCond]+fun[NUM_GarCond]</f>
        <v>9</v>
      </c>
      <c r="DA3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3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305">
        <v>149900</v>
      </c>
    </row>
    <row r="306" spans="1:107" x14ac:dyDescent="0.25">
      <c r="A306">
        <v>305</v>
      </c>
      <c r="B306">
        <v>75</v>
      </c>
      <c r="C306" t="s">
        <v>168</v>
      </c>
      <c r="D306">
        <f>IF(fun[[#This Row],[MSZoning]]="RL",1,0)</f>
        <v>0</v>
      </c>
      <c r="E306">
        <f>IF(fun[[#This Row],[rl]]="RM",1,0)</f>
        <v>0</v>
      </c>
      <c r="F306">
        <f>IF(fun[[#This Row],[rm]]="RH",1,0)</f>
        <v>0</v>
      </c>
      <c r="G306">
        <f>IF(fun[[#This Row],[rh]]="C (all)",1,0)</f>
        <v>0</v>
      </c>
      <c r="H306">
        <v>87</v>
      </c>
      <c r="I306">
        <f>IF(fun[[#This Row],[LotFrontage]]="NA",0,fun[[#This Row],[LotFrontage]])</f>
        <v>87</v>
      </c>
      <c r="J306">
        <v>18386</v>
      </c>
      <c r="K306" t="s">
        <v>108</v>
      </c>
      <c r="L306" t="s">
        <v>109</v>
      </c>
      <c r="M306" t="s">
        <v>110</v>
      </c>
      <c r="N306" t="s">
        <v>111</v>
      </c>
      <c r="O306" t="s">
        <v>112</v>
      </c>
      <c r="P306" t="s">
        <v>113</v>
      </c>
      <c r="Q306" t="s">
        <v>114</v>
      </c>
      <c r="R306" t="s">
        <v>169</v>
      </c>
      <c r="S306" t="s">
        <v>116</v>
      </c>
      <c r="T306" t="s">
        <v>116</v>
      </c>
      <c r="U306" t="s">
        <v>117</v>
      </c>
      <c r="V306" t="s">
        <v>251</v>
      </c>
      <c r="W306">
        <v>7</v>
      </c>
      <c r="X306">
        <v>9</v>
      </c>
      <c r="Y306">
        <v>1880</v>
      </c>
      <c r="Z306">
        <v>2002</v>
      </c>
      <c r="AA306" t="s">
        <v>119</v>
      </c>
      <c r="AB306" t="s">
        <v>120</v>
      </c>
      <c r="AC306" t="s">
        <v>206</v>
      </c>
      <c r="AD306" t="s">
        <v>207</v>
      </c>
      <c r="AE306" t="s">
        <v>143</v>
      </c>
      <c r="AF306">
        <v>0</v>
      </c>
      <c r="AG306" t="s">
        <v>124</v>
      </c>
      <c r="AH306">
        <f>IF(fun[[#This Row],[ExterQual]]="Ex",5,IF(fun[[#This Row],[ExterQual]]="Gd",4,IF(fun[[#This Row],[ExterQual]]="TA",3,IF(fun[[#This Row],[ExterQual]]="Fa",2,1))))</f>
        <v>3</v>
      </c>
      <c r="AI306" t="s">
        <v>124</v>
      </c>
      <c r="AJ306">
        <f>IF(fun[[#This Row],[ExterCond]]="Ex",5,IF(fun[[#This Row],[ExterCond]]="Gd",4,IF(fun[[#This Row],[ExterCond]]="TA",3,IF(fun[[#This Row],[ExterCond]]="Fa",2,1))))</f>
        <v>3</v>
      </c>
      <c r="AK306" t="s">
        <v>152</v>
      </c>
      <c r="AL306" t="s">
        <v>124</v>
      </c>
      <c r="AM306">
        <f>IF(fun[[#This Row],[BsmtQual]]="Ex",5,IF(fun[[#This Row],[BsmtQual]]="Gd",4,IF(fun[[#This Row],[BsmtQual]]="TA",3,IF(fun[[#This Row],[BsmtQual]]="Fa",2,IF(fun[[#This Row],[BsmtQual]]="Po",1,0)))))</f>
        <v>3</v>
      </c>
      <c r="AN306" t="s">
        <v>124</v>
      </c>
      <c r="AO306">
        <f>IF(fun[[#This Row],[BsmtCond]]="Ex",5,IF(fun[[#This Row],[BsmtCond]]="Gd",4,IF(fun[[#This Row],[BsmtCond]]="TA",3,IF(fun[[#This Row],[BsmtCond]]="Fa",2,IF(fun[[#This Row],[BsmtCond]]="Po",1,0)))))</f>
        <v>3</v>
      </c>
      <c r="AP306" t="s">
        <v>126</v>
      </c>
      <c r="AQ306">
        <f>IF(fun[[#This Row],[BsmtExposure]]="Gd",3,IF(fun[[#This Row],[BsmtExposure]]="Av",2,IF(fun[[#This Row],[BsmtExposure]]="Mn",1,0)))</f>
        <v>0</v>
      </c>
      <c r="AR306" t="s">
        <v>128</v>
      </c>
      <c r="AS306">
        <v>0</v>
      </c>
      <c r="AT306" t="s">
        <v>128</v>
      </c>
      <c r="AU306">
        <v>0</v>
      </c>
      <c r="AV306">
        <v>1470</v>
      </c>
      <c r="AW306">
        <v>1470</v>
      </c>
      <c r="AX306" t="s">
        <v>129</v>
      </c>
      <c r="AY306" t="s">
        <v>130</v>
      </c>
      <c r="AZ306">
        <f>IF(fun[[#This Row],[HeatingQC]]="Ex",5,IF(fun[[#This Row],[HeatingQC]]="Gd",4,IF(fun[[#This Row],[HeatingQC]]="TA",3,IF(fun[[#This Row],[HeatingQC]]="Fa",2,IF(fun[[#This Row],[HeatingQC]]="Po",1,0)))))</f>
        <v>5</v>
      </c>
      <c r="BA306" t="s">
        <v>131</v>
      </c>
      <c r="BB306" t="s">
        <v>132</v>
      </c>
      <c r="BC306">
        <v>1675</v>
      </c>
      <c r="BD306">
        <v>1818</v>
      </c>
      <c r="BE306">
        <v>0</v>
      </c>
      <c r="BF306">
        <v>3493</v>
      </c>
      <c r="BG306">
        <f>LOG(fun[[#This Row],[GrLivArea]])</f>
        <v>3.5431985856376467</v>
      </c>
      <c r="BH306">
        <v>0</v>
      </c>
      <c r="BI306">
        <v>0</v>
      </c>
      <c r="BJ306">
        <f>fun[[#This Row],[BsmtFullBath]]+(0.5*fun[[#This Row],[BsmtHalfBath]])</f>
        <v>0</v>
      </c>
      <c r="BK306">
        <v>3</v>
      </c>
      <c r="BL306">
        <v>0</v>
      </c>
      <c r="BM306">
        <f>fun[[#This Row],[HalfBath]]+fun[[#This Row],[TOTBaseBath]]+fun[[#This Row],[FullBath]]</f>
        <v>3</v>
      </c>
      <c r="BN306">
        <v>3</v>
      </c>
      <c r="BO306">
        <v>1</v>
      </c>
      <c r="BP306" t="s">
        <v>123</v>
      </c>
      <c r="BQ306">
        <f>IF(fun[[#This Row],[KitchenQual]]="Ex",5,IF(fun[[#This Row],[KitchenQual]]="Gd",4,IF(fun[[#This Row],[KitchenQual]]="TA",3,IF(fun[[#This Row],[KitchenQual]]="Fa",2,0))))</f>
        <v>4</v>
      </c>
      <c r="BR306">
        <v>10</v>
      </c>
      <c r="BS306" t="s">
        <v>133</v>
      </c>
      <c r="BT306">
        <v>1</v>
      </c>
      <c r="BU306" t="s">
        <v>130</v>
      </c>
      <c r="BV306">
        <f>IF(fun[[#This Row],[FireplaceQu]]="Ex",5,IF(fun[[#This Row],[FireplaceQu]]="Gd",4,IF(fun[[#This Row],[FireplaceQu]]="TA",3,IF(fun[[#This Row],[FireplaceQu]]="Fa",2,0))))</f>
        <v>5</v>
      </c>
      <c r="BW306" t="s">
        <v>134</v>
      </c>
      <c r="BX306">
        <v>2003</v>
      </c>
      <c r="BY306" t="s">
        <v>128</v>
      </c>
      <c r="BZ306">
        <v>3</v>
      </c>
      <c r="CA306">
        <v>870</v>
      </c>
      <c r="CB306" t="s">
        <v>124</v>
      </c>
      <c r="CC306">
        <f>IF(fun[[#This Row],[GarageQual]]="Ex",5,IF(fun[[#This Row],[GarageQual]]="Gd",4,IF(fun[[#This Row],[GarageQual]]="TA",3,IF(fun[[#This Row],[GarageQual]]="Fa",2,IF(fun[[#This Row],[GarageQual]]="Po",1,0)))))</f>
        <v>3</v>
      </c>
      <c r="CD306" t="s">
        <v>124</v>
      </c>
      <c r="CE306">
        <f>IF(fun[[#This Row],[GarageCond]]="Ex",5,IF(fun[[#This Row],[GarageCond]]="Gd",4,IF(fun[[#This Row],[GarageCond]]="TA",3,IF(fun[[#This Row],[GarageCond]]="Fa",2,IF(fun[[#This Row],[GarageCond]]="Po",1,0)))))</f>
        <v>3</v>
      </c>
      <c r="CF306" t="s">
        <v>131</v>
      </c>
      <c r="CG306">
        <v>302</v>
      </c>
      <c r="CH306">
        <v>0</v>
      </c>
      <c r="CI306">
        <v>0</v>
      </c>
      <c r="CJ306">
        <v>0</v>
      </c>
      <c r="CK306">
        <v>0</v>
      </c>
      <c r="CL306">
        <f>(0.5*fun[[#This Row],[WoodDeckSF]])+fun[[#This Row],[OpenPorchSF]]+(2*fun[[#This Row],[EnclosedPorch]])+(1.5*fun[[#This Row],[3SsnPorch]])+fun[[#This Row],[ScreenPorch]]</f>
        <v>151</v>
      </c>
      <c r="CM306">
        <v>0</v>
      </c>
      <c r="CN306" t="s">
        <v>109</v>
      </c>
      <c r="CO306">
        <f>IF(fun[[#This Row],[PoolQC]]="Ex",5,IF(fun[[#This Row],[PoolQC]]="Gd",4,IF(fun[[#This Row],[PoolQC]]="TA",3,IF(fun[[#This Row],[PoolQC]]="Fa",2,IF(fun[[#This Row],[PoolQC]]="Po",1,0)))))</f>
        <v>0</v>
      </c>
      <c r="CP306" t="s">
        <v>109</v>
      </c>
      <c r="CQ306" t="s">
        <v>109</v>
      </c>
      <c r="CR306">
        <v>0</v>
      </c>
      <c r="CS306">
        <v>5</v>
      </c>
      <c r="CT306">
        <v>2008</v>
      </c>
      <c r="CU306" t="s">
        <v>136</v>
      </c>
      <c r="CV306" t="s">
        <v>137</v>
      </c>
      <c r="CW306">
        <f>COUNTIF(fun[[#This Row],[Id]:[SaleCondition]],0)</f>
        <v>20</v>
      </c>
      <c r="CX306">
        <f>COUNTIF(fun[[#This Row],[Id]:[SaleCondition]],"NA")</f>
        <v>4</v>
      </c>
      <c r="CY30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306">
        <f>fun[NUM_ExCond]+fun[NUM_BsmtCond]+fun[NUM_GarCond]</f>
        <v>9</v>
      </c>
      <c r="DA3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135</v>
      </c>
      <c r="DB3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99.25</v>
      </c>
      <c r="DC306">
        <v>295000</v>
      </c>
    </row>
    <row r="307" spans="1:107" x14ac:dyDescent="0.25">
      <c r="A307">
        <v>306</v>
      </c>
      <c r="B307">
        <v>20</v>
      </c>
      <c r="C307" t="s">
        <v>107</v>
      </c>
      <c r="D307">
        <f>IF(fun[[#This Row],[MSZoning]]="RL",1,0)</f>
        <v>1</v>
      </c>
      <c r="E307">
        <f>IF(fun[[#This Row],[rl]]="RM",1,0)</f>
        <v>0</v>
      </c>
      <c r="F307">
        <f>IF(fun[[#This Row],[rm]]="RH",1,0)</f>
        <v>0</v>
      </c>
      <c r="G307">
        <f>IF(fun[[#This Row],[rh]]="C (all)",1,0)</f>
        <v>0</v>
      </c>
      <c r="H307">
        <v>80</v>
      </c>
      <c r="I307">
        <f>IF(fun[[#This Row],[LotFrontage]]="NA",0,fun[[#This Row],[LotFrontage]])</f>
        <v>80</v>
      </c>
      <c r="J307">
        <v>10386</v>
      </c>
      <c r="K307" t="s">
        <v>108</v>
      </c>
      <c r="L307" t="s">
        <v>109</v>
      </c>
      <c r="M307" t="s">
        <v>110</v>
      </c>
      <c r="N307" t="s">
        <v>111</v>
      </c>
      <c r="O307" t="s">
        <v>112</v>
      </c>
      <c r="P307" t="s">
        <v>113</v>
      </c>
      <c r="Q307" t="s">
        <v>114</v>
      </c>
      <c r="R307" t="s">
        <v>115</v>
      </c>
      <c r="S307" t="s">
        <v>116</v>
      </c>
      <c r="T307" t="s">
        <v>116</v>
      </c>
      <c r="U307" t="s">
        <v>117</v>
      </c>
      <c r="V307" t="s">
        <v>141</v>
      </c>
      <c r="W307">
        <v>8</v>
      </c>
      <c r="X307">
        <v>5</v>
      </c>
      <c r="Y307">
        <v>2004</v>
      </c>
      <c r="Z307">
        <v>2005</v>
      </c>
      <c r="AA307" t="s">
        <v>119</v>
      </c>
      <c r="AB307" t="s">
        <v>120</v>
      </c>
      <c r="AC307" t="s">
        <v>206</v>
      </c>
      <c r="AD307" t="s">
        <v>207</v>
      </c>
      <c r="AE307" t="s">
        <v>163</v>
      </c>
      <c r="AF307">
        <v>246</v>
      </c>
      <c r="AG307" t="s">
        <v>123</v>
      </c>
      <c r="AH307">
        <f>IF(fun[[#This Row],[ExterQual]]="Ex",5,IF(fun[[#This Row],[ExterQual]]="Gd",4,IF(fun[[#This Row],[ExterQual]]="TA",3,IF(fun[[#This Row],[ExterQual]]="Fa",2,1))))</f>
        <v>4</v>
      </c>
      <c r="AI307" t="s">
        <v>124</v>
      </c>
      <c r="AJ307">
        <f>IF(fun[[#This Row],[ExterCond]]="Ex",5,IF(fun[[#This Row],[ExterCond]]="Gd",4,IF(fun[[#This Row],[ExterCond]]="TA",3,IF(fun[[#This Row],[ExterCond]]="Fa",2,1))))</f>
        <v>3</v>
      </c>
      <c r="AK307" t="s">
        <v>125</v>
      </c>
      <c r="AL307" t="s">
        <v>123</v>
      </c>
      <c r="AM307">
        <f>IF(fun[[#This Row],[BsmtQual]]="Ex",5,IF(fun[[#This Row],[BsmtQual]]="Gd",4,IF(fun[[#This Row],[BsmtQual]]="TA",3,IF(fun[[#This Row],[BsmtQual]]="Fa",2,IF(fun[[#This Row],[BsmtQual]]="Po",1,0)))))</f>
        <v>4</v>
      </c>
      <c r="AN307" t="s">
        <v>124</v>
      </c>
      <c r="AO307">
        <f>IF(fun[[#This Row],[BsmtCond]]="Ex",5,IF(fun[[#This Row],[BsmtCond]]="Gd",4,IF(fun[[#This Row],[BsmtCond]]="TA",3,IF(fun[[#This Row],[BsmtCond]]="Fa",2,IF(fun[[#This Row],[BsmtCond]]="Po",1,0)))))</f>
        <v>3</v>
      </c>
      <c r="AP307" t="s">
        <v>126</v>
      </c>
      <c r="AQ307">
        <f>IF(fun[[#This Row],[BsmtExposure]]="Gd",3,IF(fun[[#This Row],[BsmtExposure]]="Av",2,IF(fun[[#This Row],[BsmtExposure]]="Mn",1,0)))</f>
        <v>0</v>
      </c>
      <c r="AR307" t="s">
        <v>127</v>
      </c>
      <c r="AS307">
        <v>1464</v>
      </c>
      <c r="AT307" t="s">
        <v>128</v>
      </c>
      <c r="AU307">
        <v>0</v>
      </c>
      <c r="AV307">
        <v>536</v>
      </c>
      <c r="AW307">
        <v>2000</v>
      </c>
      <c r="AX307" t="s">
        <v>129</v>
      </c>
      <c r="AY307" t="s">
        <v>130</v>
      </c>
      <c r="AZ307">
        <f>IF(fun[[#This Row],[HeatingQC]]="Ex",5,IF(fun[[#This Row],[HeatingQC]]="Gd",4,IF(fun[[#This Row],[HeatingQC]]="TA",3,IF(fun[[#This Row],[HeatingQC]]="Fa",2,IF(fun[[#This Row],[HeatingQC]]="Po",1,0)))))</f>
        <v>5</v>
      </c>
      <c r="BA307" t="s">
        <v>131</v>
      </c>
      <c r="BB307" t="s">
        <v>132</v>
      </c>
      <c r="BC307">
        <v>2000</v>
      </c>
      <c r="BD307">
        <v>0</v>
      </c>
      <c r="BE307">
        <v>0</v>
      </c>
      <c r="BF307">
        <v>2000</v>
      </c>
      <c r="BG307">
        <f>LOG(fun[[#This Row],[GrLivArea]])</f>
        <v>3.3010299956639813</v>
      </c>
      <c r="BH307">
        <v>1</v>
      </c>
      <c r="BI307">
        <v>0</v>
      </c>
      <c r="BJ307">
        <f>fun[[#This Row],[BsmtFullBath]]+(0.5*fun[[#This Row],[BsmtHalfBath]])</f>
        <v>1</v>
      </c>
      <c r="BK307">
        <v>2</v>
      </c>
      <c r="BL307">
        <v>0</v>
      </c>
      <c r="BM307">
        <f>fun[[#This Row],[HalfBath]]+fun[[#This Row],[TOTBaseBath]]+fun[[#This Row],[FullBath]]</f>
        <v>3</v>
      </c>
      <c r="BN307">
        <v>3</v>
      </c>
      <c r="BO307">
        <v>1</v>
      </c>
      <c r="BP307" t="s">
        <v>123</v>
      </c>
      <c r="BQ307">
        <f>IF(fun[[#This Row],[KitchenQual]]="Ex",5,IF(fun[[#This Row],[KitchenQual]]="Gd",4,IF(fun[[#This Row],[KitchenQual]]="TA",3,IF(fun[[#This Row],[KitchenQual]]="Fa",2,0))))</f>
        <v>4</v>
      </c>
      <c r="BR307">
        <v>8</v>
      </c>
      <c r="BS307" t="s">
        <v>133</v>
      </c>
      <c r="BT307">
        <v>0</v>
      </c>
      <c r="BU307" t="s">
        <v>109</v>
      </c>
      <c r="BV307">
        <f>IF(fun[[#This Row],[FireplaceQu]]="Ex",5,IF(fun[[#This Row],[FireplaceQu]]="Gd",4,IF(fun[[#This Row],[FireplaceQu]]="TA",3,IF(fun[[#This Row],[FireplaceQu]]="Fa",2,0))))</f>
        <v>0</v>
      </c>
      <c r="BW307" t="s">
        <v>134</v>
      </c>
      <c r="BX307">
        <v>2004</v>
      </c>
      <c r="BY307" t="s">
        <v>183</v>
      </c>
      <c r="BZ307">
        <v>3</v>
      </c>
      <c r="CA307">
        <v>888</v>
      </c>
      <c r="CB307" t="s">
        <v>124</v>
      </c>
      <c r="CC307">
        <f>IF(fun[[#This Row],[GarageQual]]="Ex",5,IF(fun[[#This Row],[GarageQual]]="Gd",4,IF(fun[[#This Row],[GarageQual]]="TA",3,IF(fun[[#This Row],[GarageQual]]="Fa",2,IF(fun[[#This Row],[GarageQual]]="Po",1,0)))))</f>
        <v>3</v>
      </c>
      <c r="CD307" t="s">
        <v>124</v>
      </c>
      <c r="CE307">
        <f>IF(fun[[#This Row],[GarageCond]]="Ex",5,IF(fun[[#This Row],[GarageCond]]="Gd",4,IF(fun[[#This Row],[GarageCond]]="TA",3,IF(fun[[#This Row],[GarageCond]]="Fa",2,IF(fun[[#This Row],[GarageCond]]="Po",1,0)))))</f>
        <v>3</v>
      </c>
      <c r="CF307" t="s">
        <v>131</v>
      </c>
      <c r="CG307">
        <v>168</v>
      </c>
      <c r="CH307">
        <v>0</v>
      </c>
      <c r="CI307">
        <v>0</v>
      </c>
      <c r="CJ307">
        <v>0</v>
      </c>
      <c r="CK307">
        <v>0</v>
      </c>
      <c r="CL307">
        <f>(0.5*fun[[#This Row],[WoodDeckSF]])+fun[[#This Row],[OpenPorchSF]]+(2*fun[[#This Row],[EnclosedPorch]])+(1.5*fun[[#This Row],[3SsnPorch]])+fun[[#This Row],[ScreenPorch]]</f>
        <v>84</v>
      </c>
      <c r="CM307">
        <v>0</v>
      </c>
      <c r="CN307" t="s">
        <v>109</v>
      </c>
      <c r="CO307">
        <f>IF(fun[[#This Row],[PoolQC]]="Ex",5,IF(fun[[#This Row],[PoolQC]]="Gd",4,IF(fun[[#This Row],[PoolQC]]="TA",3,IF(fun[[#This Row],[PoolQC]]="Fa",2,IF(fun[[#This Row],[PoolQC]]="Po",1,0)))))</f>
        <v>0</v>
      </c>
      <c r="CP307" t="s">
        <v>109</v>
      </c>
      <c r="CQ307" t="s">
        <v>109</v>
      </c>
      <c r="CR307">
        <v>0</v>
      </c>
      <c r="CS307">
        <v>7</v>
      </c>
      <c r="CT307">
        <v>2007</v>
      </c>
      <c r="CU307" t="s">
        <v>136</v>
      </c>
      <c r="CV307" t="s">
        <v>137</v>
      </c>
      <c r="CW307">
        <f>COUNTIF(fun[[#This Row],[Id]:[SaleCondition]],0)</f>
        <v>18</v>
      </c>
      <c r="CX307">
        <f>COUNTIF(fun[[#This Row],[Id]:[SaleCondition]],"NA")</f>
        <v>5</v>
      </c>
      <c r="CY307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307">
        <f>fun[NUM_ExCond]+fun[NUM_BsmtCond]+fun[NUM_GarCond]</f>
        <v>9</v>
      </c>
      <c r="DA3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113</v>
      </c>
      <c r="DB3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73.75</v>
      </c>
      <c r="DC307">
        <v>305900</v>
      </c>
    </row>
    <row r="308" spans="1:107" x14ac:dyDescent="0.25">
      <c r="A308">
        <v>307</v>
      </c>
      <c r="B308">
        <v>60</v>
      </c>
      <c r="C308" t="s">
        <v>107</v>
      </c>
      <c r="D308">
        <f>IF(fun[[#This Row],[MSZoning]]="RL",1,0)</f>
        <v>1</v>
      </c>
      <c r="E308">
        <f>IF(fun[[#This Row],[rl]]="RM",1,0)</f>
        <v>0</v>
      </c>
      <c r="F308">
        <f>IF(fun[[#This Row],[rm]]="RH",1,0)</f>
        <v>0</v>
      </c>
      <c r="G308">
        <f>IF(fun[[#This Row],[rh]]="C (all)",1,0)</f>
        <v>0</v>
      </c>
      <c r="H308">
        <v>116</v>
      </c>
      <c r="I308">
        <f>IF(fun[[#This Row],[LotFrontage]]="NA",0,fun[[#This Row],[LotFrontage]])</f>
        <v>116</v>
      </c>
      <c r="J308">
        <v>13474</v>
      </c>
      <c r="K308" t="s">
        <v>108</v>
      </c>
      <c r="L308" t="s">
        <v>109</v>
      </c>
      <c r="M308" t="s">
        <v>110</v>
      </c>
      <c r="N308" t="s">
        <v>111</v>
      </c>
      <c r="O308" t="s">
        <v>112</v>
      </c>
      <c r="P308" t="s">
        <v>113</v>
      </c>
      <c r="Q308" t="s">
        <v>114</v>
      </c>
      <c r="R308" t="s">
        <v>196</v>
      </c>
      <c r="S308" t="s">
        <v>140</v>
      </c>
      <c r="T308" t="s">
        <v>116</v>
      </c>
      <c r="U308" t="s">
        <v>117</v>
      </c>
      <c r="V308" t="s">
        <v>118</v>
      </c>
      <c r="W308">
        <v>7</v>
      </c>
      <c r="X308">
        <v>5</v>
      </c>
      <c r="Y308">
        <v>1990</v>
      </c>
      <c r="Z308">
        <v>1991</v>
      </c>
      <c r="AA308" t="s">
        <v>119</v>
      </c>
      <c r="AB308" t="s">
        <v>120</v>
      </c>
      <c r="AC308" t="s">
        <v>166</v>
      </c>
      <c r="AD308" t="s">
        <v>187</v>
      </c>
      <c r="AE308" t="s">
        <v>122</v>
      </c>
      <c r="AF308">
        <v>246</v>
      </c>
      <c r="AG308" t="s">
        <v>123</v>
      </c>
      <c r="AH308">
        <f>IF(fun[[#This Row],[ExterQual]]="Ex",5,IF(fun[[#This Row],[ExterQual]]="Gd",4,IF(fun[[#This Row],[ExterQual]]="TA",3,IF(fun[[#This Row],[ExterQual]]="Fa",2,1))))</f>
        <v>4</v>
      </c>
      <c r="AI308" t="s">
        <v>124</v>
      </c>
      <c r="AJ308">
        <f>IF(fun[[#This Row],[ExterCond]]="Ex",5,IF(fun[[#This Row],[ExterCond]]="Gd",4,IF(fun[[#This Row],[ExterCond]]="TA",3,IF(fun[[#This Row],[ExterCond]]="Fa",2,1))))</f>
        <v>3</v>
      </c>
      <c r="AK308" t="s">
        <v>144</v>
      </c>
      <c r="AL308" t="s">
        <v>123</v>
      </c>
      <c r="AM308">
        <f>IF(fun[[#This Row],[BsmtQual]]="Ex",5,IF(fun[[#This Row],[BsmtQual]]="Gd",4,IF(fun[[#This Row],[BsmtQual]]="TA",3,IF(fun[[#This Row],[BsmtQual]]="Fa",2,IF(fun[[#This Row],[BsmtQual]]="Po",1,0)))))</f>
        <v>4</v>
      </c>
      <c r="AN308" t="s">
        <v>124</v>
      </c>
      <c r="AO308">
        <f>IF(fun[[#This Row],[BsmtCond]]="Ex",5,IF(fun[[#This Row],[BsmtCond]]="Gd",4,IF(fun[[#This Row],[BsmtCond]]="TA",3,IF(fun[[#This Row],[BsmtCond]]="Fa",2,IF(fun[[#This Row],[BsmtCond]]="Po",1,0)))))</f>
        <v>3</v>
      </c>
      <c r="AP308" t="s">
        <v>126</v>
      </c>
      <c r="AQ308">
        <f>IF(fun[[#This Row],[BsmtExposure]]="Gd",3,IF(fun[[#This Row],[BsmtExposure]]="Av",2,IF(fun[[#This Row],[BsmtExposure]]="Mn",1,0)))</f>
        <v>0</v>
      </c>
      <c r="AR308" t="s">
        <v>145</v>
      </c>
      <c r="AS308">
        <v>700</v>
      </c>
      <c r="AT308" t="s">
        <v>128</v>
      </c>
      <c r="AU308">
        <v>0</v>
      </c>
      <c r="AV308">
        <v>0</v>
      </c>
      <c r="AW308">
        <v>700</v>
      </c>
      <c r="AX308" t="s">
        <v>129</v>
      </c>
      <c r="AY308" t="s">
        <v>123</v>
      </c>
      <c r="AZ308">
        <f>IF(fun[[#This Row],[HeatingQC]]="Ex",5,IF(fun[[#This Row],[HeatingQC]]="Gd",4,IF(fun[[#This Row],[HeatingQC]]="TA",3,IF(fun[[#This Row],[HeatingQC]]="Fa",2,IF(fun[[#This Row],[HeatingQC]]="Po",1,0)))))</f>
        <v>4</v>
      </c>
      <c r="BA308" t="s">
        <v>131</v>
      </c>
      <c r="BB308" t="s">
        <v>132</v>
      </c>
      <c r="BC308">
        <v>1122</v>
      </c>
      <c r="BD308">
        <v>1121</v>
      </c>
      <c r="BE308">
        <v>0</v>
      </c>
      <c r="BF308">
        <v>2243</v>
      </c>
      <c r="BG308">
        <f>LOG(fun[[#This Row],[GrLivArea]])</f>
        <v>3.3508292735829679</v>
      </c>
      <c r="BH308">
        <v>1</v>
      </c>
      <c r="BI308">
        <v>0</v>
      </c>
      <c r="BJ308">
        <f>fun[[#This Row],[BsmtFullBath]]+(0.5*fun[[#This Row],[BsmtHalfBath]])</f>
        <v>1</v>
      </c>
      <c r="BK308">
        <v>2</v>
      </c>
      <c r="BL308">
        <v>1</v>
      </c>
      <c r="BM308">
        <f>fun[[#This Row],[HalfBath]]+fun[[#This Row],[TOTBaseBath]]+fun[[#This Row],[FullBath]]</f>
        <v>4</v>
      </c>
      <c r="BN308">
        <v>4</v>
      </c>
      <c r="BO308">
        <v>1</v>
      </c>
      <c r="BP308" t="s">
        <v>123</v>
      </c>
      <c r="BQ308">
        <f>IF(fun[[#This Row],[KitchenQual]]="Ex",5,IF(fun[[#This Row],[KitchenQual]]="Gd",4,IF(fun[[#This Row],[KitchenQual]]="TA",3,IF(fun[[#This Row],[KitchenQual]]="Fa",2,0))))</f>
        <v>4</v>
      </c>
      <c r="BR308">
        <v>8</v>
      </c>
      <c r="BS308" t="s">
        <v>133</v>
      </c>
      <c r="BT308">
        <v>1</v>
      </c>
      <c r="BU308" t="s">
        <v>124</v>
      </c>
      <c r="BV308">
        <f>IF(fun[[#This Row],[FireplaceQu]]="Ex",5,IF(fun[[#This Row],[FireplaceQu]]="Gd",4,IF(fun[[#This Row],[FireplaceQu]]="TA",3,IF(fun[[#This Row],[FireplaceQu]]="Fa",2,0))))</f>
        <v>3</v>
      </c>
      <c r="BW308" t="s">
        <v>134</v>
      </c>
      <c r="BX308">
        <v>1990</v>
      </c>
      <c r="BY308" t="s">
        <v>135</v>
      </c>
      <c r="BZ308">
        <v>3</v>
      </c>
      <c r="CA308">
        <v>746</v>
      </c>
      <c r="CB308" t="s">
        <v>124</v>
      </c>
      <c r="CC308">
        <f>IF(fun[[#This Row],[GarageQual]]="Ex",5,IF(fun[[#This Row],[GarageQual]]="Gd",4,IF(fun[[#This Row],[GarageQual]]="TA",3,IF(fun[[#This Row],[GarageQual]]="Fa",2,IF(fun[[#This Row],[GarageQual]]="Po",1,0)))))</f>
        <v>3</v>
      </c>
      <c r="CD308" t="s">
        <v>124</v>
      </c>
      <c r="CE308">
        <f>IF(fun[[#This Row],[GarageCond]]="Ex",5,IF(fun[[#This Row],[GarageCond]]="Gd",4,IF(fun[[#This Row],[GarageCond]]="TA",3,IF(fun[[#This Row],[GarageCond]]="Fa",2,IF(fun[[#This Row],[GarageCond]]="Po",1,0)))))</f>
        <v>3</v>
      </c>
      <c r="CF308" t="s">
        <v>131</v>
      </c>
      <c r="CG308">
        <v>127</v>
      </c>
      <c r="CH308">
        <v>44</v>
      </c>
      <c r="CI308">
        <v>224</v>
      </c>
      <c r="CJ308">
        <v>0</v>
      </c>
      <c r="CK308">
        <v>0</v>
      </c>
      <c r="CL308">
        <f>(0.5*fun[[#This Row],[WoodDeckSF]])+fun[[#This Row],[OpenPorchSF]]+(2*fun[[#This Row],[EnclosedPorch]])+(1.5*fun[[#This Row],[3SsnPorch]])+fun[[#This Row],[ScreenPorch]]</f>
        <v>555.5</v>
      </c>
      <c r="CM308">
        <v>0</v>
      </c>
      <c r="CN308" t="s">
        <v>109</v>
      </c>
      <c r="CO308">
        <f>IF(fun[[#This Row],[PoolQC]]="Ex",5,IF(fun[[#This Row],[PoolQC]]="Gd",4,IF(fun[[#This Row],[PoolQC]]="TA",3,IF(fun[[#This Row],[PoolQC]]="Fa",2,IF(fun[[#This Row],[PoolQC]]="Po",1,0)))))</f>
        <v>0</v>
      </c>
      <c r="CP308" t="s">
        <v>109</v>
      </c>
      <c r="CQ308" t="s">
        <v>109</v>
      </c>
      <c r="CR308">
        <v>0</v>
      </c>
      <c r="CS308">
        <v>6</v>
      </c>
      <c r="CT308">
        <v>2007</v>
      </c>
      <c r="CU308" t="s">
        <v>136</v>
      </c>
      <c r="CV308" t="s">
        <v>137</v>
      </c>
      <c r="CW308">
        <f>COUNTIF(fun[[#This Row],[Id]:[SaleCondition]],0)</f>
        <v>13</v>
      </c>
      <c r="CX308">
        <f>COUNTIF(fun[[#This Row],[Id]:[SaleCondition]],"NA")</f>
        <v>4</v>
      </c>
      <c r="CY308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308">
        <f>fun[NUM_ExCond]+fun[NUM_BsmtCond]+fun[NUM_GarCond]</f>
        <v>9</v>
      </c>
      <c r="DA3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109</v>
      </c>
      <c r="DB3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70.75</v>
      </c>
      <c r="DC308">
        <v>225000</v>
      </c>
    </row>
    <row r="309" spans="1:107" x14ac:dyDescent="0.25">
      <c r="A309">
        <v>308</v>
      </c>
      <c r="B309">
        <v>50</v>
      </c>
      <c r="C309" t="s">
        <v>168</v>
      </c>
      <c r="D309">
        <f>IF(fun[[#This Row],[MSZoning]]="RL",1,0)</f>
        <v>0</v>
      </c>
      <c r="E309">
        <f>IF(fun[[#This Row],[rl]]="RM",1,0)</f>
        <v>0</v>
      </c>
      <c r="F309">
        <f>IF(fun[[#This Row],[rm]]="RH",1,0)</f>
        <v>0</v>
      </c>
      <c r="G309">
        <f>IF(fun[[#This Row],[rh]]="C (all)",1,0)</f>
        <v>0</v>
      </c>
      <c r="H309" t="s">
        <v>109</v>
      </c>
      <c r="I309">
        <f>IF(fun[[#This Row],[LotFrontage]]="NA",0,fun[[#This Row],[LotFrontage]])</f>
        <v>0</v>
      </c>
      <c r="J309">
        <v>7920</v>
      </c>
      <c r="K309" t="s">
        <v>108</v>
      </c>
      <c r="L309" t="s">
        <v>200</v>
      </c>
      <c r="M309" t="s">
        <v>146</v>
      </c>
      <c r="N309" t="s">
        <v>111</v>
      </c>
      <c r="O309" t="s">
        <v>112</v>
      </c>
      <c r="P309" t="s">
        <v>113</v>
      </c>
      <c r="Q309" t="s">
        <v>114</v>
      </c>
      <c r="R309" t="s">
        <v>202</v>
      </c>
      <c r="S309" t="s">
        <v>170</v>
      </c>
      <c r="T309" t="s">
        <v>116</v>
      </c>
      <c r="U309" t="s">
        <v>117</v>
      </c>
      <c r="V309" t="s">
        <v>158</v>
      </c>
      <c r="W309">
        <v>6</v>
      </c>
      <c r="X309">
        <v>7</v>
      </c>
      <c r="Y309">
        <v>1920</v>
      </c>
      <c r="Z309">
        <v>1950</v>
      </c>
      <c r="AA309" t="s">
        <v>119</v>
      </c>
      <c r="AB309" t="s">
        <v>120</v>
      </c>
      <c r="AC309" t="s">
        <v>142</v>
      </c>
      <c r="AD309" t="s">
        <v>142</v>
      </c>
      <c r="AE309" t="s">
        <v>143</v>
      </c>
      <c r="AF309">
        <v>0</v>
      </c>
      <c r="AG309" t="s">
        <v>124</v>
      </c>
      <c r="AH309">
        <f>IF(fun[[#This Row],[ExterQual]]="Ex",5,IF(fun[[#This Row],[ExterQual]]="Gd",4,IF(fun[[#This Row],[ExterQual]]="TA",3,IF(fun[[#This Row],[ExterQual]]="Fa",2,1))))</f>
        <v>3</v>
      </c>
      <c r="AI309" t="s">
        <v>173</v>
      </c>
      <c r="AJ309">
        <f>IF(fun[[#This Row],[ExterCond]]="Ex",5,IF(fun[[#This Row],[ExterCond]]="Gd",4,IF(fun[[#This Row],[ExterCond]]="TA",3,IF(fun[[#This Row],[ExterCond]]="Fa",2,1))))</f>
        <v>2</v>
      </c>
      <c r="AK309" t="s">
        <v>144</v>
      </c>
      <c r="AL309" t="s">
        <v>124</v>
      </c>
      <c r="AM309">
        <f>IF(fun[[#This Row],[BsmtQual]]="Ex",5,IF(fun[[#This Row],[BsmtQual]]="Gd",4,IF(fun[[#This Row],[BsmtQual]]="TA",3,IF(fun[[#This Row],[BsmtQual]]="Fa",2,IF(fun[[#This Row],[BsmtQual]]="Po",1,0)))))</f>
        <v>3</v>
      </c>
      <c r="AN309" t="s">
        <v>124</v>
      </c>
      <c r="AO309">
        <f>IF(fun[[#This Row],[BsmtCond]]="Ex",5,IF(fun[[#This Row],[BsmtCond]]="Gd",4,IF(fun[[#This Row],[BsmtCond]]="TA",3,IF(fun[[#This Row],[BsmtCond]]="Fa",2,IF(fun[[#This Row],[BsmtCond]]="Po",1,0)))))</f>
        <v>3</v>
      </c>
      <c r="AP309" t="s">
        <v>126</v>
      </c>
      <c r="AQ309">
        <f>IF(fun[[#This Row],[BsmtExposure]]="Gd",3,IF(fun[[#This Row],[BsmtExposure]]="Av",2,IF(fun[[#This Row],[BsmtExposure]]="Mn",1,0)))</f>
        <v>0</v>
      </c>
      <c r="AR309" t="s">
        <v>128</v>
      </c>
      <c r="AS309">
        <v>0</v>
      </c>
      <c r="AT309" t="s">
        <v>128</v>
      </c>
      <c r="AU309">
        <v>0</v>
      </c>
      <c r="AV309">
        <v>319</v>
      </c>
      <c r="AW309">
        <v>319</v>
      </c>
      <c r="AX309" t="s">
        <v>129</v>
      </c>
      <c r="AY309" t="s">
        <v>124</v>
      </c>
      <c r="AZ309">
        <f>IF(fun[[#This Row],[HeatingQC]]="Ex",5,IF(fun[[#This Row],[HeatingQC]]="Gd",4,IF(fun[[#This Row],[HeatingQC]]="TA",3,IF(fun[[#This Row],[HeatingQC]]="Fa",2,IF(fun[[#This Row],[HeatingQC]]="Po",1,0)))))</f>
        <v>3</v>
      </c>
      <c r="BA309" t="s">
        <v>131</v>
      </c>
      <c r="BB309" t="s">
        <v>190</v>
      </c>
      <c r="BC309">
        <v>1035</v>
      </c>
      <c r="BD309">
        <v>371</v>
      </c>
      <c r="BE309">
        <v>0</v>
      </c>
      <c r="BF309">
        <v>1406</v>
      </c>
      <c r="BG309">
        <f>LOG(fun[[#This Row],[GrLivArea]])</f>
        <v>3.1479853206838051</v>
      </c>
      <c r="BH309">
        <v>0</v>
      </c>
      <c r="BI309">
        <v>0</v>
      </c>
      <c r="BJ309">
        <f>fun[[#This Row],[BsmtFullBath]]+(0.5*fun[[#This Row],[BsmtHalfBath]])</f>
        <v>0</v>
      </c>
      <c r="BK309">
        <v>1</v>
      </c>
      <c r="BL309">
        <v>0</v>
      </c>
      <c r="BM309">
        <f>fun[[#This Row],[HalfBath]]+fun[[#This Row],[TOTBaseBath]]+fun[[#This Row],[FullBath]]</f>
        <v>1</v>
      </c>
      <c r="BN309">
        <v>3</v>
      </c>
      <c r="BO309">
        <v>1</v>
      </c>
      <c r="BP309" t="s">
        <v>173</v>
      </c>
      <c r="BQ309">
        <f>IF(fun[[#This Row],[KitchenQual]]="Ex",5,IF(fun[[#This Row],[KitchenQual]]="Gd",4,IF(fun[[#This Row],[KitchenQual]]="TA",3,IF(fun[[#This Row],[KitchenQual]]="Fa",2,0))))</f>
        <v>2</v>
      </c>
      <c r="BR309">
        <v>6</v>
      </c>
      <c r="BS309" t="s">
        <v>133</v>
      </c>
      <c r="BT309">
        <v>0</v>
      </c>
      <c r="BU309" t="s">
        <v>109</v>
      </c>
      <c r="BV309">
        <f>IF(fun[[#This Row],[FireplaceQu]]="Ex",5,IF(fun[[#This Row],[FireplaceQu]]="Gd",4,IF(fun[[#This Row],[FireplaceQu]]="TA",3,IF(fun[[#This Row],[FireplaceQu]]="Fa",2,0))))</f>
        <v>0</v>
      </c>
      <c r="BW309" t="s">
        <v>109</v>
      </c>
      <c r="BX309" t="s">
        <v>109</v>
      </c>
      <c r="BY309" t="s">
        <v>109</v>
      </c>
      <c r="BZ309">
        <v>0</v>
      </c>
      <c r="CA309">
        <v>0</v>
      </c>
      <c r="CB309" t="s">
        <v>109</v>
      </c>
      <c r="CC309">
        <f>IF(fun[[#This Row],[GarageQual]]="Ex",5,IF(fun[[#This Row],[GarageQual]]="Gd",4,IF(fun[[#This Row],[GarageQual]]="TA",3,IF(fun[[#This Row],[GarageQual]]="Fa",2,IF(fun[[#This Row],[GarageQual]]="Po",1,0)))))</f>
        <v>0</v>
      </c>
      <c r="CD309" t="s">
        <v>109</v>
      </c>
      <c r="CE309">
        <f>IF(fun[[#This Row],[GarageCond]]="Ex",5,IF(fun[[#This Row],[GarageCond]]="Gd",4,IF(fun[[#This Row],[GarageCond]]="TA",3,IF(fun[[#This Row],[GarageCond]]="Fa",2,IF(fun[[#This Row],[GarageCond]]="Po",1,0)))))</f>
        <v>0</v>
      </c>
      <c r="CF309" t="s">
        <v>203</v>
      </c>
      <c r="CG309">
        <v>0</v>
      </c>
      <c r="CH309">
        <v>144</v>
      </c>
      <c r="CI309">
        <v>0</v>
      </c>
      <c r="CJ309">
        <v>0</v>
      </c>
      <c r="CK309">
        <v>0</v>
      </c>
      <c r="CL309">
        <f>(0.5*fun[[#This Row],[WoodDeckSF]])+fun[[#This Row],[OpenPorchSF]]+(2*fun[[#This Row],[EnclosedPorch]])+(1.5*fun[[#This Row],[3SsnPorch]])+fun[[#This Row],[ScreenPorch]]</f>
        <v>144</v>
      </c>
      <c r="CM309">
        <v>0</v>
      </c>
      <c r="CN309" t="s">
        <v>109</v>
      </c>
      <c r="CO309">
        <f>IF(fun[[#This Row],[PoolQC]]="Ex",5,IF(fun[[#This Row],[PoolQC]]="Gd",4,IF(fun[[#This Row],[PoolQC]]="TA",3,IF(fun[[#This Row],[PoolQC]]="Fa",2,IF(fun[[#This Row],[PoolQC]]="Po",1,0)))))</f>
        <v>0</v>
      </c>
      <c r="CP309" t="s">
        <v>160</v>
      </c>
      <c r="CQ309" t="s">
        <v>109</v>
      </c>
      <c r="CR309">
        <v>0</v>
      </c>
      <c r="CS309">
        <v>3</v>
      </c>
      <c r="CT309">
        <v>2008</v>
      </c>
      <c r="CU309" t="s">
        <v>136</v>
      </c>
      <c r="CV309" t="s">
        <v>137</v>
      </c>
      <c r="CW309">
        <f>COUNTIF(fun[[#This Row],[Id]:[SaleCondition]],0)</f>
        <v>27</v>
      </c>
      <c r="CX309">
        <f>COUNTIF(fun[[#This Row],[Id]:[SaleCondition]],"NA")</f>
        <v>9</v>
      </c>
      <c r="CY309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309">
        <f>fun[NUM_ExCond]+fun[NUM_BsmtCond]+fun[NUM_GarCond]</f>
        <v>5</v>
      </c>
      <c r="DA3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3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309">
        <v>89500</v>
      </c>
    </row>
    <row r="310" spans="1:107" x14ac:dyDescent="0.25">
      <c r="A310">
        <v>309</v>
      </c>
      <c r="B310">
        <v>30</v>
      </c>
      <c r="C310" t="s">
        <v>107</v>
      </c>
      <c r="D310">
        <f>IF(fun[[#This Row],[MSZoning]]="RL",1,0)</f>
        <v>1</v>
      </c>
      <c r="E310">
        <f>IF(fun[[#This Row],[rl]]="RM",1,0)</f>
        <v>0</v>
      </c>
      <c r="F310">
        <f>IF(fun[[#This Row],[rm]]="RH",1,0)</f>
        <v>0</v>
      </c>
      <c r="G310">
        <f>IF(fun[[#This Row],[rh]]="C (all)",1,0)</f>
        <v>0</v>
      </c>
      <c r="H310" t="s">
        <v>109</v>
      </c>
      <c r="I310">
        <f>IF(fun[[#This Row],[LotFrontage]]="NA",0,fun[[#This Row],[LotFrontage]])</f>
        <v>0</v>
      </c>
      <c r="J310">
        <v>12342</v>
      </c>
      <c r="K310" t="s">
        <v>108</v>
      </c>
      <c r="L310" t="s">
        <v>109</v>
      </c>
      <c r="M310" t="s">
        <v>146</v>
      </c>
      <c r="N310" t="s">
        <v>111</v>
      </c>
      <c r="O310" t="s">
        <v>112</v>
      </c>
      <c r="P310" t="s">
        <v>113</v>
      </c>
      <c r="Q310" t="s">
        <v>114</v>
      </c>
      <c r="R310" t="s">
        <v>211</v>
      </c>
      <c r="S310" t="s">
        <v>116</v>
      </c>
      <c r="T310" t="s">
        <v>116</v>
      </c>
      <c r="U310" t="s">
        <v>117</v>
      </c>
      <c r="V310" t="s">
        <v>141</v>
      </c>
      <c r="W310">
        <v>4</v>
      </c>
      <c r="X310">
        <v>5</v>
      </c>
      <c r="Y310">
        <v>1940</v>
      </c>
      <c r="Z310">
        <v>1950</v>
      </c>
      <c r="AA310" t="s">
        <v>119</v>
      </c>
      <c r="AB310" t="s">
        <v>120</v>
      </c>
      <c r="AC310" t="s">
        <v>121</v>
      </c>
      <c r="AD310" t="s">
        <v>121</v>
      </c>
      <c r="AE310" t="s">
        <v>143</v>
      </c>
      <c r="AF310">
        <v>0</v>
      </c>
      <c r="AG310" t="s">
        <v>124</v>
      </c>
      <c r="AH310">
        <f>IF(fun[[#This Row],[ExterQual]]="Ex",5,IF(fun[[#This Row],[ExterQual]]="Gd",4,IF(fun[[#This Row],[ExterQual]]="TA",3,IF(fun[[#This Row],[ExterQual]]="Fa",2,1))))</f>
        <v>3</v>
      </c>
      <c r="AI310" t="s">
        <v>124</v>
      </c>
      <c r="AJ310">
        <f>IF(fun[[#This Row],[ExterCond]]="Ex",5,IF(fun[[#This Row],[ExterCond]]="Gd",4,IF(fun[[#This Row],[ExterCond]]="TA",3,IF(fun[[#This Row],[ExterCond]]="Fa",2,1))))</f>
        <v>3</v>
      </c>
      <c r="AK310" t="s">
        <v>144</v>
      </c>
      <c r="AL310" t="s">
        <v>124</v>
      </c>
      <c r="AM310">
        <f>IF(fun[[#This Row],[BsmtQual]]="Ex",5,IF(fun[[#This Row],[BsmtQual]]="Gd",4,IF(fun[[#This Row],[BsmtQual]]="TA",3,IF(fun[[#This Row],[BsmtQual]]="Fa",2,IF(fun[[#This Row],[BsmtQual]]="Po",1,0)))))</f>
        <v>3</v>
      </c>
      <c r="AN310" t="s">
        <v>124</v>
      </c>
      <c r="AO310">
        <f>IF(fun[[#This Row],[BsmtCond]]="Ex",5,IF(fun[[#This Row],[BsmtCond]]="Gd",4,IF(fun[[#This Row],[BsmtCond]]="TA",3,IF(fun[[#This Row],[BsmtCond]]="Fa",2,IF(fun[[#This Row],[BsmtCond]]="Po",1,0)))))</f>
        <v>3</v>
      </c>
      <c r="AP310" t="s">
        <v>126</v>
      </c>
      <c r="AQ310">
        <f>IF(fun[[#This Row],[BsmtExposure]]="Gd",3,IF(fun[[#This Row],[BsmtExposure]]="Av",2,IF(fun[[#This Row],[BsmtExposure]]="Mn",1,0)))</f>
        <v>0</v>
      </c>
      <c r="AR310" t="s">
        <v>167</v>
      </c>
      <c r="AS310">
        <v>262</v>
      </c>
      <c r="AT310" t="s">
        <v>128</v>
      </c>
      <c r="AU310">
        <v>0</v>
      </c>
      <c r="AV310">
        <v>599</v>
      </c>
      <c r="AW310">
        <v>861</v>
      </c>
      <c r="AX310" t="s">
        <v>129</v>
      </c>
      <c r="AY310" t="s">
        <v>130</v>
      </c>
      <c r="AZ310">
        <f>IF(fun[[#This Row],[HeatingQC]]="Ex",5,IF(fun[[#This Row],[HeatingQC]]="Gd",4,IF(fun[[#This Row],[HeatingQC]]="TA",3,IF(fun[[#This Row],[HeatingQC]]="Fa",2,IF(fun[[#This Row],[HeatingQC]]="Po",1,0)))))</f>
        <v>5</v>
      </c>
      <c r="BA310" t="s">
        <v>131</v>
      </c>
      <c r="BB310" t="s">
        <v>132</v>
      </c>
      <c r="BC310">
        <v>861</v>
      </c>
      <c r="BD310">
        <v>0</v>
      </c>
      <c r="BE310">
        <v>0</v>
      </c>
      <c r="BF310">
        <v>861</v>
      </c>
      <c r="BG310">
        <f>LOG(fun[[#This Row],[GrLivArea]])</f>
        <v>2.935003151453655</v>
      </c>
      <c r="BH310">
        <v>0</v>
      </c>
      <c r="BI310">
        <v>0</v>
      </c>
      <c r="BJ310">
        <f>fun[[#This Row],[BsmtFullBath]]+(0.5*fun[[#This Row],[BsmtHalfBath]])</f>
        <v>0</v>
      </c>
      <c r="BK310">
        <v>1</v>
      </c>
      <c r="BL310">
        <v>0</v>
      </c>
      <c r="BM310">
        <f>fun[[#This Row],[HalfBath]]+fun[[#This Row],[TOTBaseBath]]+fun[[#This Row],[FullBath]]</f>
        <v>1</v>
      </c>
      <c r="BN310">
        <v>1</v>
      </c>
      <c r="BO310">
        <v>1</v>
      </c>
      <c r="BP310" t="s">
        <v>124</v>
      </c>
      <c r="BQ310">
        <f>IF(fun[[#This Row],[KitchenQual]]="Ex",5,IF(fun[[#This Row],[KitchenQual]]="Gd",4,IF(fun[[#This Row],[KitchenQual]]="TA",3,IF(fun[[#This Row],[KitchenQual]]="Fa",2,0))))</f>
        <v>3</v>
      </c>
      <c r="BR310">
        <v>4</v>
      </c>
      <c r="BS310" t="s">
        <v>133</v>
      </c>
      <c r="BT310">
        <v>0</v>
      </c>
      <c r="BU310" t="s">
        <v>109</v>
      </c>
      <c r="BV310">
        <f>IF(fun[[#This Row],[FireplaceQu]]="Ex",5,IF(fun[[#This Row],[FireplaceQu]]="Gd",4,IF(fun[[#This Row],[FireplaceQu]]="TA",3,IF(fun[[#This Row],[FireplaceQu]]="Fa",2,0))))</f>
        <v>0</v>
      </c>
      <c r="BW310" t="s">
        <v>153</v>
      </c>
      <c r="BX310">
        <v>1961</v>
      </c>
      <c r="BY310" t="s">
        <v>128</v>
      </c>
      <c r="BZ310">
        <v>2</v>
      </c>
      <c r="CA310">
        <v>539</v>
      </c>
      <c r="CB310" t="s">
        <v>124</v>
      </c>
      <c r="CC310">
        <f>IF(fun[[#This Row],[GarageQual]]="Ex",5,IF(fun[[#This Row],[GarageQual]]="Gd",4,IF(fun[[#This Row],[GarageQual]]="TA",3,IF(fun[[#This Row],[GarageQual]]="Fa",2,IF(fun[[#This Row],[GarageQual]]="Po",1,0)))))</f>
        <v>3</v>
      </c>
      <c r="CD310" t="s">
        <v>124</v>
      </c>
      <c r="CE310">
        <f>IF(fun[[#This Row],[GarageCond]]="Ex",5,IF(fun[[#This Row],[GarageCond]]="Gd",4,IF(fun[[#This Row],[GarageCond]]="TA",3,IF(fun[[#This Row],[GarageCond]]="Fa",2,IF(fun[[#This Row],[GarageCond]]="Po",1,0)))))</f>
        <v>3</v>
      </c>
      <c r="CF310" t="s">
        <v>131</v>
      </c>
      <c r="CG310">
        <v>158</v>
      </c>
      <c r="CH310">
        <v>0</v>
      </c>
      <c r="CI310">
        <v>0</v>
      </c>
      <c r="CJ310">
        <v>0</v>
      </c>
      <c r="CK310">
        <v>0</v>
      </c>
      <c r="CL310">
        <f>(0.5*fun[[#This Row],[WoodDeckSF]])+fun[[#This Row],[OpenPorchSF]]+(2*fun[[#This Row],[EnclosedPorch]])+(1.5*fun[[#This Row],[3SsnPorch]])+fun[[#This Row],[ScreenPorch]]</f>
        <v>79</v>
      </c>
      <c r="CM310">
        <v>0</v>
      </c>
      <c r="CN310" t="s">
        <v>109</v>
      </c>
      <c r="CO310">
        <f>IF(fun[[#This Row],[PoolQC]]="Ex",5,IF(fun[[#This Row],[PoolQC]]="Gd",4,IF(fun[[#This Row],[PoolQC]]="TA",3,IF(fun[[#This Row],[PoolQC]]="Fa",2,IF(fun[[#This Row],[PoolQC]]="Po",1,0)))))</f>
        <v>0</v>
      </c>
      <c r="CP310" t="s">
        <v>109</v>
      </c>
      <c r="CQ310" t="s">
        <v>109</v>
      </c>
      <c r="CR310">
        <v>0</v>
      </c>
      <c r="CS310">
        <v>3</v>
      </c>
      <c r="CT310">
        <v>2009</v>
      </c>
      <c r="CU310" t="s">
        <v>136</v>
      </c>
      <c r="CV310" t="s">
        <v>137</v>
      </c>
      <c r="CW310">
        <f>COUNTIF(fun[[#This Row],[Id]:[SaleCondition]],0)</f>
        <v>22</v>
      </c>
      <c r="CX310">
        <f>COUNTIF(fun[[#This Row],[Id]:[SaleCondition]],"NA")</f>
        <v>6</v>
      </c>
      <c r="CY310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310">
        <f>fun[NUM_ExCond]+fun[NUM_BsmtCond]+fun[NUM_GarCond]</f>
        <v>9</v>
      </c>
      <c r="DA3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3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</v>
      </c>
      <c r="DC310">
        <v>82500</v>
      </c>
    </row>
    <row r="311" spans="1:107" x14ac:dyDescent="0.25">
      <c r="A311">
        <v>310</v>
      </c>
      <c r="B311">
        <v>20</v>
      </c>
      <c r="C311" t="s">
        <v>107</v>
      </c>
      <c r="D311">
        <f>IF(fun[[#This Row],[MSZoning]]="RL",1,0)</f>
        <v>1</v>
      </c>
      <c r="E311">
        <f>IF(fun[[#This Row],[rl]]="RM",1,0)</f>
        <v>0</v>
      </c>
      <c r="F311">
        <f>IF(fun[[#This Row],[rm]]="RH",1,0)</f>
        <v>0</v>
      </c>
      <c r="G311">
        <f>IF(fun[[#This Row],[rh]]="C (all)",1,0)</f>
        <v>0</v>
      </c>
      <c r="H311">
        <v>90</v>
      </c>
      <c r="I311">
        <f>IF(fun[[#This Row],[LotFrontage]]="NA",0,fun[[#This Row],[LotFrontage]])</f>
        <v>90</v>
      </c>
      <c r="J311">
        <v>12378</v>
      </c>
      <c r="K311" t="s">
        <v>108</v>
      </c>
      <c r="L311" t="s">
        <v>109</v>
      </c>
      <c r="M311" t="s">
        <v>146</v>
      </c>
      <c r="N311" t="s">
        <v>111</v>
      </c>
      <c r="O311" t="s">
        <v>112</v>
      </c>
      <c r="P311" t="s">
        <v>113</v>
      </c>
      <c r="Q311" t="s">
        <v>114</v>
      </c>
      <c r="R311" t="s">
        <v>180</v>
      </c>
      <c r="S311" t="s">
        <v>116</v>
      </c>
      <c r="T311" t="s">
        <v>116</v>
      </c>
      <c r="U311" t="s">
        <v>117</v>
      </c>
      <c r="V311" t="s">
        <v>141</v>
      </c>
      <c r="W311">
        <v>9</v>
      </c>
      <c r="X311">
        <v>5</v>
      </c>
      <c r="Y311">
        <v>2003</v>
      </c>
      <c r="Z311">
        <v>2004</v>
      </c>
      <c r="AA311" t="s">
        <v>119</v>
      </c>
      <c r="AB311" t="s">
        <v>120</v>
      </c>
      <c r="AC311" t="s">
        <v>121</v>
      </c>
      <c r="AD311" t="s">
        <v>121</v>
      </c>
      <c r="AE311" t="s">
        <v>143</v>
      </c>
      <c r="AF311">
        <v>0</v>
      </c>
      <c r="AG311" t="s">
        <v>123</v>
      </c>
      <c r="AH311">
        <f>IF(fun[[#This Row],[ExterQual]]="Ex",5,IF(fun[[#This Row],[ExterQual]]="Gd",4,IF(fun[[#This Row],[ExterQual]]="TA",3,IF(fun[[#This Row],[ExterQual]]="Fa",2,1))))</f>
        <v>4</v>
      </c>
      <c r="AI311" t="s">
        <v>124</v>
      </c>
      <c r="AJ311">
        <f>IF(fun[[#This Row],[ExterCond]]="Ex",5,IF(fun[[#This Row],[ExterCond]]="Gd",4,IF(fun[[#This Row],[ExterCond]]="TA",3,IF(fun[[#This Row],[ExterCond]]="Fa",2,1))))</f>
        <v>3</v>
      </c>
      <c r="AK311" t="s">
        <v>125</v>
      </c>
      <c r="AL311" t="s">
        <v>130</v>
      </c>
      <c r="AM311">
        <f>IF(fun[[#This Row],[BsmtQual]]="Ex",5,IF(fun[[#This Row],[BsmtQual]]="Gd",4,IF(fun[[#This Row],[BsmtQual]]="TA",3,IF(fun[[#This Row],[BsmtQual]]="Fa",2,IF(fun[[#This Row],[BsmtQual]]="Po",1,0)))))</f>
        <v>5</v>
      </c>
      <c r="AN311" t="s">
        <v>124</v>
      </c>
      <c r="AO311">
        <f>IF(fun[[#This Row],[BsmtCond]]="Ex",5,IF(fun[[#This Row],[BsmtCond]]="Gd",4,IF(fun[[#This Row],[BsmtCond]]="TA",3,IF(fun[[#This Row],[BsmtCond]]="Fa",2,IF(fun[[#This Row],[BsmtCond]]="Po",1,0)))))</f>
        <v>3</v>
      </c>
      <c r="AP311" t="s">
        <v>123</v>
      </c>
      <c r="AQ311">
        <f>IF(fun[[#This Row],[BsmtExposure]]="Gd",3,IF(fun[[#This Row],[BsmtExposure]]="Av",2,IF(fun[[#This Row],[BsmtExposure]]="Mn",1,0)))</f>
        <v>3</v>
      </c>
      <c r="AR311" t="s">
        <v>127</v>
      </c>
      <c r="AS311">
        <v>1274</v>
      </c>
      <c r="AT311" t="s">
        <v>128</v>
      </c>
      <c r="AU311">
        <v>0</v>
      </c>
      <c r="AV311">
        <v>622</v>
      </c>
      <c r="AW311">
        <v>1896</v>
      </c>
      <c r="AX311" t="s">
        <v>129</v>
      </c>
      <c r="AY311" t="s">
        <v>130</v>
      </c>
      <c r="AZ311">
        <f>IF(fun[[#This Row],[HeatingQC]]="Ex",5,IF(fun[[#This Row],[HeatingQC]]="Gd",4,IF(fun[[#This Row],[HeatingQC]]="TA",3,IF(fun[[#This Row],[HeatingQC]]="Fa",2,IF(fun[[#This Row],[HeatingQC]]="Po",1,0)))))</f>
        <v>5</v>
      </c>
      <c r="BA311" t="s">
        <v>131</v>
      </c>
      <c r="BB311" t="s">
        <v>132</v>
      </c>
      <c r="BC311">
        <v>1944</v>
      </c>
      <c r="BD311">
        <v>0</v>
      </c>
      <c r="BE311">
        <v>0</v>
      </c>
      <c r="BF311">
        <v>1944</v>
      </c>
      <c r="BG311">
        <f>LOG(fun[[#This Row],[GrLivArea]])</f>
        <v>3.2886962605902559</v>
      </c>
      <c r="BH311">
        <v>1</v>
      </c>
      <c r="BI311">
        <v>0</v>
      </c>
      <c r="BJ311">
        <f>fun[[#This Row],[BsmtFullBath]]+(0.5*fun[[#This Row],[BsmtHalfBath]])</f>
        <v>1</v>
      </c>
      <c r="BK311">
        <v>2</v>
      </c>
      <c r="BL311">
        <v>0</v>
      </c>
      <c r="BM311">
        <f>fun[[#This Row],[HalfBath]]+fun[[#This Row],[TOTBaseBath]]+fun[[#This Row],[FullBath]]</f>
        <v>3</v>
      </c>
      <c r="BN311">
        <v>3</v>
      </c>
      <c r="BO311">
        <v>1</v>
      </c>
      <c r="BP311" t="s">
        <v>130</v>
      </c>
      <c r="BQ311">
        <f>IF(fun[[#This Row],[KitchenQual]]="Ex",5,IF(fun[[#This Row],[KitchenQual]]="Gd",4,IF(fun[[#This Row],[KitchenQual]]="TA",3,IF(fun[[#This Row],[KitchenQual]]="Fa",2,0))))</f>
        <v>5</v>
      </c>
      <c r="BR311">
        <v>8</v>
      </c>
      <c r="BS311" t="s">
        <v>133</v>
      </c>
      <c r="BT311">
        <v>3</v>
      </c>
      <c r="BU311" t="s">
        <v>130</v>
      </c>
      <c r="BV311">
        <f>IF(fun[[#This Row],[FireplaceQu]]="Ex",5,IF(fun[[#This Row],[FireplaceQu]]="Gd",4,IF(fun[[#This Row],[FireplaceQu]]="TA",3,IF(fun[[#This Row],[FireplaceQu]]="Fa",2,0))))</f>
        <v>5</v>
      </c>
      <c r="BW311" t="s">
        <v>134</v>
      </c>
      <c r="BX311">
        <v>2003</v>
      </c>
      <c r="BY311" t="s">
        <v>183</v>
      </c>
      <c r="BZ311">
        <v>3</v>
      </c>
      <c r="CA311">
        <v>708</v>
      </c>
      <c r="CB311" t="s">
        <v>124</v>
      </c>
      <c r="CC311">
        <f>IF(fun[[#This Row],[GarageQual]]="Ex",5,IF(fun[[#This Row],[GarageQual]]="Gd",4,IF(fun[[#This Row],[GarageQual]]="TA",3,IF(fun[[#This Row],[GarageQual]]="Fa",2,IF(fun[[#This Row],[GarageQual]]="Po",1,0)))))</f>
        <v>3</v>
      </c>
      <c r="CD311" t="s">
        <v>124</v>
      </c>
      <c r="CE311">
        <f>IF(fun[[#This Row],[GarageCond]]="Ex",5,IF(fun[[#This Row],[GarageCond]]="Gd",4,IF(fun[[#This Row],[GarageCond]]="TA",3,IF(fun[[#This Row],[GarageCond]]="Fa",2,IF(fun[[#This Row],[GarageCond]]="Po",1,0)))))</f>
        <v>3</v>
      </c>
      <c r="CF311" t="s">
        <v>131</v>
      </c>
      <c r="CG311">
        <v>208</v>
      </c>
      <c r="CH311">
        <v>175</v>
      </c>
      <c r="CI311">
        <v>0</v>
      </c>
      <c r="CJ311">
        <v>0</v>
      </c>
      <c r="CK311">
        <v>0</v>
      </c>
      <c r="CL311">
        <f>(0.5*fun[[#This Row],[WoodDeckSF]])+fun[[#This Row],[OpenPorchSF]]+(2*fun[[#This Row],[EnclosedPorch]])+(1.5*fun[[#This Row],[3SsnPorch]])+fun[[#This Row],[ScreenPorch]]</f>
        <v>279</v>
      </c>
      <c r="CM311">
        <v>0</v>
      </c>
      <c r="CN311" t="s">
        <v>109</v>
      </c>
      <c r="CO311">
        <f>IF(fun[[#This Row],[PoolQC]]="Ex",5,IF(fun[[#This Row],[PoolQC]]="Gd",4,IF(fun[[#This Row],[PoolQC]]="TA",3,IF(fun[[#This Row],[PoolQC]]="Fa",2,IF(fun[[#This Row],[PoolQC]]="Po",1,0)))))</f>
        <v>0</v>
      </c>
      <c r="CP311" t="s">
        <v>109</v>
      </c>
      <c r="CQ311" t="s">
        <v>109</v>
      </c>
      <c r="CR311">
        <v>0</v>
      </c>
      <c r="CS311">
        <v>11</v>
      </c>
      <c r="CT311">
        <v>2006</v>
      </c>
      <c r="CU311" t="s">
        <v>136</v>
      </c>
      <c r="CV311" t="s">
        <v>137</v>
      </c>
      <c r="CW311">
        <f>COUNTIF(fun[[#This Row],[Id]:[SaleCondition]],0)</f>
        <v>15</v>
      </c>
      <c r="CX311">
        <f>COUNTIF(fun[[#This Row],[Id]:[SaleCondition]],"NA")</f>
        <v>4</v>
      </c>
      <c r="CY311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311">
        <f>fun[NUM_ExCond]+fun[NUM_BsmtCond]+fun[NUM_GarCond]</f>
        <v>9</v>
      </c>
      <c r="DA3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129</v>
      </c>
      <c r="DB3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87.75</v>
      </c>
      <c r="DC311">
        <v>360000</v>
      </c>
    </row>
    <row r="312" spans="1:107" x14ac:dyDescent="0.25">
      <c r="A312">
        <v>311</v>
      </c>
      <c r="B312">
        <v>60</v>
      </c>
      <c r="C312" t="s">
        <v>107</v>
      </c>
      <c r="D312">
        <f>IF(fun[[#This Row],[MSZoning]]="RL",1,0)</f>
        <v>1</v>
      </c>
      <c r="E312">
        <f>IF(fun[[#This Row],[rl]]="RM",1,0)</f>
        <v>0</v>
      </c>
      <c r="F312">
        <f>IF(fun[[#This Row],[rm]]="RH",1,0)</f>
        <v>0</v>
      </c>
      <c r="G312">
        <f>IF(fun[[#This Row],[rh]]="C (all)",1,0)</f>
        <v>0</v>
      </c>
      <c r="H312" t="s">
        <v>109</v>
      </c>
      <c r="I312">
        <f>IF(fun[[#This Row],[LotFrontage]]="NA",0,fun[[#This Row],[LotFrontage]])</f>
        <v>0</v>
      </c>
      <c r="J312">
        <v>7685</v>
      </c>
      <c r="K312" t="s">
        <v>108</v>
      </c>
      <c r="L312" t="s">
        <v>109</v>
      </c>
      <c r="M312" t="s">
        <v>146</v>
      </c>
      <c r="N312" t="s">
        <v>111</v>
      </c>
      <c r="O312" t="s">
        <v>112</v>
      </c>
      <c r="P312" t="s">
        <v>113</v>
      </c>
      <c r="Q312" t="s">
        <v>114</v>
      </c>
      <c r="R312" t="s">
        <v>219</v>
      </c>
      <c r="S312" t="s">
        <v>116</v>
      </c>
      <c r="T312" t="s">
        <v>116</v>
      </c>
      <c r="U312" t="s">
        <v>117</v>
      </c>
      <c r="V312" t="s">
        <v>118</v>
      </c>
      <c r="W312">
        <v>6</v>
      </c>
      <c r="X312">
        <v>5</v>
      </c>
      <c r="Y312">
        <v>1993</v>
      </c>
      <c r="Z312">
        <v>1994</v>
      </c>
      <c r="AA312" t="s">
        <v>119</v>
      </c>
      <c r="AB312" t="s">
        <v>120</v>
      </c>
      <c r="AC312" t="s">
        <v>166</v>
      </c>
      <c r="AD312" t="s">
        <v>166</v>
      </c>
      <c r="AE312" t="s">
        <v>122</v>
      </c>
      <c r="AF312">
        <v>112</v>
      </c>
      <c r="AG312" t="s">
        <v>124</v>
      </c>
      <c r="AH312">
        <f>IF(fun[[#This Row],[ExterQual]]="Ex",5,IF(fun[[#This Row],[ExterQual]]="Gd",4,IF(fun[[#This Row],[ExterQual]]="TA",3,IF(fun[[#This Row],[ExterQual]]="Fa",2,1))))</f>
        <v>3</v>
      </c>
      <c r="AI312" t="s">
        <v>124</v>
      </c>
      <c r="AJ312">
        <f>IF(fun[[#This Row],[ExterCond]]="Ex",5,IF(fun[[#This Row],[ExterCond]]="Gd",4,IF(fun[[#This Row],[ExterCond]]="TA",3,IF(fun[[#This Row],[ExterCond]]="Fa",2,1))))</f>
        <v>3</v>
      </c>
      <c r="AK312" t="s">
        <v>125</v>
      </c>
      <c r="AL312" t="s">
        <v>123</v>
      </c>
      <c r="AM312">
        <f>IF(fun[[#This Row],[BsmtQual]]="Ex",5,IF(fun[[#This Row],[BsmtQual]]="Gd",4,IF(fun[[#This Row],[BsmtQual]]="TA",3,IF(fun[[#This Row],[BsmtQual]]="Fa",2,IF(fun[[#This Row],[BsmtQual]]="Po",1,0)))))</f>
        <v>4</v>
      </c>
      <c r="AN312" t="s">
        <v>124</v>
      </c>
      <c r="AO312">
        <f>IF(fun[[#This Row],[BsmtCond]]="Ex",5,IF(fun[[#This Row],[BsmtCond]]="Gd",4,IF(fun[[#This Row],[BsmtCond]]="TA",3,IF(fun[[#This Row],[BsmtCond]]="Fa",2,IF(fun[[#This Row],[BsmtCond]]="Po",1,0)))))</f>
        <v>3</v>
      </c>
      <c r="AP312" t="s">
        <v>126</v>
      </c>
      <c r="AQ312">
        <f>IF(fun[[#This Row],[BsmtExposure]]="Gd",3,IF(fun[[#This Row],[BsmtExposure]]="Av",2,IF(fun[[#This Row],[BsmtExposure]]="Mn",1,0)))</f>
        <v>0</v>
      </c>
      <c r="AR312" t="s">
        <v>145</v>
      </c>
      <c r="AS312">
        <v>518</v>
      </c>
      <c r="AT312" t="s">
        <v>128</v>
      </c>
      <c r="AU312">
        <v>0</v>
      </c>
      <c r="AV312">
        <v>179</v>
      </c>
      <c r="AW312">
        <v>697</v>
      </c>
      <c r="AX312" t="s">
        <v>129</v>
      </c>
      <c r="AY312" t="s">
        <v>123</v>
      </c>
      <c r="AZ312">
        <f>IF(fun[[#This Row],[HeatingQC]]="Ex",5,IF(fun[[#This Row],[HeatingQC]]="Gd",4,IF(fun[[#This Row],[HeatingQC]]="TA",3,IF(fun[[#This Row],[HeatingQC]]="Fa",2,IF(fun[[#This Row],[HeatingQC]]="Po",1,0)))))</f>
        <v>4</v>
      </c>
      <c r="BA312" t="s">
        <v>131</v>
      </c>
      <c r="BB312" t="s">
        <v>132</v>
      </c>
      <c r="BC312">
        <v>697</v>
      </c>
      <c r="BD312">
        <v>804</v>
      </c>
      <c r="BE312">
        <v>0</v>
      </c>
      <c r="BF312">
        <v>1501</v>
      </c>
      <c r="BG312">
        <f>LOG(fun[[#This Row],[GrLivArea]])</f>
        <v>3.1763806922432702</v>
      </c>
      <c r="BH312">
        <v>0</v>
      </c>
      <c r="BI312">
        <v>0</v>
      </c>
      <c r="BJ312">
        <f>fun[[#This Row],[BsmtFullBath]]+(0.5*fun[[#This Row],[BsmtHalfBath]])</f>
        <v>0</v>
      </c>
      <c r="BK312">
        <v>2</v>
      </c>
      <c r="BL312">
        <v>1</v>
      </c>
      <c r="BM312">
        <f>fun[[#This Row],[HalfBath]]+fun[[#This Row],[TOTBaseBath]]+fun[[#This Row],[FullBath]]</f>
        <v>3</v>
      </c>
      <c r="BN312">
        <v>3</v>
      </c>
      <c r="BO312">
        <v>1</v>
      </c>
      <c r="BP312" t="s">
        <v>123</v>
      </c>
      <c r="BQ312">
        <f>IF(fun[[#This Row],[KitchenQual]]="Ex",5,IF(fun[[#This Row],[KitchenQual]]="Gd",4,IF(fun[[#This Row],[KitchenQual]]="TA",3,IF(fun[[#This Row],[KitchenQual]]="Fa",2,0))))</f>
        <v>4</v>
      </c>
      <c r="BR312">
        <v>6</v>
      </c>
      <c r="BS312" t="s">
        <v>133</v>
      </c>
      <c r="BT312">
        <v>1</v>
      </c>
      <c r="BU312" t="s">
        <v>124</v>
      </c>
      <c r="BV312">
        <f>IF(fun[[#This Row],[FireplaceQu]]="Ex",5,IF(fun[[#This Row],[FireplaceQu]]="Gd",4,IF(fun[[#This Row],[FireplaceQu]]="TA",3,IF(fun[[#This Row],[FireplaceQu]]="Fa",2,0))))</f>
        <v>3</v>
      </c>
      <c r="BW312" t="s">
        <v>134</v>
      </c>
      <c r="BX312">
        <v>1993</v>
      </c>
      <c r="BY312" t="s">
        <v>183</v>
      </c>
      <c r="BZ312">
        <v>2</v>
      </c>
      <c r="CA312">
        <v>420</v>
      </c>
      <c r="CB312" t="s">
        <v>124</v>
      </c>
      <c r="CC312">
        <f>IF(fun[[#This Row],[GarageQual]]="Ex",5,IF(fun[[#This Row],[GarageQual]]="Gd",4,IF(fun[[#This Row],[GarageQual]]="TA",3,IF(fun[[#This Row],[GarageQual]]="Fa",2,IF(fun[[#This Row],[GarageQual]]="Po",1,0)))))</f>
        <v>3</v>
      </c>
      <c r="CD312" t="s">
        <v>124</v>
      </c>
      <c r="CE312">
        <f>IF(fun[[#This Row],[GarageCond]]="Ex",5,IF(fun[[#This Row],[GarageCond]]="Gd",4,IF(fun[[#This Row],[GarageCond]]="TA",3,IF(fun[[#This Row],[GarageCond]]="Fa",2,IF(fun[[#This Row],[GarageCond]]="Po",1,0)))))</f>
        <v>3</v>
      </c>
      <c r="CF312" t="s">
        <v>131</v>
      </c>
      <c r="CG312">
        <v>190</v>
      </c>
      <c r="CH312">
        <v>63</v>
      </c>
      <c r="CI312">
        <v>0</v>
      </c>
      <c r="CJ312">
        <v>0</v>
      </c>
      <c r="CK312">
        <v>0</v>
      </c>
      <c r="CL312">
        <f>(0.5*fun[[#This Row],[WoodDeckSF]])+fun[[#This Row],[OpenPorchSF]]+(2*fun[[#This Row],[EnclosedPorch]])+(1.5*fun[[#This Row],[3SsnPorch]])+fun[[#This Row],[ScreenPorch]]</f>
        <v>158</v>
      </c>
      <c r="CM312">
        <v>0</v>
      </c>
      <c r="CN312" t="s">
        <v>109</v>
      </c>
      <c r="CO312">
        <f>IF(fun[[#This Row],[PoolQC]]="Ex",5,IF(fun[[#This Row],[PoolQC]]="Gd",4,IF(fun[[#This Row],[PoolQC]]="TA",3,IF(fun[[#This Row],[PoolQC]]="Fa",2,IF(fun[[#This Row],[PoolQC]]="Po",1,0)))))</f>
        <v>0</v>
      </c>
      <c r="CP312" t="s">
        <v>109</v>
      </c>
      <c r="CQ312" t="s">
        <v>109</v>
      </c>
      <c r="CR312">
        <v>0</v>
      </c>
      <c r="CS312">
        <v>5</v>
      </c>
      <c r="CT312">
        <v>2006</v>
      </c>
      <c r="CU312" t="s">
        <v>136</v>
      </c>
      <c r="CV312" t="s">
        <v>137</v>
      </c>
      <c r="CW312">
        <f>COUNTIF(fun[[#This Row],[Id]:[SaleCondition]],0)</f>
        <v>16</v>
      </c>
      <c r="CX312">
        <f>COUNTIF(fun[[#This Row],[Id]:[SaleCondition]],"NA")</f>
        <v>5</v>
      </c>
      <c r="CY31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12">
        <f>fun[NUM_ExCond]+fun[NUM_BsmtCond]+fun[NUM_GarCond]</f>
        <v>9</v>
      </c>
      <c r="DA3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3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312">
        <v>165600</v>
      </c>
    </row>
    <row r="313" spans="1:107" x14ac:dyDescent="0.25">
      <c r="A313">
        <v>312</v>
      </c>
      <c r="B313">
        <v>20</v>
      </c>
      <c r="C313" t="s">
        <v>107</v>
      </c>
      <c r="D313">
        <f>IF(fun[[#This Row],[MSZoning]]="RL",1,0)</f>
        <v>1</v>
      </c>
      <c r="E313">
        <f>IF(fun[[#This Row],[rl]]="RM",1,0)</f>
        <v>0</v>
      </c>
      <c r="F313">
        <f>IF(fun[[#This Row],[rm]]="RH",1,0)</f>
        <v>0</v>
      </c>
      <c r="G313">
        <f>IF(fun[[#This Row],[rh]]="C (all)",1,0)</f>
        <v>0</v>
      </c>
      <c r="H313">
        <v>50</v>
      </c>
      <c r="I313">
        <f>IF(fun[[#This Row],[LotFrontage]]="NA",0,fun[[#This Row],[LotFrontage]])</f>
        <v>50</v>
      </c>
      <c r="J313">
        <v>8000</v>
      </c>
      <c r="K313" t="s">
        <v>108</v>
      </c>
      <c r="L313" t="s">
        <v>109</v>
      </c>
      <c r="M313" t="s">
        <v>110</v>
      </c>
      <c r="N313" t="s">
        <v>111</v>
      </c>
      <c r="O313" t="s">
        <v>112</v>
      </c>
      <c r="P313" t="s">
        <v>113</v>
      </c>
      <c r="Q313" t="s">
        <v>114</v>
      </c>
      <c r="R313" t="s">
        <v>188</v>
      </c>
      <c r="S313" t="s">
        <v>116</v>
      </c>
      <c r="T313" t="s">
        <v>116</v>
      </c>
      <c r="U313" t="s">
        <v>117</v>
      </c>
      <c r="V313" t="s">
        <v>141</v>
      </c>
      <c r="W313">
        <v>6</v>
      </c>
      <c r="X313">
        <v>6</v>
      </c>
      <c r="Y313">
        <v>1948</v>
      </c>
      <c r="Z313">
        <v>2002</v>
      </c>
      <c r="AA313" t="s">
        <v>119</v>
      </c>
      <c r="AB313" t="s">
        <v>120</v>
      </c>
      <c r="AC313" t="s">
        <v>121</v>
      </c>
      <c r="AD313" t="s">
        <v>121</v>
      </c>
      <c r="AE313" t="s">
        <v>143</v>
      </c>
      <c r="AF313">
        <v>0</v>
      </c>
      <c r="AG313" t="s">
        <v>124</v>
      </c>
      <c r="AH313">
        <f>IF(fun[[#This Row],[ExterQual]]="Ex",5,IF(fun[[#This Row],[ExterQual]]="Gd",4,IF(fun[[#This Row],[ExterQual]]="TA",3,IF(fun[[#This Row],[ExterQual]]="Fa",2,1))))</f>
        <v>3</v>
      </c>
      <c r="AI313" t="s">
        <v>123</v>
      </c>
      <c r="AJ313">
        <f>IF(fun[[#This Row],[ExterCond]]="Ex",5,IF(fun[[#This Row],[ExterCond]]="Gd",4,IF(fun[[#This Row],[ExterCond]]="TA",3,IF(fun[[#This Row],[ExterCond]]="Fa",2,1))))</f>
        <v>4</v>
      </c>
      <c r="AK313" t="s">
        <v>144</v>
      </c>
      <c r="AL313" t="s">
        <v>124</v>
      </c>
      <c r="AM313">
        <f>IF(fun[[#This Row],[BsmtQual]]="Ex",5,IF(fun[[#This Row],[BsmtQual]]="Gd",4,IF(fun[[#This Row],[BsmtQual]]="TA",3,IF(fun[[#This Row],[BsmtQual]]="Fa",2,IF(fun[[#This Row],[BsmtQual]]="Po",1,0)))))</f>
        <v>3</v>
      </c>
      <c r="AN313" t="s">
        <v>124</v>
      </c>
      <c r="AO313">
        <f>IF(fun[[#This Row],[BsmtCond]]="Ex",5,IF(fun[[#This Row],[BsmtCond]]="Gd",4,IF(fun[[#This Row],[BsmtCond]]="TA",3,IF(fun[[#This Row],[BsmtCond]]="Fa",2,IF(fun[[#This Row],[BsmtCond]]="Po",1,0)))))</f>
        <v>3</v>
      </c>
      <c r="AP313" t="s">
        <v>126</v>
      </c>
      <c r="AQ313">
        <f>IF(fun[[#This Row],[BsmtExposure]]="Gd",3,IF(fun[[#This Row],[BsmtExposure]]="Av",2,IF(fun[[#This Row],[BsmtExposure]]="Mn",1,0)))</f>
        <v>0</v>
      </c>
      <c r="AR313" t="s">
        <v>145</v>
      </c>
      <c r="AS313">
        <v>680</v>
      </c>
      <c r="AT313" t="s">
        <v>128</v>
      </c>
      <c r="AU313">
        <v>0</v>
      </c>
      <c r="AV313">
        <v>292</v>
      </c>
      <c r="AW313">
        <v>972</v>
      </c>
      <c r="AX313" t="s">
        <v>129</v>
      </c>
      <c r="AY313" t="s">
        <v>130</v>
      </c>
      <c r="AZ313">
        <f>IF(fun[[#This Row],[HeatingQC]]="Ex",5,IF(fun[[#This Row],[HeatingQC]]="Gd",4,IF(fun[[#This Row],[HeatingQC]]="TA",3,IF(fun[[#This Row],[HeatingQC]]="Fa",2,IF(fun[[#This Row],[HeatingQC]]="Po",1,0)))))</f>
        <v>5</v>
      </c>
      <c r="BA313" t="s">
        <v>131</v>
      </c>
      <c r="BB313" t="s">
        <v>132</v>
      </c>
      <c r="BC313">
        <v>972</v>
      </c>
      <c r="BD313">
        <v>0</v>
      </c>
      <c r="BE313">
        <v>0</v>
      </c>
      <c r="BF313">
        <v>972</v>
      </c>
      <c r="BG313">
        <f>LOG(fun[[#This Row],[GrLivArea]])</f>
        <v>2.9876662649262746</v>
      </c>
      <c r="BH313">
        <v>1</v>
      </c>
      <c r="BI313">
        <v>0</v>
      </c>
      <c r="BJ313">
        <f>fun[[#This Row],[BsmtFullBath]]+(0.5*fun[[#This Row],[BsmtHalfBath]])</f>
        <v>1</v>
      </c>
      <c r="BK313">
        <v>1</v>
      </c>
      <c r="BL313">
        <v>0</v>
      </c>
      <c r="BM313">
        <f>fun[[#This Row],[HalfBath]]+fun[[#This Row],[TOTBaseBath]]+fun[[#This Row],[FullBath]]</f>
        <v>2</v>
      </c>
      <c r="BN313">
        <v>2</v>
      </c>
      <c r="BO313">
        <v>1</v>
      </c>
      <c r="BP313" t="s">
        <v>124</v>
      </c>
      <c r="BQ313">
        <f>IF(fun[[#This Row],[KitchenQual]]="Ex",5,IF(fun[[#This Row],[KitchenQual]]="Gd",4,IF(fun[[#This Row],[KitchenQual]]="TA",3,IF(fun[[#This Row],[KitchenQual]]="Fa",2,0))))</f>
        <v>3</v>
      </c>
      <c r="BR313">
        <v>5</v>
      </c>
      <c r="BS313" t="s">
        <v>133</v>
      </c>
      <c r="BT313">
        <v>1</v>
      </c>
      <c r="BU313" t="s">
        <v>123</v>
      </c>
      <c r="BV313">
        <f>IF(fun[[#This Row],[FireplaceQu]]="Ex",5,IF(fun[[#This Row],[FireplaceQu]]="Gd",4,IF(fun[[#This Row],[FireplaceQu]]="TA",3,IF(fun[[#This Row],[FireplaceQu]]="Fa",2,0))))</f>
        <v>4</v>
      </c>
      <c r="BW313" t="s">
        <v>153</v>
      </c>
      <c r="BX313">
        <v>1948</v>
      </c>
      <c r="BY313" t="s">
        <v>128</v>
      </c>
      <c r="BZ313">
        <v>1</v>
      </c>
      <c r="CA313">
        <v>240</v>
      </c>
      <c r="CB313" t="s">
        <v>124</v>
      </c>
      <c r="CC313">
        <f>IF(fun[[#This Row],[GarageQual]]="Ex",5,IF(fun[[#This Row],[GarageQual]]="Gd",4,IF(fun[[#This Row],[GarageQual]]="TA",3,IF(fun[[#This Row],[GarageQual]]="Fa",2,IF(fun[[#This Row],[GarageQual]]="Po",1,0)))))</f>
        <v>3</v>
      </c>
      <c r="CD313" t="s">
        <v>124</v>
      </c>
      <c r="CE313">
        <f>IF(fun[[#This Row],[GarageCond]]="Ex",5,IF(fun[[#This Row],[GarageCond]]="Gd",4,IF(fun[[#This Row],[GarageCond]]="TA",3,IF(fun[[#This Row],[GarageCond]]="Fa",2,IF(fun[[#This Row],[GarageCond]]="Po",1,0)))))</f>
        <v>3</v>
      </c>
      <c r="CF313" t="s">
        <v>131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f>(0.5*fun[[#This Row],[WoodDeckSF]])+fun[[#This Row],[OpenPorchSF]]+(2*fun[[#This Row],[EnclosedPorch]])+(1.5*fun[[#This Row],[3SsnPorch]])+fun[[#This Row],[ScreenPorch]]</f>
        <v>0</v>
      </c>
      <c r="CM313">
        <v>0</v>
      </c>
      <c r="CN313" t="s">
        <v>109</v>
      </c>
      <c r="CO313">
        <f>IF(fun[[#This Row],[PoolQC]]="Ex",5,IF(fun[[#This Row],[PoolQC]]="Gd",4,IF(fun[[#This Row],[PoolQC]]="TA",3,IF(fun[[#This Row],[PoolQC]]="Fa",2,IF(fun[[#This Row],[PoolQC]]="Po",1,0)))))</f>
        <v>0</v>
      </c>
      <c r="CP313" t="s">
        <v>109</v>
      </c>
      <c r="CQ313" t="s">
        <v>109</v>
      </c>
      <c r="CR313">
        <v>0</v>
      </c>
      <c r="CS313">
        <v>5</v>
      </c>
      <c r="CT313">
        <v>2009</v>
      </c>
      <c r="CU313" t="s">
        <v>136</v>
      </c>
      <c r="CV313" t="s">
        <v>137</v>
      </c>
      <c r="CW313">
        <f>COUNTIF(fun[[#This Row],[Id]:[SaleCondition]],0)</f>
        <v>19</v>
      </c>
      <c r="CX313">
        <f>COUNTIF(fun[[#This Row],[Id]:[SaleCondition]],"NA")</f>
        <v>4</v>
      </c>
      <c r="CY31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13">
        <f>fun[NUM_ExCond]+fun[NUM_BsmtCond]+fun[NUM_GarCond]</f>
        <v>10</v>
      </c>
      <c r="DA3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3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65.25</v>
      </c>
      <c r="DC313">
        <v>132000</v>
      </c>
    </row>
    <row r="314" spans="1:107" x14ac:dyDescent="0.25">
      <c r="A314">
        <v>313</v>
      </c>
      <c r="B314">
        <v>190</v>
      </c>
      <c r="C314" t="s">
        <v>168</v>
      </c>
      <c r="D314">
        <f>IF(fun[[#This Row],[MSZoning]]="RL",1,0)</f>
        <v>0</v>
      </c>
      <c r="E314">
        <f>IF(fun[[#This Row],[rl]]="RM",1,0)</f>
        <v>0</v>
      </c>
      <c r="F314">
        <f>IF(fun[[#This Row],[rm]]="RH",1,0)</f>
        <v>0</v>
      </c>
      <c r="G314">
        <f>IF(fun[[#This Row],[rh]]="C (all)",1,0)</f>
        <v>0</v>
      </c>
      <c r="H314">
        <v>65</v>
      </c>
      <c r="I314">
        <f>IF(fun[[#This Row],[LotFrontage]]="NA",0,fun[[#This Row],[LotFrontage]])</f>
        <v>65</v>
      </c>
      <c r="J314">
        <v>7800</v>
      </c>
      <c r="K314" t="s">
        <v>108</v>
      </c>
      <c r="L314" t="s">
        <v>109</v>
      </c>
      <c r="M314" t="s">
        <v>110</v>
      </c>
      <c r="N314" t="s">
        <v>111</v>
      </c>
      <c r="O314" t="s">
        <v>112</v>
      </c>
      <c r="P314" t="s">
        <v>113</v>
      </c>
      <c r="Q314" t="s">
        <v>114</v>
      </c>
      <c r="R314" t="s">
        <v>169</v>
      </c>
      <c r="S314" t="s">
        <v>170</v>
      </c>
      <c r="T314" t="s">
        <v>116</v>
      </c>
      <c r="U314" t="s">
        <v>175</v>
      </c>
      <c r="V314" t="s">
        <v>158</v>
      </c>
      <c r="W314">
        <v>5</v>
      </c>
      <c r="X314">
        <v>7</v>
      </c>
      <c r="Y314">
        <v>1939</v>
      </c>
      <c r="Z314">
        <v>1950</v>
      </c>
      <c r="AA314" t="s">
        <v>119</v>
      </c>
      <c r="AB314" t="s">
        <v>120</v>
      </c>
      <c r="AC314" t="s">
        <v>142</v>
      </c>
      <c r="AD314" t="s">
        <v>142</v>
      </c>
      <c r="AE314" t="s">
        <v>143</v>
      </c>
      <c r="AF314">
        <v>0</v>
      </c>
      <c r="AG314" t="s">
        <v>124</v>
      </c>
      <c r="AH314">
        <f>IF(fun[[#This Row],[ExterQual]]="Ex",5,IF(fun[[#This Row],[ExterQual]]="Gd",4,IF(fun[[#This Row],[ExterQual]]="TA",3,IF(fun[[#This Row],[ExterQual]]="Fa",2,1))))</f>
        <v>3</v>
      </c>
      <c r="AI314" t="s">
        <v>124</v>
      </c>
      <c r="AJ314">
        <f>IF(fun[[#This Row],[ExterCond]]="Ex",5,IF(fun[[#This Row],[ExterCond]]="Gd",4,IF(fun[[#This Row],[ExterCond]]="TA",3,IF(fun[[#This Row],[ExterCond]]="Fa",2,1))))</f>
        <v>3</v>
      </c>
      <c r="AK314" t="s">
        <v>144</v>
      </c>
      <c r="AL314" t="s">
        <v>123</v>
      </c>
      <c r="AM314">
        <f>IF(fun[[#This Row],[BsmtQual]]="Ex",5,IF(fun[[#This Row],[BsmtQual]]="Gd",4,IF(fun[[#This Row],[BsmtQual]]="TA",3,IF(fun[[#This Row],[BsmtQual]]="Fa",2,IF(fun[[#This Row],[BsmtQual]]="Po",1,0)))))</f>
        <v>4</v>
      </c>
      <c r="AN314" t="s">
        <v>124</v>
      </c>
      <c r="AO314">
        <f>IF(fun[[#This Row],[BsmtCond]]="Ex",5,IF(fun[[#This Row],[BsmtCond]]="Gd",4,IF(fun[[#This Row],[BsmtCond]]="TA",3,IF(fun[[#This Row],[BsmtCond]]="Fa",2,IF(fun[[#This Row],[BsmtCond]]="Po",1,0)))))</f>
        <v>3</v>
      </c>
      <c r="AP314" t="s">
        <v>147</v>
      </c>
      <c r="AQ314">
        <f>IF(fun[[#This Row],[BsmtExposure]]="Gd",3,IF(fun[[#This Row],[BsmtExposure]]="Av",2,IF(fun[[#This Row],[BsmtExposure]]="Mn",1,0)))</f>
        <v>1</v>
      </c>
      <c r="AR314" t="s">
        <v>179</v>
      </c>
      <c r="AS314">
        <v>507</v>
      </c>
      <c r="AT314" t="s">
        <v>128</v>
      </c>
      <c r="AU314">
        <v>0</v>
      </c>
      <c r="AV314">
        <v>286</v>
      </c>
      <c r="AW314">
        <v>793</v>
      </c>
      <c r="AX314" t="s">
        <v>129</v>
      </c>
      <c r="AY314" t="s">
        <v>124</v>
      </c>
      <c r="AZ314">
        <f>IF(fun[[#This Row],[HeatingQC]]="Ex",5,IF(fun[[#This Row],[HeatingQC]]="Gd",4,IF(fun[[#This Row],[HeatingQC]]="TA",3,IF(fun[[#This Row],[HeatingQC]]="Fa",2,IF(fun[[#This Row],[HeatingQC]]="Po",1,0)))))</f>
        <v>3</v>
      </c>
      <c r="BA314" t="s">
        <v>131</v>
      </c>
      <c r="BB314" t="s">
        <v>132</v>
      </c>
      <c r="BC314">
        <v>793</v>
      </c>
      <c r="BD314">
        <v>325</v>
      </c>
      <c r="BE314">
        <v>0</v>
      </c>
      <c r="BF314">
        <v>1118</v>
      </c>
      <c r="BG314">
        <f>LOG(fun[[#This Row],[GrLivArea]])</f>
        <v>3.0484418035504044</v>
      </c>
      <c r="BH314">
        <v>1</v>
      </c>
      <c r="BI314">
        <v>0</v>
      </c>
      <c r="BJ314">
        <f>fun[[#This Row],[BsmtFullBath]]+(0.5*fun[[#This Row],[BsmtHalfBath]])</f>
        <v>1</v>
      </c>
      <c r="BK314">
        <v>1</v>
      </c>
      <c r="BL314">
        <v>0</v>
      </c>
      <c r="BM314">
        <f>fun[[#This Row],[HalfBath]]+fun[[#This Row],[TOTBaseBath]]+fun[[#This Row],[FullBath]]</f>
        <v>2</v>
      </c>
      <c r="BN314">
        <v>3</v>
      </c>
      <c r="BO314">
        <v>1</v>
      </c>
      <c r="BP314" t="s">
        <v>124</v>
      </c>
      <c r="BQ314">
        <f>IF(fun[[#This Row],[KitchenQual]]="Ex",5,IF(fun[[#This Row],[KitchenQual]]="Gd",4,IF(fun[[#This Row],[KitchenQual]]="TA",3,IF(fun[[#This Row],[KitchenQual]]="Fa",2,0))))</f>
        <v>3</v>
      </c>
      <c r="BR314">
        <v>5</v>
      </c>
      <c r="BS314" t="s">
        <v>133</v>
      </c>
      <c r="BT314">
        <v>1</v>
      </c>
      <c r="BU314" t="s">
        <v>123</v>
      </c>
      <c r="BV314">
        <f>IF(fun[[#This Row],[FireplaceQu]]="Ex",5,IF(fun[[#This Row],[FireplaceQu]]="Gd",4,IF(fun[[#This Row],[FireplaceQu]]="TA",3,IF(fun[[#This Row],[FireplaceQu]]="Fa",2,0))))</f>
        <v>4</v>
      </c>
      <c r="BW314" t="s">
        <v>153</v>
      </c>
      <c r="BX314">
        <v>1939</v>
      </c>
      <c r="BY314" t="s">
        <v>128</v>
      </c>
      <c r="BZ314">
        <v>2</v>
      </c>
      <c r="CA314">
        <v>410</v>
      </c>
      <c r="CB314" t="s">
        <v>124</v>
      </c>
      <c r="CC314">
        <f>IF(fun[[#This Row],[GarageQual]]="Ex",5,IF(fun[[#This Row],[GarageQual]]="Gd",4,IF(fun[[#This Row],[GarageQual]]="TA",3,IF(fun[[#This Row],[GarageQual]]="Fa",2,IF(fun[[#This Row],[GarageQual]]="Po",1,0)))))</f>
        <v>3</v>
      </c>
      <c r="CD314" t="s">
        <v>124</v>
      </c>
      <c r="CE314">
        <f>IF(fun[[#This Row],[GarageCond]]="Ex",5,IF(fun[[#This Row],[GarageCond]]="Gd",4,IF(fun[[#This Row],[GarageCond]]="TA",3,IF(fun[[#This Row],[GarageCond]]="Fa",2,IF(fun[[#This Row],[GarageCond]]="Po",1,0)))))</f>
        <v>3</v>
      </c>
      <c r="CF314" t="s">
        <v>131</v>
      </c>
      <c r="CG314">
        <v>0</v>
      </c>
      <c r="CH314">
        <v>0</v>
      </c>
      <c r="CI314">
        <v>0</v>
      </c>
      <c r="CJ314">
        <v>0</v>
      </c>
      <c r="CK314">
        <v>271</v>
      </c>
      <c r="CL314">
        <f>(0.5*fun[[#This Row],[WoodDeckSF]])+fun[[#This Row],[OpenPorchSF]]+(2*fun[[#This Row],[EnclosedPorch]])+(1.5*fun[[#This Row],[3SsnPorch]])+fun[[#This Row],[ScreenPorch]]</f>
        <v>271</v>
      </c>
      <c r="CM314">
        <v>0</v>
      </c>
      <c r="CN314" t="s">
        <v>109</v>
      </c>
      <c r="CO314">
        <f>IF(fun[[#This Row],[PoolQC]]="Ex",5,IF(fun[[#This Row],[PoolQC]]="Gd",4,IF(fun[[#This Row],[PoolQC]]="TA",3,IF(fun[[#This Row],[PoolQC]]="Fa",2,IF(fun[[#This Row],[PoolQC]]="Po",1,0)))))</f>
        <v>0</v>
      </c>
      <c r="CP314" t="s">
        <v>160</v>
      </c>
      <c r="CQ314" t="s">
        <v>109</v>
      </c>
      <c r="CR314">
        <v>0</v>
      </c>
      <c r="CS314">
        <v>5</v>
      </c>
      <c r="CT314">
        <v>2006</v>
      </c>
      <c r="CU314" t="s">
        <v>136</v>
      </c>
      <c r="CV314" t="s">
        <v>137</v>
      </c>
      <c r="CW314">
        <f>COUNTIF(fun[[#This Row],[Id]:[SaleCondition]],0)</f>
        <v>16</v>
      </c>
      <c r="CX314">
        <f>COUNTIF(fun[[#This Row],[Id]:[SaleCondition]],"NA")</f>
        <v>3</v>
      </c>
      <c r="CY314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314">
        <f>fun[NUM_ExCond]+fun[NUM_BsmtCond]+fun[NUM_GarCond]</f>
        <v>9</v>
      </c>
      <c r="DA3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3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314">
        <v>119900</v>
      </c>
    </row>
    <row r="315" spans="1:107" x14ac:dyDescent="0.25">
      <c r="A315">
        <v>314</v>
      </c>
      <c r="B315">
        <v>20</v>
      </c>
      <c r="C315" t="s">
        <v>107</v>
      </c>
      <c r="D315">
        <f>IF(fun[[#This Row],[MSZoning]]="RL",1,0)</f>
        <v>1</v>
      </c>
      <c r="E315">
        <f>IF(fun[[#This Row],[rl]]="RM",1,0)</f>
        <v>0</v>
      </c>
      <c r="F315">
        <f>IF(fun[[#This Row],[rm]]="RH",1,0)</f>
        <v>0</v>
      </c>
      <c r="G315">
        <f>IF(fun[[#This Row],[rh]]="C (all)",1,0)</f>
        <v>0</v>
      </c>
      <c r="H315">
        <v>150</v>
      </c>
      <c r="I315">
        <f>IF(fun[[#This Row],[LotFrontage]]="NA",0,fun[[#This Row],[LotFrontage]])</f>
        <v>150</v>
      </c>
      <c r="J315">
        <v>215245</v>
      </c>
      <c r="K315" t="s">
        <v>108</v>
      </c>
      <c r="L315" t="s">
        <v>109</v>
      </c>
      <c r="M315" t="s">
        <v>257</v>
      </c>
      <c r="N315" t="s">
        <v>221</v>
      </c>
      <c r="O315" t="s">
        <v>112</v>
      </c>
      <c r="P315" t="s">
        <v>113</v>
      </c>
      <c r="Q315" t="s">
        <v>239</v>
      </c>
      <c r="R315" t="s">
        <v>215</v>
      </c>
      <c r="S315" t="s">
        <v>116</v>
      </c>
      <c r="T315" t="s">
        <v>116</v>
      </c>
      <c r="U315" t="s">
        <v>117</v>
      </c>
      <c r="V315" t="s">
        <v>141</v>
      </c>
      <c r="W315">
        <v>7</v>
      </c>
      <c r="X315">
        <v>5</v>
      </c>
      <c r="Y315">
        <v>1965</v>
      </c>
      <c r="Z315">
        <v>1965</v>
      </c>
      <c r="AA315" t="s">
        <v>178</v>
      </c>
      <c r="AB315" t="s">
        <v>120</v>
      </c>
      <c r="AC315" t="s">
        <v>122</v>
      </c>
      <c r="AD315" t="s">
        <v>122</v>
      </c>
      <c r="AE315" t="s">
        <v>143</v>
      </c>
      <c r="AF315">
        <v>0</v>
      </c>
      <c r="AG315" t="s">
        <v>124</v>
      </c>
      <c r="AH315">
        <f>IF(fun[[#This Row],[ExterQual]]="Ex",5,IF(fun[[#This Row],[ExterQual]]="Gd",4,IF(fun[[#This Row],[ExterQual]]="TA",3,IF(fun[[#This Row],[ExterQual]]="Fa",2,1))))</f>
        <v>3</v>
      </c>
      <c r="AI315" t="s">
        <v>124</v>
      </c>
      <c r="AJ315">
        <f>IF(fun[[#This Row],[ExterCond]]="Ex",5,IF(fun[[#This Row],[ExterCond]]="Gd",4,IF(fun[[#This Row],[ExterCond]]="TA",3,IF(fun[[#This Row],[ExterCond]]="Fa",2,1))))</f>
        <v>3</v>
      </c>
      <c r="AK315" t="s">
        <v>144</v>
      </c>
      <c r="AL315" t="s">
        <v>123</v>
      </c>
      <c r="AM315">
        <f>IF(fun[[#This Row],[BsmtQual]]="Ex",5,IF(fun[[#This Row],[BsmtQual]]="Gd",4,IF(fun[[#This Row],[BsmtQual]]="TA",3,IF(fun[[#This Row],[BsmtQual]]="Fa",2,IF(fun[[#This Row],[BsmtQual]]="Po",1,0)))))</f>
        <v>4</v>
      </c>
      <c r="AN315" t="s">
        <v>124</v>
      </c>
      <c r="AO315">
        <f>IF(fun[[#This Row],[BsmtCond]]="Ex",5,IF(fun[[#This Row],[BsmtCond]]="Gd",4,IF(fun[[#This Row],[BsmtCond]]="TA",3,IF(fun[[#This Row],[BsmtCond]]="Fa",2,IF(fun[[#This Row],[BsmtCond]]="Po",1,0)))))</f>
        <v>3</v>
      </c>
      <c r="AP315" t="s">
        <v>123</v>
      </c>
      <c r="AQ315">
        <f>IF(fun[[#This Row],[BsmtExposure]]="Gd",3,IF(fun[[#This Row],[BsmtExposure]]="Av",2,IF(fun[[#This Row],[BsmtExposure]]="Mn",1,0)))</f>
        <v>3</v>
      </c>
      <c r="AR315" t="s">
        <v>145</v>
      </c>
      <c r="AS315">
        <v>1236</v>
      </c>
      <c r="AT315" t="s">
        <v>179</v>
      </c>
      <c r="AU315">
        <v>820</v>
      </c>
      <c r="AV315">
        <v>80</v>
      </c>
      <c r="AW315">
        <v>2136</v>
      </c>
      <c r="AX315" t="s">
        <v>232</v>
      </c>
      <c r="AY315" t="s">
        <v>124</v>
      </c>
      <c r="AZ315">
        <f>IF(fun[[#This Row],[HeatingQC]]="Ex",5,IF(fun[[#This Row],[HeatingQC]]="Gd",4,IF(fun[[#This Row],[HeatingQC]]="TA",3,IF(fun[[#This Row],[HeatingQC]]="Fa",2,IF(fun[[#This Row],[HeatingQC]]="Po",1,0)))))</f>
        <v>3</v>
      </c>
      <c r="BA315" t="s">
        <v>131</v>
      </c>
      <c r="BB315" t="s">
        <v>132</v>
      </c>
      <c r="BC315">
        <v>2036</v>
      </c>
      <c r="BD315">
        <v>0</v>
      </c>
      <c r="BE315">
        <v>0</v>
      </c>
      <c r="BF315">
        <v>2036</v>
      </c>
      <c r="BG315">
        <f>LOG(fun[[#This Row],[GrLivArea]])</f>
        <v>3.3087777736647213</v>
      </c>
      <c r="BH315">
        <v>2</v>
      </c>
      <c r="BI315">
        <v>0</v>
      </c>
      <c r="BJ315">
        <f>fun[[#This Row],[BsmtFullBath]]+(0.5*fun[[#This Row],[BsmtHalfBath]])</f>
        <v>2</v>
      </c>
      <c r="BK315">
        <v>2</v>
      </c>
      <c r="BL315">
        <v>0</v>
      </c>
      <c r="BM315">
        <f>fun[[#This Row],[HalfBath]]+fun[[#This Row],[TOTBaseBath]]+fun[[#This Row],[FullBath]]</f>
        <v>4</v>
      </c>
      <c r="BN315">
        <v>3</v>
      </c>
      <c r="BO315">
        <v>1</v>
      </c>
      <c r="BP315" t="s">
        <v>124</v>
      </c>
      <c r="BQ315">
        <f>IF(fun[[#This Row],[KitchenQual]]="Ex",5,IF(fun[[#This Row],[KitchenQual]]="Gd",4,IF(fun[[#This Row],[KitchenQual]]="TA",3,IF(fun[[#This Row],[KitchenQual]]="Fa",2,0))))</f>
        <v>3</v>
      </c>
      <c r="BR315">
        <v>8</v>
      </c>
      <c r="BS315" t="s">
        <v>133</v>
      </c>
      <c r="BT315">
        <v>2</v>
      </c>
      <c r="BU315" t="s">
        <v>123</v>
      </c>
      <c r="BV315">
        <f>IF(fun[[#This Row],[FireplaceQu]]="Ex",5,IF(fun[[#This Row],[FireplaceQu]]="Gd",4,IF(fun[[#This Row],[FireplaceQu]]="TA",3,IF(fun[[#This Row],[FireplaceQu]]="Fa",2,0))))</f>
        <v>4</v>
      </c>
      <c r="BW315" t="s">
        <v>134</v>
      </c>
      <c r="BX315">
        <v>1965</v>
      </c>
      <c r="BY315" t="s">
        <v>135</v>
      </c>
      <c r="BZ315">
        <v>2</v>
      </c>
      <c r="CA315">
        <v>513</v>
      </c>
      <c r="CB315" t="s">
        <v>124</v>
      </c>
      <c r="CC315">
        <f>IF(fun[[#This Row],[GarageQual]]="Ex",5,IF(fun[[#This Row],[GarageQual]]="Gd",4,IF(fun[[#This Row],[GarageQual]]="TA",3,IF(fun[[#This Row],[GarageQual]]="Fa",2,IF(fun[[#This Row],[GarageQual]]="Po",1,0)))))</f>
        <v>3</v>
      </c>
      <c r="CD315" t="s">
        <v>124</v>
      </c>
      <c r="CE315">
        <f>IF(fun[[#This Row],[GarageCond]]="Ex",5,IF(fun[[#This Row],[GarageCond]]="Gd",4,IF(fun[[#This Row],[GarageCond]]="TA",3,IF(fun[[#This Row],[GarageCond]]="Fa",2,IF(fun[[#This Row],[GarageCond]]="Po",1,0)))))</f>
        <v>3</v>
      </c>
      <c r="CF315" t="s">
        <v>131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f>(0.5*fun[[#This Row],[WoodDeckSF]])+fun[[#This Row],[OpenPorchSF]]+(2*fun[[#This Row],[EnclosedPorch]])+(1.5*fun[[#This Row],[3SsnPorch]])+fun[[#This Row],[ScreenPorch]]</f>
        <v>0</v>
      </c>
      <c r="CM315">
        <v>0</v>
      </c>
      <c r="CN315" t="s">
        <v>109</v>
      </c>
      <c r="CO315">
        <f>IF(fun[[#This Row],[PoolQC]]="Ex",5,IF(fun[[#This Row],[PoolQC]]="Gd",4,IF(fun[[#This Row],[PoolQC]]="TA",3,IF(fun[[#This Row],[PoolQC]]="Fa",2,IF(fun[[#This Row],[PoolQC]]="Po",1,0)))))</f>
        <v>0</v>
      </c>
      <c r="CP315" t="s">
        <v>109</v>
      </c>
      <c r="CQ315" t="s">
        <v>109</v>
      </c>
      <c r="CR315">
        <v>0</v>
      </c>
      <c r="CS315">
        <v>6</v>
      </c>
      <c r="CT315">
        <v>2009</v>
      </c>
      <c r="CU315" t="s">
        <v>136</v>
      </c>
      <c r="CV315" t="s">
        <v>137</v>
      </c>
      <c r="CW315">
        <f>COUNTIF(fun[[#This Row],[Id]:[SaleCondition]],0)</f>
        <v>17</v>
      </c>
      <c r="CX315">
        <f>COUNTIF(fun[[#This Row],[Id]:[SaleCondition]],"NA")</f>
        <v>4</v>
      </c>
      <c r="CY31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15">
        <f>fun[NUM_ExCond]+fun[NUM_BsmtCond]+fun[NUM_GarCond]</f>
        <v>9</v>
      </c>
      <c r="DA3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3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315">
        <v>375000</v>
      </c>
    </row>
    <row r="316" spans="1:107" x14ac:dyDescent="0.25">
      <c r="A316">
        <v>315</v>
      </c>
      <c r="B316">
        <v>70</v>
      </c>
      <c r="C316" t="s">
        <v>168</v>
      </c>
      <c r="D316">
        <f>IF(fun[[#This Row],[MSZoning]]="RL",1,0)</f>
        <v>0</v>
      </c>
      <c r="E316">
        <f>IF(fun[[#This Row],[rl]]="RM",1,0)</f>
        <v>0</v>
      </c>
      <c r="F316">
        <f>IF(fun[[#This Row],[rm]]="RH",1,0)</f>
        <v>0</v>
      </c>
      <c r="G316">
        <f>IF(fun[[#This Row],[rh]]="C (all)",1,0)</f>
        <v>0</v>
      </c>
      <c r="H316">
        <v>60</v>
      </c>
      <c r="I316">
        <f>IF(fun[[#This Row],[LotFrontage]]="NA",0,fun[[#This Row],[LotFrontage]])</f>
        <v>60</v>
      </c>
      <c r="J316">
        <v>9600</v>
      </c>
      <c r="K316" t="s">
        <v>108</v>
      </c>
      <c r="L316" t="s">
        <v>200</v>
      </c>
      <c r="M316" t="s">
        <v>110</v>
      </c>
      <c r="N316" t="s">
        <v>111</v>
      </c>
      <c r="O316" t="s">
        <v>112</v>
      </c>
      <c r="P316" t="s">
        <v>113</v>
      </c>
      <c r="Q316" t="s">
        <v>114</v>
      </c>
      <c r="R316" t="s">
        <v>169</v>
      </c>
      <c r="S316" t="s">
        <v>116</v>
      </c>
      <c r="T316" t="s">
        <v>116</v>
      </c>
      <c r="U316" t="s">
        <v>117</v>
      </c>
      <c r="V316" t="s">
        <v>118</v>
      </c>
      <c r="W316">
        <v>7</v>
      </c>
      <c r="X316">
        <v>7</v>
      </c>
      <c r="Y316">
        <v>1925</v>
      </c>
      <c r="Z316">
        <v>1990</v>
      </c>
      <c r="AA316" t="s">
        <v>119</v>
      </c>
      <c r="AB316" t="s">
        <v>120</v>
      </c>
      <c r="AC316" t="s">
        <v>150</v>
      </c>
      <c r="AD316" t="s">
        <v>150</v>
      </c>
      <c r="AE316" t="s">
        <v>143</v>
      </c>
      <c r="AF316">
        <v>0</v>
      </c>
      <c r="AG316" t="s">
        <v>124</v>
      </c>
      <c r="AH316">
        <f>IF(fun[[#This Row],[ExterQual]]="Ex",5,IF(fun[[#This Row],[ExterQual]]="Gd",4,IF(fun[[#This Row],[ExterQual]]="TA",3,IF(fun[[#This Row],[ExterQual]]="Fa",2,1))))</f>
        <v>3</v>
      </c>
      <c r="AI316" t="s">
        <v>124</v>
      </c>
      <c r="AJ316">
        <f>IF(fun[[#This Row],[ExterCond]]="Ex",5,IF(fun[[#This Row],[ExterCond]]="Gd",4,IF(fun[[#This Row],[ExterCond]]="TA",3,IF(fun[[#This Row],[ExterCond]]="Fa",2,1))))</f>
        <v>3</v>
      </c>
      <c r="AK316" t="s">
        <v>152</v>
      </c>
      <c r="AL316" t="s">
        <v>124</v>
      </c>
      <c r="AM316">
        <f>IF(fun[[#This Row],[BsmtQual]]="Ex",5,IF(fun[[#This Row],[BsmtQual]]="Gd",4,IF(fun[[#This Row],[BsmtQual]]="TA",3,IF(fun[[#This Row],[BsmtQual]]="Fa",2,IF(fun[[#This Row],[BsmtQual]]="Po",1,0)))))</f>
        <v>3</v>
      </c>
      <c r="AN316" t="s">
        <v>123</v>
      </c>
      <c r="AO316">
        <f>IF(fun[[#This Row],[BsmtCond]]="Ex",5,IF(fun[[#This Row],[BsmtCond]]="Gd",4,IF(fun[[#This Row],[BsmtCond]]="TA",3,IF(fun[[#This Row],[BsmtCond]]="Fa",2,IF(fun[[#This Row],[BsmtCond]]="Po",1,0)))))</f>
        <v>4</v>
      </c>
      <c r="AP316" t="s">
        <v>126</v>
      </c>
      <c r="AQ316">
        <f>IF(fun[[#This Row],[BsmtExposure]]="Gd",3,IF(fun[[#This Row],[BsmtExposure]]="Av",2,IF(fun[[#This Row],[BsmtExposure]]="Mn",1,0)))</f>
        <v>0</v>
      </c>
      <c r="AR316" t="s">
        <v>198</v>
      </c>
      <c r="AS316">
        <v>16</v>
      </c>
      <c r="AT316" t="s">
        <v>128</v>
      </c>
      <c r="AU316">
        <v>0</v>
      </c>
      <c r="AV316">
        <v>712</v>
      </c>
      <c r="AW316">
        <v>728</v>
      </c>
      <c r="AX316" t="s">
        <v>129</v>
      </c>
      <c r="AY316" t="s">
        <v>130</v>
      </c>
      <c r="AZ316">
        <f>IF(fun[[#This Row],[HeatingQC]]="Ex",5,IF(fun[[#This Row],[HeatingQC]]="Gd",4,IF(fun[[#This Row],[HeatingQC]]="TA",3,IF(fun[[#This Row],[HeatingQC]]="Fa",2,IF(fun[[#This Row],[HeatingQC]]="Po",1,0)))))</f>
        <v>5</v>
      </c>
      <c r="BA316" t="s">
        <v>131</v>
      </c>
      <c r="BB316" t="s">
        <v>132</v>
      </c>
      <c r="BC316">
        <v>832</v>
      </c>
      <c r="BD316">
        <v>809</v>
      </c>
      <c r="BE316">
        <v>0</v>
      </c>
      <c r="BF316">
        <v>1641</v>
      </c>
      <c r="BG316">
        <f>LOG(fun[[#This Row],[GrLivArea]])</f>
        <v>3.2151085810530931</v>
      </c>
      <c r="BH316">
        <v>0</v>
      </c>
      <c r="BI316">
        <v>1</v>
      </c>
      <c r="BJ316">
        <f>fun[[#This Row],[BsmtFullBath]]+(0.5*fun[[#This Row],[BsmtHalfBath]])</f>
        <v>0.5</v>
      </c>
      <c r="BK316">
        <v>1</v>
      </c>
      <c r="BL316">
        <v>1</v>
      </c>
      <c r="BM316">
        <f>fun[[#This Row],[HalfBath]]+fun[[#This Row],[TOTBaseBath]]+fun[[#This Row],[FullBath]]</f>
        <v>2.5</v>
      </c>
      <c r="BN316">
        <v>3</v>
      </c>
      <c r="BO316">
        <v>1</v>
      </c>
      <c r="BP316" t="s">
        <v>130</v>
      </c>
      <c r="BQ316">
        <f>IF(fun[[#This Row],[KitchenQual]]="Ex",5,IF(fun[[#This Row],[KitchenQual]]="Gd",4,IF(fun[[#This Row],[KitchenQual]]="TA",3,IF(fun[[#This Row],[KitchenQual]]="Fa",2,0))))</f>
        <v>5</v>
      </c>
      <c r="BR316">
        <v>6</v>
      </c>
      <c r="BS316" t="s">
        <v>133</v>
      </c>
      <c r="BT316">
        <v>1</v>
      </c>
      <c r="BU316" t="s">
        <v>123</v>
      </c>
      <c r="BV316">
        <f>IF(fun[[#This Row],[FireplaceQu]]="Ex",5,IF(fun[[#This Row],[FireplaceQu]]="Gd",4,IF(fun[[#This Row],[FireplaceQu]]="TA",3,IF(fun[[#This Row],[FireplaceQu]]="Fa",2,0))))</f>
        <v>4</v>
      </c>
      <c r="BW316" t="s">
        <v>153</v>
      </c>
      <c r="BX316">
        <v>1925</v>
      </c>
      <c r="BY316" t="s">
        <v>128</v>
      </c>
      <c r="BZ316">
        <v>2</v>
      </c>
      <c r="CA316">
        <v>546</v>
      </c>
      <c r="CB316" t="s">
        <v>173</v>
      </c>
      <c r="CC316">
        <f>IF(fun[[#This Row],[GarageQual]]="Ex",5,IF(fun[[#This Row],[GarageQual]]="Gd",4,IF(fun[[#This Row],[GarageQual]]="TA",3,IF(fun[[#This Row],[GarageQual]]="Fa",2,IF(fun[[#This Row],[GarageQual]]="Po",1,0)))))</f>
        <v>2</v>
      </c>
      <c r="CD316" t="s">
        <v>124</v>
      </c>
      <c r="CE316">
        <f>IF(fun[[#This Row],[GarageCond]]="Ex",5,IF(fun[[#This Row],[GarageCond]]="Gd",4,IF(fun[[#This Row],[GarageCond]]="TA",3,IF(fun[[#This Row],[GarageCond]]="Fa",2,IF(fun[[#This Row],[GarageCond]]="Po",1,0)))))</f>
        <v>3</v>
      </c>
      <c r="CF316" t="s">
        <v>131</v>
      </c>
      <c r="CG316">
        <v>0</v>
      </c>
      <c r="CH316">
        <v>0</v>
      </c>
      <c r="CI316">
        <v>234</v>
      </c>
      <c r="CJ316">
        <v>0</v>
      </c>
      <c r="CK316">
        <v>0</v>
      </c>
      <c r="CL316">
        <f>(0.5*fun[[#This Row],[WoodDeckSF]])+fun[[#This Row],[OpenPorchSF]]+(2*fun[[#This Row],[EnclosedPorch]])+(1.5*fun[[#This Row],[3SsnPorch]])+fun[[#This Row],[ScreenPorch]]</f>
        <v>468</v>
      </c>
      <c r="CM316">
        <v>0</v>
      </c>
      <c r="CN316" t="s">
        <v>109</v>
      </c>
      <c r="CO316">
        <f>IF(fun[[#This Row],[PoolQC]]="Ex",5,IF(fun[[#This Row],[PoolQC]]="Gd",4,IF(fun[[#This Row],[PoolQC]]="TA",3,IF(fun[[#This Row],[PoolQC]]="Fa",2,IF(fun[[#This Row],[PoolQC]]="Po",1,0)))))</f>
        <v>0</v>
      </c>
      <c r="CP316" t="s">
        <v>109</v>
      </c>
      <c r="CQ316" t="s">
        <v>109</v>
      </c>
      <c r="CR316">
        <v>0</v>
      </c>
      <c r="CS316">
        <v>8</v>
      </c>
      <c r="CT316">
        <v>2006</v>
      </c>
      <c r="CU316" t="s">
        <v>136</v>
      </c>
      <c r="CV316" t="s">
        <v>137</v>
      </c>
      <c r="CW316">
        <f>COUNTIF(fun[[#This Row],[Id]:[SaleCondition]],0)</f>
        <v>16</v>
      </c>
      <c r="CX316">
        <f>COUNTIF(fun[[#This Row],[Id]:[SaleCondition]],"NA")</f>
        <v>3</v>
      </c>
      <c r="CY316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316">
        <f>fun[NUM_ExCond]+fun[NUM_BsmtCond]+fun[NUM_GarCond]</f>
        <v>10</v>
      </c>
      <c r="DA3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3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84.5</v>
      </c>
      <c r="DC316">
        <v>178000</v>
      </c>
    </row>
    <row r="317" spans="1:107" x14ac:dyDescent="0.25">
      <c r="A317">
        <v>316</v>
      </c>
      <c r="B317">
        <v>60</v>
      </c>
      <c r="C317" t="s">
        <v>107</v>
      </c>
      <c r="D317">
        <f>IF(fun[[#This Row],[MSZoning]]="RL",1,0)</f>
        <v>1</v>
      </c>
      <c r="E317">
        <f>IF(fun[[#This Row],[rl]]="RM",1,0)</f>
        <v>0</v>
      </c>
      <c r="F317">
        <f>IF(fun[[#This Row],[rm]]="RH",1,0)</f>
        <v>0</v>
      </c>
      <c r="G317">
        <f>IF(fun[[#This Row],[rh]]="C (all)",1,0)</f>
        <v>0</v>
      </c>
      <c r="H317">
        <v>71</v>
      </c>
      <c r="I317">
        <f>IF(fun[[#This Row],[LotFrontage]]="NA",0,fun[[#This Row],[LotFrontage]])</f>
        <v>71</v>
      </c>
      <c r="J317">
        <v>7795</v>
      </c>
      <c r="K317" t="s">
        <v>108</v>
      </c>
      <c r="L317" t="s">
        <v>109</v>
      </c>
      <c r="M317" t="s">
        <v>146</v>
      </c>
      <c r="N317" t="s">
        <v>111</v>
      </c>
      <c r="O317" t="s">
        <v>112</v>
      </c>
      <c r="P317" t="s">
        <v>113</v>
      </c>
      <c r="Q317" t="s">
        <v>114</v>
      </c>
      <c r="R317" t="s">
        <v>219</v>
      </c>
      <c r="S317" t="s">
        <v>116</v>
      </c>
      <c r="T317" t="s">
        <v>116</v>
      </c>
      <c r="U317" t="s">
        <v>117</v>
      </c>
      <c r="V317" t="s">
        <v>118</v>
      </c>
      <c r="W317">
        <v>7</v>
      </c>
      <c r="X317">
        <v>5</v>
      </c>
      <c r="Y317">
        <v>2004</v>
      </c>
      <c r="Z317">
        <v>2005</v>
      </c>
      <c r="AA317" t="s">
        <v>119</v>
      </c>
      <c r="AB317" t="s">
        <v>120</v>
      </c>
      <c r="AC317" t="s">
        <v>121</v>
      </c>
      <c r="AD317" t="s">
        <v>121</v>
      </c>
      <c r="AE317" t="s">
        <v>143</v>
      </c>
      <c r="AF317">
        <v>0</v>
      </c>
      <c r="AG317" t="s">
        <v>123</v>
      </c>
      <c r="AH317">
        <f>IF(fun[[#This Row],[ExterQual]]="Ex",5,IF(fun[[#This Row],[ExterQual]]="Gd",4,IF(fun[[#This Row],[ExterQual]]="TA",3,IF(fun[[#This Row],[ExterQual]]="Fa",2,1))))</f>
        <v>4</v>
      </c>
      <c r="AI317" t="s">
        <v>124</v>
      </c>
      <c r="AJ317">
        <f>IF(fun[[#This Row],[ExterCond]]="Ex",5,IF(fun[[#This Row],[ExterCond]]="Gd",4,IF(fun[[#This Row],[ExterCond]]="TA",3,IF(fun[[#This Row],[ExterCond]]="Fa",2,1))))</f>
        <v>3</v>
      </c>
      <c r="AK317" t="s">
        <v>125</v>
      </c>
      <c r="AL317" t="s">
        <v>123</v>
      </c>
      <c r="AM317">
        <f>IF(fun[[#This Row],[BsmtQual]]="Ex",5,IF(fun[[#This Row],[BsmtQual]]="Gd",4,IF(fun[[#This Row],[BsmtQual]]="TA",3,IF(fun[[#This Row],[BsmtQual]]="Fa",2,IF(fun[[#This Row],[BsmtQual]]="Po",1,0)))))</f>
        <v>4</v>
      </c>
      <c r="AN317" t="s">
        <v>124</v>
      </c>
      <c r="AO317">
        <f>IF(fun[[#This Row],[BsmtCond]]="Ex",5,IF(fun[[#This Row],[BsmtCond]]="Gd",4,IF(fun[[#This Row],[BsmtCond]]="TA",3,IF(fun[[#This Row],[BsmtCond]]="Fa",2,IF(fun[[#This Row],[BsmtCond]]="Po",1,0)))))</f>
        <v>3</v>
      </c>
      <c r="AP317" t="s">
        <v>126</v>
      </c>
      <c r="AQ317">
        <f>IF(fun[[#This Row],[BsmtExposure]]="Gd",3,IF(fun[[#This Row],[BsmtExposure]]="Av",2,IF(fun[[#This Row],[BsmtExposure]]="Mn",1,0)))</f>
        <v>0</v>
      </c>
      <c r="AR317" t="s">
        <v>127</v>
      </c>
      <c r="AS317">
        <v>425</v>
      </c>
      <c r="AT317" t="s">
        <v>128</v>
      </c>
      <c r="AU317">
        <v>0</v>
      </c>
      <c r="AV317">
        <v>291</v>
      </c>
      <c r="AW317">
        <v>716</v>
      </c>
      <c r="AX317" t="s">
        <v>129</v>
      </c>
      <c r="AY317" t="s">
        <v>130</v>
      </c>
      <c r="AZ317">
        <f>IF(fun[[#This Row],[HeatingQC]]="Ex",5,IF(fun[[#This Row],[HeatingQC]]="Gd",4,IF(fun[[#This Row],[HeatingQC]]="TA",3,IF(fun[[#This Row],[HeatingQC]]="Fa",2,IF(fun[[#This Row],[HeatingQC]]="Po",1,0)))))</f>
        <v>5</v>
      </c>
      <c r="BA317" t="s">
        <v>131</v>
      </c>
      <c r="BB317" t="s">
        <v>132</v>
      </c>
      <c r="BC317">
        <v>716</v>
      </c>
      <c r="BD317">
        <v>716</v>
      </c>
      <c r="BE317">
        <v>0</v>
      </c>
      <c r="BF317">
        <v>1432</v>
      </c>
      <c r="BG317">
        <f>LOG(fun[[#This Row],[GrLivArea]])</f>
        <v>3.1559430179718366</v>
      </c>
      <c r="BH317">
        <v>1</v>
      </c>
      <c r="BI317">
        <v>0</v>
      </c>
      <c r="BJ317">
        <f>fun[[#This Row],[BsmtFullBath]]+(0.5*fun[[#This Row],[BsmtHalfBath]])</f>
        <v>1</v>
      </c>
      <c r="BK317">
        <v>2</v>
      </c>
      <c r="BL317">
        <v>1</v>
      </c>
      <c r="BM317">
        <f>fun[[#This Row],[HalfBath]]+fun[[#This Row],[TOTBaseBath]]+fun[[#This Row],[FullBath]]</f>
        <v>4</v>
      </c>
      <c r="BN317">
        <v>3</v>
      </c>
      <c r="BO317">
        <v>1</v>
      </c>
      <c r="BP317" t="s">
        <v>123</v>
      </c>
      <c r="BQ317">
        <f>IF(fun[[#This Row],[KitchenQual]]="Ex",5,IF(fun[[#This Row],[KitchenQual]]="Gd",4,IF(fun[[#This Row],[KitchenQual]]="TA",3,IF(fun[[#This Row],[KitchenQual]]="Fa",2,0))))</f>
        <v>4</v>
      </c>
      <c r="BR317">
        <v>6</v>
      </c>
      <c r="BS317" t="s">
        <v>133</v>
      </c>
      <c r="BT317">
        <v>1</v>
      </c>
      <c r="BU317" t="s">
        <v>123</v>
      </c>
      <c r="BV317">
        <f>IF(fun[[#This Row],[FireplaceQu]]="Ex",5,IF(fun[[#This Row],[FireplaceQu]]="Gd",4,IF(fun[[#This Row],[FireplaceQu]]="TA",3,IF(fun[[#This Row],[FireplaceQu]]="Fa",2,0))))</f>
        <v>4</v>
      </c>
      <c r="BW317" t="s">
        <v>134</v>
      </c>
      <c r="BX317">
        <v>2004</v>
      </c>
      <c r="BY317" t="s">
        <v>183</v>
      </c>
      <c r="BZ317">
        <v>2</v>
      </c>
      <c r="CA317">
        <v>432</v>
      </c>
      <c r="CB317" t="s">
        <v>124</v>
      </c>
      <c r="CC317">
        <f>IF(fun[[#This Row],[GarageQual]]="Ex",5,IF(fun[[#This Row],[GarageQual]]="Gd",4,IF(fun[[#This Row],[GarageQual]]="TA",3,IF(fun[[#This Row],[GarageQual]]="Fa",2,IF(fun[[#This Row],[GarageQual]]="Po",1,0)))))</f>
        <v>3</v>
      </c>
      <c r="CD317" t="s">
        <v>124</v>
      </c>
      <c r="CE317">
        <f>IF(fun[[#This Row],[GarageCond]]="Ex",5,IF(fun[[#This Row],[GarageCond]]="Gd",4,IF(fun[[#This Row],[GarageCond]]="TA",3,IF(fun[[#This Row],[GarageCond]]="Fa",2,IF(fun[[#This Row],[GarageCond]]="Po",1,0)))))</f>
        <v>3</v>
      </c>
      <c r="CF317" t="s">
        <v>131</v>
      </c>
      <c r="CG317">
        <v>100</v>
      </c>
      <c r="CH317">
        <v>51</v>
      </c>
      <c r="CI317">
        <v>0</v>
      </c>
      <c r="CJ317">
        <v>0</v>
      </c>
      <c r="CK317">
        <v>0</v>
      </c>
      <c r="CL317">
        <f>(0.5*fun[[#This Row],[WoodDeckSF]])+fun[[#This Row],[OpenPorchSF]]+(2*fun[[#This Row],[EnclosedPorch]])+(1.5*fun[[#This Row],[3SsnPorch]])+fun[[#This Row],[ScreenPorch]]</f>
        <v>101</v>
      </c>
      <c r="CM317">
        <v>0</v>
      </c>
      <c r="CN317" t="s">
        <v>109</v>
      </c>
      <c r="CO317">
        <f>IF(fun[[#This Row],[PoolQC]]="Ex",5,IF(fun[[#This Row],[PoolQC]]="Gd",4,IF(fun[[#This Row],[PoolQC]]="TA",3,IF(fun[[#This Row],[PoolQC]]="Fa",2,IF(fun[[#This Row],[PoolQC]]="Po",1,0)))))</f>
        <v>0</v>
      </c>
      <c r="CP317" t="s">
        <v>109</v>
      </c>
      <c r="CQ317" t="s">
        <v>109</v>
      </c>
      <c r="CR317">
        <v>0</v>
      </c>
      <c r="CS317">
        <v>7</v>
      </c>
      <c r="CT317">
        <v>2009</v>
      </c>
      <c r="CU317" t="s">
        <v>136</v>
      </c>
      <c r="CV317" t="s">
        <v>137</v>
      </c>
      <c r="CW317">
        <f>COUNTIF(fun[[#This Row],[Id]:[SaleCondition]],0)</f>
        <v>14</v>
      </c>
      <c r="CX317">
        <f>COUNTIF(fun[[#This Row],[Id]:[SaleCondition]],"NA")</f>
        <v>4</v>
      </c>
      <c r="CY317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317">
        <f>fun[NUM_ExCond]+fun[NUM_BsmtCond]+fun[NUM_GarCond]</f>
        <v>9</v>
      </c>
      <c r="DA3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3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317">
        <v>188500</v>
      </c>
    </row>
    <row r="318" spans="1:107" x14ac:dyDescent="0.25">
      <c r="A318">
        <v>317</v>
      </c>
      <c r="B318">
        <v>60</v>
      </c>
      <c r="C318" t="s">
        <v>107</v>
      </c>
      <c r="D318">
        <f>IF(fun[[#This Row],[MSZoning]]="RL",1,0)</f>
        <v>1</v>
      </c>
      <c r="E318">
        <f>IF(fun[[#This Row],[rl]]="RM",1,0)</f>
        <v>0</v>
      </c>
      <c r="F318">
        <f>IF(fun[[#This Row],[rm]]="RH",1,0)</f>
        <v>0</v>
      </c>
      <c r="G318">
        <f>IF(fun[[#This Row],[rh]]="C (all)",1,0)</f>
        <v>0</v>
      </c>
      <c r="H318">
        <v>94</v>
      </c>
      <c r="I318">
        <f>IF(fun[[#This Row],[LotFrontage]]="NA",0,fun[[#This Row],[LotFrontage]])</f>
        <v>94</v>
      </c>
      <c r="J318">
        <v>13005</v>
      </c>
      <c r="K318" t="s">
        <v>108</v>
      </c>
      <c r="L318" t="s">
        <v>109</v>
      </c>
      <c r="M318" t="s">
        <v>146</v>
      </c>
      <c r="N318" t="s">
        <v>111</v>
      </c>
      <c r="O318" t="s">
        <v>112</v>
      </c>
      <c r="P318" t="s">
        <v>148</v>
      </c>
      <c r="Q318" t="s">
        <v>114</v>
      </c>
      <c r="R318" t="s">
        <v>164</v>
      </c>
      <c r="S318" t="s">
        <v>116</v>
      </c>
      <c r="T318" t="s">
        <v>116</v>
      </c>
      <c r="U318" t="s">
        <v>117</v>
      </c>
      <c r="V318" t="s">
        <v>118</v>
      </c>
      <c r="W318">
        <v>7</v>
      </c>
      <c r="X318">
        <v>7</v>
      </c>
      <c r="Y318">
        <v>1980</v>
      </c>
      <c r="Z318">
        <v>1980</v>
      </c>
      <c r="AA318" t="s">
        <v>119</v>
      </c>
      <c r="AB318" t="s">
        <v>120</v>
      </c>
      <c r="AC318" t="s">
        <v>206</v>
      </c>
      <c r="AD318" t="s">
        <v>207</v>
      </c>
      <c r="AE318" t="s">
        <v>122</v>
      </c>
      <c r="AF318">
        <v>278</v>
      </c>
      <c r="AG318" t="s">
        <v>123</v>
      </c>
      <c r="AH318">
        <f>IF(fun[[#This Row],[ExterQual]]="Ex",5,IF(fun[[#This Row],[ExterQual]]="Gd",4,IF(fun[[#This Row],[ExterQual]]="TA",3,IF(fun[[#This Row],[ExterQual]]="Fa",2,1))))</f>
        <v>4</v>
      </c>
      <c r="AI318" t="s">
        <v>124</v>
      </c>
      <c r="AJ318">
        <f>IF(fun[[#This Row],[ExterCond]]="Ex",5,IF(fun[[#This Row],[ExterCond]]="Gd",4,IF(fun[[#This Row],[ExterCond]]="TA",3,IF(fun[[#This Row],[ExterCond]]="Fa",2,1))))</f>
        <v>3</v>
      </c>
      <c r="AK318" t="s">
        <v>144</v>
      </c>
      <c r="AL318" t="s">
        <v>123</v>
      </c>
      <c r="AM318">
        <f>IF(fun[[#This Row],[BsmtQual]]="Ex",5,IF(fun[[#This Row],[BsmtQual]]="Gd",4,IF(fun[[#This Row],[BsmtQual]]="TA",3,IF(fun[[#This Row],[BsmtQual]]="Fa",2,IF(fun[[#This Row],[BsmtQual]]="Po",1,0)))))</f>
        <v>4</v>
      </c>
      <c r="AN318" t="s">
        <v>124</v>
      </c>
      <c r="AO318">
        <f>IF(fun[[#This Row],[BsmtCond]]="Ex",5,IF(fun[[#This Row],[BsmtCond]]="Gd",4,IF(fun[[#This Row],[BsmtCond]]="TA",3,IF(fun[[#This Row],[BsmtCond]]="Fa",2,IF(fun[[#This Row],[BsmtCond]]="Po",1,0)))))</f>
        <v>3</v>
      </c>
      <c r="AP318" t="s">
        <v>126</v>
      </c>
      <c r="AQ318">
        <f>IF(fun[[#This Row],[BsmtExposure]]="Gd",3,IF(fun[[#This Row],[BsmtExposure]]="Av",2,IF(fun[[#This Row],[BsmtExposure]]="Mn",1,0)))</f>
        <v>0</v>
      </c>
      <c r="AR318" t="s">
        <v>127</v>
      </c>
      <c r="AS318">
        <v>692</v>
      </c>
      <c r="AT318" t="s">
        <v>128</v>
      </c>
      <c r="AU318">
        <v>0</v>
      </c>
      <c r="AV318">
        <v>153</v>
      </c>
      <c r="AW318">
        <v>845</v>
      </c>
      <c r="AX318" t="s">
        <v>129</v>
      </c>
      <c r="AY318" t="s">
        <v>124</v>
      </c>
      <c r="AZ318">
        <f>IF(fun[[#This Row],[HeatingQC]]="Ex",5,IF(fun[[#This Row],[HeatingQC]]="Gd",4,IF(fun[[#This Row],[HeatingQC]]="TA",3,IF(fun[[#This Row],[HeatingQC]]="Fa",2,IF(fun[[#This Row],[HeatingQC]]="Po",1,0)))))</f>
        <v>3</v>
      </c>
      <c r="BA318" t="s">
        <v>131</v>
      </c>
      <c r="BB318" t="s">
        <v>132</v>
      </c>
      <c r="BC318">
        <v>1153</v>
      </c>
      <c r="BD318">
        <v>1200</v>
      </c>
      <c r="BE318">
        <v>0</v>
      </c>
      <c r="BF318">
        <v>2353</v>
      </c>
      <c r="BG318">
        <f>LOG(fun[[#This Row],[GrLivArea]])</f>
        <v>3.3716219271760215</v>
      </c>
      <c r="BH318">
        <v>1</v>
      </c>
      <c r="BI318">
        <v>0</v>
      </c>
      <c r="BJ318">
        <f>fun[[#This Row],[BsmtFullBath]]+(0.5*fun[[#This Row],[BsmtHalfBath]])</f>
        <v>1</v>
      </c>
      <c r="BK318">
        <v>2</v>
      </c>
      <c r="BL318">
        <v>1</v>
      </c>
      <c r="BM318">
        <f>fun[[#This Row],[HalfBath]]+fun[[#This Row],[TOTBaseBath]]+fun[[#This Row],[FullBath]]</f>
        <v>4</v>
      </c>
      <c r="BN318">
        <v>4</v>
      </c>
      <c r="BO318">
        <v>1</v>
      </c>
      <c r="BP318" t="s">
        <v>130</v>
      </c>
      <c r="BQ318">
        <f>IF(fun[[#This Row],[KitchenQual]]="Ex",5,IF(fun[[#This Row],[KitchenQual]]="Gd",4,IF(fun[[#This Row],[KitchenQual]]="TA",3,IF(fun[[#This Row],[KitchenQual]]="Fa",2,0))))</f>
        <v>5</v>
      </c>
      <c r="BR318">
        <v>10</v>
      </c>
      <c r="BS318" t="s">
        <v>133</v>
      </c>
      <c r="BT318">
        <v>1</v>
      </c>
      <c r="BU318" t="s">
        <v>124</v>
      </c>
      <c r="BV318">
        <f>IF(fun[[#This Row],[FireplaceQu]]="Ex",5,IF(fun[[#This Row],[FireplaceQu]]="Gd",4,IF(fun[[#This Row],[FireplaceQu]]="TA",3,IF(fun[[#This Row],[FireplaceQu]]="Fa",2,0))))</f>
        <v>3</v>
      </c>
      <c r="BW318" t="s">
        <v>134</v>
      </c>
      <c r="BX318">
        <v>1983</v>
      </c>
      <c r="BY318" t="s">
        <v>135</v>
      </c>
      <c r="BZ318">
        <v>2</v>
      </c>
      <c r="CA318">
        <v>484</v>
      </c>
      <c r="CB318" t="s">
        <v>124</v>
      </c>
      <c r="CC318">
        <f>IF(fun[[#This Row],[GarageQual]]="Ex",5,IF(fun[[#This Row],[GarageQual]]="Gd",4,IF(fun[[#This Row],[GarageQual]]="TA",3,IF(fun[[#This Row],[GarageQual]]="Fa",2,IF(fun[[#This Row],[GarageQual]]="Po",1,0)))))</f>
        <v>3</v>
      </c>
      <c r="CD318" t="s">
        <v>124</v>
      </c>
      <c r="CE318">
        <f>IF(fun[[#This Row],[GarageCond]]="Ex",5,IF(fun[[#This Row],[GarageCond]]="Gd",4,IF(fun[[#This Row],[GarageCond]]="TA",3,IF(fun[[#This Row],[GarageCond]]="Fa",2,IF(fun[[#This Row],[GarageCond]]="Po",1,0)))))</f>
        <v>3</v>
      </c>
      <c r="CF318" t="s">
        <v>131</v>
      </c>
      <c r="CG318">
        <v>288</v>
      </c>
      <c r="CH318">
        <v>195</v>
      </c>
      <c r="CI318">
        <v>0</v>
      </c>
      <c r="CJ318">
        <v>0</v>
      </c>
      <c r="CK318">
        <v>0</v>
      </c>
      <c r="CL318">
        <f>(0.5*fun[[#This Row],[WoodDeckSF]])+fun[[#This Row],[OpenPorchSF]]+(2*fun[[#This Row],[EnclosedPorch]])+(1.5*fun[[#This Row],[3SsnPorch]])+fun[[#This Row],[ScreenPorch]]</f>
        <v>339</v>
      </c>
      <c r="CM318">
        <v>0</v>
      </c>
      <c r="CN318" t="s">
        <v>109</v>
      </c>
      <c r="CO318">
        <f>IF(fun[[#This Row],[PoolQC]]="Ex",5,IF(fun[[#This Row],[PoolQC]]="Gd",4,IF(fun[[#This Row],[PoolQC]]="TA",3,IF(fun[[#This Row],[PoolQC]]="Fa",2,IF(fun[[#This Row],[PoolQC]]="Po",1,0)))))</f>
        <v>0</v>
      </c>
      <c r="CP318" t="s">
        <v>191</v>
      </c>
      <c r="CQ318" t="s">
        <v>109</v>
      </c>
      <c r="CR318">
        <v>0</v>
      </c>
      <c r="CS318">
        <v>8</v>
      </c>
      <c r="CT318">
        <v>2009</v>
      </c>
      <c r="CU318" t="s">
        <v>136</v>
      </c>
      <c r="CV318" t="s">
        <v>137</v>
      </c>
      <c r="CW318">
        <f>COUNTIF(fun[[#This Row],[Id]:[SaleCondition]],0)</f>
        <v>13</v>
      </c>
      <c r="CX318">
        <f>COUNTIF(fun[[#This Row],[Id]:[SaleCondition]],"NA")</f>
        <v>3</v>
      </c>
      <c r="CY318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318">
        <f>fun[NUM_ExCond]+fun[NUM_BsmtCond]+fun[NUM_GarCond]</f>
        <v>9</v>
      </c>
      <c r="DA3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3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84.5</v>
      </c>
      <c r="DC318">
        <v>260000</v>
      </c>
    </row>
    <row r="319" spans="1:107" x14ac:dyDescent="0.25">
      <c r="A319">
        <v>318</v>
      </c>
      <c r="B319">
        <v>60</v>
      </c>
      <c r="C319" t="s">
        <v>218</v>
      </c>
      <c r="D319">
        <f>IF(fun[[#This Row],[MSZoning]]="RL",1,0)</f>
        <v>0</v>
      </c>
      <c r="E319">
        <f>IF(fun[[#This Row],[rl]]="RM",1,0)</f>
        <v>0</v>
      </c>
      <c r="F319">
        <f>IF(fun[[#This Row],[rm]]="RH",1,0)</f>
        <v>0</v>
      </c>
      <c r="G319">
        <f>IF(fun[[#This Row],[rh]]="C (all)",1,0)</f>
        <v>0</v>
      </c>
      <c r="H319">
        <v>75</v>
      </c>
      <c r="I319">
        <f>IF(fun[[#This Row],[LotFrontage]]="NA",0,fun[[#This Row],[LotFrontage]])</f>
        <v>75</v>
      </c>
      <c r="J319">
        <v>9000</v>
      </c>
      <c r="K319" t="s">
        <v>108</v>
      </c>
      <c r="L319" t="s">
        <v>109</v>
      </c>
      <c r="M319" t="s">
        <v>110</v>
      </c>
      <c r="N319" t="s">
        <v>111</v>
      </c>
      <c r="O319" t="s">
        <v>112</v>
      </c>
      <c r="P319" t="s">
        <v>113</v>
      </c>
      <c r="Q319" t="s">
        <v>114</v>
      </c>
      <c r="R319" t="s">
        <v>162</v>
      </c>
      <c r="S319" t="s">
        <v>116</v>
      </c>
      <c r="T319" t="s">
        <v>116</v>
      </c>
      <c r="U319" t="s">
        <v>117</v>
      </c>
      <c r="V319" t="s">
        <v>118</v>
      </c>
      <c r="W319">
        <v>8</v>
      </c>
      <c r="X319">
        <v>5</v>
      </c>
      <c r="Y319">
        <v>2006</v>
      </c>
      <c r="Z319">
        <v>2006</v>
      </c>
      <c r="AA319" t="s">
        <v>119</v>
      </c>
      <c r="AB319" t="s">
        <v>120</v>
      </c>
      <c r="AC319" t="s">
        <v>121</v>
      </c>
      <c r="AD319" t="s">
        <v>121</v>
      </c>
      <c r="AE319" t="s">
        <v>143</v>
      </c>
      <c r="AF319">
        <v>0</v>
      </c>
      <c r="AG319" t="s">
        <v>123</v>
      </c>
      <c r="AH319">
        <f>IF(fun[[#This Row],[ExterQual]]="Ex",5,IF(fun[[#This Row],[ExterQual]]="Gd",4,IF(fun[[#This Row],[ExterQual]]="TA",3,IF(fun[[#This Row],[ExterQual]]="Fa",2,1))))</f>
        <v>4</v>
      </c>
      <c r="AI319" t="s">
        <v>124</v>
      </c>
      <c r="AJ319">
        <f>IF(fun[[#This Row],[ExterCond]]="Ex",5,IF(fun[[#This Row],[ExterCond]]="Gd",4,IF(fun[[#This Row],[ExterCond]]="TA",3,IF(fun[[#This Row],[ExterCond]]="Fa",2,1))))</f>
        <v>3</v>
      </c>
      <c r="AK319" t="s">
        <v>125</v>
      </c>
      <c r="AL319" t="s">
        <v>123</v>
      </c>
      <c r="AM319">
        <f>IF(fun[[#This Row],[BsmtQual]]="Ex",5,IF(fun[[#This Row],[BsmtQual]]="Gd",4,IF(fun[[#This Row],[BsmtQual]]="TA",3,IF(fun[[#This Row],[BsmtQual]]="Fa",2,IF(fun[[#This Row],[BsmtQual]]="Po",1,0)))))</f>
        <v>4</v>
      </c>
      <c r="AN319" t="s">
        <v>124</v>
      </c>
      <c r="AO319">
        <f>IF(fun[[#This Row],[BsmtCond]]="Ex",5,IF(fun[[#This Row],[BsmtCond]]="Gd",4,IF(fun[[#This Row],[BsmtCond]]="TA",3,IF(fun[[#This Row],[BsmtCond]]="Fa",2,IF(fun[[#This Row],[BsmtCond]]="Po",1,0)))))</f>
        <v>3</v>
      </c>
      <c r="AP319" t="s">
        <v>156</v>
      </c>
      <c r="AQ319">
        <f>IF(fun[[#This Row],[BsmtExposure]]="Gd",3,IF(fun[[#This Row],[BsmtExposure]]="Av",2,IF(fun[[#This Row],[BsmtExposure]]="Mn",1,0)))</f>
        <v>2</v>
      </c>
      <c r="AR319" t="s">
        <v>128</v>
      </c>
      <c r="AS319">
        <v>0</v>
      </c>
      <c r="AT319" t="s">
        <v>128</v>
      </c>
      <c r="AU319">
        <v>0</v>
      </c>
      <c r="AV319">
        <v>1088</v>
      </c>
      <c r="AW319">
        <v>1088</v>
      </c>
      <c r="AX319" t="s">
        <v>129</v>
      </c>
      <c r="AY319" t="s">
        <v>130</v>
      </c>
      <c r="AZ319">
        <f>IF(fun[[#This Row],[HeatingQC]]="Ex",5,IF(fun[[#This Row],[HeatingQC]]="Gd",4,IF(fun[[#This Row],[HeatingQC]]="TA",3,IF(fun[[#This Row],[HeatingQC]]="Fa",2,IF(fun[[#This Row],[HeatingQC]]="Po",1,0)))))</f>
        <v>5</v>
      </c>
      <c r="BA319" t="s">
        <v>131</v>
      </c>
      <c r="BB319" t="s">
        <v>132</v>
      </c>
      <c r="BC319">
        <v>1088</v>
      </c>
      <c r="BD319">
        <v>871</v>
      </c>
      <c r="BE319">
        <v>0</v>
      </c>
      <c r="BF319">
        <v>1959</v>
      </c>
      <c r="BG319">
        <f>LOG(fun[[#This Row],[GrLivArea]])</f>
        <v>3.2920344359947364</v>
      </c>
      <c r="BH319">
        <v>0</v>
      </c>
      <c r="BI319">
        <v>0</v>
      </c>
      <c r="BJ319">
        <f>fun[[#This Row],[BsmtFullBath]]+(0.5*fun[[#This Row],[BsmtHalfBath]])</f>
        <v>0</v>
      </c>
      <c r="BK319">
        <v>2</v>
      </c>
      <c r="BL319">
        <v>1</v>
      </c>
      <c r="BM319">
        <f>fun[[#This Row],[HalfBath]]+fun[[#This Row],[TOTBaseBath]]+fun[[#This Row],[FullBath]]</f>
        <v>3</v>
      </c>
      <c r="BN319">
        <v>3</v>
      </c>
      <c r="BO319">
        <v>1</v>
      </c>
      <c r="BP319" t="s">
        <v>123</v>
      </c>
      <c r="BQ319">
        <f>IF(fun[[#This Row],[KitchenQual]]="Ex",5,IF(fun[[#This Row],[KitchenQual]]="Gd",4,IF(fun[[#This Row],[KitchenQual]]="TA",3,IF(fun[[#This Row],[KitchenQual]]="Fa",2,0))))</f>
        <v>4</v>
      </c>
      <c r="BR319">
        <v>8</v>
      </c>
      <c r="BS319" t="s">
        <v>133</v>
      </c>
      <c r="BT319">
        <v>1</v>
      </c>
      <c r="BU319" t="s">
        <v>123</v>
      </c>
      <c r="BV319">
        <f>IF(fun[[#This Row],[FireplaceQu]]="Ex",5,IF(fun[[#This Row],[FireplaceQu]]="Gd",4,IF(fun[[#This Row],[FireplaceQu]]="TA",3,IF(fun[[#This Row],[FireplaceQu]]="Fa",2,0))))</f>
        <v>4</v>
      </c>
      <c r="BW319" t="s">
        <v>134</v>
      </c>
      <c r="BX319">
        <v>2006</v>
      </c>
      <c r="BY319" t="s">
        <v>135</v>
      </c>
      <c r="BZ319">
        <v>3</v>
      </c>
      <c r="CA319">
        <v>1025</v>
      </c>
      <c r="CB319" t="s">
        <v>124</v>
      </c>
      <c r="CC319">
        <f>IF(fun[[#This Row],[GarageQual]]="Ex",5,IF(fun[[#This Row],[GarageQual]]="Gd",4,IF(fun[[#This Row],[GarageQual]]="TA",3,IF(fun[[#This Row],[GarageQual]]="Fa",2,IF(fun[[#This Row],[GarageQual]]="Po",1,0)))))</f>
        <v>3</v>
      </c>
      <c r="CD319" t="s">
        <v>124</v>
      </c>
      <c r="CE319">
        <f>IF(fun[[#This Row],[GarageCond]]="Ex",5,IF(fun[[#This Row],[GarageCond]]="Gd",4,IF(fun[[#This Row],[GarageCond]]="TA",3,IF(fun[[#This Row],[GarageCond]]="Fa",2,IF(fun[[#This Row],[GarageCond]]="Po",1,0)))))</f>
        <v>3</v>
      </c>
      <c r="CF319" t="s">
        <v>131</v>
      </c>
      <c r="CG319">
        <v>208</v>
      </c>
      <c r="CH319">
        <v>46</v>
      </c>
      <c r="CI319">
        <v>0</v>
      </c>
      <c r="CJ319">
        <v>0</v>
      </c>
      <c r="CK319">
        <v>0</v>
      </c>
      <c r="CL319">
        <f>(0.5*fun[[#This Row],[WoodDeckSF]])+fun[[#This Row],[OpenPorchSF]]+(2*fun[[#This Row],[EnclosedPorch]])+(1.5*fun[[#This Row],[3SsnPorch]])+fun[[#This Row],[ScreenPorch]]</f>
        <v>150</v>
      </c>
      <c r="CM319">
        <v>0</v>
      </c>
      <c r="CN319" t="s">
        <v>109</v>
      </c>
      <c r="CO319">
        <f>IF(fun[[#This Row],[PoolQC]]="Ex",5,IF(fun[[#This Row],[PoolQC]]="Gd",4,IF(fun[[#This Row],[PoolQC]]="TA",3,IF(fun[[#This Row],[PoolQC]]="Fa",2,IF(fun[[#This Row],[PoolQC]]="Po",1,0)))))</f>
        <v>0</v>
      </c>
      <c r="CP319" t="s">
        <v>109</v>
      </c>
      <c r="CQ319" t="s">
        <v>109</v>
      </c>
      <c r="CR319">
        <v>0</v>
      </c>
      <c r="CS319">
        <v>12</v>
      </c>
      <c r="CT319">
        <v>2007</v>
      </c>
      <c r="CU319" t="s">
        <v>136</v>
      </c>
      <c r="CV319" t="s">
        <v>137</v>
      </c>
      <c r="CW319">
        <f>COUNTIF(fun[[#This Row],[Id]:[SaleCondition]],0)</f>
        <v>17</v>
      </c>
      <c r="CX319">
        <f>COUNTIF(fun[[#This Row],[Id]:[SaleCondition]],"NA")</f>
        <v>4</v>
      </c>
      <c r="CY31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319">
        <f>fun[NUM_ExCond]+fun[NUM_BsmtCond]+fun[NUM_GarCond]</f>
        <v>9</v>
      </c>
      <c r="DA3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3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319">
        <v>270000</v>
      </c>
    </row>
    <row r="320" spans="1:107" x14ac:dyDescent="0.25">
      <c r="A320">
        <v>319</v>
      </c>
      <c r="B320">
        <v>60</v>
      </c>
      <c r="C320" t="s">
        <v>107</v>
      </c>
      <c r="D320">
        <f>IF(fun[[#This Row],[MSZoning]]="RL",1,0)</f>
        <v>1</v>
      </c>
      <c r="E320">
        <f>IF(fun[[#This Row],[rl]]="RM",1,0)</f>
        <v>0</v>
      </c>
      <c r="F320">
        <f>IF(fun[[#This Row],[rm]]="RH",1,0)</f>
        <v>0</v>
      </c>
      <c r="G320">
        <f>IF(fun[[#This Row],[rh]]="C (all)",1,0)</f>
        <v>0</v>
      </c>
      <c r="H320">
        <v>90</v>
      </c>
      <c r="I320">
        <f>IF(fun[[#This Row],[LotFrontage]]="NA",0,fun[[#This Row],[LotFrontage]])</f>
        <v>90</v>
      </c>
      <c r="J320">
        <v>9900</v>
      </c>
      <c r="K320" t="s">
        <v>108</v>
      </c>
      <c r="L320" t="s">
        <v>109</v>
      </c>
      <c r="M320" t="s">
        <v>110</v>
      </c>
      <c r="N320" t="s">
        <v>221</v>
      </c>
      <c r="O320" t="s">
        <v>112</v>
      </c>
      <c r="P320" t="s">
        <v>113</v>
      </c>
      <c r="Q320" t="s">
        <v>220</v>
      </c>
      <c r="R320" t="s">
        <v>155</v>
      </c>
      <c r="S320" t="s">
        <v>116</v>
      </c>
      <c r="T320" t="s">
        <v>116</v>
      </c>
      <c r="U320" t="s">
        <v>117</v>
      </c>
      <c r="V320" t="s">
        <v>118</v>
      </c>
      <c r="W320">
        <v>7</v>
      </c>
      <c r="X320">
        <v>5</v>
      </c>
      <c r="Y320">
        <v>1993</v>
      </c>
      <c r="Z320">
        <v>1993</v>
      </c>
      <c r="AA320" t="s">
        <v>119</v>
      </c>
      <c r="AB320" t="s">
        <v>120</v>
      </c>
      <c r="AC320" t="s">
        <v>166</v>
      </c>
      <c r="AD320" t="s">
        <v>166</v>
      </c>
      <c r="AE320" t="s">
        <v>122</v>
      </c>
      <c r="AF320">
        <v>256</v>
      </c>
      <c r="AG320" t="s">
        <v>123</v>
      </c>
      <c r="AH320">
        <f>IF(fun[[#This Row],[ExterQual]]="Ex",5,IF(fun[[#This Row],[ExterQual]]="Gd",4,IF(fun[[#This Row],[ExterQual]]="TA",3,IF(fun[[#This Row],[ExterQual]]="Fa",2,1))))</f>
        <v>4</v>
      </c>
      <c r="AI320" t="s">
        <v>124</v>
      </c>
      <c r="AJ320">
        <f>IF(fun[[#This Row],[ExterCond]]="Ex",5,IF(fun[[#This Row],[ExterCond]]="Gd",4,IF(fun[[#This Row],[ExterCond]]="TA",3,IF(fun[[#This Row],[ExterCond]]="Fa",2,1))))</f>
        <v>3</v>
      </c>
      <c r="AK320" t="s">
        <v>125</v>
      </c>
      <c r="AL320" t="s">
        <v>123</v>
      </c>
      <c r="AM320">
        <f>IF(fun[[#This Row],[BsmtQual]]="Ex",5,IF(fun[[#This Row],[BsmtQual]]="Gd",4,IF(fun[[#This Row],[BsmtQual]]="TA",3,IF(fun[[#This Row],[BsmtQual]]="Fa",2,IF(fun[[#This Row],[BsmtQual]]="Po",1,0)))))</f>
        <v>4</v>
      </c>
      <c r="AN320" t="s">
        <v>124</v>
      </c>
      <c r="AO320">
        <f>IF(fun[[#This Row],[BsmtCond]]="Ex",5,IF(fun[[#This Row],[BsmtCond]]="Gd",4,IF(fun[[#This Row],[BsmtCond]]="TA",3,IF(fun[[#This Row],[BsmtCond]]="Fa",2,IF(fun[[#This Row],[BsmtCond]]="Po",1,0)))))</f>
        <v>3</v>
      </c>
      <c r="AP320" t="s">
        <v>123</v>
      </c>
      <c r="AQ320">
        <f>IF(fun[[#This Row],[BsmtExposure]]="Gd",3,IF(fun[[#This Row],[BsmtExposure]]="Av",2,IF(fun[[#This Row],[BsmtExposure]]="Mn",1,0)))</f>
        <v>3</v>
      </c>
      <c r="AR320" t="s">
        <v>127</v>
      </c>
      <c r="AS320">
        <v>987</v>
      </c>
      <c r="AT320" t="s">
        <v>128</v>
      </c>
      <c r="AU320">
        <v>0</v>
      </c>
      <c r="AV320">
        <v>360</v>
      </c>
      <c r="AW320">
        <v>1347</v>
      </c>
      <c r="AX320" t="s">
        <v>129</v>
      </c>
      <c r="AY320" t="s">
        <v>130</v>
      </c>
      <c r="AZ320">
        <f>IF(fun[[#This Row],[HeatingQC]]="Ex",5,IF(fun[[#This Row],[HeatingQC]]="Gd",4,IF(fun[[#This Row],[HeatingQC]]="TA",3,IF(fun[[#This Row],[HeatingQC]]="Fa",2,IF(fun[[#This Row],[HeatingQC]]="Po",1,0)))))</f>
        <v>5</v>
      </c>
      <c r="BA320" t="s">
        <v>131</v>
      </c>
      <c r="BB320" t="s">
        <v>132</v>
      </c>
      <c r="BC320">
        <v>1372</v>
      </c>
      <c r="BD320">
        <v>1274</v>
      </c>
      <c r="BE320">
        <v>0</v>
      </c>
      <c r="BF320">
        <v>2646</v>
      </c>
      <c r="BG320">
        <f>LOG(fun[[#This Row],[GrLivArea]])</f>
        <v>3.422589839851482</v>
      </c>
      <c r="BH320">
        <v>1</v>
      </c>
      <c r="BI320">
        <v>0</v>
      </c>
      <c r="BJ320">
        <f>fun[[#This Row],[BsmtFullBath]]+(0.5*fun[[#This Row],[BsmtHalfBath]])</f>
        <v>1</v>
      </c>
      <c r="BK320">
        <v>2</v>
      </c>
      <c r="BL320">
        <v>1</v>
      </c>
      <c r="BM320">
        <f>fun[[#This Row],[HalfBath]]+fun[[#This Row],[TOTBaseBath]]+fun[[#This Row],[FullBath]]</f>
        <v>4</v>
      </c>
      <c r="BN320">
        <v>4</v>
      </c>
      <c r="BO320">
        <v>1</v>
      </c>
      <c r="BP320" t="s">
        <v>123</v>
      </c>
      <c r="BQ320">
        <f>IF(fun[[#This Row],[KitchenQual]]="Ex",5,IF(fun[[#This Row],[KitchenQual]]="Gd",4,IF(fun[[#This Row],[KitchenQual]]="TA",3,IF(fun[[#This Row],[KitchenQual]]="Fa",2,0))))</f>
        <v>4</v>
      </c>
      <c r="BR320">
        <v>9</v>
      </c>
      <c r="BS320" t="s">
        <v>133</v>
      </c>
      <c r="BT320">
        <v>1</v>
      </c>
      <c r="BU320" t="s">
        <v>124</v>
      </c>
      <c r="BV320">
        <f>IF(fun[[#This Row],[FireplaceQu]]="Ex",5,IF(fun[[#This Row],[FireplaceQu]]="Gd",4,IF(fun[[#This Row],[FireplaceQu]]="TA",3,IF(fun[[#This Row],[FireplaceQu]]="Fa",2,0))))</f>
        <v>3</v>
      </c>
      <c r="BW320" t="s">
        <v>134</v>
      </c>
      <c r="BX320">
        <v>1993</v>
      </c>
      <c r="BY320" t="s">
        <v>135</v>
      </c>
      <c r="BZ320">
        <v>3</v>
      </c>
      <c r="CA320">
        <v>656</v>
      </c>
      <c r="CB320" t="s">
        <v>124</v>
      </c>
      <c r="CC320">
        <f>IF(fun[[#This Row],[GarageQual]]="Ex",5,IF(fun[[#This Row],[GarageQual]]="Gd",4,IF(fun[[#This Row],[GarageQual]]="TA",3,IF(fun[[#This Row],[GarageQual]]="Fa",2,IF(fun[[#This Row],[GarageQual]]="Po",1,0)))))</f>
        <v>3</v>
      </c>
      <c r="CD320" t="s">
        <v>124</v>
      </c>
      <c r="CE320">
        <f>IF(fun[[#This Row],[GarageCond]]="Ex",5,IF(fun[[#This Row],[GarageCond]]="Gd",4,IF(fun[[#This Row],[GarageCond]]="TA",3,IF(fun[[#This Row],[GarageCond]]="Fa",2,IF(fun[[#This Row],[GarageCond]]="Po",1,0)))))</f>
        <v>3</v>
      </c>
      <c r="CF320" t="s">
        <v>131</v>
      </c>
      <c r="CG320">
        <v>340</v>
      </c>
      <c r="CH320">
        <v>60</v>
      </c>
      <c r="CI320">
        <v>144</v>
      </c>
      <c r="CJ320">
        <v>0</v>
      </c>
      <c r="CK320">
        <v>0</v>
      </c>
      <c r="CL320">
        <f>(0.5*fun[[#This Row],[WoodDeckSF]])+fun[[#This Row],[OpenPorchSF]]+(2*fun[[#This Row],[EnclosedPorch]])+(1.5*fun[[#This Row],[3SsnPorch]])+fun[[#This Row],[ScreenPorch]]</f>
        <v>518</v>
      </c>
      <c r="CM320">
        <v>0</v>
      </c>
      <c r="CN320" t="s">
        <v>109</v>
      </c>
      <c r="CO320">
        <f>IF(fun[[#This Row],[PoolQC]]="Ex",5,IF(fun[[#This Row],[PoolQC]]="Gd",4,IF(fun[[#This Row],[PoolQC]]="TA",3,IF(fun[[#This Row],[PoolQC]]="Fa",2,IF(fun[[#This Row],[PoolQC]]="Po",1,0)))))</f>
        <v>0</v>
      </c>
      <c r="CP320" t="s">
        <v>109</v>
      </c>
      <c r="CQ320" t="s">
        <v>109</v>
      </c>
      <c r="CR320">
        <v>0</v>
      </c>
      <c r="CS320">
        <v>4</v>
      </c>
      <c r="CT320">
        <v>2009</v>
      </c>
      <c r="CU320" t="s">
        <v>136</v>
      </c>
      <c r="CV320" t="s">
        <v>137</v>
      </c>
      <c r="CW320">
        <f>COUNTIF(fun[[#This Row],[Id]:[SaleCondition]],0)</f>
        <v>11</v>
      </c>
      <c r="CX320">
        <f>COUNTIF(fun[[#This Row],[Id]:[SaleCondition]],"NA")</f>
        <v>4</v>
      </c>
      <c r="CY320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320">
        <f>fun[NUM_ExCond]+fun[NUM_BsmtCond]+fun[NUM_GarCond]</f>
        <v>9</v>
      </c>
      <c r="DA3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3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71.75</v>
      </c>
      <c r="DC320">
        <v>260000</v>
      </c>
    </row>
    <row r="321" spans="1:107" x14ac:dyDescent="0.25">
      <c r="A321">
        <v>320</v>
      </c>
      <c r="B321">
        <v>80</v>
      </c>
      <c r="C321" t="s">
        <v>107</v>
      </c>
      <c r="D321">
        <f>IF(fun[[#This Row],[MSZoning]]="RL",1,0)</f>
        <v>1</v>
      </c>
      <c r="E321">
        <f>IF(fun[[#This Row],[rl]]="RM",1,0)</f>
        <v>0</v>
      </c>
      <c r="F321">
        <f>IF(fun[[#This Row],[rm]]="RH",1,0)</f>
        <v>0</v>
      </c>
      <c r="G321">
        <f>IF(fun[[#This Row],[rh]]="C (all)",1,0)</f>
        <v>0</v>
      </c>
      <c r="H321" t="s">
        <v>109</v>
      </c>
      <c r="I321">
        <f>IF(fun[[#This Row],[LotFrontage]]="NA",0,fun[[#This Row],[LotFrontage]])</f>
        <v>0</v>
      </c>
      <c r="J321">
        <v>14115</v>
      </c>
      <c r="K321" t="s">
        <v>108</v>
      </c>
      <c r="L321" t="s">
        <v>109</v>
      </c>
      <c r="M321" t="s">
        <v>110</v>
      </c>
      <c r="N321" t="s">
        <v>111</v>
      </c>
      <c r="O321" t="s">
        <v>112</v>
      </c>
      <c r="P321" t="s">
        <v>113</v>
      </c>
      <c r="Q321" t="s">
        <v>114</v>
      </c>
      <c r="R321" t="s">
        <v>164</v>
      </c>
      <c r="S321" t="s">
        <v>116</v>
      </c>
      <c r="T321" t="s">
        <v>116</v>
      </c>
      <c r="U321" t="s">
        <v>117</v>
      </c>
      <c r="V321" t="s">
        <v>223</v>
      </c>
      <c r="W321">
        <v>7</v>
      </c>
      <c r="X321">
        <v>5</v>
      </c>
      <c r="Y321">
        <v>1980</v>
      </c>
      <c r="Z321">
        <v>1980</v>
      </c>
      <c r="AA321" t="s">
        <v>119</v>
      </c>
      <c r="AB321" t="s">
        <v>120</v>
      </c>
      <c r="AC321" t="s">
        <v>187</v>
      </c>
      <c r="AD321" t="s">
        <v>187</v>
      </c>
      <c r="AE321" t="s">
        <v>122</v>
      </c>
      <c r="AF321">
        <v>225</v>
      </c>
      <c r="AG321" t="s">
        <v>124</v>
      </c>
      <c r="AH321">
        <f>IF(fun[[#This Row],[ExterQual]]="Ex",5,IF(fun[[#This Row],[ExterQual]]="Gd",4,IF(fun[[#This Row],[ExterQual]]="TA",3,IF(fun[[#This Row],[ExterQual]]="Fa",2,1))))</f>
        <v>3</v>
      </c>
      <c r="AI321" t="s">
        <v>124</v>
      </c>
      <c r="AJ321">
        <f>IF(fun[[#This Row],[ExterCond]]="Ex",5,IF(fun[[#This Row],[ExterCond]]="Gd",4,IF(fun[[#This Row],[ExterCond]]="TA",3,IF(fun[[#This Row],[ExterCond]]="Fa",2,1))))</f>
        <v>3</v>
      </c>
      <c r="AK321" t="s">
        <v>144</v>
      </c>
      <c r="AL321" t="s">
        <v>123</v>
      </c>
      <c r="AM321">
        <f>IF(fun[[#This Row],[BsmtQual]]="Ex",5,IF(fun[[#This Row],[BsmtQual]]="Gd",4,IF(fun[[#This Row],[BsmtQual]]="TA",3,IF(fun[[#This Row],[BsmtQual]]="Fa",2,IF(fun[[#This Row],[BsmtQual]]="Po",1,0)))))</f>
        <v>4</v>
      </c>
      <c r="AN321" t="s">
        <v>124</v>
      </c>
      <c r="AO321">
        <f>IF(fun[[#This Row],[BsmtCond]]="Ex",5,IF(fun[[#This Row],[BsmtCond]]="Gd",4,IF(fun[[#This Row],[BsmtCond]]="TA",3,IF(fun[[#This Row],[BsmtCond]]="Fa",2,IF(fun[[#This Row],[BsmtCond]]="Po",1,0)))))</f>
        <v>3</v>
      </c>
      <c r="AP321" t="s">
        <v>156</v>
      </c>
      <c r="AQ321">
        <f>IF(fun[[#This Row],[BsmtExposure]]="Gd",3,IF(fun[[#This Row],[BsmtExposure]]="Av",2,IF(fun[[#This Row],[BsmtExposure]]="Mn",1,0)))</f>
        <v>2</v>
      </c>
      <c r="AR321" t="s">
        <v>127</v>
      </c>
      <c r="AS321">
        <v>1036</v>
      </c>
      <c r="AT321" t="s">
        <v>128</v>
      </c>
      <c r="AU321">
        <v>0</v>
      </c>
      <c r="AV321">
        <v>336</v>
      </c>
      <c r="AW321">
        <v>1372</v>
      </c>
      <c r="AX321" t="s">
        <v>129</v>
      </c>
      <c r="AY321" t="s">
        <v>124</v>
      </c>
      <c r="AZ321">
        <f>IF(fun[[#This Row],[HeatingQC]]="Ex",5,IF(fun[[#This Row],[HeatingQC]]="Gd",4,IF(fun[[#This Row],[HeatingQC]]="TA",3,IF(fun[[#This Row],[HeatingQC]]="Fa",2,IF(fun[[#This Row],[HeatingQC]]="Po",1,0)))))</f>
        <v>3</v>
      </c>
      <c r="BA321" t="s">
        <v>131</v>
      </c>
      <c r="BB321" t="s">
        <v>132</v>
      </c>
      <c r="BC321">
        <v>1472</v>
      </c>
      <c r="BD321">
        <v>0</v>
      </c>
      <c r="BE321">
        <v>0</v>
      </c>
      <c r="BF321">
        <v>1472</v>
      </c>
      <c r="BG321">
        <f>LOG(fun[[#This Row],[GrLivArea]])</f>
        <v>3.1679078100014801</v>
      </c>
      <c r="BH321">
        <v>1</v>
      </c>
      <c r="BI321">
        <v>0</v>
      </c>
      <c r="BJ321">
        <f>fun[[#This Row],[BsmtFullBath]]+(0.5*fun[[#This Row],[BsmtHalfBath]])</f>
        <v>1</v>
      </c>
      <c r="BK321">
        <v>2</v>
      </c>
      <c r="BL321">
        <v>0</v>
      </c>
      <c r="BM321">
        <f>fun[[#This Row],[HalfBath]]+fun[[#This Row],[TOTBaseBath]]+fun[[#This Row],[FullBath]]</f>
        <v>3</v>
      </c>
      <c r="BN321">
        <v>3</v>
      </c>
      <c r="BO321">
        <v>1</v>
      </c>
      <c r="BP321" t="s">
        <v>124</v>
      </c>
      <c r="BQ321">
        <f>IF(fun[[#This Row],[KitchenQual]]="Ex",5,IF(fun[[#This Row],[KitchenQual]]="Gd",4,IF(fun[[#This Row],[KitchenQual]]="TA",3,IF(fun[[#This Row],[KitchenQual]]="Fa",2,0))))</f>
        <v>3</v>
      </c>
      <c r="BR321">
        <v>6</v>
      </c>
      <c r="BS321" t="s">
        <v>133</v>
      </c>
      <c r="BT321">
        <v>2</v>
      </c>
      <c r="BU321" t="s">
        <v>124</v>
      </c>
      <c r="BV321">
        <f>IF(fun[[#This Row],[FireplaceQu]]="Ex",5,IF(fun[[#This Row],[FireplaceQu]]="Gd",4,IF(fun[[#This Row],[FireplaceQu]]="TA",3,IF(fun[[#This Row],[FireplaceQu]]="Fa",2,0))))</f>
        <v>3</v>
      </c>
      <c r="BW321" t="s">
        <v>134</v>
      </c>
      <c r="BX321">
        <v>1980</v>
      </c>
      <c r="BY321" t="s">
        <v>128</v>
      </c>
      <c r="BZ321">
        <v>2</v>
      </c>
      <c r="CA321">
        <v>588</v>
      </c>
      <c r="CB321" t="s">
        <v>124</v>
      </c>
      <c r="CC321">
        <f>IF(fun[[#This Row],[GarageQual]]="Ex",5,IF(fun[[#This Row],[GarageQual]]="Gd",4,IF(fun[[#This Row],[GarageQual]]="TA",3,IF(fun[[#This Row],[GarageQual]]="Fa",2,IF(fun[[#This Row],[GarageQual]]="Po",1,0)))))</f>
        <v>3</v>
      </c>
      <c r="CD321" t="s">
        <v>124</v>
      </c>
      <c r="CE321">
        <f>IF(fun[[#This Row],[GarageCond]]="Ex",5,IF(fun[[#This Row],[GarageCond]]="Gd",4,IF(fun[[#This Row],[GarageCond]]="TA",3,IF(fun[[#This Row],[GarageCond]]="Fa",2,IF(fun[[#This Row],[GarageCond]]="Po",1,0)))))</f>
        <v>3</v>
      </c>
      <c r="CF321" t="s">
        <v>131</v>
      </c>
      <c r="CG321">
        <v>233</v>
      </c>
      <c r="CH321">
        <v>48</v>
      </c>
      <c r="CI321">
        <v>0</v>
      </c>
      <c r="CJ321">
        <v>0</v>
      </c>
      <c r="CK321">
        <v>0</v>
      </c>
      <c r="CL321">
        <f>(0.5*fun[[#This Row],[WoodDeckSF]])+fun[[#This Row],[OpenPorchSF]]+(2*fun[[#This Row],[EnclosedPorch]])+(1.5*fun[[#This Row],[3SsnPorch]])+fun[[#This Row],[ScreenPorch]]</f>
        <v>164.5</v>
      </c>
      <c r="CM321">
        <v>0</v>
      </c>
      <c r="CN321" t="s">
        <v>109</v>
      </c>
      <c r="CO321">
        <f>IF(fun[[#This Row],[PoolQC]]="Ex",5,IF(fun[[#This Row],[PoolQC]]="Gd",4,IF(fun[[#This Row],[PoolQC]]="TA",3,IF(fun[[#This Row],[PoolQC]]="Fa",2,IF(fun[[#This Row],[PoolQC]]="Po",1,0)))))</f>
        <v>0</v>
      </c>
      <c r="CP321" t="s">
        <v>109</v>
      </c>
      <c r="CQ321" t="s">
        <v>109</v>
      </c>
      <c r="CR321">
        <v>0</v>
      </c>
      <c r="CS321">
        <v>6</v>
      </c>
      <c r="CT321">
        <v>2009</v>
      </c>
      <c r="CU321" t="s">
        <v>136</v>
      </c>
      <c r="CV321" t="s">
        <v>137</v>
      </c>
      <c r="CW321">
        <f>COUNTIF(fun[[#This Row],[Id]:[SaleCondition]],0)</f>
        <v>15</v>
      </c>
      <c r="CX321">
        <f>COUNTIF(fun[[#This Row],[Id]:[SaleCondition]],"NA")</f>
        <v>5</v>
      </c>
      <c r="CY321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321">
        <f>fun[NUM_ExCond]+fun[NUM_BsmtCond]+fun[NUM_GarCond]</f>
        <v>9</v>
      </c>
      <c r="DA3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3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321">
        <v>187500</v>
      </c>
    </row>
    <row r="322" spans="1:107" x14ac:dyDescent="0.25">
      <c r="A322">
        <v>321</v>
      </c>
      <c r="B322">
        <v>60</v>
      </c>
      <c r="C322" t="s">
        <v>107</v>
      </c>
      <c r="D322">
        <f>IF(fun[[#This Row],[MSZoning]]="RL",1,0)</f>
        <v>1</v>
      </c>
      <c r="E322">
        <f>IF(fun[[#This Row],[rl]]="RM",1,0)</f>
        <v>0</v>
      </c>
      <c r="F322">
        <f>IF(fun[[#This Row],[rm]]="RH",1,0)</f>
        <v>0</v>
      </c>
      <c r="G322">
        <f>IF(fun[[#This Row],[rh]]="C (all)",1,0)</f>
        <v>0</v>
      </c>
      <c r="H322">
        <v>111</v>
      </c>
      <c r="I322">
        <f>IF(fun[[#This Row],[LotFrontage]]="NA",0,fun[[#This Row],[LotFrontage]])</f>
        <v>111</v>
      </c>
      <c r="J322">
        <v>16259</v>
      </c>
      <c r="K322" t="s">
        <v>108</v>
      </c>
      <c r="L322" t="s">
        <v>109</v>
      </c>
      <c r="M322" t="s">
        <v>110</v>
      </c>
      <c r="N322" t="s">
        <v>111</v>
      </c>
      <c r="O322" t="s">
        <v>112</v>
      </c>
      <c r="P322" t="s">
        <v>148</v>
      </c>
      <c r="Q322" t="s">
        <v>114</v>
      </c>
      <c r="R322" t="s">
        <v>180</v>
      </c>
      <c r="S322" t="s">
        <v>116</v>
      </c>
      <c r="T322" t="s">
        <v>116</v>
      </c>
      <c r="U322" t="s">
        <v>117</v>
      </c>
      <c r="V322" t="s">
        <v>118</v>
      </c>
      <c r="W322">
        <v>9</v>
      </c>
      <c r="X322">
        <v>5</v>
      </c>
      <c r="Y322">
        <v>2006</v>
      </c>
      <c r="Z322">
        <v>2006</v>
      </c>
      <c r="AA322" t="s">
        <v>119</v>
      </c>
      <c r="AB322" t="s">
        <v>120</v>
      </c>
      <c r="AC322" t="s">
        <v>121</v>
      </c>
      <c r="AD322" t="s">
        <v>121</v>
      </c>
      <c r="AE322" t="s">
        <v>163</v>
      </c>
      <c r="AF322">
        <v>370</v>
      </c>
      <c r="AG322" t="s">
        <v>124</v>
      </c>
      <c r="AH322">
        <f>IF(fun[[#This Row],[ExterQual]]="Ex",5,IF(fun[[#This Row],[ExterQual]]="Gd",4,IF(fun[[#This Row],[ExterQual]]="TA",3,IF(fun[[#This Row],[ExterQual]]="Fa",2,1))))</f>
        <v>3</v>
      </c>
      <c r="AI322" t="s">
        <v>124</v>
      </c>
      <c r="AJ322">
        <f>IF(fun[[#This Row],[ExterCond]]="Ex",5,IF(fun[[#This Row],[ExterCond]]="Gd",4,IF(fun[[#This Row],[ExterCond]]="TA",3,IF(fun[[#This Row],[ExterCond]]="Fa",2,1))))</f>
        <v>3</v>
      </c>
      <c r="AK322" t="s">
        <v>125</v>
      </c>
      <c r="AL322" t="s">
        <v>130</v>
      </c>
      <c r="AM322">
        <f>IF(fun[[#This Row],[BsmtQual]]="Ex",5,IF(fun[[#This Row],[BsmtQual]]="Gd",4,IF(fun[[#This Row],[BsmtQual]]="TA",3,IF(fun[[#This Row],[BsmtQual]]="Fa",2,IF(fun[[#This Row],[BsmtQual]]="Po",1,0)))))</f>
        <v>5</v>
      </c>
      <c r="AN322" t="s">
        <v>123</v>
      </c>
      <c r="AO322">
        <f>IF(fun[[#This Row],[BsmtCond]]="Ex",5,IF(fun[[#This Row],[BsmtCond]]="Gd",4,IF(fun[[#This Row],[BsmtCond]]="TA",3,IF(fun[[#This Row],[BsmtCond]]="Fa",2,IF(fun[[#This Row],[BsmtCond]]="Po",1,0)))))</f>
        <v>4</v>
      </c>
      <c r="AP322" t="s">
        <v>156</v>
      </c>
      <c r="AQ322">
        <f>IF(fun[[#This Row],[BsmtExposure]]="Gd",3,IF(fun[[#This Row],[BsmtExposure]]="Av",2,IF(fun[[#This Row],[BsmtExposure]]="Mn",1,0)))</f>
        <v>2</v>
      </c>
      <c r="AR322" t="s">
        <v>128</v>
      </c>
      <c r="AS322">
        <v>0</v>
      </c>
      <c r="AT322" t="s">
        <v>128</v>
      </c>
      <c r="AU322">
        <v>0</v>
      </c>
      <c r="AV322">
        <v>1249</v>
      </c>
      <c r="AW322">
        <v>1249</v>
      </c>
      <c r="AX322" t="s">
        <v>129</v>
      </c>
      <c r="AY322" t="s">
        <v>130</v>
      </c>
      <c r="AZ322">
        <f>IF(fun[[#This Row],[HeatingQC]]="Ex",5,IF(fun[[#This Row],[HeatingQC]]="Gd",4,IF(fun[[#This Row],[HeatingQC]]="TA",3,IF(fun[[#This Row],[HeatingQC]]="Fa",2,IF(fun[[#This Row],[HeatingQC]]="Po",1,0)))))</f>
        <v>5</v>
      </c>
      <c r="BA322" t="s">
        <v>131</v>
      </c>
      <c r="BB322" t="s">
        <v>132</v>
      </c>
      <c r="BC322">
        <v>1249</v>
      </c>
      <c r="BD322">
        <v>1347</v>
      </c>
      <c r="BE322">
        <v>0</v>
      </c>
      <c r="BF322">
        <v>2596</v>
      </c>
      <c r="BG322">
        <f>LOG(fun[[#This Row],[GrLivArea]])</f>
        <v>3.4143046881283317</v>
      </c>
      <c r="BH322">
        <v>0</v>
      </c>
      <c r="BI322">
        <v>0</v>
      </c>
      <c r="BJ322">
        <f>fun[[#This Row],[BsmtFullBath]]+(0.5*fun[[#This Row],[BsmtHalfBath]])</f>
        <v>0</v>
      </c>
      <c r="BK322">
        <v>3</v>
      </c>
      <c r="BL322">
        <v>1</v>
      </c>
      <c r="BM322">
        <f>fun[[#This Row],[HalfBath]]+fun[[#This Row],[TOTBaseBath]]+fun[[#This Row],[FullBath]]</f>
        <v>4</v>
      </c>
      <c r="BN322">
        <v>4</v>
      </c>
      <c r="BO322">
        <v>1</v>
      </c>
      <c r="BP322" t="s">
        <v>123</v>
      </c>
      <c r="BQ322">
        <f>IF(fun[[#This Row],[KitchenQual]]="Ex",5,IF(fun[[#This Row],[KitchenQual]]="Gd",4,IF(fun[[#This Row],[KitchenQual]]="TA",3,IF(fun[[#This Row],[KitchenQual]]="Fa",2,0))))</f>
        <v>4</v>
      </c>
      <c r="BR322">
        <v>9</v>
      </c>
      <c r="BS322" t="s">
        <v>133</v>
      </c>
      <c r="BT322">
        <v>0</v>
      </c>
      <c r="BU322" t="s">
        <v>109</v>
      </c>
      <c r="BV322">
        <f>IF(fun[[#This Row],[FireplaceQu]]="Ex",5,IF(fun[[#This Row],[FireplaceQu]]="Gd",4,IF(fun[[#This Row],[FireplaceQu]]="TA",3,IF(fun[[#This Row],[FireplaceQu]]="Fa",2,0))))</f>
        <v>0</v>
      </c>
      <c r="BW322" t="s">
        <v>134</v>
      </c>
      <c r="BX322">
        <v>2006</v>
      </c>
      <c r="BY322" t="s">
        <v>135</v>
      </c>
      <c r="BZ322">
        <v>3</v>
      </c>
      <c r="CA322">
        <v>840</v>
      </c>
      <c r="CB322" t="s">
        <v>124</v>
      </c>
      <c r="CC322">
        <f>IF(fun[[#This Row],[GarageQual]]="Ex",5,IF(fun[[#This Row],[GarageQual]]="Gd",4,IF(fun[[#This Row],[GarageQual]]="TA",3,IF(fun[[#This Row],[GarageQual]]="Fa",2,IF(fun[[#This Row],[GarageQual]]="Po",1,0)))))</f>
        <v>3</v>
      </c>
      <c r="CD322" t="s">
        <v>124</v>
      </c>
      <c r="CE322">
        <f>IF(fun[[#This Row],[GarageCond]]="Ex",5,IF(fun[[#This Row],[GarageCond]]="Gd",4,IF(fun[[#This Row],[GarageCond]]="TA",3,IF(fun[[#This Row],[GarageCond]]="Fa",2,IF(fun[[#This Row],[GarageCond]]="Po",1,0)))))</f>
        <v>3</v>
      </c>
      <c r="CF322" t="s">
        <v>131</v>
      </c>
      <c r="CG322">
        <v>240</v>
      </c>
      <c r="CH322">
        <v>154</v>
      </c>
      <c r="CI322">
        <v>0</v>
      </c>
      <c r="CJ322">
        <v>0</v>
      </c>
      <c r="CK322">
        <v>0</v>
      </c>
      <c r="CL322">
        <f>(0.5*fun[[#This Row],[WoodDeckSF]])+fun[[#This Row],[OpenPorchSF]]+(2*fun[[#This Row],[EnclosedPorch]])+(1.5*fun[[#This Row],[3SsnPorch]])+fun[[#This Row],[ScreenPorch]]</f>
        <v>274</v>
      </c>
      <c r="CM322">
        <v>0</v>
      </c>
      <c r="CN322" t="s">
        <v>109</v>
      </c>
      <c r="CO322">
        <f>IF(fun[[#This Row],[PoolQC]]="Ex",5,IF(fun[[#This Row],[PoolQC]]="Gd",4,IF(fun[[#This Row],[PoolQC]]="TA",3,IF(fun[[#This Row],[PoolQC]]="Fa",2,IF(fun[[#This Row],[PoolQC]]="Po",1,0)))))</f>
        <v>0</v>
      </c>
      <c r="CP322" t="s">
        <v>109</v>
      </c>
      <c r="CQ322" t="s">
        <v>109</v>
      </c>
      <c r="CR322">
        <v>0</v>
      </c>
      <c r="CS322">
        <v>9</v>
      </c>
      <c r="CT322">
        <v>2006</v>
      </c>
      <c r="CU322" t="s">
        <v>184</v>
      </c>
      <c r="CV322" t="s">
        <v>185</v>
      </c>
      <c r="CW322">
        <f>COUNTIF(fun[[#This Row],[Id]:[SaleCondition]],0)</f>
        <v>17</v>
      </c>
      <c r="CX322">
        <f>COUNTIF(fun[[#This Row],[Id]:[SaleCondition]],"NA")</f>
        <v>5</v>
      </c>
      <c r="CY322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322">
        <f>fun[NUM_ExCond]+fun[NUM_BsmtCond]+fun[NUM_GarCond]</f>
        <v>10</v>
      </c>
      <c r="DA3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3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79.916666666666657</v>
      </c>
      <c r="DC322">
        <v>342643</v>
      </c>
    </row>
    <row r="323" spans="1:107" x14ac:dyDescent="0.25">
      <c r="A323">
        <v>322</v>
      </c>
      <c r="B323">
        <v>60</v>
      </c>
      <c r="C323" t="s">
        <v>107</v>
      </c>
      <c r="D323">
        <f>IF(fun[[#This Row],[MSZoning]]="RL",1,0)</f>
        <v>1</v>
      </c>
      <c r="E323">
        <f>IF(fun[[#This Row],[rl]]="RM",1,0)</f>
        <v>0</v>
      </c>
      <c r="F323">
        <f>IF(fun[[#This Row],[rm]]="RH",1,0)</f>
        <v>0</v>
      </c>
      <c r="G323">
        <f>IF(fun[[#This Row],[rh]]="C (all)",1,0)</f>
        <v>0</v>
      </c>
      <c r="H323">
        <v>99</v>
      </c>
      <c r="I323">
        <f>IF(fun[[#This Row],[LotFrontage]]="NA",0,fun[[#This Row],[LotFrontage]])</f>
        <v>99</v>
      </c>
      <c r="J323">
        <v>12099</v>
      </c>
      <c r="K323" t="s">
        <v>108</v>
      </c>
      <c r="L323" t="s">
        <v>109</v>
      </c>
      <c r="M323" t="s">
        <v>146</v>
      </c>
      <c r="N323" t="s">
        <v>111</v>
      </c>
      <c r="O323" t="s">
        <v>112</v>
      </c>
      <c r="P323" t="s">
        <v>113</v>
      </c>
      <c r="Q323" t="s">
        <v>114</v>
      </c>
      <c r="R323" t="s">
        <v>180</v>
      </c>
      <c r="S323" t="s">
        <v>116</v>
      </c>
      <c r="T323" t="s">
        <v>116</v>
      </c>
      <c r="U323" t="s">
        <v>117</v>
      </c>
      <c r="V323" t="s">
        <v>118</v>
      </c>
      <c r="W323">
        <v>8</v>
      </c>
      <c r="X323">
        <v>5</v>
      </c>
      <c r="Y323">
        <v>2004</v>
      </c>
      <c r="Z323">
        <v>2004</v>
      </c>
      <c r="AA323" t="s">
        <v>119</v>
      </c>
      <c r="AB323" t="s">
        <v>120</v>
      </c>
      <c r="AC323" t="s">
        <v>121</v>
      </c>
      <c r="AD323" t="s">
        <v>121</v>
      </c>
      <c r="AE323" t="s">
        <v>122</v>
      </c>
      <c r="AF323">
        <v>388</v>
      </c>
      <c r="AG323" t="s">
        <v>123</v>
      </c>
      <c r="AH323">
        <f>IF(fun[[#This Row],[ExterQual]]="Ex",5,IF(fun[[#This Row],[ExterQual]]="Gd",4,IF(fun[[#This Row],[ExterQual]]="TA",3,IF(fun[[#This Row],[ExterQual]]="Fa",2,1))))</f>
        <v>4</v>
      </c>
      <c r="AI323" t="s">
        <v>124</v>
      </c>
      <c r="AJ323">
        <f>IF(fun[[#This Row],[ExterCond]]="Ex",5,IF(fun[[#This Row],[ExterCond]]="Gd",4,IF(fun[[#This Row],[ExterCond]]="TA",3,IF(fun[[#This Row],[ExterCond]]="Fa",2,1))))</f>
        <v>3</v>
      </c>
      <c r="AK323" t="s">
        <v>125</v>
      </c>
      <c r="AL323" t="s">
        <v>130</v>
      </c>
      <c r="AM323">
        <f>IF(fun[[#This Row],[BsmtQual]]="Ex",5,IF(fun[[#This Row],[BsmtQual]]="Gd",4,IF(fun[[#This Row],[BsmtQual]]="TA",3,IF(fun[[#This Row],[BsmtQual]]="Fa",2,IF(fun[[#This Row],[BsmtQual]]="Po",1,0)))))</f>
        <v>5</v>
      </c>
      <c r="AN323" t="s">
        <v>124</v>
      </c>
      <c r="AO323">
        <f>IF(fun[[#This Row],[BsmtCond]]="Ex",5,IF(fun[[#This Row],[BsmtCond]]="Gd",4,IF(fun[[#This Row],[BsmtCond]]="TA",3,IF(fun[[#This Row],[BsmtCond]]="Fa",2,IF(fun[[#This Row],[BsmtCond]]="Po",1,0)))))</f>
        <v>3</v>
      </c>
      <c r="AP323" t="s">
        <v>156</v>
      </c>
      <c r="AQ323">
        <f>IF(fun[[#This Row],[BsmtExposure]]="Gd",3,IF(fun[[#This Row],[BsmtExposure]]="Av",2,IF(fun[[#This Row],[BsmtExposure]]="Mn",1,0)))</f>
        <v>2</v>
      </c>
      <c r="AR323" t="s">
        <v>127</v>
      </c>
      <c r="AS323">
        <v>970</v>
      </c>
      <c r="AT323" t="s">
        <v>128</v>
      </c>
      <c r="AU323">
        <v>0</v>
      </c>
      <c r="AV323">
        <v>166</v>
      </c>
      <c r="AW323">
        <v>1136</v>
      </c>
      <c r="AX323" t="s">
        <v>129</v>
      </c>
      <c r="AY323" t="s">
        <v>130</v>
      </c>
      <c r="AZ323">
        <f>IF(fun[[#This Row],[HeatingQC]]="Ex",5,IF(fun[[#This Row],[HeatingQC]]="Gd",4,IF(fun[[#This Row],[HeatingQC]]="TA",3,IF(fun[[#This Row],[HeatingQC]]="Fa",2,IF(fun[[#This Row],[HeatingQC]]="Po",1,0)))))</f>
        <v>5</v>
      </c>
      <c r="BA323" t="s">
        <v>131</v>
      </c>
      <c r="BB323" t="s">
        <v>132</v>
      </c>
      <c r="BC323">
        <v>1136</v>
      </c>
      <c r="BD323">
        <v>1332</v>
      </c>
      <c r="BE323">
        <v>0</v>
      </c>
      <c r="BF323">
        <v>2468</v>
      </c>
      <c r="BG323">
        <f>LOG(fun[[#This Row],[GrLivArea]])</f>
        <v>3.3923451553612041</v>
      </c>
      <c r="BH323">
        <v>1</v>
      </c>
      <c r="BI323">
        <v>0</v>
      </c>
      <c r="BJ323">
        <f>fun[[#This Row],[BsmtFullBath]]+(0.5*fun[[#This Row],[BsmtHalfBath]])</f>
        <v>1</v>
      </c>
      <c r="BK323">
        <v>2</v>
      </c>
      <c r="BL323">
        <v>1</v>
      </c>
      <c r="BM323">
        <f>fun[[#This Row],[HalfBath]]+fun[[#This Row],[TOTBaseBath]]+fun[[#This Row],[FullBath]]</f>
        <v>4</v>
      </c>
      <c r="BN323">
        <v>4</v>
      </c>
      <c r="BO323">
        <v>1</v>
      </c>
      <c r="BP323" t="s">
        <v>123</v>
      </c>
      <c r="BQ323">
        <f>IF(fun[[#This Row],[KitchenQual]]="Ex",5,IF(fun[[#This Row],[KitchenQual]]="Gd",4,IF(fun[[#This Row],[KitchenQual]]="TA",3,IF(fun[[#This Row],[KitchenQual]]="Fa",2,0))))</f>
        <v>4</v>
      </c>
      <c r="BR323">
        <v>10</v>
      </c>
      <c r="BS323" t="s">
        <v>133</v>
      </c>
      <c r="BT323">
        <v>1</v>
      </c>
      <c r="BU323" t="s">
        <v>123</v>
      </c>
      <c r="BV323">
        <f>IF(fun[[#This Row],[FireplaceQu]]="Ex",5,IF(fun[[#This Row],[FireplaceQu]]="Gd",4,IF(fun[[#This Row],[FireplaceQu]]="TA",3,IF(fun[[#This Row],[FireplaceQu]]="Fa",2,0))))</f>
        <v>4</v>
      </c>
      <c r="BW323" t="s">
        <v>182</v>
      </c>
      <c r="BX323">
        <v>2004</v>
      </c>
      <c r="BY323" t="s">
        <v>183</v>
      </c>
      <c r="BZ323">
        <v>3</v>
      </c>
      <c r="CA323">
        <v>872</v>
      </c>
      <c r="CB323" t="s">
        <v>124</v>
      </c>
      <c r="CC323">
        <f>IF(fun[[#This Row],[GarageQual]]="Ex",5,IF(fun[[#This Row],[GarageQual]]="Gd",4,IF(fun[[#This Row],[GarageQual]]="TA",3,IF(fun[[#This Row],[GarageQual]]="Fa",2,IF(fun[[#This Row],[GarageQual]]="Po",1,0)))))</f>
        <v>3</v>
      </c>
      <c r="CD323" t="s">
        <v>124</v>
      </c>
      <c r="CE323">
        <f>IF(fun[[#This Row],[GarageCond]]="Ex",5,IF(fun[[#This Row],[GarageCond]]="Gd",4,IF(fun[[#This Row],[GarageCond]]="TA",3,IF(fun[[#This Row],[GarageCond]]="Fa",2,IF(fun[[#This Row],[GarageCond]]="Po",1,0)))))</f>
        <v>3</v>
      </c>
      <c r="CF323" t="s">
        <v>131</v>
      </c>
      <c r="CG323">
        <v>184</v>
      </c>
      <c r="CH323">
        <v>154</v>
      </c>
      <c r="CI323">
        <v>0</v>
      </c>
      <c r="CJ323">
        <v>0</v>
      </c>
      <c r="CK323">
        <v>0</v>
      </c>
      <c r="CL323">
        <f>(0.5*fun[[#This Row],[WoodDeckSF]])+fun[[#This Row],[OpenPorchSF]]+(2*fun[[#This Row],[EnclosedPorch]])+(1.5*fun[[#This Row],[3SsnPorch]])+fun[[#This Row],[ScreenPorch]]</f>
        <v>246</v>
      </c>
      <c r="CM323">
        <v>0</v>
      </c>
      <c r="CN323" t="s">
        <v>109</v>
      </c>
      <c r="CO323">
        <f>IF(fun[[#This Row],[PoolQC]]="Ex",5,IF(fun[[#This Row],[PoolQC]]="Gd",4,IF(fun[[#This Row],[PoolQC]]="TA",3,IF(fun[[#This Row],[PoolQC]]="Fa",2,IF(fun[[#This Row],[PoolQC]]="Po",1,0)))))</f>
        <v>0</v>
      </c>
      <c r="CP323" t="s">
        <v>109</v>
      </c>
      <c r="CQ323" t="s">
        <v>109</v>
      </c>
      <c r="CR323">
        <v>0</v>
      </c>
      <c r="CS323">
        <v>6</v>
      </c>
      <c r="CT323">
        <v>2007</v>
      </c>
      <c r="CU323" t="s">
        <v>136</v>
      </c>
      <c r="CV323" t="s">
        <v>137</v>
      </c>
      <c r="CW323">
        <f>COUNTIF(fun[[#This Row],[Id]:[SaleCondition]],0)</f>
        <v>12</v>
      </c>
      <c r="CX323">
        <f>COUNTIF(fun[[#This Row],[Id]:[SaleCondition]],"NA")</f>
        <v>4</v>
      </c>
      <c r="CY323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323">
        <f>fun[NUM_ExCond]+fun[NUM_BsmtCond]+fun[NUM_GarCond]</f>
        <v>9</v>
      </c>
      <c r="DA3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3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323">
        <v>354000</v>
      </c>
    </row>
    <row r="324" spans="1:107" x14ac:dyDescent="0.25">
      <c r="A324">
        <v>323</v>
      </c>
      <c r="B324">
        <v>60</v>
      </c>
      <c r="C324" t="s">
        <v>107</v>
      </c>
      <c r="D324">
        <f>IF(fun[[#This Row],[MSZoning]]="RL",1,0)</f>
        <v>1</v>
      </c>
      <c r="E324">
        <f>IF(fun[[#This Row],[rl]]="RM",1,0)</f>
        <v>0</v>
      </c>
      <c r="F324">
        <f>IF(fun[[#This Row],[rm]]="RH",1,0)</f>
        <v>0</v>
      </c>
      <c r="G324">
        <f>IF(fun[[#This Row],[rh]]="C (all)",1,0)</f>
        <v>0</v>
      </c>
      <c r="H324">
        <v>86</v>
      </c>
      <c r="I324">
        <f>IF(fun[[#This Row],[LotFrontage]]="NA",0,fun[[#This Row],[LotFrontage]])</f>
        <v>86</v>
      </c>
      <c r="J324">
        <v>10380</v>
      </c>
      <c r="K324" t="s">
        <v>108</v>
      </c>
      <c r="L324" t="s">
        <v>109</v>
      </c>
      <c r="M324" t="s">
        <v>146</v>
      </c>
      <c r="N324" t="s">
        <v>111</v>
      </c>
      <c r="O324" t="s">
        <v>112</v>
      </c>
      <c r="P324" t="s">
        <v>113</v>
      </c>
      <c r="Q324" t="s">
        <v>114</v>
      </c>
      <c r="R324" t="s">
        <v>196</v>
      </c>
      <c r="S324" t="s">
        <v>116</v>
      </c>
      <c r="T324" t="s">
        <v>116</v>
      </c>
      <c r="U324" t="s">
        <v>117</v>
      </c>
      <c r="V324" t="s">
        <v>118</v>
      </c>
      <c r="W324">
        <v>7</v>
      </c>
      <c r="X324">
        <v>5</v>
      </c>
      <c r="Y324">
        <v>1986</v>
      </c>
      <c r="Z324">
        <v>1987</v>
      </c>
      <c r="AA324" t="s">
        <v>119</v>
      </c>
      <c r="AB324" t="s">
        <v>120</v>
      </c>
      <c r="AC324" t="s">
        <v>187</v>
      </c>
      <c r="AD324" t="s">
        <v>187</v>
      </c>
      <c r="AE324" t="s">
        <v>122</v>
      </c>
      <c r="AF324">
        <v>172</v>
      </c>
      <c r="AG324" t="s">
        <v>123</v>
      </c>
      <c r="AH324">
        <f>IF(fun[[#This Row],[ExterQual]]="Ex",5,IF(fun[[#This Row],[ExterQual]]="Gd",4,IF(fun[[#This Row],[ExterQual]]="TA",3,IF(fun[[#This Row],[ExterQual]]="Fa",2,1))))</f>
        <v>4</v>
      </c>
      <c r="AI324" t="s">
        <v>124</v>
      </c>
      <c r="AJ324">
        <f>IF(fun[[#This Row],[ExterCond]]="Ex",5,IF(fun[[#This Row],[ExterCond]]="Gd",4,IF(fun[[#This Row],[ExterCond]]="TA",3,IF(fun[[#This Row],[ExterCond]]="Fa",2,1))))</f>
        <v>3</v>
      </c>
      <c r="AK324" t="s">
        <v>144</v>
      </c>
      <c r="AL324" t="s">
        <v>124</v>
      </c>
      <c r="AM324">
        <f>IF(fun[[#This Row],[BsmtQual]]="Ex",5,IF(fun[[#This Row],[BsmtQual]]="Gd",4,IF(fun[[#This Row],[BsmtQual]]="TA",3,IF(fun[[#This Row],[BsmtQual]]="Fa",2,IF(fun[[#This Row],[BsmtQual]]="Po",1,0)))))</f>
        <v>3</v>
      </c>
      <c r="AN324" t="s">
        <v>124</v>
      </c>
      <c r="AO324">
        <f>IF(fun[[#This Row],[BsmtCond]]="Ex",5,IF(fun[[#This Row],[BsmtCond]]="Gd",4,IF(fun[[#This Row],[BsmtCond]]="TA",3,IF(fun[[#This Row],[BsmtCond]]="Fa",2,IF(fun[[#This Row],[BsmtCond]]="Po",1,0)))))</f>
        <v>3</v>
      </c>
      <c r="AP324" t="s">
        <v>123</v>
      </c>
      <c r="AQ324">
        <f>IF(fun[[#This Row],[BsmtExposure]]="Gd",3,IF(fun[[#This Row],[BsmtExposure]]="Av",2,IF(fun[[#This Row],[BsmtExposure]]="Mn",1,0)))</f>
        <v>3</v>
      </c>
      <c r="AR324" t="s">
        <v>198</v>
      </c>
      <c r="AS324">
        <v>28</v>
      </c>
      <c r="AT324" t="s">
        <v>145</v>
      </c>
      <c r="AU324">
        <v>1474</v>
      </c>
      <c r="AV324">
        <v>0</v>
      </c>
      <c r="AW324">
        <v>1502</v>
      </c>
      <c r="AX324" t="s">
        <v>129</v>
      </c>
      <c r="AY324" t="s">
        <v>130</v>
      </c>
      <c r="AZ324">
        <f>IF(fun[[#This Row],[HeatingQC]]="Ex",5,IF(fun[[#This Row],[HeatingQC]]="Gd",4,IF(fun[[#This Row],[HeatingQC]]="TA",3,IF(fun[[#This Row],[HeatingQC]]="Fa",2,IF(fun[[#This Row],[HeatingQC]]="Po",1,0)))))</f>
        <v>5</v>
      </c>
      <c r="BA324" t="s">
        <v>131</v>
      </c>
      <c r="BB324" t="s">
        <v>132</v>
      </c>
      <c r="BC324">
        <v>1553</v>
      </c>
      <c r="BD324">
        <v>1177</v>
      </c>
      <c r="BE324">
        <v>0</v>
      </c>
      <c r="BF324">
        <v>2730</v>
      </c>
      <c r="BG324">
        <f>LOG(fun[[#This Row],[GrLivArea]])</f>
        <v>3.436162647040756</v>
      </c>
      <c r="BH324">
        <v>1</v>
      </c>
      <c r="BI324">
        <v>0</v>
      </c>
      <c r="BJ324">
        <f>fun[[#This Row],[BsmtFullBath]]+(0.5*fun[[#This Row],[BsmtHalfBath]])</f>
        <v>1</v>
      </c>
      <c r="BK324">
        <v>2</v>
      </c>
      <c r="BL324">
        <v>1</v>
      </c>
      <c r="BM324">
        <f>fun[[#This Row],[HalfBath]]+fun[[#This Row],[TOTBaseBath]]+fun[[#This Row],[FullBath]]</f>
        <v>4</v>
      </c>
      <c r="BN324">
        <v>4</v>
      </c>
      <c r="BO324">
        <v>1</v>
      </c>
      <c r="BP324" t="s">
        <v>123</v>
      </c>
      <c r="BQ324">
        <f>IF(fun[[#This Row],[KitchenQual]]="Ex",5,IF(fun[[#This Row],[KitchenQual]]="Gd",4,IF(fun[[#This Row],[KitchenQual]]="TA",3,IF(fun[[#This Row],[KitchenQual]]="Fa",2,0))))</f>
        <v>4</v>
      </c>
      <c r="BR324">
        <v>8</v>
      </c>
      <c r="BS324" t="s">
        <v>133</v>
      </c>
      <c r="BT324">
        <v>1</v>
      </c>
      <c r="BU324" t="s">
        <v>124</v>
      </c>
      <c r="BV324">
        <f>IF(fun[[#This Row],[FireplaceQu]]="Ex",5,IF(fun[[#This Row],[FireplaceQu]]="Gd",4,IF(fun[[#This Row],[FireplaceQu]]="TA",3,IF(fun[[#This Row],[FireplaceQu]]="Fa",2,0))))</f>
        <v>3</v>
      </c>
      <c r="BW324" t="s">
        <v>134</v>
      </c>
      <c r="BX324">
        <v>1987</v>
      </c>
      <c r="BY324" t="s">
        <v>183</v>
      </c>
      <c r="BZ324">
        <v>2</v>
      </c>
      <c r="CA324">
        <v>576</v>
      </c>
      <c r="CB324" t="s">
        <v>124</v>
      </c>
      <c r="CC324">
        <f>IF(fun[[#This Row],[GarageQual]]="Ex",5,IF(fun[[#This Row],[GarageQual]]="Gd",4,IF(fun[[#This Row],[GarageQual]]="TA",3,IF(fun[[#This Row],[GarageQual]]="Fa",2,IF(fun[[#This Row],[GarageQual]]="Po",1,0)))))</f>
        <v>3</v>
      </c>
      <c r="CD324" t="s">
        <v>124</v>
      </c>
      <c r="CE324">
        <f>IF(fun[[#This Row],[GarageCond]]="Ex",5,IF(fun[[#This Row],[GarageCond]]="Gd",4,IF(fun[[#This Row],[GarageCond]]="TA",3,IF(fun[[#This Row],[GarageCond]]="Fa",2,IF(fun[[#This Row],[GarageCond]]="Po",1,0)))))</f>
        <v>3</v>
      </c>
      <c r="CF324" t="s">
        <v>131</v>
      </c>
      <c r="CG324">
        <v>201</v>
      </c>
      <c r="CH324">
        <v>96</v>
      </c>
      <c r="CI324">
        <v>0</v>
      </c>
      <c r="CJ324">
        <v>0</v>
      </c>
      <c r="CK324">
        <v>0</v>
      </c>
      <c r="CL324">
        <f>(0.5*fun[[#This Row],[WoodDeckSF]])+fun[[#This Row],[OpenPorchSF]]+(2*fun[[#This Row],[EnclosedPorch]])+(1.5*fun[[#This Row],[3SsnPorch]])+fun[[#This Row],[ScreenPorch]]</f>
        <v>196.5</v>
      </c>
      <c r="CM324">
        <v>0</v>
      </c>
      <c r="CN324" t="s">
        <v>109</v>
      </c>
      <c r="CO324">
        <f>IF(fun[[#This Row],[PoolQC]]="Ex",5,IF(fun[[#This Row],[PoolQC]]="Gd",4,IF(fun[[#This Row],[PoolQC]]="TA",3,IF(fun[[#This Row],[PoolQC]]="Fa",2,IF(fun[[#This Row],[PoolQC]]="Po",1,0)))))</f>
        <v>0</v>
      </c>
      <c r="CP324" t="s">
        <v>160</v>
      </c>
      <c r="CQ324" t="s">
        <v>109</v>
      </c>
      <c r="CR324">
        <v>0</v>
      </c>
      <c r="CS324">
        <v>8</v>
      </c>
      <c r="CT324">
        <v>2007</v>
      </c>
      <c r="CU324" t="s">
        <v>136</v>
      </c>
      <c r="CV324" t="s">
        <v>137</v>
      </c>
      <c r="CW324">
        <f>COUNTIF(fun[[#This Row],[Id]:[SaleCondition]],0)</f>
        <v>12</v>
      </c>
      <c r="CX324">
        <f>COUNTIF(fun[[#This Row],[Id]:[SaleCondition]],"NA")</f>
        <v>3</v>
      </c>
      <c r="CY324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324">
        <f>fun[NUM_ExCond]+fun[NUM_BsmtCond]+fun[NUM_GarCond]</f>
        <v>9</v>
      </c>
      <c r="DA3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3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324">
        <v>301000</v>
      </c>
    </row>
    <row r="325" spans="1:107" x14ac:dyDescent="0.25">
      <c r="A325">
        <v>324</v>
      </c>
      <c r="B325">
        <v>20</v>
      </c>
      <c r="C325" t="s">
        <v>168</v>
      </c>
      <c r="D325">
        <f>IF(fun[[#This Row],[MSZoning]]="RL",1,0)</f>
        <v>0</v>
      </c>
      <c r="E325">
        <f>IF(fun[[#This Row],[rl]]="RM",1,0)</f>
        <v>0</v>
      </c>
      <c r="F325">
        <f>IF(fun[[#This Row],[rm]]="RH",1,0)</f>
        <v>0</v>
      </c>
      <c r="G325">
        <f>IF(fun[[#This Row],[rh]]="C (all)",1,0)</f>
        <v>0</v>
      </c>
      <c r="H325">
        <v>49</v>
      </c>
      <c r="I325">
        <f>IF(fun[[#This Row],[LotFrontage]]="NA",0,fun[[#This Row],[LotFrontage]])</f>
        <v>49</v>
      </c>
      <c r="J325">
        <v>5820</v>
      </c>
      <c r="K325" t="s">
        <v>108</v>
      </c>
      <c r="L325" t="s">
        <v>109</v>
      </c>
      <c r="M325" t="s">
        <v>110</v>
      </c>
      <c r="N325" t="s">
        <v>111</v>
      </c>
      <c r="O325" t="s">
        <v>112</v>
      </c>
      <c r="P325" t="s">
        <v>113</v>
      </c>
      <c r="Q325" t="s">
        <v>114</v>
      </c>
      <c r="R325" t="s">
        <v>169</v>
      </c>
      <c r="S325" t="s">
        <v>116</v>
      </c>
      <c r="T325" t="s">
        <v>116</v>
      </c>
      <c r="U325" t="s">
        <v>117</v>
      </c>
      <c r="V325" t="s">
        <v>141</v>
      </c>
      <c r="W325">
        <v>3</v>
      </c>
      <c r="X325">
        <v>8</v>
      </c>
      <c r="Y325">
        <v>1955</v>
      </c>
      <c r="Z325">
        <v>2005</v>
      </c>
      <c r="AA325" t="s">
        <v>119</v>
      </c>
      <c r="AB325" t="s">
        <v>120</v>
      </c>
      <c r="AC325" t="s">
        <v>121</v>
      </c>
      <c r="AD325" t="s">
        <v>121</v>
      </c>
      <c r="AE325" t="s">
        <v>143</v>
      </c>
      <c r="AF325">
        <v>0</v>
      </c>
      <c r="AG325" t="s">
        <v>124</v>
      </c>
      <c r="AH325">
        <f>IF(fun[[#This Row],[ExterQual]]="Ex",5,IF(fun[[#This Row],[ExterQual]]="Gd",4,IF(fun[[#This Row],[ExterQual]]="TA",3,IF(fun[[#This Row],[ExterQual]]="Fa",2,1))))</f>
        <v>3</v>
      </c>
      <c r="AI325" t="s">
        <v>123</v>
      </c>
      <c r="AJ325">
        <f>IF(fun[[#This Row],[ExterCond]]="Ex",5,IF(fun[[#This Row],[ExterCond]]="Gd",4,IF(fun[[#This Row],[ExterCond]]="TA",3,IF(fun[[#This Row],[ExterCond]]="Fa",2,1))))</f>
        <v>4</v>
      </c>
      <c r="AK325" t="s">
        <v>144</v>
      </c>
      <c r="AL325" t="s">
        <v>124</v>
      </c>
      <c r="AM325">
        <f>IF(fun[[#This Row],[BsmtQual]]="Ex",5,IF(fun[[#This Row],[BsmtQual]]="Gd",4,IF(fun[[#This Row],[BsmtQual]]="TA",3,IF(fun[[#This Row],[BsmtQual]]="Fa",2,IF(fun[[#This Row],[BsmtQual]]="Po",1,0)))))</f>
        <v>3</v>
      </c>
      <c r="AN325" t="s">
        <v>124</v>
      </c>
      <c r="AO325">
        <f>IF(fun[[#This Row],[BsmtCond]]="Ex",5,IF(fun[[#This Row],[BsmtCond]]="Gd",4,IF(fun[[#This Row],[BsmtCond]]="TA",3,IF(fun[[#This Row],[BsmtCond]]="Fa",2,IF(fun[[#This Row],[BsmtCond]]="Po",1,0)))))</f>
        <v>3</v>
      </c>
      <c r="AP325" t="s">
        <v>126</v>
      </c>
      <c r="AQ325">
        <f>IF(fun[[#This Row],[BsmtExposure]]="Gd",3,IF(fun[[#This Row],[BsmtExposure]]="Av",2,IF(fun[[#This Row],[BsmtExposure]]="Mn",1,0)))</f>
        <v>0</v>
      </c>
      <c r="AR325" t="s">
        <v>145</v>
      </c>
      <c r="AS325">
        <v>256</v>
      </c>
      <c r="AT325" t="s">
        <v>128</v>
      </c>
      <c r="AU325">
        <v>0</v>
      </c>
      <c r="AV325">
        <v>906</v>
      </c>
      <c r="AW325">
        <v>1162</v>
      </c>
      <c r="AX325" t="s">
        <v>129</v>
      </c>
      <c r="AY325" t="s">
        <v>130</v>
      </c>
      <c r="AZ325">
        <f>IF(fun[[#This Row],[HeatingQC]]="Ex",5,IF(fun[[#This Row],[HeatingQC]]="Gd",4,IF(fun[[#This Row],[HeatingQC]]="TA",3,IF(fun[[#This Row],[HeatingQC]]="Fa",2,IF(fun[[#This Row],[HeatingQC]]="Po",1,0)))))</f>
        <v>5</v>
      </c>
      <c r="BA325" t="s">
        <v>131</v>
      </c>
      <c r="BB325" t="s">
        <v>132</v>
      </c>
      <c r="BC325">
        <v>1163</v>
      </c>
      <c r="BD325">
        <v>0</v>
      </c>
      <c r="BE325">
        <v>0</v>
      </c>
      <c r="BF325">
        <v>1163</v>
      </c>
      <c r="BG325">
        <f>LOG(fun[[#This Row],[GrLivArea]])</f>
        <v>3.0655797147284485</v>
      </c>
      <c r="BH325">
        <v>1</v>
      </c>
      <c r="BI325">
        <v>0</v>
      </c>
      <c r="BJ325">
        <f>fun[[#This Row],[BsmtFullBath]]+(0.5*fun[[#This Row],[BsmtHalfBath]])</f>
        <v>1</v>
      </c>
      <c r="BK325">
        <v>1</v>
      </c>
      <c r="BL325">
        <v>0</v>
      </c>
      <c r="BM325">
        <f>fun[[#This Row],[HalfBath]]+fun[[#This Row],[TOTBaseBath]]+fun[[#This Row],[FullBath]]</f>
        <v>2</v>
      </c>
      <c r="BN325">
        <v>3</v>
      </c>
      <c r="BO325">
        <v>1</v>
      </c>
      <c r="BP325" t="s">
        <v>124</v>
      </c>
      <c r="BQ325">
        <f>IF(fun[[#This Row],[KitchenQual]]="Ex",5,IF(fun[[#This Row],[KitchenQual]]="Gd",4,IF(fun[[#This Row],[KitchenQual]]="TA",3,IF(fun[[#This Row],[KitchenQual]]="Fa",2,0))))</f>
        <v>3</v>
      </c>
      <c r="BR325">
        <v>6</v>
      </c>
      <c r="BS325" t="s">
        <v>133</v>
      </c>
      <c r="BT325">
        <v>0</v>
      </c>
      <c r="BU325" t="s">
        <v>109</v>
      </c>
      <c r="BV325">
        <f>IF(fun[[#This Row],[FireplaceQu]]="Ex",5,IF(fun[[#This Row],[FireplaceQu]]="Gd",4,IF(fun[[#This Row],[FireplaceQu]]="TA",3,IF(fun[[#This Row],[FireplaceQu]]="Fa",2,0))))</f>
        <v>0</v>
      </c>
      <c r="BW325" t="s">
        <v>134</v>
      </c>
      <c r="BX325">
        <v>1955</v>
      </c>
      <c r="BY325" t="s">
        <v>128</v>
      </c>
      <c r="BZ325">
        <v>1</v>
      </c>
      <c r="CA325">
        <v>220</v>
      </c>
      <c r="CB325" t="s">
        <v>173</v>
      </c>
      <c r="CC325">
        <f>IF(fun[[#This Row],[GarageQual]]="Ex",5,IF(fun[[#This Row],[GarageQual]]="Gd",4,IF(fun[[#This Row],[GarageQual]]="TA",3,IF(fun[[#This Row],[GarageQual]]="Fa",2,IF(fun[[#This Row],[GarageQual]]="Po",1,0)))))</f>
        <v>2</v>
      </c>
      <c r="CD325" t="s">
        <v>124</v>
      </c>
      <c r="CE325">
        <f>IF(fun[[#This Row],[GarageCond]]="Ex",5,IF(fun[[#This Row],[GarageCond]]="Gd",4,IF(fun[[#This Row],[GarageCond]]="TA",3,IF(fun[[#This Row],[GarageCond]]="Fa",2,IF(fun[[#This Row],[GarageCond]]="Po",1,0)))))</f>
        <v>3</v>
      </c>
      <c r="CF325" t="s">
        <v>131</v>
      </c>
      <c r="CG325">
        <v>142</v>
      </c>
      <c r="CH325">
        <v>98</v>
      </c>
      <c r="CI325">
        <v>0</v>
      </c>
      <c r="CJ325">
        <v>0</v>
      </c>
      <c r="CK325">
        <v>0</v>
      </c>
      <c r="CL325">
        <f>(0.5*fun[[#This Row],[WoodDeckSF]])+fun[[#This Row],[OpenPorchSF]]+(2*fun[[#This Row],[EnclosedPorch]])+(1.5*fun[[#This Row],[3SsnPorch]])+fun[[#This Row],[ScreenPorch]]</f>
        <v>169</v>
      </c>
      <c r="CM325">
        <v>0</v>
      </c>
      <c r="CN325" t="s">
        <v>109</v>
      </c>
      <c r="CO325">
        <f>IF(fun[[#This Row],[PoolQC]]="Ex",5,IF(fun[[#This Row],[PoolQC]]="Gd",4,IF(fun[[#This Row],[PoolQC]]="TA",3,IF(fun[[#This Row],[PoolQC]]="Fa",2,IF(fun[[#This Row],[PoolQC]]="Po",1,0)))))</f>
        <v>0</v>
      </c>
      <c r="CP325" t="s">
        <v>109</v>
      </c>
      <c r="CQ325" t="s">
        <v>109</v>
      </c>
      <c r="CR325">
        <v>0</v>
      </c>
      <c r="CS325">
        <v>7</v>
      </c>
      <c r="CT325">
        <v>2006</v>
      </c>
      <c r="CU325" t="s">
        <v>136</v>
      </c>
      <c r="CV325" t="s">
        <v>137</v>
      </c>
      <c r="CW325">
        <f>COUNTIF(fun[[#This Row],[Id]:[SaleCondition]],0)</f>
        <v>19</v>
      </c>
      <c r="CX325">
        <f>COUNTIF(fun[[#This Row],[Id]:[SaleCondition]],"NA")</f>
        <v>5</v>
      </c>
      <c r="CY325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325">
        <f>fun[NUM_ExCond]+fun[NUM_BsmtCond]+fun[NUM_GarCond]</f>
        <v>10</v>
      </c>
      <c r="DA3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3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48.5</v>
      </c>
      <c r="DC325">
        <v>126175</v>
      </c>
    </row>
    <row r="326" spans="1:107" x14ac:dyDescent="0.25">
      <c r="A326">
        <v>325</v>
      </c>
      <c r="B326">
        <v>80</v>
      </c>
      <c r="C326" t="s">
        <v>107</v>
      </c>
      <c r="D326">
        <f>IF(fun[[#This Row],[MSZoning]]="RL",1,0)</f>
        <v>1</v>
      </c>
      <c r="E326">
        <f>IF(fun[[#This Row],[rl]]="RM",1,0)</f>
        <v>0</v>
      </c>
      <c r="F326">
        <f>IF(fun[[#This Row],[rm]]="RH",1,0)</f>
        <v>0</v>
      </c>
      <c r="G326">
        <f>IF(fun[[#This Row],[rh]]="C (all)",1,0)</f>
        <v>0</v>
      </c>
      <c r="H326">
        <v>96</v>
      </c>
      <c r="I326">
        <f>IF(fun[[#This Row],[LotFrontage]]="NA",0,fun[[#This Row],[LotFrontage]])</f>
        <v>96</v>
      </c>
      <c r="J326">
        <v>11275</v>
      </c>
      <c r="K326" t="s">
        <v>108</v>
      </c>
      <c r="L326" t="s">
        <v>109</v>
      </c>
      <c r="M326" t="s">
        <v>110</v>
      </c>
      <c r="N326" t="s">
        <v>111</v>
      </c>
      <c r="O326" t="s">
        <v>112</v>
      </c>
      <c r="P326" t="s">
        <v>148</v>
      </c>
      <c r="Q326" t="s">
        <v>114</v>
      </c>
      <c r="R326" t="s">
        <v>188</v>
      </c>
      <c r="S326" t="s">
        <v>165</v>
      </c>
      <c r="T326" t="s">
        <v>116</v>
      </c>
      <c r="U326" t="s">
        <v>117</v>
      </c>
      <c r="V326" t="s">
        <v>223</v>
      </c>
      <c r="W326">
        <v>7</v>
      </c>
      <c r="X326">
        <v>7</v>
      </c>
      <c r="Y326">
        <v>1967</v>
      </c>
      <c r="Z326">
        <v>2007</v>
      </c>
      <c r="AA326" t="s">
        <v>237</v>
      </c>
      <c r="AB326" t="s">
        <v>249</v>
      </c>
      <c r="AC326" t="s">
        <v>150</v>
      </c>
      <c r="AD326" t="s">
        <v>150</v>
      </c>
      <c r="AE326" t="s">
        <v>122</v>
      </c>
      <c r="AF326">
        <v>300</v>
      </c>
      <c r="AG326" t="s">
        <v>123</v>
      </c>
      <c r="AH326">
        <f>IF(fun[[#This Row],[ExterQual]]="Ex",5,IF(fun[[#This Row],[ExterQual]]="Gd",4,IF(fun[[#This Row],[ExterQual]]="TA",3,IF(fun[[#This Row],[ExterQual]]="Fa",2,1))))</f>
        <v>4</v>
      </c>
      <c r="AI326" t="s">
        <v>123</v>
      </c>
      <c r="AJ326">
        <f>IF(fun[[#This Row],[ExterCond]]="Ex",5,IF(fun[[#This Row],[ExterCond]]="Gd",4,IF(fun[[#This Row],[ExterCond]]="TA",3,IF(fun[[#This Row],[ExterCond]]="Fa",2,1))))</f>
        <v>4</v>
      </c>
      <c r="AK326" t="s">
        <v>144</v>
      </c>
      <c r="AL326" t="s">
        <v>123</v>
      </c>
      <c r="AM326">
        <f>IF(fun[[#This Row],[BsmtQual]]="Ex",5,IF(fun[[#This Row],[BsmtQual]]="Gd",4,IF(fun[[#This Row],[BsmtQual]]="TA",3,IF(fun[[#This Row],[BsmtQual]]="Fa",2,IF(fun[[#This Row],[BsmtQual]]="Po",1,0)))))</f>
        <v>4</v>
      </c>
      <c r="AN326" t="s">
        <v>124</v>
      </c>
      <c r="AO326">
        <f>IF(fun[[#This Row],[BsmtCond]]="Ex",5,IF(fun[[#This Row],[BsmtCond]]="Gd",4,IF(fun[[#This Row],[BsmtCond]]="TA",3,IF(fun[[#This Row],[BsmtCond]]="Fa",2,IF(fun[[#This Row],[BsmtCond]]="Po",1,0)))))</f>
        <v>3</v>
      </c>
      <c r="AP326" t="s">
        <v>126</v>
      </c>
      <c r="AQ326">
        <f>IF(fun[[#This Row],[BsmtExposure]]="Gd",3,IF(fun[[#This Row],[BsmtExposure]]="Av",2,IF(fun[[#This Row],[BsmtExposure]]="Mn",1,0)))</f>
        <v>0</v>
      </c>
      <c r="AR326" t="s">
        <v>128</v>
      </c>
      <c r="AS326">
        <v>0</v>
      </c>
      <c r="AT326" t="s">
        <v>128</v>
      </c>
      <c r="AU326">
        <v>0</v>
      </c>
      <c r="AV326">
        <v>710</v>
      </c>
      <c r="AW326">
        <v>710</v>
      </c>
      <c r="AX326" t="s">
        <v>129</v>
      </c>
      <c r="AY326" t="s">
        <v>130</v>
      </c>
      <c r="AZ326">
        <f>IF(fun[[#This Row],[HeatingQC]]="Ex",5,IF(fun[[#This Row],[HeatingQC]]="Gd",4,IF(fun[[#This Row],[HeatingQC]]="TA",3,IF(fun[[#This Row],[HeatingQC]]="Fa",2,IF(fun[[#This Row],[HeatingQC]]="Po",1,0)))))</f>
        <v>5</v>
      </c>
      <c r="BA326" t="s">
        <v>131</v>
      </c>
      <c r="BB326" t="s">
        <v>132</v>
      </c>
      <c r="BC326">
        <v>1898</v>
      </c>
      <c r="BD326">
        <v>1080</v>
      </c>
      <c r="BE326">
        <v>0</v>
      </c>
      <c r="BF326">
        <v>2978</v>
      </c>
      <c r="BG326">
        <f>LOG(fun[[#This Row],[GrLivArea]])</f>
        <v>3.4739246934161572</v>
      </c>
      <c r="BH326">
        <v>0</v>
      </c>
      <c r="BI326">
        <v>0</v>
      </c>
      <c r="BJ326">
        <f>fun[[#This Row],[BsmtFullBath]]+(0.5*fun[[#This Row],[BsmtHalfBath]])</f>
        <v>0</v>
      </c>
      <c r="BK326">
        <v>2</v>
      </c>
      <c r="BL326">
        <v>1</v>
      </c>
      <c r="BM326">
        <f>fun[[#This Row],[HalfBath]]+fun[[#This Row],[TOTBaseBath]]+fun[[#This Row],[FullBath]]</f>
        <v>3</v>
      </c>
      <c r="BN326">
        <v>5</v>
      </c>
      <c r="BO326">
        <v>1</v>
      </c>
      <c r="BP326" t="s">
        <v>123</v>
      </c>
      <c r="BQ326">
        <f>IF(fun[[#This Row],[KitchenQual]]="Ex",5,IF(fun[[#This Row],[KitchenQual]]="Gd",4,IF(fun[[#This Row],[KitchenQual]]="TA",3,IF(fun[[#This Row],[KitchenQual]]="Fa",2,0))))</f>
        <v>4</v>
      </c>
      <c r="BR326">
        <v>11</v>
      </c>
      <c r="BS326" t="s">
        <v>133</v>
      </c>
      <c r="BT326">
        <v>1</v>
      </c>
      <c r="BU326" t="s">
        <v>123</v>
      </c>
      <c r="BV326">
        <f>IF(fun[[#This Row],[FireplaceQu]]="Ex",5,IF(fun[[#This Row],[FireplaceQu]]="Gd",4,IF(fun[[#This Row],[FireplaceQu]]="TA",3,IF(fun[[#This Row],[FireplaceQu]]="Fa",2,0))))</f>
        <v>4</v>
      </c>
      <c r="BW326" t="s">
        <v>182</v>
      </c>
      <c r="BX326">
        <v>1961</v>
      </c>
      <c r="BY326" t="s">
        <v>183</v>
      </c>
      <c r="BZ326">
        <v>2</v>
      </c>
      <c r="CA326">
        <v>564</v>
      </c>
      <c r="CB326" t="s">
        <v>124</v>
      </c>
      <c r="CC326">
        <f>IF(fun[[#This Row],[GarageQual]]="Ex",5,IF(fun[[#This Row],[GarageQual]]="Gd",4,IF(fun[[#This Row],[GarageQual]]="TA",3,IF(fun[[#This Row],[GarageQual]]="Fa",2,IF(fun[[#This Row],[GarageQual]]="Po",1,0)))))</f>
        <v>3</v>
      </c>
      <c r="CD326" t="s">
        <v>124</v>
      </c>
      <c r="CE326">
        <f>IF(fun[[#This Row],[GarageCond]]="Ex",5,IF(fun[[#This Row],[GarageCond]]="Gd",4,IF(fun[[#This Row],[GarageCond]]="TA",3,IF(fun[[#This Row],[GarageCond]]="Fa",2,IF(fun[[#This Row],[GarageCond]]="Po",1,0)))))</f>
        <v>3</v>
      </c>
      <c r="CF326" t="s">
        <v>131</v>
      </c>
      <c r="CG326">
        <v>240</v>
      </c>
      <c r="CH326">
        <v>0</v>
      </c>
      <c r="CI326">
        <v>0</v>
      </c>
      <c r="CJ326">
        <v>0</v>
      </c>
      <c r="CK326">
        <v>0</v>
      </c>
      <c r="CL326">
        <f>(0.5*fun[[#This Row],[WoodDeckSF]])+fun[[#This Row],[OpenPorchSF]]+(2*fun[[#This Row],[EnclosedPorch]])+(1.5*fun[[#This Row],[3SsnPorch]])+fun[[#This Row],[ScreenPorch]]</f>
        <v>120</v>
      </c>
      <c r="CM326">
        <v>0</v>
      </c>
      <c r="CN326" t="s">
        <v>109</v>
      </c>
      <c r="CO326">
        <f>IF(fun[[#This Row],[PoolQC]]="Ex",5,IF(fun[[#This Row],[PoolQC]]="Gd",4,IF(fun[[#This Row],[PoolQC]]="TA",3,IF(fun[[#This Row],[PoolQC]]="Fa",2,IF(fun[[#This Row],[PoolQC]]="Po",1,0)))))</f>
        <v>0</v>
      </c>
      <c r="CP326" t="s">
        <v>109</v>
      </c>
      <c r="CQ326" t="s">
        <v>109</v>
      </c>
      <c r="CR326">
        <v>0</v>
      </c>
      <c r="CS326">
        <v>6</v>
      </c>
      <c r="CT326">
        <v>2010</v>
      </c>
      <c r="CU326" t="s">
        <v>136</v>
      </c>
      <c r="CV326" t="s">
        <v>137</v>
      </c>
      <c r="CW326">
        <f>COUNTIF(fun[[#This Row],[Id]:[SaleCondition]],0)</f>
        <v>17</v>
      </c>
      <c r="CX326">
        <f>COUNTIF(fun[[#This Row],[Id]:[SaleCondition]],"NA")</f>
        <v>4</v>
      </c>
      <c r="CY32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326">
        <f>fun[NUM_ExCond]+fun[NUM_BsmtCond]+fun[NUM_GarCond]</f>
        <v>10</v>
      </c>
      <c r="DA3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121</v>
      </c>
      <c r="DB3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86.5</v>
      </c>
      <c r="DC326">
        <v>242000</v>
      </c>
    </row>
    <row r="327" spans="1:107" x14ac:dyDescent="0.25">
      <c r="A327">
        <v>326</v>
      </c>
      <c r="B327">
        <v>45</v>
      </c>
      <c r="C327" t="s">
        <v>168</v>
      </c>
      <c r="D327">
        <f>IF(fun[[#This Row],[MSZoning]]="RL",1,0)</f>
        <v>0</v>
      </c>
      <c r="E327">
        <f>IF(fun[[#This Row],[rl]]="RM",1,0)</f>
        <v>0</v>
      </c>
      <c r="F327">
        <f>IF(fun[[#This Row],[rm]]="RH",1,0)</f>
        <v>0</v>
      </c>
      <c r="G327">
        <f>IF(fun[[#This Row],[rh]]="C (all)",1,0)</f>
        <v>0</v>
      </c>
      <c r="H327">
        <v>50</v>
      </c>
      <c r="I327">
        <f>IF(fun[[#This Row],[LotFrontage]]="NA",0,fun[[#This Row],[LotFrontage]])</f>
        <v>50</v>
      </c>
      <c r="J327">
        <v>5000</v>
      </c>
      <c r="K327" t="s">
        <v>108</v>
      </c>
      <c r="L327" t="s">
        <v>109</v>
      </c>
      <c r="M327" t="s">
        <v>110</v>
      </c>
      <c r="N327" t="s">
        <v>111</v>
      </c>
      <c r="O327" t="s">
        <v>112</v>
      </c>
      <c r="P327" t="s">
        <v>113</v>
      </c>
      <c r="Q327" t="s">
        <v>114</v>
      </c>
      <c r="R327" t="s">
        <v>202</v>
      </c>
      <c r="S327" t="s">
        <v>197</v>
      </c>
      <c r="T327" t="s">
        <v>116</v>
      </c>
      <c r="U327" t="s">
        <v>117</v>
      </c>
      <c r="V327" t="s">
        <v>176</v>
      </c>
      <c r="W327">
        <v>5</v>
      </c>
      <c r="X327">
        <v>6</v>
      </c>
      <c r="Y327">
        <v>1941</v>
      </c>
      <c r="Z327">
        <v>1950</v>
      </c>
      <c r="AA327" t="s">
        <v>119</v>
      </c>
      <c r="AB327" t="s">
        <v>120</v>
      </c>
      <c r="AC327" t="s">
        <v>142</v>
      </c>
      <c r="AD327" t="s">
        <v>142</v>
      </c>
      <c r="AE327" t="s">
        <v>143</v>
      </c>
      <c r="AF327">
        <v>0</v>
      </c>
      <c r="AG327" t="s">
        <v>124</v>
      </c>
      <c r="AH327">
        <f>IF(fun[[#This Row],[ExterQual]]="Ex",5,IF(fun[[#This Row],[ExterQual]]="Gd",4,IF(fun[[#This Row],[ExterQual]]="TA",3,IF(fun[[#This Row],[ExterQual]]="Fa",2,1))))</f>
        <v>3</v>
      </c>
      <c r="AI327" t="s">
        <v>124</v>
      </c>
      <c r="AJ327">
        <f>IF(fun[[#This Row],[ExterCond]]="Ex",5,IF(fun[[#This Row],[ExterCond]]="Gd",4,IF(fun[[#This Row],[ExterCond]]="TA",3,IF(fun[[#This Row],[ExterCond]]="Fa",2,1))))</f>
        <v>3</v>
      </c>
      <c r="AK327" t="s">
        <v>144</v>
      </c>
      <c r="AL327" t="s">
        <v>124</v>
      </c>
      <c r="AM327">
        <f>IF(fun[[#This Row],[BsmtQual]]="Ex",5,IF(fun[[#This Row],[BsmtQual]]="Gd",4,IF(fun[[#This Row],[BsmtQual]]="TA",3,IF(fun[[#This Row],[BsmtQual]]="Fa",2,IF(fun[[#This Row],[BsmtQual]]="Po",1,0)))))</f>
        <v>3</v>
      </c>
      <c r="AN327" t="s">
        <v>124</v>
      </c>
      <c r="AO327">
        <f>IF(fun[[#This Row],[BsmtCond]]="Ex",5,IF(fun[[#This Row],[BsmtCond]]="Gd",4,IF(fun[[#This Row],[BsmtCond]]="TA",3,IF(fun[[#This Row],[BsmtCond]]="Fa",2,IF(fun[[#This Row],[BsmtCond]]="Po",1,0)))))</f>
        <v>3</v>
      </c>
      <c r="AP327" t="s">
        <v>156</v>
      </c>
      <c r="AQ327">
        <f>IF(fun[[#This Row],[BsmtExposure]]="Gd",3,IF(fun[[#This Row],[BsmtExposure]]="Av",2,IF(fun[[#This Row],[BsmtExposure]]="Mn",1,0)))</f>
        <v>2</v>
      </c>
      <c r="AR327" t="s">
        <v>167</v>
      </c>
      <c r="AS327">
        <v>116</v>
      </c>
      <c r="AT327" t="s">
        <v>128</v>
      </c>
      <c r="AU327">
        <v>0</v>
      </c>
      <c r="AV327">
        <v>604</v>
      </c>
      <c r="AW327">
        <v>720</v>
      </c>
      <c r="AX327" t="s">
        <v>129</v>
      </c>
      <c r="AY327" t="s">
        <v>238</v>
      </c>
      <c r="AZ327">
        <f>IF(fun[[#This Row],[HeatingQC]]="Ex",5,IF(fun[[#This Row],[HeatingQC]]="Gd",4,IF(fun[[#This Row],[HeatingQC]]="TA",3,IF(fun[[#This Row],[HeatingQC]]="Fa",2,IF(fun[[#This Row],[HeatingQC]]="Po",1,0)))))</f>
        <v>1</v>
      </c>
      <c r="BA327" t="s">
        <v>203</v>
      </c>
      <c r="BB327" t="s">
        <v>171</v>
      </c>
      <c r="BC327">
        <v>803</v>
      </c>
      <c r="BD327">
        <v>0</v>
      </c>
      <c r="BE327">
        <v>0</v>
      </c>
      <c r="BF327">
        <v>803</v>
      </c>
      <c r="BG327">
        <f>LOG(fun[[#This Row],[GrLivArea]])</f>
        <v>2.9047155452786808</v>
      </c>
      <c r="BH327">
        <v>0</v>
      </c>
      <c r="BI327">
        <v>0</v>
      </c>
      <c r="BJ327">
        <f>fun[[#This Row],[BsmtFullBath]]+(0.5*fun[[#This Row],[BsmtHalfBath]])</f>
        <v>0</v>
      </c>
      <c r="BK327">
        <v>1</v>
      </c>
      <c r="BL327">
        <v>0</v>
      </c>
      <c r="BM327">
        <f>fun[[#This Row],[HalfBath]]+fun[[#This Row],[TOTBaseBath]]+fun[[#This Row],[FullBath]]</f>
        <v>1</v>
      </c>
      <c r="BN327">
        <v>2</v>
      </c>
      <c r="BO327">
        <v>1</v>
      </c>
      <c r="BP327" t="s">
        <v>124</v>
      </c>
      <c r="BQ327">
        <f>IF(fun[[#This Row],[KitchenQual]]="Ex",5,IF(fun[[#This Row],[KitchenQual]]="Gd",4,IF(fun[[#This Row],[KitchenQual]]="TA",3,IF(fun[[#This Row],[KitchenQual]]="Fa",2,0))))</f>
        <v>3</v>
      </c>
      <c r="BR327">
        <v>5</v>
      </c>
      <c r="BS327" t="s">
        <v>133</v>
      </c>
      <c r="BT327">
        <v>0</v>
      </c>
      <c r="BU327" t="s">
        <v>109</v>
      </c>
      <c r="BV327">
        <f>IF(fun[[#This Row],[FireplaceQu]]="Ex",5,IF(fun[[#This Row],[FireplaceQu]]="Gd",4,IF(fun[[#This Row],[FireplaceQu]]="TA",3,IF(fun[[#This Row],[FireplaceQu]]="Fa",2,0))))</f>
        <v>0</v>
      </c>
      <c r="BW327" t="s">
        <v>153</v>
      </c>
      <c r="BX327">
        <v>1941</v>
      </c>
      <c r="BY327" t="s">
        <v>128</v>
      </c>
      <c r="BZ327">
        <v>2</v>
      </c>
      <c r="CA327">
        <v>360</v>
      </c>
      <c r="CB327" t="s">
        <v>124</v>
      </c>
      <c r="CC327">
        <f>IF(fun[[#This Row],[GarageQual]]="Ex",5,IF(fun[[#This Row],[GarageQual]]="Gd",4,IF(fun[[#This Row],[GarageQual]]="TA",3,IF(fun[[#This Row],[GarageQual]]="Fa",2,IF(fun[[#This Row],[GarageQual]]="Po",1,0)))))</f>
        <v>3</v>
      </c>
      <c r="CD327" t="s">
        <v>124</v>
      </c>
      <c r="CE327">
        <f>IF(fun[[#This Row],[GarageCond]]="Ex",5,IF(fun[[#This Row],[GarageCond]]="Gd",4,IF(fun[[#This Row],[GarageCond]]="TA",3,IF(fun[[#This Row],[GarageCond]]="Fa",2,IF(fun[[#This Row],[GarageCond]]="Po",1,0)))))</f>
        <v>3</v>
      </c>
      <c r="CF327" t="s">
        <v>131</v>
      </c>
      <c r="CG327">
        <v>0</v>
      </c>
      <c r="CH327">
        <v>0</v>
      </c>
      <c r="CI327">
        <v>244</v>
      </c>
      <c r="CJ327">
        <v>0</v>
      </c>
      <c r="CK327">
        <v>0</v>
      </c>
      <c r="CL327">
        <f>(0.5*fun[[#This Row],[WoodDeckSF]])+fun[[#This Row],[OpenPorchSF]]+(2*fun[[#This Row],[EnclosedPorch]])+(1.5*fun[[#This Row],[3SsnPorch]])+fun[[#This Row],[ScreenPorch]]</f>
        <v>488</v>
      </c>
      <c r="CM327">
        <v>0</v>
      </c>
      <c r="CN327" t="s">
        <v>109</v>
      </c>
      <c r="CO327">
        <f>IF(fun[[#This Row],[PoolQC]]="Ex",5,IF(fun[[#This Row],[PoolQC]]="Gd",4,IF(fun[[#This Row],[PoolQC]]="TA",3,IF(fun[[#This Row],[PoolQC]]="Fa",2,IF(fun[[#This Row],[PoolQC]]="Po",1,0)))))</f>
        <v>0</v>
      </c>
      <c r="CP327" t="s">
        <v>109</v>
      </c>
      <c r="CQ327" t="s">
        <v>109</v>
      </c>
      <c r="CR327">
        <v>0</v>
      </c>
      <c r="CS327">
        <v>12</v>
      </c>
      <c r="CT327">
        <v>2007</v>
      </c>
      <c r="CU327" t="s">
        <v>136</v>
      </c>
      <c r="CV327" t="s">
        <v>137</v>
      </c>
      <c r="CW327">
        <f>COUNTIF(fun[[#This Row],[Id]:[SaleCondition]],0)</f>
        <v>21</v>
      </c>
      <c r="CX327">
        <f>COUNTIF(fun[[#This Row],[Id]:[SaleCondition]],"NA")</f>
        <v>5</v>
      </c>
      <c r="CY327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327">
        <f>fun[NUM_ExCond]+fun[NUM_BsmtCond]+fun[NUM_GarCond]</f>
        <v>9</v>
      </c>
      <c r="DA3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3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</v>
      </c>
      <c r="DC327">
        <v>87000</v>
      </c>
    </row>
    <row r="328" spans="1:107" x14ac:dyDescent="0.25">
      <c r="A328">
        <v>327</v>
      </c>
      <c r="B328">
        <v>120</v>
      </c>
      <c r="C328" t="s">
        <v>107</v>
      </c>
      <c r="D328">
        <f>IF(fun[[#This Row],[MSZoning]]="RL",1,0)</f>
        <v>1</v>
      </c>
      <c r="E328">
        <f>IF(fun[[#This Row],[rl]]="RM",1,0)</f>
        <v>0</v>
      </c>
      <c r="F328">
        <f>IF(fun[[#This Row],[rm]]="RH",1,0)</f>
        <v>0</v>
      </c>
      <c r="G328">
        <f>IF(fun[[#This Row],[rh]]="C (all)",1,0)</f>
        <v>0</v>
      </c>
      <c r="H328">
        <v>32</v>
      </c>
      <c r="I328">
        <f>IF(fun[[#This Row],[LotFrontage]]="NA",0,fun[[#This Row],[LotFrontage]])</f>
        <v>32</v>
      </c>
      <c r="J328">
        <v>10846</v>
      </c>
      <c r="K328" t="s">
        <v>108</v>
      </c>
      <c r="L328" t="s">
        <v>109</v>
      </c>
      <c r="M328" t="s">
        <v>146</v>
      </c>
      <c r="N328" t="s">
        <v>111</v>
      </c>
      <c r="O328" t="s">
        <v>112</v>
      </c>
      <c r="P328" t="s">
        <v>192</v>
      </c>
      <c r="Q328" t="s">
        <v>114</v>
      </c>
      <c r="R328" t="s">
        <v>139</v>
      </c>
      <c r="S328" t="s">
        <v>116</v>
      </c>
      <c r="T328" t="s">
        <v>116</v>
      </c>
      <c r="U328" t="s">
        <v>205</v>
      </c>
      <c r="V328" t="s">
        <v>141</v>
      </c>
      <c r="W328">
        <v>8</v>
      </c>
      <c r="X328">
        <v>5</v>
      </c>
      <c r="Y328">
        <v>1993</v>
      </c>
      <c r="Z328">
        <v>1993</v>
      </c>
      <c r="AA328" t="s">
        <v>119</v>
      </c>
      <c r="AB328" t="s">
        <v>120</v>
      </c>
      <c r="AC328" t="s">
        <v>122</v>
      </c>
      <c r="AD328" t="s">
        <v>122</v>
      </c>
      <c r="AE328" t="s">
        <v>143</v>
      </c>
      <c r="AF328">
        <v>0</v>
      </c>
      <c r="AG328" t="s">
        <v>123</v>
      </c>
      <c r="AH328">
        <f>IF(fun[[#This Row],[ExterQual]]="Ex",5,IF(fun[[#This Row],[ExterQual]]="Gd",4,IF(fun[[#This Row],[ExterQual]]="TA",3,IF(fun[[#This Row],[ExterQual]]="Fa",2,1))))</f>
        <v>4</v>
      </c>
      <c r="AI328" t="s">
        <v>124</v>
      </c>
      <c r="AJ328">
        <f>IF(fun[[#This Row],[ExterCond]]="Ex",5,IF(fun[[#This Row],[ExterCond]]="Gd",4,IF(fun[[#This Row],[ExterCond]]="TA",3,IF(fun[[#This Row],[ExterCond]]="Fa",2,1))))</f>
        <v>3</v>
      </c>
      <c r="AK328" t="s">
        <v>125</v>
      </c>
      <c r="AL328" t="s">
        <v>123</v>
      </c>
      <c r="AM328">
        <f>IF(fun[[#This Row],[BsmtQual]]="Ex",5,IF(fun[[#This Row],[BsmtQual]]="Gd",4,IF(fun[[#This Row],[BsmtQual]]="TA",3,IF(fun[[#This Row],[BsmtQual]]="Fa",2,IF(fun[[#This Row],[BsmtQual]]="Po",1,0)))))</f>
        <v>4</v>
      </c>
      <c r="AN328" t="s">
        <v>124</v>
      </c>
      <c r="AO328">
        <f>IF(fun[[#This Row],[BsmtCond]]="Ex",5,IF(fun[[#This Row],[BsmtCond]]="Gd",4,IF(fun[[#This Row],[BsmtCond]]="TA",3,IF(fun[[#This Row],[BsmtCond]]="Fa",2,IF(fun[[#This Row],[BsmtCond]]="Po",1,0)))))</f>
        <v>3</v>
      </c>
      <c r="AP328" t="s">
        <v>123</v>
      </c>
      <c r="AQ328">
        <f>IF(fun[[#This Row],[BsmtExposure]]="Gd",3,IF(fun[[#This Row],[BsmtExposure]]="Av",2,IF(fun[[#This Row],[BsmtExposure]]="Mn",1,0)))</f>
        <v>3</v>
      </c>
      <c r="AR328" t="s">
        <v>127</v>
      </c>
      <c r="AS328">
        <v>1619</v>
      </c>
      <c r="AT328" t="s">
        <v>128</v>
      </c>
      <c r="AU328">
        <v>0</v>
      </c>
      <c r="AV328">
        <v>100</v>
      </c>
      <c r="AW328">
        <v>1719</v>
      </c>
      <c r="AX328" t="s">
        <v>129</v>
      </c>
      <c r="AY328" t="s">
        <v>130</v>
      </c>
      <c r="AZ328">
        <f>IF(fun[[#This Row],[HeatingQC]]="Ex",5,IF(fun[[#This Row],[HeatingQC]]="Gd",4,IF(fun[[#This Row],[HeatingQC]]="TA",3,IF(fun[[#This Row],[HeatingQC]]="Fa",2,IF(fun[[#This Row],[HeatingQC]]="Po",1,0)))))</f>
        <v>5</v>
      </c>
      <c r="BA328" t="s">
        <v>131</v>
      </c>
      <c r="BB328" t="s">
        <v>132</v>
      </c>
      <c r="BC328">
        <v>1719</v>
      </c>
      <c r="BD328">
        <v>0</v>
      </c>
      <c r="BE328">
        <v>0</v>
      </c>
      <c r="BF328">
        <v>1719</v>
      </c>
      <c r="BG328">
        <f>LOG(fun[[#This Row],[GrLivArea]])</f>
        <v>3.2352758766870524</v>
      </c>
      <c r="BH328">
        <v>2</v>
      </c>
      <c r="BI328">
        <v>0</v>
      </c>
      <c r="BJ328">
        <f>fun[[#This Row],[BsmtFullBath]]+(0.5*fun[[#This Row],[BsmtHalfBath]])</f>
        <v>2</v>
      </c>
      <c r="BK328">
        <v>1</v>
      </c>
      <c r="BL328">
        <v>1</v>
      </c>
      <c r="BM328">
        <f>fun[[#This Row],[HalfBath]]+fun[[#This Row],[TOTBaseBath]]+fun[[#This Row],[FullBath]]</f>
        <v>4</v>
      </c>
      <c r="BN328">
        <v>1</v>
      </c>
      <c r="BO328">
        <v>1</v>
      </c>
      <c r="BP328" t="s">
        <v>123</v>
      </c>
      <c r="BQ328">
        <f>IF(fun[[#This Row],[KitchenQual]]="Ex",5,IF(fun[[#This Row],[KitchenQual]]="Gd",4,IF(fun[[#This Row],[KitchenQual]]="TA",3,IF(fun[[#This Row],[KitchenQual]]="Fa",2,0))))</f>
        <v>4</v>
      </c>
      <c r="BR328">
        <v>6</v>
      </c>
      <c r="BS328" t="s">
        <v>133</v>
      </c>
      <c r="BT328">
        <v>2</v>
      </c>
      <c r="BU328" t="s">
        <v>123</v>
      </c>
      <c r="BV328">
        <f>IF(fun[[#This Row],[FireplaceQu]]="Ex",5,IF(fun[[#This Row],[FireplaceQu]]="Gd",4,IF(fun[[#This Row],[FireplaceQu]]="TA",3,IF(fun[[#This Row],[FireplaceQu]]="Fa",2,0))))</f>
        <v>4</v>
      </c>
      <c r="BW328" t="s">
        <v>134</v>
      </c>
      <c r="BX328">
        <v>1993</v>
      </c>
      <c r="BY328" t="s">
        <v>183</v>
      </c>
      <c r="BZ328">
        <v>2</v>
      </c>
      <c r="CA328">
        <v>473</v>
      </c>
      <c r="CB328" t="s">
        <v>124</v>
      </c>
      <c r="CC328">
        <f>IF(fun[[#This Row],[GarageQual]]="Ex",5,IF(fun[[#This Row],[GarageQual]]="Gd",4,IF(fun[[#This Row],[GarageQual]]="TA",3,IF(fun[[#This Row],[GarageQual]]="Fa",2,IF(fun[[#This Row],[GarageQual]]="Po",1,0)))))</f>
        <v>3</v>
      </c>
      <c r="CD328" t="s">
        <v>124</v>
      </c>
      <c r="CE328">
        <f>IF(fun[[#This Row],[GarageCond]]="Ex",5,IF(fun[[#This Row],[GarageCond]]="Gd",4,IF(fun[[#This Row],[GarageCond]]="TA",3,IF(fun[[#This Row],[GarageCond]]="Fa",2,IF(fun[[#This Row],[GarageCond]]="Po",1,0)))))</f>
        <v>3</v>
      </c>
      <c r="CF328" t="s">
        <v>131</v>
      </c>
      <c r="CG328">
        <v>122</v>
      </c>
      <c r="CH328">
        <v>30</v>
      </c>
      <c r="CI328">
        <v>0</v>
      </c>
      <c r="CJ328">
        <v>0</v>
      </c>
      <c r="CK328">
        <v>0</v>
      </c>
      <c r="CL328">
        <f>(0.5*fun[[#This Row],[WoodDeckSF]])+fun[[#This Row],[OpenPorchSF]]+(2*fun[[#This Row],[EnclosedPorch]])+(1.5*fun[[#This Row],[3SsnPorch]])+fun[[#This Row],[ScreenPorch]]</f>
        <v>91</v>
      </c>
      <c r="CM328">
        <v>0</v>
      </c>
      <c r="CN328" t="s">
        <v>109</v>
      </c>
      <c r="CO328">
        <f>IF(fun[[#This Row],[PoolQC]]="Ex",5,IF(fun[[#This Row],[PoolQC]]="Gd",4,IF(fun[[#This Row],[PoolQC]]="TA",3,IF(fun[[#This Row],[PoolQC]]="Fa",2,IF(fun[[#This Row],[PoolQC]]="Po",1,0)))))</f>
        <v>0</v>
      </c>
      <c r="CP328" t="s">
        <v>109</v>
      </c>
      <c r="CQ328" t="s">
        <v>109</v>
      </c>
      <c r="CR328">
        <v>0</v>
      </c>
      <c r="CS328">
        <v>5</v>
      </c>
      <c r="CT328">
        <v>2008</v>
      </c>
      <c r="CU328" t="s">
        <v>263</v>
      </c>
      <c r="CV328" t="s">
        <v>137</v>
      </c>
      <c r="CW328">
        <f>COUNTIF(fun[[#This Row],[Id]:[SaleCondition]],0)</f>
        <v>14</v>
      </c>
      <c r="CX328">
        <f>COUNTIF(fun[[#This Row],[Id]:[SaleCondition]],"NA")</f>
        <v>4</v>
      </c>
      <c r="CY328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328">
        <f>fun[NUM_ExCond]+fun[NUM_BsmtCond]+fun[NUM_GarCond]</f>
        <v>9</v>
      </c>
      <c r="DA3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3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328">
        <v>324000</v>
      </c>
    </row>
    <row r="329" spans="1:107" x14ac:dyDescent="0.25">
      <c r="A329">
        <v>328</v>
      </c>
      <c r="B329">
        <v>20</v>
      </c>
      <c r="C329" t="s">
        <v>107</v>
      </c>
      <c r="D329">
        <f>IF(fun[[#This Row],[MSZoning]]="RL",1,0)</f>
        <v>1</v>
      </c>
      <c r="E329">
        <f>IF(fun[[#This Row],[rl]]="RM",1,0)</f>
        <v>0</v>
      </c>
      <c r="F329">
        <f>IF(fun[[#This Row],[rm]]="RH",1,0)</f>
        <v>0</v>
      </c>
      <c r="G329">
        <f>IF(fun[[#This Row],[rh]]="C (all)",1,0)</f>
        <v>0</v>
      </c>
      <c r="H329">
        <v>80</v>
      </c>
      <c r="I329">
        <f>IF(fun[[#This Row],[LotFrontage]]="NA",0,fun[[#This Row],[LotFrontage]])</f>
        <v>80</v>
      </c>
      <c r="J329">
        <v>11600</v>
      </c>
      <c r="K329" t="s">
        <v>108</v>
      </c>
      <c r="L329" t="s">
        <v>109</v>
      </c>
      <c r="M329" t="s">
        <v>110</v>
      </c>
      <c r="N329" t="s">
        <v>111</v>
      </c>
      <c r="O329" t="s">
        <v>112</v>
      </c>
      <c r="P329" t="s">
        <v>113</v>
      </c>
      <c r="Q329" t="s">
        <v>114</v>
      </c>
      <c r="R329" t="s">
        <v>188</v>
      </c>
      <c r="S329" t="s">
        <v>116</v>
      </c>
      <c r="T329" t="s">
        <v>116</v>
      </c>
      <c r="U329" t="s">
        <v>117</v>
      </c>
      <c r="V329" t="s">
        <v>141</v>
      </c>
      <c r="W329">
        <v>6</v>
      </c>
      <c r="X329">
        <v>5</v>
      </c>
      <c r="Y329">
        <v>1960</v>
      </c>
      <c r="Z329">
        <v>1960</v>
      </c>
      <c r="AA329" t="s">
        <v>178</v>
      </c>
      <c r="AB329" t="s">
        <v>120</v>
      </c>
      <c r="AC329" t="s">
        <v>150</v>
      </c>
      <c r="AD329" t="s">
        <v>150</v>
      </c>
      <c r="AE329" t="s">
        <v>122</v>
      </c>
      <c r="AF329">
        <v>175</v>
      </c>
      <c r="AG329" t="s">
        <v>124</v>
      </c>
      <c r="AH329">
        <f>IF(fun[[#This Row],[ExterQual]]="Ex",5,IF(fun[[#This Row],[ExterQual]]="Gd",4,IF(fun[[#This Row],[ExterQual]]="TA",3,IF(fun[[#This Row],[ExterQual]]="Fa",2,1))))</f>
        <v>3</v>
      </c>
      <c r="AI329" t="s">
        <v>124</v>
      </c>
      <c r="AJ329">
        <f>IF(fun[[#This Row],[ExterCond]]="Ex",5,IF(fun[[#This Row],[ExterCond]]="Gd",4,IF(fun[[#This Row],[ExterCond]]="TA",3,IF(fun[[#This Row],[ExterCond]]="Fa",2,1))))</f>
        <v>3</v>
      </c>
      <c r="AK329" t="s">
        <v>144</v>
      </c>
      <c r="AL329" t="s">
        <v>124</v>
      </c>
      <c r="AM329">
        <f>IF(fun[[#This Row],[BsmtQual]]="Ex",5,IF(fun[[#This Row],[BsmtQual]]="Gd",4,IF(fun[[#This Row],[BsmtQual]]="TA",3,IF(fun[[#This Row],[BsmtQual]]="Fa",2,IF(fun[[#This Row],[BsmtQual]]="Po",1,0)))))</f>
        <v>3</v>
      </c>
      <c r="AN329" t="s">
        <v>124</v>
      </c>
      <c r="AO329">
        <f>IF(fun[[#This Row],[BsmtCond]]="Ex",5,IF(fun[[#This Row],[BsmtCond]]="Gd",4,IF(fun[[#This Row],[BsmtCond]]="TA",3,IF(fun[[#This Row],[BsmtCond]]="Fa",2,IF(fun[[#This Row],[BsmtCond]]="Po",1,0)))))</f>
        <v>3</v>
      </c>
      <c r="AP329" t="s">
        <v>126</v>
      </c>
      <c r="AQ329">
        <f>IF(fun[[#This Row],[BsmtExposure]]="Gd",3,IF(fun[[#This Row],[BsmtExposure]]="Av",2,IF(fun[[#This Row],[BsmtExposure]]="Mn",1,0)))</f>
        <v>0</v>
      </c>
      <c r="AR329" t="s">
        <v>179</v>
      </c>
      <c r="AS329">
        <v>565</v>
      </c>
      <c r="AT329" t="s">
        <v>128</v>
      </c>
      <c r="AU329">
        <v>0</v>
      </c>
      <c r="AV329">
        <v>818</v>
      </c>
      <c r="AW329">
        <v>1383</v>
      </c>
      <c r="AX329" t="s">
        <v>129</v>
      </c>
      <c r="AY329" t="s">
        <v>124</v>
      </c>
      <c r="AZ329">
        <f>IF(fun[[#This Row],[HeatingQC]]="Ex",5,IF(fun[[#This Row],[HeatingQC]]="Gd",4,IF(fun[[#This Row],[HeatingQC]]="TA",3,IF(fun[[#This Row],[HeatingQC]]="Fa",2,IF(fun[[#This Row],[HeatingQC]]="Po",1,0)))))</f>
        <v>3</v>
      </c>
      <c r="BA329" t="s">
        <v>131</v>
      </c>
      <c r="BB329" t="s">
        <v>132</v>
      </c>
      <c r="BC329">
        <v>1383</v>
      </c>
      <c r="BD329">
        <v>0</v>
      </c>
      <c r="BE329">
        <v>0</v>
      </c>
      <c r="BF329">
        <v>1383</v>
      </c>
      <c r="BG329">
        <f>LOG(fun[[#This Row],[GrLivArea]])</f>
        <v>3.1408221801093106</v>
      </c>
      <c r="BH329">
        <v>0</v>
      </c>
      <c r="BI329">
        <v>0</v>
      </c>
      <c r="BJ329">
        <f>fun[[#This Row],[BsmtFullBath]]+(0.5*fun[[#This Row],[BsmtHalfBath]])</f>
        <v>0</v>
      </c>
      <c r="BK329">
        <v>1</v>
      </c>
      <c r="BL329">
        <v>1</v>
      </c>
      <c r="BM329">
        <f>fun[[#This Row],[HalfBath]]+fun[[#This Row],[TOTBaseBath]]+fun[[#This Row],[FullBath]]</f>
        <v>2</v>
      </c>
      <c r="BN329">
        <v>3</v>
      </c>
      <c r="BO329">
        <v>1</v>
      </c>
      <c r="BP329" t="s">
        <v>124</v>
      </c>
      <c r="BQ329">
        <f>IF(fun[[#This Row],[KitchenQual]]="Ex",5,IF(fun[[#This Row],[KitchenQual]]="Gd",4,IF(fun[[#This Row],[KitchenQual]]="TA",3,IF(fun[[#This Row],[KitchenQual]]="Fa",2,0))))</f>
        <v>3</v>
      </c>
      <c r="BR329">
        <v>7</v>
      </c>
      <c r="BS329" t="s">
        <v>133</v>
      </c>
      <c r="BT329">
        <v>0</v>
      </c>
      <c r="BU329" t="s">
        <v>109</v>
      </c>
      <c r="BV329">
        <f>IF(fun[[#This Row],[FireplaceQu]]="Ex",5,IF(fun[[#This Row],[FireplaceQu]]="Gd",4,IF(fun[[#This Row],[FireplaceQu]]="TA",3,IF(fun[[#This Row],[FireplaceQu]]="Fa",2,0))))</f>
        <v>0</v>
      </c>
      <c r="BW329" t="s">
        <v>134</v>
      </c>
      <c r="BX329">
        <v>1960</v>
      </c>
      <c r="BY329" t="s">
        <v>135</v>
      </c>
      <c r="BZ329">
        <v>1</v>
      </c>
      <c r="CA329">
        <v>292</v>
      </c>
      <c r="CB329" t="s">
        <v>124</v>
      </c>
      <c r="CC329">
        <f>IF(fun[[#This Row],[GarageQual]]="Ex",5,IF(fun[[#This Row],[GarageQual]]="Gd",4,IF(fun[[#This Row],[GarageQual]]="TA",3,IF(fun[[#This Row],[GarageQual]]="Fa",2,IF(fun[[#This Row],[GarageQual]]="Po",1,0)))))</f>
        <v>3</v>
      </c>
      <c r="CD329" t="s">
        <v>124</v>
      </c>
      <c r="CE329">
        <f>IF(fun[[#This Row],[GarageCond]]="Ex",5,IF(fun[[#This Row],[GarageCond]]="Gd",4,IF(fun[[#This Row],[GarageCond]]="TA",3,IF(fun[[#This Row],[GarageCond]]="Fa",2,IF(fun[[#This Row],[GarageCond]]="Po",1,0)))))</f>
        <v>3</v>
      </c>
      <c r="CF329" t="s">
        <v>131</v>
      </c>
      <c r="CG329">
        <v>0</v>
      </c>
      <c r="CH329">
        <v>45</v>
      </c>
      <c r="CI329">
        <v>0</v>
      </c>
      <c r="CJ329">
        <v>0</v>
      </c>
      <c r="CK329">
        <v>0</v>
      </c>
      <c r="CL329">
        <f>(0.5*fun[[#This Row],[WoodDeckSF]])+fun[[#This Row],[OpenPorchSF]]+(2*fun[[#This Row],[EnclosedPorch]])+(1.5*fun[[#This Row],[3SsnPorch]])+fun[[#This Row],[ScreenPorch]]</f>
        <v>45</v>
      </c>
      <c r="CM329">
        <v>0</v>
      </c>
      <c r="CN329" t="s">
        <v>109</v>
      </c>
      <c r="CO329">
        <f>IF(fun[[#This Row],[PoolQC]]="Ex",5,IF(fun[[#This Row],[PoolQC]]="Gd",4,IF(fun[[#This Row],[PoolQC]]="TA",3,IF(fun[[#This Row],[PoolQC]]="Fa",2,IF(fun[[#This Row],[PoolQC]]="Po",1,0)))))</f>
        <v>0</v>
      </c>
      <c r="CP329" t="s">
        <v>109</v>
      </c>
      <c r="CQ329" t="s">
        <v>109</v>
      </c>
      <c r="CR329">
        <v>0</v>
      </c>
      <c r="CS329">
        <v>4</v>
      </c>
      <c r="CT329">
        <v>2006</v>
      </c>
      <c r="CU329" t="s">
        <v>136</v>
      </c>
      <c r="CV329" t="s">
        <v>137</v>
      </c>
      <c r="CW329">
        <f>COUNTIF(fun[[#This Row],[Id]:[SaleCondition]],0)</f>
        <v>19</v>
      </c>
      <c r="CX329">
        <f>COUNTIF(fun[[#This Row],[Id]:[SaleCondition]],"NA")</f>
        <v>5</v>
      </c>
      <c r="CY32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329">
        <f>fun[NUM_ExCond]+fun[NUM_BsmtCond]+fun[NUM_GarCond]</f>
        <v>9</v>
      </c>
      <c r="DA3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3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329">
        <v>145250</v>
      </c>
    </row>
    <row r="330" spans="1:107" x14ac:dyDescent="0.25">
      <c r="A330">
        <v>329</v>
      </c>
      <c r="B330">
        <v>75</v>
      </c>
      <c r="C330" t="s">
        <v>107</v>
      </c>
      <c r="D330">
        <f>IF(fun[[#This Row],[MSZoning]]="RL",1,0)</f>
        <v>1</v>
      </c>
      <c r="E330">
        <f>IF(fun[[#This Row],[rl]]="RM",1,0)</f>
        <v>0</v>
      </c>
      <c r="F330">
        <f>IF(fun[[#This Row],[rm]]="RH",1,0)</f>
        <v>0</v>
      </c>
      <c r="G330">
        <f>IF(fun[[#This Row],[rh]]="C (all)",1,0)</f>
        <v>0</v>
      </c>
      <c r="H330" t="s">
        <v>109</v>
      </c>
      <c r="I330">
        <f>IF(fun[[#This Row],[LotFrontage]]="NA",0,fun[[#This Row],[LotFrontage]])</f>
        <v>0</v>
      </c>
      <c r="J330">
        <v>11888</v>
      </c>
      <c r="K330" t="s">
        <v>108</v>
      </c>
      <c r="L330" t="s">
        <v>108</v>
      </c>
      <c r="M330" t="s">
        <v>146</v>
      </c>
      <c r="N330" t="s">
        <v>201</v>
      </c>
      <c r="O330" t="s">
        <v>112</v>
      </c>
      <c r="P330" t="s">
        <v>113</v>
      </c>
      <c r="Q330" t="s">
        <v>114</v>
      </c>
      <c r="R330" t="s">
        <v>174</v>
      </c>
      <c r="S330" t="s">
        <v>165</v>
      </c>
      <c r="T330" t="s">
        <v>116</v>
      </c>
      <c r="U330" t="s">
        <v>117</v>
      </c>
      <c r="V330" t="s">
        <v>227</v>
      </c>
      <c r="W330">
        <v>6</v>
      </c>
      <c r="X330">
        <v>6</v>
      </c>
      <c r="Y330">
        <v>1916</v>
      </c>
      <c r="Z330">
        <v>1994</v>
      </c>
      <c r="AA330" t="s">
        <v>119</v>
      </c>
      <c r="AB330" t="s">
        <v>120</v>
      </c>
      <c r="AC330" t="s">
        <v>150</v>
      </c>
      <c r="AD330" t="s">
        <v>151</v>
      </c>
      <c r="AE330" t="s">
        <v>143</v>
      </c>
      <c r="AF330">
        <v>0</v>
      </c>
      <c r="AG330" t="s">
        <v>124</v>
      </c>
      <c r="AH330">
        <f>IF(fun[[#This Row],[ExterQual]]="Ex",5,IF(fun[[#This Row],[ExterQual]]="Gd",4,IF(fun[[#This Row],[ExterQual]]="TA",3,IF(fun[[#This Row],[ExterQual]]="Fa",2,1))))</f>
        <v>3</v>
      </c>
      <c r="AI330" t="s">
        <v>124</v>
      </c>
      <c r="AJ330">
        <f>IF(fun[[#This Row],[ExterCond]]="Ex",5,IF(fun[[#This Row],[ExterCond]]="Gd",4,IF(fun[[#This Row],[ExterCond]]="TA",3,IF(fun[[#This Row],[ExterCond]]="Fa",2,1))))</f>
        <v>3</v>
      </c>
      <c r="AK330" t="s">
        <v>152</v>
      </c>
      <c r="AL330" t="s">
        <v>124</v>
      </c>
      <c r="AM330">
        <f>IF(fun[[#This Row],[BsmtQual]]="Ex",5,IF(fun[[#This Row],[BsmtQual]]="Gd",4,IF(fun[[#This Row],[BsmtQual]]="TA",3,IF(fun[[#This Row],[BsmtQual]]="Fa",2,IF(fun[[#This Row],[BsmtQual]]="Po",1,0)))))</f>
        <v>3</v>
      </c>
      <c r="AN330" t="s">
        <v>124</v>
      </c>
      <c r="AO330">
        <f>IF(fun[[#This Row],[BsmtCond]]="Ex",5,IF(fun[[#This Row],[BsmtCond]]="Gd",4,IF(fun[[#This Row],[BsmtCond]]="TA",3,IF(fun[[#This Row],[BsmtCond]]="Fa",2,IF(fun[[#This Row],[BsmtCond]]="Po",1,0)))))</f>
        <v>3</v>
      </c>
      <c r="AP330" t="s">
        <v>126</v>
      </c>
      <c r="AQ330">
        <f>IF(fun[[#This Row],[BsmtExposure]]="Gd",3,IF(fun[[#This Row],[BsmtExposure]]="Av",2,IF(fun[[#This Row],[BsmtExposure]]="Mn",1,0)))</f>
        <v>0</v>
      </c>
      <c r="AR330" t="s">
        <v>128</v>
      </c>
      <c r="AS330">
        <v>0</v>
      </c>
      <c r="AT330" t="s">
        <v>128</v>
      </c>
      <c r="AU330">
        <v>0</v>
      </c>
      <c r="AV330">
        <v>844</v>
      </c>
      <c r="AW330">
        <v>844</v>
      </c>
      <c r="AX330" t="s">
        <v>129</v>
      </c>
      <c r="AY330" t="s">
        <v>123</v>
      </c>
      <c r="AZ330">
        <f>IF(fun[[#This Row],[HeatingQC]]="Ex",5,IF(fun[[#This Row],[HeatingQC]]="Gd",4,IF(fun[[#This Row],[HeatingQC]]="TA",3,IF(fun[[#This Row],[HeatingQC]]="Fa",2,IF(fun[[#This Row],[HeatingQC]]="Po",1,0)))))</f>
        <v>4</v>
      </c>
      <c r="BA330" t="s">
        <v>203</v>
      </c>
      <c r="BB330" t="s">
        <v>190</v>
      </c>
      <c r="BC330">
        <v>1445</v>
      </c>
      <c r="BD330">
        <v>689</v>
      </c>
      <c r="BE330">
        <v>0</v>
      </c>
      <c r="BF330">
        <v>2134</v>
      </c>
      <c r="BG330">
        <f>LOG(fun[[#This Row],[GrLivArea]])</f>
        <v>3.3291944150884509</v>
      </c>
      <c r="BH330">
        <v>0</v>
      </c>
      <c r="BI330">
        <v>0</v>
      </c>
      <c r="BJ330">
        <f>fun[[#This Row],[BsmtFullBath]]+(0.5*fun[[#This Row],[BsmtHalfBath]])</f>
        <v>0</v>
      </c>
      <c r="BK330">
        <v>2</v>
      </c>
      <c r="BL330">
        <v>0</v>
      </c>
      <c r="BM330">
        <f>fun[[#This Row],[HalfBath]]+fun[[#This Row],[TOTBaseBath]]+fun[[#This Row],[FullBath]]</f>
        <v>2</v>
      </c>
      <c r="BN330">
        <v>5</v>
      </c>
      <c r="BO330">
        <v>1</v>
      </c>
      <c r="BP330" t="s">
        <v>123</v>
      </c>
      <c r="BQ330">
        <f>IF(fun[[#This Row],[KitchenQual]]="Ex",5,IF(fun[[#This Row],[KitchenQual]]="Gd",4,IF(fun[[#This Row],[KitchenQual]]="TA",3,IF(fun[[#This Row],[KitchenQual]]="Fa",2,0))))</f>
        <v>4</v>
      </c>
      <c r="BR330">
        <v>10</v>
      </c>
      <c r="BS330" t="s">
        <v>133</v>
      </c>
      <c r="BT330">
        <v>0</v>
      </c>
      <c r="BU330" t="s">
        <v>109</v>
      </c>
      <c r="BV330">
        <f>IF(fun[[#This Row],[FireplaceQu]]="Ex",5,IF(fun[[#This Row],[FireplaceQu]]="Gd",4,IF(fun[[#This Row],[FireplaceQu]]="TA",3,IF(fun[[#This Row],[FireplaceQu]]="Fa",2,0))))</f>
        <v>0</v>
      </c>
      <c r="BW330" t="s">
        <v>153</v>
      </c>
      <c r="BX330">
        <v>1930</v>
      </c>
      <c r="BY330" t="s">
        <v>128</v>
      </c>
      <c r="BZ330">
        <v>2</v>
      </c>
      <c r="CA330">
        <v>441</v>
      </c>
      <c r="CB330" t="s">
        <v>124</v>
      </c>
      <c r="CC330">
        <f>IF(fun[[#This Row],[GarageQual]]="Ex",5,IF(fun[[#This Row],[GarageQual]]="Gd",4,IF(fun[[#This Row],[GarageQual]]="TA",3,IF(fun[[#This Row],[GarageQual]]="Fa",2,IF(fun[[#This Row],[GarageQual]]="Po",1,0)))))</f>
        <v>3</v>
      </c>
      <c r="CD330" t="s">
        <v>124</v>
      </c>
      <c r="CE330">
        <f>IF(fun[[#This Row],[GarageCond]]="Ex",5,IF(fun[[#This Row],[GarageCond]]="Gd",4,IF(fun[[#This Row],[GarageCond]]="TA",3,IF(fun[[#This Row],[GarageCond]]="Fa",2,IF(fun[[#This Row],[GarageCond]]="Po",1,0)))))</f>
        <v>3</v>
      </c>
      <c r="CF330" t="s">
        <v>131</v>
      </c>
      <c r="CG330">
        <v>0</v>
      </c>
      <c r="CH330">
        <v>60</v>
      </c>
      <c r="CI330">
        <v>268</v>
      </c>
      <c r="CJ330">
        <v>0</v>
      </c>
      <c r="CK330">
        <v>0</v>
      </c>
      <c r="CL330">
        <f>(0.5*fun[[#This Row],[WoodDeckSF]])+fun[[#This Row],[OpenPorchSF]]+(2*fun[[#This Row],[EnclosedPorch]])+(1.5*fun[[#This Row],[3SsnPorch]])+fun[[#This Row],[ScreenPorch]]</f>
        <v>596</v>
      </c>
      <c r="CM330">
        <v>0</v>
      </c>
      <c r="CN330" t="s">
        <v>109</v>
      </c>
      <c r="CO330">
        <f>IF(fun[[#This Row],[PoolQC]]="Ex",5,IF(fun[[#This Row],[PoolQC]]="Gd",4,IF(fun[[#This Row],[PoolQC]]="TA",3,IF(fun[[#This Row],[PoolQC]]="Fa",2,IF(fun[[#This Row],[PoolQC]]="Po",1,0)))))</f>
        <v>0</v>
      </c>
      <c r="CP330" t="s">
        <v>109</v>
      </c>
      <c r="CQ330" t="s">
        <v>109</v>
      </c>
      <c r="CR330">
        <v>0</v>
      </c>
      <c r="CS330">
        <v>7</v>
      </c>
      <c r="CT330">
        <v>2009</v>
      </c>
      <c r="CU330" t="s">
        <v>136</v>
      </c>
      <c r="CV330" t="s">
        <v>137</v>
      </c>
      <c r="CW330">
        <f>COUNTIF(fun[[#This Row],[Id]:[SaleCondition]],0)</f>
        <v>21</v>
      </c>
      <c r="CX330">
        <f>COUNTIF(fun[[#This Row],[Id]:[SaleCondition]],"NA")</f>
        <v>5</v>
      </c>
      <c r="CY330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330">
        <f>fun[NUM_ExCond]+fun[NUM_BsmtCond]+fun[NUM_GarCond]</f>
        <v>9</v>
      </c>
      <c r="DA3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3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330">
        <v>214500</v>
      </c>
    </row>
    <row r="331" spans="1:107" x14ac:dyDescent="0.25">
      <c r="A331">
        <v>330</v>
      </c>
      <c r="B331">
        <v>70</v>
      </c>
      <c r="C331" t="s">
        <v>168</v>
      </c>
      <c r="D331">
        <f>IF(fun[[#This Row],[MSZoning]]="RL",1,0)</f>
        <v>0</v>
      </c>
      <c r="E331">
        <f>IF(fun[[#This Row],[rl]]="RM",1,0)</f>
        <v>0</v>
      </c>
      <c r="F331">
        <f>IF(fun[[#This Row],[rm]]="RH",1,0)</f>
        <v>0</v>
      </c>
      <c r="G331">
        <f>IF(fun[[#This Row],[rh]]="C (all)",1,0)</f>
        <v>0</v>
      </c>
      <c r="H331">
        <v>60</v>
      </c>
      <c r="I331">
        <f>IF(fun[[#This Row],[LotFrontage]]="NA",0,fun[[#This Row],[LotFrontage]])</f>
        <v>60</v>
      </c>
      <c r="J331">
        <v>6402</v>
      </c>
      <c r="K331" t="s">
        <v>108</v>
      </c>
      <c r="L331" t="s">
        <v>109</v>
      </c>
      <c r="M331" t="s">
        <v>110</v>
      </c>
      <c r="N331" t="s">
        <v>111</v>
      </c>
      <c r="O331" t="s">
        <v>112</v>
      </c>
      <c r="P331" t="s">
        <v>148</v>
      </c>
      <c r="Q331" t="s">
        <v>114</v>
      </c>
      <c r="R331" t="s">
        <v>202</v>
      </c>
      <c r="S331" t="s">
        <v>116</v>
      </c>
      <c r="T331" t="s">
        <v>116</v>
      </c>
      <c r="U331" t="s">
        <v>117</v>
      </c>
      <c r="V331" t="s">
        <v>118</v>
      </c>
      <c r="W331">
        <v>5</v>
      </c>
      <c r="X331">
        <v>5</v>
      </c>
      <c r="Y331">
        <v>1920</v>
      </c>
      <c r="Z331">
        <v>1950</v>
      </c>
      <c r="AA331" t="s">
        <v>119</v>
      </c>
      <c r="AB331" t="s">
        <v>120</v>
      </c>
      <c r="AC331" t="s">
        <v>150</v>
      </c>
      <c r="AD331" t="s">
        <v>151</v>
      </c>
      <c r="AE331" t="s">
        <v>143</v>
      </c>
      <c r="AF331">
        <v>0</v>
      </c>
      <c r="AG331" t="s">
        <v>124</v>
      </c>
      <c r="AH331">
        <f>IF(fun[[#This Row],[ExterQual]]="Ex",5,IF(fun[[#This Row],[ExterQual]]="Gd",4,IF(fun[[#This Row],[ExterQual]]="TA",3,IF(fun[[#This Row],[ExterQual]]="Fa",2,1))))</f>
        <v>3</v>
      </c>
      <c r="AI331" t="s">
        <v>124</v>
      </c>
      <c r="AJ331">
        <f>IF(fun[[#This Row],[ExterCond]]="Ex",5,IF(fun[[#This Row],[ExterCond]]="Gd",4,IF(fun[[#This Row],[ExterCond]]="TA",3,IF(fun[[#This Row],[ExterCond]]="Fa",2,1))))</f>
        <v>3</v>
      </c>
      <c r="AK331" t="s">
        <v>125</v>
      </c>
      <c r="AL331" t="s">
        <v>124</v>
      </c>
      <c r="AM331">
        <f>IF(fun[[#This Row],[BsmtQual]]="Ex",5,IF(fun[[#This Row],[BsmtQual]]="Gd",4,IF(fun[[#This Row],[BsmtQual]]="TA",3,IF(fun[[#This Row],[BsmtQual]]="Fa",2,IF(fun[[#This Row],[BsmtQual]]="Po",1,0)))))</f>
        <v>3</v>
      </c>
      <c r="AN331" t="s">
        <v>124</v>
      </c>
      <c r="AO331">
        <f>IF(fun[[#This Row],[BsmtCond]]="Ex",5,IF(fun[[#This Row],[BsmtCond]]="Gd",4,IF(fun[[#This Row],[BsmtCond]]="TA",3,IF(fun[[#This Row],[BsmtCond]]="Fa",2,IF(fun[[#This Row],[BsmtCond]]="Po",1,0)))))</f>
        <v>3</v>
      </c>
      <c r="AP331" t="s">
        <v>147</v>
      </c>
      <c r="AQ331">
        <f>IF(fun[[#This Row],[BsmtExposure]]="Gd",3,IF(fun[[#This Row],[BsmtExposure]]="Av",2,IF(fun[[#This Row],[BsmtExposure]]="Mn",1,0)))</f>
        <v>1</v>
      </c>
      <c r="AR331" t="s">
        <v>128</v>
      </c>
      <c r="AS331">
        <v>0</v>
      </c>
      <c r="AT331" t="s">
        <v>128</v>
      </c>
      <c r="AU331">
        <v>0</v>
      </c>
      <c r="AV331">
        <v>596</v>
      </c>
      <c r="AW331">
        <v>596</v>
      </c>
      <c r="AX331" t="s">
        <v>129</v>
      </c>
      <c r="AY331" t="s">
        <v>124</v>
      </c>
      <c r="AZ331">
        <f>IF(fun[[#This Row],[HeatingQC]]="Ex",5,IF(fun[[#This Row],[HeatingQC]]="Gd",4,IF(fun[[#This Row],[HeatingQC]]="TA",3,IF(fun[[#This Row],[HeatingQC]]="Fa",2,IF(fun[[#This Row],[HeatingQC]]="Po",1,0)))))</f>
        <v>3</v>
      </c>
      <c r="BA331" t="s">
        <v>203</v>
      </c>
      <c r="BB331" t="s">
        <v>132</v>
      </c>
      <c r="BC331">
        <v>596</v>
      </c>
      <c r="BD331">
        <v>596</v>
      </c>
      <c r="BE331">
        <v>0</v>
      </c>
      <c r="BF331">
        <v>1192</v>
      </c>
      <c r="BG331">
        <f>LOG(fun[[#This Row],[GrLivArea]])</f>
        <v>3.0762762554042178</v>
      </c>
      <c r="BH331">
        <v>0</v>
      </c>
      <c r="BI331">
        <v>0</v>
      </c>
      <c r="BJ331">
        <f>fun[[#This Row],[BsmtFullBath]]+(0.5*fun[[#This Row],[BsmtHalfBath]])</f>
        <v>0</v>
      </c>
      <c r="BK331">
        <v>1</v>
      </c>
      <c r="BL331">
        <v>0</v>
      </c>
      <c r="BM331">
        <f>fun[[#This Row],[HalfBath]]+fun[[#This Row],[TOTBaseBath]]+fun[[#This Row],[FullBath]]</f>
        <v>1</v>
      </c>
      <c r="BN331">
        <v>3</v>
      </c>
      <c r="BO331">
        <v>1</v>
      </c>
      <c r="BP331" t="s">
        <v>124</v>
      </c>
      <c r="BQ331">
        <f>IF(fun[[#This Row],[KitchenQual]]="Ex",5,IF(fun[[#This Row],[KitchenQual]]="Gd",4,IF(fun[[#This Row],[KitchenQual]]="TA",3,IF(fun[[#This Row],[KitchenQual]]="Fa",2,0))))</f>
        <v>3</v>
      </c>
      <c r="BR331">
        <v>6</v>
      </c>
      <c r="BS331" t="s">
        <v>133</v>
      </c>
      <c r="BT331">
        <v>0</v>
      </c>
      <c r="BU331" t="s">
        <v>109</v>
      </c>
      <c r="BV331">
        <f>IF(fun[[#This Row],[FireplaceQu]]="Ex",5,IF(fun[[#This Row],[FireplaceQu]]="Gd",4,IF(fun[[#This Row],[FireplaceQu]]="TA",3,IF(fun[[#This Row],[FireplaceQu]]="Fa",2,0))))</f>
        <v>0</v>
      </c>
      <c r="BW331" t="s">
        <v>153</v>
      </c>
      <c r="BX331">
        <v>1920</v>
      </c>
      <c r="BY331" t="s">
        <v>128</v>
      </c>
      <c r="BZ331">
        <v>1</v>
      </c>
      <c r="CA331">
        <v>189</v>
      </c>
      <c r="CB331" t="s">
        <v>173</v>
      </c>
      <c r="CC331">
        <f>IF(fun[[#This Row],[GarageQual]]="Ex",5,IF(fun[[#This Row],[GarageQual]]="Gd",4,IF(fun[[#This Row],[GarageQual]]="TA",3,IF(fun[[#This Row],[GarageQual]]="Fa",2,IF(fun[[#This Row],[GarageQual]]="Po",1,0)))))</f>
        <v>2</v>
      </c>
      <c r="CD331" t="s">
        <v>173</v>
      </c>
      <c r="CE331">
        <f>IF(fun[[#This Row],[GarageCond]]="Ex",5,IF(fun[[#This Row],[GarageCond]]="Gd",4,IF(fun[[#This Row],[GarageCond]]="TA",3,IF(fun[[#This Row],[GarageCond]]="Fa",2,IF(fun[[#This Row],[GarageCond]]="Po",1,0)))))</f>
        <v>2</v>
      </c>
      <c r="CF331" t="s">
        <v>203</v>
      </c>
      <c r="CG331">
        <v>0</v>
      </c>
      <c r="CH331">
        <v>0</v>
      </c>
      <c r="CI331">
        <v>137</v>
      </c>
      <c r="CJ331">
        <v>0</v>
      </c>
      <c r="CK331">
        <v>0</v>
      </c>
      <c r="CL331">
        <f>(0.5*fun[[#This Row],[WoodDeckSF]])+fun[[#This Row],[OpenPorchSF]]+(2*fun[[#This Row],[EnclosedPorch]])+(1.5*fun[[#This Row],[3SsnPorch]])+fun[[#This Row],[ScreenPorch]]</f>
        <v>274</v>
      </c>
      <c r="CM331">
        <v>0</v>
      </c>
      <c r="CN331" t="s">
        <v>109</v>
      </c>
      <c r="CO331">
        <f>IF(fun[[#This Row],[PoolQC]]="Ex",5,IF(fun[[#This Row],[PoolQC]]="Gd",4,IF(fun[[#This Row],[PoolQC]]="TA",3,IF(fun[[#This Row],[PoolQC]]="Fa",2,IF(fun[[#This Row],[PoolQC]]="Po",1,0)))))</f>
        <v>0</v>
      </c>
      <c r="CP331" t="s">
        <v>189</v>
      </c>
      <c r="CQ331" t="s">
        <v>109</v>
      </c>
      <c r="CR331">
        <v>0</v>
      </c>
      <c r="CS331">
        <v>7</v>
      </c>
      <c r="CT331">
        <v>2009</v>
      </c>
      <c r="CU331" t="s">
        <v>136</v>
      </c>
      <c r="CV331" t="s">
        <v>137</v>
      </c>
      <c r="CW331">
        <f>COUNTIF(fun[[#This Row],[Id]:[SaleCondition]],0)</f>
        <v>21</v>
      </c>
      <c r="CX331">
        <f>COUNTIF(fun[[#This Row],[Id]:[SaleCondition]],"NA")</f>
        <v>4</v>
      </c>
      <c r="CY331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331">
        <f>fun[NUM_ExCond]+fun[NUM_BsmtCond]+fun[NUM_GarCond]</f>
        <v>8</v>
      </c>
      <c r="DA3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3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45.5</v>
      </c>
      <c r="DC331">
        <v>78000</v>
      </c>
    </row>
    <row r="332" spans="1:107" x14ac:dyDescent="0.25">
      <c r="A332">
        <v>331</v>
      </c>
      <c r="B332">
        <v>90</v>
      </c>
      <c r="C332" t="s">
        <v>107</v>
      </c>
      <c r="D332">
        <f>IF(fun[[#This Row],[MSZoning]]="RL",1,0)</f>
        <v>1</v>
      </c>
      <c r="E332">
        <f>IF(fun[[#This Row],[rl]]="RM",1,0)</f>
        <v>0</v>
      </c>
      <c r="F332">
        <f>IF(fun[[#This Row],[rm]]="RH",1,0)</f>
        <v>0</v>
      </c>
      <c r="G332">
        <f>IF(fun[[#This Row],[rh]]="C (all)",1,0)</f>
        <v>0</v>
      </c>
      <c r="H332" t="s">
        <v>109</v>
      </c>
      <c r="I332">
        <f>IF(fun[[#This Row],[LotFrontage]]="NA",0,fun[[#This Row],[LotFrontage]])</f>
        <v>0</v>
      </c>
      <c r="J332">
        <v>10624</v>
      </c>
      <c r="K332" t="s">
        <v>108</v>
      </c>
      <c r="L332" t="s">
        <v>109</v>
      </c>
      <c r="M332" t="s">
        <v>146</v>
      </c>
      <c r="N332" t="s">
        <v>111</v>
      </c>
      <c r="O332" t="s">
        <v>112</v>
      </c>
      <c r="P332" t="s">
        <v>113</v>
      </c>
      <c r="Q332" t="s">
        <v>114</v>
      </c>
      <c r="R332" t="s">
        <v>188</v>
      </c>
      <c r="S332" t="s">
        <v>116</v>
      </c>
      <c r="T332" t="s">
        <v>116</v>
      </c>
      <c r="U332" t="s">
        <v>193</v>
      </c>
      <c r="V332" t="s">
        <v>141</v>
      </c>
      <c r="W332">
        <v>5</v>
      </c>
      <c r="X332">
        <v>4</v>
      </c>
      <c r="Y332">
        <v>1964</v>
      </c>
      <c r="Z332">
        <v>1964</v>
      </c>
      <c r="AA332" t="s">
        <v>119</v>
      </c>
      <c r="AB332" t="s">
        <v>120</v>
      </c>
      <c r="AC332" t="s">
        <v>166</v>
      </c>
      <c r="AD332" t="s">
        <v>166</v>
      </c>
      <c r="AE332" t="s">
        <v>122</v>
      </c>
      <c r="AF332">
        <v>84</v>
      </c>
      <c r="AG332" t="s">
        <v>124</v>
      </c>
      <c r="AH332">
        <f>IF(fun[[#This Row],[ExterQual]]="Ex",5,IF(fun[[#This Row],[ExterQual]]="Gd",4,IF(fun[[#This Row],[ExterQual]]="TA",3,IF(fun[[#This Row],[ExterQual]]="Fa",2,1))))</f>
        <v>3</v>
      </c>
      <c r="AI332" t="s">
        <v>124</v>
      </c>
      <c r="AJ332">
        <f>IF(fun[[#This Row],[ExterCond]]="Ex",5,IF(fun[[#This Row],[ExterCond]]="Gd",4,IF(fun[[#This Row],[ExterCond]]="TA",3,IF(fun[[#This Row],[ExterCond]]="Fa",2,1))))</f>
        <v>3</v>
      </c>
      <c r="AK332" t="s">
        <v>144</v>
      </c>
      <c r="AL332" t="s">
        <v>124</v>
      </c>
      <c r="AM332">
        <f>IF(fun[[#This Row],[BsmtQual]]="Ex",5,IF(fun[[#This Row],[BsmtQual]]="Gd",4,IF(fun[[#This Row],[BsmtQual]]="TA",3,IF(fun[[#This Row],[BsmtQual]]="Fa",2,IF(fun[[#This Row],[BsmtQual]]="Po",1,0)))))</f>
        <v>3</v>
      </c>
      <c r="AN332" t="s">
        <v>124</v>
      </c>
      <c r="AO332">
        <f>IF(fun[[#This Row],[BsmtCond]]="Ex",5,IF(fun[[#This Row],[BsmtCond]]="Gd",4,IF(fun[[#This Row],[BsmtCond]]="TA",3,IF(fun[[#This Row],[BsmtCond]]="Fa",2,IF(fun[[#This Row],[BsmtCond]]="Po",1,0)))))</f>
        <v>3</v>
      </c>
      <c r="AP332" t="s">
        <v>126</v>
      </c>
      <c r="AQ332">
        <f>IF(fun[[#This Row],[BsmtExposure]]="Gd",3,IF(fun[[#This Row],[BsmtExposure]]="Av",2,IF(fun[[#This Row],[BsmtExposure]]="Mn",1,0)))</f>
        <v>0</v>
      </c>
      <c r="AR332" t="s">
        <v>127</v>
      </c>
      <c r="AS332">
        <v>40</v>
      </c>
      <c r="AT332" t="s">
        <v>179</v>
      </c>
      <c r="AU332">
        <v>264</v>
      </c>
      <c r="AV332">
        <v>1424</v>
      </c>
      <c r="AW332">
        <v>1728</v>
      </c>
      <c r="AX332" t="s">
        <v>129</v>
      </c>
      <c r="AY332" t="s">
        <v>124</v>
      </c>
      <c r="AZ332">
        <f>IF(fun[[#This Row],[HeatingQC]]="Ex",5,IF(fun[[#This Row],[HeatingQC]]="Gd",4,IF(fun[[#This Row],[HeatingQC]]="TA",3,IF(fun[[#This Row],[HeatingQC]]="Fa",2,IF(fun[[#This Row],[HeatingQC]]="Po",1,0)))))</f>
        <v>3</v>
      </c>
      <c r="BA332" t="s">
        <v>131</v>
      </c>
      <c r="BB332" t="s">
        <v>132</v>
      </c>
      <c r="BC332">
        <v>1728</v>
      </c>
      <c r="BD332">
        <v>0</v>
      </c>
      <c r="BE332">
        <v>0</v>
      </c>
      <c r="BF332">
        <v>1728</v>
      </c>
      <c r="BG332">
        <f>LOG(fun[[#This Row],[GrLivArea]])</f>
        <v>3.2375437381428744</v>
      </c>
      <c r="BH332">
        <v>0</v>
      </c>
      <c r="BI332">
        <v>1</v>
      </c>
      <c r="BJ332">
        <f>fun[[#This Row],[BsmtFullBath]]+(0.5*fun[[#This Row],[BsmtHalfBath]])</f>
        <v>0.5</v>
      </c>
      <c r="BK332">
        <v>2</v>
      </c>
      <c r="BL332">
        <v>0</v>
      </c>
      <c r="BM332">
        <f>fun[[#This Row],[HalfBath]]+fun[[#This Row],[TOTBaseBath]]+fun[[#This Row],[FullBath]]</f>
        <v>2.5</v>
      </c>
      <c r="BN332">
        <v>6</v>
      </c>
      <c r="BO332">
        <v>2</v>
      </c>
      <c r="BP332" t="s">
        <v>124</v>
      </c>
      <c r="BQ332">
        <f>IF(fun[[#This Row],[KitchenQual]]="Ex",5,IF(fun[[#This Row],[KitchenQual]]="Gd",4,IF(fun[[#This Row],[KitchenQual]]="TA",3,IF(fun[[#This Row],[KitchenQual]]="Fa",2,0))))</f>
        <v>3</v>
      </c>
      <c r="BR332">
        <v>10</v>
      </c>
      <c r="BS332" t="s">
        <v>133</v>
      </c>
      <c r="BT332">
        <v>0</v>
      </c>
      <c r="BU332" t="s">
        <v>109</v>
      </c>
      <c r="BV332">
        <f>IF(fun[[#This Row],[FireplaceQu]]="Ex",5,IF(fun[[#This Row],[FireplaceQu]]="Gd",4,IF(fun[[#This Row],[FireplaceQu]]="TA",3,IF(fun[[#This Row],[FireplaceQu]]="Fa",2,0))))</f>
        <v>0</v>
      </c>
      <c r="BW332" t="s">
        <v>153</v>
      </c>
      <c r="BX332">
        <v>2002</v>
      </c>
      <c r="BY332" t="s">
        <v>128</v>
      </c>
      <c r="BZ332">
        <v>1</v>
      </c>
      <c r="CA332">
        <v>352</v>
      </c>
      <c r="CB332" t="s">
        <v>124</v>
      </c>
      <c r="CC332">
        <f>IF(fun[[#This Row],[GarageQual]]="Ex",5,IF(fun[[#This Row],[GarageQual]]="Gd",4,IF(fun[[#This Row],[GarageQual]]="TA",3,IF(fun[[#This Row],[GarageQual]]="Fa",2,IF(fun[[#This Row],[GarageQual]]="Po",1,0)))))</f>
        <v>3</v>
      </c>
      <c r="CD332" t="s">
        <v>124</v>
      </c>
      <c r="CE332">
        <f>IF(fun[[#This Row],[GarageCond]]="Ex",5,IF(fun[[#This Row],[GarageCond]]="Gd",4,IF(fun[[#This Row],[GarageCond]]="TA",3,IF(fun[[#This Row],[GarageCond]]="Fa",2,IF(fun[[#This Row],[GarageCond]]="Po",1,0)))))</f>
        <v>3</v>
      </c>
      <c r="CF332" t="s">
        <v>131</v>
      </c>
      <c r="CG332">
        <v>155</v>
      </c>
      <c r="CH332">
        <v>0</v>
      </c>
      <c r="CI332">
        <v>0</v>
      </c>
      <c r="CJ332">
        <v>0</v>
      </c>
      <c r="CK332">
        <v>0</v>
      </c>
      <c r="CL332">
        <f>(0.5*fun[[#This Row],[WoodDeckSF]])+fun[[#This Row],[OpenPorchSF]]+(2*fun[[#This Row],[EnclosedPorch]])+(1.5*fun[[#This Row],[3SsnPorch]])+fun[[#This Row],[ScreenPorch]]</f>
        <v>77.5</v>
      </c>
      <c r="CM332">
        <v>0</v>
      </c>
      <c r="CN332" t="s">
        <v>109</v>
      </c>
      <c r="CO332">
        <f>IF(fun[[#This Row],[PoolQC]]="Ex",5,IF(fun[[#This Row],[PoolQC]]="Gd",4,IF(fun[[#This Row],[PoolQC]]="TA",3,IF(fun[[#This Row],[PoolQC]]="Fa",2,IF(fun[[#This Row],[PoolQC]]="Po",1,0)))))</f>
        <v>0</v>
      </c>
      <c r="CP332" t="s">
        <v>109</v>
      </c>
      <c r="CQ332" t="s">
        <v>109</v>
      </c>
      <c r="CR332">
        <v>0</v>
      </c>
      <c r="CS332">
        <v>11</v>
      </c>
      <c r="CT332">
        <v>2007</v>
      </c>
      <c r="CU332" t="s">
        <v>136</v>
      </c>
      <c r="CV332" t="s">
        <v>137</v>
      </c>
      <c r="CW332">
        <f>COUNTIF(fun[[#This Row],[Id]:[SaleCondition]],0)</f>
        <v>18</v>
      </c>
      <c r="CX332">
        <f>COUNTIF(fun[[#This Row],[Id]:[SaleCondition]],"NA")</f>
        <v>6</v>
      </c>
      <c r="CY33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332">
        <f>fun[NUM_ExCond]+fun[NUM_BsmtCond]+fun[NUM_GarCond]</f>
        <v>9</v>
      </c>
      <c r="DA3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3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41.75</v>
      </c>
      <c r="DC332">
        <v>119000</v>
      </c>
    </row>
    <row r="333" spans="1:107" x14ac:dyDescent="0.25">
      <c r="A333">
        <v>332</v>
      </c>
      <c r="B333">
        <v>20</v>
      </c>
      <c r="C333" t="s">
        <v>107</v>
      </c>
      <c r="D333">
        <f>IF(fun[[#This Row],[MSZoning]]="RL",1,0)</f>
        <v>1</v>
      </c>
      <c r="E333">
        <f>IF(fun[[#This Row],[rl]]="RM",1,0)</f>
        <v>0</v>
      </c>
      <c r="F333">
        <f>IF(fun[[#This Row],[rm]]="RH",1,0)</f>
        <v>0</v>
      </c>
      <c r="G333">
        <f>IF(fun[[#This Row],[rh]]="C (all)",1,0)</f>
        <v>0</v>
      </c>
      <c r="H333">
        <v>70</v>
      </c>
      <c r="I333">
        <f>IF(fun[[#This Row],[LotFrontage]]="NA",0,fun[[#This Row],[LotFrontage]])</f>
        <v>70</v>
      </c>
      <c r="J333">
        <v>8176</v>
      </c>
      <c r="K333" t="s">
        <v>108</v>
      </c>
      <c r="L333" t="s">
        <v>109</v>
      </c>
      <c r="M333" t="s">
        <v>110</v>
      </c>
      <c r="N333" t="s">
        <v>111</v>
      </c>
      <c r="O333" t="s">
        <v>112</v>
      </c>
      <c r="P333" t="s">
        <v>113</v>
      </c>
      <c r="Q333" t="s">
        <v>114</v>
      </c>
      <c r="R333" t="s">
        <v>188</v>
      </c>
      <c r="S333" t="s">
        <v>116</v>
      </c>
      <c r="T333" t="s">
        <v>116</v>
      </c>
      <c r="U333" t="s">
        <v>117</v>
      </c>
      <c r="V333" t="s">
        <v>141</v>
      </c>
      <c r="W333">
        <v>5</v>
      </c>
      <c r="X333">
        <v>6</v>
      </c>
      <c r="Y333">
        <v>1958</v>
      </c>
      <c r="Z333">
        <v>1992</v>
      </c>
      <c r="AA333" t="s">
        <v>119</v>
      </c>
      <c r="AB333" t="s">
        <v>120</v>
      </c>
      <c r="AC333" t="s">
        <v>150</v>
      </c>
      <c r="AD333" t="s">
        <v>150</v>
      </c>
      <c r="AE333" t="s">
        <v>143</v>
      </c>
      <c r="AF333">
        <v>0</v>
      </c>
      <c r="AG333" t="s">
        <v>124</v>
      </c>
      <c r="AH333">
        <f>IF(fun[[#This Row],[ExterQual]]="Ex",5,IF(fun[[#This Row],[ExterQual]]="Gd",4,IF(fun[[#This Row],[ExterQual]]="TA",3,IF(fun[[#This Row],[ExterQual]]="Fa",2,1))))</f>
        <v>3</v>
      </c>
      <c r="AI333" t="s">
        <v>124</v>
      </c>
      <c r="AJ333">
        <f>IF(fun[[#This Row],[ExterCond]]="Ex",5,IF(fun[[#This Row],[ExterCond]]="Gd",4,IF(fun[[#This Row],[ExterCond]]="TA",3,IF(fun[[#This Row],[ExterCond]]="Fa",2,1))))</f>
        <v>3</v>
      </c>
      <c r="AK333" t="s">
        <v>144</v>
      </c>
      <c r="AL333" t="s">
        <v>124</v>
      </c>
      <c r="AM333">
        <f>IF(fun[[#This Row],[BsmtQual]]="Ex",5,IF(fun[[#This Row],[BsmtQual]]="Gd",4,IF(fun[[#This Row],[BsmtQual]]="TA",3,IF(fun[[#This Row],[BsmtQual]]="Fa",2,IF(fun[[#This Row],[BsmtQual]]="Po",1,0)))))</f>
        <v>3</v>
      </c>
      <c r="AN333" t="s">
        <v>124</v>
      </c>
      <c r="AO333">
        <f>IF(fun[[#This Row],[BsmtCond]]="Ex",5,IF(fun[[#This Row],[BsmtCond]]="Gd",4,IF(fun[[#This Row],[BsmtCond]]="TA",3,IF(fun[[#This Row],[BsmtCond]]="Fa",2,IF(fun[[#This Row],[BsmtCond]]="Po",1,0)))))</f>
        <v>3</v>
      </c>
      <c r="AP333" t="s">
        <v>126</v>
      </c>
      <c r="AQ333">
        <f>IF(fun[[#This Row],[BsmtExposure]]="Gd",3,IF(fun[[#This Row],[BsmtExposure]]="Av",2,IF(fun[[#This Row],[BsmtExposure]]="Mn",1,0)))</f>
        <v>0</v>
      </c>
      <c r="AR333" t="s">
        <v>179</v>
      </c>
      <c r="AS333">
        <v>846</v>
      </c>
      <c r="AT333" t="s">
        <v>128</v>
      </c>
      <c r="AU333">
        <v>0</v>
      </c>
      <c r="AV333">
        <v>210</v>
      </c>
      <c r="AW333">
        <v>1056</v>
      </c>
      <c r="AX333" t="s">
        <v>129</v>
      </c>
      <c r="AY333" t="s">
        <v>173</v>
      </c>
      <c r="AZ333">
        <f>IF(fun[[#This Row],[HeatingQC]]="Ex",5,IF(fun[[#This Row],[HeatingQC]]="Gd",4,IF(fun[[#This Row],[HeatingQC]]="TA",3,IF(fun[[#This Row],[HeatingQC]]="Fa",2,IF(fun[[#This Row],[HeatingQC]]="Po",1,0)))))</f>
        <v>2</v>
      </c>
      <c r="BA333" t="s">
        <v>131</v>
      </c>
      <c r="BB333" t="s">
        <v>132</v>
      </c>
      <c r="BC333">
        <v>1056</v>
      </c>
      <c r="BD333">
        <v>0</v>
      </c>
      <c r="BE333">
        <v>0</v>
      </c>
      <c r="BF333">
        <v>1056</v>
      </c>
      <c r="BG333">
        <f>LOG(fun[[#This Row],[GrLivArea]])</f>
        <v>3.0236639181977933</v>
      </c>
      <c r="BH333">
        <v>1</v>
      </c>
      <c r="BI333">
        <v>0</v>
      </c>
      <c r="BJ333">
        <f>fun[[#This Row],[BsmtFullBath]]+(0.5*fun[[#This Row],[BsmtHalfBath]])</f>
        <v>1</v>
      </c>
      <c r="BK333">
        <v>1</v>
      </c>
      <c r="BL333">
        <v>0</v>
      </c>
      <c r="BM333">
        <f>fun[[#This Row],[HalfBath]]+fun[[#This Row],[TOTBaseBath]]+fun[[#This Row],[FullBath]]</f>
        <v>2</v>
      </c>
      <c r="BN333">
        <v>3</v>
      </c>
      <c r="BO333">
        <v>1</v>
      </c>
      <c r="BP333" t="s">
        <v>124</v>
      </c>
      <c r="BQ333">
        <f>IF(fun[[#This Row],[KitchenQual]]="Ex",5,IF(fun[[#This Row],[KitchenQual]]="Gd",4,IF(fun[[#This Row],[KitchenQual]]="TA",3,IF(fun[[#This Row],[KitchenQual]]="Fa",2,0))))</f>
        <v>3</v>
      </c>
      <c r="BR333">
        <v>6</v>
      </c>
      <c r="BS333" t="s">
        <v>133</v>
      </c>
      <c r="BT333">
        <v>0</v>
      </c>
      <c r="BU333" t="s">
        <v>109</v>
      </c>
      <c r="BV333">
        <f>IF(fun[[#This Row],[FireplaceQu]]="Ex",5,IF(fun[[#This Row],[FireplaceQu]]="Gd",4,IF(fun[[#This Row],[FireplaceQu]]="TA",3,IF(fun[[#This Row],[FireplaceQu]]="Fa",2,0))))</f>
        <v>0</v>
      </c>
      <c r="BW333" t="s">
        <v>134</v>
      </c>
      <c r="BX333">
        <v>1958</v>
      </c>
      <c r="BY333" t="s">
        <v>135</v>
      </c>
      <c r="BZ333">
        <v>1</v>
      </c>
      <c r="CA333">
        <v>308</v>
      </c>
      <c r="CB333" t="s">
        <v>124</v>
      </c>
      <c r="CC333">
        <f>IF(fun[[#This Row],[GarageQual]]="Ex",5,IF(fun[[#This Row],[GarageQual]]="Gd",4,IF(fun[[#This Row],[GarageQual]]="TA",3,IF(fun[[#This Row],[GarageQual]]="Fa",2,IF(fun[[#This Row],[GarageQual]]="Po",1,0)))))</f>
        <v>3</v>
      </c>
      <c r="CD333" t="s">
        <v>124</v>
      </c>
      <c r="CE333">
        <f>IF(fun[[#This Row],[GarageCond]]="Ex",5,IF(fun[[#This Row],[GarageCond]]="Gd",4,IF(fun[[#This Row],[GarageCond]]="TA",3,IF(fun[[#This Row],[GarageCond]]="Fa",2,IF(fun[[#This Row],[GarageCond]]="Po",1,0)))))</f>
        <v>3</v>
      </c>
      <c r="CF333" t="s">
        <v>131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f>(0.5*fun[[#This Row],[WoodDeckSF]])+fun[[#This Row],[OpenPorchSF]]+(2*fun[[#This Row],[EnclosedPorch]])+(1.5*fun[[#This Row],[3SsnPorch]])+fun[[#This Row],[ScreenPorch]]</f>
        <v>0</v>
      </c>
      <c r="CM333">
        <v>0</v>
      </c>
      <c r="CN333" t="s">
        <v>109</v>
      </c>
      <c r="CO333">
        <f>IF(fun[[#This Row],[PoolQC]]="Ex",5,IF(fun[[#This Row],[PoolQC]]="Gd",4,IF(fun[[#This Row],[PoolQC]]="TA",3,IF(fun[[#This Row],[PoolQC]]="Fa",2,IF(fun[[#This Row],[PoolQC]]="Po",1,0)))))</f>
        <v>0</v>
      </c>
      <c r="CP333" t="s">
        <v>109</v>
      </c>
      <c r="CQ333" t="s">
        <v>109</v>
      </c>
      <c r="CR333">
        <v>0</v>
      </c>
      <c r="CS333">
        <v>8</v>
      </c>
      <c r="CT333">
        <v>2007</v>
      </c>
      <c r="CU333" t="s">
        <v>136</v>
      </c>
      <c r="CV333" t="s">
        <v>137</v>
      </c>
      <c r="CW333">
        <f>COUNTIF(fun[[#This Row],[Id]:[SaleCondition]],0)</f>
        <v>21</v>
      </c>
      <c r="CX333">
        <f>COUNTIF(fun[[#This Row],[Id]:[SaleCondition]],"NA")</f>
        <v>5</v>
      </c>
      <c r="CY333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333">
        <f>fun[NUM_ExCond]+fun[NUM_BsmtCond]+fun[NUM_GarCond]</f>
        <v>9</v>
      </c>
      <c r="DA3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3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50.75</v>
      </c>
      <c r="DC333">
        <v>139000</v>
      </c>
    </row>
    <row r="334" spans="1:107" x14ac:dyDescent="0.25">
      <c r="A334">
        <v>333</v>
      </c>
      <c r="B334">
        <v>20</v>
      </c>
      <c r="C334" t="s">
        <v>107</v>
      </c>
      <c r="D334">
        <f>IF(fun[[#This Row],[MSZoning]]="RL",1,0)</f>
        <v>1</v>
      </c>
      <c r="E334">
        <f>IF(fun[[#This Row],[rl]]="RM",1,0)</f>
        <v>0</v>
      </c>
      <c r="F334">
        <f>IF(fun[[#This Row],[rm]]="RH",1,0)</f>
        <v>0</v>
      </c>
      <c r="G334">
        <f>IF(fun[[#This Row],[rh]]="C (all)",1,0)</f>
        <v>0</v>
      </c>
      <c r="H334">
        <v>85</v>
      </c>
      <c r="I334">
        <f>IF(fun[[#This Row],[LotFrontage]]="NA",0,fun[[#This Row],[LotFrontage]])</f>
        <v>85</v>
      </c>
      <c r="J334">
        <v>10655</v>
      </c>
      <c r="K334" t="s">
        <v>108</v>
      </c>
      <c r="L334" t="s">
        <v>109</v>
      </c>
      <c r="M334" t="s">
        <v>146</v>
      </c>
      <c r="N334" t="s">
        <v>111</v>
      </c>
      <c r="O334" t="s">
        <v>112</v>
      </c>
      <c r="P334" t="s">
        <v>113</v>
      </c>
      <c r="Q334" t="s">
        <v>114</v>
      </c>
      <c r="R334" t="s">
        <v>180</v>
      </c>
      <c r="S334" t="s">
        <v>116</v>
      </c>
      <c r="T334" t="s">
        <v>116</v>
      </c>
      <c r="U334" t="s">
        <v>117</v>
      </c>
      <c r="V334" t="s">
        <v>141</v>
      </c>
      <c r="W334">
        <v>8</v>
      </c>
      <c r="X334">
        <v>5</v>
      </c>
      <c r="Y334">
        <v>2003</v>
      </c>
      <c r="Z334">
        <v>2004</v>
      </c>
      <c r="AA334" t="s">
        <v>119</v>
      </c>
      <c r="AB334" t="s">
        <v>120</v>
      </c>
      <c r="AC334" t="s">
        <v>121</v>
      </c>
      <c r="AD334" t="s">
        <v>121</v>
      </c>
      <c r="AE334" t="s">
        <v>122</v>
      </c>
      <c r="AF334">
        <v>296</v>
      </c>
      <c r="AG334" t="s">
        <v>123</v>
      </c>
      <c r="AH334">
        <f>IF(fun[[#This Row],[ExterQual]]="Ex",5,IF(fun[[#This Row],[ExterQual]]="Gd",4,IF(fun[[#This Row],[ExterQual]]="TA",3,IF(fun[[#This Row],[ExterQual]]="Fa",2,1))))</f>
        <v>4</v>
      </c>
      <c r="AI334" t="s">
        <v>124</v>
      </c>
      <c r="AJ334">
        <f>IF(fun[[#This Row],[ExterCond]]="Ex",5,IF(fun[[#This Row],[ExterCond]]="Gd",4,IF(fun[[#This Row],[ExterCond]]="TA",3,IF(fun[[#This Row],[ExterCond]]="Fa",2,1))))</f>
        <v>3</v>
      </c>
      <c r="AK334" t="s">
        <v>125</v>
      </c>
      <c r="AL334" t="s">
        <v>123</v>
      </c>
      <c r="AM334">
        <f>IF(fun[[#This Row],[BsmtQual]]="Ex",5,IF(fun[[#This Row],[BsmtQual]]="Gd",4,IF(fun[[#This Row],[BsmtQual]]="TA",3,IF(fun[[#This Row],[BsmtQual]]="Fa",2,IF(fun[[#This Row],[BsmtQual]]="Po",1,0)))))</f>
        <v>4</v>
      </c>
      <c r="AN334" t="s">
        <v>124</v>
      </c>
      <c r="AO334">
        <f>IF(fun[[#This Row],[BsmtCond]]="Ex",5,IF(fun[[#This Row],[BsmtCond]]="Gd",4,IF(fun[[#This Row],[BsmtCond]]="TA",3,IF(fun[[#This Row],[BsmtCond]]="Fa",2,IF(fun[[#This Row],[BsmtCond]]="Po",1,0)))))</f>
        <v>3</v>
      </c>
      <c r="AP334" t="s">
        <v>126</v>
      </c>
      <c r="AQ334">
        <f>IF(fun[[#This Row],[BsmtExposure]]="Gd",3,IF(fun[[#This Row],[BsmtExposure]]="Av",2,IF(fun[[#This Row],[BsmtExposure]]="Mn",1,0)))</f>
        <v>0</v>
      </c>
      <c r="AR334" t="s">
        <v>127</v>
      </c>
      <c r="AS334">
        <v>1124</v>
      </c>
      <c r="AT334" t="s">
        <v>109</v>
      </c>
      <c r="AU334">
        <v>479</v>
      </c>
      <c r="AV334">
        <v>1603</v>
      </c>
      <c r="AW334">
        <v>3206</v>
      </c>
      <c r="AX334" t="s">
        <v>129</v>
      </c>
      <c r="AY334" t="s">
        <v>130</v>
      </c>
      <c r="AZ334">
        <f>IF(fun[[#This Row],[HeatingQC]]="Ex",5,IF(fun[[#This Row],[HeatingQC]]="Gd",4,IF(fun[[#This Row],[HeatingQC]]="TA",3,IF(fun[[#This Row],[HeatingQC]]="Fa",2,IF(fun[[#This Row],[HeatingQC]]="Po",1,0)))))</f>
        <v>5</v>
      </c>
      <c r="BA334" t="s">
        <v>131</v>
      </c>
      <c r="BB334" t="s">
        <v>132</v>
      </c>
      <c r="BC334">
        <v>1629</v>
      </c>
      <c r="BD334">
        <v>0</v>
      </c>
      <c r="BE334">
        <v>0</v>
      </c>
      <c r="BF334">
        <v>1629</v>
      </c>
      <c r="BG334">
        <f>LOG(fun[[#This Row],[GrLivArea]])</f>
        <v>3.2119210843085093</v>
      </c>
      <c r="BH334">
        <v>1</v>
      </c>
      <c r="BI334">
        <v>0</v>
      </c>
      <c r="BJ334">
        <f>fun[[#This Row],[BsmtFullBath]]+(0.5*fun[[#This Row],[BsmtHalfBath]])</f>
        <v>1</v>
      </c>
      <c r="BK334">
        <v>2</v>
      </c>
      <c r="BL334">
        <v>0</v>
      </c>
      <c r="BM334">
        <f>fun[[#This Row],[HalfBath]]+fun[[#This Row],[TOTBaseBath]]+fun[[#This Row],[FullBath]]</f>
        <v>3</v>
      </c>
      <c r="BN334">
        <v>3</v>
      </c>
      <c r="BO334">
        <v>1</v>
      </c>
      <c r="BP334" t="s">
        <v>123</v>
      </c>
      <c r="BQ334">
        <f>IF(fun[[#This Row],[KitchenQual]]="Ex",5,IF(fun[[#This Row],[KitchenQual]]="Gd",4,IF(fun[[#This Row],[KitchenQual]]="TA",3,IF(fun[[#This Row],[KitchenQual]]="Fa",2,0))))</f>
        <v>4</v>
      </c>
      <c r="BR334">
        <v>7</v>
      </c>
      <c r="BS334" t="s">
        <v>133</v>
      </c>
      <c r="BT334">
        <v>1</v>
      </c>
      <c r="BU334" t="s">
        <v>123</v>
      </c>
      <c r="BV334">
        <f>IF(fun[[#This Row],[FireplaceQu]]="Ex",5,IF(fun[[#This Row],[FireplaceQu]]="Gd",4,IF(fun[[#This Row],[FireplaceQu]]="TA",3,IF(fun[[#This Row],[FireplaceQu]]="Fa",2,0))))</f>
        <v>4</v>
      </c>
      <c r="BW334" t="s">
        <v>134</v>
      </c>
      <c r="BX334">
        <v>2003</v>
      </c>
      <c r="BY334" t="s">
        <v>135</v>
      </c>
      <c r="BZ334">
        <v>3</v>
      </c>
      <c r="CA334">
        <v>880</v>
      </c>
      <c r="CB334" t="s">
        <v>124</v>
      </c>
      <c r="CC334">
        <f>IF(fun[[#This Row],[GarageQual]]="Ex",5,IF(fun[[#This Row],[GarageQual]]="Gd",4,IF(fun[[#This Row],[GarageQual]]="TA",3,IF(fun[[#This Row],[GarageQual]]="Fa",2,IF(fun[[#This Row],[GarageQual]]="Po",1,0)))))</f>
        <v>3</v>
      </c>
      <c r="CD334" t="s">
        <v>124</v>
      </c>
      <c r="CE334">
        <f>IF(fun[[#This Row],[GarageCond]]="Ex",5,IF(fun[[#This Row],[GarageCond]]="Gd",4,IF(fun[[#This Row],[GarageCond]]="TA",3,IF(fun[[#This Row],[GarageCond]]="Fa",2,IF(fun[[#This Row],[GarageCond]]="Po",1,0)))))</f>
        <v>3</v>
      </c>
      <c r="CF334" t="s">
        <v>131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f>(0.5*fun[[#This Row],[WoodDeckSF]])+fun[[#This Row],[OpenPorchSF]]+(2*fun[[#This Row],[EnclosedPorch]])+(1.5*fun[[#This Row],[3SsnPorch]])+fun[[#This Row],[ScreenPorch]]</f>
        <v>0</v>
      </c>
      <c r="CM334">
        <v>0</v>
      </c>
      <c r="CN334" t="s">
        <v>109</v>
      </c>
      <c r="CO334">
        <f>IF(fun[[#This Row],[PoolQC]]="Ex",5,IF(fun[[#This Row],[PoolQC]]="Gd",4,IF(fun[[#This Row],[PoolQC]]="TA",3,IF(fun[[#This Row],[PoolQC]]="Fa",2,IF(fun[[#This Row],[PoolQC]]="Po",1,0)))))</f>
        <v>0</v>
      </c>
      <c r="CP334" t="s">
        <v>109</v>
      </c>
      <c r="CQ334" t="s">
        <v>109</v>
      </c>
      <c r="CR334">
        <v>0</v>
      </c>
      <c r="CS334">
        <v>10</v>
      </c>
      <c r="CT334">
        <v>2009</v>
      </c>
      <c r="CU334" t="s">
        <v>136</v>
      </c>
      <c r="CV334" t="s">
        <v>137</v>
      </c>
      <c r="CW334">
        <f>COUNTIF(fun[[#This Row],[Id]:[SaleCondition]],0)</f>
        <v>17</v>
      </c>
      <c r="CX334">
        <f>COUNTIF(fun[[#This Row],[Id]:[SaleCondition]],"NA")</f>
        <v>5</v>
      </c>
      <c r="CY334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334">
        <f>fun[NUM_ExCond]+fun[NUM_BsmtCond]+fun[NUM_GarCond]</f>
        <v>9</v>
      </c>
      <c r="DA3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3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334">
        <v>284000</v>
      </c>
    </row>
    <row r="335" spans="1:107" x14ac:dyDescent="0.25">
      <c r="A335">
        <v>334</v>
      </c>
      <c r="B335">
        <v>120</v>
      </c>
      <c r="C335" t="s">
        <v>168</v>
      </c>
      <c r="D335">
        <f>IF(fun[[#This Row],[MSZoning]]="RL",1,0)</f>
        <v>0</v>
      </c>
      <c r="E335">
        <f>IF(fun[[#This Row],[rl]]="RM",1,0)</f>
        <v>0</v>
      </c>
      <c r="F335">
        <f>IF(fun[[#This Row],[rm]]="RH",1,0)</f>
        <v>0</v>
      </c>
      <c r="G335">
        <f>IF(fun[[#This Row],[rh]]="C (all)",1,0)</f>
        <v>0</v>
      </c>
      <c r="H335">
        <v>59</v>
      </c>
      <c r="I335">
        <f>IF(fun[[#This Row],[LotFrontage]]="NA",0,fun[[#This Row],[LotFrontage]])</f>
        <v>59</v>
      </c>
      <c r="J335">
        <v>8198</v>
      </c>
      <c r="K335" t="s">
        <v>108</v>
      </c>
      <c r="L335" t="s">
        <v>109</v>
      </c>
      <c r="M335" t="s">
        <v>110</v>
      </c>
      <c r="N335" t="s">
        <v>111</v>
      </c>
      <c r="O335" t="s">
        <v>112</v>
      </c>
      <c r="P335" t="s">
        <v>264</v>
      </c>
      <c r="Q335" t="s">
        <v>114</v>
      </c>
      <c r="R335" t="s">
        <v>180</v>
      </c>
      <c r="S335" t="s">
        <v>116</v>
      </c>
      <c r="T335" t="s">
        <v>116</v>
      </c>
      <c r="U335" t="s">
        <v>205</v>
      </c>
      <c r="V335" t="s">
        <v>141</v>
      </c>
      <c r="W335">
        <v>7</v>
      </c>
      <c r="X335">
        <v>5</v>
      </c>
      <c r="Y335">
        <v>2004</v>
      </c>
      <c r="Z335">
        <v>2004</v>
      </c>
      <c r="AA335" t="s">
        <v>119</v>
      </c>
      <c r="AB335" t="s">
        <v>120</v>
      </c>
      <c r="AC335" t="s">
        <v>121</v>
      </c>
      <c r="AD335" t="s">
        <v>121</v>
      </c>
      <c r="AE335" t="s">
        <v>163</v>
      </c>
      <c r="AF335">
        <v>146</v>
      </c>
      <c r="AG335" t="s">
        <v>123</v>
      </c>
      <c r="AH335">
        <f>IF(fun[[#This Row],[ExterQual]]="Ex",5,IF(fun[[#This Row],[ExterQual]]="Gd",4,IF(fun[[#This Row],[ExterQual]]="TA",3,IF(fun[[#This Row],[ExterQual]]="Fa",2,1))))</f>
        <v>4</v>
      </c>
      <c r="AI335" t="s">
        <v>124</v>
      </c>
      <c r="AJ335">
        <f>IF(fun[[#This Row],[ExterCond]]="Ex",5,IF(fun[[#This Row],[ExterCond]]="Gd",4,IF(fun[[#This Row],[ExterCond]]="TA",3,IF(fun[[#This Row],[ExterCond]]="Fa",2,1))))</f>
        <v>3</v>
      </c>
      <c r="AK335" t="s">
        <v>125</v>
      </c>
      <c r="AL335" t="s">
        <v>123</v>
      </c>
      <c r="AM335">
        <f>IF(fun[[#This Row],[BsmtQual]]="Ex",5,IF(fun[[#This Row],[BsmtQual]]="Gd",4,IF(fun[[#This Row],[BsmtQual]]="TA",3,IF(fun[[#This Row],[BsmtQual]]="Fa",2,IF(fun[[#This Row],[BsmtQual]]="Po",1,0)))))</f>
        <v>4</v>
      </c>
      <c r="AN335" t="s">
        <v>124</v>
      </c>
      <c r="AO335">
        <f>IF(fun[[#This Row],[BsmtCond]]="Ex",5,IF(fun[[#This Row],[BsmtCond]]="Gd",4,IF(fun[[#This Row],[BsmtCond]]="TA",3,IF(fun[[#This Row],[BsmtCond]]="Fa",2,IF(fun[[#This Row],[BsmtCond]]="Po",1,0)))))</f>
        <v>3</v>
      </c>
      <c r="AP335" t="s">
        <v>156</v>
      </c>
      <c r="AQ335">
        <f>IF(fun[[#This Row],[BsmtExposure]]="Gd",3,IF(fun[[#This Row],[BsmtExposure]]="Av",2,IF(fun[[#This Row],[BsmtExposure]]="Mn",1,0)))</f>
        <v>2</v>
      </c>
      <c r="AR335" t="s">
        <v>127</v>
      </c>
      <c r="AS335">
        <v>720</v>
      </c>
      <c r="AT335" t="s">
        <v>128</v>
      </c>
      <c r="AU335">
        <v>0</v>
      </c>
      <c r="AV335">
        <v>638</v>
      </c>
      <c r="AW335">
        <v>1358</v>
      </c>
      <c r="AX335" t="s">
        <v>129</v>
      </c>
      <c r="AY335" t="s">
        <v>130</v>
      </c>
      <c r="AZ335">
        <f>IF(fun[[#This Row],[HeatingQC]]="Ex",5,IF(fun[[#This Row],[HeatingQC]]="Gd",4,IF(fun[[#This Row],[HeatingQC]]="TA",3,IF(fun[[#This Row],[HeatingQC]]="Fa",2,IF(fun[[#This Row],[HeatingQC]]="Po",1,0)))))</f>
        <v>5</v>
      </c>
      <c r="BA335" t="s">
        <v>131</v>
      </c>
      <c r="BB335" t="s">
        <v>132</v>
      </c>
      <c r="BC335">
        <v>1358</v>
      </c>
      <c r="BD335">
        <v>0</v>
      </c>
      <c r="BE335">
        <v>0</v>
      </c>
      <c r="BF335">
        <v>1358</v>
      </c>
      <c r="BG335">
        <f>LOG(fun[[#This Row],[GrLivArea]])</f>
        <v>3.1328997699444829</v>
      </c>
      <c r="BH335">
        <v>1</v>
      </c>
      <c r="BI335">
        <v>0</v>
      </c>
      <c r="BJ335">
        <f>fun[[#This Row],[BsmtFullBath]]+(0.5*fun[[#This Row],[BsmtHalfBath]])</f>
        <v>1</v>
      </c>
      <c r="BK335">
        <v>2</v>
      </c>
      <c r="BL335">
        <v>0</v>
      </c>
      <c r="BM335">
        <f>fun[[#This Row],[HalfBath]]+fun[[#This Row],[TOTBaseBath]]+fun[[#This Row],[FullBath]]</f>
        <v>3</v>
      </c>
      <c r="BN335">
        <v>2</v>
      </c>
      <c r="BO335">
        <v>1</v>
      </c>
      <c r="BP335" t="s">
        <v>123</v>
      </c>
      <c r="BQ335">
        <f>IF(fun[[#This Row],[KitchenQual]]="Ex",5,IF(fun[[#This Row],[KitchenQual]]="Gd",4,IF(fun[[#This Row],[KitchenQual]]="TA",3,IF(fun[[#This Row],[KitchenQual]]="Fa",2,0))))</f>
        <v>4</v>
      </c>
      <c r="BR335">
        <v>6</v>
      </c>
      <c r="BS335" t="s">
        <v>133</v>
      </c>
      <c r="BT335">
        <v>1</v>
      </c>
      <c r="BU335" t="s">
        <v>123</v>
      </c>
      <c r="BV335">
        <f>IF(fun[[#This Row],[FireplaceQu]]="Ex",5,IF(fun[[#This Row],[FireplaceQu]]="Gd",4,IF(fun[[#This Row],[FireplaceQu]]="TA",3,IF(fun[[#This Row],[FireplaceQu]]="Fa",2,0))))</f>
        <v>4</v>
      </c>
      <c r="BW335" t="s">
        <v>134</v>
      </c>
      <c r="BX335">
        <v>2004</v>
      </c>
      <c r="BY335" t="s">
        <v>135</v>
      </c>
      <c r="BZ335">
        <v>2</v>
      </c>
      <c r="CA335">
        <v>484</v>
      </c>
      <c r="CB335" t="s">
        <v>124</v>
      </c>
      <c r="CC335">
        <f>IF(fun[[#This Row],[GarageQual]]="Ex",5,IF(fun[[#This Row],[GarageQual]]="Gd",4,IF(fun[[#This Row],[GarageQual]]="TA",3,IF(fun[[#This Row],[GarageQual]]="Fa",2,IF(fun[[#This Row],[GarageQual]]="Po",1,0)))))</f>
        <v>3</v>
      </c>
      <c r="CD335" t="s">
        <v>124</v>
      </c>
      <c r="CE335">
        <f>IF(fun[[#This Row],[GarageCond]]="Ex",5,IF(fun[[#This Row],[GarageCond]]="Gd",4,IF(fun[[#This Row],[GarageCond]]="TA",3,IF(fun[[#This Row],[GarageCond]]="Fa",2,IF(fun[[#This Row],[GarageCond]]="Po",1,0)))))</f>
        <v>3</v>
      </c>
      <c r="CF335" t="s">
        <v>131</v>
      </c>
      <c r="CG335">
        <v>192</v>
      </c>
      <c r="CH335">
        <v>30</v>
      </c>
      <c r="CI335">
        <v>0</v>
      </c>
      <c r="CJ335">
        <v>0</v>
      </c>
      <c r="CK335">
        <v>0</v>
      </c>
      <c r="CL335">
        <f>(0.5*fun[[#This Row],[WoodDeckSF]])+fun[[#This Row],[OpenPorchSF]]+(2*fun[[#This Row],[EnclosedPorch]])+(1.5*fun[[#This Row],[3SsnPorch]])+fun[[#This Row],[ScreenPorch]]</f>
        <v>126</v>
      </c>
      <c r="CM335">
        <v>0</v>
      </c>
      <c r="CN335" t="s">
        <v>109</v>
      </c>
      <c r="CO335">
        <f>IF(fun[[#This Row],[PoolQC]]="Ex",5,IF(fun[[#This Row],[PoolQC]]="Gd",4,IF(fun[[#This Row],[PoolQC]]="TA",3,IF(fun[[#This Row],[PoolQC]]="Fa",2,IF(fun[[#This Row],[PoolQC]]="Po",1,0)))))</f>
        <v>0</v>
      </c>
      <c r="CP335" t="s">
        <v>109</v>
      </c>
      <c r="CQ335" t="s">
        <v>109</v>
      </c>
      <c r="CR335">
        <v>0</v>
      </c>
      <c r="CS335">
        <v>7</v>
      </c>
      <c r="CT335">
        <v>2008</v>
      </c>
      <c r="CU335" t="s">
        <v>136</v>
      </c>
      <c r="CV335" t="s">
        <v>137</v>
      </c>
      <c r="CW335">
        <f>COUNTIF(fun[[#This Row],[Id]:[SaleCondition]],0)</f>
        <v>15</v>
      </c>
      <c r="CX335">
        <f>COUNTIF(fun[[#This Row],[Id]:[SaleCondition]],"NA")</f>
        <v>4</v>
      </c>
      <c r="CY335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335">
        <f>fun[NUM_ExCond]+fun[NUM_BsmtCond]+fun[NUM_GarCond]</f>
        <v>9</v>
      </c>
      <c r="DA3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3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335">
        <v>207000</v>
      </c>
    </row>
    <row r="336" spans="1:107" x14ac:dyDescent="0.25">
      <c r="A336">
        <v>335</v>
      </c>
      <c r="B336">
        <v>60</v>
      </c>
      <c r="C336" t="s">
        <v>107</v>
      </c>
      <c r="D336">
        <f>IF(fun[[#This Row],[MSZoning]]="RL",1,0)</f>
        <v>1</v>
      </c>
      <c r="E336">
        <f>IF(fun[[#This Row],[rl]]="RM",1,0)</f>
        <v>0</v>
      </c>
      <c r="F336">
        <f>IF(fun[[#This Row],[rm]]="RH",1,0)</f>
        <v>0</v>
      </c>
      <c r="G336">
        <f>IF(fun[[#This Row],[rh]]="C (all)",1,0)</f>
        <v>0</v>
      </c>
      <c r="H336">
        <v>59</v>
      </c>
      <c r="I336">
        <f>IF(fun[[#This Row],[LotFrontage]]="NA",0,fun[[#This Row],[LotFrontage]])</f>
        <v>59</v>
      </c>
      <c r="J336">
        <v>9042</v>
      </c>
      <c r="K336" t="s">
        <v>108</v>
      </c>
      <c r="L336" t="s">
        <v>109</v>
      </c>
      <c r="M336" t="s">
        <v>146</v>
      </c>
      <c r="N336" t="s">
        <v>111</v>
      </c>
      <c r="O336" t="s">
        <v>112</v>
      </c>
      <c r="P336" t="s">
        <v>113</v>
      </c>
      <c r="Q336" t="s">
        <v>114</v>
      </c>
      <c r="R336" t="s">
        <v>219</v>
      </c>
      <c r="S336" t="s">
        <v>116</v>
      </c>
      <c r="T336" t="s">
        <v>116</v>
      </c>
      <c r="U336" t="s">
        <v>117</v>
      </c>
      <c r="V336" t="s">
        <v>118</v>
      </c>
      <c r="W336">
        <v>6</v>
      </c>
      <c r="X336">
        <v>5</v>
      </c>
      <c r="Y336">
        <v>1998</v>
      </c>
      <c r="Z336">
        <v>1998</v>
      </c>
      <c r="AA336" t="s">
        <v>119</v>
      </c>
      <c r="AB336" t="s">
        <v>120</v>
      </c>
      <c r="AC336" t="s">
        <v>121</v>
      </c>
      <c r="AD336" t="s">
        <v>121</v>
      </c>
      <c r="AE336" t="s">
        <v>143</v>
      </c>
      <c r="AF336">
        <v>0</v>
      </c>
      <c r="AG336" t="s">
        <v>124</v>
      </c>
      <c r="AH336">
        <f>IF(fun[[#This Row],[ExterQual]]="Ex",5,IF(fun[[#This Row],[ExterQual]]="Gd",4,IF(fun[[#This Row],[ExterQual]]="TA",3,IF(fun[[#This Row],[ExterQual]]="Fa",2,1))))</f>
        <v>3</v>
      </c>
      <c r="AI336" t="s">
        <v>124</v>
      </c>
      <c r="AJ336">
        <f>IF(fun[[#This Row],[ExterCond]]="Ex",5,IF(fun[[#This Row],[ExterCond]]="Gd",4,IF(fun[[#This Row],[ExterCond]]="TA",3,IF(fun[[#This Row],[ExterCond]]="Fa",2,1))))</f>
        <v>3</v>
      </c>
      <c r="AK336" t="s">
        <v>125</v>
      </c>
      <c r="AL336" t="s">
        <v>123</v>
      </c>
      <c r="AM336">
        <f>IF(fun[[#This Row],[BsmtQual]]="Ex",5,IF(fun[[#This Row],[BsmtQual]]="Gd",4,IF(fun[[#This Row],[BsmtQual]]="TA",3,IF(fun[[#This Row],[BsmtQual]]="Fa",2,IF(fun[[#This Row],[BsmtQual]]="Po",1,0)))))</f>
        <v>4</v>
      </c>
      <c r="AN336" t="s">
        <v>124</v>
      </c>
      <c r="AO336">
        <f>IF(fun[[#This Row],[BsmtCond]]="Ex",5,IF(fun[[#This Row],[BsmtCond]]="Gd",4,IF(fun[[#This Row],[BsmtCond]]="TA",3,IF(fun[[#This Row],[BsmtCond]]="Fa",2,IF(fun[[#This Row],[BsmtCond]]="Po",1,0)))))</f>
        <v>3</v>
      </c>
      <c r="AP336" t="s">
        <v>123</v>
      </c>
      <c r="AQ336">
        <f>IF(fun[[#This Row],[BsmtExposure]]="Gd",3,IF(fun[[#This Row],[BsmtExposure]]="Av",2,IF(fun[[#This Row],[BsmtExposure]]="Mn",1,0)))</f>
        <v>3</v>
      </c>
      <c r="AR336" t="s">
        <v>127</v>
      </c>
      <c r="AS336">
        <v>828</v>
      </c>
      <c r="AT336" t="s">
        <v>128</v>
      </c>
      <c r="AU336">
        <v>0</v>
      </c>
      <c r="AV336">
        <v>115</v>
      </c>
      <c r="AW336">
        <v>943</v>
      </c>
      <c r="AX336" t="s">
        <v>129</v>
      </c>
      <c r="AY336" t="s">
        <v>123</v>
      </c>
      <c r="AZ336">
        <f>IF(fun[[#This Row],[HeatingQC]]="Ex",5,IF(fun[[#This Row],[HeatingQC]]="Gd",4,IF(fun[[#This Row],[HeatingQC]]="TA",3,IF(fun[[#This Row],[HeatingQC]]="Fa",2,IF(fun[[#This Row],[HeatingQC]]="Po",1,0)))))</f>
        <v>4</v>
      </c>
      <c r="BA336" t="s">
        <v>131</v>
      </c>
      <c r="BB336" t="s">
        <v>132</v>
      </c>
      <c r="BC336">
        <v>943</v>
      </c>
      <c r="BD336">
        <v>695</v>
      </c>
      <c r="BE336">
        <v>0</v>
      </c>
      <c r="BF336">
        <v>1638</v>
      </c>
      <c r="BG336">
        <f>LOG(fun[[#This Row],[GrLivArea]])</f>
        <v>3.2143138974243999</v>
      </c>
      <c r="BH336">
        <v>1</v>
      </c>
      <c r="BI336">
        <v>0</v>
      </c>
      <c r="BJ336">
        <f>fun[[#This Row],[BsmtFullBath]]+(0.5*fun[[#This Row],[BsmtHalfBath]])</f>
        <v>1</v>
      </c>
      <c r="BK336">
        <v>2</v>
      </c>
      <c r="BL336">
        <v>1</v>
      </c>
      <c r="BM336">
        <f>fun[[#This Row],[HalfBath]]+fun[[#This Row],[TOTBaseBath]]+fun[[#This Row],[FullBath]]</f>
        <v>4</v>
      </c>
      <c r="BN336">
        <v>3</v>
      </c>
      <c r="BO336">
        <v>1</v>
      </c>
      <c r="BP336" t="s">
        <v>124</v>
      </c>
      <c r="BQ336">
        <f>IF(fun[[#This Row],[KitchenQual]]="Ex",5,IF(fun[[#This Row],[KitchenQual]]="Gd",4,IF(fun[[#This Row],[KitchenQual]]="TA",3,IF(fun[[#This Row],[KitchenQual]]="Fa",2,0))))</f>
        <v>3</v>
      </c>
      <c r="BR336">
        <v>7</v>
      </c>
      <c r="BS336" t="s">
        <v>133</v>
      </c>
      <c r="BT336">
        <v>2</v>
      </c>
      <c r="BU336" t="s">
        <v>124</v>
      </c>
      <c r="BV336">
        <f>IF(fun[[#This Row],[FireplaceQu]]="Ex",5,IF(fun[[#This Row],[FireplaceQu]]="Gd",4,IF(fun[[#This Row],[FireplaceQu]]="TA",3,IF(fun[[#This Row],[FireplaceQu]]="Fa",2,0))))</f>
        <v>3</v>
      </c>
      <c r="BW336" t="s">
        <v>134</v>
      </c>
      <c r="BX336">
        <v>1998</v>
      </c>
      <c r="BY336" t="s">
        <v>183</v>
      </c>
      <c r="BZ336">
        <v>2</v>
      </c>
      <c r="CA336">
        <v>472</v>
      </c>
      <c r="CB336" t="s">
        <v>124</v>
      </c>
      <c r="CC336">
        <f>IF(fun[[#This Row],[GarageQual]]="Ex",5,IF(fun[[#This Row],[GarageQual]]="Gd",4,IF(fun[[#This Row],[GarageQual]]="TA",3,IF(fun[[#This Row],[GarageQual]]="Fa",2,IF(fun[[#This Row],[GarageQual]]="Po",1,0)))))</f>
        <v>3</v>
      </c>
      <c r="CD336" t="s">
        <v>124</v>
      </c>
      <c r="CE336">
        <f>IF(fun[[#This Row],[GarageCond]]="Ex",5,IF(fun[[#This Row],[GarageCond]]="Gd",4,IF(fun[[#This Row],[GarageCond]]="TA",3,IF(fun[[#This Row],[GarageCond]]="Fa",2,IF(fun[[#This Row],[GarageCond]]="Po",1,0)))))</f>
        <v>3</v>
      </c>
      <c r="CF336" t="s">
        <v>131</v>
      </c>
      <c r="CG336">
        <v>100</v>
      </c>
      <c r="CH336">
        <v>38</v>
      </c>
      <c r="CI336">
        <v>0</v>
      </c>
      <c r="CJ336">
        <v>0</v>
      </c>
      <c r="CK336">
        <v>0</v>
      </c>
      <c r="CL336">
        <f>(0.5*fun[[#This Row],[WoodDeckSF]])+fun[[#This Row],[OpenPorchSF]]+(2*fun[[#This Row],[EnclosedPorch]])+(1.5*fun[[#This Row],[3SsnPorch]])+fun[[#This Row],[ScreenPorch]]</f>
        <v>88</v>
      </c>
      <c r="CM336">
        <v>0</v>
      </c>
      <c r="CN336" t="s">
        <v>109</v>
      </c>
      <c r="CO336">
        <f>IF(fun[[#This Row],[PoolQC]]="Ex",5,IF(fun[[#This Row],[PoolQC]]="Gd",4,IF(fun[[#This Row],[PoolQC]]="TA",3,IF(fun[[#This Row],[PoolQC]]="Fa",2,IF(fun[[#This Row],[PoolQC]]="Po",1,0)))))</f>
        <v>0</v>
      </c>
      <c r="CP336" t="s">
        <v>109</v>
      </c>
      <c r="CQ336" t="s">
        <v>109</v>
      </c>
      <c r="CR336">
        <v>0</v>
      </c>
      <c r="CS336">
        <v>7</v>
      </c>
      <c r="CT336">
        <v>2008</v>
      </c>
      <c r="CU336" t="s">
        <v>136</v>
      </c>
      <c r="CV336" t="s">
        <v>137</v>
      </c>
      <c r="CW336">
        <f>COUNTIF(fun[[#This Row],[Id]:[SaleCondition]],0)</f>
        <v>13</v>
      </c>
      <c r="CX336">
        <f>COUNTIF(fun[[#This Row],[Id]:[SaleCondition]],"NA")</f>
        <v>4</v>
      </c>
      <c r="CY336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336">
        <f>fun[NUM_ExCond]+fun[NUM_BsmtCond]+fun[NUM_GarCond]</f>
        <v>9</v>
      </c>
      <c r="DA3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3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336">
        <v>192000</v>
      </c>
    </row>
    <row r="337" spans="1:107" x14ac:dyDescent="0.25">
      <c r="A337">
        <v>336</v>
      </c>
      <c r="B337">
        <v>190</v>
      </c>
      <c r="C337" t="s">
        <v>107</v>
      </c>
      <c r="D337">
        <f>IF(fun[[#This Row],[MSZoning]]="RL",1,0)</f>
        <v>1</v>
      </c>
      <c r="E337">
        <f>IF(fun[[#This Row],[rl]]="RM",1,0)</f>
        <v>0</v>
      </c>
      <c r="F337">
        <f>IF(fun[[#This Row],[rm]]="RH",1,0)</f>
        <v>0</v>
      </c>
      <c r="G337">
        <f>IF(fun[[#This Row],[rh]]="C (all)",1,0)</f>
        <v>0</v>
      </c>
      <c r="H337" t="s">
        <v>109</v>
      </c>
      <c r="I337">
        <f>IF(fun[[#This Row],[LotFrontage]]="NA",0,fun[[#This Row],[LotFrontage]])</f>
        <v>0</v>
      </c>
      <c r="J337">
        <v>164660</v>
      </c>
      <c r="K337" t="s">
        <v>200</v>
      </c>
      <c r="L337" t="s">
        <v>109</v>
      </c>
      <c r="M337" t="s">
        <v>146</v>
      </c>
      <c r="N337" t="s">
        <v>225</v>
      </c>
      <c r="O337" t="s">
        <v>112</v>
      </c>
      <c r="P337" t="s">
        <v>148</v>
      </c>
      <c r="Q337" t="s">
        <v>239</v>
      </c>
      <c r="R337" t="s">
        <v>215</v>
      </c>
      <c r="S337" t="s">
        <v>116</v>
      </c>
      <c r="T337" t="s">
        <v>116</v>
      </c>
      <c r="U337" t="s">
        <v>175</v>
      </c>
      <c r="V337" t="s">
        <v>158</v>
      </c>
      <c r="W337">
        <v>5</v>
      </c>
      <c r="X337">
        <v>6</v>
      </c>
      <c r="Y337">
        <v>1965</v>
      </c>
      <c r="Z337">
        <v>1965</v>
      </c>
      <c r="AA337" t="s">
        <v>119</v>
      </c>
      <c r="AB337" t="s">
        <v>120</v>
      </c>
      <c r="AC337" t="s">
        <v>187</v>
      </c>
      <c r="AD337" t="s">
        <v>187</v>
      </c>
      <c r="AE337" t="s">
        <v>143</v>
      </c>
      <c r="AF337">
        <v>0</v>
      </c>
      <c r="AG337" t="s">
        <v>124</v>
      </c>
      <c r="AH337">
        <f>IF(fun[[#This Row],[ExterQual]]="Ex",5,IF(fun[[#This Row],[ExterQual]]="Gd",4,IF(fun[[#This Row],[ExterQual]]="TA",3,IF(fun[[#This Row],[ExterQual]]="Fa",2,1))))</f>
        <v>3</v>
      </c>
      <c r="AI337" t="s">
        <v>124</v>
      </c>
      <c r="AJ337">
        <f>IF(fun[[#This Row],[ExterCond]]="Ex",5,IF(fun[[#This Row],[ExterCond]]="Gd",4,IF(fun[[#This Row],[ExterCond]]="TA",3,IF(fun[[#This Row],[ExterCond]]="Fa",2,1))))</f>
        <v>3</v>
      </c>
      <c r="AK337" t="s">
        <v>144</v>
      </c>
      <c r="AL337" t="s">
        <v>124</v>
      </c>
      <c r="AM337">
        <f>IF(fun[[#This Row],[BsmtQual]]="Ex",5,IF(fun[[#This Row],[BsmtQual]]="Gd",4,IF(fun[[#This Row],[BsmtQual]]="TA",3,IF(fun[[#This Row],[BsmtQual]]="Fa",2,IF(fun[[#This Row],[BsmtQual]]="Po",1,0)))))</f>
        <v>3</v>
      </c>
      <c r="AN337" t="s">
        <v>124</v>
      </c>
      <c r="AO337">
        <f>IF(fun[[#This Row],[BsmtCond]]="Ex",5,IF(fun[[#This Row],[BsmtCond]]="Gd",4,IF(fun[[#This Row],[BsmtCond]]="TA",3,IF(fun[[#This Row],[BsmtCond]]="Fa",2,IF(fun[[#This Row],[BsmtCond]]="Po",1,0)))))</f>
        <v>3</v>
      </c>
      <c r="AP337" t="s">
        <v>123</v>
      </c>
      <c r="AQ337">
        <f>IF(fun[[#This Row],[BsmtExposure]]="Gd",3,IF(fun[[#This Row],[BsmtExposure]]="Av",2,IF(fun[[#This Row],[BsmtExposure]]="Mn",1,0)))</f>
        <v>3</v>
      </c>
      <c r="AR337" t="s">
        <v>145</v>
      </c>
      <c r="AS337">
        <v>1249</v>
      </c>
      <c r="AT337" t="s">
        <v>167</v>
      </c>
      <c r="AU337">
        <v>147</v>
      </c>
      <c r="AV337">
        <v>103</v>
      </c>
      <c r="AW337">
        <v>1499</v>
      </c>
      <c r="AX337" t="s">
        <v>129</v>
      </c>
      <c r="AY337" t="s">
        <v>130</v>
      </c>
      <c r="AZ337">
        <f>IF(fun[[#This Row],[HeatingQC]]="Ex",5,IF(fun[[#This Row],[HeatingQC]]="Gd",4,IF(fun[[#This Row],[HeatingQC]]="TA",3,IF(fun[[#This Row],[HeatingQC]]="Fa",2,IF(fun[[#This Row],[HeatingQC]]="Po",1,0)))))</f>
        <v>5</v>
      </c>
      <c r="BA337" t="s">
        <v>131</v>
      </c>
      <c r="BB337" t="s">
        <v>132</v>
      </c>
      <c r="BC337">
        <v>1619</v>
      </c>
      <c r="BD337">
        <v>167</v>
      </c>
      <c r="BE337">
        <v>0</v>
      </c>
      <c r="BF337">
        <v>1786</v>
      </c>
      <c r="BG337">
        <f>LOG(fun[[#This Row],[GrLivArea]])</f>
        <v>3.2518814545525276</v>
      </c>
      <c r="BH337">
        <v>2</v>
      </c>
      <c r="BI337">
        <v>0</v>
      </c>
      <c r="BJ337">
        <f>fun[[#This Row],[BsmtFullBath]]+(0.5*fun[[#This Row],[BsmtHalfBath]])</f>
        <v>2</v>
      </c>
      <c r="BK337">
        <v>2</v>
      </c>
      <c r="BL337">
        <v>0</v>
      </c>
      <c r="BM337">
        <f>fun[[#This Row],[HalfBath]]+fun[[#This Row],[TOTBaseBath]]+fun[[#This Row],[FullBath]]</f>
        <v>4</v>
      </c>
      <c r="BN337">
        <v>3</v>
      </c>
      <c r="BO337">
        <v>1</v>
      </c>
      <c r="BP337" t="s">
        <v>124</v>
      </c>
      <c r="BQ337">
        <f>IF(fun[[#This Row],[KitchenQual]]="Ex",5,IF(fun[[#This Row],[KitchenQual]]="Gd",4,IF(fun[[#This Row],[KitchenQual]]="TA",3,IF(fun[[#This Row],[KitchenQual]]="Fa",2,0))))</f>
        <v>3</v>
      </c>
      <c r="BR337">
        <v>7</v>
      </c>
      <c r="BS337" t="s">
        <v>133</v>
      </c>
      <c r="BT337">
        <v>2</v>
      </c>
      <c r="BU337" t="s">
        <v>123</v>
      </c>
      <c r="BV337">
        <f>IF(fun[[#This Row],[FireplaceQu]]="Ex",5,IF(fun[[#This Row],[FireplaceQu]]="Gd",4,IF(fun[[#This Row],[FireplaceQu]]="TA",3,IF(fun[[#This Row],[FireplaceQu]]="Fa",2,0))))</f>
        <v>4</v>
      </c>
      <c r="BW337" t="s">
        <v>134</v>
      </c>
      <c r="BX337">
        <v>1965</v>
      </c>
      <c r="BY337" t="s">
        <v>183</v>
      </c>
      <c r="BZ337">
        <v>2</v>
      </c>
      <c r="CA337">
        <v>529</v>
      </c>
      <c r="CB337" t="s">
        <v>124</v>
      </c>
      <c r="CC337">
        <f>IF(fun[[#This Row],[GarageQual]]="Ex",5,IF(fun[[#This Row],[GarageQual]]="Gd",4,IF(fun[[#This Row],[GarageQual]]="TA",3,IF(fun[[#This Row],[GarageQual]]="Fa",2,IF(fun[[#This Row],[GarageQual]]="Po",1,0)))))</f>
        <v>3</v>
      </c>
      <c r="CD337" t="s">
        <v>124</v>
      </c>
      <c r="CE337">
        <f>IF(fun[[#This Row],[GarageCond]]="Ex",5,IF(fun[[#This Row],[GarageCond]]="Gd",4,IF(fun[[#This Row],[GarageCond]]="TA",3,IF(fun[[#This Row],[GarageCond]]="Fa",2,IF(fun[[#This Row],[GarageCond]]="Po",1,0)))))</f>
        <v>3</v>
      </c>
      <c r="CF337" t="s">
        <v>131</v>
      </c>
      <c r="CG337">
        <v>670</v>
      </c>
      <c r="CH337">
        <v>0</v>
      </c>
      <c r="CI337">
        <v>0</v>
      </c>
      <c r="CJ337">
        <v>0</v>
      </c>
      <c r="CK337">
        <v>0</v>
      </c>
      <c r="CL337">
        <f>(0.5*fun[[#This Row],[WoodDeckSF]])+fun[[#This Row],[OpenPorchSF]]+(2*fun[[#This Row],[EnclosedPorch]])+(1.5*fun[[#This Row],[3SsnPorch]])+fun[[#This Row],[ScreenPorch]]</f>
        <v>335</v>
      </c>
      <c r="CM337">
        <v>0</v>
      </c>
      <c r="CN337" t="s">
        <v>109</v>
      </c>
      <c r="CO337">
        <f>IF(fun[[#This Row],[PoolQC]]="Ex",5,IF(fun[[#This Row],[PoolQC]]="Gd",4,IF(fun[[#This Row],[PoolQC]]="TA",3,IF(fun[[#This Row],[PoolQC]]="Fa",2,IF(fun[[#This Row],[PoolQC]]="Po",1,0)))))</f>
        <v>0</v>
      </c>
      <c r="CP337" t="s">
        <v>109</v>
      </c>
      <c r="CQ337" t="s">
        <v>161</v>
      </c>
      <c r="CR337">
        <v>700</v>
      </c>
      <c r="CS337">
        <v>8</v>
      </c>
      <c r="CT337">
        <v>2008</v>
      </c>
      <c r="CU337" t="s">
        <v>136</v>
      </c>
      <c r="CV337" t="s">
        <v>137</v>
      </c>
      <c r="CW337">
        <f>COUNTIF(fun[[#This Row],[Id]:[SaleCondition]],0)</f>
        <v>14</v>
      </c>
      <c r="CX337">
        <f>COUNTIF(fun[[#This Row],[Id]:[SaleCondition]],"NA")</f>
        <v>4</v>
      </c>
      <c r="CY337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337">
        <f>fun[NUM_ExCond]+fun[NUM_BsmtCond]+fun[NUM_GarCond]</f>
        <v>9</v>
      </c>
      <c r="DA3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3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337">
        <v>228950</v>
      </c>
    </row>
    <row r="338" spans="1:107" x14ac:dyDescent="0.25">
      <c r="A338">
        <v>337</v>
      </c>
      <c r="B338">
        <v>20</v>
      </c>
      <c r="C338" t="s">
        <v>107</v>
      </c>
      <c r="D338">
        <f>IF(fun[[#This Row],[MSZoning]]="RL",1,0)</f>
        <v>1</v>
      </c>
      <c r="E338">
        <f>IF(fun[[#This Row],[rl]]="RM",1,0)</f>
        <v>0</v>
      </c>
      <c r="F338">
        <f>IF(fun[[#This Row],[rm]]="RH",1,0)</f>
        <v>0</v>
      </c>
      <c r="G338">
        <f>IF(fun[[#This Row],[rh]]="C (all)",1,0)</f>
        <v>0</v>
      </c>
      <c r="H338">
        <v>86</v>
      </c>
      <c r="I338">
        <f>IF(fun[[#This Row],[LotFrontage]]="NA",0,fun[[#This Row],[LotFrontage]])</f>
        <v>86</v>
      </c>
      <c r="J338">
        <v>14157</v>
      </c>
      <c r="K338" t="s">
        <v>108</v>
      </c>
      <c r="L338" t="s">
        <v>109</v>
      </c>
      <c r="M338" t="s">
        <v>146</v>
      </c>
      <c r="N338" t="s">
        <v>225</v>
      </c>
      <c r="O338" t="s">
        <v>112</v>
      </c>
      <c r="P338" t="s">
        <v>148</v>
      </c>
      <c r="Q338" t="s">
        <v>114</v>
      </c>
      <c r="R338" t="s">
        <v>226</v>
      </c>
      <c r="S338" t="s">
        <v>116</v>
      </c>
      <c r="T338" t="s">
        <v>116</v>
      </c>
      <c r="U338" t="s">
        <v>117</v>
      </c>
      <c r="V338" t="s">
        <v>141</v>
      </c>
      <c r="W338">
        <v>9</v>
      </c>
      <c r="X338">
        <v>5</v>
      </c>
      <c r="Y338">
        <v>2005</v>
      </c>
      <c r="Z338">
        <v>2006</v>
      </c>
      <c r="AA338" t="s">
        <v>178</v>
      </c>
      <c r="AB338" t="s">
        <v>120</v>
      </c>
      <c r="AC338" t="s">
        <v>121</v>
      </c>
      <c r="AD338" t="s">
        <v>121</v>
      </c>
      <c r="AE338" t="s">
        <v>163</v>
      </c>
      <c r="AF338">
        <v>200</v>
      </c>
      <c r="AG338" t="s">
        <v>123</v>
      </c>
      <c r="AH338">
        <f>IF(fun[[#This Row],[ExterQual]]="Ex",5,IF(fun[[#This Row],[ExterQual]]="Gd",4,IF(fun[[#This Row],[ExterQual]]="TA",3,IF(fun[[#This Row],[ExterQual]]="Fa",2,1))))</f>
        <v>4</v>
      </c>
      <c r="AI338" t="s">
        <v>124</v>
      </c>
      <c r="AJ338">
        <f>IF(fun[[#This Row],[ExterCond]]="Ex",5,IF(fun[[#This Row],[ExterCond]]="Gd",4,IF(fun[[#This Row],[ExterCond]]="TA",3,IF(fun[[#This Row],[ExterCond]]="Fa",2,1))))</f>
        <v>3</v>
      </c>
      <c r="AK338" t="s">
        <v>125</v>
      </c>
      <c r="AL338" t="s">
        <v>130</v>
      </c>
      <c r="AM338">
        <f>IF(fun[[#This Row],[BsmtQual]]="Ex",5,IF(fun[[#This Row],[BsmtQual]]="Gd",4,IF(fun[[#This Row],[BsmtQual]]="TA",3,IF(fun[[#This Row],[BsmtQual]]="Fa",2,IF(fun[[#This Row],[BsmtQual]]="Po",1,0)))))</f>
        <v>5</v>
      </c>
      <c r="AN338" t="s">
        <v>124</v>
      </c>
      <c r="AO338">
        <f>IF(fun[[#This Row],[BsmtCond]]="Ex",5,IF(fun[[#This Row],[BsmtCond]]="Gd",4,IF(fun[[#This Row],[BsmtCond]]="TA",3,IF(fun[[#This Row],[BsmtCond]]="Fa",2,IF(fun[[#This Row],[BsmtCond]]="Po",1,0)))))</f>
        <v>3</v>
      </c>
      <c r="AP338" t="s">
        <v>123</v>
      </c>
      <c r="AQ338">
        <f>IF(fun[[#This Row],[BsmtExposure]]="Gd",3,IF(fun[[#This Row],[BsmtExposure]]="Av",2,IF(fun[[#This Row],[BsmtExposure]]="Mn",1,0)))</f>
        <v>3</v>
      </c>
      <c r="AR338" t="s">
        <v>127</v>
      </c>
      <c r="AS338">
        <v>1249</v>
      </c>
      <c r="AT338" t="s">
        <v>128</v>
      </c>
      <c r="AU338">
        <v>0</v>
      </c>
      <c r="AV338">
        <v>673</v>
      </c>
      <c r="AW338">
        <v>1922</v>
      </c>
      <c r="AX338" t="s">
        <v>129</v>
      </c>
      <c r="AY338" t="s">
        <v>130</v>
      </c>
      <c r="AZ338">
        <f>IF(fun[[#This Row],[HeatingQC]]="Ex",5,IF(fun[[#This Row],[HeatingQC]]="Gd",4,IF(fun[[#This Row],[HeatingQC]]="TA",3,IF(fun[[#This Row],[HeatingQC]]="Fa",2,IF(fun[[#This Row],[HeatingQC]]="Po",1,0)))))</f>
        <v>5</v>
      </c>
      <c r="BA338" t="s">
        <v>131</v>
      </c>
      <c r="BB338" t="s">
        <v>132</v>
      </c>
      <c r="BC338">
        <v>1922</v>
      </c>
      <c r="BD338">
        <v>0</v>
      </c>
      <c r="BE338">
        <v>0</v>
      </c>
      <c r="BF338">
        <v>1922</v>
      </c>
      <c r="BG338">
        <f>LOG(fun[[#This Row],[GrLivArea]])</f>
        <v>3.2837533833325265</v>
      </c>
      <c r="BH338">
        <v>1</v>
      </c>
      <c r="BI338">
        <v>0</v>
      </c>
      <c r="BJ338">
        <f>fun[[#This Row],[BsmtFullBath]]+(0.5*fun[[#This Row],[BsmtHalfBath]])</f>
        <v>1</v>
      </c>
      <c r="BK338">
        <v>2</v>
      </c>
      <c r="BL338">
        <v>0</v>
      </c>
      <c r="BM338">
        <f>fun[[#This Row],[HalfBath]]+fun[[#This Row],[TOTBaseBath]]+fun[[#This Row],[FullBath]]</f>
        <v>3</v>
      </c>
      <c r="BN338">
        <v>3</v>
      </c>
      <c r="BO338">
        <v>1</v>
      </c>
      <c r="BP338" t="s">
        <v>123</v>
      </c>
      <c r="BQ338">
        <f>IF(fun[[#This Row],[KitchenQual]]="Ex",5,IF(fun[[#This Row],[KitchenQual]]="Gd",4,IF(fun[[#This Row],[KitchenQual]]="TA",3,IF(fun[[#This Row],[KitchenQual]]="Fa",2,0))))</f>
        <v>4</v>
      </c>
      <c r="BR338">
        <v>8</v>
      </c>
      <c r="BS338" t="s">
        <v>133</v>
      </c>
      <c r="BT338">
        <v>1</v>
      </c>
      <c r="BU338" t="s">
        <v>123</v>
      </c>
      <c r="BV338">
        <f>IF(fun[[#This Row],[FireplaceQu]]="Ex",5,IF(fun[[#This Row],[FireplaceQu]]="Gd",4,IF(fun[[#This Row],[FireplaceQu]]="TA",3,IF(fun[[#This Row],[FireplaceQu]]="Fa",2,0))))</f>
        <v>4</v>
      </c>
      <c r="BW338" t="s">
        <v>134</v>
      </c>
      <c r="BX338">
        <v>2005</v>
      </c>
      <c r="BY338" t="s">
        <v>183</v>
      </c>
      <c r="BZ338">
        <v>3</v>
      </c>
      <c r="CA338">
        <v>676</v>
      </c>
      <c r="CB338" t="s">
        <v>124</v>
      </c>
      <c r="CC338">
        <f>IF(fun[[#This Row],[GarageQual]]="Ex",5,IF(fun[[#This Row],[GarageQual]]="Gd",4,IF(fun[[#This Row],[GarageQual]]="TA",3,IF(fun[[#This Row],[GarageQual]]="Fa",2,IF(fun[[#This Row],[GarageQual]]="Po",1,0)))))</f>
        <v>3</v>
      </c>
      <c r="CD338" t="s">
        <v>124</v>
      </c>
      <c r="CE338">
        <f>IF(fun[[#This Row],[GarageCond]]="Ex",5,IF(fun[[#This Row],[GarageCond]]="Gd",4,IF(fun[[#This Row],[GarageCond]]="TA",3,IF(fun[[#This Row],[GarageCond]]="Fa",2,IF(fun[[#This Row],[GarageCond]]="Po",1,0)))))</f>
        <v>3</v>
      </c>
      <c r="CF338" t="s">
        <v>131</v>
      </c>
      <c r="CG338">
        <v>178</v>
      </c>
      <c r="CH338">
        <v>51</v>
      </c>
      <c r="CI338">
        <v>0</v>
      </c>
      <c r="CJ338">
        <v>0</v>
      </c>
      <c r="CK338">
        <v>0</v>
      </c>
      <c r="CL338">
        <f>(0.5*fun[[#This Row],[WoodDeckSF]])+fun[[#This Row],[OpenPorchSF]]+(2*fun[[#This Row],[EnclosedPorch]])+(1.5*fun[[#This Row],[3SsnPorch]])+fun[[#This Row],[ScreenPorch]]</f>
        <v>140</v>
      </c>
      <c r="CM338">
        <v>0</v>
      </c>
      <c r="CN338" t="s">
        <v>109</v>
      </c>
      <c r="CO338">
        <f>IF(fun[[#This Row],[PoolQC]]="Ex",5,IF(fun[[#This Row],[PoolQC]]="Gd",4,IF(fun[[#This Row],[PoolQC]]="TA",3,IF(fun[[#This Row],[PoolQC]]="Fa",2,IF(fun[[#This Row],[PoolQC]]="Po",1,0)))))</f>
        <v>0</v>
      </c>
      <c r="CP338" t="s">
        <v>109</v>
      </c>
      <c r="CQ338" t="s">
        <v>109</v>
      </c>
      <c r="CR338">
        <v>0</v>
      </c>
      <c r="CS338">
        <v>7</v>
      </c>
      <c r="CT338">
        <v>2007</v>
      </c>
      <c r="CU338" t="s">
        <v>136</v>
      </c>
      <c r="CV338" t="s">
        <v>137</v>
      </c>
      <c r="CW338">
        <f>COUNTIF(fun[[#This Row],[Id]:[SaleCondition]],0)</f>
        <v>14</v>
      </c>
      <c r="CX338">
        <f>COUNTIF(fun[[#This Row],[Id]:[SaleCondition]],"NA")</f>
        <v>4</v>
      </c>
      <c r="CY338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338">
        <f>fun[NUM_ExCond]+fun[NUM_BsmtCond]+fun[NUM_GarCond]</f>
        <v>9</v>
      </c>
      <c r="DA3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125</v>
      </c>
      <c r="DB3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83.75</v>
      </c>
      <c r="DC338">
        <v>377426</v>
      </c>
    </row>
    <row r="339" spans="1:107" x14ac:dyDescent="0.25">
      <c r="A339">
        <v>338</v>
      </c>
      <c r="B339">
        <v>20</v>
      </c>
      <c r="C339" t="s">
        <v>107</v>
      </c>
      <c r="D339">
        <f>IF(fun[[#This Row],[MSZoning]]="RL",1,0)</f>
        <v>1</v>
      </c>
      <c r="E339">
        <f>IF(fun[[#This Row],[rl]]="RM",1,0)</f>
        <v>0</v>
      </c>
      <c r="F339">
        <f>IF(fun[[#This Row],[rm]]="RH",1,0)</f>
        <v>0</v>
      </c>
      <c r="G339">
        <f>IF(fun[[#This Row],[rh]]="C (all)",1,0)</f>
        <v>0</v>
      </c>
      <c r="H339">
        <v>70</v>
      </c>
      <c r="I339">
        <f>IF(fun[[#This Row],[LotFrontage]]="NA",0,fun[[#This Row],[LotFrontage]])</f>
        <v>70</v>
      </c>
      <c r="J339">
        <v>9135</v>
      </c>
      <c r="K339" t="s">
        <v>108</v>
      </c>
      <c r="L339" t="s">
        <v>109</v>
      </c>
      <c r="M339" t="s">
        <v>110</v>
      </c>
      <c r="N339" t="s">
        <v>111</v>
      </c>
      <c r="O339" t="s">
        <v>112</v>
      </c>
      <c r="P339" t="s">
        <v>113</v>
      </c>
      <c r="Q339" t="s">
        <v>114</v>
      </c>
      <c r="R339" t="s">
        <v>115</v>
      </c>
      <c r="S339" t="s">
        <v>116</v>
      </c>
      <c r="T339" t="s">
        <v>116</v>
      </c>
      <c r="U339" t="s">
        <v>117</v>
      </c>
      <c r="V339" t="s">
        <v>141</v>
      </c>
      <c r="W339">
        <v>7</v>
      </c>
      <c r="X339">
        <v>5</v>
      </c>
      <c r="Y339">
        <v>2002</v>
      </c>
      <c r="Z339">
        <v>2003</v>
      </c>
      <c r="AA339" t="s">
        <v>119</v>
      </c>
      <c r="AB339" t="s">
        <v>120</v>
      </c>
      <c r="AC339" t="s">
        <v>121</v>
      </c>
      <c r="AD339" t="s">
        <v>121</v>
      </c>
      <c r="AE339" t="s">
        <v>122</v>
      </c>
      <c r="AF339">
        <v>113</v>
      </c>
      <c r="AG339" t="s">
        <v>123</v>
      </c>
      <c r="AH339">
        <f>IF(fun[[#This Row],[ExterQual]]="Ex",5,IF(fun[[#This Row],[ExterQual]]="Gd",4,IF(fun[[#This Row],[ExterQual]]="TA",3,IF(fun[[#This Row],[ExterQual]]="Fa",2,1))))</f>
        <v>4</v>
      </c>
      <c r="AI339" t="s">
        <v>124</v>
      </c>
      <c r="AJ339">
        <f>IF(fun[[#This Row],[ExterCond]]="Ex",5,IF(fun[[#This Row],[ExterCond]]="Gd",4,IF(fun[[#This Row],[ExterCond]]="TA",3,IF(fun[[#This Row],[ExterCond]]="Fa",2,1))))</f>
        <v>3</v>
      </c>
      <c r="AK339" t="s">
        <v>125</v>
      </c>
      <c r="AL339" t="s">
        <v>123</v>
      </c>
      <c r="AM339">
        <f>IF(fun[[#This Row],[BsmtQual]]="Ex",5,IF(fun[[#This Row],[BsmtQual]]="Gd",4,IF(fun[[#This Row],[BsmtQual]]="TA",3,IF(fun[[#This Row],[BsmtQual]]="Fa",2,IF(fun[[#This Row],[BsmtQual]]="Po",1,0)))))</f>
        <v>4</v>
      </c>
      <c r="AN339" t="s">
        <v>124</v>
      </c>
      <c r="AO339">
        <f>IF(fun[[#This Row],[BsmtCond]]="Ex",5,IF(fun[[#This Row],[BsmtCond]]="Gd",4,IF(fun[[#This Row],[BsmtCond]]="TA",3,IF(fun[[#This Row],[BsmtCond]]="Fa",2,IF(fun[[#This Row],[BsmtCond]]="Po",1,0)))))</f>
        <v>3</v>
      </c>
      <c r="AP339" t="s">
        <v>156</v>
      </c>
      <c r="AQ339">
        <f>IF(fun[[#This Row],[BsmtExposure]]="Gd",3,IF(fun[[#This Row],[BsmtExposure]]="Av",2,IF(fun[[#This Row],[BsmtExposure]]="Mn",1,0)))</f>
        <v>2</v>
      </c>
      <c r="AR339" t="s">
        <v>127</v>
      </c>
      <c r="AS339">
        <v>810</v>
      </c>
      <c r="AT339" t="s">
        <v>128</v>
      </c>
      <c r="AU339">
        <v>0</v>
      </c>
      <c r="AV339">
        <v>726</v>
      </c>
      <c r="AW339">
        <v>1536</v>
      </c>
      <c r="AX339" t="s">
        <v>129</v>
      </c>
      <c r="AY339" t="s">
        <v>130</v>
      </c>
      <c r="AZ339">
        <f>IF(fun[[#This Row],[HeatingQC]]="Ex",5,IF(fun[[#This Row],[HeatingQC]]="Gd",4,IF(fun[[#This Row],[HeatingQC]]="TA",3,IF(fun[[#This Row],[HeatingQC]]="Fa",2,IF(fun[[#This Row],[HeatingQC]]="Po",1,0)))))</f>
        <v>5</v>
      </c>
      <c r="BA339" t="s">
        <v>131</v>
      </c>
      <c r="BB339" t="s">
        <v>132</v>
      </c>
      <c r="BC339">
        <v>1536</v>
      </c>
      <c r="BD339">
        <v>0</v>
      </c>
      <c r="BE339">
        <v>0</v>
      </c>
      <c r="BF339">
        <v>1536</v>
      </c>
      <c r="BG339">
        <f>LOG(fun[[#This Row],[GrLivArea]])</f>
        <v>3.186391215695493</v>
      </c>
      <c r="BH339">
        <v>1</v>
      </c>
      <c r="BI339">
        <v>0</v>
      </c>
      <c r="BJ339">
        <f>fun[[#This Row],[BsmtFullBath]]+(0.5*fun[[#This Row],[BsmtHalfBath]])</f>
        <v>1</v>
      </c>
      <c r="BK339">
        <v>2</v>
      </c>
      <c r="BL339">
        <v>0</v>
      </c>
      <c r="BM339">
        <f>fun[[#This Row],[HalfBath]]+fun[[#This Row],[TOTBaseBath]]+fun[[#This Row],[FullBath]]</f>
        <v>3</v>
      </c>
      <c r="BN339">
        <v>3</v>
      </c>
      <c r="BO339">
        <v>1</v>
      </c>
      <c r="BP339" t="s">
        <v>123</v>
      </c>
      <c r="BQ339">
        <f>IF(fun[[#This Row],[KitchenQual]]="Ex",5,IF(fun[[#This Row],[KitchenQual]]="Gd",4,IF(fun[[#This Row],[KitchenQual]]="TA",3,IF(fun[[#This Row],[KitchenQual]]="Fa",2,0))))</f>
        <v>4</v>
      </c>
      <c r="BR339">
        <v>7</v>
      </c>
      <c r="BS339" t="s">
        <v>133</v>
      </c>
      <c r="BT339">
        <v>0</v>
      </c>
      <c r="BU339" t="s">
        <v>109</v>
      </c>
      <c r="BV339">
        <f>IF(fun[[#This Row],[FireplaceQu]]="Ex",5,IF(fun[[#This Row],[FireplaceQu]]="Gd",4,IF(fun[[#This Row],[FireplaceQu]]="TA",3,IF(fun[[#This Row],[FireplaceQu]]="Fa",2,0))))</f>
        <v>0</v>
      </c>
      <c r="BW339" t="s">
        <v>134</v>
      </c>
      <c r="BX339">
        <v>2002</v>
      </c>
      <c r="BY339" t="s">
        <v>135</v>
      </c>
      <c r="BZ339">
        <v>2</v>
      </c>
      <c r="CA339">
        <v>532</v>
      </c>
      <c r="CB339" t="s">
        <v>124</v>
      </c>
      <c r="CC339">
        <f>IF(fun[[#This Row],[GarageQual]]="Ex",5,IF(fun[[#This Row],[GarageQual]]="Gd",4,IF(fun[[#This Row],[GarageQual]]="TA",3,IF(fun[[#This Row],[GarageQual]]="Fa",2,IF(fun[[#This Row],[GarageQual]]="Po",1,0)))))</f>
        <v>3</v>
      </c>
      <c r="CD339" t="s">
        <v>124</v>
      </c>
      <c r="CE339">
        <f>IF(fun[[#This Row],[GarageCond]]="Ex",5,IF(fun[[#This Row],[GarageCond]]="Gd",4,IF(fun[[#This Row],[GarageCond]]="TA",3,IF(fun[[#This Row],[GarageCond]]="Fa",2,IF(fun[[#This Row],[GarageCond]]="Po",1,0)))))</f>
        <v>3</v>
      </c>
      <c r="CF339" t="s">
        <v>131</v>
      </c>
      <c r="CG339">
        <v>192</v>
      </c>
      <c r="CH339">
        <v>74</v>
      </c>
      <c r="CI339">
        <v>0</v>
      </c>
      <c r="CJ339">
        <v>0</v>
      </c>
      <c r="CK339">
        <v>0</v>
      </c>
      <c r="CL339">
        <f>(0.5*fun[[#This Row],[WoodDeckSF]])+fun[[#This Row],[OpenPorchSF]]+(2*fun[[#This Row],[EnclosedPorch]])+(1.5*fun[[#This Row],[3SsnPorch]])+fun[[#This Row],[ScreenPorch]]</f>
        <v>170</v>
      </c>
      <c r="CM339">
        <v>0</v>
      </c>
      <c r="CN339" t="s">
        <v>109</v>
      </c>
      <c r="CO339">
        <f>IF(fun[[#This Row],[PoolQC]]="Ex",5,IF(fun[[#This Row],[PoolQC]]="Gd",4,IF(fun[[#This Row],[PoolQC]]="TA",3,IF(fun[[#This Row],[PoolQC]]="Fa",2,IF(fun[[#This Row],[PoolQC]]="Po",1,0)))))</f>
        <v>0</v>
      </c>
      <c r="CP339" t="s">
        <v>109</v>
      </c>
      <c r="CQ339" t="s">
        <v>109</v>
      </c>
      <c r="CR339">
        <v>0</v>
      </c>
      <c r="CS339">
        <v>12</v>
      </c>
      <c r="CT339">
        <v>2008</v>
      </c>
      <c r="CU339" t="s">
        <v>136</v>
      </c>
      <c r="CV339" t="s">
        <v>137</v>
      </c>
      <c r="CW339">
        <f>COUNTIF(fun[[#This Row],[Id]:[SaleCondition]],0)</f>
        <v>16</v>
      </c>
      <c r="CX339">
        <f>COUNTIF(fun[[#This Row],[Id]:[SaleCondition]],"NA")</f>
        <v>5</v>
      </c>
      <c r="CY33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39">
        <f>fun[NUM_ExCond]+fun[NUM_BsmtCond]+fun[NUM_GarCond]</f>
        <v>9</v>
      </c>
      <c r="DA3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3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339">
        <v>214000</v>
      </c>
    </row>
    <row r="340" spans="1:107" x14ac:dyDescent="0.25">
      <c r="A340">
        <v>339</v>
      </c>
      <c r="B340">
        <v>20</v>
      </c>
      <c r="C340" t="s">
        <v>107</v>
      </c>
      <c r="D340">
        <f>IF(fun[[#This Row],[MSZoning]]="RL",1,0)</f>
        <v>1</v>
      </c>
      <c r="E340">
        <f>IF(fun[[#This Row],[rl]]="RM",1,0)</f>
        <v>0</v>
      </c>
      <c r="F340">
        <f>IF(fun[[#This Row],[rm]]="RH",1,0)</f>
        <v>0</v>
      </c>
      <c r="G340">
        <f>IF(fun[[#This Row],[rh]]="C (all)",1,0)</f>
        <v>0</v>
      </c>
      <c r="H340">
        <v>91</v>
      </c>
      <c r="I340">
        <f>IF(fun[[#This Row],[LotFrontage]]="NA",0,fun[[#This Row],[LotFrontage]])</f>
        <v>91</v>
      </c>
      <c r="J340">
        <v>14145</v>
      </c>
      <c r="K340" t="s">
        <v>108</v>
      </c>
      <c r="L340" t="s">
        <v>109</v>
      </c>
      <c r="M340" t="s">
        <v>110</v>
      </c>
      <c r="N340" t="s">
        <v>111</v>
      </c>
      <c r="O340" t="s">
        <v>112</v>
      </c>
      <c r="P340" t="s">
        <v>148</v>
      </c>
      <c r="Q340" t="s">
        <v>114</v>
      </c>
      <c r="R340" t="s">
        <v>164</v>
      </c>
      <c r="S340" t="s">
        <v>116</v>
      </c>
      <c r="T340" t="s">
        <v>116</v>
      </c>
      <c r="U340" t="s">
        <v>117</v>
      </c>
      <c r="V340" t="s">
        <v>141</v>
      </c>
      <c r="W340">
        <v>7</v>
      </c>
      <c r="X340">
        <v>7</v>
      </c>
      <c r="Y340">
        <v>1984</v>
      </c>
      <c r="Z340">
        <v>1998</v>
      </c>
      <c r="AA340" t="s">
        <v>119</v>
      </c>
      <c r="AB340" t="s">
        <v>120</v>
      </c>
      <c r="AC340" t="s">
        <v>150</v>
      </c>
      <c r="AD340" t="s">
        <v>150</v>
      </c>
      <c r="AE340" t="s">
        <v>143</v>
      </c>
      <c r="AF340">
        <v>0</v>
      </c>
      <c r="AG340" t="s">
        <v>123</v>
      </c>
      <c r="AH340">
        <f>IF(fun[[#This Row],[ExterQual]]="Ex",5,IF(fun[[#This Row],[ExterQual]]="Gd",4,IF(fun[[#This Row],[ExterQual]]="TA",3,IF(fun[[#This Row],[ExterQual]]="Fa",2,1))))</f>
        <v>4</v>
      </c>
      <c r="AI340" t="s">
        <v>124</v>
      </c>
      <c r="AJ340">
        <f>IF(fun[[#This Row],[ExterCond]]="Ex",5,IF(fun[[#This Row],[ExterCond]]="Gd",4,IF(fun[[#This Row],[ExterCond]]="TA",3,IF(fun[[#This Row],[ExterCond]]="Fa",2,1))))</f>
        <v>3</v>
      </c>
      <c r="AK340" t="s">
        <v>144</v>
      </c>
      <c r="AL340" t="s">
        <v>123</v>
      </c>
      <c r="AM340">
        <f>IF(fun[[#This Row],[BsmtQual]]="Ex",5,IF(fun[[#This Row],[BsmtQual]]="Gd",4,IF(fun[[#This Row],[BsmtQual]]="TA",3,IF(fun[[#This Row],[BsmtQual]]="Fa",2,IF(fun[[#This Row],[BsmtQual]]="Po",1,0)))))</f>
        <v>4</v>
      </c>
      <c r="AN340" t="s">
        <v>124</v>
      </c>
      <c r="AO340">
        <f>IF(fun[[#This Row],[BsmtCond]]="Ex",5,IF(fun[[#This Row],[BsmtCond]]="Gd",4,IF(fun[[#This Row],[BsmtCond]]="TA",3,IF(fun[[#This Row],[BsmtCond]]="Fa",2,IF(fun[[#This Row],[BsmtCond]]="Po",1,0)))))</f>
        <v>3</v>
      </c>
      <c r="AP340" t="s">
        <v>147</v>
      </c>
      <c r="AQ340">
        <f>IF(fun[[#This Row],[BsmtExposure]]="Gd",3,IF(fun[[#This Row],[BsmtExposure]]="Av",2,IF(fun[[#This Row],[BsmtExposure]]="Mn",1,0)))</f>
        <v>1</v>
      </c>
      <c r="AR340" t="s">
        <v>145</v>
      </c>
      <c r="AS340">
        <v>213</v>
      </c>
      <c r="AT340" t="s">
        <v>128</v>
      </c>
      <c r="AU340">
        <v>0</v>
      </c>
      <c r="AV340">
        <v>995</v>
      </c>
      <c r="AW340">
        <v>1208</v>
      </c>
      <c r="AX340" t="s">
        <v>129</v>
      </c>
      <c r="AY340" t="s">
        <v>130</v>
      </c>
      <c r="AZ340">
        <f>IF(fun[[#This Row],[HeatingQC]]="Ex",5,IF(fun[[#This Row],[HeatingQC]]="Gd",4,IF(fun[[#This Row],[HeatingQC]]="TA",3,IF(fun[[#This Row],[HeatingQC]]="Fa",2,IF(fun[[#This Row],[HeatingQC]]="Po",1,0)))))</f>
        <v>5</v>
      </c>
      <c r="BA340" t="s">
        <v>131</v>
      </c>
      <c r="BB340" t="s">
        <v>132</v>
      </c>
      <c r="BC340">
        <v>1621</v>
      </c>
      <c r="BD340">
        <v>0</v>
      </c>
      <c r="BE340">
        <v>0</v>
      </c>
      <c r="BF340">
        <v>1621</v>
      </c>
      <c r="BG340">
        <f>LOG(fun[[#This Row],[GrLivArea]])</f>
        <v>3.2097830148485151</v>
      </c>
      <c r="BH340">
        <v>1</v>
      </c>
      <c r="BI340">
        <v>0</v>
      </c>
      <c r="BJ340">
        <f>fun[[#This Row],[BsmtFullBath]]+(0.5*fun[[#This Row],[BsmtHalfBath]])</f>
        <v>1</v>
      </c>
      <c r="BK340">
        <v>2</v>
      </c>
      <c r="BL340">
        <v>0</v>
      </c>
      <c r="BM340">
        <f>fun[[#This Row],[HalfBath]]+fun[[#This Row],[TOTBaseBath]]+fun[[#This Row],[FullBath]]</f>
        <v>3</v>
      </c>
      <c r="BN340">
        <v>3</v>
      </c>
      <c r="BO340">
        <v>1</v>
      </c>
      <c r="BP340" t="s">
        <v>123</v>
      </c>
      <c r="BQ340">
        <f>IF(fun[[#This Row],[KitchenQual]]="Ex",5,IF(fun[[#This Row],[KitchenQual]]="Gd",4,IF(fun[[#This Row],[KitchenQual]]="TA",3,IF(fun[[#This Row],[KitchenQual]]="Fa",2,0))))</f>
        <v>4</v>
      </c>
      <c r="BR340">
        <v>8</v>
      </c>
      <c r="BS340" t="s">
        <v>133</v>
      </c>
      <c r="BT340">
        <v>0</v>
      </c>
      <c r="BU340" t="s">
        <v>109</v>
      </c>
      <c r="BV340">
        <f>IF(fun[[#This Row],[FireplaceQu]]="Ex",5,IF(fun[[#This Row],[FireplaceQu]]="Gd",4,IF(fun[[#This Row],[FireplaceQu]]="TA",3,IF(fun[[#This Row],[FireplaceQu]]="Fa",2,0))))</f>
        <v>0</v>
      </c>
      <c r="BW340" t="s">
        <v>134</v>
      </c>
      <c r="BX340">
        <v>1984</v>
      </c>
      <c r="BY340" t="s">
        <v>135</v>
      </c>
      <c r="BZ340">
        <v>2</v>
      </c>
      <c r="CA340">
        <v>440</v>
      </c>
      <c r="CB340" t="s">
        <v>124</v>
      </c>
      <c r="CC340">
        <f>IF(fun[[#This Row],[GarageQual]]="Ex",5,IF(fun[[#This Row],[GarageQual]]="Gd",4,IF(fun[[#This Row],[GarageQual]]="TA",3,IF(fun[[#This Row],[GarageQual]]="Fa",2,IF(fun[[#This Row],[GarageQual]]="Po",1,0)))))</f>
        <v>3</v>
      </c>
      <c r="CD340" t="s">
        <v>124</v>
      </c>
      <c r="CE340">
        <f>IF(fun[[#This Row],[GarageCond]]="Ex",5,IF(fun[[#This Row],[GarageCond]]="Gd",4,IF(fun[[#This Row],[GarageCond]]="TA",3,IF(fun[[#This Row],[GarageCond]]="Fa",2,IF(fun[[#This Row],[GarageCond]]="Po",1,0)))))</f>
        <v>3</v>
      </c>
      <c r="CF340" t="s">
        <v>131</v>
      </c>
      <c r="CG340">
        <v>108</v>
      </c>
      <c r="CH340">
        <v>45</v>
      </c>
      <c r="CI340">
        <v>0</v>
      </c>
      <c r="CJ340">
        <v>0</v>
      </c>
      <c r="CK340">
        <v>0</v>
      </c>
      <c r="CL340">
        <f>(0.5*fun[[#This Row],[WoodDeckSF]])+fun[[#This Row],[OpenPorchSF]]+(2*fun[[#This Row],[EnclosedPorch]])+(1.5*fun[[#This Row],[3SsnPorch]])+fun[[#This Row],[ScreenPorch]]</f>
        <v>99</v>
      </c>
      <c r="CM340">
        <v>0</v>
      </c>
      <c r="CN340" t="s">
        <v>109</v>
      </c>
      <c r="CO340">
        <f>IF(fun[[#This Row],[PoolQC]]="Ex",5,IF(fun[[#This Row],[PoolQC]]="Gd",4,IF(fun[[#This Row],[PoolQC]]="TA",3,IF(fun[[#This Row],[PoolQC]]="Fa",2,IF(fun[[#This Row],[PoolQC]]="Po",1,0)))))</f>
        <v>0</v>
      </c>
      <c r="CP340" t="s">
        <v>109</v>
      </c>
      <c r="CQ340" t="s">
        <v>161</v>
      </c>
      <c r="CR340">
        <v>400</v>
      </c>
      <c r="CS340">
        <v>5</v>
      </c>
      <c r="CT340">
        <v>2006</v>
      </c>
      <c r="CU340" t="s">
        <v>136</v>
      </c>
      <c r="CV340" t="s">
        <v>137</v>
      </c>
      <c r="CW340">
        <f>COUNTIF(fun[[#This Row],[Id]:[SaleCondition]],0)</f>
        <v>16</v>
      </c>
      <c r="CX340">
        <f>COUNTIF(fun[[#This Row],[Id]:[SaleCondition]],"NA")</f>
        <v>4</v>
      </c>
      <c r="CY34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40">
        <f>fun[NUM_ExCond]+fun[NUM_BsmtCond]+fun[NUM_GarCond]</f>
        <v>9</v>
      </c>
      <c r="DA3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113</v>
      </c>
      <c r="DB3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80.5</v>
      </c>
      <c r="DC340">
        <v>202500</v>
      </c>
    </row>
    <row r="341" spans="1:107" x14ac:dyDescent="0.25">
      <c r="A341">
        <v>340</v>
      </c>
      <c r="B341">
        <v>20</v>
      </c>
      <c r="C341" t="s">
        <v>107</v>
      </c>
      <c r="D341">
        <f>IF(fun[[#This Row],[MSZoning]]="RL",1,0)</f>
        <v>1</v>
      </c>
      <c r="E341">
        <f>IF(fun[[#This Row],[rl]]="RM",1,0)</f>
        <v>0</v>
      </c>
      <c r="F341">
        <f>IF(fun[[#This Row],[rm]]="RH",1,0)</f>
        <v>0</v>
      </c>
      <c r="G341">
        <f>IF(fun[[#This Row],[rh]]="C (all)",1,0)</f>
        <v>0</v>
      </c>
      <c r="H341">
        <v>66</v>
      </c>
      <c r="I341">
        <f>IF(fun[[#This Row],[LotFrontage]]="NA",0,fun[[#This Row],[LotFrontage]])</f>
        <v>66</v>
      </c>
      <c r="J341">
        <v>12400</v>
      </c>
      <c r="K341" t="s">
        <v>108</v>
      </c>
      <c r="L341" t="s">
        <v>109</v>
      </c>
      <c r="M341" t="s">
        <v>146</v>
      </c>
      <c r="N341" t="s">
        <v>111</v>
      </c>
      <c r="O341" t="s">
        <v>112</v>
      </c>
      <c r="P341" t="s">
        <v>113</v>
      </c>
      <c r="Q341" t="s">
        <v>114</v>
      </c>
      <c r="R341" t="s">
        <v>188</v>
      </c>
      <c r="S341" t="s">
        <v>140</v>
      </c>
      <c r="T341" t="s">
        <v>116</v>
      </c>
      <c r="U341" t="s">
        <v>117</v>
      </c>
      <c r="V341" t="s">
        <v>141</v>
      </c>
      <c r="W341">
        <v>6</v>
      </c>
      <c r="X341">
        <v>7</v>
      </c>
      <c r="Y341">
        <v>1958</v>
      </c>
      <c r="Z341">
        <v>1998</v>
      </c>
      <c r="AA341" t="s">
        <v>178</v>
      </c>
      <c r="AB341" t="s">
        <v>120</v>
      </c>
      <c r="AC341" t="s">
        <v>150</v>
      </c>
      <c r="AD341" t="s">
        <v>150</v>
      </c>
      <c r="AE341" t="s">
        <v>122</v>
      </c>
      <c r="AF341">
        <v>176</v>
      </c>
      <c r="AG341" t="s">
        <v>124</v>
      </c>
      <c r="AH341">
        <f>IF(fun[[#This Row],[ExterQual]]="Ex",5,IF(fun[[#This Row],[ExterQual]]="Gd",4,IF(fun[[#This Row],[ExterQual]]="TA",3,IF(fun[[#This Row],[ExterQual]]="Fa",2,1))))</f>
        <v>3</v>
      </c>
      <c r="AI341" t="s">
        <v>124</v>
      </c>
      <c r="AJ341">
        <f>IF(fun[[#This Row],[ExterCond]]="Ex",5,IF(fun[[#This Row],[ExterCond]]="Gd",4,IF(fun[[#This Row],[ExterCond]]="TA",3,IF(fun[[#This Row],[ExterCond]]="Fa",2,1))))</f>
        <v>3</v>
      </c>
      <c r="AK341" t="s">
        <v>144</v>
      </c>
      <c r="AL341" t="s">
        <v>124</v>
      </c>
      <c r="AM341">
        <f>IF(fun[[#This Row],[BsmtQual]]="Ex",5,IF(fun[[#This Row],[BsmtQual]]="Gd",4,IF(fun[[#This Row],[BsmtQual]]="TA",3,IF(fun[[#This Row],[BsmtQual]]="Fa",2,IF(fun[[#This Row],[BsmtQual]]="Po",1,0)))))</f>
        <v>3</v>
      </c>
      <c r="AN341" t="s">
        <v>173</v>
      </c>
      <c r="AO341">
        <f>IF(fun[[#This Row],[BsmtCond]]="Ex",5,IF(fun[[#This Row],[BsmtCond]]="Gd",4,IF(fun[[#This Row],[BsmtCond]]="TA",3,IF(fun[[#This Row],[BsmtCond]]="Fa",2,IF(fun[[#This Row],[BsmtCond]]="Po",1,0)))))</f>
        <v>2</v>
      </c>
      <c r="AP341" t="s">
        <v>126</v>
      </c>
      <c r="AQ341">
        <f>IF(fun[[#This Row],[BsmtExposure]]="Gd",3,IF(fun[[#This Row],[BsmtExposure]]="Av",2,IF(fun[[#This Row],[BsmtExposure]]="Mn",1,0)))</f>
        <v>0</v>
      </c>
      <c r="AR341" t="s">
        <v>179</v>
      </c>
      <c r="AS341">
        <v>585</v>
      </c>
      <c r="AT341" t="s">
        <v>128</v>
      </c>
      <c r="AU341">
        <v>0</v>
      </c>
      <c r="AV341">
        <v>630</v>
      </c>
      <c r="AW341">
        <v>1215</v>
      </c>
      <c r="AX341" t="s">
        <v>129</v>
      </c>
      <c r="AY341" t="s">
        <v>124</v>
      </c>
      <c r="AZ341">
        <f>IF(fun[[#This Row],[HeatingQC]]="Ex",5,IF(fun[[#This Row],[HeatingQC]]="Gd",4,IF(fun[[#This Row],[HeatingQC]]="TA",3,IF(fun[[#This Row],[HeatingQC]]="Fa",2,IF(fun[[#This Row],[HeatingQC]]="Po",1,0)))))</f>
        <v>3</v>
      </c>
      <c r="BA341" t="s">
        <v>131</v>
      </c>
      <c r="BB341" t="s">
        <v>190</v>
      </c>
      <c r="BC341">
        <v>1215</v>
      </c>
      <c r="BD341">
        <v>0</v>
      </c>
      <c r="BE341">
        <v>0</v>
      </c>
      <c r="BF341">
        <v>1215</v>
      </c>
      <c r="BG341">
        <f>LOG(fun[[#This Row],[GrLivArea]])</f>
        <v>3.0845762779343309</v>
      </c>
      <c r="BH341">
        <v>0</v>
      </c>
      <c r="BI341">
        <v>0</v>
      </c>
      <c r="BJ341">
        <f>fun[[#This Row],[BsmtFullBath]]+(0.5*fun[[#This Row],[BsmtHalfBath]])</f>
        <v>0</v>
      </c>
      <c r="BK341">
        <v>1</v>
      </c>
      <c r="BL341">
        <v>0</v>
      </c>
      <c r="BM341">
        <f>fun[[#This Row],[HalfBath]]+fun[[#This Row],[TOTBaseBath]]+fun[[#This Row],[FullBath]]</f>
        <v>1</v>
      </c>
      <c r="BN341">
        <v>3</v>
      </c>
      <c r="BO341">
        <v>1</v>
      </c>
      <c r="BP341" t="s">
        <v>124</v>
      </c>
      <c r="BQ341">
        <f>IF(fun[[#This Row],[KitchenQual]]="Ex",5,IF(fun[[#This Row],[KitchenQual]]="Gd",4,IF(fun[[#This Row],[KitchenQual]]="TA",3,IF(fun[[#This Row],[KitchenQual]]="Fa",2,0))))</f>
        <v>3</v>
      </c>
      <c r="BR341">
        <v>6</v>
      </c>
      <c r="BS341" t="s">
        <v>133</v>
      </c>
      <c r="BT341">
        <v>0</v>
      </c>
      <c r="BU341" t="s">
        <v>109</v>
      </c>
      <c r="BV341">
        <f>IF(fun[[#This Row],[FireplaceQu]]="Ex",5,IF(fun[[#This Row],[FireplaceQu]]="Gd",4,IF(fun[[#This Row],[FireplaceQu]]="TA",3,IF(fun[[#This Row],[FireplaceQu]]="Fa",2,0))))</f>
        <v>0</v>
      </c>
      <c r="BW341" t="s">
        <v>134</v>
      </c>
      <c r="BX341">
        <v>1958</v>
      </c>
      <c r="BY341" t="s">
        <v>128</v>
      </c>
      <c r="BZ341">
        <v>1</v>
      </c>
      <c r="CA341">
        <v>297</v>
      </c>
      <c r="CB341" t="s">
        <v>124</v>
      </c>
      <c r="CC341">
        <f>IF(fun[[#This Row],[GarageQual]]="Ex",5,IF(fun[[#This Row],[GarageQual]]="Gd",4,IF(fun[[#This Row],[GarageQual]]="TA",3,IF(fun[[#This Row],[GarageQual]]="Fa",2,IF(fun[[#This Row],[GarageQual]]="Po",1,0)))))</f>
        <v>3</v>
      </c>
      <c r="CD341" t="s">
        <v>124</v>
      </c>
      <c r="CE341">
        <f>IF(fun[[#This Row],[GarageCond]]="Ex",5,IF(fun[[#This Row],[GarageCond]]="Gd",4,IF(fun[[#This Row],[GarageCond]]="TA",3,IF(fun[[#This Row],[GarageCond]]="Fa",2,IF(fun[[#This Row],[GarageCond]]="Po",1,0)))))</f>
        <v>3</v>
      </c>
      <c r="CF341" t="s">
        <v>131</v>
      </c>
      <c r="CG341">
        <v>0</v>
      </c>
      <c r="CH341">
        <v>0</v>
      </c>
      <c r="CI341">
        <v>0</v>
      </c>
      <c r="CJ341">
        <v>0</v>
      </c>
      <c r="CK341">
        <v>234</v>
      </c>
      <c r="CL341">
        <f>(0.5*fun[[#This Row],[WoodDeckSF]])+fun[[#This Row],[OpenPorchSF]]+(2*fun[[#This Row],[EnclosedPorch]])+(1.5*fun[[#This Row],[3SsnPorch]])+fun[[#This Row],[ScreenPorch]]</f>
        <v>234</v>
      </c>
      <c r="CM341">
        <v>0</v>
      </c>
      <c r="CN341" t="s">
        <v>109</v>
      </c>
      <c r="CO341">
        <f>IF(fun[[#This Row],[PoolQC]]="Ex",5,IF(fun[[#This Row],[PoolQC]]="Gd",4,IF(fun[[#This Row],[PoolQC]]="TA",3,IF(fun[[#This Row],[PoolQC]]="Fa",2,IF(fun[[#This Row],[PoolQC]]="Po",1,0)))))</f>
        <v>0</v>
      </c>
      <c r="CP341" t="s">
        <v>109</v>
      </c>
      <c r="CQ341" t="s">
        <v>109</v>
      </c>
      <c r="CR341">
        <v>0</v>
      </c>
      <c r="CS341">
        <v>6</v>
      </c>
      <c r="CT341">
        <v>2009</v>
      </c>
      <c r="CU341" t="s">
        <v>136</v>
      </c>
      <c r="CV341" t="s">
        <v>137</v>
      </c>
      <c r="CW341">
        <f>COUNTIF(fun[[#This Row],[Id]:[SaleCondition]],0)</f>
        <v>20</v>
      </c>
      <c r="CX341">
        <f>COUNTIF(fun[[#This Row],[Id]:[SaleCondition]],"NA")</f>
        <v>5</v>
      </c>
      <c r="CY34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341">
        <f>fun[NUM_ExCond]+fun[NUM_BsmtCond]+fun[NUM_GarCond]</f>
        <v>8</v>
      </c>
      <c r="DA3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3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62.75</v>
      </c>
      <c r="DC341">
        <v>155000</v>
      </c>
    </row>
    <row r="342" spans="1:107" x14ac:dyDescent="0.25">
      <c r="A342">
        <v>341</v>
      </c>
      <c r="B342">
        <v>60</v>
      </c>
      <c r="C342" t="s">
        <v>107</v>
      </c>
      <c r="D342">
        <f>IF(fun[[#This Row],[MSZoning]]="RL",1,0)</f>
        <v>1</v>
      </c>
      <c r="E342">
        <f>IF(fun[[#This Row],[rl]]="RM",1,0)</f>
        <v>0</v>
      </c>
      <c r="F342">
        <f>IF(fun[[#This Row],[rm]]="RH",1,0)</f>
        <v>0</v>
      </c>
      <c r="G342">
        <f>IF(fun[[#This Row],[rh]]="C (all)",1,0)</f>
        <v>0</v>
      </c>
      <c r="H342">
        <v>85</v>
      </c>
      <c r="I342">
        <f>IF(fun[[#This Row],[LotFrontage]]="NA",0,fun[[#This Row],[LotFrontage]])</f>
        <v>85</v>
      </c>
      <c r="J342">
        <v>14191</v>
      </c>
      <c r="K342" t="s">
        <v>108</v>
      </c>
      <c r="L342" t="s">
        <v>109</v>
      </c>
      <c r="M342" t="s">
        <v>110</v>
      </c>
      <c r="N342" t="s">
        <v>111</v>
      </c>
      <c r="O342" t="s">
        <v>112</v>
      </c>
      <c r="P342" t="s">
        <v>113</v>
      </c>
      <c r="Q342" t="s">
        <v>114</v>
      </c>
      <c r="R342" t="s">
        <v>215</v>
      </c>
      <c r="S342" t="s">
        <v>116</v>
      </c>
      <c r="T342" t="s">
        <v>116</v>
      </c>
      <c r="U342" t="s">
        <v>117</v>
      </c>
      <c r="V342" t="s">
        <v>118</v>
      </c>
      <c r="W342">
        <v>8</v>
      </c>
      <c r="X342">
        <v>5</v>
      </c>
      <c r="Y342">
        <v>2002</v>
      </c>
      <c r="Z342">
        <v>2002</v>
      </c>
      <c r="AA342" t="s">
        <v>119</v>
      </c>
      <c r="AB342" t="s">
        <v>120</v>
      </c>
      <c r="AC342" t="s">
        <v>121</v>
      </c>
      <c r="AD342" t="s">
        <v>121</v>
      </c>
      <c r="AE342" t="s">
        <v>143</v>
      </c>
      <c r="AF342">
        <v>0</v>
      </c>
      <c r="AG342" t="s">
        <v>123</v>
      </c>
      <c r="AH342">
        <f>IF(fun[[#This Row],[ExterQual]]="Ex",5,IF(fun[[#This Row],[ExterQual]]="Gd",4,IF(fun[[#This Row],[ExterQual]]="TA",3,IF(fun[[#This Row],[ExterQual]]="Fa",2,1))))</f>
        <v>4</v>
      </c>
      <c r="AI342" t="s">
        <v>124</v>
      </c>
      <c r="AJ342">
        <f>IF(fun[[#This Row],[ExterCond]]="Ex",5,IF(fun[[#This Row],[ExterCond]]="Gd",4,IF(fun[[#This Row],[ExterCond]]="TA",3,IF(fun[[#This Row],[ExterCond]]="Fa",2,1))))</f>
        <v>3</v>
      </c>
      <c r="AK342" t="s">
        <v>125</v>
      </c>
      <c r="AL342" t="s">
        <v>123</v>
      </c>
      <c r="AM342">
        <f>IF(fun[[#This Row],[BsmtQual]]="Ex",5,IF(fun[[#This Row],[BsmtQual]]="Gd",4,IF(fun[[#This Row],[BsmtQual]]="TA",3,IF(fun[[#This Row],[BsmtQual]]="Fa",2,IF(fun[[#This Row],[BsmtQual]]="Po",1,0)))))</f>
        <v>4</v>
      </c>
      <c r="AN342" t="s">
        <v>124</v>
      </c>
      <c r="AO342">
        <f>IF(fun[[#This Row],[BsmtCond]]="Ex",5,IF(fun[[#This Row],[BsmtCond]]="Gd",4,IF(fun[[#This Row],[BsmtCond]]="TA",3,IF(fun[[#This Row],[BsmtCond]]="Fa",2,IF(fun[[#This Row],[BsmtCond]]="Po",1,0)))))</f>
        <v>3</v>
      </c>
      <c r="AP342" t="s">
        <v>126</v>
      </c>
      <c r="AQ342">
        <f>IF(fun[[#This Row],[BsmtExposure]]="Gd",3,IF(fun[[#This Row],[BsmtExposure]]="Av",2,IF(fun[[#This Row],[BsmtExposure]]="Mn",1,0)))</f>
        <v>0</v>
      </c>
      <c r="AR342" t="s">
        <v>128</v>
      </c>
      <c r="AS342">
        <v>0</v>
      </c>
      <c r="AT342" t="s">
        <v>128</v>
      </c>
      <c r="AU342">
        <v>0</v>
      </c>
      <c r="AV342">
        <v>967</v>
      </c>
      <c r="AW342">
        <v>967</v>
      </c>
      <c r="AX342" t="s">
        <v>129</v>
      </c>
      <c r="AY342" t="s">
        <v>130</v>
      </c>
      <c r="AZ342">
        <f>IF(fun[[#This Row],[HeatingQC]]="Ex",5,IF(fun[[#This Row],[HeatingQC]]="Gd",4,IF(fun[[#This Row],[HeatingQC]]="TA",3,IF(fun[[#This Row],[HeatingQC]]="Fa",2,IF(fun[[#This Row],[HeatingQC]]="Po",1,0)))))</f>
        <v>5</v>
      </c>
      <c r="BA342" t="s">
        <v>131</v>
      </c>
      <c r="BB342" t="s">
        <v>132</v>
      </c>
      <c r="BC342">
        <v>993</v>
      </c>
      <c r="BD342">
        <v>915</v>
      </c>
      <c r="BE342">
        <v>0</v>
      </c>
      <c r="BF342">
        <v>1908</v>
      </c>
      <c r="BG342">
        <f>LOG(fun[[#This Row],[GrLivArea]])</f>
        <v>3.2805783703680764</v>
      </c>
      <c r="BH342">
        <v>0</v>
      </c>
      <c r="BI342">
        <v>0</v>
      </c>
      <c r="BJ342">
        <f>fun[[#This Row],[BsmtFullBath]]+(0.5*fun[[#This Row],[BsmtHalfBath]])</f>
        <v>0</v>
      </c>
      <c r="BK342">
        <v>2</v>
      </c>
      <c r="BL342">
        <v>1</v>
      </c>
      <c r="BM342">
        <f>fun[[#This Row],[HalfBath]]+fun[[#This Row],[TOTBaseBath]]+fun[[#This Row],[FullBath]]</f>
        <v>3</v>
      </c>
      <c r="BN342">
        <v>4</v>
      </c>
      <c r="BO342">
        <v>1</v>
      </c>
      <c r="BP342" t="s">
        <v>123</v>
      </c>
      <c r="BQ342">
        <f>IF(fun[[#This Row],[KitchenQual]]="Ex",5,IF(fun[[#This Row],[KitchenQual]]="Gd",4,IF(fun[[#This Row],[KitchenQual]]="TA",3,IF(fun[[#This Row],[KitchenQual]]="Fa",2,0))))</f>
        <v>4</v>
      </c>
      <c r="BR342">
        <v>9</v>
      </c>
      <c r="BS342" t="s">
        <v>133</v>
      </c>
      <c r="BT342">
        <v>0</v>
      </c>
      <c r="BU342" t="s">
        <v>109</v>
      </c>
      <c r="BV342">
        <f>IF(fun[[#This Row],[FireplaceQu]]="Ex",5,IF(fun[[#This Row],[FireplaceQu]]="Gd",4,IF(fun[[#This Row],[FireplaceQu]]="TA",3,IF(fun[[#This Row],[FireplaceQu]]="Fa",2,0))))</f>
        <v>0</v>
      </c>
      <c r="BW342" t="s">
        <v>134</v>
      </c>
      <c r="BX342">
        <v>2002</v>
      </c>
      <c r="BY342" t="s">
        <v>183</v>
      </c>
      <c r="BZ342">
        <v>2</v>
      </c>
      <c r="CA342">
        <v>431</v>
      </c>
      <c r="CB342" t="s">
        <v>124</v>
      </c>
      <c r="CC342">
        <f>IF(fun[[#This Row],[GarageQual]]="Ex",5,IF(fun[[#This Row],[GarageQual]]="Gd",4,IF(fun[[#This Row],[GarageQual]]="TA",3,IF(fun[[#This Row],[GarageQual]]="Fa",2,IF(fun[[#This Row],[GarageQual]]="Po",1,0)))))</f>
        <v>3</v>
      </c>
      <c r="CD342" t="s">
        <v>124</v>
      </c>
      <c r="CE342">
        <f>IF(fun[[#This Row],[GarageCond]]="Ex",5,IF(fun[[#This Row],[GarageCond]]="Gd",4,IF(fun[[#This Row],[GarageCond]]="TA",3,IF(fun[[#This Row],[GarageCond]]="Fa",2,IF(fun[[#This Row],[GarageCond]]="Po",1,0)))))</f>
        <v>3</v>
      </c>
      <c r="CF342" t="s">
        <v>131</v>
      </c>
      <c r="CG342">
        <v>135</v>
      </c>
      <c r="CH342">
        <v>0</v>
      </c>
      <c r="CI342">
        <v>0</v>
      </c>
      <c r="CJ342">
        <v>0</v>
      </c>
      <c r="CK342">
        <v>0</v>
      </c>
      <c r="CL342">
        <f>(0.5*fun[[#This Row],[WoodDeckSF]])+fun[[#This Row],[OpenPorchSF]]+(2*fun[[#This Row],[EnclosedPorch]])+(1.5*fun[[#This Row],[3SsnPorch]])+fun[[#This Row],[ScreenPorch]]</f>
        <v>67.5</v>
      </c>
      <c r="CM342">
        <v>0</v>
      </c>
      <c r="CN342" t="s">
        <v>109</v>
      </c>
      <c r="CO342">
        <f>IF(fun[[#This Row],[PoolQC]]="Ex",5,IF(fun[[#This Row],[PoolQC]]="Gd",4,IF(fun[[#This Row],[PoolQC]]="TA",3,IF(fun[[#This Row],[PoolQC]]="Fa",2,IF(fun[[#This Row],[PoolQC]]="Po",1,0)))))</f>
        <v>0</v>
      </c>
      <c r="CP342" t="s">
        <v>109</v>
      </c>
      <c r="CQ342" t="s">
        <v>109</v>
      </c>
      <c r="CR342">
        <v>0</v>
      </c>
      <c r="CS342">
        <v>4</v>
      </c>
      <c r="CT342">
        <v>2010</v>
      </c>
      <c r="CU342" t="s">
        <v>136</v>
      </c>
      <c r="CV342" t="s">
        <v>137</v>
      </c>
      <c r="CW342">
        <f>COUNTIF(fun[[#This Row],[Id]:[SaleCondition]],0)</f>
        <v>20</v>
      </c>
      <c r="CX342">
        <f>COUNTIF(fun[[#This Row],[Id]:[SaleCondition]],"NA")</f>
        <v>5</v>
      </c>
      <c r="CY342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342">
        <f>fun[NUM_ExCond]+fun[NUM_BsmtCond]+fun[NUM_GarCond]</f>
        <v>9</v>
      </c>
      <c r="DA3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3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342">
        <v>202900</v>
      </c>
    </row>
    <row r="343" spans="1:107" x14ac:dyDescent="0.25">
      <c r="A343">
        <v>342</v>
      </c>
      <c r="B343">
        <v>20</v>
      </c>
      <c r="C343" t="s">
        <v>265</v>
      </c>
      <c r="D343">
        <f>IF(fun[[#This Row],[MSZoning]]="RL",1,0)</f>
        <v>0</v>
      </c>
      <c r="E343">
        <f>IF(fun[[#This Row],[rl]]="RM",1,0)</f>
        <v>0</v>
      </c>
      <c r="F343">
        <f>IF(fun[[#This Row],[rm]]="RH",1,0)</f>
        <v>0</v>
      </c>
      <c r="G343">
        <f>IF(fun[[#This Row],[rh]]="C (all)",1,0)</f>
        <v>0</v>
      </c>
      <c r="H343">
        <v>60</v>
      </c>
      <c r="I343">
        <f>IF(fun[[#This Row],[LotFrontage]]="NA",0,fun[[#This Row],[LotFrontage]])</f>
        <v>60</v>
      </c>
      <c r="J343">
        <v>8400</v>
      </c>
      <c r="K343" t="s">
        <v>108</v>
      </c>
      <c r="L343" t="s">
        <v>109</v>
      </c>
      <c r="M343" t="s">
        <v>110</v>
      </c>
      <c r="N343" t="s">
        <v>111</v>
      </c>
      <c r="O343" t="s">
        <v>112</v>
      </c>
      <c r="P343" t="s">
        <v>113</v>
      </c>
      <c r="Q343" t="s">
        <v>114</v>
      </c>
      <c r="R343" t="s">
        <v>196</v>
      </c>
      <c r="S343" t="s">
        <v>140</v>
      </c>
      <c r="T343" t="s">
        <v>116</v>
      </c>
      <c r="U343" t="s">
        <v>117</v>
      </c>
      <c r="V343" t="s">
        <v>141</v>
      </c>
      <c r="W343">
        <v>4</v>
      </c>
      <c r="X343">
        <v>4</v>
      </c>
      <c r="Y343">
        <v>1950</v>
      </c>
      <c r="Z343">
        <v>1950</v>
      </c>
      <c r="AA343" t="s">
        <v>119</v>
      </c>
      <c r="AB343" t="s">
        <v>120</v>
      </c>
      <c r="AC343" t="s">
        <v>150</v>
      </c>
      <c r="AD343" t="s">
        <v>212</v>
      </c>
      <c r="AE343" t="s">
        <v>143</v>
      </c>
      <c r="AF343">
        <v>0</v>
      </c>
      <c r="AG343" t="s">
        <v>173</v>
      </c>
      <c r="AH343">
        <f>IF(fun[[#This Row],[ExterQual]]="Ex",5,IF(fun[[#This Row],[ExterQual]]="Gd",4,IF(fun[[#This Row],[ExterQual]]="TA",3,IF(fun[[#This Row],[ExterQual]]="Fa",2,1))))</f>
        <v>2</v>
      </c>
      <c r="AI343" t="s">
        <v>173</v>
      </c>
      <c r="AJ343">
        <f>IF(fun[[#This Row],[ExterCond]]="Ex",5,IF(fun[[#This Row],[ExterCond]]="Gd",4,IF(fun[[#This Row],[ExterCond]]="TA",3,IF(fun[[#This Row],[ExterCond]]="Fa",2,1))))</f>
        <v>2</v>
      </c>
      <c r="AK343" t="s">
        <v>144</v>
      </c>
      <c r="AL343" t="s">
        <v>124</v>
      </c>
      <c r="AM343">
        <f>IF(fun[[#This Row],[BsmtQual]]="Ex",5,IF(fun[[#This Row],[BsmtQual]]="Gd",4,IF(fun[[#This Row],[BsmtQual]]="TA",3,IF(fun[[#This Row],[BsmtQual]]="Fa",2,IF(fun[[#This Row],[BsmtQual]]="Po",1,0)))))</f>
        <v>3</v>
      </c>
      <c r="AN343" t="s">
        <v>173</v>
      </c>
      <c r="AO343">
        <f>IF(fun[[#This Row],[BsmtCond]]="Ex",5,IF(fun[[#This Row],[BsmtCond]]="Gd",4,IF(fun[[#This Row],[BsmtCond]]="TA",3,IF(fun[[#This Row],[BsmtCond]]="Fa",2,IF(fun[[#This Row],[BsmtCond]]="Po",1,0)))))</f>
        <v>2</v>
      </c>
      <c r="AP343" t="s">
        <v>126</v>
      </c>
      <c r="AQ343">
        <f>IF(fun[[#This Row],[BsmtExposure]]="Gd",3,IF(fun[[#This Row],[BsmtExposure]]="Av",2,IF(fun[[#This Row],[BsmtExposure]]="Mn",1,0)))</f>
        <v>0</v>
      </c>
      <c r="AR343" t="s">
        <v>128</v>
      </c>
      <c r="AS343">
        <v>0</v>
      </c>
      <c r="AT343" t="s">
        <v>128</v>
      </c>
      <c r="AU343">
        <v>0</v>
      </c>
      <c r="AV343">
        <v>721</v>
      </c>
      <c r="AW343">
        <v>721</v>
      </c>
      <c r="AX343" t="s">
        <v>129</v>
      </c>
      <c r="AY343" t="s">
        <v>123</v>
      </c>
      <c r="AZ343">
        <f>IF(fun[[#This Row],[HeatingQC]]="Ex",5,IF(fun[[#This Row],[HeatingQC]]="Gd",4,IF(fun[[#This Row],[HeatingQC]]="TA",3,IF(fun[[#This Row],[HeatingQC]]="Fa",2,IF(fun[[#This Row],[HeatingQC]]="Po",1,0)))))</f>
        <v>4</v>
      </c>
      <c r="BA343" t="s">
        <v>131</v>
      </c>
      <c r="BB343" t="s">
        <v>132</v>
      </c>
      <c r="BC343">
        <v>841</v>
      </c>
      <c r="BD343">
        <v>0</v>
      </c>
      <c r="BE343">
        <v>0</v>
      </c>
      <c r="BF343">
        <v>841</v>
      </c>
      <c r="BG343">
        <f>LOG(fun[[#This Row],[GrLivArea]])</f>
        <v>2.9247959957979122</v>
      </c>
      <c r="BH343">
        <v>0</v>
      </c>
      <c r="BI343">
        <v>0</v>
      </c>
      <c r="BJ343">
        <f>fun[[#This Row],[BsmtFullBath]]+(0.5*fun[[#This Row],[BsmtHalfBath]])</f>
        <v>0</v>
      </c>
      <c r="BK343">
        <v>1</v>
      </c>
      <c r="BL343">
        <v>0</v>
      </c>
      <c r="BM343">
        <f>fun[[#This Row],[HalfBath]]+fun[[#This Row],[TOTBaseBath]]+fun[[#This Row],[FullBath]]</f>
        <v>1</v>
      </c>
      <c r="BN343">
        <v>2</v>
      </c>
      <c r="BO343">
        <v>1</v>
      </c>
      <c r="BP343" t="s">
        <v>124</v>
      </c>
      <c r="BQ343">
        <f>IF(fun[[#This Row],[KitchenQual]]="Ex",5,IF(fun[[#This Row],[KitchenQual]]="Gd",4,IF(fun[[#This Row],[KitchenQual]]="TA",3,IF(fun[[#This Row],[KitchenQual]]="Fa",2,0))))</f>
        <v>3</v>
      </c>
      <c r="BR343">
        <v>4</v>
      </c>
      <c r="BS343" t="s">
        <v>133</v>
      </c>
      <c r="BT343">
        <v>0</v>
      </c>
      <c r="BU343" t="s">
        <v>109</v>
      </c>
      <c r="BV343">
        <f>IF(fun[[#This Row],[FireplaceQu]]="Ex",5,IF(fun[[#This Row],[FireplaceQu]]="Gd",4,IF(fun[[#This Row],[FireplaceQu]]="TA",3,IF(fun[[#This Row],[FireplaceQu]]="Fa",2,0))))</f>
        <v>0</v>
      </c>
      <c r="BW343" t="s">
        <v>195</v>
      </c>
      <c r="BX343">
        <v>1950</v>
      </c>
      <c r="BY343" t="s">
        <v>128</v>
      </c>
      <c r="BZ343">
        <v>1</v>
      </c>
      <c r="CA343">
        <v>294</v>
      </c>
      <c r="CB343" t="s">
        <v>124</v>
      </c>
      <c r="CC343">
        <f>IF(fun[[#This Row],[GarageQual]]="Ex",5,IF(fun[[#This Row],[GarageQual]]="Gd",4,IF(fun[[#This Row],[GarageQual]]="TA",3,IF(fun[[#This Row],[GarageQual]]="Fa",2,IF(fun[[#This Row],[GarageQual]]="Po",1,0)))))</f>
        <v>3</v>
      </c>
      <c r="CD343" t="s">
        <v>124</v>
      </c>
      <c r="CE343">
        <f>IF(fun[[#This Row],[GarageCond]]="Ex",5,IF(fun[[#This Row],[GarageCond]]="Gd",4,IF(fun[[#This Row],[GarageCond]]="TA",3,IF(fun[[#This Row],[GarageCond]]="Fa",2,IF(fun[[#This Row],[GarageCond]]="Po",1,0)))))</f>
        <v>3</v>
      </c>
      <c r="CF343" t="s">
        <v>203</v>
      </c>
      <c r="CG343">
        <v>250</v>
      </c>
      <c r="CH343">
        <v>0</v>
      </c>
      <c r="CI343">
        <v>24</v>
      </c>
      <c r="CJ343">
        <v>0</v>
      </c>
      <c r="CK343">
        <v>0</v>
      </c>
      <c r="CL343">
        <f>(0.5*fun[[#This Row],[WoodDeckSF]])+fun[[#This Row],[OpenPorchSF]]+(2*fun[[#This Row],[EnclosedPorch]])+(1.5*fun[[#This Row],[3SsnPorch]])+fun[[#This Row],[ScreenPorch]]</f>
        <v>173</v>
      </c>
      <c r="CM343">
        <v>0</v>
      </c>
      <c r="CN343" t="s">
        <v>109</v>
      </c>
      <c r="CO343">
        <f>IF(fun[[#This Row],[PoolQC]]="Ex",5,IF(fun[[#This Row],[PoolQC]]="Gd",4,IF(fun[[#This Row],[PoolQC]]="TA",3,IF(fun[[#This Row],[PoolQC]]="Fa",2,IF(fun[[#This Row],[PoolQC]]="Po",1,0)))))</f>
        <v>0</v>
      </c>
      <c r="CP343" t="s">
        <v>109</v>
      </c>
      <c r="CQ343" t="s">
        <v>109</v>
      </c>
      <c r="CR343">
        <v>0</v>
      </c>
      <c r="CS343">
        <v>9</v>
      </c>
      <c r="CT343">
        <v>2009</v>
      </c>
      <c r="CU343" t="s">
        <v>136</v>
      </c>
      <c r="CV343" t="s">
        <v>137</v>
      </c>
      <c r="CW343">
        <f>COUNTIF(fun[[#This Row],[Id]:[SaleCondition]],0)</f>
        <v>22</v>
      </c>
      <c r="CX343">
        <f>COUNTIF(fun[[#This Row],[Id]:[SaleCondition]],"NA")</f>
        <v>5</v>
      </c>
      <c r="CY343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343">
        <f>fun[NUM_ExCond]+fun[NUM_BsmtCond]+fun[NUM_GarCond]</f>
        <v>7</v>
      </c>
      <c r="DA3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52</v>
      </c>
      <c r="DB3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35.25</v>
      </c>
      <c r="DC343">
        <v>82000</v>
      </c>
    </row>
    <row r="344" spans="1:107" x14ac:dyDescent="0.25">
      <c r="A344">
        <v>343</v>
      </c>
      <c r="B344">
        <v>90</v>
      </c>
      <c r="C344" t="s">
        <v>107</v>
      </c>
      <c r="D344">
        <f>IF(fun[[#This Row],[MSZoning]]="RL",1,0)</f>
        <v>1</v>
      </c>
      <c r="E344">
        <f>IF(fun[[#This Row],[rl]]="RM",1,0)</f>
        <v>0</v>
      </c>
      <c r="F344">
        <f>IF(fun[[#This Row],[rm]]="RH",1,0)</f>
        <v>0</v>
      </c>
      <c r="G344">
        <f>IF(fun[[#This Row],[rh]]="C (all)",1,0)</f>
        <v>0</v>
      </c>
      <c r="H344" t="s">
        <v>109</v>
      </c>
      <c r="I344">
        <f>IF(fun[[#This Row],[LotFrontage]]="NA",0,fun[[#This Row],[LotFrontage]])</f>
        <v>0</v>
      </c>
      <c r="J344">
        <v>8544</v>
      </c>
      <c r="K344" t="s">
        <v>108</v>
      </c>
      <c r="L344" t="s">
        <v>109</v>
      </c>
      <c r="M344" t="s">
        <v>110</v>
      </c>
      <c r="N344" t="s">
        <v>111</v>
      </c>
      <c r="O344" t="s">
        <v>112</v>
      </c>
      <c r="P344" t="s">
        <v>113</v>
      </c>
      <c r="Q344" t="s">
        <v>114</v>
      </c>
      <c r="R344" t="s">
        <v>188</v>
      </c>
      <c r="S344" t="s">
        <v>116</v>
      </c>
      <c r="T344" t="s">
        <v>116</v>
      </c>
      <c r="U344" t="s">
        <v>193</v>
      </c>
      <c r="V344" t="s">
        <v>141</v>
      </c>
      <c r="W344">
        <v>3</v>
      </c>
      <c r="X344">
        <v>4</v>
      </c>
      <c r="Y344">
        <v>1949</v>
      </c>
      <c r="Z344">
        <v>1950</v>
      </c>
      <c r="AA344" t="s">
        <v>119</v>
      </c>
      <c r="AB344" t="s">
        <v>120</v>
      </c>
      <c r="AC344" t="s">
        <v>229</v>
      </c>
      <c r="AD344" t="s">
        <v>229</v>
      </c>
      <c r="AE344" t="s">
        <v>122</v>
      </c>
      <c r="AF344">
        <v>340</v>
      </c>
      <c r="AG344" t="s">
        <v>124</v>
      </c>
      <c r="AH344">
        <f>IF(fun[[#This Row],[ExterQual]]="Ex",5,IF(fun[[#This Row],[ExterQual]]="Gd",4,IF(fun[[#This Row],[ExterQual]]="TA",3,IF(fun[[#This Row],[ExterQual]]="Fa",2,1))))</f>
        <v>3</v>
      </c>
      <c r="AI344" t="s">
        <v>124</v>
      </c>
      <c r="AJ344">
        <f>IF(fun[[#This Row],[ExterCond]]="Ex",5,IF(fun[[#This Row],[ExterCond]]="Gd",4,IF(fun[[#This Row],[ExterCond]]="TA",3,IF(fun[[#This Row],[ExterCond]]="Fa",2,1))))</f>
        <v>3</v>
      </c>
      <c r="AK344" t="s">
        <v>194</v>
      </c>
      <c r="AL344" t="s">
        <v>109</v>
      </c>
      <c r="AM344">
        <f>IF(fun[[#This Row],[BsmtQual]]="Ex",5,IF(fun[[#This Row],[BsmtQual]]="Gd",4,IF(fun[[#This Row],[BsmtQual]]="TA",3,IF(fun[[#This Row],[BsmtQual]]="Fa",2,IF(fun[[#This Row],[BsmtQual]]="Po",1,0)))))</f>
        <v>0</v>
      </c>
      <c r="AN344" t="s">
        <v>109</v>
      </c>
      <c r="AO344">
        <f>IF(fun[[#This Row],[BsmtCond]]="Ex",5,IF(fun[[#This Row],[BsmtCond]]="Gd",4,IF(fun[[#This Row],[BsmtCond]]="TA",3,IF(fun[[#This Row],[BsmtCond]]="Fa",2,IF(fun[[#This Row],[BsmtCond]]="Po",1,0)))))</f>
        <v>0</v>
      </c>
      <c r="AP344" t="s">
        <v>109</v>
      </c>
      <c r="AQ344">
        <f>IF(fun[[#This Row],[BsmtExposure]]="Gd",3,IF(fun[[#This Row],[BsmtExposure]]="Av",2,IF(fun[[#This Row],[BsmtExposure]]="Mn",1,0)))</f>
        <v>0</v>
      </c>
      <c r="AR344" t="s">
        <v>109</v>
      </c>
      <c r="AS344">
        <v>0</v>
      </c>
      <c r="AT344" t="s">
        <v>109</v>
      </c>
      <c r="AU344">
        <v>0</v>
      </c>
      <c r="AV344">
        <v>0</v>
      </c>
      <c r="AW344">
        <v>0</v>
      </c>
      <c r="AX344" t="s">
        <v>266</v>
      </c>
      <c r="AY344" t="s">
        <v>173</v>
      </c>
      <c r="AZ344">
        <f>IF(fun[[#This Row],[HeatingQC]]="Ex",5,IF(fun[[#This Row],[HeatingQC]]="Gd",4,IF(fun[[#This Row],[HeatingQC]]="TA",3,IF(fun[[#This Row],[HeatingQC]]="Fa",2,IF(fun[[#This Row],[HeatingQC]]="Po",1,0)))))</f>
        <v>2</v>
      </c>
      <c r="BA344" t="s">
        <v>203</v>
      </c>
      <c r="BB344" t="s">
        <v>190</v>
      </c>
      <c r="BC344">
        <v>1040</v>
      </c>
      <c r="BD344">
        <v>0</v>
      </c>
      <c r="BE344">
        <v>0</v>
      </c>
      <c r="BF344">
        <v>1040</v>
      </c>
      <c r="BG344">
        <f>LOG(fun[[#This Row],[GrLivArea]])</f>
        <v>3.0170333392987803</v>
      </c>
      <c r="BH344">
        <v>0</v>
      </c>
      <c r="BI344">
        <v>0</v>
      </c>
      <c r="BJ344">
        <f>fun[[#This Row],[BsmtFullBath]]+(0.5*fun[[#This Row],[BsmtHalfBath]])</f>
        <v>0</v>
      </c>
      <c r="BK344">
        <v>2</v>
      </c>
      <c r="BL344">
        <v>0</v>
      </c>
      <c r="BM344">
        <f>fun[[#This Row],[HalfBath]]+fun[[#This Row],[TOTBaseBath]]+fun[[#This Row],[FullBath]]</f>
        <v>2</v>
      </c>
      <c r="BN344">
        <v>2</v>
      </c>
      <c r="BO344">
        <v>2</v>
      </c>
      <c r="BP344" t="s">
        <v>124</v>
      </c>
      <c r="BQ344">
        <f>IF(fun[[#This Row],[KitchenQual]]="Ex",5,IF(fun[[#This Row],[KitchenQual]]="Gd",4,IF(fun[[#This Row],[KitchenQual]]="TA",3,IF(fun[[#This Row],[KitchenQual]]="Fa",2,0))))</f>
        <v>3</v>
      </c>
      <c r="BR344">
        <v>6</v>
      </c>
      <c r="BS344" t="s">
        <v>133</v>
      </c>
      <c r="BT344">
        <v>0</v>
      </c>
      <c r="BU344" t="s">
        <v>109</v>
      </c>
      <c r="BV344">
        <f>IF(fun[[#This Row],[FireplaceQu]]="Ex",5,IF(fun[[#This Row],[FireplaceQu]]="Gd",4,IF(fun[[#This Row],[FireplaceQu]]="TA",3,IF(fun[[#This Row],[FireplaceQu]]="Fa",2,0))))</f>
        <v>0</v>
      </c>
      <c r="BW344" t="s">
        <v>153</v>
      </c>
      <c r="BX344">
        <v>1949</v>
      </c>
      <c r="BY344" t="s">
        <v>128</v>
      </c>
      <c r="BZ344">
        <v>2</v>
      </c>
      <c r="CA344">
        <v>400</v>
      </c>
      <c r="CB344" t="s">
        <v>124</v>
      </c>
      <c r="CC344">
        <f>IF(fun[[#This Row],[GarageQual]]="Ex",5,IF(fun[[#This Row],[GarageQual]]="Gd",4,IF(fun[[#This Row],[GarageQual]]="TA",3,IF(fun[[#This Row],[GarageQual]]="Fa",2,IF(fun[[#This Row],[GarageQual]]="Po",1,0)))))</f>
        <v>3</v>
      </c>
      <c r="CD344" t="s">
        <v>124</v>
      </c>
      <c r="CE344">
        <f>IF(fun[[#This Row],[GarageCond]]="Ex",5,IF(fun[[#This Row],[GarageCond]]="Gd",4,IF(fun[[#This Row],[GarageCond]]="TA",3,IF(fun[[#This Row],[GarageCond]]="Fa",2,IF(fun[[#This Row],[GarageCond]]="Po",1,0)))))</f>
        <v>3</v>
      </c>
      <c r="CF344" t="s">
        <v>131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f>(0.5*fun[[#This Row],[WoodDeckSF]])+fun[[#This Row],[OpenPorchSF]]+(2*fun[[#This Row],[EnclosedPorch]])+(1.5*fun[[#This Row],[3SsnPorch]])+fun[[#This Row],[ScreenPorch]]</f>
        <v>0</v>
      </c>
      <c r="CM344">
        <v>0</v>
      </c>
      <c r="CN344" t="s">
        <v>109</v>
      </c>
      <c r="CO344">
        <f>IF(fun[[#This Row],[PoolQC]]="Ex",5,IF(fun[[#This Row],[PoolQC]]="Gd",4,IF(fun[[#This Row],[PoolQC]]="TA",3,IF(fun[[#This Row],[PoolQC]]="Fa",2,IF(fun[[#This Row],[PoolQC]]="Po",1,0)))))</f>
        <v>0</v>
      </c>
      <c r="CP344" t="s">
        <v>109</v>
      </c>
      <c r="CQ344" t="s">
        <v>109</v>
      </c>
      <c r="CR344">
        <v>0</v>
      </c>
      <c r="CS344">
        <v>5</v>
      </c>
      <c r="CT344">
        <v>2006</v>
      </c>
      <c r="CU344" t="s">
        <v>136</v>
      </c>
      <c r="CV344" t="s">
        <v>137</v>
      </c>
      <c r="CW344">
        <f>COUNTIF(fun[[#This Row],[Id]:[SaleCondition]],0)</f>
        <v>28</v>
      </c>
      <c r="CX344">
        <f>COUNTIF(fun[[#This Row],[Id]:[SaleCondition]],"NA")</f>
        <v>11</v>
      </c>
      <c r="CY344">
        <f>fun[[#This Row],[OverallQual]]+fun[[#This Row],[NUM_ExQual]]+fun[[#This Row],[NUM_BsmtQual]]+fun[[#This Row],[NUM_Heat]]+fun[[#This Row],[NUM_KitchQual]]+fun[[#This Row],[NUM_GarQual]]+fun[[#This Row],[NUM_Pool]]+fun[NUM_Fire]</f>
        <v>14</v>
      </c>
      <c r="CZ344">
        <f>fun[NUM_ExCond]+fun[NUM_BsmtCond]+fun[NUM_GarCond]</f>
        <v>6</v>
      </c>
      <c r="DA3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52</v>
      </c>
      <c r="DB3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32</v>
      </c>
      <c r="DC344">
        <v>87500</v>
      </c>
    </row>
    <row r="345" spans="1:107" x14ac:dyDescent="0.25">
      <c r="A345">
        <v>344</v>
      </c>
      <c r="B345">
        <v>120</v>
      </c>
      <c r="C345" t="s">
        <v>107</v>
      </c>
      <c r="D345">
        <f>IF(fun[[#This Row],[MSZoning]]="RL",1,0)</f>
        <v>1</v>
      </c>
      <c r="E345">
        <f>IF(fun[[#This Row],[rl]]="RM",1,0)</f>
        <v>0</v>
      </c>
      <c r="F345">
        <f>IF(fun[[#This Row],[rm]]="RH",1,0)</f>
        <v>0</v>
      </c>
      <c r="G345">
        <f>IF(fun[[#This Row],[rh]]="C (all)",1,0)</f>
        <v>0</v>
      </c>
      <c r="H345">
        <v>63</v>
      </c>
      <c r="I345">
        <f>IF(fun[[#This Row],[LotFrontage]]="NA",0,fun[[#This Row],[LotFrontage]])</f>
        <v>63</v>
      </c>
      <c r="J345">
        <v>8849</v>
      </c>
      <c r="K345" t="s">
        <v>108</v>
      </c>
      <c r="L345" t="s">
        <v>109</v>
      </c>
      <c r="M345" t="s">
        <v>146</v>
      </c>
      <c r="N345" t="s">
        <v>111</v>
      </c>
      <c r="O345" t="s">
        <v>112</v>
      </c>
      <c r="P345" t="s">
        <v>113</v>
      </c>
      <c r="Q345" t="s">
        <v>114</v>
      </c>
      <c r="R345" t="s">
        <v>180</v>
      </c>
      <c r="S345" t="s">
        <v>116</v>
      </c>
      <c r="T345" t="s">
        <v>116</v>
      </c>
      <c r="U345" t="s">
        <v>205</v>
      </c>
      <c r="V345" t="s">
        <v>141</v>
      </c>
      <c r="W345">
        <v>9</v>
      </c>
      <c r="X345">
        <v>5</v>
      </c>
      <c r="Y345">
        <v>2005</v>
      </c>
      <c r="Z345">
        <v>2005</v>
      </c>
      <c r="AA345" t="s">
        <v>178</v>
      </c>
      <c r="AB345" t="s">
        <v>120</v>
      </c>
      <c r="AC345" t="s">
        <v>142</v>
      </c>
      <c r="AD345" t="s">
        <v>142</v>
      </c>
      <c r="AE345" t="s">
        <v>122</v>
      </c>
      <c r="AF345">
        <v>616</v>
      </c>
      <c r="AG345" t="s">
        <v>130</v>
      </c>
      <c r="AH345">
        <f>IF(fun[[#This Row],[ExterQual]]="Ex",5,IF(fun[[#This Row],[ExterQual]]="Gd",4,IF(fun[[#This Row],[ExterQual]]="TA",3,IF(fun[[#This Row],[ExterQual]]="Fa",2,1))))</f>
        <v>5</v>
      </c>
      <c r="AI345" t="s">
        <v>124</v>
      </c>
      <c r="AJ345">
        <f>IF(fun[[#This Row],[ExterCond]]="Ex",5,IF(fun[[#This Row],[ExterCond]]="Gd",4,IF(fun[[#This Row],[ExterCond]]="TA",3,IF(fun[[#This Row],[ExterCond]]="Fa",2,1))))</f>
        <v>3</v>
      </c>
      <c r="AK345" t="s">
        <v>125</v>
      </c>
      <c r="AL345" t="s">
        <v>130</v>
      </c>
      <c r="AM345">
        <f>IF(fun[[#This Row],[BsmtQual]]="Ex",5,IF(fun[[#This Row],[BsmtQual]]="Gd",4,IF(fun[[#This Row],[BsmtQual]]="TA",3,IF(fun[[#This Row],[BsmtQual]]="Fa",2,IF(fun[[#This Row],[BsmtQual]]="Po",1,0)))))</f>
        <v>5</v>
      </c>
      <c r="AN345" t="s">
        <v>124</v>
      </c>
      <c r="AO345">
        <f>IF(fun[[#This Row],[BsmtCond]]="Ex",5,IF(fun[[#This Row],[BsmtCond]]="Gd",4,IF(fun[[#This Row],[BsmtCond]]="TA",3,IF(fun[[#This Row],[BsmtCond]]="Fa",2,IF(fun[[#This Row],[BsmtCond]]="Po",1,0)))))</f>
        <v>3</v>
      </c>
      <c r="AP345" t="s">
        <v>126</v>
      </c>
      <c r="AQ345">
        <f>IF(fun[[#This Row],[BsmtExposure]]="Gd",3,IF(fun[[#This Row],[BsmtExposure]]="Av",2,IF(fun[[#This Row],[BsmtExposure]]="Mn",1,0)))</f>
        <v>0</v>
      </c>
      <c r="AR345" t="s">
        <v>127</v>
      </c>
      <c r="AS345">
        <v>28</v>
      </c>
      <c r="AT345" t="s">
        <v>128</v>
      </c>
      <c r="AU345">
        <v>0</v>
      </c>
      <c r="AV345">
        <v>1656</v>
      </c>
      <c r="AW345">
        <v>1684</v>
      </c>
      <c r="AX345" t="s">
        <v>129</v>
      </c>
      <c r="AY345" t="s">
        <v>130</v>
      </c>
      <c r="AZ345">
        <f>IF(fun[[#This Row],[HeatingQC]]="Ex",5,IF(fun[[#This Row],[HeatingQC]]="Gd",4,IF(fun[[#This Row],[HeatingQC]]="TA",3,IF(fun[[#This Row],[HeatingQC]]="Fa",2,IF(fun[[#This Row],[HeatingQC]]="Po",1,0)))))</f>
        <v>5</v>
      </c>
      <c r="BA345" t="s">
        <v>131</v>
      </c>
      <c r="BB345" t="s">
        <v>132</v>
      </c>
      <c r="BC345">
        <v>1684</v>
      </c>
      <c r="BD345">
        <v>0</v>
      </c>
      <c r="BE345">
        <v>0</v>
      </c>
      <c r="BF345">
        <v>1684</v>
      </c>
      <c r="BG345">
        <f>LOG(fun[[#This Row],[GrLivArea]])</f>
        <v>3.2263420871636308</v>
      </c>
      <c r="BH345">
        <v>0</v>
      </c>
      <c r="BI345">
        <v>0</v>
      </c>
      <c r="BJ345">
        <f>fun[[#This Row],[BsmtFullBath]]+(0.5*fun[[#This Row],[BsmtHalfBath]])</f>
        <v>0</v>
      </c>
      <c r="BK345">
        <v>2</v>
      </c>
      <c r="BL345">
        <v>0</v>
      </c>
      <c r="BM345">
        <f>fun[[#This Row],[HalfBath]]+fun[[#This Row],[TOTBaseBath]]+fun[[#This Row],[FullBath]]</f>
        <v>2</v>
      </c>
      <c r="BN345">
        <v>2</v>
      </c>
      <c r="BO345">
        <v>1</v>
      </c>
      <c r="BP345" t="s">
        <v>130</v>
      </c>
      <c r="BQ345">
        <f>IF(fun[[#This Row],[KitchenQual]]="Ex",5,IF(fun[[#This Row],[KitchenQual]]="Gd",4,IF(fun[[#This Row],[KitchenQual]]="TA",3,IF(fun[[#This Row],[KitchenQual]]="Fa",2,0))))</f>
        <v>5</v>
      </c>
      <c r="BR345">
        <v>6</v>
      </c>
      <c r="BS345" t="s">
        <v>133</v>
      </c>
      <c r="BT345">
        <v>1</v>
      </c>
      <c r="BU345" t="s">
        <v>130</v>
      </c>
      <c r="BV345">
        <f>IF(fun[[#This Row],[FireplaceQu]]="Ex",5,IF(fun[[#This Row],[FireplaceQu]]="Gd",4,IF(fun[[#This Row],[FireplaceQu]]="TA",3,IF(fun[[#This Row],[FireplaceQu]]="Fa",2,0))))</f>
        <v>5</v>
      </c>
      <c r="BW345" t="s">
        <v>134</v>
      </c>
      <c r="BX345">
        <v>2005</v>
      </c>
      <c r="BY345" t="s">
        <v>135</v>
      </c>
      <c r="BZ345">
        <v>2</v>
      </c>
      <c r="CA345">
        <v>564</v>
      </c>
      <c r="CB345" t="s">
        <v>124</v>
      </c>
      <c r="CC345">
        <f>IF(fun[[#This Row],[GarageQual]]="Ex",5,IF(fun[[#This Row],[GarageQual]]="Gd",4,IF(fun[[#This Row],[GarageQual]]="TA",3,IF(fun[[#This Row],[GarageQual]]="Fa",2,IF(fun[[#This Row],[GarageQual]]="Po",1,0)))))</f>
        <v>3</v>
      </c>
      <c r="CD345" t="s">
        <v>124</v>
      </c>
      <c r="CE345">
        <f>IF(fun[[#This Row],[GarageCond]]="Ex",5,IF(fun[[#This Row],[GarageCond]]="Gd",4,IF(fun[[#This Row],[GarageCond]]="TA",3,IF(fun[[#This Row],[GarageCond]]="Fa",2,IF(fun[[#This Row],[GarageCond]]="Po",1,0)))))</f>
        <v>3</v>
      </c>
      <c r="CF345" t="s">
        <v>131</v>
      </c>
      <c r="CG345">
        <v>495</v>
      </c>
      <c r="CH345">
        <v>72</v>
      </c>
      <c r="CI345">
        <v>0</v>
      </c>
      <c r="CJ345">
        <v>0</v>
      </c>
      <c r="CK345">
        <v>0</v>
      </c>
      <c r="CL345">
        <f>(0.5*fun[[#This Row],[WoodDeckSF]])+fun[[#This Row],[OpenPorchSF]]+(2*fun[[#This Row],[EnclosedPorch]])+(1.5*fun[[#This Row],[3SsnPorch]])+fun[[#This Row],[ScreenPorch]]</f>
        <v>319.5</v>
      </c>
      <c r="CM345">
        <v>0</v>
      </c>
      <c r="CN345" t="s">
        <v>109</v>
      </c>
      <c r="CO345">
        <f>IF(fun[[#This Row],[PoolQC]]="Ex",5,IF(fun[[#This Row],[PoolQC]]="Gd",4,IF(fun[[#This Row],[PoolQC]]="TA",3,IF(fun[[#This Row],[PoolQC]]="Fa",2,IF(fun[[#This Row],[PoolQC]]="Po",1,0)))))</f>
        <v>0</v>
      </c>
      <c r="CP345" t="s">
        <v>109</v>
      </c>
      <c r="CQ345" t="s">
        <v>109</v>
      </c>
      <c r="CR345">
        <v>0</v>
      </c>
      <c r="CS345">
        <v>7</v>
      </c>
      <c r="CT345">
        <v>2008</v>
      </c>
      <c r="CU345" t="s">
        <v>136</v>
      </c>
      <c r="CV345" t="s">
        <v>137</v>
      </c>
      <c r="CW345">
        <f>COUNTIF(fun[[#This Row],[Id]:[SaleCondition]],0)</f>
        <v>17</v>
      </c>
      <c r="CX345">
        <f>COUNTIF(fun[[#This Row],[Id]:[SaleCondition]],"NA")</f>
        <v>4</v>
      </c>
      <c r="CY345">
        <f>fun[[#This Row],[OverallQual]]+fun[[#This Row],[NUM_ExQual]]+fun[[#This Row],[NUM_BsmtQual]]+fun[[#This Row],[NUM_Heat]]+fun[[#This Row],[NUM_KitchQual]]+fun[[#This Row],[NUM_GarQual]]+fun[[#This Row],[NUM_Pool]]+fun[NUM_Fire]</f>
        <v>37</v>
      </c>
      <c r="CZ345">
        <f>fun[NUM_ExCond]+fun[NUM_BsmtCond]+fun[NUM_GarCond]</f>
        <v>9</v>
      </c>
      <c r="DA3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3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87</v>
      </c>
      <c r="DC345">
        <v>266000</v>
      </c>
    </row>
    <row r="346" spans="1:107" x14ac:dyDescent="0.25">
      <c r="A346">
        <v>345</v>
      </c>
      <c r="B346">
        <v>160</v>
      </c>
      <c r="C346" t="s">
        <v>168</v>
      </c>
      <c r="D346">
        <f>IF(fun[[#This Row],[MSZoning]]="RL",1,0)</f>
        <v>0</v>
      </c>
      <c r="E346">
        <f>IF(fun[[#This Row],[rl]]="RM",1,0)</f>
        <v>0</v>
      </c>
      <c r="F346">
        <f>IF(fun[[#This Row],[rm]]="RH",1,0)</f>
        <v>0</v>
      </c>
      <c r="G346">
        <f>IF(fun[[#This Row],[rh]]="C (all)",1,0)</f>
        <v>0</v>
      </c>
      <c r="H346">
        <v>36</v>
      </c>
      <c r="I346">
        <f>IF(fun[[#This Row],[LotFrontage]]="NA",0,fun[[#This Row],[LotFrontage]])</f>
        <v>36</v>
      </c>
      <c r="J346">
        <v>2592</v>
      </c>
      <c r="K346" t="s">
        <v>108</v>
      </c>
      <c r="L346" t="s">
        <v>109</v>
      </c>
      <c r="M346" t="s">
        <v>110</v>
      </c>
      <c r="N346" t="s">
        <v>111</v>
      </c>
      <c r="O346" t="s">
        <v>112</v>
      </c>
      <c r="P346" t="s">
        <v>113</v>
      </c>
      <c r="Q346" t="s">
        <v>114</v>
      </c>
      <c r="R346" t="s">
        <v>204</v>
      </c>
      <c r="S346" t="s">
        <v>116</v>
      </c>
      <c r="T346" t="s">
        <v>116</v>
      </c>
      <c r="U346" t="s">
        <v>205</v>
      </c>
      <c r="V346" t="s">
        <v>118</v>
      </c>
      <c r="W346">
        <v>5</v>
      </c>
      <c r="X346">
        <v>3</v>
      </c>
      <c r="Y346">
        <v>1976</v>
      </c>
      <c r="Z346">
        <v>1976</v>
      </c>
      <c r="AA346" t="s">
        <v>119</v>
      </c>
      <c r="AB346" t="s">
        <v>120</v>
      </c>
      <c r="AC346" t="s">
        <v>206</v>
      </c>
      <c r="AD346" t="s">
        <v>207</v>
      </c>
      <c r="AE346" t="s">
        <v>143</v>
      </c>
      <c r="AF346">
        <v>0</v>
      </c>
      <c r="AG346" t="s">
        <v>124</v>
      </c>
      <c r="AH346">
        <f>IF(fun[[#This Row],[ExterQual]]="Ex",5,IF(fun[[#This Row],[ExterQual]]="Gd",4,IF(fun[[#This Row],[ExterQual]]="TA",3,IF(fun[[#This Row],[ExterQual]]="Fa",2,1))))</f>
        <v>3</v>
      </c>
      <c r="AI346" t="s">
        <v>124</v>
      </c>
      <c r="AJ346">
        <f>IF(fun[[#This Row],[ExterCond]]="Ex",5,IF(fun[[#This Row],[ExterCond]]="Gd",4,IF(fun[[#This Row],[ExterCond]]="TA",3,IF(fun[[#This Row],[ExterCond]]="Fa",2,1))))</f>
        <v>3</v>
      </c>
      <c r="AK346" t="s">
        <v>144</v>
      </c>
      <c r="AL346" t="s">
        <v>123</v>
      </c>
      <c r="AM346">
        <f>IF(fun[[#This Row],[BsmtQual]]="Ex",5,IF(fun[[#This Row],[BsmtQual]]="Gd",4,IF(fun[[#This Row],[BsmtQual]]="TA",3,IF(fun[[#This Row],[BsmtQual]]="Fa",2,IF(fun[[#This Row],[BsmtQual]]="Po",1,0)))))</f>
        <v>4</v>
      </c>
      <c r="AN346" t="s">
        <v>124</v>
      </c>
      <c r="AO346">
        <f>IF(fun[[#This Row],[BsmtCond]]="Ex",5,IF(fun[[#This Row],[BsmtCond]]="Gd",4,IF(fun[[#This Row],[BsmtCond]]="TA",3,IF(fun[[#This Row],[BsmtCond]]="Fa",2,IF(fun[[#This Row],[BsmtCond]]="Po",1,0)))))</f>
        <v>3</v>
      </c>
      <c r="AP346" t="s">
        <v>126</v>
      </c>
      <c r="AQ346">
        <f>IF(fun[[#This Row],[BsmtExposure]]="Gd",3,IF(fun[[#This Row],[BsmtExposure]]="Av",2,IF(fun[[#This Row],[BsmtExposure]]="Mn",1,0)))</f>
        <v>0</v>
      </c>
      <c r="AR346" t="s">
        <v>179</v>
      </c>
      <c r="AS346">
        <v>129</v>
      </c>
      <c r="AT346" t="s">
        <v>167</v>
      </c>
      <c r="AU346">
        <v>232</v>
      </c>
      <c r="AV346">
        <v>175</v>
      </c>
      <c r="AW346">
        <v>536</v>
      </c>
      <c r="AX346" t="s">
        <v>129</v>
      </c>
      <c r="AY346" t="s">
        <v>124</v>
      </c>
      <c r="AZ346">
        <f>IF(fun[[#This Row],[HeatingQC]]="Ex",5,IF(fun[[#This Row],[HeatingQC]]="Gd",4,IF(fun[[#This Row],[HeatingQC]]="TA",3,IF(fun[[#This Row],[HeatingQC]]="Fa",2,IF(fun[[#This Row],[HeatingQC]]="Po",1,0)))))</f>
        <v>3</v>
      </c>
      <c r="BA346" t="s">
        <v>131</v>
      </c>
      <c r="BB346" t="s">
        <v>132</v>
      </c>
      <c r="BC346">
        <v>536</v>
      </c>
      <c r="BD346">
        <v>576</v>
      </c>
      <c r="BE346">
        <v>0</v>
      </c>
      <c r="BF346">
        <v>1112</v>
      </c>
      <c r="BG346">
        <f>LOG(fun[[#This Row],[GrLivArea]])</f>
        <v>3.0461047872460387</v>
      </c>
      <c r="BH346">
        <v>0</v>
      </c>
      <c r="BI346">
        <v>0</v>
      </c>
      <c r="BJ346">
        <f>fun[[#This Row],[BsmtFullBath]]+(0.5*fun[[#This Row],[BsmtHalfBath]])</f>
        <v>0</v>
      </c>
      <c r="BK346">
        <v>1</v>
      </c>
      <c r="BL346">
        <v>1</v>
      </c>
      <c r="BM346">
        <f>fun[[#This Row],[HalfBath]]+fun[[#This Row],[TOTBaseBath]]+fun[[#This Row],[FullBath]]</f>
        <v>2</v>
      </c>
      <c r="BN346">
        <v>3</v>
      </c>
      <c r="BO346">
        <v>1</v>
      </c>
      <c r="BP346" t="s">
        <v>124</v>
      </c>
      <c r="BQ346">
        <f>IF(fun[[#This Row],[KitchenQual]]="Ex",5,IF(fun[[#This Row],[KitchenQual]]="Gd",4,IF(fun[[#This Row],[KitchenQual]]="TA",3,IF(fun[[#This Row],[KitchenQual]]="Fa",2,0))))</f>
        <v>3</v>
      </c>
      <c r="BR346">
        <v>4</v>
      </c>
      <c r="BS346" t="s">
        <v>133</v>
      </c>
      <c r="BT346">
        <v>0</v>
      </c>
      <c r="BU346" t="s">
        <v>109</v>
      </c>
      <c r="BV346">
        <f>IF(fun[[#This Row],[FireplaceQu]]="Ex",5,IF(fun[[#This Row],[FireplaceQu]]="Gd",4,IF(fun[[#This Row],[FireplaceQu]]="TA",3,IF(fun[[#This Row],[FireplaceQu]]="Fa",2,0))))</f>
        <v>0</v>
      </c>
      <c r="BW346" t="s">
        <v>134</v>
      </c>
      <c r="BX346">
        <v>1976</v>
      </c>
      <c r="BY346" t="s">
        <v>128</v>
      </c>
      <c r="BZ346">
        <v>1</v>
      </c>
      <c r="CA346">
        <v>336</v>
      </c>
      <c r="CB346" t="s">
        <v>124</v>
      </c>
      <c r="CC346">
        <f>IF(fun[[#This Row],[GarageQual]]="Ex",5,IF(fun[[#This Row],[GarageQual]]="Gd",4,IF(fun[[#This Row],[GarageQual]]="TA",3,IF(fun[[#This Row],[GarageQual]]="Fa",2,IF(fun[[#This Row],[GarageQual]]="Po",1,0)))))</f>
        <v>3</v>
      </c>
      <c r="CD346" t="s">
        <v>124</v>
      </c>
      <c r="CE346">
        <f>IF(fun[[#This Row],[GarageCond]]="Ex",5,IF(fun[[#This Row],[GarageCond]]="Gd",4,IF(fun[[#This Row],[GarageCond]]="TA",3,IF(fun[[#This Row],[GarageCond]]="Fa",2,IF(fun[[#This Row],[GarageCond]]="Po",1,0)))))</f>
        <v>3</v>
      </c>
      <c r="CF346" t="s">
        <v>131</v>
      </c>
      <c r="CG346">
        <v>182</v>
      </c>
      <c r="CH346">
        <v>0</v>
      </c>
      <c r="CI346">
        <v>0</v>
      </c>
      <c r="CJ346">
        <v>0</v>
      </c>
      <c r="CK346">
        <v>0</v>
      </c>
      <c r="CL346">
        <f>(0.5*fun[[#This Row],[WoodDeckSF]])+fun[[#This Row],[OpenPorchSF]]+(2*fun[[#This Row],[EnclosedPorch]])+(1.5*fun[[#This Row],[3SsnPorch]])+fun[[#This Row],[ScreenPorch]]</f>
        <v>91</v>
      </c>
      <c r="CM346">
        <v>0</v>
      </c>
      <c r="CN346" t="s">
        <v>109</v>
      </c>
      <c r="CO346">
        <f>IF(fun[[#This Row],[PoolQC]]="Ex",5,IF(fun[[#This Row],[PoolQC]]="Gd",4,IF(fun[[#This Row],[PoolQC]]="TA",3,IF(fun[[#This Row],[PoolQC]]="Fa",2,IF(fun[[#This Row],[PoolQC]]="Po",1,0)))))</f>
        <v>0</v>
      </c>
      <c r="CP346" t="s">
        <v>109</v>
      </c>
      <c r="CQ346" t="s">
        <v>109</v>
      </c>
      <c r="CR346">
        <v>0</v>
      </c>
      <c r="CS346">
        <v>4</v>
      </c>
      <c r="CT346">
        <v>2010</v>
      </c>
      <c r="CU346" t="s">
        <v>136</v>
      </c>
      <c r="CV346" t="s">
        <v>137</v>
      </c>
      <c r="CW346">
        <f>COUNTIF(fun[[#This Row],[Id]:[SaleCondition]],0)</f>
        <v>19</v>
      </c>
      <c r="CX346">
        <f>COUNTIF(fun[[#This Row],[Id]:[SaleCondition]],"NA")</f>
        <v>5</v>
      </c>
      <c r="CY346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346">
        <f>fun[NUM_ExCond]+fun[NUM_BsmtCond]+fun[NUM_GarCond]</f>
        <v>9</v>
      </c>
      <c r="DA3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60</v>
      </c>
      <c r="DB3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37.75</v>
      </c>
      <c r="DC346">
        <v>85000</v>
      </c>
    </row>
    <row r="347" spans="1:107" x14ac:dyDescent="0.25">
      <c r="A347">
        <v>346</v>
      </c>
      <c r="B347">
        <v>50</v>
      </c>
      <c r="C347" t="s">
        <v>107</v>
      </c>
      <c r="D347">
        <f>IF(fun[[#This Row],[MSZoning]]="RL",1,0)</f>
        <v>1</v>
      </c>
      <c r="E347">
        <f>IF(fun[[#This Row],[rl]]="RM",1,0)</f>
        <v>0</v>
      </c>
      <c r="F347">
        <f>IF(fun[[#This Row],[rm]]="RH",1,0)</f>
        <v>0</v>
      </c>
      <c r="G347">
        <f>IF(fun[[#This Row],[rh]]="C (all)",1,0)</f>
        <v>0</v>
      </c>
      <c r="H347">
        <v>65</v>
      </c>
      <c r="I347">
        <f>IF(fun[[#This Row],[LotFrontage]]="NA",0,fun[[#This Row],[LotFrontage]])</f>
        <v>65</v>
      </c>
      <c r="J347">
        <v>6435</v>
      </c>
      <c r="K347" t="s">
        <v>108</v>
      </c>
      <c r="L347" t="s">
        <v>109</v>
      </c>
      <c r="M347" t="s">
        <v>110</v>
      </c>
      <c r="N347" t="s">
        <v>111</v>
      </c>
      <c r="O347" t="s">
        <v>112</v>
      </c>
      <c r="P347" t="s">
        <v>113</v>
      </c>
      <c r="Q347" t="s">
        <v>114</v>
      </c>
      <c r="R347" t="s">
        <v>174</v>
      </c>
      <c r="S347" t="s">
        <v>228</v>
      </c>
      <c r="T347" t="s">
        <v>116</v>
      </c>
      <c r="U347" t="s">
        <v>117</v>
      </c>
      <c r="V347" t="s">
        <v>158</v>
      </c>
      <c r="W347">
        <v>6</v>
      </c>
      <c r="X347">
        <v>5</v>
      </c>
      <c r="Y347">
        <v>1939</v>
      </c>
      <c r="Z347">
        <v>1950</v>
      </c>
      <c r="AA347" t="s">
        <v>119</v>
      </c>
      <c r="AB347" t="s">
        <v>120</v>
      </c>
      <c r="AC347" t="s">
        <v>142</v>
      </c>
      <c r="AD347" t="s">
        <v>142</v>
      </c>
      <c r="AE347" t="s">
        <v>143</v>
      </c>
      <c r="AF347">
        <v>0</v>
      </c>
      <c r="AG347" t="s">
        <v>124</v>
      </c>
      <c r="AH347">
        <f>IF(fun[[#This Row],[ExterQual]]="Ex",5,IF(fun[[#This Row],[ExterQual]]="Gd",4,IF(fun[[#This Row],[ExterQual]]="TA",3,IF(fun[[#This Row],[ExterQual]]="Fa",2,1))))</f>
        <v>3</v>
      </c>
      <c r="AI347" t="s">
        <v>124</v>
      </c>
      <c r="AJ347">
        <f>IF(fun[[#This Row],[ExterCond]]="Ex",5,IF(fun[[#This Row],[ExterCond]]="Gd",4,IF(fun[[#This Row],[ExterCond]]="TA",3,IF(fun[[#This Row],[ExterCond]]="Fa",2,1))))</f>
        <v>3</v>
      </c>
      <c r="AK347" t="s">
        <v>152</v>
      </c>
      <c r="AL347" t="s">
        <v>124</v>
      </c>
      <c r="AM347">
        <f>IF(fun[[#This Row],[BsmtQual]]="Ex",5,IF(fun[[#This Row],[BsmtQual]]="Gd",4,IF(fun[[#This Row],[BsmtQual]]="TA",3,IF(fun[[#This Row],[BsmtQual]]="Fa",2,IF(fun[[#This Row],[BsmtQual]]="Po",1,0)))))</f>
        <v>3</v>
      </c>
      <c r="AN347" t="s">
        <v>124</v>
      </c>
      <c r="AO347">
        <f>IF(fun[[#This Row],[BsmtCond]]="Ex",5,IF(fun[[#This Row],[BsmtCond]]="Gd",4,IF(fun[[#This Row],[BsmtCond]]="TA",3,IF(fun[[#This Row],[BsmtCond]]="Fa",2,IF(fun[[#This Row],[BsmtCond]]="Po",1,0)))))</f>
        <v>3</v>
      </c>
      <c r="AP347" t="s">
        <v>126</v>
      </c>
      <c r="AQ347">
        <f>IF(fun[[#This Row],[BsmtExposure]]="Gd",3,IF(fun[[#This Row],[BsmtExposure]]="Av",2,IF(fun[[#This Row],[BsmtExposure]]="Mn",1,0)))</f>
        <v>0</v>
      </c>
      <c r="AR347" t="s">
        <v>128</v>
      </c>
      <c r="AS347">
        <v>0</v>
      </c>
      <c r="AT347" t="s">
        <v>128</v>
      </c>
      <c r="AU347">
        <v>0</v>
      </c>
      <c r="AV347">
        <v>972</v>
      </c>
      <c r="AW347">
        <v>972</v>
      </c>
      <c r="AX347" t="s">
        <v>129</v>
      </c>
      <c r="AY347" t="s">
        <v>123</v>
      </c>
      <c r="AZ347">
        <f>IF(fun[[#This Row],[HeatingQC]]="Ex",5,IF(fun[[#This Row],[HeatingQC]]="Gd",4,IF(fun[[#This Row],[HeatingQC]]="TA",3,IF(fun[[#This Row],[HeatingQC]]="Fa",2,IF(fun[[#This Row],[HeatingQC]]="Po",1,0)))))</f>
        <v>4</v>
      </c>
      <c r="BA347" t="s">
        <v>131</v>
      </c>
      <c r="BB347" t="s">
        <v>132</v>
      </c>
      <c r="BC347">
        <v>972</v>
      </c>
      <c r="BD347">
        <v>605</v>
      </c>
      <c r="BE347">
        <v>0</v>
      </c>
      <c r="BF347">
        <v>1577</v>
      </c>
      <c r="BG347">
        <f>LOG(fun[[#This Row],[GrLivArea]])</f>
        <v>3.197831693328903</v>
      </c>
      <c r="BH347">
        <v>0</v>
      </c>
      <c r="BI347">
        <v>0</v>
      </c>
      <c r="BJ347">
        <f>fun[[#This Row],[BsmtFullBath]]+(0.5*fun[[#This Row],[BsmtHalfBath]])</f>
        <v>0</v>
      </c>
      <c r="BK347">
        <v>1</v>
      </c>
      <c r="BL347">
        <v>0</v>
      </c>
      <c r="BM347">
        <f>fun[[#This Row],[HalfBath]]+fun[[#This Row],[TOTBaseBath]]+fun[[#This Row],[FullBath]]</f>
        <v>1</v>
      </c>
      <c r="BN347">
        <v>3</v>
      </c>
      <c r="BO347">
        <v>1</v>
      </c>
      <c r="BP347" t="s">
        <v>173</v>
      </c>
      <c r="BQ347">
        <f>IF(fun[[#This Row],[KitchenQual]]="Ex",5,IF(fun[[#This Row],[KitchenQual]]="Gd",4,IF(fun[[#This Row],[KitchenQual]]="TA",3,IF(fun[[#This Row],[KitchenQual]]="Fa",2,0))))</f>
        <v>2</v>
      </c>
      <c r="BR347">
        <v>6</v>
      </c>
      <c r="BS347" t="s">
        <v>133</v>
      </c>
      <c r="BT347">
        <v>1</v>
      </c>
      <c r="BU347" t="s">
        <v>123</v>
      </c>
      <c r="BV347">
        <f>IF(fun[[#This Row],[FireplaceQu]]="Ex",5,IF(fun[[#This Row],[FireplaceQu]]="Gd",4,IF(fun[[#This Row],[FireplaceQu]]="TA",3,IF(fun[[#This Row],[FireplaceQu]]="Fa",2,0))))</f>
        <v>4</v>
      </c>
      <c r="BW347" t="s">
        <v>153</v>
      </c>
      <c r="BX347">
        <v>1939</v>
      </c>
      <c r="BY347" t="s">
        <v>128</v>
      </c>
      <c r="BZ347">
        <v>1</v>
      </c>
      <c r="CA347">
        <v>312</v>
      </c>
      <c r="CB347" t="s">
        <v>124</v>
      </c>
      <c r="CC347">
        <f>IF(fun[[#This Row],[GarageQual]]="Ex",5,IF(fun[[#This Row],[GarageQual]]="Gd",4,IF(fun[[#This Row],[GarageQual]]="TA",3,IF(fun[[#This Row],[GarageQual]]="Fa",2,IF(fun[[#This Row],[GarageQual]]="Po",1,0)))))</f>
        <v>3</v>
      </c>
      <c r="CD347" t="s">
        <v>124</v>
      </c>
      <c r="CE347">
        <f>IF(fun[[#This Row],[GarageCond]]="Ex",5,IF(fun[[#This Row],[GarageCond]]="Gd",4,IF(fun[[#This Row],[GarageCond]]="TA",3,IF(fun[[#This Row],[GarageCond]]="Fa",2,IF(fun[[#This Row],[GarageCond]]="Po",1,0)))))</f>
        <v>3</v>
      </c>
      <c r="CF347" t="s">
        <v>131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f>(0.5*fun[[#This Row],[WoodDeckSF]])+fun[[#This Row],[OpenPorchSF]]+(2*fun[[#This Row],[EnclosedPorch]])+(1.5*fun[[#This Row],[3SsnPorch]])+fun[[#This Row],[ScreenPorch]]</f>
        <v>0</v>
      </c>
      <c r="CM347">
        <v>0</v>
      </c>
      <c r="CN347" t="s">
        <v>109</v>
      </c>
      <c r="CO347">
        <f>IF(fun[[#This Row],[PoolQC]]="Ex",5,IF(fun[[#This Row],[PoolQC]]="Gd",4,IF(fun[[#This Row],[PoolQC]]="TA",3,IF(fun[[#This Row],[PoolQC]]="Fa",2,IF(fun[[#This Row],[PoolQC]]="Po",1,0)))))</f>
        <v>0</v>
      </c>
      <c r="CP347" t="s">
        <v>109</v>
      </c>
      <c r="CQ347" t="s">
        <v>109</v>
      </c>
      <c r="CR347">
        <v>0</v>
      </c>
      <c r="CS347">
        <v>10</v>
      </c>
      <c r="CT347">
        <v>2006</v>
      </c>
      <c r="CU347" t="s">
        <v>136</v>
      </c>
      <c r="CV347" t="s">
        <v>137</v>
      </c>
      <c r="CW347">
        <f>COUNTIF(fun[[#This Row],[Id]:[SaleCondition]],0)</f>
        <v>21</v>
      </c>
      <c r="CX347">
        <f>COUNTIF(fun[[#This Row],[Id]:[SaleCondition]],"NA")</f>
        <v>4</v>
      </c>
      <c r="CY34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347">
        <f>fun[NUM_ExCond]+fun[NUM_BsmtCond]+fun[NUM_GarCond]</f>
        <v>9</v>
      </c>
      <c r="DA3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3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53.75</v>
      </c>
      <c r="DC347">
        <v>140200</v>
      </c>
    </row>
    <row r="348" spans="1:107" x14ac:dyDescent="0.25">
      <c r="A348">
        <v>347</v>
      </c>
      <c r="B348">
        <v>20</v>
      </c>
      <c r="C348" t="s">
        <v>107</v>
      </c>
      <c r="D348">
        <f>IF(fun[[#This Row],[MSZoning]]="RL",1,0)</f>
        <v>1</v>
      </c>
      <c r="E348">
        <f>IF(fun[[#This Row],[rl]]="RM",1,0)</f>
        <v>0</v>
      </c>
      <c r="F348">
        <f>IF(fun[[#This Row],[rm]]="RH",1,0)</f>
        <v>0</v>
      </c>
      <c r="G348">
        <f>IF(fun[[#This Row],[rh]]="C (all)",1,0)</f>
        <v>0</v>
      </c>
      <c r="H348" t="s">
        <v>109</v>
      </c>
      <c r="I348">
        <f>IF(fun[[#This Row],[LotFrontage]]="NA",0,fun[[#This Row],[LotFrontage]])</f>
        <v>0</v>
      </c>
      <c r="J348">
        <v>12772</v>
      </c>
      <c r="K348" t="s">
        <v>108</v>
      </c>
      <c r="L348" t="s">
        <v>109</v>
      </c>
      <c r="M348" t="s">
        <v>146</v>
      </c>
      <c r="N348" t="s">
        <v>111</v>
      </c>
      <c r="O348" t="s">
        <v>112</v>
      </c>
      <c r="P348" t="s">
        <v>192</v>
      </c>
      <c r="Q348" t="s">
        <v>114</v>
      </c>
      <c r="R348" t="s">
        <v>188</v>
      </c>
      <c r="S348" t="s">
        <v>116</v>
      </c>
      <c r="T348" t="s">
        <v>116</v>
      </c>
      <c r="U348" t="s">
        <v>117</v>
      </c>
      <c r="V348" t="s">
        <v>141</v>
      </c>
      <c r="W348">
        <v>6</v>
      </c>
      <c r="X348">
        <v>8</v>
      </c>
      <c r="Y348">
        <v>1960</v>
      </c>
      <c r="Z348">
        <v>1998</v>
      </c>
      <c r="AA348" t="s">
        <v>178</v>
      </c>
      <c r="AB348" t="s">
        <v>120</v>
      </c>
      <c r="AC348" t="s">
        <v>142</v>
      </c>
      <c r="AD348" t="s">
        <v>142</v>
      </c>
      <c r="AE348" t="s">
        <v>143</v>
      </c>
      <c r="AF348">
        <v>0</v>
      </c>
      <c r="AG348" t="s">
        <v>124</v>
      </c>
      <c r="AH348">
        <f>IF(fun[[#This Row],[ExterQual]]="Ex",5,IF(fun[[#This Row],[ExterQual]]="Gd",4,IF(fun[[#This Row],[ExterQual]]="TA",3,IF(fun[[#This Row],[ExterQual]]="Fa",2,1))))</f>
        <v>3</v>
      </c>
      <c r="AI348" t="s">
        <v>123</v>
      </c>
      <c r="AJ348">
        <f>IF(fun[[#This Row],[ExterCond]]="Ex",5,IF(fun[[#This Row],[ExterCond]]="Gd",4,IF(fun[[#This Row],[ExterCond]]="TA",3,IF(fun[[#This Row],[ExterCond]]="Fa",2,1))))</f>
        <v>4</v>
      </c>
      <c r="AK348" t="s">
        <v>144</v>
      </c>
      <c r="AL348" t="s">
        <v>124</v>
      </c>
      <c r="AM348">
        <f>IF(fun[[#This Row],[BsmtQual]]="Ex",5,IF(fun[[#This Row],[BsmtQual]]="Gd",4,IF(fun[[#This Row],[BsmtQual]]="TA",3,IF(fun[[#This Row],[BsmtQual]]="Fa",2,IF(fun[[#This Row],[BsmtQual]]="Po",1,0)))))</f>
        <v>3</v>
      </c>
      <c r="AN348" t="s">
        <v>124</v>
      </c>
      <c r="AO348">
        <f>IF(fun[[#This Row],[BsmtCond]]="Ex",5,IF(fun[[#This Row],[BsmtCond]]="Gd",4,IF(fun[[#This Row],[BsmtCond]]="TA",3,IF(fun[[#This Row],[BsmtCond]]="Fa",2,IF(fun[[#This Row],[BsmtCond]]="Po",1,0)))))</f>
        <v>3</v>
      </c>
      <c r="AP348" t="s">
        <v>147</v>
      </c>
      <c r="AQ348">
        <f>IF(fun[[#This Row],[BsmtExposure]]="Gd",3,IF(fun[[#This Row],[BsmtExposure]]="Av",2,IF(fun[[#This Row],[BsmtExposure]]="Mn",1,0)))</f>
        <v>1</v>
      </c>
      <c r="AR348" t="s">
        <v>167</v>
      </c>
      <c r="AS348">
        <v>498</v>
      </c>
      <c r="AT348" t="s">
        <v>128</v>
      </c>
      <c r="AU348">
        <v>0</v>
      </c>
      <c r="AV348">
        <v>460</v>
      </c>
      <c r="AW348">
        <v>958</v>
      </c>
      <c r="AX348" t="s">
        <v>129</v>
      </c>
      <c r="AY348" t="s">
        <v>124</v>
      </c>
      <c r="AZ348">
        <f>IF(fun[[#This Row],[HeatingQC]]="Ex",5,IF(fun[[#This Row],[HeatingQC]]="Gd",4,IF(fun[[#This Row],[HeatingQC]]="TA",3,IF(fun[[#This Row],[HeatingQC]]="Fa",2,IF(fun[[#This Row],[HeatingQC]]="Po",1,0)))))</f>
        <v>3</v>
      </c>
      <c r="BA348" t="s">
        <v>131</v>
      </c>
      <c r="BB348" t="s">
        <v>132</v>
      </c>
      <c r="BC348">
        <v>958</v>
      </c>
      <c r="BD348">
        <v>0</v>
      </c>
      <c r="BE348">
        <v>0</v>
      </c>
      <c r="BF348">
        <v>958</v>
      </c>
      <c r="BG348">
        <f>LOG(fun[[#This Row],[GrLivArea]])</f>
        <v>2.9813655090785445</v>
      </c>
      <c r="BH348">
        <v>0</v>
      </c>
      <c r="BI348">
        <v>0</v>
      </c>
      <c r="BJ348">
        <f>fun[[#This Row],[BsmtFullBath]]+(0.5*fun[[#This Row],[BsmtHalfBath]])</f>
        <v>0</v>
      </c>
      <c r="BK348">
        <v>1</v>
      </c>
      <c r="BL348">
        <v>0</v>
      </c>
      <c r="BM348">
        <f>fun[[#This Row],[HalfBath]]+fun[[#This Row],[TOTBaseBath]]+fun[[#This Row],[FullBath]]</f>
        <v>1</v>
      </c>
      <c r="BN348">
        <v>2</v>
      </c>
      <c r="BO348">
        <v>1</v>
      </c>
      <c r="BP348" t="s">
        <v>124</v>
      </c>
      <c r="BQ348">
        <f>IF(fun[[#This Row],[KitchenQual]]="Ex",5,IF(fun[[#This Row],[KitchenQual]]="Gd",4,IF(fun[[#This Row],[KitchenQual]]="TA",3,IF(fun[[#This Row],[KitchenQual]]="Fa",2,0))))</f>
        <v>3</v>
      </c>
      <c r="BR348">
        <v>5</v>
      </c>
      <c r="BS348" t="s">
        <v>133</v>
      </c>
      <c r="BT348">
        <v>0</v>
      </c>
      <c r="BU348" t="s">
        <v>109</v>
      </c>
      <c r="BV348">
        <f>IF(fun[[#This Row],[FireplaceQu]]="Ex",5,IF(fun[[#This Row],[FireplaceQu]]="Gd",4,IF(fun[[#This Row],[FireplaceQu]]="TA",3,IF(fun[[#This Row],[FireplaceQu]]="Fa",2,0))))</f>
        <v>0</v>
      </c>
      <c r="BW348" t="s">
        <v>134</v>
      </c>
      <c r="BX348">
        <v>1960</v>
      </c>
      <c r="BY348" t="s">
        <v>135</v>
      </c>
      <c r="BZ348">
        <v>1</v>
      </c>
      <c r="CA348">
        <v>301</v>
      </c>
      <c r="CB348" t="s">
        <v>124</v>
      </c>
      <c r="CC348">
        <f>IF(fun[[#This Row],[GarageQual]]="Ex",5,IF(fun[[#This Row],[GarageQual]]="Gd",4,IF(fun[[#This Row],[GarageQual]]="TA",3,IF(fun[[#This Row],[GarageQual]]="Fa",2,IF(fun[[#This Row],[GarageQual]]="Po",1,0)))))</f>
        <v>3</v>
      </c>
      <c r="CD348" t="s">
        <v>124</v>
      </c>
      <c r="CE348">
        <f>IF(fun[[#This Row],[GarageCond]]="Ex",5,IF(fun[[#This Row],[GarageCond]]="Gd",4,IF(fun[[#This Row],[GarageCond]]="TA",3,IF(fun[[#This Row],[GarageCond]]="Fa",2,IF(fun[[#This Row],[GarageCond]]="Po",1,0)))))</f>
        <v>3</v>
      </c>
      <c r="CF348" t="s">
        <v>131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f>(0.5*fun[[#This Row],[WoodDeckSF]])+fun[[#This Row],[OpenPorchSF]]+(2*fun[[#This Row],[EnclosedPorch]])+(1.5*fun[[#This Row],[3SsnPorch]])+fun[[#This Row],[ScreenPorch]]</f>
        <v>0</v>
      </c>
      <c r="CM348">
        <v>0</v>
      </c>
      <c r="CN348" t="s">
        <v>109</v>
      </c>
      <c r="CO348">
        <f>IF(fun[[#This Row],[PoolQC]]="Ex",5,IF(fun[[#This Row],[PoolQC]]="Gd",4,IF(fun[[#This Row],[PoolQC]]="TA",3,IF(fun[[#This Row],[PoolQC]]="Fa",2,IF(fun[[#This Row],[PoolQC]]="Po",1,0)))))</f>
        <v>0</v>
      </c>
      <c r="CP348" t="s">
        <v>109</v>
      </c>
      <c r="CQ348" t="s">
        <v>267</v>
      </c>
      <c r="CR348">
        <v>15500</v>
      </c>
      <c r="CS348">
        <v>4</v>
      </c>
      <c r="CT348">
        <v>2007</v>
      </c>
      <c r="CU348" t="s">
        <v>136</v>
      </c>
      <c r="CV348" t="s">
        <v>137</v>
      </c>
      <c r="CW348">
        <f>COUNTIF(fun[[#This Row],[Id]:[SaleCondition]],0)</f>
        <v>22</v>
      </c>
      <c r="CX348">
        <f>COUNTIF(fun[[#This Row],[Id]:[SaleCondition]],"NA")</f>
        <v>5</v>
      </c>
      <c r="CY34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348">
        <f>fun[NUM_ExCond]+fun[NUM_BsmtCond]+fun[NUM_GarCond]</f>
        <v>10</v>
      </c>
      <c r="DA3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3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71.25</v>
      </c>
      <c r="DC348">
        <v>151500</v>
      </c>
    </row>
    <row r="349" spans="1:107" x14ac:dyDescent="0.25">
      <c r="A349">
        <v>348</v>
      </c>
      <c r="B349">
        <v>20</v>
      </c>
      <c r="C349" t="s">
        <v>107</v>
      </c>
      <c r="D349">
        <f>IF(fun[[#This Row],[MSZoning]]="RL",1,0)</f>
        <v>1</v>
      </c>
      <c r="E349">
        <f>IF(fun[[#This Row],[rl]]="RM",1,0)</f>
        <v>0</v>
      </c>
      <c r="F349">
        <f>IF(fun[[#This Row],[rm]]="RH",1,0)</f>
        <v>0</v>
      </c>
      <c r="G349">
        <f>IF(fun[[#This Row],[rh]]="C (all)",1,0)</f>
        <v>0</v>
      </c>
      <c r="H349" t="s">
        <v>109</v>
      </c>
      <c r="I349">
        <f>IF(fun[[#This Row],[LotFrontage]]="NA",0,fun[[#This Row],[LotFrontage]])</f>
        <v>0</v>
      </c>
      <c r="J349">
        <v>17600</v>
      </c>
      <c r="K349" t="s">
        <v>108</v>
      </c>
      <c r="L349" t="s">
        <v>109</v>
      </c>
      <c r="M349" t="s">
        <v>146</v>
      </c>
      <c r="N349" t="s">
        <v>111</v>
      </c>
      <c r="O349" t="s">
        <v>112</v>
      </c>
      <c r="P349" t="s">
        <v>113</v>
      </c>
      <c r="Q349" t="s">
        <v>114</v>
      </c>
      <c r="R349" t="s">
        <v>188</v>
      </c>
      <c r="S349" t="s">
        <v>116</v>
      </c>
      <c r="T349" t="s">
        <v>116</v>
      </c>
      <c r="U349" t="s">
        <v>117</v>
      </c>
      <c r="V349" t="s">
        <v>141</v>
      </c>
      <c r="W349">
        <v>6</v>
      </c>
      <c r="X349">
        <v>5</v>
      </c>
      <c r="Y349">
        <v>1960</v>
      </c>
      <c r="Z349">
        <v>1960</v>
      </c>
      <c r="AA349" t="s">
        <v>119</v>
      </c>
      <c r="AB349" t="s">
        <v>120</v>
      </c>
      <c r="AC349" t="s">
        <v>150</v>
      </c>
      <c r="AD349" t="s">
        <v>150</v>
      </c>
      <c r="AE349" t="s">
        <v>122</v>
      </c>
      <c r="AF349">
        <v>30</v>
      </c>
      <c r="AG349" t="s">
        <v>124</v>
      </c>
      <c r="AH349">
        <f>IF(fun[[#This Row],[ExterQual]]="Ex",5,IF(fun[[#This Row],[ExterQual]]="Gd",4,IF(fun[[#This Row],[ExterQual]]="TA",3,IF(fun[[#This Row],[ExterQual]]="Fa",2,1))))</f>
        <v>3</v>
      </c>
      <c r="AI349" t="s">
        <v>124</v>
      </c>
      <c r="AJ349">
        <f>IF(fun[[#This Row],[ExterCond]]="Ex",5,IF(fun[[#This Row],[ExterCond]]="Gd",4,IF(fun[[#This Row],[ExterCond]]="TA",3,IF(fun[[#This Row],[ExterCond]]="Fa",2,1))))</f>
        <v>3</v>
      </c>
      <c r="AK349" t="s">
        <v>144</v>
      </c>
      <c r="AL349" t="s">
        <v>124</v>
      </c>
      <c r="AM349">
        <f>IF(fun[[#This Row],[BsmtQual]]="Ex",5,IF(fun[[#This Row],[BsmtQual]]="Gd",4,IF(fun[[#This Row],[BsmtQual]]="TA",3,IF(fun[[#This Row],[BsmtQual]]="Fa",2,IF(fun[[#This Row],[BsmtQual]]="Po",1,0)))))</f>
        <v>3</v>
      </c>
      <c r="AN349" t="s">
        <v>124</v>
      </c>
      <c r="AO349">
        <f>IF(fun[[#This Row],[BsmtCond]]="Ex",5,IF(fun[[#This Row],[BsmtCond]]="Gd",4,IF(fun[[#This Row],[BsmtCond]]="TA",3,IF(fun[[#This Row],[BsmtCond]]="Fa",2,IF(fun[[#This Row],[BsmtCond]]="Po",1,0)))))</f>
        <v>3</v>
      </c>
      <c r="AP349" t="s">
        <v>126</v>
      </c>
      <c r="AQ349">
        <f>IF(fun[[#This Row],[BsmtExposure]]="Gd",3,IF(fun[[#This Row],[BsmtExposure]]="Av",2,IF(fun[[#This Row],[BsmtExposure]]="Mn",1,0)))</f>
        <v>0</v>
      </c>
      <c r="AR349" t="s">
        <v>167</v>
      </c>
      <c r="AS349">
        <v>1270</v>
      </c>
      <c r="AT349" t="s">
        <v>128</v>
      </c>
      <c r="AU349">
        <v>0</v>
      </c>
      <c r="AV349">
        <v>208</v>
      </c>
      <c r="AW349">
        <v>1478</v>
      </c>
      <c r="AX349" t="s">
        <v>129</v>
      </c>
      <c r="AY349" t="s">
        <v>130</v>
      </c>
      <c r="AZ349">
        <f>IF(fun[[#This Row],[HeatingQC]]="Ex",5,IF(fun[[#This Row],[HeatingQC]]="Gd",4,IF(fun[[#This Row],[HeatingQC]]="TA",3,IF(fun[[#This Row],[HeatingQC]]="Fa",2,IF(fun[[#This Row],[HeatingQC]]="Po",1,0)))))</f>
        <v>5</v>
      </c>
      <c r="BA349" t="s">
        <v>131</v>
      </c>
      <c r="BB349" t="s">
        <v>190</v>
      </c>
      <c r="BC349">
        <v>1478</v>
      </c>
      <c r="BD349">
        <v>0</v>
      </c>
      <c r="BE349">
        <v>0</v>
      </c>
      <c r="BF349">
        <v>1478</v>
      </c>
      <c r="BG349">
        <f>LOG(fun[[#This Row],[GrLivArea]])</f>
        <v>3.1696744340588068</v>
      </c>
      <c r="BH349">
        <v>1</v>
      </c>
      <c r="BI349">
        <v>0</v>
      </c>
      <c r="BJ349">
        <f>fun[[#This Row],[BsmtFullBath]]+(0.5*fun[[#This Row],[BsmtHalfBath]])</f>
        <v>1</v>
      </c>
      <c r="BK349">
        <v>2</v>
      </c>
      <c r="BL349">
        <v>0</v>
      </c>
      <c r="BM349">
        <f>fun[[#This Row],[HalfBath]]+fun[[#This Row],[TOTBaseBath]]+fun[[#This Row],[FullBath]]</f>
        <v>3</v>
      </c>
      <c r="BN349">
        <v>3</v>
      </c>
      <c r="BO349">
        <v>1</v>
      </c>
      <c r="BP349" t="s">
        <v>124</v>
      </c>
      <c r="BQ349">
        <f>IF(fun[[#This Row],[KitchenQual]]="Ex",5,IF(fun[[#This Row],[KitchenQual]]="Gd",4,IF(fun[[#This Row],[KitchenQual]]="TA",3,IF(fun[[#This Row],[KitchenQual]]="Fa",2,0))))</f>
        <v>3</v>
      </c>
      <c r="BR349">
        <v>6</v>
      </c>
      <c r="BS349" t="s">
        <v>133</v>
      </c>
      <c r="BT349">
        <v>2</v>
      </c>
      <c r="BU349" t="s">
        <v>123</v>
      </c>
      <c r="BV349">
        <f>IF(fun[[#This Row],[FireplaceQu]]="Ex",5,IF(fun[[#This Row],[FireplaceQu]]="Gd",4,IF(fun[[#This Row],[FireplaceQu]]="TA",3,IF(fun[[#This Row],[FireplaceQu]]="Fa",2,0))))</f>
        <v>4</v>
      </c>
      <c r="BW349" t="s">
        <v>134</v>
      </c>
      <c r="BX349">
        <v>1960</v>
      </c>
      <c r="BY349" t="s">
        <v>128</v>
      </c>
      <c r="BZ349">
        <v>2</v>
      </c>
      <c r="CA349">
        <v>498</v>
      </c>
      <c r="CB349" t="s">
        <v>124</v>
      </c>
      <c r="CC349">
        <f>IF(fun[[#This Row],[GarageQual]]="Ex",5,IF(fun[[#This Row],[GarageQual]]="Gd",4,IF(fun[[#This Row],[GarageQual]]="TA",3,IF(fun[[#This Row],[GarageQual]]="Fa",2,IF(fun[[#This Row],[GarageQual]]="Po",1,0)))))</f>
        <v>3</v>
      </c>
      <c r="CD349" t="s">
        <v>124</v>
      </c>
      <c r="CE349">
        <f>IF(fun[[#This Row],[GarageCond]]="Ex",5,IF(fun[[#This Row],[GarageCond]]="Gd",4,IF(fun[[#This Row],[GarageCond]]="TA",3,IF(fun[[#This Row],[GarageCond]]="Fa",2,IF(fun[[#This Row],[GarageCond]]="Po",1,0)))))</f>
        <v>3</v>
      </c>
      <c r="CF349" t="s">
        <v>131</v>
      </c>
      <c r="CG349">
        <v>0</v>
      </c>
      <c r="CH349">
        <v>40</v>
      </c>
      <c r="CI349">
        <v>0</v>
      </c>
      <c r="CJ349">
        <v>0</v>
      </c>
      <c r="CK349">
        <v>0</v>
      </c>
      <c r="CL349">
        <f>(0.5*fun[[#This Row],[WoodDeckSF]])+fun[[#This Row],[OpenPorchSF]]+(2*fun[[#This Row],[EnclosedPorch]])+(1.5*fun[[#This Row],[3SsnPorch]])+fun[[#This Row],[ScreenPorch]]</f>
        <v>40</v>
      </c>
      <c r="CM349">
        <v>0</v>
      </c>
      <c r="CN349" t="s">
        <v>109</v>
      </c>
      <c r="CO349">
        <f>IF(fun[[#This Row],[PoolQC]]="Ex",5,IF(fun[[#This Row],[PoolQC]]="Gd",4,IF(fun[[#This Row],[PoolQC]]="TA",3,IF(fun[[#This Row],[PoolQC]]="Fa",2,IF(fun[[#This Row],[PoolQC]]="Po",1,0)))))</f>
        <v>0</v>
      </c>
      <c r="CP349" t="s">
        <v>109</v>
      </c>
      <c r="CQ349" t="s">
        <v>109</v>
      </c>
      <c r="CR349">
        <v>0</v>
      </c>
      <c r="CS349">
        <v>12</v>
      </c>
      <c r="CT349">
        <v>2009</v>
      </c>
      <c r="CU349" t="s">
        <v>136</v>
      </c>
      <c r="CV349" t="s">
        <v>137</v>
      </c>
      <c r="CW349">
        <f>COUNTIF(fun[[#This Row],[Id]:[SaleCondition]],0)</f>
        <v>17</v>
      </c>
      <c r="CX349">
        <f>COUNTIF(fun[[#This Row],[Id]:[SaleCondition]],"NA")</f>
        <v>5</v>
      </c>
      <c r="CY34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49">
        <f>fun[NUM_ExCond]+fun[NUM_BsmtCond]+fun[NUM_GarCond]</f>
        <v>9</v>
      </c>
      <c r="DA3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3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349">
        <v>157500</v>
      </c>
    </row>
    <row r="350" spans="1:107" x14ac:dyDescent="0.25">
      <c r="A350">
        <v>349</v>
      </c>
      <c r="B350">
        <v>160</v>
      </c>
      <c r="C350" t="s">
        <v>107</v>
      </c>
      <c r="D350">
        <f>IF(fun[[#This Row],[MSZoning]]="RL",1,0)</f>
        <v>1</v>
      </c>
      <c r="E350">
        <f>IF(fun[[#This Row],[rl]]="RM",1,0)</f>
        <v>0</v>
      </c>
      <c r="F350">
        <f>IF(fun[[#This Row],[rm]]="RH",1,0)</f>
        <v>0</v>
      </c>
      <c r="G350">
        <f>IF(fun[[#This Row],[rh]]="C (all)",1,0)</f>
        <v>0</v>
      </c>
      <c r="H350">
        <v>36</v>
      </c>
      <c r="I350">
        <f>IF(fun[[#This Row],[LotFrontage]]="NA",0,fun[[#This Row],[LotFrontage]])</f>
        <v>36</v>
      </c>
      <c r="J350">
        <v>2448</v>
      </c>
      <c r="K350" t="s">
        <v>108</v>
      </c>
      <c r="L350" t="s">
        <v>109</v>
      </c>
      <c r="M350" t="s">
        <v>110</v>
      </c>
      <c r="N350" t="s">
        <v>111</v>
      </c>
      <c r="O350" t="s">
        <v>112</v>
      </c>
      <c r="P350" t="s">
        <v>113</v>
      </c>
      <c r="Q350" t="s">
        <v>114</v>
      </c>
      <c r="R350" t="s">
        <v>180</v>
      </c>
      <c r="S350" t="s">
        <v>116</v>
      </c>
      <c r="T350" t="s">
        <v>116</v>
      </c>
      <c r="U350" t="s">
        <v>224</v>
      </c>
      <c r="V350" t="s">
        <v>118</v>
      </c>
      <c r="W350">
        <v>7</v>
      </c>
      <c r="X350">
        <v>5</v>
      </c>
      <c r="Y350">
        <v>2003</v>
      </c>
      <c r="Z350">
        <v>2004</v>
      </c>
      <c r="AA350" t="s">
        <v>119</v>
      </c>
      <c r="AB350" t="s">
        <v>120</v>
      </c>
      <c r="AC350" t="s">
        <v>121</v>
      </c>
      <c r="AD350" t="s">
        <v>151</v>
      </c>
      <c r="AE350" t="s">
        <v>163</v>
      </c>
      <c r="AF350">
        <v>106</v>
      </c>
      <c r="AG350" t="s">
        <v>123</v>
      </c>
      <c r="AH350">
        <f>IF(fun[[#This Row],[ExterQual]]="Ex",5,IF(fun[[#This Row],[ExterQual]]="Gd",4,IF(fun[[#This Row],[ExterQual]]="TA",3,IF(fun[[#This Row],[ExterQual]]="Fa",2,1))))</f>
        <v>4</v>
      </c>
      <c r="AI350" t="s">
        <v>124</v>
      </c>
      <c r="AJ350">
        <f>IF(fun[[#This Row],[ExterCond]]="Ex",5,IF(fun[[#This Row],[ExterCond]]="Gd",4,IF(fun[[#This Row],[ExterCond]]="TA",3,IF(fun[[#This Row],[ExterCond]]="Fa",2,1))))</f>
        <v>3</v>
      </c>
      <c r="AK350" t="s">
        <v>125</v>
      </c>
      <c r="AL350" t="s">
        <v>123</v>
      </c>
      <c r="AM350">
        <f>IF(fun[[#This Row],[BsmtQual]]="Ex",5,IF(fun[[#This Row],[BsmtQual]]="Gd",4,IF(fun[[#This Row],[BsmtQual]]="TA",3,IF(fun[[#This Row],[BsmtQual]]="Fa",2,IF(fun[[#This Row],[BsmtQual]]="Po",1,0)))))</f>
        <v>4</v>
      </c>
      <c r="AN350" t="s">
        <v>124</v>
      </c>
      <c r="AO350">
        <f>IF(fun[[#This Row],[BsmtCond]]="Ex",5,IF(fun[[#This Row],[BsmtCond]]="Gd",4,IF(fun[[#This Row],[BsmtCond]]="TA",3,IF(fun[[#This Row],[BsmtCond]]="Fa",2,IF(fun[[#This Row],[BsmtCond]]="Po",1,0)))))</f>
        <v>3</v>
      </c>
      <c r="AP350" t="s">
        <v>126</v>
      </c>
      <c r="AQ350">
        <f>IF(fun[[#This Row],[BsmtExposure]]="Gd",3,IF(fun[[#This Row],[BsmtExposure]]="Av",2,IF(fun[[#This Row],[BsmtExposure]]="Mn",1,0)))</f>
        <v>0</v>
      </c>
      <c r="AR350" t="s">
        <v>127</v>
      </c>
      <c r="AS350">
        <v>573</v>
      </c>
      <c r="AT350" t="s">
        <v>128</v>
      </c>
      <c r="AU350">
        <v>0</v>
      </c>
      <c r="AV350">
        <v>191</v>
      </c>
      <c r="AW350">
        <v>764</v>
      </c>
      <c r="AX350" t="s">
        <v>129</v>
      </c>
      <c r="AY350" t="s">
        <v>130</v>
      </c>
      <c r="AZ350">
        <f>IF(fun[[#This Row],[HeatingQC]]="Ex",5,IF(fun[[#This Row],[HeatingQC]]="Gd",4,IF(fun[[#This Row],[HeatingQC]]="TA",3,IF(fun[[#This Row],[HeatingQC]]="Fa",2,IF(fun[[#This Row],[HeatingQC]]="Po",1,0)))))</f>
        <v>5</v>
      </c>
      <c r="BA350" t="s">
        <v>131</v>
      </c>
      <c r="BB350" t="s">
        <v>132</v>
      </c>
      <c r="BC350">
        <v>764</v>
      </c>
      <c r="BD350">
        <v>862</v>
      </c>
      <c r="BE350">
        <v>0</v>
      </c>
      <c r="BF350">
        <v>1626</v>
      </c>
      <c r="BG350">
        <f>LOG(fun[[#This Row],[GrLivArea]])</f>
        <v>3.2111205412580492</v>
      </c>
      <c r="BH350">
        <v>1</v>
      </c>
      <c r="BI350">
        <v>0</v>
      </c>
      <c r="BJ350">
        <f>fun[[#This Row],[BsmtFullBath]]+(0.5*fun[[#This Row],[BsmtHalfBath]])</f>
        <v>1</v>
      </c>
      <c r="BK350">
        <v>2</v>
      </c>
      <c r="BL350">
        <v>1</v>
      </c>
      <c r="BM350">
        <f>fun[[#This Row],[HalfBath]]+fun[[#This Row],[TOTBaseBath]]+fun[[#This Row],[FullBath]]</f>
        <v>4</v>
      </c>
      <c r="BN350">
        <v>2</v>
      </c>
      <c r="BO350">
        <v>1</v>
      </c>
      <c r="BP350" t="s">
        <v>123</v>
      </c>
      <c r="BQ350">
        <f>IF(fun[[#This Row],[KitchenQual]]="Ex",5,IF(fun[[#This Row],[KitchenQual]]="Gd",4,IF(fun[[#This Row],[KitchenQual]]="TA",3,IF(fun[[#This Row],[KitchenQual]]="Fa",2,0))))</f>
        <v>4</v>
      </c>
      <c r="BR350">
        <v>6</v>
      </c>
      <c r="BS350" t="s">
        <v>133</v>
      </c>
      <c r="BT350">
        <v>0</v>
      </c>
      <c r="BU350" t="s">
        <v>109</v>
      </c>
      <c r="BV350">
        <f>IF(fun[[#This Row],[FireplaceQu]]="Ex",5,IF(fun[[#This Row],[FireplaceQu]]="Gd",4,IF(fun[[#This Row],[FireplaceQu]]="TA",3,IF(fun[[#This Row],[FireplaceQu]]="Fa",2,0))))</f>
        <v>0</v>
      </c>
      <c r="BW350" t="s">
        <v>182</v>
      </c>
      <c r="BX350">
        <v>2003</v>
      </c>
      <c r="BY350" t="s">
        <v>135</v>
      </c>
      <c r="BZ350">
        <v>2</v>
      </c>
      <c r="CA350">
        <v>474</v>
      </c>
      <c r="CB350" t="s">
        <v>124</v>
      </c>
      <c r="CC350">
        <f>IF(fun[[#This Row],[GarageQual]]="Ex",5,IF(fun[[#This Row],[GarageQual]]="Gd",4,IF(fun[[#This Row],[GarageQual]]="TA",3,IF(fun[[#This Row],[GarageQual]]="Fa",2,IF(fun[[#This Row],[GarageQual]]="Po",1,0)))))</f>
        <v>3</v>
      </c>
      <c r="CD350" t="s">
        <v>124</v>
      </c>
      <c r="CE350">
        <f>IF(fun[[#This Row],[GarageCond]]="Ex",5,IF(fun[[#This Row],[GarageCond]]="Gd",4,IF(fun[[#This Row],[GarageCond]]="TA",3,IF(fun[[#This Row],[GarageCond]]="Fa",2,IF(fun[[#This Row],[GarageCond]]="Po",1,0)))))</f>
        <v>3</v>
      </c>
      <c r="CF350" t="s">
        <v>131</v>
      </c>
      <c r="CG350">
        <v>0</v>
      </c>
      <c r="CH350">
        <v>27</v>
      </c>
      <c r="CI350">
        <v>0</v>
      </c>
      <c r="CJ350">
        <v>0</v>
      </c>
      <c r="CK350">
        <v>0</v>
      </c>
      <c r="CL350">
        <f>(0.5*fun[[#This Row],[WoodDeckSF]])+fun[[#This Row],[OpenPorchSF]]+(2*fun[[#This Row],[EnclosedPorch]])+(1.5*fun[[#This Row],[3SsnPorch]])+fun[[#This Row],[ScreenPorch]]</f>
        <v>27</v>
      </c>
      <c r="CM350">
        <v>0</v>
      </c>
      <c r="CN350" t="s">
        <v>109</v>
      </c>
      <c r="CO350">
        <f>IF(fun[[#This Row],[PoolQC]]="Ex",5,IF(fun[[#This Row],[PoolQC]]="Gd",4,IF(fun[[#This Row],[PoolQC]]="TA",3,IF(fun[[#This Row],[PoolQC]]="Fa",2,IF(fun[[#This Row],[PoolQC]]="Po",1,0)))))</f>
        <v>0</v>
      </c>
      <c r="CP350" t="s">
        <v>109</v>
      </c>
      <c r="CQ350" t="s">
        <v>109</v>
      </c>
      <c r="CR350">
        <v>0</v>
      </c>
      <c r="CS350">
        <v>10</v>
      </c>
      <c r="CT350">
        <v>2008</v>
      </c>
      <c r="CU350" t="s">
        <v>136</v>
      </c>
      <c r="CV350" t="s">
        <v>137</v>
      </c>
      <c r="CW350">
        <f>COUNTIF(fun[[#This Row],[Id]:[SaleCondition]],0)</f>
        <v>16</v>
      </c>
      <c r="CX350">
        <f>COUNTIF(fun[[#This Row],[Id]:[SaleCondition]],"NA")</f>
        <v>5</v>
      </c>
      <c r="CY35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50">
        <f>fun[NUM_ExCond]+fun[NUM_BsmtCond]+fun[NUM_GarCond]</f>
        <v>9</v>
      </c>
      <c r="DA3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3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350">
        <v>154000</v>
      </c>
    </row>
    <row r="351" spans="1:107" x14ac:dyDescent="0.25">
      <c r="A351">
        <v>350</v>
      </c>
      <c r="B351">
        <v>60</v>
      </c>
      <c r="C351" t="s">
        <v>107</v>
      </c>
      <c r="D351">
        <f>IF(fun[[#This Row],[MSZoning]]="RL",1,0)</f>
        <v>1</v>
      </c>
      <c r="E351">
        <f>IF(fun[[#This Row],[rl]]="RM",1,0)</f>
        <v>0</v>
      </c>
      <c r="F351">
        <f>IF(fun[[#This Row],[rm]]="RH",1,0)</f>
        <v>0</v>
      </c>
      <c r="G351">
        <f>IF(fun[[#This Row],[rh]]="C (all)",1,0)</f>
        <v>0</v>
      </c>
      <c r="H351">
        <v>56</v>
      </c>
      <c r="I351">
        <f>IF(fun[[#This Row],[LotFrontage]]="NA",0,fun[[#This Row],[LotFrontage]])</f>
        <v>56</v>
      </c>
      <c r="J351">
        <v>20431</v>
      </c>
      <c r="K351" t="s">
        <v>108</v>
      </c>
      <c r="L351" t="s">
        <v>109</v>
      </c>
      <c r="M351" t="s">
        <v>186</v>
      </c>
      <c r="N351" t="s">
        <v>111</v>
      </c>
      <c r="O351" t="s">
        <v>112</v>
      </c>
      <c r="P351" t="s">
        <v>113</v>
      </c>
      <c r="Q351" t="s">
        <v>114</v>
      </c>
      <c r="R351" t="s">
        <v>180</v>
      </c>
      <c r="S351" t="s">
        <v>116</v>
      </c>
      <c r="T351" t="s">
        <v>116</v>
      </c>
      <c r="U351" t="s">
        <v>117</v>
      </c>
      <c r="V351" t="s">
        <v>118</v>
      </c>
      <c r="W351">
        <v>9</v>
      </c>
      <c r="X351">
        <v>5</v>
      </c>
      <c r="Y351">
        <v>2005</v>
      </c>
      <c r="Z351">
        <v>2006</v>
      </c>
      <c r="AA351" t="s">
        <v>178</v>
      </c>
      <c r="AB351" t="s">
        <v>120</v>
      </c>
      <c r="AC351" t="s">
        <v>206</v>
      </c>
      <c r="AD351" t="s">
        <v>207</v>
      </c>
      <c r="AE351" t="s">
        <v>122</v>
      </c>
      <c r="AF351">
        <v>870</v>
      </c>
      <c r="AG351" t="s">
        <v>130</v>
      </c>
      <c r="AH351">
        <f>IF(fun[[#This Row],[ExterQual]]="Ex",5,IF(fun[[#This Row],[ExterQual]]="Gd",4,IF(fun[[#This Row],[ExterQual]]="TA",3,IF(fun[[#This Row],[ExterQual]]="Fa",2,1))))</f>
        <v>5</v>
      </c>
      <c r="AI351" t="s">
        <v>124</v>
      </c>
      <c r="AJ351">
        <f>IF(fun[[#This Row],[ExterCond]]="Ex",5,IF(fun[[#This Row],[ExterCond]]="Gd",4,IF(fun[[#This Row],[ExterCond]]="TA",3,IF(fun[[#This Row],[ExterCond]]="Fa",2,1))))</f>
        <v>3</v>
      </c>
      <c r="AK351" t="s">
        <v>125</v>
      </c>
      <c r="AL351" t="s">
        <v>130</v>
      </c>
      <c r="AM351">
        <f>IF(fun[[#This Row],[BsmtQual]]="Ex",5,IF(fun[[#This Row],[BsmtQual]]="Gd",4,IF(fun[[#This Row],[BsmtQual]]="TA",3,IF(fun[[#This Row],[BsmtQual]]="Fa",2,IF(fun[[#This Row],[BsmtQual]]="Po",1,0)))))</f>
        <v>5</v>
      </c>
      <c r="AN351" t="s">
        <v>124</v>
      </c>
      <c r="AO351">
        <f>IF(fun[[#This Row],[BsmtCond]]="Ex",5,IF(fun[[#This Row],[BsmtCond]]="Gd",4,IF(fun[[#This Row],[BsmtCond]]="TA",3,IF(fun[[#This Row],[BsmtCond]]="Fa",2,IF(fun[[#This Row],[BsmtCond]]="Po",1,0)))))</f>
        <v>3</v>
      </c>
      <c r="AP351" t="s">
        <v>126</v>
      </c>
      <c r="AQ351">
        <f>IF(fun[[#This Row],[BsmtExposure]]="Gd",3,IF(fun[[#This Row],[BsmtExposure]]="Av",2,IF(fun[[#This Row],[BsmtExposure]]="Mn",1,0)))</f>
        <v>0</v>
      </c>
      <c r="AR351" t="s">
        <v>127</v>
      </c>
      <c r="AS351">
        <v>1410</v>
      </c>
      <c r="AT351" t="s">
        <v>128</v>
      </c>
      <c r="AU351">
        <v>0</v>
      </c>
      <c r="AV351">
        <v>438</v>
      </c>
      <c r="AW351">
        <v>1848</v>
      </c>
      <c r="AX351" t="s">
        <v>129</v>
      </c>
      <c r="AY351" t="s">
        <v>130</v>
      </c>
      <c r="AZ351">
        <f>IF(fun[[#This Row],[HeatingQC]]="Ex",5,IF(fun[[#This Row],[HeatingQC]]="Gd",4,IF(fun[[#This Row],[HeatingQC]]="TA",3,IF(fun[[#This Row],[HeatingQC]]="Fa",2,IF(fun[[#This Row],[HeatingQC]]="Po",1,0)))))</f>
        <v>5</v>
      </c>
      <c r="BA351" t="s">
        <v>131</v>
      </c>
      <c r="BB351" t="s">
        <v>132</v>
      </c>
      <c r="BC351">
        <v>1848</v>
      </c>
      <c r="BD351">
        <v>880</v>
      </c>
      <c r="BE351">
        <v>0</v>
      </c>
      <c r="BF351">
        <v>2728</v>
      </c>
      <c r="BG351">
        <f>LOG(fun[[#This Row],[GrLivArea]])</f>
        <v>3.4358443659844413</v>
      </c>
      <c r="BH351">
        <v>1</v>
      </c>
      <c r="BI351">
        <v>0</v>
      </c>
      <c r="BJ351">
        <f>fun[[#This Row],[BsmtFullBath]]+(0.5*fun[[#This Row],[BsmtHalfBath]])</f>
        <v>1</v>
      </c>
      <c r="BK351">
        <v>2</v>
      </c>
      <c r="BL351">
        <v>1</v>
      </c>
      <c r="BM351">
        <f>fun[[#This Row],[HalfBath]]+fun[[#This Row],[TOTBaseBath]]+fun[[#This Row],[FullBath]]</f>
        <v>4</v>
      </c>
      <c r="BN351">
        <v>4</v>
      </c>
      <c r="BO351">
        <v>1</v>
      </c>
      <c r="BP351" t="s">
        <v>130</v>
      </c>
      <c r="BQ351">
        <f>IF(fun[[#This Row],[KitchenQual]]="Ex",5,IF(fun[[#This Row],[KitchenQual]]="Gd",4,IF(fun[[#This Row],[KitchenQual]]="TA",3,IF(fun[[#This Row],[KitchenQual]]="Fa",2,0))))</f>
        <v>5</v>
      </c>
      <c r="BR351">
        <v>10</v>
      </c>
      <c r="BS351" t="s">
        <v>133</v>
      </c>
      <c r="BT351">
        <v>2</v>
      </c>
      <c r="BU351" t="s">
        <v>130</v>
      </c>
      <c r="BV351">
        <f>IF(fun[[#This Row],[FireplaceQu]]="Ex",5,IF(fun[[#This Row],[FireplaceQu]]="Gd",4,IF(fun[[#This Row],[FireplaceQu]]="TA",3,IF(fun[[#This Row],[FireplaceQu]]="Fa",2,0))))</f>
        <v>5</v>
      </c>
      <c r="BW351" t="s">
        <v>134</v>
      </c>
      <c r="BX351">
        <v>2006</v>
      </c>
      <c r="BY351" t="s">
        <v>183</v>
      </c>
      <c r="BZ351">
        <v>3</v>
      </c>
      <c r="CA351">
        <v>706</v>
      </c>
      <c r="CB351" t="s">
        <v>124</v>
      </c>
      <c r="CC351">
        <f>IF(fun[[#This Row],[GarageQual]]="Ex",5,IF(fun[[#This Row],[GarageQual]]="Gd",4,IF(fun[[#This Row],[GarageQual]]="TA",3,IF(fun[[#This Row],[GarageQual]]="Fa",2,IF(fun[[#This Row],[GarageQual]]="Po",1,0)))))</f>
        <v>3</v>
      </c>
      <c r="CD351" t="s">
        <v>124</v>
      </c>
      <c r="CE351">
        <f>IF(fun[[#This Row],[GarageCond]]="Ex",5,IF(fun[[#This Row],[GarageCond]]="Gd",4,IF(fun[[#This Row],[GarageCond]]="TA",3,IF(fun[[#This Row],[GarageCond]]="Fa",2,IF(fun[[#This Row],[GarageCond]]="Po",1,0)))))</f>
        <v>3</v>
      </c>
      <c r="CF351" t="s">
        <v>131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f>(0.5*fun[[#This Row],[WoodDeckSF]])+fun[[#This Row],[OpenPorchSF]]+(2*fun[[#This Row],[EnclosedPorch]])+(1.5*fun[[#This Row],[3SsnPorch]])+fun[[#This Row],[ScreenPorch]]</f>
        <v>0</v>
      </c>
      <c r="CM351">
        <v>0</v>
      </c>
      <c r="CN351" t="s">
        <v>109</v>
      </c>
      <c r="CO351">
        <f>IF(fun[[#This Row],[PoolQC]]="Ex",5,IF(fun[[#This Row],[PoolQC]]="Gd",4,IF(fun[[#This Row],[PoolQC]]="TA",3,IF(fun[[#This Row],[PoolQC]]="Fa",2,IF(fun[[#This Row],[PoolQC]]="Po",1,0)))))</f>
        <v>0</v>
      </c>
      <c r="CP351" t="s">
        <v>109</v>
      </c>
      <c r="CQ351" t="s">
        <v>109</v>
      </c>
      <c r="CR351">
        <v>0</v>
      </c>
      <c r="CS351">
        <v>4</v>
      </c>
      <c r="CT351">
        <v>2006</v>
      </c>
      <c r="CU351" t="s">
        <v>184</v>
      </c>
      <c r="CV351" t="s">
        <v>185</v>
      </c>
      <c r="CW351">
        <f>COUNTIF(fun[[#This Row],[Id]:[SaleCondition]],0)</f>
        <v>16</v>
      </c>
      <c r="CX351">
        <f>COUNTIF(fun[[#This Row],[Id]:[SaleCondition]],"NA")</f>
        <v>4</v>
      </c>
      <c r="CY351">
        <f>fun[[#This Row],[OverallQual]]+fun[[#This Row],[NUM_ExQual]]+fun[[#This Row],[NUM_BsmtQual]]+fun[[#This Row],[NUM_Heat]]+fun[[#This Row],[NUM_KitchQual]]+fun[[#This Row],[NUM_GarQual]]+fun[[#This Row],[NUM_Pool]]+fun[NUM_Fire]</f>
        <v>37</v>
      </c>
      <c r="CZ351">
        <f>fun[NUM_ExCond]+fun[NUM_BsmtCond]+fun[NUM_GarCond]</f>
        <v>9</v>
      </c>
      <c r="DA3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132</v>
      </c>
      <c r="DB3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89.25</v>
      </c>
      <c r="DC351">
        <v>437154</v>
      </c>
    </row>
    <row r="352" spans="1:107" x14ac:dyDescent="0.25">
      <c r="A352">
        <v>351</v>
      </c>
      <c r="B352">
        <v>120</v>
      </c>
      <c r="C352" t="s">
        <v>107</v>
      </c>
      <c r="D352">
        <f>IF(fun[[#This Row],[MSZoning]]="RL",1,0)</f>
        <v>1</v>
      </c>
      <c r="E352">
        <f>IF(fun[[#This Row],[rl]]="RM",1,0)</f>
        <v>0</v>
      </c>
      <c r="F352">
        <f>IF(fun[[#This Row],[rm]]="RH",1,0)</f>
        <v>0</v>
      </c>
      <c r="G352">
        <f>IF(fun[[#This Row],[rh]]="C (all)",1,0)</f>
        <v>0</v>
      </c>
      <c r="H352">
        <v>68</v>
      </c>
      <c r="I352">
        <f>IF(fun[[#This Row],[LotFrontage]]="NA",0,fun[[#This Row],[LotFrontage]])</f>
        <v>68</v>
      </c>
      <c r="J352">
        <v>7820</v>
      </c>
      <c r="K352" t="s">
        <v>108</v>
      </c>
      <c r="L352" t="s">
        <v>109</v>
      </c>
      <c r="M352" t="s">
        <v>146</v>
      </c>
      <c r="N352" t="s">
        <v>111</v>
      </c>
      <c r="O352" t="s">
        <v>112</v>
      </c>
      <c r="P352" t="s">
        <v>113</v>
      </c>
      <c r="Q352" t="s">
        <v>114</v>
      </c>
      <c r="R352" t="s">
        <v>180</v>
      </c>
      <c r="S352" t="s">
        <v>116</v>
      </c>
      <c r="T352" t="s">
        <v>116</v>
      </c>
      <c r="U352" t="s">
        <v>205</v>
      </c>
      <c r="V352" t="s">
        <v>141</v>
      </c>
      <c r="W352">
        <v>9</v>
      </c>
      <c r="X352">
        <v>5</v>
      </c>
      <c r="Y352">
        <v>2007</v>
      </c>
      <c r="Z352">
        <v>2007</v>
      </c>
      <c r="AA352" t="s">
        <v>178</v>
      </c>
      <c r="AB352" t="s">
        <v>120</v>
      </c>
      <c r="AC352" t="s">
        <v>142</v>
      </c>
      <c r="AD352" t="s">
        <v>142</v>
      </c>
      <c r="AE352" t="s">
        <v>122</v>
      </c>
      <c r="AF352">
        <v>362</v>
      </c>
      <c r="AG352" t="s">
        <v>130</v>
      </c>
      <c r="AH352">
        <f>IF(fun[[#This Row],[ExterQual]]="Ex",5,IF(fun[[#This Row],[ExterQual]]="Gd",4,IF(fun[[#This Row],[ExterQual]]="TA",3,IF(fun[[#This Row],[ExterQual]]="Fa",2,1))))</f>
        <v>5</v>
      </c>
      <c r="AI352" t="s">
        <v>124</v>
      </c>
      <c r="AJ352">
        <f>IF(fun[[#This Row],[ExterCond]]="Ex",5,IF(fun[[#This Row],[ExterCond]]="Gd",4,IF(fun[[#This Row],[ExterCond]]="TA",3,IF(fun[[#This Row],[ExterCond]]="Fa",2,1))))</f>
        <v>3</v>
      </c>
      <c r="AK352" t="s">
        <v>125</v>
      </c>
      <c r="AL352" t="s">
        <v>130</v>
      </c>
      <c r="AM352">
        <f>IF(fun[[#This Row],[BsmtQual]]="Ex",5,IF(fun[[#This Row],[BsmtQual]]="Gd",4,IF(fun[[#This Row],[BsmtQual]]="TA",3,IF(fun[[#This Row],[BsmtQual]]="Fa",2,IF(fun[[#This Row],[BsmtQual]]="Po",1,0)))))</f>
        <v>5</v>
      </c>
      <c r="AN352" t="s">
        <v>124</v>
      </c>
      <c r="AO352">
        <f>IF(fun[[#This Row],[BsmtCond]]="Ex",5,IF(fun[[#This Row],[BsmtCond]]="Gd",4,IF(fun[[#This Row],[BsmtCond]]="TA",3,IF(fun[[#This Row],[BsmtCond]]="Fa",2,IF(fun[[#This Row],[BsmtCond]]="Po",1,0)))))</f>
        <v>3</v>
      </c>
      <c r="AP352" t="s">
        <v>126</v>
      </c>
      <c r="AQ352">
        <f>IF(fun[[#This Row],[BsmtExposure]]="Gd",3,IF(fun[[#This Row],[BsmtExposure]]="Av",2,IF(fun[[#This Row],[BsmtExposure]]="Mn",1,0)))</f>
        <v>0</v>
      </c>
      <c r="AR352" t="s">
        <v>128</v>
      </c>
      <c r="AS352">
        <v>0</v>
      </c>
      <c r="AT352" t="s">
        <v>128</v>
      </c>
      <c r="AU352">
        <v>0</v>
      </c>
      <c r="AV352">
        <v>1869</v>
      </c>
      <c r="AW352">
        <v>1869</v>
      </c>
      <c r="AX352" t="s">
        <v>129</v>
      </c>
      <c r="AY352" t="s">
        <v>130</v>
      </c>
      <c r="AZ352">
        <f>IF(fun[[#This Row],[HeatingQC]]="Ex",5,IF(fun[[#This Row],[HeatingQC]]="Gd",4,IF(fun[[#This Row],[HeatingQC]]="TA",3,IF(fun[[#This Row],[HeatingQC]]="Fa",2,IF(fun[[#This Row],[HeatingQC]]="Po",1,0)))))</f>
        <v>5</v>
      </c>
      <c r="BA352" t="s">
        <v>131</v>
      </c>
      <c r="BB352" t="s">
        <v>132</v>
      </c>
      <c r="BC352">
        <v>1869</v>
      </c>
      <c r="BD352">
        <v>0</v>
      </c>
      <c r="BE352">
        <v>0</v>
      </c>
      <c r="BF352">
        <v>1869</v>
      </c>
      <c r="BG352">
        <f>LOG(fun[[#This Row],[GrLivArea]])</f>
        <v>3.2716093013788319</v>
      </c>
      <c r="BH352">
        <v>0</v>
      </c>
      <c r="BI352">
        <v>0</v>
      </c>
      <c r="BJ352">
        <f>fun[[#This Row],[BsmtFullBath]]+(0.5*fun[[#This Row],[BsmtHalfBath]])</f>
        <v>0</v>
      </c>
      <c r="BK352">
        <v>2</v>
      </c>
      <c r="BL352">
        <v>0</v>
      </c>
      <c r="BM352">
        <f>fun[[#This Row],[HalfBath]]+fun[[#This Row],[TOTBaseBath]]+fun[[#This Row],[FullBath]]</f>
        <v>2</v>
      </c>
      <c r="BN352">
        <v>2</v>
      </c>
      <c r="BO352">
        <v>1</v>
      </c>
      <c r="BP352" t="s">
        <v>130</v>
      </c>
      <c r="BQ352">
        <f>IF(fun[[#This Row],[KitchenQual]]="Ex",5,IF(fun[[#This Row],[KitchenQual]]="Gd",4,IF(fun[[#This Row],[KitchenQual]]="TA",3,IF(fun[[#This Row],[KitchenQual]]="Fa",2,0))))</f>
        <v>5</v>
      </c>
      <c r="BR352">
        <v>6</v>
      </c>
      <c r="BS352" t="s">
        <v>133</v>
      </c>
      <c r="BT352">
        <v>1</v>
      </c>
      <c r="BU352" t="s">
        <v>123</v>
      </c>
      <c r="BV352">
        <f>IF(fun[[#This Row],[FireplaceQu]]="Ex",5,IF(fun[[#This Row],[FireplaceQu]]="Gd",4,IF(fun[[#This Row],[FireplaceQu]]="TA",3,IF(fun[[#This Row],[FireplaceQu]]="Fa",2,0))))</f>
        <v>4</v>
      </c>
      <c r="BW352" t="s">
        <v>134</v>
      </c>
      <c r="BX352">
        <v>2007</v>
      </c>
      <c r="BY352" t="s">
        <v>135</v>
      </c>
      <c r="BZ352">
        <v>2</v>
      </c>
      <c r="CA352">
        <v>617</v>
      </c>
      <c r="CB352" t="s">
        <v>124</v>
      </c>
      <c r="CC352">
        <f>IF(fun[[#This Row],[GarageQual]]="Ex",5,IF(fun[[#This Row],[GarageQual]]="Gd",4,IF(fun[[#This Row],[GarageQual]]="TA",3,IF(fun[[#This Row],[GarageQual]]="Fa",2,IF(fun[[#This Row],[GarageQual]]="Po",1,0)))))</f>
        <v>3</v>
      </c>
      <c r="CD352" t="s">
        <v>124</v>
      </c>
      <c r="CE352">
        <f>IF(fun[[#This Row],[GarageCond]]="Ex",5,IF(fun[[#This Row],[GarageCond]]="Gd",4,IF(fun[[#This Row],[GarageCond]]="TA",3,IF(fun[[#This Row],[GarageCond]]="Fa",2,IF(fun[[#This Row],[GarageCond]]="Po",1,0)))))</f>
        <v>3</v>
      </c>
      <c r="CF352" t="s">
        <v>131</v>
      </c>
      <c r="CG352">
        <v>210</v>
      </c>
      <c r="CH352">
        <v>54</v>
      </c>
      <c r="CI352">
        <v>0</v>
      </c>
      <c r="CJ352">
        <v>0</v>
      </c>
      <c r="CK352">
        <v>0</v>
      </c>
      <c r="CL352">
        <f>(0.5*fun[[#This Row],[WoodDeckSF]])+fun[[#This Row],[OpenPorchSF]]+(2*fun[[#This Row],[EnclosedPorch]])+(1.5*fun[[#This Row],[3SsnPorch]])+fun[[#This Row],[ScreenPorch]]</f>
        <v>159</v>
      </c>
      <c r="CM352">
        <v>0</v>
      </c>
      <c r="CN352" t="s">
        <v>109</v>
      </c>
      <c r="CO352">
        <f>IF(fun[[#This Row],[PoolQC]]="Ex",5,IF(fun[[#This Row],[PoolQC]]="Gd",4,IF(fun[[#This Row],[PoolQC]]="TA",3,IF(fun[[#This Row],[PoolQC]]="Fa",2,IF(fun[[#This Row],[PoolQC]]="Po",1,0)))))</f>
        <v>0</v>
      </c>
      <c r="CP352" t="s">
        <v>109</v>
      </c>
      <c r="CQ352" t="s">
        <v>109</v>
      </c>
      <c r="CR352">
        <v>0</v>
      </c>
      <c r="CS352">
        <v>12</v>
      </c>
      <c r="CT352">
        <v>2007</v>
      </c>
      <c r="CU352" t="s">
        <v>184</v>
      </c>
      <c r="CV352" t="s">
        <v>185</v>
      </c>
      <c r="CW352">
        <f>COUNTIF(fun[[#This Row],[Id]:[SaleCondition]],0)</f>
        <v>18</v>
      </c>
      <c r="CX352">
        <f>COUNTIF(fun[[#This Row],[Id]:[SaleCondition]],"NA")</f>
        <v>4</v>
      </c>
      <c r="CY352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352">
        <f>fun[NUM_ExCond]+fun[NUM_BsmtCond]+fun[NUM_GarCond]</f>
        <v>9</v>
      </c>
      <c r="DA3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122</v>
      </c>
      <c r="DB3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86</v>
      </c>
      <c r="DC352">
        <v>318061</v>
      </c>
    </row>
    <row r="353" spans="1:107" x14ac:dyDescent="0.25">
      <c r="A353">
        <v>352</v>
      </c>
      <c r="B353">
        <v>120</v>
      </c>
      <c r="C353" t="s">
        <v>107</v>
      </c>
      <c r="D353">
        <f>IF(fun[[#This Row],[MSZoning]]="RL",1,0)</f>
        <v>1</v>
      </c>
      <c r="E353">
        <f>IF(fun[[#This Row],[rl]]="RM",1,0)</f>
        <v>0</v>
      </c>
      <c r="F353">
        <f>IF(fun[[#This Row],[rm]]="RH",1,0)</f>
        <v>0</v>
      </c>
      <c r="G353">
        <f>IF(fun[[#This Row],[rh]]="C (all)",1,0)</f>
        <v>0</v>
      </c>
      <c r="H353" t="s">
        <v>109</v>
      </c>
      <c r="I353">
        <f>IF(fun[[#This Row],[LotFrontage]]="NA",0,fun[[#This Row],[LotFrontage]])</f>
        <v>0</v>
      </c>
      <c r="J353">
        <v>5271</v>
      </c>
      <c r="K353" t="s">
        <v>108</v>
      </c>
      <c r="L353" t="s">
        <v>109</v>
      </c>
      <c r="M353" t="s">
        <v>146</v>
      </c>
      <c r="N353" t="s">
        <v>221</v>
      </c>
      <c r="O353" t="s">
        <v>112</v>
      </c>
      <c r="P353" t="s">
        <v>113</v>
      </c>
      <c r="Q353" t="s">
        <v>220</v>
      </c>
      <c r="R353" t="s">
        <v>231</v>
      </c>
      <c r="S353" t="s">
        <v>116</v>
      </c>
      <c r="T353" t="s">
        <v>116</v>
      </c>
      <c r="U353" t="s">
        <v>117</v>
      </c>
      <c r="V353" t="s">
        <v>141</v>
      </c>
      <c r="W353">
        <v>7</v>
      </c>
      <c r="X353">
        <v>5</v>
      </c>
      <c r="Y353">
        <v>1986</v>
      </c>
      <c r="Z353">
        <v>1986</v>
      </c>
      <c r="AA353" t="s">
        <v>119</v>
      </c>
      <c r="AB353" t="s">
        <v>120</v>
      </c>
      <c r="AC353" t="s">
        <v>150</v>
      </c>
      <c r="AD353" t="s">
        <v>150</v>
      </c>
      <c r="AE353" t="s">
        <v>143</v>
      </c>
      <c r="AF353">
        <v>0</v>
      </c>
      <c r="AG353" t="s">
        <v>124</v>
      </c>
      <c r="AH353">
        <f>IF(fun[[#This Row],[ExterQual]]="Ex",5,IF(fun[[#This Row],[ExterQual]]="Gd",4,IF(fun[[#This Row],[ExterQual]]="TA",3,IF(fun[[#This Row],[ExterQual]]="Fa",2,1))))</f>
        <v>3</v>
      </c>
      <c r="AI353" t="s">
        <v>124</v>
      </c>
      <c r="AJ353">
        <f>IF(fun[[#This Row],[ExterCond]]="Ex",5,IF(fun[[#This Row],[ExterCond]]="Gd",4,IF(fun[[#This Row],[ExterCond]]="TA",3,IF(fun[[#This Row],[ExterCond]]="Fa",2,1))))</f>
        <v>3</v>
      </c>
      <c r="AK353" t="s">
        <v>125</v>
      </c>
      <c r="AL353" t="s">
        <v>123</v>
      </c>
      <c r="AM353">
        <f>IF(fun[[#This Row],[BsmtQual]]="Ex",5,IF(fun[[#This Row],[BsmtQual]]="Gd",4,IF(fun[[#This Row],[BsmtQual]]="TA",3,IF(fun[[#This Row],[BsmtQual]]="Fa",2,IF(fun[[#This Row],[BsmtQual]]="Po",1,0)))))</f>
        <v>4</v>
      </c>
      <c r="AN353" t="s">
        <v>124</v>
      </c>
      <c r="AO353">
        <f>IF(fun[[#This Row],[BsmtCond]]="Ex",5,IF(fun[[#This Row],[BsmtCond]]="Gd",4,IF(fun[[#This Row],[BsmtCond]]="TA",3,IF(fun[[#This Row],[BsmtCond]]="Fa",2,IF(fun[[#This Row],[BsmtCond]]="Po",1,0)))))</f>
        <v>3</v>
      </c>
      <c r="AP353" t="s">
        <v>123</v>
      </c>
      <c r="AQ353">
        <f>IF(fun[[#This Row],[BsmtExposure]]="Gd",3,IF(fun[[#This Row],[BsmtExposure]]="Av",2,IF(fun[[#This Row],[BsmtExposure]]="Mn",1,0)))</f>
        <v>3</v>
      </c>
      <c r="AR353" t="s">
        <v>127</v>
      </c>
      <c r="AS353">
        <v>1082</v>
      </c>
      <c r="AT353" t="s">
        <v>128</v>
      </c>
      <c r="AU353">
        <v>0</v>
      </c>
      <c r="AV353">
        <v>371</v>
      </c>
      <c r="AW353">
        <v>1453</v>
      </c>
      <c r="AX353" t="s">
        <v>129</v>
      </c>
      <c r="AY353" t="s">
        <v>123</v>
      </c>
      <c r="AZ353">
        <f>IF(fun[[#This Row],[HeatingQC]]="Ex",5,IF(fun[[#This Row],[HeatingQC]]="Gd",4,IF(fun[[#This Row],[HeatingQC]]="TA",3,IF(fun[[#This Row],[HeatingQC]]="Fa",2,IF(fun[[#This Row],[HeatingQC]]="Po",1,0)))))</f>
        <v>4</v>
      </c>
      <c r="BA353" t="s">
        <v>131</v>
      </c>
      <c r="BB353" t="s">
        <v>132</v>
      </c>
      <c r="BC353">
        <v>1453</v>
      </c>
      <c r="BD353">
        <v>0</v>
      </c>
      <c r="BE353">
        <v>0</v>
      </c>
      <c r="BF353">
        <v>1453</v>
      </c>
      <c r="BG353">
        <f>LOG(fun[[#This Row],[GrLivArea]])</f>
        <v>3.1622656142980214</v>
      </c>
      <c r="BH353">
        <v>1</v>
      </c>
      <c r="BI353">
        <v>0</v>
      </c>
      <c r="BJ353">
        <f>fun[[#This Row],[BsmtFullBath]]+(0.5*fun[[#This Row],[BsmtHalfBath]])</f>
        <v>1</v>
      </c>
      <c r="BK353">
        <v>1</v>
      </c>
      <c r="BL353">
        <v>1</v>
      </c>
      <c r="BM353">
        <f>fun[[#This Row],[HalfBath]]+fun[[#This Row],[TOTBaseBath]]+fun[[#This Row],[FullBath]]</f>
        <v>3</v>
      </c>
      <c r="BN353">
        <v>2</v>
      </c>
      <c r="BO353">
        <v>1</v>
      </c>
      <c r="BP353" t="s">
        <v>123</v>
      </c>
      <c r="BQ353">
        <f>IF(fun[[#This Row],[KitchenQual]]="Ex",5,IF(fun[[#This Row],[KitchenQual]]="Gd",4,IF(fun[[#This Row],[KitchenQual]]="TA",3,IF(fun[[#This Row],[KitchenQual]]="Fa",2,0))))</f>
        <v>4</v>
      </c>
      <c r="BR353">
        <v>6</v>
      </c>
      <c r="BS353" t="s">
        <v>133</v>
      </c>
      <c r="BT353">
        <v>1</v>
      </c>
      <c r="BU353" t="s">
        <v>124</v>
      </c>
      <c r="BV353">
        <f>IF(fun[[#This Row],[FireplaceQu]]="Ex",5,IF(fun[[#This Row],[FireplaceQu]]="Gd",4,IF(fun[[#This Row],[FireplaceQu]]="TA",3,IF(fun[[#This Row],[FireplaceQu]]="Fa",2,0))))</f>
        <v>3</v>
      </c>
      <c r="BW353" t="s">
        <v>134</v>
      </c>
      <c r="BX353">
        <v>1986</v>
      </c>
      <c r="BY353" t="s">
        <v>135</v>
      </c>
      <c r="BZ353">
        <v>2</v>
      </c>
      <c r="CA353">
        <v>445</v>
      </c>
      <c r="CB353" t="s">
        <v>124</v>
      </c>
      <c r="CC353">
        <f>IF(fun[[#This Row],[GarageQual]]="Ex",5,IF(fun[[#This Row],[GarageQual]]="Gd",4,IF(fun[[#This Row],[GarageQual]]="TA",3,IF(fun[[#This Row],[GarageQual]]="Fa",2,IF(fun[[#This Row],[GarageQual]]="Po",1,0)))))</f>
        <v>3</v>
      </c>
      <c r="CD353" t="s">
        <v>124</v>
      </c>
      <c r="CE353">
        <f>IF(fun[[#This Row],[GarageCond]]="Ex",5,IF(fun[[#This Row],[GarageCond]]="Gd",4,IF(fun[[#This Row],[GarageCond]]="TA",3,IF(fun[[#This Row],[GarageCond]]="Fa",2,IF(fun[[#This Row],[GarageCond]]="Po",1,0)))))</f>
        <v>3</v>
      </c>
      <c r="CF353" t="s">
        <v>131</v>
      </c>
      <c r="CG353">
        <v>0</v>
      </c>
      <c r="CH353">
        <v>80</v>
      </c>
      <c r="CI353">
        <v>0</v>
      </c>
      <c r="CJ353">
        <v>0</v>
      </c>
      <c r="CK353">
        <v>184</v>
      </c>
      <c r="CL353">
        <f>(0.5*fun[[#This Row],[WoodDeckSF]])+fun[[#This Row],[OpenPorchSF]]+(2*fun[[#This Row],[EnclosedPorch]])+(1.5*fun[[#This Row],[3SsnPorch]])+fun[[#This Row],[ScreenPorch]]</f>
        <v>264</v>
      </c>
      <c r="CM353">
        <v>0</v>
      </c>
      <c r="CN353" t="s">
        <v>109</v>
      </c>
      <c r="CO353">
        <f>IF(fun[[#This Row],[PoolQC]]="Ex",5,IF(fun[[#This Row],[PoolQC]]="Gd",4,IF(fun[[#This Row],[PoolQC]]="TA",3,IF(fun[[#This Row],[PoolQC]]="Fa",2,IF(fun[[#This Row],[PoolQC]]="Po",1,0)))))</f>
        <v>0</v>
      </c>
      <c r="CP353" t="s">
        <v>109</v>
      </c>
      <c r="CQ353" t="s">
        <v>109</v>
      </c>
      <c r="CR353">
        <v>0</v>
      </c>
      <c r="CS353">
        <v>12</v>
      </c>
      <c r="CT353">
        <v>2006</v>
      </c>
      <c r="CU353" t="s">
        <v>136</v>
      </c>
      <c r="CV353" t="s">
        <v>154</v>
      </c>
      <c r="CW353">
        <f>COUNTIF(fun[[#This Row],[Id]:[SaleCondition]],0)</f>
        <v>15</v>
      </c>
      <c r="CX353">
        <f>COUNTIF(fun[[#This Row],[Id]:[SaleCondition]],"NA")</f>
        <v>5</v>
      </c>
      <c r="CY353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353">
        <f>fun[NUM_ExCond]+fun[NUM_BsmtCond]+fun[NUM_GarCond]</f>
        <v>9</v>
      </c>
      <c r="DA3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3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</v>
      </c>
      <c r="DC353">
        <v>190000</v>
      </c>
    </row>
    <row r="354" spans="1:107" x14ac:dyDescent="0.25">
      <c r="A354">
        <v>353</v>
      </c>
      <c r="B354">
        <v>50</v>
      </c>
      <c r="C354" t="s">
        <v>107</v>
      </c>
      <c r="D354">
        <f>IF(fun[[#This Row],[MSZoning]]="RL",1,0)</f>
        <v>1</v>
      </c>
      <c r="E354">
        <f>IF(fun[[#This Row],[rl]]="RM",1,0)</f>
        <v>0</v>
      </c>
      <c r="F354">
        <f>IF(fun[[#This Row],[rm]]="RH",1,0)</f>
        <v>0</v>
      </c>
      <c r="G354">
        <f>IF(fun[[#This Row],[rh]]="C (all)",1,0)</f>
        <v>0</v>
      </c>
      <c r="H354">
        <v>60</v>
      </c>
      <c r="I354">
        <f>IF(fun[[#This Row],[LotFrontage]]="NA",0,fun[[#This Row],[LotFrontage]])</f>
        <v>60</v>
      </c>
      <c r="J354">
        <v>9084</v>
      </c>
      <c r="K354" t="s">
        <v>108</v>
      </c>
      <c r="L354" t="s">
        <v>109</v>
      </c>
      <c r="M354" t="s">
        <v>110</v>
      </c>
      <c r="N354" t="s">
        <v>111</v>
      </c>
      <c r="O354" t="s">
        <v>112</v>
      </c>
      <c r="P354" t="s">
        <v>113</v>
      </c>
      <c r="Q354" t="s">
        <v>114</v>
      </c>
      <c r="R354" t="s">
        <v>211</v>
      </c>
      <c r="S354" t="s">
        <v>170</v>
      </c>
      <c r="T354" t="s">
        <v>116</v>
      </c>
      <c r="U354" t="s">
        <v>117</v>
      </c>
      <c r="V354" t="s">
        <v>158</v>
      </c>
      <c r="W354">
        <v>5</v>
      </c>
      <c r="X354">
        <v>6</v>
      </c>
      <c r="Y354">
        <v>1941</v>
      </c>
      <c r="Z354">
        <v>1950</v>
      </c>
      <c r="AA354" t="s">
        <v>119</v>
      </c>
      <c r="AB354" t="s">
        <v>120</v>
      </c>
      <c r="AC354" t="s">
        <v>121</v>
      </c>
      <c r="AD354" t="s">
        <v>121</v>
      </c>
      <c r="AE354" t="s">
        <v>143</v>
      </c>
      <c r="AF354">
        <v>0</v>
      </c>
      <c r="AG354" t="s">
        <v>124</v>
      </c>
      <c r="AH354">
        <f>IF(fun[[#This Row],[ExterQual]]="Ex",5,IF(fun[[#This Row],[ExterQual]]="Gd",4,IF(fun[[#This Row],[ExterQual]]="TA",3,IF(fun[[#This Row],[ExterQual]]="Fa",2,1))))</f>
        <v>3</v>
      </c>
      <c r="AI354" t="s">
        <v>124</v>
      </c>
      <c r="AJ354">
        <f>IF(fun[[#This Row],[ExterCond]]="Ex",5,IF(fun[[#This Row],[ExterCond]]="Gd",4,IF(fun[[#This Row],[ExterCond]]="TA",3,IF(fun[[#This Row],[ExterCond]]="Fa",2,1))))</f>
        <v>3</v>
      </c>
      <c r="AK354" t="s">
        <v>144</v>
      </c>
      <c r="AL354" t="s">
        <v>124</v>
      </c>
      <c r="AM354">
        <f>IF(fun[[#This Row],[BsmtQual]]="Ex",5,IF(fun[[#This Row],[BsmtQual]]="Gd",4,IF(fun[[#This Row],[BsmtQual]]="TA",3,IF(fun[[#This Row],[BsmtQual]]="Fa",2,IF(fun[[#This Row],[BsmtQual]]="Po",1,0)))))</f>
        <v>3</v>
      </c>
      <c r="AN354" t="s">
        <v>173</v>
      </c>
      <c r="AO354">
        <f>IF(fun[[#This Row],[BsmtCond]]="Ex",5,IF(fun[[#This Row],[BsmtCond]]="Gd",4,IF(fun[[#This Row],[BsmtCond]]="TA",3,IF(fun[[#This Row],[BsmtCond]]="Fa",2,IF(fun[[#This Row],[BsmtCond]]="Po",1,0)))))</f>
        <v>2</v>
      </c>
      <c r="AP354" t="s">
        <v>147</v>
      </c>
      <c r="AQ354">
        <f>IF(fun[[#This Row],[BsmtExposure]]="Gd",3,IF(fun[[#This Row],[BsmtExposure]]="Av",2,IF(fun[[#This Row],[BsmtExposure]]="Mn",1,0)))</f>
        <v>1</v>
      </c>
      <c r="AR354" t="s">
        <v>198</v>
      </c>
      <c r="AS354">
        <v>236</v>
      </c>
      <c r="AT354" t="s">
        <v>179</v>
      </c>
      <c r="AU354">
        <v>380</v>
      </c>
      <c r="AV354">
        <v>0</v>
      </c>
      <c r="AW354">
        <v>616</v>
      </c>
      <c r="AX354" t="s">
        <v>129</v>
      </c>
      <c r="AY354" t="s">
        <v>124</v>
      </c>
      <c r="AZ354">
        <f>IF(fun[[#This Row],[HeatingQC]]="Ex",5,IF(fun[[#This Row],[HeatingQC]]="Gd",4,IF(fun[[#This Row],[HeatingQC]]="TA",3,IF(fun[[#This Row],[HeatingQC]]="Fa",2,IF(fun[[#This Row],[HeatingQC]]="Po",1,0)))))</f>
        <v>3</v>
      </c>
      <c r="BA354" t="s">
        <v>203</v>
      </c>
      <c r="BB354" t="s">
        <v>132</v>
      </c>
      <c r="BC354">
        <v>616</v>
      </c>
      <c r="BD354">
        <v>495</v>
      </c>
      <c r="BE354">
        <v>0</v>
      </c>
      <c r="BF354">
        <v>1111</v>
      </c>
      <c r="BG354">
        <f>LOG(fun[[#This Row],[GrLivArea]])</f>
        <v>3.0457140589408676</v>
      </c>
      <c r="BH354">
        <v>0</v>
      </c>
      <c r="BI354">
        <v>1</v>
      </c>
      <c r="BJ354">
        <f>fun[[#This Row],[BsmtFullBath]]+(0.5*fun[[#This Row],[BsmtHalfBath]])</f>
        <v>0.5</v>
      </c>
      <c r="BK354">
        <v>1</v>
      </c>
      <c r="BL354">
        <v>0</v>
      </c>
      <c r="BM354">
        <f>fun[[#This Row],[HalfBath]]+fun[[#This Row],[TOTBaseBath]]+fun[[#This Row],[FullBath]]</f>
        <v>1.5</v>
      </c>
      <c r="BN354">
        <v>3</v>
      </c>
      <c r="BO354">
        <v>1</v>
      </c>
      <c r="BP354" t="s">
        <v>124</v>
      </c>
      <c r="BQ354">
        <f>IF(fun[[#This Row],[KitchenQual]]="Ex",5,IF(fun[[#This Row],[KitchenQual]]="Gd",4,IF(fun[[#This Row],[KitchenQual]]="TA",3,IF(fun[[#This Row],[KitchenQual]]="Fa",2,0))))</f>
        <v>3</v>
      </c>
      <c r="BR354">
        <v>5</v>
      </c>
      <c r="BS354" t="s">
        <v>133</v>
      </c>
      <c r="BT354">
        <v>0</v>
      </c>
      <c r="BU354" t="s">
        <v>109</v>
      </c>
      <c r="BV354">
        <f>IF(fun[[#This Row],[FireplaceQu]]="Ex",5,IF(fun[[#This Row],[FireplaceQu]]="Gd",4,IF(fun[[#This Row],[FireplaceQu]]="TA",3,IF(fun[[#This Row],[FireplaceQu]]="Fa",2,0))))</f>
        <v>0</v>
      </c>
      <c r="BW354" t="s">
        <v>153</v>
      </c>
      <c r="BX354">
        <v>1941</v>
      </c>
      <c r="BY354" t="s">
        <v>128</v>
      </c>
      <c r="BZ354">
        <v>1</v>
      </c>
      <c r="CA354">
        <v>200</v>
      </c>
      <c r="CB354" t="s">
        <v>124</v>
      </c>
      <c r="CC354">
        <f>IF(fun[[#This Row],[GarageQual]]="Ex",5,IF(fun[[#This Row],[GarageQual]]="Gd",4,IF(fun[[#This Row],[GarageQual]]="TA",3,IF(fun[[#This Row],[GarageQual]]="Fa",2,IF(fun[[#This Row],[GarageQual]]="Po",1,0)))))</f>
        <v>3</v>
      </c>
      <c r="CD354" t="s">
        <v>173</v>
      </c>
      <c r="CE354">
        <f>IF(fun[[#This Row],[GarageCond]]="Ex",5,IF(fun[[#This Row],[GarageCond]]="Gd",4,IF(fun[[#This Row],[GarageCond]]="TA",3,IF(fun[[#This Row],[GarageCond]]="Fa",2,IF(fun[[#This Row],[GarageCond]]="Po",1,0)))))</f>
        <v>2</v>
      </c>
      <c r="CF354" t="s">
        <v>131</v>
      </c>
      <c r="CG354">
        <v>48</v>
      </c>
      <c r="CH354">
        <v>0</v>
      </c>
      <c r="CI354">
        <v>0</v>
      </c>
      <c r="CJ354">
        <v>0</v>
      </c>
      <c r="CK354">
        <v>0</v>
      </c>
      <c r="CL354">
        <f>(0.5*fun[[#This Row],[WoodDeckSF]])+fun[[#This Row],[OpenPorchSF]]+(2*fun[[#This Row],[EnclosedPorch]])+(1.5*fun[[#This Row],[3SsnPorch]])+fun[[#This Row],[ScreenPorch]]</f>
        <v>24</v>
      </c>
      <c r="CM354">
        <v>0</v>
      </c>
      <c r="CN354" t="s">
        <v>109</v>
      </c>
      <c r="CO354">
        <f>IF(fun[[#This Row],[PoolQC]]="Ex",5,IF(fun[[#This Row],[PoolQC]]="Gd",4,IF(fun[[#This Row],[PoolQC]]="TA",3,IF(fun[[#This Row],[PoolQC]]="Fa",2,IF(fun[[#This Row],[PoolQC]]="Po",1,0)))))</f>
        <v>0</v>
      </c>
      <c r="CP354" t="s">
        <v>109</v>
      </c>
      <c r="CQ354" t="s">
        <v>109</v>
      </c>
      <c r="CR354">
        <v>0</v>
      </c>
      <c r="CS354">
        <v>3</v>
      </c>
      <c r="CT354">
        <v>2008</v>
      </c>
      <c r="CU354" t="s">
        <v>261</v>
      </c>
      <c r="CV354" t="s">
        <v>137</v>
      </c>
      <c r="CW354">
        <f>COUNTIF(fun[[#This Row],[Id]:[SaleCondition]],0)</f>
        <v>17</v>
      </c>
      <c r="CX354">
        <f>COUNTIF(fun[[#This Row],[Id]:[SaleCondition]],"NA")</f>
        <v>5</v>
      </c>
      <c r="CY35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354">
        <f>fun[NUM_ExCond]+fun[NUM_BsmtCond]+fun[NUM_GarCond]</f>
        <v>7</v>
      </c>
      <c r="DA3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3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354">
        <v>95000</v>
      </c>
    </row>
    <row r="355" spans="1:107" x14ac:dyDescent="0.25">
      <c r="A355">
        <v>354</v>
      </c>
      <c r="B355">
        <v>30</v>
      </c>
      <c r="C355" t="s">
        <v>168</v>
      </c>
      <c r="D355">
        <f>IF(fun[[#This Row],[MSZoning]]="RL",1,0)</f>
        <v>0</v>
      </c>
      <c r="E355">
        <f>IF(fun[[#This Row],[rl]]="RM",1,0)</f>
        <v>0</v>
      </c>
      <c r="F355">
        <f>IF(fun[[#This Row],[rm]]="RH",1,0)</f>
        <v>0</v>
      </c>
      <c r="G355">
        <f>IF(fun[[#This Row],[rh]]="C (all)",1,0)</f>
        <v>0</v>
      </c>
      <c r="H355">
        <v>60</v>
      </c>
      <c r="I355">
        <f>IF(fun[[#This Row],[LotFrontage]]="NA",0,fun[[#This Row],[LotFrontage]])</f>
        <v>60</v>
      </c>
      <c r="J355">
        <v>8520</v>
      </c>
      <c r="K355" t="s">
        <v>108</v>
      </c>
      <c r="L355" t="s">
        <v>109</v>
      </c>
      <c r="M355" t="s">
        <v>110</v>
      </c>
      <c r="N355" t="s">
        <v>111</v>
      </c>
      <c r="O355" t="s">
        <v>112</v>
      </c>
      <c r="P355" t="s">
        <v>113</v>
      </c>
      <c r="Q355" t="s">
        <v>114</v>
      </c>
      <c r="R355" t="s">
        <v>169</v>
      </c>
      <c r="S355" t="s">
        <v>116</v>
      </c>
      <c r="T355" t="s">
        <v>116</v>
      </c>
      <c r="U355" t="s">
        <v>117</v>
      </c>
      <c r="V355" t="s">
        <v>141</v>
      </c>
      <c r="W355">
        <v>6</v>
      </c>
      <c r="X355">
        <v>8</v>
      </c>
      <c r="Y355">
        <v>1928</v>
      </c>
      <c r="Z355">
        <v>2003</v>
      </c>
      <c r="AA355" t="s">
        <v>119</v>
      </c>
      <c r="AB355" t="s">
        <v>120</v>
      </c>
      <c r="AC355" t="s">
        <v>121</v>
      </c>
      <c r="AD355" t="s">
        <v>121</v>
      </c>
      <c r="AE355" t="s">
        <v>143</v>
      </c>
      <c r="AF355">
        <v>0</v>
      </c>
      <c r="AG355" t="s">
        <v>124</v>
      </c>
      <c r="AH355">
        <f>IF(fun[[#This Row],[ExterQual]]="Ex",5,IF(fun[[#This Row],[ExterQual]]="Gd",4,IF(fun[[#This Row],[ExterQual]]="TA",3,IF(fun[[#This Row],[ExterQual]]="Fa",2,1))))</f>
        <v>3</v>
      </c>
      <c r="AI355" t="s">
        <v>123</v>
      </c>
      <c r="AJ355">
        <f>IF(fun[[#This Row],[ExterCond]]="Ex",5,IF(fun[[#This Row],[ExterCond]]="Gd",4,IF(fun[[#This Row],[ExterCond]]="TA",3,IF(fun[[#This Row],[ExterCond]]="Fa",2,1))))</f>
        <v>4</v>
      </c>
      <c r="AK355" t="s">
        <v>152</v>
      </c>
      <c r="AL355" t="s">
        <v>124</v>
      </c>
      <c r="AM355">
        <f>IF(fun[[#This Row],[BsmtQual]]="Ex",5,IF(fun[[#This Row],[BsmtQual]]="Gd",4,IF(fun[[#This Row],[BsmtQual]]="TA",3,IF(fun[[#This Row],[BsmtQual]]="Fa",2,IF(fun[[#This Row],[BsmtQual]]="Po",1,0)))))</f>
        <v>3</v>
      </c>
      <c r="AN355" t="s">
        <v>124</v>
      </c>
      <c r="AO355">
        <f>IF(fun[[#This Row],[BsmtCond]]="Ex",5,IF(fun[[#This Row],[BsmtCond]]="Gd",4,IF(fun[[#This Row],[BsmtCond]]="TA",3,IF(fun[[#This Row],[BsmtCond]]="Fa",2,IF(fun[[#This Row],[BsmtCond]]="Po",1,0)))))</f>
        <v>3</v>
      </c>
      <c r="AP355" t="s">
        <v>126</v>
      </c>
      <c r="AQ355">
        <f>IF(fun[[#This Row],[BsmtExposure]]="Gd",3,IF(fun[[#This Row],[BsmtExposure]]="Av",2,IF(fun[[#This Row],[BsmtExposure]]="Mn",1,0)))</f>
        <v>0</v>
      </c>
      <c r="AR355" t="s">
        <v>128</v>
      </c>
      <c r="AS355">
        <v>0</v>
      </c>
      <c r="AT355" t="s">
        <v>128</v>
      </c>
      <c r="AU355">
        <v>0</v>
      </c>
      <c r="AV355">
        <v>624</v>
      </c>
      <c r="AW355">
        <v>624</v>
      </c>
      <c r="AX355" t="s">
        <v>129</v>
      </c>
      <c r="AY355" t="s">
        <v>123</v>
      </c>
      <c r="AZ355">
        <f>IF(fun[[#This Row],[HeatingQC]]="Ex",5,IF(fun[[#This Row],[HeatingQC]]="Gd",4,IF(fun[[#This Row],[HeatingQC]]="TA",3,IF(fun[[#This Row],[HeatingQC]]="Fa",2,IF(fun[[#This Row],[HeatingQC]]="Po",1,0)))))</f>
        <v>4</v>
      </c>
      <c r="BA355" t="s">
        <v>131</v>
      </c>
      <c r="BB355" t="s">
        <v>132</v>
      </c>
      <c r="BC355">
        <v>720</v>
      </c>
      <c r="BD355">
        <v>0</v>
      </c>
      <c r="BE355">
        <v>0</v>
      </c>
      <c r="BF355">
        <v>720</v>
      </c>
      <c r="BG355">
        <f>LOG(fun[[#This Row],[GrLivArea]])</f>
        <v>2.8573324964312685</v>
      </c>
      <c r="BH355">
        <v>0</v>
      </c>
      <c r="BI355">
        <v>0</v>
      </c>
      <c r="BJ355">
        <f>fun[[#This Row],[BsmtFullBath]]+(0.5*fun[[#This Row],[BsmtHalfBath]])</f>
        <v>0</v>
      </c>
      <c r="BK355">
        <v>1</v>
      </c>
      <c r="BL355">
        <v>0</v>
      </c>
      <c r="BM355">
        <f>fun[[#This Row],[HalfBath]]+fun[[#This Row],[TOTBaseBath]]+fun[[#This Row],[FullBath]]</f>
        <v>1</v>
      </c>
      <c r="BN355">
        <v>2</v>
      </c>
      <c r="BO355">
        <v>1</v>
      </c>
      <c r="BP355" t="s">
        <v>124</v>
      </c>
      <c r="BQ355">
        <f>IF(fun[[#This Row],[KitchenQual]]="Ex",5,IF(fun[[#This Row],[KitchenQual]]="Gd",4,IF(fun[[#This Row],[KitchenQual]]="TA",3,IF(fun[[#This Row],[KitchenQual]]="Fa",2,0))))</f>
        <v>3</v>
      </c>
      <c r="BR355">
        <v>5</v>
      </c>
      <c r="BS355" t="s">
        <v>133</v>
      </c>
      <c r="BT355">
        <v>0</v>
      </c>
      <c r="BU355" t="s">
        <v>109</v>
      </c>
      <c r="BV355">
        <f>IF(fun[[#This Row],[FireplaceQu]]="Ex",5,IF(fun[[#This Row],[FireplaceQu]]="Gd",4,IF(fun[[#This Row],[FireplaceQu]]="TA",3,IF(fun[[#This Row],[FireplaceQu]]="Fa",2,0))))</f>
        <v>0</v>
      </c>
      <c r="BW355" t="s">
        <v>153</v>
      </c>
      <c r="BX355">
        <v>2005</v>
      </c>
      <c r="BY355" t="s">
        <v>128</v>
      </c>
      <c r="BZ355">
        <v>2</v>
      </c>
      <c r="CA355">
        <v>484</v>
      </c>
      <c r="CB355" t="s">
        <v>124</v>
      </c>
      <c r="CC355">
        <f>IF(fun[[#This Row],[GarageQual]]="Ex",5,IF(fun[[#This Row],[GarageQual]]="Gd",4,IF(fun[[#This Row],[GarageQual]]="TA",3,IF(fun[[#This Row],[GarageQual]]="Fa",2,IF(fun[[#This Row],[GarageQual]]="Po",1,0)))))</f>
        <v>3</v>
      </c>
      <c r="CD355" t="s">
        <v>124</v>
      </c>
      <c r="CE355">
        <f>IF(fun[[#This Row],[GarageCond]]="Ex",5,IF(fun[[#This Row],[GarageCond]]="Gd",4,IF(fun[[#This Row],[GarageCond]]="TA",3,IF(fun[[#This Row],[GarageCond]]="Fa",2,IF(fun[[#This Row],[GarageCond]]="Po",1,0)))))</f>
        <v>3</v>
      </c>
      <c r="CF355" t="s">
        <v>131</v>
      </c>
      <c r="CG355">
        <v>106</v>
      </c>
      <c r="CH355">
        <v>0</v>
      </c>
      <c r="CI355">
        <v>0</v>
      </c>
      <c r="CJ355">
        <v>0</v>
      </c>
      <c r="CK355">
        <v>0</v>
      </c>
      <c r="CL355">
        <f>(0.5*fun[[#This Row],[WoodDeckSF]])+fun[[#This Row],[OpenPorchSF]]+(2*fun[[#This Row],[EnclosedPorch]])+(1.5*fun[[#This Row],[3SsnPorch]])+fun[[#This Row],[ScreenPorch]]</f>
        <v>53</v>
      </c>
      <c r="CM355">
        <v>0</v>
      </c>
      <c r="CN355" t="s">
        <v>109</v>
      </c>
      <c r="CO355">
        <f>IF(fun[[#This Row],[PoolQC]]="Ex",5,IF(fun[[#This Row],[PoolQC]]="Gd",4,IF(fun[[#This Row],[PoolQC]]="TA",3,IF(fun[[#This Row],[PoolQC]]="Fa",2,IF(fun[[#This Row],[PoolQC]]="Po",1,0)))))</f>
        <v>0</v>
      </c>
      <c r="CP355" t="s">
        <v>109</v>
      </c>
      <c r="CQ355" t="s">
        <v>109</v>
      </c>
      <c r="CR355">
        <v>0</v>
      </c>
      <c r="CS355">
        <v>5</v>
      </c>
      <c r="CT355">
        <v>2010</v>
      </c>
      <c r="CU355" t="s">
        <v>136</v>
      </c>
      <c r="CV355" t="s">
        <v>137</v>
      </c>
      <c r="CW355">
        <f>COUNTIF(fun[[#This Row],[Id]:[SaleCondition]],0)</f>
        <v>23</v>
      </c>
      <c r="CX355">
        <f>COUNTIF(fun[[#This Row],[Id]:[SaleCondition]],"NA")</f>
        <v>5</v>
      </c>
      <c r="CY355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355">
        <f>fun[NUM_ExCond]+fun[NUM_BsmtCond]+fun[NUM_GarCond]</f>
        <v>10</v>
      </c>
      <c r="DA3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3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355">
        <v>105900</v>
      </c>
    </row>
    <row r="356" spans="1:107" x14ac:dyDescent="0.25">
      <c r="A356">
        <v>355</v>
      </c>
      <c r="B356">
        <v>50</v>
      </c>
      <c r="C356" t="s">
        <v>107</v>
      </c>
      <c r="D356">
        <f>IF(fun[[#This Row],[MSZoning]]="RL",1,0)</f>
        <v>1</v>
      </c>
      <c r="E356">
        <f>IF(fun[[#This Row],[rl]]="RM",1,0)</f>
        <v>0</v>
      </c>
      <c r="F356">
        <f>IF(fun[[#This Row],[rm]]="RH",1,0)</f>
        <v>0</v>
      </c>
      <c r="G356">
        <f>IF(fun[[#This Row],[rh]]="C (all)",1,0)</f>
        <v>0</v>
      </c>
      <c r="H356">
        <v>60</v>
      </c>
      <c r="I356">
        <f>IF(fun[[#This Row],[LotFrontage]]="NA",0,fun[[#This Row],[LotFrontage]])</f>
        <v>60</v>
      </c>
      <c r="J356">
        <v>8400</v>
      </c>
      <c r="K356" t="s">
        <v>108</v>
      </c>
      <c r="L356" t="s">
        <v>109</v>
      </c>
      <c r="M356" t="s">
        <v>110</v>
      </c>
      <c r="N356" t="s">
        <v>201</v>
      </c>
      <c r="O356" t="s">
        <v>112</v>
      </c>
      <c r="P356" t="s">
        <v>113</v>
      </c>
      <c r="Q356" t="s">
        <v>114</v>
      </c>
      <c r="R356" t="s">
        <v>258</v>
      </c>
      <c r="S356" t="s">
        <v>116</v>
      </c>
      <c r="T356" t="s">
        <v>116</v>
      </c>
      <c r="U356" t="s">
        <v>117</v>
      </c>
      <c r="V356" t="s">
        <v>158</v>
      </c>
      <c r="W356">
        <v>6</v>
      </c>
      <c r="X356">
        <v>5</v>
      </c>
      <c r="Y356">
        <v>1940</v>
      </c>
      <c r="Z356">
        <v>2000</v>
      </c>
      <c r="AA356" t="s">
        <v>119</v>
      </c>
      <c r="AB356" t="s">
        <v>120</v>
      </c>
      <c r="AC356" t="s">
        <v>150</v>
      </c>
      <c r="AD356" t="s">
        <v>142</v>
      </c>
      <c r="AE356" t="s">
        <v>143</v>
      </c>
      <c r="AF356">
        <v>0</v>
      </c>
      <c r="AG356" t="s">
        <v>124</v>
      </c>
      <c r="AH356">
        <f>IF(fun[[#This Row],[ExterQual]]="Ex",5,IF(fun[[#This Row],[ExterQual]]="Gd",4,IF(fun[[#This Row],[ExterQual]]="TA",3,IF(fun[[#This Row],[ExterQual]]="Fa",2,1))))</f>
        <v>3</v>
      </c>
      <c r="AI356" t="s">
        <v>124</v>
      </c>
      <c r="AJ356">
        <f>IF(fun[[#This Row],[ExterCond]]="Ex",5,IF(fun[[#This Row],[ExterCond]]="Gd",4,IF(fun[[#This Row],[ExterCond]]="TA",3,IF(fun[[#This Row],[ExterCond]]="Fa",2,1))))</f>
        <v>3</v>
      </c>
      <c r="AK356" t="s">
        <v>144</v>
      </c>
      <c r="AL356" t="s">
        <v>124</v>
      </c>
      <c r="AM356">
        <f>IF(fun[[#This Row],[BsmtQual]]="Ex",5,IF(fun[[#This Row],[BsmtQual]]="Gd",4,IF(fun[[#This Row],[BsmtQual]]="TA",3,IF(fun[[#This Row],[BsmtQual]]="Fa",2,IF(fun[[#This Row],[BsmtQual]]="Po",1,0)))))</f>
        <v>3</v>
      </c>
      <c r="AN356" t="s">
        <v>124</v>
      </c>
      <c r="AO356">
        <f>IF(fun[[#This Row],[BsmtCond]]="Ex",5,IF(fun[[#This Row],[BsmtCond]]="Gd",4,IF(fun[[#This Row],[BsmtCond]]="TA",3,IF(fun[[#This Row],[BsmtCond]]="Fa",2,IF(fun[[#This Row],[BsmtCond]]="Po",1,0)))))</f>
        <v>3</v>
      </c>
      <c r="AP356" t="s">
        <v>126</v>
      </c>
      <c r="AQ356">
        <f>IF(fun[[#This Row],[BsmtExposure]]="Gd",3,IF(fun[[#This Row],[BsmtExposure]]="Av",2,IF(fun[[#This Row],[BsmtExposure]]="Mn",1,0)))</f>
        <v>0</v>
      </c>
      <c r="AR356" t="s">
        <v>198</v>
      </c>
      <c r="AS356">
        <v>388</v>
      </c>
      <c r="AT356" t="s">
        <v>128</v>
      </c>
      <c r="AU356">
        <v>0</v>
      </c>
      <c r="AV356">
        <v>552</v>
      </c>
      <c r="AW356">
        <v>940</v>
      </c>
      <c r="AX356" t="s">
        <v>129</v>
      </c>
      <c r="AY356" t="s">
        <v>130</v>
      </c>
      <c r="AZ356">
        <f>IF(fun[[#This Row],[HeatingQC]]="Ex",5,IF(fun[[#This Row],[HeatingQC]]="Gd",4,IF(fun[[#This Row],[HeatingQC]]="TA",3,IF(fun[[#This Row],[HeatingQC]]="Fa",2,IF(fun[[#This Row],[HeatingQC]]="Po",1,0)))))</f>
        <v>5</v>
      </c>
      <c r="BA356" t="s">
        <v>131</v>
      </c>
      <c r="BB356" t="s">
        <v>132</v>
      </c>
      <c r="BC356">
        <v>1192</v>
      </c>
      <c r="BD356">
        <v>403</v>
      </c>
      <c r="BE356">
        <v>0</v>
      </c>
      <c r="BF356">
        <v>1595</v>
      </c>
      <c r="BG356">
        <f>LOG(fun[[#This Row],[GrLivArea]])</f>
        <v>3.2027606873931997</v>
      </c>
      <c r="BH356">
        <v>0</v>
      </c>
      <c r="BI356">
        <v>0</v>
      </c>
      <c r="BJ356">
        <f>fun[[#This Row],[BsmtFullBath]]+(0.5*fun[[#This Row],[BsmtHalfBath]])</f>
        <v>0</v>
      </c>
      <c r="BK356">
        <v>1</v>
      </c>
      <c r="BL356">
        <v>0</v>
      </c>
      <c r="BM356">
        <f>fun[[#This Row],[HalfBath]]+fun[[#This Row],[TOTBaseBath]]+fun[[#This Row],[FullBath]]</f>
        <v>1</v>
      </c>
      <c r="BN356">
        <v>2</v>
      </c>
      <c r="BO356">
        <v>1</v>
      </c>
      <c r="BP356" t="s">
        <v>124</v>
      </c>
      <c r="BQ356">
        <f>IF(fun[[#This Row],[KitchenQual]]="Ex",5,IF(fun[[#This Row],[KitchenQual]]="Gd",4,IF(fun[[#This Row],[KitchenQual]]="TA",3,IF(fun[[#This Row],[KitchenQual]]="Fa",2,0))))</f>
        <v>3</v>
      </c>
      <c r="BR356">
        <v>6</v>
      </c>
      <c r="BS356" t="s">
        <v>133</v>
      </c>
      <c r="BT356">
        <v>2</v>
      </c>
      <c r="BU356" t="s">
        <v>123</v>
      </c>
      <c r="BV356">
        <f>IF(fun[[#This Row],[FireplaceQu]]="Ex",5,IF(fun[[#This Row],[FireplaceQu]]="Gd",4,IF(fun[[#This Row],[FireplaceQu]]="TA",3,IF(fun[[#This Row],[FireplaceQu]]="Fa",2,0))))</f>
        <v>4</v>
      </c>
      <c r="BW356" t="s">
        <v>134</v>
      </c>
      <c r="BX356">
        <v>1940</v>
      </c>
      <c r="BY356" t="s">
        <v>128</v>
      </c>
      <c r="BZ356">
        <v>1</v>
      </c>
      <c r="CA356">
        <v>240</v>
      </c>
      <c r="CB356" t="s">
        <v>124</v>
      </c>
      <c r="CC356">
        <f>IF(fun[[#This Row],[GarageQual]]="Ex",5,IF(fun[[#This Row],[GarageQual]]="Gd",4,IF(fun[[#This Row],[GarageQual]]="TA",3,IF(fun[[#This Row],[GarageQual]]="Fa",2,IF(fun[[#This Row],[GarageQual]]="Po",1,0)))))</f>
        <v>3</v>
      </c>
      <c r="CD356" t="s">
        <v>124</v>
      </c>
      <c r="CE356">
        <f>IF(fun[[#This Row],[GarageCond]]="Ex",5,IF(fun[[#This Row],[GarageCond]]="Gd",4,IF(fun[[#This Row],[GarageCond]]="TA",3,IF(fun[[#This Row],[GarageCond]]="Fa",2,IF(fun[[#This Row],[GarageCond]]="Po",1,0)))))</f>
        <v>3</v>
      </c>
      <c r="CF356" t="s">
        <v>131</v>
      </c>
      <c r="CG356">
        <v>0</v>
      </c>
      <c r="CH356">
        <v>0</v>
      </c>
      <c r="CI356">
        <v>108</v>
      </c>
      <c r="CJ356">
        <v>0</v>
      </c>
      <c r="CK356">
        <v>0</v>
      </c>
      <c r="CL356">
        <f>(0.5*fun[[#This Row],[WoodDeckSF]])+fun[[#This Row],[OpenPorchSF]]+(2*fun[[#This Row],[EnclosedPorch]])+(1.5*fun[[#This Row],[3SsnPorch]])+fun[[#This Row],[ScreenPorch]]</f>
        <v>216</v>
      </c>
      <c r="CM356">
        <v>0</v>
      </c>
      <c r="CN356" t="s">
        <v>109</v>
      </c>
      <c r="CO356">
        <f>IF(fun[[#This Row],[PoolQC]]="Ex",5,IF(fun[[#This Row],[PoolQC]]="Gd",4,IF(fun[[#This Row],[PoolQC]]="TA",3,IF(fun[[#This Row],[PoolQC]]="Fa",2,IF(fun[[#This Row],[PoolQC]]="Po",1,0)))))</f>
        <v>0</v>
      </c>
      <c r="CP356" t="s">
        <v>109</v>
      </c>
      <c r="CQ356" t="s">
        <v>109</v>
      </c>
      <c r="CR356">
        <v>0</v>
      </c>
      <c r="CS356">
        <v>6</v>
      </c>
      <c r="CT356">
        <v>2006</v>
      </c>
      <c r="CU356" t="s">
        <v>136</v>
      </c>
      <c r="CV356" t="s">
        <v>137</v>
      </c>
      <c r="CW356">
        <f>COUNTIF(fun[[#This Row],[Id]:[SaleCondition]],0)</f>
        <v>18</v>
      </c>
      <c r="CX356">
        <f>COUNTIF(fun[[#This Row],[Id]:[SaleCondition]],"NA")</f>
        <v>4</v>
      </c>
      <c r="CY35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56">
        <f>fun[NUM_ExCond]+fun[NUM_BsmtCond]+fun[NUM_GarCond]</f>
        <v>9</v>
      </c>
      <c r="DA3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3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57.75</v>
      </c>
      <c r="DC356">
        <v>140000</v>
      </c>
    </row>
    <row r="357" spans="1:107" x14ac:dyDescent="0.25">
      <c r="A357">
        <v>356</v>
      </c>
      <c r="B357">
        <v>20</v>
      </c>
      <c r="C357" t="s">
        <v>107</v>
      </c>
      <c r="D357">
        <f>IF(fun[[#This Row],[MSZoning]]="RL",1,0)</f>
        <v>1</v>
      </c>
      <c r="E357">
        <f>IF(fun[[#This Row],[rl]]="RM",1,0)</f>
        <v>0</v>
      </c>
      <c r="F357">
        <f>IF(fun[[#This Row],[rm]]="RH",1,0)</f>
        <v>0</v>
      </c>
      <c r="G357">
        <f>IF(fun[[#This Row],[rh]]="C (all)",1,0)</f>
        <v>0</v>
      </c>
      <c r="H357">
        <v>105</v>
      </c>
      <c r="I357">
        <f>IF(fun[[#This Row],[LotFrontage]]="NA",0,fun[[#This Row],[LotFrontage]])</f>
        <v>105</v>
      </c>
      <c r="J357">
        <v>11249</v>
      </c>
      <c r="K357" t="s">
        <v>108</v>
      </c>
      <c r="L357" t="s">
        <v>109</v>
      </c>
      <c r="M357" t="s">
        <v>186</v>
      </c>
      <c r="N357" t="s">
        <v>111</v>
      </c>
      <c r="O357" t="s">
        <v>112</v>
      </c>
      <c r="P357" t="s">
        <v>113</v>
      </c>
      <c r="Q357" t="s">
        <v>114</v>
      </c>
      <c r="R357" t="s">
        <v>115</v>
      </c>
      <c r="S357" t="s">
        <v>116</v>
      </c>
      <c r="T357" t="s">
        <v>116</v>
      </c>
      <c r="U357" t="s">
        <v>117</v>
      </c>
      <c r="V357" t="s">
        <v>141</v>
      </c>
      <c r="W357">
        <v>6</v>
      </c>
      <c r="X357">
        <v>5</v>
      </c>
      <c r="Y357">
        <v>1995</v>
      </c>
      <c r="Z357">
        <v>1995</v>
      </c>
      <c r="AA357" t="s">
        <v>119</v>
      </c>
      <c r="AB357" t="s">
        <v>120</v>
      </c>
      <c r="AC357" t="s">
        <v>121</v>
      </c>
      <c r="AD357" t="s">
        <v>121</v>
      </c>
      <c r="AE357" t="s">
        <v>143</v>
      </c>
      <c r="AF357">
        <v>0</v>
      </c>
      <c r="AG357" t="s">
        <v>123</v>
      </c>
      <c r="AH357">
        <f>IF(fun[[#This Row],[ExterQual]]="Ex",5,IF(fun[[#This Row],[ExterQual]]="Gd",4,IF(fun[[#This Row],[ExterQual]]="TA",3,IF(fun[[#This Row],[ExterQual]]="Fa",2,1))))</f>
        <v>4</v>
      </c>
      <c r="AI357" t="s">
        <v>123</v>
      </c>
      <c r="AJ357">
        <f>IF(fun[[#This Row],[ExterCond]]="Ex",5,IF(fun[[#This Row],[ExterCond]]="Gd",4,IF(fun[[#This Row],[ExterCond]]="TA",3,IF(fun[[#This Row],[ExterCond]]="Fa",2,1))))</f>
        <v>4</v>
      </c>
      <c r="AK357" t="s">
        <v>125</v>
      </c>
      <c r="AL357" t="s">
        <v>123</v>
      </c>
      <c r="AM357">
        <f>IF(fun[[#This Row],[BsmtQual]]="Ex",5,IF(fun[[#This Row],[BsmtQual]]="Gd",4,IF(fun[[#This Row],[BsmtQual]]="TA",3,IF(fun[[#This Row],[BsmtQual]]="Fa",2,IF(fun[[#This Row],[BsmtQual]]="Po",1,0)))))</f>
        <v>4</v>
      </c>
      <c r="AN357" t="s">
        <v>123</v>
      </c>
      <c r="AO357">
        <f>IF(fun[[#This Row],[BsmtCond]]="Ex",5,IF(fun[[#This Row],[BsmtCond]]="Gd",4,IF(fun[[#This Row],[BsmtCond]]="TA",3,IF(fun[[#This Row],[BsmtCond]]="Fa",2,IF(fun[[#This Row],[BsmtCond]]="Po",1,0)))))</f>
        <v>4</v>
      </c>
      <c r="AP357" t="s">
        <v>126</v>
      </c>
      <c r="AQ357">
        <f>IF(fun[[#This Row],[BsmtExposure]]="Gd",3,IF(fun[[#This Row],[BsmtExposure]]="Av",2,IF(fun[[#This Row],[BsmtExposure]]="Mn",1,0)))</f>
        <v>0</v>
      </c>
      <c r="AR357" t="s">
        <v>145</v>
      </c>
      <c r="AS357">
        <v>334</v>
      </c>
      <c r="AT357" t="s">
        <v>167</v>
      </c>
      <c r="AU357">
        <v>544</v>
      </c>
      <c r="AV357">
        <v>322</v>
      </c>
      <c r="AW357">
        <v>1200</v>
      </c>
      <c r="AX357" t="s">
        <v>129</v>
      </c>
      <c r="AY357" t="s">
        <v>130</v>
      </c>
      <c r="AZ357">
        <f>IF(fun[[#This Row],[HeatingQC]]="Ex",5,IF(fun[[#This Row],[HeatingQC]]="Gd",4,IF(fun[[#This Row],[HeatingQC]]="TA",3,IF(fun[[#This Row],[HeatingQC]]="Fa",2,IF(fun[[#This Row],[HeatingQC]]="Po",1,0)))))</f>
        <v>5</v>
      </c>
      <c r="BA357" t="s">
        <v>131</v>
      </c>
      <c r="BB357" t="s">
        <v>132</v>
      </c>
      <c r="BC357">
        <v>1200</v>
      </c>
      <c r="BD357">
        <v>0</v>
      </c>
      <c r="BE357">
        <v>0</v>
      </c>
      <c r="BF357">
        <v>1200</v>
      </c>
      <c r="BG357">
        <f>LOG(fun[[#This Row],[GrLivArea]])</f>
        <v>3.0791812460476247</v>
      </c>
      <c r="BH357">
        <v>1</v>
      </c>
      <c r="BI357">
        <v>0</v>
      </c>
      <c r="BJ357">
        <f>fun[[#This Row],[BsmtFullBath]]+(0.5*fun[[#This Row],[BsmtHalfBath]])</f>
        <v>1</v>
      </c>
      <c r="BK357">
        <v>2</v>
      </c>
      <c r="BL357">
        <v>0</v>
      </c>
      <c r="BM357">
        <f>fun[[#This Row],[HalfBath]]+fun[[#This Row],[TOTBaseBath]]+fun[[#This Row],[FullBath]]</f>
        <v>3</v>
      </c>
      <c r="BN357">
        <v>3</v>
      </c>
      <c r="BO357">
        <v>1</v>
      </c>
      <c r="BP357" t="s">
        <v>123</v>
      </c>
      <c r="BQ357">
        <f>IF(fun[[#This Row],[KitchenQual]]="Ex",5,IF(fun[[#This Row],[KitchenQual]]="Gd",4,IF(fun[[#This Row],[KitchenQual]]="TA",3,IF(fun[[#This Row],[KitchenQual]]="Fa",2,0))))</f>
        <v>4</v>
      </c>
      <c r="BR357">
        <v>6</v>
      </c>
      <c r="BS357" t="s">
        <v>133</v>
      </c>
      <c r="BT357">
        <v>0</v>
      </c>
      <c r="BU357" t="s">
        <v>109</v>
      </c>
      <c r="BV357">
        <f>IF(fun[[#This Row],[FireplaceQu]]="Ex",5,IF(fun[[#This Row],[FireplaceQu]]="Gd",4,IF(fun[[#This Row],[FireplaceQu]]="TA",3,IF(fun[[#This Row],[FireplaceQu]]="Fa",2,0))))</f>
        <v>0</v>
      </c>
      <c r="BW357" t="s">
        <v>134</v>
      </c>
      <c r="BX357">
        <v>1995</v>
      </c>
      <c r="BY357" t="s">
        <v>135</v>
      </c>
      <c r="BZ357">
        <v>2</v>
      </c>
      <c r="CA357">
        <v>521</v>
      </c>
      <c r="CB357" t="s">
        <v>124</v>
      </c>
      <c r="CC357">
        <f>IF(fun[[#This Row],[GarageQual]]="Ex",5,IF(fun[[#This Row],[GarageQual]]="Gd",4,IF(fun[[#This Row],[GarageQual]]="TA",3,IF(fun[[#This Row],[GarageQual]]="Fa",2,IF(fun[[#This Row],[GarageQual]]="Po",1,0)))))</f>
        <v>3</v>
      </c>
      <c r="CD357" t="s">
        <v>124</v>
      </c>
      <c r="CE357">
        <f>IF(fun[[#This Row],[GarageCond]]="Ex",5,IF(fun[[#This Row],[GarageCond]]="Gd",4,IF(fun[[#This Row],[GarageCond]]="TA",3,IF(fun[[#This Row],[GarageCond]]="Fa",2,IF(fun[[#This Row],[GarageCond]]="Po",1,0)))))</f>
        <v>3</v>
      </c>
      <c r="CF357" t="s">
        <v>131</v>
      </c>
      <c r="CG357">
        <v>0</v>
      </c>
      <c r="CH357">
        <v>26</v>
      </c>
      <c r="CI357">
        <v>0</v>
      </c>
      <c r="CJ357">
        <v>0</v>
      </c>
      <c r="CK357">
        <v>0</v>
      </c>
      <c r="CL357">
        <f>(0.5*fun[[#This Row],[WoodDeckSF]])+fun[[#This Row],[OpenPorchSF]]+(2*fun[[#This Row],[EnclosedPorch]])+(1.5*fun[[#This Row],[3SsnPorch]])+fun[[#This Row],[ScreenPorch]]</f>
        <v>26</v>
      </c>
      <c r="CM357">
        <v>0</v>
      </c>
      <c r="CN357" t="s">
        <v>109</v>
      </c>
      <c r="CO357">
        <f>IF(fun[[#This Row],[PoolQC]]="Ex",5,IF(fun[[#This Row],[PoolQC]]="Gd",4,IF(fun[[#This Row],[PoolQC]]="TA",3,IF(fun[[#This Row],[PoolQC]]="Fa",2,IF(fun[[#This Row],[PoolQC]]="Po",1,0)))))</f>
        <v>0</v>
      </c>
      <c r="CP357" t="s">
        <v>109</v>
      </c>
      <c r="CQ357" t="s">
        <v>109</v>
      </c>
      <c r="CR357">
        <v>0</v>
      </c>
      <c r="CS357">
        <v>8</v>
      </c>
      <c r="CT357">
        <v>2007</v>
      </c>
      <c r="CU357" t="s">
        <v>136</v>
      </c>
      <c r="CV357" t="s">
        <v>137</v>
      </c>
      <c r="CW357">
        <f>COUNTIF(fun[[#This Row],[Id]:[SaleCondition]],0)</f>
        <v>18</v>
      </c>
      <c r="CX357">
        <f>COUNTIF(fun[[#This Row],[Id]:[SaleCondition]],"NA")</f>
        <v>5</v>
      </c>
      <c r="CY357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357">
        <f>fun[NUM_ExCond]+fun[NUM_BsmtCond]+fun[NUM_GarCond]</f>
        <v>11</v>
      </c>
      <c r="DA3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3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64.833333333333343</v>
      </c>
      <c r="DC357">
        <v>177500</v>
      </c>
    </row>
    <row r="358" spans="1:107" x14ac:dyDescent="0.25">
      <c r="A358">
        <v>357</v>
      </c>
      <c r="B358">
        <v>20</v>
      </c>
      <c r="C358" t="s">
        <v>107</v>
      </c>
      <c r="D358">
        <f>IF(fun[[#This Row],[MSZoning]]="RL",1,0)</f>
        <v>1</v>
      </c>
      <c r="E358">
        <f>IF(fun[[#This Row],[rl]]="RM",1,0)</f>
        <v>0</v>
      </c>
      <c r="F358">
        <f>IF(fun[[#This Row],[rm]]="RH",1,0)</f>
        <v>0</v>
      </c>
      <c r="G358">
        <f>IF(fun[[#This Row],[rh]]="C (all)",1,0)</f>
        <v>0</v>
      </c>
      <c r="H358" t="s">
        <v>109</v>
      </c>
      <c r="I358">
        <f>IF(fun[[#This Row],[LotFrontage]]="NA",0,fun[[#This Row],[LotFrontage]])</f>
        <v>0</v>
      </c>
      <c r="J358">
        <v>9248</v>
      </c>
      <c r="K358" t="s">
        <v>108</v>
      </c>
      <c r="L358" t="s">
        <v>109</v>
      </c>
      <c r="M358" t="s">
        <v>146</v>
      </c>
      <c r="N358" t="s">
        <v>111</v>
      </c>
      <c r="O358" t="s">
        <v>112</v>
      </c>
      <c r="P358" t="s">
        <v>113</v>
      </c>
      <c r="Q358" t="s">
        <v>114</v>
      </c>
      <c r="R358" t="s">
        <v>219</v>
      </c>
      <c r="S358" t="s">
        <v>116</v>
      </c>
      <c r="T358" t="s">
        <v>116</v>
      </c>
      <c r="U358" t="s">
        <v>117</v>
      </c>
      <c r="V358" t="s">
        <v>141</v>
      </c>
      <c r="W358">
        <v>6</v>
      </c>
      <c r="X358">
        <v>6</v>
      </c>
      <c r="Y358">
        <v>1992</v>
      </c>
      <c r="Z358">
        <v>1992</v>
      </c>
      <c r="AA358" t="s">
        <v>119</v>
      </c>
      <c r="AB358" t="s">
        <v>120</v>
      </c>
      <c r="AC358" t="s">
        <v>166</v>
      </c>
      <c r="AD358" t="s">
        <v>166</v>
      </c>
      <c r="AE358" t="s">
        <v>122</v>
      </c>
      <c r="AF358">
        <v>106</v>
      </c>
      <c r="AG358" t="s">
        <v>124</v>
      </c>
      <c r="AH358">
        <f>IF(fun[[#This Row],[ExterQual]]="Ex",5,IF(fun[[#This Row],[ExterQual]]="Gd",4,IF(fun[[#This Row],[ExterQual]]="TA",3,IF(fun[[#This Row],[ExterQual]]="Fa",2,1))))</f>
        <v>3</v>
      </c>
      <c r="AI358" t="s">
        <v>124</v>
      </c>
      <c r="AJ358">
        <f>IF(fun[[#This Row],[ExterCond]]="Ex",5,IF(fun[[#This Row],[ExterCond]]="Gd",4,IF(fun[[#This Row],[ExterCond]]="TA",3,IF(fun[[#This Row],[ExterCond]]="Fa",2,1))))</f>
        <v>3</v>
      </c>
      <c r="AK358" t="s">
        <v>125</v>
      </c>
      <c r="AL358" t="s">
        <v>123</v>
      </c>
      <c r="AM358">
        <f>IF(fun[[#This Row],[BsmtQual]]="Ex",5,IF(fun[[#This Row],[BsmtQual]]="Gd",4,IF(fun[[#This Row],[BsmtQual]]="TA",3,IF(fun[[#This Row],[BsmtQual]]="Fa",2,IF(fun[[#This Row],[BsmtQual]]="Po",1,0)))))</f>
        <v>4</v>
      </c>
      <c r="AN358" t="s">
        <v>124</v>
      </c>
      <c r="AO358">
        <f>IF(fun[[#This Row],[BsmtCond]]="Ex",5,IF(fun[[#This Row],[BsmtCond]]="Gd",4,IF(fun[[#This Row],[BsmtCond]]="TA",3,IF(fun[[#This Row],[BsmtCond]]="Fa",2,IF(fun[[#This Row],[BsmtCond]]="Po",1,0)))))</f>
        <v>3</v>
      </c>
      <c r="AP358" t="s">
        <v>126</v>
      </c>
      <c r="AQ358">
        <f>IF(fun[[#This Row],[BsmtExposure]]="Gd",3,IF(fun[[#This Row],[BsmtExposure]]="Av",2,IF(fun[[#This Row],[BsmtExposure]]="Mn",1,0)))</f>
        <v>0</v>
      </c>
      <c r="AR358" t="s">
        <v>127</v>
      </c>
      <c r="AS358">
        <v>560</v>
      </c>
      <c r="AT358" t="s">
        <v>128</v>
      </c>
      <c r="AU358">
        <v>0</v>
      </c>
      <c r="AV358">
        <v>598</v>
      </c>
      <c r="AW358">
        <v>1158</v>
      </c>
      <c r="AX358" t="s">
        <v>129</v>
      </c>
      <c r="AY358" t="s">
        <v>123</v>
      </c>
      <c r="AZ358">
        <f>IF(fun[[#This Row],[HeatingQC]]="Ex",5,IF(fun[[#This Row],[HeatingQC]]="Gd",4,IF(fun[[#This Row],[HeatingQC]]="TA",3,IF(fun[[#This Row],[HeatingQC]]="Fa",2,IF(fun[[#This Row],[HeatingQC]]="Po",1,0)))))</f>
        <v>4</v>
      </c>
      <c r="BA358" t="s">
        <v>131</v>
      </c>
      <c r="BB358" t="s">
        <v>132</v>
      </c>
      <c r="BC358">
        <v>1167</v>
      </c>
      <c r="BD358">
        <v>0</v>
      </c>
      <c r="BE358">
        <v>0</v>
      </c>
      <c r="BF358">
        <v>1167</v>
      </c>
      <c r="BG358">
        <f>LOG(fun[[#This Row],[GrLivArea]])</f>
        <v>3.0670708560453703</v>
      </c>
      <c r="BH358">
        <v>1</v>
      </c>
      <c r="BI358">
        <v>0</v>
      </c>
      <c r="BJ358">
        <f>fun[[#This Row],[BsmtFullBath]]+(0.5*fun[[#This Row],[BsmtHalfBath]])</f>
        <v>1</v>
      </c>
      <c r="BK358">
        <v>2</v>
      </c>
      <c r="BL358">
        <v>0</v>
      </c>
      <c r="BM358">
        <f>fun[[#This Row],[HalfBath]]+fun[[#This Row],[TOTBaseBath]]+fun[[#This Row],[FullBath]]</f>
        <v>3</v>
      </c>
      <c r="BN358">
        <v>3</v>
      </c>
      <c r="BO358">
        <v>1</v>
      </c>
      <c r="BP358" t="s">
        <v>123</v>
      </c>
      <c r="BQ358">
        <f>IF(fun[[#This Row],[KitchenQual]]="Ex",5,IF(fun[[#This Row],[KitchenQual]]="Gd",4,IF(fun[[#This Row],[KitchenQual]]="TA",3,IF(fun[[#This Row],[KitchenQual]]="Fa",2,0))))</f>
        <v>4</v>
      </c>
      <c r="BR358">
        <v>6</v>
      </c>
      <c r="BS358" t="s">
        <v>133</v>
      </c>
      <c r="BT358">
        <v>0</v>
      </c>
      <c r="BU358" t="s">
        <v>109</v>
      </c>
      <c r="BV358">
        <f>IF(fun[[#This Row],[FireplaceQu]]="Ex",5,IF(fun[[#This Row],[FireplaceQu]]="Gd",4,IF(fun[[#This Row],[FireplaceQu]]="TA",3,IF(fun[[#This Row],[FireplaceQu]]="Fa",2,0))))</f>
        <v>0</v>
      </c>
      <c r="BW358" t="s">
        <v>134</v>
      </c>
      <c r="BX358">
        <v>1992</v>
      </c>
      <c r="BY358" t="s">
        <v>135</v>
      </c>
      <c r="BZ358">
        <v>2</v>
      </c>
      <c r="CA358">
        <v>400</v>
      </c>
      <c r="CB358" t="s">
        <v>124</v>
      </c>
      <c r="CC358">
        <f>IF(fun[[#This Row],[GarageQual]]="Ex",5,IF(fun[[#This Row],[GarageQual]]="Gd",4,IF(fun[[#This Row],[GarageQual]]="TA",3,IF(fun[[#This Row],[GarageQual]]="Fa",2,IF(fun[[#This Row],[GarageQual]]="Po",1,0)))))</f>
        <v>3</v>
      </c>
      <c r="CD358" t="s">
        <v>124</v>
      </c>
      <c r="CE358">
        <f>IF(fun[[#This Row],[GarageCond]]="Ex",5,IF(fun[[#This Row],[GarageCond]]="Gd",4,IF(fun[[#This Row],[GarageCond]]="TA",3,IF(fun[[#This Row],[GarageCond]]="Fa",2,IF(fun[[#This Row],[GarageCond]]="Po",1,0)))))</f>
        <v>3</v>
      </c>
      <c r="CF358" t="s">
        <v>131</v>
      </c>
      <c r="CG358">
        <v>120</v>
      </c>
      <c r="CH358">
        <v>26</v>
      </c>
      <c r="CI358">
        <v>0</v>
      </c>
      <c r="CJ358">
        <v>0</v>
      </c>
      <c r="CK358">
        <v>0</v>
      </c>
      <c r="CL358">
        <f>(0.5*fun[[#This Row],[WoodDeckSF]])+fun[[#This Row],[OpenPorchSF]]+(2*fun[[#This Row],[EnclosedPorch]])+(1.5*fun[[#This Row],[3SsnPorch]])+fun[[#This Row],[ScreenPorch]]</f>
        <v>86</v>
      </c>
      <c r="CM358">
        <v>0</v>
      </c>
      <c r="CN358" t="s">
        <v>109</v>
      </c>
      <c r="CO358">
        <f>IF(fun[[#This Row],[PoolQC]]="Ex",5,IF(fun[[#This Row],[PoolQC]]="Gd",4,IF(fun[[#This Row],[PoolQC]]="TA",3,IF(fun[[#This Row],[PoolQC]]="Fa",2,IF(fun[[#This Row],[PoolQC]]="Po",1,0)))))</f>
        <v>0</v>
      </c>
      <c r="CP358" t="s">
        <v>109</v>
      </c>
      <c r="CQ358" t="s">
        <v>109</v>
      </c>
      <c r="CR358">
        <v>0</v>
      </c>
      <c r="CS358">
        <v>7</v>
      </c>
      <c r="CT358">
        <v>2009</v>
      </c>
      <c r="CU358" t="s">
        <v>136</v>
      </c>
      <c r="CV358" t="s">
        <v>137</v>
      </c>
      <c r="CW358">
        <f>COUNTIF(fun[[#This Row],[Id]:[SaleCondition]],0)</f>
        <v>18</v>
      </c>
      <c r="CX358">
        <f>COUNTIF(fun[[#This Row],[Id]:[SaleCondition]],"NA")</f>
        <v>6</v>
      </c>
      <c r="CY358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358">
        <f>fun[NUM_ExCond]+fun[NUM_BsmtCond]+fun[NUM_GarCond]</f>
        <v>9</v>
      </c>
      <c r="DA3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3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358">
        <v>173000</v>
      </c>
    </row>
    <row r="359" spans="1:107" x14ac:dyDescent="0.25">
      <c r="A359">
        <v>358</v>
      </c>
      <c r="B359">
        <v>120</v>
      </c>
      <c r="C359" t="s">
        <v>168</v>
      </c>
      <c r="D359">
        <f>IF(fun[[#This Row],[MSZoning]]="RL",1,0)</f>
        <v>0</v>
      </c>
      <c r="E359">
        <f>IF(fun[[#This Row],[rl]]="RM",1,0)</f>
        <v>0</v>
      </c>
      <c r="F359">
        <f>IF(fun[[#This Row],[rm]]="RH",1,0)</f>
        <v>0</v>
      </c>
      <c r="G359">
        <f>IF(fun[[#This Row],[rh]]="C (all)",1,0)</f>
        <v>0</v>
      </c>
      <c r="H359">
        <v>44</v>
      </c>
      <c r="I359">
        <f>IF(fun[[#This Row],[LotFrontage]]="NA",0,fun[[#This Row],[LotFrontage]])</f>
        <v>44</v>
      </c>
      <c r="J359">
        <v>4224</v>
      </c>
      <c r="K359" t="s">
        <v>108</v>
      </c>
      <c r="L359" t="s">
        <v>109</v>
      </c>
      <c r="M359" t="s">
        <v>110</v>
      </c>
      <c r="N359" t="s">
        <v>111</v>
      </c>
      <c r="O359" t="s">
        <v>112</v>
      </c>
      <c r="P359" t="s">
        <v>113</v>
      </c>
      <c r="Q359" t="s">
        <v>114</v>
      </c>
      <c r="R359" t="s">
        <v>204</v>
      </c>
      <c r="S359" t="s">
        <v>116</v>
      </c>
      <c r="T359" t="s">
        <v>116</v>
      </c>
      <c r="U359" t="s">
        <v>205</v>
      </c>
      <c r="V359" t="s">
        <v>141</v>
      </c>
      <c r="W359">
        <v>5</v>
      </c>
      <c r="X359">
        <v>5</v>
      </c>
      <c r="Y359">
        <v>1976</v>
      </c>
      <c r="Z359">
        <v>1976</v>
      </c>
      <c r="AA359" t="s">
        <v>119</v>
      </c>
      <c r="AB359" t="s">
        <v>120</v>
      </c>
      <c r="AC359" t="s">
        <v>206</v>
      </c>
      <c r="AD359" t="s">
        <v>207</v>
      </c>
      <c r="AE359" t="s">
        <v>143</v>
      </c>
      <c r="AF359">
        <v>0</v>
      </c>
      <c r="AG359" t="s">
        <v>124</v>
      </c>
      <c r="AH359">
        <f>IF(fun[[#This Row],[ExterQual]]="Ex",5,IF(fun[[#This Row],[ExterQual]]="Gd",4,IF(fun[[#This Row],[ExterQual]]="TA",3,IF(fun[[#This Row],[ExterQual]]="Fa",2,1))))</f>
        <v>3</v>
      </c>
      <c r="AI359" t="s">
        <v>124</v>
      </c>
      <c r="AJ359">
        <f>IF(fun[[#This Row],[ExterCond]]="Ex",5,IF(fun[[#This Row],[ExterCond]]="Gd",4,IF(fun[[#This Row],[ExterCond]]="TA",3,IF(fun[[#This Row],[ExterCond]]="Fa",2,1))))</f>
        <v>3</v>
      </c>
      <c r="AK359" t="s">
        <v>125</v>
      </c>
      <c r="AL359" t="s">
        <v>123</v>
      </c>
      <c r="AM359">
        <f>IF(fun[[#This Row],[BsmtQual]]="Ex",5,IF(fun[[#This Row],[BsmtQual]]="Gd",4,IF(fun[[#This Row],[BsmtQual]]="TA",3,IF(fun[[#This Row],[BsmtQual]]="Fa",2,IF(fun[[#This Row],[BsmtQual]]="Po",1,0)))))</f>
        <v>4</v>
      </c>
      <c r="AN359" t="s">
        <v>124</v>
      </c>
      <c r="AO359">
        <f>IF(fun[[#This Row],[BsmtCond]]="Ex",5,IF(fun[[#This Row],[BsmtCond]]="Gd",4,IF(fun[[#This Row],[BsmtCond]]="TA",3,IF(fun[[#This Row],[BsmtCond]]="Fa",2,IF(fun[[#This Row],[BsmtCond]]="Po",1,0)))))</f>
        <v>3</v>
      </c>
      <c r="AP359" t="s">
        <v>126</v>
      </c>
      <c r="AQ359">
        <f>IF(fun[[#This Row],[BsmtExposure]]="Gd",3,IF(fun[[#This Row],[BsmtExposure]]="Av",2,IF(fun[[#This Row],[BsmtExposure]]="Mn",1,0)))</f>
        <v>0</v>
      </c>
      <c r="AR359" t="s">
        <v>145</v>
      </c>
      <c r="AS359">
        <v>874</v>
      </c>
      <c r="AT359" t="s">
        <v>128</v>
      </c>
      <c r="AU359">
        <v>0</v>
      </c>
      <c r="AV359">
        <v>268</v>
      </c>
      <c r="AW359">
        <v>1142</v>
      </c>
      <c r="AX359" t="s">
        <v>129</v>
      </c>
      <c r="AY359" t="s">
        <v>124</v>
      </c>
      <c r="AZ359">
        <f>IF(fun[[#This Row],[HeatingQC]]="Ex",5,IF(fun[[#This Row],[HeatingQC]]="Gd",4,IF(fun[[#This Row],[HeatingQC]]="TA",3,IF(fun[[#This Row],[HeatingQC]]="Fa",2,IF(fun[[#This Row],[HeatingQC]]="Po",1,0)))))</f>
        <v>3</v>
      </c>
      <c r="BA359" t="s">
        <v>131</v>
      </c>
      <c r="BB359" t="s">
        <v>132</v>
      </c>
      <c r="BC359">
        <v>1142</v>
      </c>
      <c r="BD359">
        <v>0</v>
      </c>
      <c r="BE359">
        <v>0</v>
      </c>
      <c r="BF359">
        <v>1142</v>
      </c>
      <c r="BG359">
        <f>LOG(fun[[#This Row],[GrLivArea]])</f>
        <v>3.0576661039098294</v>
      </c>
      <c r="BH359">
        <v>1</v>
      </c>
      <c r="BI359">
        <v>0</v>
      </c>
      <c r="BJ359">
        <f>fun[[#This Row],[BsmtFullBath]]+(0.5*fun[[#This Row],[BsmtHalfBath]])</f>
        <v>1</v>
      </c>
      <c r="BK359">
        <v>1</v>
      </c>
      <c r="BL359">
        <v>1</v>
      </c>
      <c r="BM359">
        <f>fun[[#This Row],[HalfBath]]+fun[[#This Row],[TOTBaseBath]]+fun[[#This Row],[FullBath]]</f>
        <v>3</v>
      </c>
      <c r="BN359">
        <v>3</v>
      </c>
      <c r="BO359">
        <v>1</v>
      </c>
      <c r="BP359" t="s">
        <v>124</v>
      </c>
      <c r="BQ359">
        <f>IF(fun[[#This Row],[KitchenQual]]="Ex",5,IF(fun[[#This Row],[KitchenQual]]="Gd",4,IF(fun[[#This Row],[KitchenQual]]="TA",3,IF(fun[[#This Row],[KitchenQual]]="Fa",2,0))))</f>
        <v>3</v>
      </c>
      <c r="BR359">
        <v>6</v>
      </c>
      <c r="BS359" t="s">
        <v>133</v>
      </c>
      <c r="BT359">
        <v>1</v>
      </c>
      <c r="BU359" t="s">
        <v>238</v>
      </c>
      <c r="BV359">
        <f>IF(fun[[#This Row],[FireplaceQu]]="Ex",5,IF(fun[[#This Row],[FireplaceQu]]="Gd",4,IF(fun[[#This Row],[FireplaceQu]]="TA",3,IF(fun[[#This Row],[FireplaceQu]]="Fa",2,0))))</f>
        <v>0</v>
      </c>
      <c r="BW359" t="s">
        <v>134</v>
      </c>
      <c r="BX359">
        <v>1976</v>
      </c>
      <c r="BY359" t="s">
        <v>183</v>
      </c>
      <c r="BZ359">
        <v>2</v>
      </c>
      <c r="CA359">
        <v>528</v>
      </c>
      <c r="CB359" t="s">
        <v>124</v>
      </c>
      <c r="CC359">
        <f>IF(fun[[#This Row],[GarageQual]]="Ex",5,IF(fun[[#This Row],[GarageQual]]="Gd",4,IF(fun[[#This Row],[GarageQual]]="TA",3,IF(fun[[#This Row],[GarageQual]]="Fa",2,IF(fun[[#This Row],[GarageQual]]="Po",1,0)))))</f>
        <v>3</v>
      </c>
      <c r="CD359" t="s">
        <v>124</v>
      </c>
      <c r="CE359">
        <f>IF(fun[[#This Row],[GarageCond]]="Ex",5,IF(fun[[#This Row],[GarageCond]]="Gd",4,IF(fun[[#This Row],[GarageCond]]="TA",3,IF(fun[[#This Row],[GarageCond]]="Fa",2,IF(fun[[#This Row],[GarageCond]]="Po",1,0)))))</f>
        <v>3</v>
      </c>
      <c r="CF359" t="s">
        <v>131</v>
      </c>
      <c r="CG359">
        <v>536</v>
      </c>
      <c r="CH359">
        <v>90</v>
      </c>
      <c r="CI359">
        <v>0</v>
      </c>
      <c r="CJ359">
        <v>0</v>
      </c>
      <c r="CK359">
        <v>0</v>
      </c>
      <c r="CL359">
        <f>(0.5*fun[[#This Row],[WoodDeckSF]])+fun[[#This Row],[OpenPorchSF]]+(2*fun[[#This Row],[EnclosedPorch]])+(1.5*fun[[#This Row],[3SsnPorch]])+fun[[#This Row],[ScreenPorch]]</f>
        <v>358</v>
      </c>
      <c r="CM359">
        <v>0</v>
      </c>
      <c r="CN359" t="s">
        <v>109</v>
      </c>
      <c r="CO359">
        <f>IF(fun[[#This Row],[PoolQC]]="Ex",5,IF(fun[[#This Row],[PoolQC]]="Gd",4,IF(fun[[#This Row],[PoolQC]]="TA",3,IF(fun[[#This Row],[PoolQC]]="Fa",2,IF(fun[[#This Row],[PoolQC]]="Po",1,0)))))</f>
        <v>0</v>
      </c>
      <c r="CP359" t="s">
        <v>160</v>
      </c>
      <c r="CQ359" t="s">
        <v>109</v>
      </c>
      <c r="CR359">
        <v>0</v>
      </c>
      <c r="CS359">
        <v>8</v>
      </c>
      <c r="CT359">
        <v>2007</v>
      </c>
      <c r="CU359" t="s">
        <v>136</v>
      </c>
      <c r="CV359" t="s">
        <v>137</v>
      </c>
      <c r="CW359">
        <f>COUNTIF(fun[[#This Row],[Id]:[SaleCondition]],0)</f>
        <v>17</v>
      </c>
      <c r="CX359">
        <f>COUNTIF(fun[[#This Row],[Id]:[SaleCondition]],"NA")</f>
        <v>3</v>
      </c>
      <c r="CY35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359">
        <f>fun[NUM_ExCond]+fun[NUM_BsmtCond]+fun[NUM_GarCond]</f>
        <v>9</v>
      </c>
      <c r="DA3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3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359">
        <v>134000</v>
      </c>
    </row>
    <row r="360" spans="1:107" x14ac:dyDescent="0.25">
      <c r="A360">
        <v>359</v>
      </c>
      <c r="B360">
        <v>80</v>
      </c>
      <c r="C360" t="s">
        <v>107</v>
      </c>
      <c r="D360">
        <f>IF(fun[[#This Row],[MSZoning]]="RL",1,0)</f>
        <v>1</v>
      </c>
      <c r="E360">
        <f>IF(fun[[#This Row],[rl]]="RM",1,0)</f>
        <v>0</v>
      </c>
      <c r="F360">
        <f>IF(fun[[#This Row],[rm]]="RH",1,0)</f>
        <v>0</v>
      </c>
      <c r="G360">
        <f>IF(fun[[#This Row],[rh]]="C (all)",1,0)</f>
        <v>0</v>
      </c>
      <c r="H360">
        <v>92</v>
      </c>
      <c r="I360">
        <f>IF(fun[[#This Row],[LotFrontage]]="NA",0,fun[[#This Row],[LotFrontage]])</f>
        <v>92</v>
      </c>
      <c r="J360">
        <v>6930</v>
      </c>
      <c r="K360" t="s">
        <v>108</v>
      </c>
      <c r="L360" t="s">
        <v>109</v>
      </c>
      <c r="M360" t="s">
        <v>146</v>
      </c>
      <c r="N360" t="s">
        <v>111</v>
      </c>
      <c r="O360" t="s">
        <v>112</v>
      </c>
      <c r="P360" t="s">
        <v>113</v>
      </c>
      <c r="Q360" t="s">
        <v>114</v>
      </c>
      <c r="R360" t="s">
        <v>231</v>
      </c>
      <c r="S360" t="s">
        <v>116</v>
      </c>
      <c r="T360" t="s">
        <v>116</v>
      </c>
      <c r="U360" t="s">
        <v>117</v>
      </c>
      <c r="V360" t="s">
        <v>223</v>
      </c>
      <c r="W360">
        <v>5</v>
      </c>
      <c r="X360">
        <v>4</v>
      </c>
      <c r="Y360">
        <v>1958</v>
      </c>
      <c r="Z360">
        <v>1958</v>
      </c>
      <c r="AA360" t="s">
        <v>178</v>
      </c>
      <c r="AB360" t="s">
        <v>120</v>
      </c>
      <c r="AC360" t="s">
        <v>150</v>
      </c>
      <c r="AD360" t="s">
        <v>260</v>
      </c>
      <c r="AE360" t="s">
        <v>122</v>
      </c>
      <c r="AF360">
        <v>120</v>
      </c>
      <c r="AG360" t="s">
        <v>124</v>
      </c>
      <c r="AH360">
        <f>IF(fun[[#This Row],[ExterQual]]="Ex",5,IF(fun[[#This Row],[ExterQual]]="Gd",4,IF(fun[[#This Row],[ExterQual]]="TA",3,IF(fun[[#This Row],[ExterQual]]="Fa",2,1))))</f>
        <v>3</v>
      </c>
      <c r="AI360" t="s">
        <v>124</v>
      </c>
      <c r="AJ360">
        <f>IF(fun[[#This Row],[ExterCond]]="Ex",5,IF(fun[[#This Row],[ExterCond]]="Gd",4,IF(fun[[#This Row],[ExterCond]]="TA",3,IF(fun[[#This Row],[ExterCond]]="Fa",2,1))))</f>
        <v>3</v>
      </c>
      <c r="AK360" t="s">
        <v>144</v>
      </c>
      <c r="AL360" t="s">
        <v>124</v>
      </c>
      <c r="AM360">
        <f>IF(fun[[#This Row],[BsmtQual]]="Ex",5,IF(fun[[#This Row],[BsmtQual]]="Gd",4,IF(fun[[#This Row],[BsmtQual]]="TA",3,IF(fun[[#This Row],[BsmtQual]]="Fa",2,IF(fun[[#This Row],[BsmtQual]]="Po",1,0)))))</f>
        <v>3</v>
      </c>
      <c r="AN360" t="s">
        <v>124</v>
      </c>
      <c r="AO360">
        <f>IF(fun[[#This Row],[BsmtCond]]="Ex",5,IF(fun[[#This Row],[BsmtCond]]="Gd",4,IF(fun[[#This Row],[BsmtCond]]="TA",3,IF(fun[[#This Row],[BsmtCond]]="Fa",2,IF(fun[[#This Row],[BsmtCond]]="Po",1,0)))))</f>
        <v>3</v>
      </c>
      <c r="AP360" t="s">
        <v>156</v>
      </c>
      <c r="AQ360">
        <f>IF(fun[[#This Row],[BsmtExposure]]="Gd",3,IF(fun[[#This Row],[BsmtExposure]]="Av",2,IF(fun[[#This Row],[BsmtExposure]]="Mn",1,0)))</f>
        <v>2</v>
      </c>
      <c r="AR360" t="s">
        <v>167</v>
      </c>
      <c r="AS360">
        <v>300</v>
      </c>
      <c r="AT360" t="s">
        <v>179</v>
      </c>
      <c r="AU360">
        <v>294</v>
      </c>
      <c r="AV360">
        <v>468</v>
      </c>
      <c r="AW360">
        <v>1062</v>
      </c>
      <c r="AX360" t="s">
        <v>129</v>
      </c>
      <c r="AY360" t="s">
        <v>130</v>
      </c>
      <c r="AZ360">
        <f>IF(fun[[#This Row],[HeatingQC]]="Ex",5,IF(fun[[#This Row],[HeatingQC]]="Gd",4,IF(fun[[#This Row],[HeatingQC]]="TA",3,IF(fun[[#This Row],[HeatingQC]]="Fa",2,IF(fun[[#This Row],[HeatingQC]]="Po",1,0)))))</f>
        <v>5</v>
      </c>
      <c r="BA360" t="s">
        <v>131</v>
      </c>
      <c r="BB360" t="s">
        <v>171</v>
      </c>
      <c r="BC360">
        <v>1352</v>
      </c>
      <c r="BD360">
        <v>0</v>
      </c>
      <c r="BE360">
        <v>0</v>
      </c>
      <c r="BF360">
        <v>1352</v>
      </c>
      <c r="BG360">
        <f>LOG(fun[[#This Row],[GrLivArea]])</f>
        <v>3.1309766916056172</v>
      </c>
      <c r="BH360">
        <v>0</v>
      </c>
      <c r="BI360">
        <v>1</v>
      </c>
      <c r="BJ360">
        <f>fun[[#This Row],[BsmtFullBath]]+(0.5*fun[[#This Row],[BsmtHalfBath]])</f>
        <v>0.5</v>
      </c>
      <c r="BK360">
        <v>1</v>
      </c>
      <c r="BL360">
        <v>0</v>
      </c>
      <c r="BM360">
        <f>fun[[#This Row],[HalfBath]]+fun[[#This Row],[TOTBaseBath]]+fun[[#This Row],[FullBath]]</f>
        <v>1.5</v>
      </c>
      <c r="BN360">
        <v>3</v>
      </c>
      <c r="BO360">
        <v>1</v>
      </c>
      <c r="BP360" t="s">
        <v>123</v>
      </c>
      <c r="BQ360">
        <f>IF(fun[[#This Row],[KitchenQual]]="Ex",5,IF(fun[[#This Row],[KitchenQual]]="Gd",4,IF(fun[[#This Row],[KitchenQual]]="TA",3,IF(fun[[#This Row],[KitchenQual]]="Fa",2,0))))</f>
        <v>4</v>
      </c>
      <c r="BR360">
        <v>6</v>
      </c>
      <c r="BS360" t="s">
        <v>250</v>
      </c>
      <c r="BT360">
        <v>0</v>
      </c>
      <c r="BU360" t="s">
        <v>109</v>
      </c>
      <c r="BV360">
        <f>IF(fun[[#This Row],[FireplaceQu]]="Ex",5,IF(fun[[#This Row],[FireplaceQu]]="Gd",4,IF(fun[[#This Row],[FireplaceQu]]="TA",3,IF(fun[[#This Row],[FireplaceQu]]="Fa",2,0))))</f>
        <v>0</v>
      </c>
      <c r="BW360" t="s">
        <v>182</v>
      </c>
      <c r="BX360">
        <v>1958</v>
      </c>
      <c r="BY360" t="s">
        <v>128</v>
      </c>
      <c r="BZ360">
        <v>1</v>
      </c>
      <c r="CA360">
        <v>288</v>
      </c>
      <c r="CB360" t="s">
        <v>124</v>
      </c>
      <c r="CC360">
        <f>IF(fun[[#This Row],[GarageQual]]="Ex",5,IF(fun[[#This Row],[GarageQual]]="Gd",4,IF(fun[[#This Row],[GarageQual]]="TA",3,IF(fun[[#This Row],[GarageQual]]="Fa",2,IF(fun[[#This Row],[GarageQual]]="Po",1,0)))))</f>
        <v>3</v>
      </c>
      <c r="CD360" t="s">
        <v>124</v>
      </c>
      <c r="CE360">
        <f>IF(fun[[#This Row],[GarageCond]]="Ex",5,IF(fun[[#This Row],[GarageCond]]="Gd",4,IF(fun[[#This Row],[GarageCond]]="TA",3,IF(fun[[#This Row],[GarageCond]]="Fa",2,IF(fun[[#This Row],[GarageCond]]="Po",1,0)))))</f>
        <v>3</v>
      </c>
      <c r="CF360" t="s">
        <v>131</v>
      </c>
      <c r="CG360">
        <v>168</v>
      </c>
      <c r="CH360">
        <v>0</v>
      </c>
      <c r="CI360">
        <v>294</v>
      </c>
      <c r="CJ360">
        <v>0</v>
      </c>
      <c r="CK360">
        <v>0</v>
      </c>
      <c r="CL360">
        <f>(0.5*fun[[#This Row],[WoodDeckSF]])+fun[[#This Row],[OpenPorchSF]]+(2*fun[[#This Row],[EnclosedPorch]])+(1.5*fun[[#This Row],[3SsnPorch]])+fun[[#This Row],[ScreenPorch]]</f>
        <v>672</v>
      </c>
      <c r="CM360">
        <v>0</v>
      </c>
      <c r="CN360" t="s">
        <v>109</v>
      </c>
      <c r="CO360">
        <f>IF(fun[[#This Row],[PoolQC]]="Ex",5,IF(fun[[#This Row],[PoolQC]]="Gd",4,IF(fun[[#This Row],[PoolQC]]="TA",3,IF(fun[[#This Row],[PoolQC]]="Fa",2,IF(fun[[#This Row],[PoolQC]]="Po",1,0)))))</f>
        <v>0</v>
      </c>
      <c r="CP360" t="s">
        <v>109</v>
      </c>
      <c r="CQ360" t="s">
        <v>109</v>
      </c>
      <c r="CR360">
        <v>0</v>
      </c>
      <c r="CS360">
        <v>7</v>
      </c>
      <c r="CT360">
        <v>2006</v>
      </c>
      <c r="CU360" t="s">
        <v>136</v>
      </c>
      <c r="CV360" t="s">
        <v>154</v>
      </c>
      <c r="CW360">
        <f>COUNTIF(fun[[#This Row],[Id]:[SaleCondition]],0)</f>
        <v>15</v>
      </c>
      <c r="CX360">
        <f>COUNTIF(fun[[#This Row],[Id]:[SaleCondition]],"NA")</f>
        <v>5</v>
      </c>
      <c r="CY360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360">
        <f>fun[NUM_ExCond]+fun[NUM_BsmtCond]+fun[NUM_GarCond]</f>
        <v>9</v>
      </c>
      <c r="DA3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3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360">
        <v>130000</v>
      </c>
    </row>
    <row r="361" spans="1:107" x14ac:dyDescent="0.25">
      <c r="A361">
        <v>360</v>
      </c>
      <c r="B361">
        <v>60</v>
      </c>
      <c r="C361" t="s">
        <v>107</v>
      </c>
      <c r="D361">
        <f>IF(fun[[#This Row],[MSZoning]]="RL",1,0)</f>
        <v>1</v>
      </c>
      <c r="E361">
        <f>IF(fun[[#This Row],[rl]]="RM",1,0)</f>
        <v>0</v>
      </c>
      <c r="F361">
        <f>IF(fun[[#This Row],[rm]]="RH",1,0)</f>
        <v>0</v>
      </c>
      <c r="G361">
        <f>IF(fun[[#This Row],[rh]]="C (all)",1,0)</f>
        <v>0</v>
      </c>
      <c r="H361">
        <v>78</v>
      </c>
      <c r="I361">
        <f>IF(fun[[#This Row],[LotFrontage]]="NA",0,fun[[#This Row],[LotFrontage]])</f>
        <v>78</v>
      </c>
      <c r="J361">
        <v>12011</v>
      </c>
      <c r="K361" t="s">
        <v>108</v>
      </c>
      <c r="L361" t="s">
        <v>109</v>
      </c>
      <c r="M361" t="s">
        <v>146</v>
      </c>
      <c r="N361" t="s">
        <v>111</v>
      </c>
      <c r="O361" t="s">
        <v>112</v>
      </c>
      <c r="P361" t="s">
        <v>192</v>
      </c>
      <c r="Q361" t="s">
        <v>114</v>
      </c>
      <c r="R361" t="s">
        <v>155</v>
      </c>
      <c r="S361" t="s">
        <v>116</v>
      </c>
      <c r="T361" t="s">
        <v>116</v>
      </c>
      <c r="U361" t="s">
        <v>117</v>
      </c>
      <c r="V361" t="s">
        <v>118</v>
      </c>
      <c r="W361">
        <v>8</v>
      </c>
      <c r="X361">
        <v>5</v>
      </c>
      <c r="Y361">
        <v>1998</v>
      </c>
      <c r="Z361">
        <v>1998</v>
      </c>
      <c r="AA361" t="s">
        <v>119</v>
      </c>
      <c r="AB361" t="s">
        <v>120</v>
      </c>
      <c r="AC361" t="s">
        <v>121</v>
      </c>
      <c r="AD361" t="s">
        <v>121</v>
      </c>
      <c r="AE361" t="s">
        <v>122</v>
      </c>
      <c r="AF361">
        <v>530</v>
      </c>
      <c r="AG361" t="s">
        <v>123</v>
      </c>
      <c r="AH361">
        <f>IF(fun[[#This Row],[ExterQual]]="Ex",5,IF(fun[[#This Row],[ExterQual]]="Gd",4,IF(fun[[#This Row],[ExterQual]]="TA",3,IF(fun[[#This Row],[ExterQual]]="Fa",2,1))))</f>
        <v>4</v>
      </c>
      <c r="AI361" t="s">
        <v>124</v>
      </c>
      <c r="AJ361">
        <f>IF(fun[[#This Row],[ExterCond]]="Ex",5,IF(fun[[#This Row],[ExterCond]]="Gd",4,IF(fun[[#This Row],[ExterCond]]="TA",3,IF(fun[[#This Row],[ExterCond]]="Fa",2,1))))</f>
        <v>3</v>
      </c>
      <c r="AK361" t="s">
        <v>125</v>
      </c>
      <c r="AL361" t="s">
        <v>123</v>
      </c>
      <c r="AM361">
        <f>IF(fun[[#This Row],[BsmtQual]]="Ex",5,IF(fun[[#This Row],[BsmtQual]]="Gd",4,IF(fun[[#This Row],[BsmtQual]]="TA",3,IF(fun[[#This Row],[BsmtQual]]="Fa",2,IF(fun[[#This Row],[BsmtQual]]="Po",1,0)))))</f>
        <v>4</v>
      </c>
      <c r="AN361" t="s">
        <v>124</v>
      </c>
      <c r="AO361">
        <f>IF(fun[[#This Row],[BsmtCond]]="Ex",5,IF(fun[[#This Row],[BsmtCond]]="Gd",4,IF(fun[[#This Row],[BsmtCond]]="TA",3,IF(fun[[#This Row],[BsmtCond]]="Fa",2,IF(fun[[#This Row],[BsmtCond]]="Po",1,0)))))</f>
        <v>3</v>
      </c>
      <c r="AP361" t="s">
        <v>156</v>
      </c>
      <c r="AQ361">
        <f>IF(fun[[#This Row],[BsmtExposure]]="Gd",3,IF(fun[[#This Row],[BsmtExposure]]="Av",2,IF(fun[[#This Row],[BsmtExposure]]="Mn",1,0)))</f>
        <v>2</v>
      </c>
      <c r="AR361" t="s">
        <v>127</v>
      </c>
      <c r="AS361">
        <v>956</v>
      </c>
      <c r="AT361" t="s">
        <v>128</v>
      </c>
      <c r="AU361">
        <v>0</v>
      </c>
      <c r="AV361">
        <v>130</v>
      </c>
      <c r="AW361">
        <v>1086</v>
      </c>
      <c r="AX361" t="s">
        <v>129</v>
      </c>
      <c r="AY361" t="s">
        <v>130</v>
      </c>
      <c r="AZ361">
        <f>IF(fun[[#This Row],[HeatingQC]]="Ex",5,IF(fun[[#This Row],[HeatingQC]]="Gd",4,IF(fun[[#This Row],[HeatingQC]]="TA",3,IF(fun[[#This Row],[HeatingQC]]="Fa",2,IF(fun[[#This Row],[HeatingQC]]="Po",1,0)))))</f>
        <v>5</v>
      </c>
      <c r="BA361" t="s">
        <v>131</v>
      </c>
      <c r="BB361" t="s">
        <v>132</v>
      </c>
      <c r="BC361">
        <v>1086</v>
      </c>
      <c r="BD361">
        <v>838</v>
      </c>
      <c r="BE361">
        <v>0</v>
      </c>
      <c r="BF361">
        <v>1924</v>
      </c>
      <c r="BG361">
        <f>LOG(fun[[#This Row],[GrLivArea]])</f>
        <v>3.284205067701794</v>
      </c>
      <c r="BH361">
        <v>1</v>
      </c>
      <c r="BI361">
        <v>0</v>
      </c>
      <c r="BJ361">
        <f>fun[[#This Row],[BsmtFullBath]]+(0.5*fun[[#This Row],[BsmtHalfBath]])</f>
        <v>1</v>
      </c>
      <c r="BK361">
        <v>2</v>
      </c>
      <c r="BL361">
        <v>1</v>
      </c>
      <c r="BM361">
        <f>fun[[#This Row],[HalfBath]]+fun[[#This Row],[TOTBaseBath]]+fun[[#This Row],[FullBath]]</f>
        <v>4</v>
      </c>
      <c r="BN361">
        <v>3</v>
      </c>
      <c r="BO361">
        <v>1</v>
      </c>
      <c r="BP361" t="s">
        <v>123</v>
      </c>
      <c r="BQ361">
        <f>IF(fun[[#This Row],[KitchenQual]]="Ex",5,IF(fun[[#This Row],[KitchenQual]]="Gd",4,IF(fun[[#This Row],[KitchenQual]]="TA",3,IF(fun[[#This Row],[KitchenQual]]="Fa",2,0))))</f>
        <v>4</v>
      </c>
      <c r="BR361">
        <v>7</v>
      </c>
      <c r="BS361" t="s">
        <v>133</v>
      </c>
      <c r="BT361">
        <v>1</v>
      </c>
      <c r="BU361" t="s">
        <v>124</v>
      </c>
      <c r="BV361">
        <f>IF(fun[[#This Row],[FireplaceQu]]="Ex",5,IF(fun[[#This Row],[FireplaceQu]]="Gd",4,IF(fun[[#This Row],[FireplaceQu]]="TA",3,IF(fun[[#This Row],[FireplaceQu]]="Fa",2,0))))</f>
        <v>3</v>
      </c>
      <c r="BW361" t="s">
        <v>134</v>
      </c>
      <c r="BX361">
        <v>1998</v>
      </c>
      <c r="BY361" t="s">
        <v>135</v>
      </c>
      <c r="BZ361">
        <v>2</v>
      </c>
      <c r="CA361">
        <v>592</v>
      </c>
      <c r="CB361" t="s">
        <v>124</v>
      </c>
      <c r="CC361">
        <f>IF(fun[[#This Row],[GarageQual]]="Ex",5,IF(fun[[#This Row],[GarageQual]]="Gd",4,IF(fun[[#This Row],[GarageQual]]="TA",3,IF(fun[[#This Row],[GarageQual]]="Fa",2,IF(fun[[#This Row],[GarageQual]]="Po",1,0)))))</f>
        <v>3</v>
      </c>
      <c r="CD361" t="s">
        <v>124</v>
      </c>
      <c r="CE361">
        <f>IF(fun[[#This Row],[GarageCond]]="Ex",5,IF(fun[[#This Row],[GarageCond]]="Gd",4,IF(fun[[#This Row],[GarageCond]]="TA",3,IF(fun[[#This Row],[GarageCond]]="Fa",2,IF(fun[[#This Row],[GarageCond]]="Po",1,0)))))</f>
        <v>3</v>
      </c>
      <c r="CF361" t="s">
        <v>131</v>
      </c>
      <c r="CG361">
        <v>208</v>
      </c>
      <c r="CH361">
        <v>75</v>
      </c>
      <c r="CI361">
        <v>0</v>
      </c>
      <c r="CJ361">
        <v>0</v>
      </c>
      <c r="CK361">
        <v>374</v>
      </c>
      <c r="CL361">
        <f>(0.5*fun[[#This Row],[WoodDeckSF]])+fun[[#This Row],[OpenPorchSF]]+(2*fun[[#This Row],[EnclosedPorch]])+(1.5*fun[[#This Row],[3SsnPorch]])+fun[[#This Row],[ScreenPorch]]</f>
        <v>553</v>
      </c>
      <c r="CM361">
        <v>0</v>
      </c>
      <c r="CN361" t="s">
        <v>109</v>
      </c>
      <c r="CO361">
        <f>IF(fun[[#This Row],[PoolQC]]="Ex",5,IF(fun[[#This Row],[PoolQC]]="Gd",4,IF(fun[[#This Row],[PoolQC]]="TA",3,IF(fun[[#This Row],[PoolQC]]="Fa",2,IF(fun[[#This Row],[PoolQC]]="Po",1,0)))))</f>
        <v>0</v>
      </c>
      <c r="CP361" t="s">
        <v>109</v>
      </c>
      <c r="CQ361" t="s">
        <v>109</v>
      </c>
      <c r="CR361">
        <v>0</v>
      </c>
      <c r="CS361">
        <v>6</v>
      </c>
      <c r="CT361">
        <v>2006</v>
      </c>
      <c r="CU361" t="s">
        <v>136</v>
      </c>
      <c r="CV361" t="s">
        <v>137</v>
      </c>
      <c r="CW361">
        <f>COUNTIF(fun[[#This Row],[Id]:[SaleCondition]],0)</f>
        <v>11</v>
      </c>
      <c r="CX361">
        <f>COUNTIF(fun[[#This Row],[Id]:[SaleCondition]],"NA")</f>
        <v>4</v>
      </c>
      <c r="CY361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361">
        <f>fun[NUM_ExCond]+fun[NUM_BsmtCond]+fun[NUM_GarCond]</f>
        <v>9</v>
      </c>
      <c r="DA3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3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361">
        <v>280000</v>
      </c>
    </row>
    <row r="362" spans="1:107" x14ac:dyDescent="0.25">
      <c r="A362">
        <v>361</v>
      </c>
      <c r="B362">
        <v>85</v>
      </c>
      <c r="C362" t="s">
        <v>107</v>
      </c>
      <c r="D362">
        <f>IF(fun[[#This Row],[MSZoning]]="RL",1,0)</f>
        <v>1</v>
      </c>
      <c r="E362">
        <f>IF(fun[[#This Row],[rl]]="RM",1,0)</f>
        <v>0</v>
      </c>
      <c r="F362">
        <f>IF(fun[[#This Row],[rm]]="RH",1,0)</f>
        <v>0</v>
      </c>
      <c r="G362">
        <f>IF(fun[[#This Row],[rh]]="C (all)",1,0)</f>
        <v>0</v>
      </c>
      <c r="H362" t="s">
        <v>109</v>
      </c>
      <c r="I362">
        <f>IF(fun[[#This Row],[LotFrontage]]="NA",0,fun[[#This Row],[LotFrontage]])</f>
        <v>0</v>
      </c>
      <c r="J362">
        <v>7540</v>
      </c>
      <c r="K362" t="s">
        <v>108</v>
      </c>
      <c r="L362" t="s">
        <v>109</v>
      </c>
      <c r="M362" t="s">
        <v>146</v>
      </c>
      <c r="N362" t="s">
        <v>111</v>
      </c>
      <c r="O362" t="s">
        <v>112</v>
      </c>
      <c r="P362" t="s">
        <v>192</v>
      </c>
      <c r="Q362" t="s">
        <v>114</v>
      </c>
      <c r="R362" t="s">
        <v>157</v>
      </c>
      <c r="S362" t="s">
        <v>116</v>
      </c>
      <c r="T362" t="s">
        <v>116</v>
      </c>
      <c r="U362" t="s">
        <v>117</v>
      </c>
      <c r="V362" t="s">
        <v>217</v>
      </c>
      <c r="W362">
        <v>6</v>
      </c>
      <c r="X362">
        <v>6</v>
      </c>
      <c r="Y362">
        <v>1978</v>
      </c>
      <c r="Z362">
        <v>1978</v>
      </c>
      <c r="AA362" t="s">
        <v>119</v>
      </c>
      <c r="AB362" t="s">
        <v>120</v>
      </c>
      <c r="AC362" t="s">
        <v>121</v>
      </c>
      <c r="AD362" t="s">
        <v>121</v>
      </c>
      <c r="AE362" t="s">
        <v>143</v>
      </c>
      <c r="AF362">
        <v>0</v>
      </c>
      <c r="AG362" t="s">
        <v>124</v>
      </c>
      <c r="AH362">
        <f>IF(fun[[#This Row],[ExterQual]]="Ex",5,IF(fun[[#This Row],[ExterQual]]="Gd",4,IF(fun[[#This Row],[ExterQual]]="TA",3,IF(fun[[#This Row],[ExterQual]]="Fa",2,1))))</f>
        <v>3</v>
      </c>
      <c r="AI362" t="s">
        <v>124</v>
      </c>
      <c r="AJ362">
        <f>IF(fun[[#This Row],[ExterCond]]="Ex",5,IF(fun[[#This Row],[ExterCond]]="Gd",4,IF(fun[[#This Row],[ExterCond]]="TA",3,IF(fun[[#This Row],[ExterCond]]="Fa",2,1))))</f>
        <v>3</v>
      </c>
      <c r="AK362" t="s">
        <v>144</v>
      </c>
      <c r="AL362" t="s">
        <v>123</v>
      </c>
      <c r="AM362">
        <f>IF(fun[[#This Row],[BsmtQual]]="Ex",5,IF(fun[[#This Row],[BsmtQual]]="Gd",4,IF(fun[[#This Row],[BsmtQual]]="TA",3,IF(fun[[#This Row],[BsmtQual]]="Fa",2,IF(fun[[#This Row],[BsmtQual]]="Po",1,0)))))</f>
        <v>4</v>
      </c>
      <c r="AN362" t="s">
        <v>124</v>
      </c>
      <c r="AO362">
        <f>IF(fun[[#This Row],[BsmtCond]]="Ex",5,IF(fun[[#This Row],[BsmtCond]]="Gd",4,IF(fun[[#This Row],[BsmtCond]]="TA",3,IF(fun[[#This Row],[BsmtCond]]="Fa",2,IF(fun[[#This Row],[BsmtCond]]="Po",1,0)))))</f>
        <v>3</v>
      </c>
      <c r="AP362" t="s">
        <v>156</v>
      </c>
      <c r="AQ362">
        <f>IF(fun[[#This Row],[BsmtExposure]]="Gd",3,IF(fun[[#This Row],[BsmtExposure]]="Av",2,IF(fun[[#This Row],[BsmtExposure]]="Mn",1,0)))</f>
        <v>2</v>
      </c>
      <c r="AR362" t="s">
        <v>127</v>
      </c>
      <c r="AS362">
        <v>773</v>
      </c>
      <c r="AT362" t="s">
        <v>128</v>
      </c>
      <c r="AU362">
        <v>0</v>
      </c>
      <c r="AV362">
        <v>115</v>
      </c>
      <c r="AW362">
        <v>888</v>
      </c>
      <c r="AX362" t="s">
        <v>129</v>
      </c>
      <c r="AY362" t="s">
        <v>130</v>
      </c>
      <c r="AZ362">
        <f>IF(fun[[#This Row],[HeatingQC]]="Ex",5,IF(fun[[#This Row],[HeatingQC]]="Gd",4,IF(fun[[#This Row],[HeatingQC]]="TA",3,IF(fun[[#This Row],[HeatingQC]]="Fa",2,IF(fun[[#This Row],[HeatingQC]]="Po",1,0)))))</f>
        <v>5</v>
      </c>
      <c r="BA362" t="s">
        <v>131</v>
      </c>
      <c r="BB362" t="s">
        <v>132</v>
      </c>
      <c r="BC362">
        <v>912</v>
      </c>
      <c r="BD362">
        <v>0</v>
      </c>
      <c r="BE362">
        <v>0</v>
      </c>
      <c r="BF362">
        <v>912</v>
      </c>
      <c r="BG362">
        <f>LOG(fun[[#This Row],[GrLivArea]])</f>
        <v>2.959994838328416</v>
      </c>
      <c r="BH362">
        <v>1</v>
      </c>
      <c r="BI362">
        <v>0</v>
      </c>
      <c r="BJ362">
        <f>fun[[#This Row],[BsmtFullBath]]+(0.5*fun[[#This Row],[BsmtHalfBath]])</f>
        <v>1</v>
      </c>
      <c r="BK362">
        <v>1</v>
      </c>
      <c r="BL362">
        <v>0</v>
      </c>
      <c r="BM362">
        <f>fun[[#This Row],[HalfBath]]+fun[[#This Row],[TOTBaseBath]]+fun[[#This Row],[FullBath]]</f>
        <v>2</v>
      </c>
      <c r="BN362">
        <v>2</v>
      </c>
      <c r="BO362">
        <v>1</v>
      </c>
      <c r="BP362" t="s">
        <v>124</v>
      </c>
      <c r="BQ362">
        <f>IF(fun[[#This Row],[KitchenQual]]="Ex",5,IF(fun[[#This Row],[KitchenQual]]="Gd",4,IF(fun[[#This Row],[KitchenQual]]="TA",3,IF(fun[[#This Row],[KitchenQual]]="Fa",2,0))))</f>
        <v>3</v>
      </c>
      <c r="BR362">
        <v>5</v>
      </c>
      <c r="BS362" t="s">
        <v>133</v>
      </c>
      <c r="BT362">
        <v>1</v>
      </c>
      <c r="BU362" t="s">
        <v>124</v>
      </c>
      <c r="BV362">
        <f>IF(fun[[#This Row],[FireplaceQu]]="Ex",5,IF(fun[[#This Row],[FireplaceQu]]="Gd",4,IF(fun[[#This Row],[FireplaceQu]]="TA",3,IF(fun[[#This Row],[FireplaceQu]]="Fa",2,0))))</f>
        <v>3</v>
      </c>
      <c r="BW362" t="s">
        <v>134</v>
      </c>
      <c r="BX362">
        <v>1978</v>
      </c>
      <c r="BY362" t="s">
        <v>135</v>
      </c>
      <c r="BZ362">
        <v>2</v>
      </c>
      <c r="CA362">
        <v>470</v>
      </c>
      <c r="CB362" t="s">
        <v>124</v>
      </c>
      <c r="CC362">
        <f>IF(fun[[#This Row],[GarageQual]]="Ex",5,IF(fun[[#This Row],[GarageQual]]="Gd",4,IF(fun[[#This Row],[GarageQual]]="TA",3,IF(fun[[#This Row],[GarageQual]]="Fa",2,IF(fun[[#This Row],[GarageQual]]="Po",1,0)))))</f>
        <v>3</v>
      </c>
      <c r="CD362" t="s">
        <v>124</v>
      </c>
      <c r="CE362">
        <f>IF(fun[[#This Row],[GarageCond]]="Ex",5,IF(fun[[#This Row],[GarageCond]]="Gd",4,IF(fun[[#This Row],[GarageCond]]="TA",3,IF(fun[[#This Row],[GarageCond]]="Fa",2,IF(fun[[#This Row],[GarageCond]]="Po",1,0)))))</f>
        <v>3</v>
      </c>
      <c r="CF362" t="s">
        <v>131</v>
      </c>
      <c r="CG362">
        <v>0</v>
      </c>
      <c r="CH362">
        <v>0</v>
      </c>
      <c r="CI362">
        <v>0</v>
      </c>
      <c r="CJ362">
        <v>0</v>
      </c>
      <c r="CK362">
        <v>192</v>
      </c>
      <c r="CL362">
        <f>(0.5*fun[[#This Row],[WoodDeckSF]])+fun[[#This Row],[OpenPorchSF]]+(2*fun[[#This Row],[EnclosedPorch]])+(1.5*fun[[#This Row],[3SsnPorch]])+fun[[#This Row],[ScreenPorch]]</f>
        <v>192</v>
      </c>
      <c r="CM362">
        <v>0</v>
      </c>
      <c r="CN362" t="s">
        <v>109</v>
      </c>
      <c r="CO362">
        <f>IF(fun[[#This Row],[PoolQC]]="Ex",5,IF(fun[[#This Row],[PoolQC]]="Gd",4,IF(fun[[#This Row],[PoolQC]]="TA",3,IF(fun[[#This Row],[PoolQC]]="Fa",2,IF(fun[[#This Row],[PoolQC]]="Po",1,0)))))</f>
        <v>0</v>
      </c>
      <c r="CP362" t="s">
        <v>160</v>
      </c>
      <c r="CQ362" t="s">
        <v>109</v>
      </c>
      <c r="CR362">
        <v>0</v>
      </c>
      <c r="CS362">
        <v>6</v>
      </c>
      <c r="CT362">
        <v>2007</v>
      </c>
      <c r="CU362" t="s">
        <v>136</v>
      </c>
      <c r="CV362" t="s">
        <v>137</v>
      </c>
      <c r="CW362">
        <f>COUNTIF(fun[[#This Row],[Id]:[SaleCondition]],0)</f>
        <v>17</v>
      </c>
      <c r="CX362">
        <f>COUNTIF(fun[[#This Row],[Id]:[SaleCondition]],"NA")</f>
        <v>4</v>
      </c>
      <c r="CY36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62">
        <f>fun[NUM_ExCond]+fun[NUM_BsmtCond]+fun[NUM_GarCond]</f>
        <v>9</v>
      </c>
      <c r="DA3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3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362">
        <v>156000</v>
      </c>
    </row>
    <row r="363" spans="1:107" x14ac:dyDescent="0.25">
      <c r="A363">
        <v>362</v>
      </c>
      <c r="B363">
        <v>50</v>
      </c>
      <c r="C363" t="s">
        <v>107</v>
      </c>
      <c r="D363">
        <f>IF(fun[[#This Row],[MSZoning]]="RL",1,0)</f>
        <v>1</v>
      </c>
      <c r="E363">
        <f>IF(fun[[#This Row],[rl]]="RM",1,0)</f>
        <v>0</v>
      </c>
      <c r="F363">
        <f>IF(fun[[#This Row],[rm]]="RH",1,0)</f>
        <v>0</v>
      </c>
      <c r="G363">
        <f>IF(fun[[#This Row],[rh]]="C (all)",1,0)</f>
        <v>0</v>
      </c>
      <c r="H363" t="s">
        <v>109</v>
      </c>
      <c r="I363">
        <f>IF(fun[[#This Row],[LotFrontage]]="NA",0,fun[[#This Row],[LotFrontage]])</f>
        <v>0</v>
      </c>
      <c r="J363">
        <v>9144</v>
      </c>
      <c r="K363" t="s">
        <v>108</v>
      </c>
      <c r="L363" t="s">
        <v>108</v>
      </c>
      <c r="M363" t="s">
        <v>110</v>
      </c>
      <c r="N363" t="s">
        <v>111</v>
      </c>
      <c r="O363" t="s">
        <v>112</v>
      </c>
      <c r="P363" t="s">
        <v>113</v>
      </c>
      <c r="Q363" t="s">
        <v>114</v>
      </c>
      <c r="R363" t="s">
        <v>174</v>
      </c>
      <c r="S363" t="s">
        <v>116</v>
      </c>
      <c r="T363" t="s">
        <v>116</v>
      </c>
      <c r="U363" t="s">
        <v>117</v>
      </c>
      <c r="V363" t="s">
        <v>158</v>
      </c>
      <c r="W363">
        <v>5</v>
      </c>
      <c r="X363">
        <v>5</v>
      </c>
      <c r="Y363">
        <v>1940</v>
      </c>
      <c r="Z363">
        <v>1982</v>
      </c>
      <c r="AA363" t="s">
        <v>119</v>
      </c>
      <c r="AB363" t="s">
        <v>120</v>
      </c>
      <c r="AC363" t="s">
        <v>142</v>
      </c>
      <c r="AD363" t="s">
        <v>142</v>
      </c>
      <c r="AE363" t="s">
        <v>143</v>
      </c>
      <c r="AF363">
        <v>0</v>
      </c>
      <c r="AG363" t="s">
        <v>124</v>
      </c>
      <c r="AH363">
        <f>IF(fun[[#This Row],[ExterQual]]="Ex",5,IF(fun[[#This Row],[ExterQual]]="Gd",4,IF(fun[[#This Row],[ExterQual]]="TA",3,IF(fun[[#This Row],[ExterQual]]="Fa",2,1))))</f>
        <v>3</v>
      </c>
      <c r="AI363" t="s">
        <v>124</v>
      </c>
      <c r="AJ363">
        <f>IF(fun[[#This Row],[ExterCond]]="Ex",5,IF(fun[[#This Row],[ExterCond]]="Gd",4,IF(fun[[#This Row],[ExterCond]]="TA",3,IF(fun[[#This Row],[ExterCond]]="Fa",2,1))))</f>
        <v>3</v>
      </c>
      <c r="AK363" t="s">
        <v>144</v>
      </c>
      <c r="AL363" t="s">
        <v>124</v>
      </c>
      <c r="AM363">
        <f>IF(fun[[#This Row],[BsmtQual]]="Ex",5,IF(fun[[#This Row],[BsmtQual]]="Gd",4,IF(fun[[#This Row],[BsmtQual]]="TA",3,IF(fun[[#This Row],[BsmtQual]]="Fa",2,IF(fun[[#This Row],[BsmtQual]]="Po",1,0)))))</f>
        <v>3</v>
      </c>
      <c r="AN363" t="s">
        <v>124</v>
      </c>
      <c r="AO363">
        <f>IF(fun[[#This Row],[BsmtCond]]="Ex",5,IF(fun[[#This Row],[BsmtCond]]="Gd",4,IF(fun[[#This Row],[BsmtCond]]="TA",3,IF(fun[[#This Row],[BsmtCond]]="Fa",2,IF(fun[[#This Row],[BsmtCond]]="Po",1,0)))))</f>
        <v>3</v>
      </c>
      <c r="AP363" t="s">
        <v>126</v>
      </c>
      <c r="AQ363">
        <f>IF(fun[[#This Row],[BsmtExposure]]="Gd",3,IF(fun[[#This Row],[BsmtExposure]]="Av",2,IF(fun[[#This Row],[BsmtExposure]]="Mn",1,0)))</f>
        <v>0</v>
      </c>
      <c r="AR363" t="s">
        <v>179</v>
      </c>
      <c r="AS363">
        <v>399</v>
      </c>
      <c r="AT363" t="s">
        <v>128</v>
      </c>
      <c r="AU363">
        <v>0</v>
      </c>
      <c r="AV363">
        <v>484</v>
      </c>
      <c r="AW363">
        <v>883</v>
      </c>
      <c r="AX363" t="s">
        <v>129</v>
      </c>
      <c r="AY363" t="s">
        <v>123</v>
      </c>
      <c r="AZ363">
        <f>IF(fun[[#This Row],[HeatingQC]]="Ex",5,IF(fun[[#This Row],[HeatingQC]]="Gd",4,IF(fun[[#This Row],[HeatingQC]]="TA",3,IF(fun[[#This Row],[HeatingQC]]="Fa",2,IF(fun[[#This Row],[HeatingQC]]="Po",1,0)))))</f>
        <v>4</v>
      </c>
      <c r="BA363" t="s">
        <v>131</v>
      </c>
      <c r="BB363" t="s">
        <v>132</v>
      </c>
      <c r="BC363">
        <v>988</v>
      </c>
      <c r="BD363">
        <v>517</v>
      </c>
      <c r="BE363">
        <v>0</v>
      </c>
      <c r="BF363">
        <v>1505</v>
      </c>
      <c r="BG363">
        <f>LOG(fun[[#This Row],[GrLivArea]])</f>
        <v>3.1775364999298623</v>
      </c>
      <c r="BH363">
        <v>1</v>
      </c>
      <c r="BI363">
        <v>0</v>
      </c>
      <c r="BJ363">
        <f>fun[[#This Row],[BsmtFullBath]]+(0.5*fun[[#This Row],[BsmtHalfBath]])</f>
        <v>1</v>
      </c>
      <c r="BK363">
        <v>1</v>
      </c>
      <c r="BL363">
        <v>0</v>
      </c>
      <c r="BM363">
        <f>fun[[#This Row],[HalfBath]]+fun[[#This Row],[TOTBaseBath]]+fun[[#This Row],[FullBath]]</f>
        <v>2</v>
      </c>
      <c r="BN363">
        <v>3</v>
      </c>
      <c r="BO363">
        <v>1</v>
      </c>
      <c r="BP363" t="s">
        <v>124</v>
      </c>
      <c r="BQ363">
        <f>IF(fun[[#This Row],[KitchenQual]]="Ex",5,IF(fun[[#This Row],[KitchenQual]]="Gd",4,IF(fun[[#This Row],[KitchenQual]]="TA",3,IF(fun[[#This Row],[KitchenQual]]="Fa",2,0))))</f>
        <v>3</v>
      </c>
      <c r="BR363">
        <v>8</v>
      </c>
      <c r="BS363" t="s">
        <v>133</v>
      </c>
      <c r="BT363">
        <v>0</v>
      </c>
      <c r="BU363" t="s">
        <v>109</v>
      </c>
      <c r="BV363">
        <f>IF(fun[[#This Row],[FireplaceQu]]="Ex",5,IF(fun[[#This Row],[FireplaceQu]]="Gd",4,IF(fun[[#This Row],[FireplaceQu]]="TA",3,IF(fun[[#This Row],[FireplaceQu]]="Fa",2,0))))</f>
        <v>0</v>
      </c>
      <c r="BW363" t="s">
        <v>153</v>
      </c>
      <c r="BX363">
        <v>1940</v>
      </c>
      <c r="BY363" t="s">
        <v>128</v>
      </c>
      <c r="BZ363">
        <v>1</v>
      </c>
      <c r="CA363">
        <v>240</v>
      </c>
      <c r="CB363" t="s">
        <v>124</v>
      </c>
      <c r="CC363">
        <f>IF(fun[[#This Row],[GarageQual]]="Ex",5,IF(fun[[#This Row],[GarageQual]]="Gd",4,IF(fun[[#This Row],[GarageQual]]="TA",3,IF(fun[[#This Row],[GarageQual]]="Fa",2,IF(fun[[#This Row],[GarageQual]]="Po",1,0)))))</f>
        <v>3</v>
      </c>
      <c r="CD363" t="s">
        <v>124</v>
      </c>
      <c r="CE363">
        <f>IF(fun[[#This Row],[GarageCond]]="Ex",5,IF(fun[[#This Row],[GarageCond]]="Gd",4,IF(fun[[#This Row],[GarageCond]]="TA",3,IF(fun[[#This Row],[GarageCond]]="Fa",2,IF(fun[[#This Row],[GarageCond]]="Po",1,0)))))</f>
        <v>3</v>
      </c>
      <c r="CF363" t="s">
        <v>203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f>(0.5*fun[[#This Row],[WoodDeckSF]])+fun[[#This Row],[OpenPorchSF]]+(2*fun[[#This Row],[EnclosedPorch]])+(1.5*fun[[#This Row],[3SsnPorch]])+fun[[#This Row],[ScreenPorch]]</f>
        <v>0</v>
      </c>
      <c r="CM363">
        <v>0</v>
      </c>
      <c r="CN363" t="s">
        <v>109</v>
      </c>
      <c r="CO363">
        <f>IF(fun[[#This Row],[PoolQC]]="Ex",5,IF(fun[[#This Row],[PoolQC]]="Gd",4,IF(fun[[#This Row],[PoolQC]]="TA",3,IF(fun[[#This Row],[PoolQC]]="Fa",2,IF(fun[[#This Row],[PoolQC]]="Po",1,0)))))</f>
        <v>0</v>
      </c>
      <c r="CP363" t="s">
        <v>109</v>
      </c>
      <c r="CQ363" t="s">
        <v>109</v>
      </c>
      <c r="CR363">
        <v>0</v>
      </c>
      <c r="CS363">
        <v>7</v>
      </c>
      <c r="CT363">
        <v>2008</v>
      </c>
      <c r="CU363" t="s">
        <v>136</v>
      </c>
      <c r="CV363" t="s">
        <v>137</v>
      </c>
      <c r="CW363">
        <f>COUNTIF(fun[[#This Row],[Id]:[SaleCondition]],0)</f>
        <v>21</v>
      </c>
      <c r="CX363">
        <f>COUNTIF(fun[[#This Row],[Id]:[SaleCondition]],"NA")</f>
        <v>5</v>
      </c>
      <c r="CY363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363">
        <f>fun[NUM_ExCond]+fun[NUM_BsmtCond]+fun[NUM_GarCond]</f>
        <v>9</v>
      </c>
      <c r="DA3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3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363">
        <v>145000</v>
      </c>
    </row>
    <row r="364" spans="1:107" x14ac:dyDescent="0.25">
      <c r="A364">
        <v>363</v>
      </c>
      <c r="B364">
        <v>85</v>
      </c>
      <c r="C364" t="s">
        <v>107</v>
      </c>
      <c r="D364">
        <f>IF(fun[[#This Row],[MSZoning]]="RL",1,0)</f>
        <v>1</v>
      </c>
      <c r="E364">
        <f>IF(fun[[#This Row],[rl]]="RM",1,0)</f>
        <v>0</v>
      </c>
      <c r="F364">
        <f>IF(fun[[#This Row],[rm]]="RH",1,0)</f>
        <v>0</v>
      </c>
      <c r="G364">
        <f>IF(fun[[#This Row],[rh]]="C (all)",1,0)</f>
        <v>0</v>
      </c>
      <c r="H364">
        <v>64</v>
      </c>
      <c r="I364">
        <f>IF(fun[[#This Row],[LotFrontage]]="NA",0,fun[[#This Row],[LotFrontage]])</f>
        <v>64</v>
      </c>
      <c r="J364">
        <v>7301</v>
      </c>
      <c r="K364" t="s">
        <v>108</v>
      </c>
      <c r="L364" t="s">
        <v>109</v>
      </c>
      <c r="M364" t="s">
        <v>110</v>
      </c>
      <c r="N364" t="s">
        <v>111</v>
      </c>
      <c r="O364" t="s">
        <v>112</v>
      </c>
      <c r="P364" t="s">
        <v>148</v>
      </c>
      <c r="Q364" t="s">
        <v>114</v>
      </c>
      <c r="R364" t="s">
        <v>211</v>
      </c>
      <c r="S364" t="s">
        <v>116</v>
      </c>
      <c r="T364" t="s">
        <v>116</v>
      </c>
      <c r="U364" t="s">
        <v>117</v>
      </c>
      <c r="V364" t="s">
        <v>217</v>
      </c>
      <c r="W364">
        <v>7</v>
      </c>
      <c r="X364">
        <v>5</v>
      </c>
      <c r="Y364">
        <v>2003</v>
      </c>
      <c r="Z364">
        <v>2003</v>
      </c>
      <c r="AA364" t="s">
        <v>119</v>
      </c>
      <c r="AB364" t="s">
        <v>120</v>
      </c>
      <c r="AC364" t="s">
        <v>166</v>
      </c>
      <c r="AD364" t="s">
        <v>166</v>
      </c>
      <c r="AE364" t="s">
        <v>122</v>
      </c>
      <c r="AF364">
        <v>500</v>
      </c>
      <c r="AG364" t="s">
        <v>123</v>
      </c>
      <c r="AH364">
        <f>IF(fun[[#This Row],[ExterQual]]="Ex",5,IF(fun[[#This Row],[ExterQual]]="Gd",4,IF(fun[[#This Row],[ExterQual]]="TA",3,IF(fun[[#This Row],[ExterQual]]="Fa",2,1))))</f>
        <v>4</v>
      </c>
      <c r="AI364" t="s">
        <v>124</v>
      </c>
      <c r="AJ364">
        <f>IF(fun[[#This Row],[ExterCond]]="Ex",5,IF(fun[[#This Row],[ExterCond]]="Gd",4,IF(fun[[#This Row],[ExterCond]]="TA",3,IF(fun[[#This Row],[ExterCond]]="Fa",2,1))))</f>
        <v>3</v>
      </c>
      <c r="AK364" t="s">
        <v>194</v>
      </c>
      <c r="AL364" t="s">
        <v>109</v>
      </c>
      <c r="AM364">
        <f>IF(fun[[#This Row],[BsmtQual]]="Ex",5,IF(fun[[#This Row],[BsmtQual]]="Gd",4,IF(fun[[#This Row],[BsmtQual]]="TA",3,IF(fun[[#This Row],[BsmtQual]]="Fa",2,IF(fun[[#This Row],[BsmtQual]]="Po",1,0)))))</f>
        <v>0</v>
      </c>
      <c r="AN364" t="s">
        <v>109</v>
      </c>
      <c r="AO364">
        <f>IF(fun[[#This Row],[BsmtCond]]="Ex",5,IF(fun[[#This Row],[BsmtCond]]="Gd",4,IF(fun[[#This Row],[BsmtCond]]="TA",3,IF(fun[[#This Row],[BsmtCond]]="Fa",2,IF(fun[[#This Row],[BsmtCond]]="Po",1,0)))))</f>
        <v>0</v>
      </c>
      <c r="AP364" t="s">
        <v>109</v>
      </c>
      <c r="AQ364">
        <f>IF(fun[[#This Row],[BsmtExposure]]="Gd",3,IF(fun[[#This Row],[BsmtExposure]]="Av",2,IF(fun[[#This Row],[BsmtExposure]]="Mn",1,0)))</f>
        <v>0</v>
      </c>
      <c r="AR364" t="s">
        <v>109</v>
      </c>
      <c r="AS364">
        <v>0</v>
      </c>
      <c r="AT364" t="s">
        <v>109</v>
      </c>
      <c r="AU364">
        <v>0</v>
      </c>
      <c r="AV364">
        <v>0</v>
      </c>
      <c r="AW364">
        <v>0</v>
      </c>
      <c r="AX364" t="s">
        <v>129</v>
      </c>
      <c r="AY364" t="s">
        <v>130</v>
      </c>
      <c r="AZ364">
        <f>IF(fun[[#This Row],[HeatingQC]]="Ex",5,IF(fun[[#This Row],[HeatingQC]]="Gd",4,IF(fun[[#This Row],[HeatingQC]]="TA",3,IF(fun[[#This Row],[HeatingQC]]="Fa",2,IF(fun[[#This Row],[HeatingQC]]="Po",1,0)))))</f>
        <v>5</v>
      </c>
      <c r="BA364" t="s">
        <v>131</v>
      </c>
      <c r="BB364" t="s">
        <v>132</v>
      </c>
      <c r="BC364">
        <v>495</v>
      </c>
      <c r="BD364">
        <v>1427</v>
      </c>
      <c r="BE364">
        <v>0</v>
      </c>
      <c r="BF364">
        <v>1922</v>
      </c>
      <c r="BG364">
        <f>LOG(fun[[#This Row],[GrLivArea]])</f>
        <v>3.2837533833325265</v>
      </c>
      <c r="BH364">
        <v>0</v>
      </c>
      <c r="BI364">
        <v>0</v>
      </c>
      <c r="BJ364">
        <f>fun[[#This Row],[BsmtFullBath]]+(0.5*fun[[#This Row],[BsmtHalfBath]])</f>
        <v>0</v>
      </c>
      <c r="BK364">
        <v>3</v>
      </c>
      <c r="BL364">
        <v>0</v>
      </c>
      <c r="BM364">
        <f>fun[[#This Row],[HalfBath]]+fun[[#This Row],[TOTBaseBath]]+fun[[#This Row],[FullBath]]</f>
        <v>3</v>
      </c>
      <c r="BN364">
        <v>4</v>
      </c>
      <c r="BO364">
        <v>1</v>
      </c>
      <c r="BP364" t="s">
        <v>123</v>
      </c>
      <c r="BQ364">
        <f>IF(fun[[#This Row],[KitchenQual]]="Ex",5,IF(fun[[#This Row],[KitchenQual]]="Gd",4,IF(fun[[#This Row],[KitchenQual]]="TA",3,IF(fun[[#This Row],[KitchenQual]]="Fa",2,0))))</f>
        <v>4</v>
      </c>
      <c r="BR364">
        <v>7</v>
      </c>
      <c r="BS364" t="s">
        <v>133</v>
      </c>
      <c r="BT364">
        <v>1</v>
      </c>
      <c r="BU364" t="s">
        <v>130</v>
      </c>
      <c r="BV364">
        <f>IF(fun[[#This Row],[FireplaceQu]]="Ex",5,IF(fun[[#This Row],[FireplaceQu]]="Gd",4,IF(fun[[#This Row],[FireplaceQu]]="TA",3,IF(fun[[#This Row],[FireplaceQu]]="Fa",2,0))))</f>
        <v>5</v>
      </c>
      <c r="BW364" t="s">
        <v>182</v>
      </c>
      <c r="BX364">
        <v>2003</v>
      </c>
      <c r="BY364" t="s">
        <v>135</v>
      </c>
      <c r="BZ364">
        <v>2</v>
      </c>
      <c r="CA364">
        <v>672</v>
      </c>
      <c r="CB364" t="s">
        <v>124</v>
      </c>
      <c r="CC364">
        <f>IF(fun[[#This Row],[GarageQual]]="Ex",5,IF(fun[[#This Row],[GarageQual]]="Gd",4,IF(fun[[#This Row],[GarageQual]]="TA",3,IF(fun[[#This Row],[GarageQual]]="Fa",2,IF(fun[[#This Row],[GarageQual]]="Po",1,0)))))</f>
        <v>3</v>
      </c>
      <c r="CD364" t="s">
        <v>124</v>
      </c>
      <c r="CE364">
        <f>IF(fun[[#This Row],[GarageCond]]="Ex",5,IF(fun[[#This Row],[GarageCond]]="Gd",4,IF(fun[[#This Row],[GarageCond]]="TA",3,IF(fun[[#This Row],[GarageCond]]="Fa",2,IF(fun[[#This Row],[GarageCond]]="Po",1,0)))))</f>
        <v>3</v>
      </c>
      <c r="CF364" t="s">
        <v>131</v>
      </c>
      <c r="CG364">
        <v>0</v>
      </c>
      <c r="CH364">
        <v>0</v>
      </c>
      <c r="CI364">
        <v>177</v>
      </c>
      <c r="CJ364">
        <v>0</v>
      </c>
      <c r="CK364">
        <v>0</v>
      </c>
      <c r="CL364">
        <f>(0.5*fun[[#This Row],[WoodDeckSF]])+fun[[#This Row],[OpenPorchSF]]+(2*fun[[#This Row],[EnclosedPorch]])+(1.5*fun[[#This Row],[3SsnPorch]])+fun[[#This Row],[ScreenPorch]]</f>
        <v>354</v>
      </c>
      <c r="CM364">
        <v>0</v>
      </c>
      <c r="CN364" t="s">
        <v>109</v>
      </c>
      <c r="CO364">
        <f>IF(fun[[#This Row],[PoolQC]]="Ex",5,IF(fun[[#This Row],[PoolQC]]="Gd",4,IF(fun[[#This Row],[PoolQC]]="TA",3,IF(fun[[#This Row],[PoolQC]]="Fa",2,IF(fun[[#This Row],[PoolQC]]="Po",1,0)))))</f>
        <v>0</v>
      </c>
      <c r="CP364" t="s">
        <v>109</v>
      </c>
      <c r="CQ364" t="s">
        <v>109</v>
      </c>
      <c r="CR364">
        <v>0</v>
      </c>
      <c r="CS364">
        <v>7</v>
      </c>
      <c r="CT364">
        <v>2009</v>
      </c>
      <c r="CU364" t="s">
        <v>234</v>
      </c>
      <c r="CV364" t="s">
        <v>137</v>
      </c>
      <c r="CW364">
        <f>COUNTIF(fun[[#This Row],[Id]:[SaleCondition]],0)</f>
        <v>22</v>
      </c>
      <c r="CX364">
        <f>COUNTIF(fun[[#This Row],[Id]:[SaleCondition]],"NA")</f>
        <v>9</v>
      </c>
      <c r="CY364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364">
        <f>fun[NUM_ExCond]+fun[NUM_BsmtCond]+fun[NUM_GarCond]</f>
        <v>6</v>
      </c>
      <c r="DA3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3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67.5</v>
      </c>
      <c r="DC364">
        <v>198500</v>
      </c>
    </row>
    <row r="365" spans="1:107" x14ac:dyDescent="0.25">
      <c r="A365">
        <v>364</v>
      </c>
      <c r="B365">
        <v>160</v>
      </c>
      <c r="C365" t="s">
        <v>168</v>
      </c>
      <c r="D365">
        <f>IF(fun[[#This Row],[MSZoning]]="RL",1,0)</f>
        <v>0</v>
      </c>
      <c r="E365">
        <f>IF(fun[[#This Row],[rl]]="RM",1,0)</f>
        <v>0</v>
      </c>
      <c r="F365">
        <f>IF(fun[[#This Row],[rm]]="RH",1,0)</f>
        <v>0</v>
      </c>
      <c r="G365">
        <f>IF(fun[[#This Row],[rh]]="C (all)",1,0)</f>
        <v>0</v>
      </c>
      <c r="H365">
        <v>21</v>
      </c>
      <c r="I365">
        <f>IF(fun[[#This Row],[LotFrontage]]="NA",0,fun[[#This Row],[LotFrontage]])</f>
        <v>21</v>
      </c>
      <c r="J365">
        <v>1680</v>
      </c>
      <c r="K365" t="s">
        <v>108</v>
      </c>
      <c r="L365" t="s">
        <v>109</v>
      </c>
      <c r="M365" t="s">
        <v>110</v>
      </c>
      <c r="N365" t="s">
        <v>111</v>
      </c>
      <c r="O365" t="s">
        <v>112</v>
      </c>
      <c r="P365" t="s">
        <v>113</v>
      </c>
      <c r="Q365" t="s">
        <v>114</v>
      </c>
      <c r="R365" t="s">
        <v>254</v>
      </c>
      <c r="S365" t="s">
        <v>116</v>
      </c>
      <c r="T365" t="s">
        <v>116</v>
      </c>
      <c r="U365" t="s">
        <v>224</v>
      </c>
      <c r="V365" t="s">
        <v>118</v>
      </c>
      <c r="W365">
        <v>6</v>
      </c>
      <c r="X365">
        <v>8</v>
      </c>
      <c r="Y365">
        <v>1972</v>
      </c>
      <c r="Z365">
        <v>2007</v>
      </c>
      <c r="AA365" t="s">
        <v>119</v>
      </c>
      <c r="AB365" t="s">
        <v>120</v>
      </c>
      <c r="AC365" t="s">
        <v>166</v>
      </c>
      <c r="AD365" t="s">
        <v>166</v>
      </c>
      <c r="AE365" t="s">
        <v>122</v>
      </c>
      <c r="AF365">
        <v>510</v>
      </c>
      <c r="AG365" t="s">
        <v>124</v>
      </c>
      <c r="AH365">
        <f>IF(fun[[#This Row],[ExterQual]]="Ex",5,IF(fun[[#This Row],[ExterQual]]="Gd",4,IF(fun[[#This Row],[ExterQual]]="TA",3,IF(fun[[#This Row],[ExterQual]]="Fa",2,1))))</f>
        <v>3</v>
      </c>
      <c r="AI365" t="s">
        <v>124</v>
      </c>
      <c r="AJ365">
        <f>IF(fun[[#This Row],[ExterCond]]="Ex",5,IF(fun[[#This Row],[ExterCond]]="Gd",4,IF(fun[[#This Row],[ExterCond]]="TA",3,IF(fun[[#This Row],[ExterCond]]="Fa",2,1))))</f>
        <v>3</v>
      </c>
      <c r="AK365" t="s">
        <v>144</v>
      </c>
      <c r="AL365" t="s">
        <v>124</v>
      </c>
      <c r="AM365">
        <f>IF(fun[[#This Row],[BsmtQual]]="Ex",5,IF(fun[[#This Row],[BsmtQual]]="Gd",4,IF(fun[[#This Row],[BsmtQual]]="TA",3,IF(fun[[#This Row],[BsmtQual]]="Fa",2,IF(fun[[#This Row],[BsmtQual]]="Po",1,0)))))</f>
        <v>3</v>
      </c>
      <c r="AN365" t="s">
        <v>124</v>
      </c>
      <c r="AO365">
        <f>IF(fun[[#This Row],[BsmtCond]]="Ex",5,IF(fun[[#This Row],[BsmtCond]]="Gd",4,IF(fun[[#This Row],[BsmtCond]]="TA",3,IF(fun[[#This Row],[BsmtCond]]="Fa",2,IF(fun[[#This Row],[BsmtCond]]="Po",1,0)))))</f>
        <v>3</v>
      </c>
      <c r="AP365" t="s">
        <v>126</v>
      </c>
      <c r="AQ365">
        <f>IF(fun[[#This Row],[BsmtExposure]]="Gd",3,IF(fun[[#This Row],[BsmtExposure]]="Av",2,IF(fun[[#This Row],[BsmtExposure]]="Mn",1,0)))</f>
        <v>0</v>
      </c>
      <c r="AR365" t="s">
        <v>145</v>
      </c>
      <c r="AS365">
        <v>162</v>
      </c>
      <c r="AT365" t="s">
        <v>128</v>
      </c>
      <c r="AU365">
        <v>0</v>
      </c>
      <c r="AV365">
        <v>321</v>
      </c>
      <c r="AW365">
        <v>483</v>
      </c>
      <c r="AX365" t="s">
        <v>129</v>
      </c>
      <c r="AY365" t="s">
        <v>123</v>
      </c>
      <c r="AZ365">
        <f>IF(fun[[#This Row],[HeatingQC]]="Ex",5,IF(fun[[#This Row],[HeatingQC]]="Gd",4,IF(fun[[#This Row],[HeatingQC]]="TA",3,IF(fun[[#This Row],[HeatingQC]]="Fa",2,IF(fun[[#This Row],[HeatingQC]]="Po",1,0)))))</f>
        <v>4</v>
      </c>
      <c r="BA365" t="s">
        <v>131</v>
      </c>
      <c r="BB365" t="s">
        <v>132</v>
      </c>
      <c r="BC365">
        <v>483</v>
      </c>
      <c r="BD365">
        <v>504</v>
      </c>
      <c r="BE365">
        <v>0</v>
      </c>
      <c r="BF365">
        <v>987</v>
      </c>
      <c r="BG365">
        <f>LOG(fun[[#This Row],[GrLivArea]])</f>
        <v>2.9943171526696366</v>
      </c>
      <c r="BH365">
        <v>0</v>
      </c>
      <c r="BI365">
        <v>0</v>
      </c>
      <c r="BJ365">
        <f>fun[[#This Row],[BsmtFullBath]]+(0.5*fun[[#This Row],[BsmtHalfBath]])</f>
        <v>0</v>
      </c>
      <c r="BK365">
        <v>1</v>
      </c>
      <c r="BL365">
        <v>1</v>
      </c>
      <c r="BM365">
        <f>fun[[#This Row],[HalfBath]]+fun[[#This Row],[TOTBaseBath]]+fun[[#This Row],[FullBath]]</f>
        <v>2</v>
      </c>
      <c r="BN365">
        <v>2</v>
      </c>
      <c r="BO365">
        <v>1</v>
      </c>
      <c r="BP365" t="s">
        <v>123</v>
      </c>
      <c r="BQ365">
        <f>IF(fun[[#This Row],[KitchenQual]]="Ex",5,IF(fun[[#This Row],[KitchenQual]]="Gd",4,IF(fun[[#This Row],[KitchenQual]]="TA",3,IF(fun[[#This Row],[KitchenQual]]="Fa",2,0))))</f>
        <v>4</v>
      </c>
      <c r="BR365">
        <v>5</v>
      </c>
      <c r="BS365" t="s">
        <v>133</v>
      </c>
      <c r="BT365">
        <v>0</v>
      </c>
      <c r="BU365" t="s">
        <v>109</v>
      </c>
      <c r="BV365">
        <f>IF(fun[[#This Row],[FireplaceQu]]="Ex",5,IF(fun[[#This Row],[FireplaceQu]]="Gd",4,IF(fun[[#This Row],[FireplaceQu]]="TA",3,IF(fun[[#This Row],[FireplaceQu]]="Fa",2,0))))</f>
        <v>0</v>
      </c>
      <c r="BW365" t="s">
        <v>153</v>
      </c>
      <c r="BX365">
        <v>1972</v>
      </c>
      <c r="BY365" t="s">
        <v>128</v>
      </c>
      <c r="BZ365">
        <v>1</v>
      </c>
      <c r="CA365">
        <v>264</v>
      </c>
      <c r="CB365" t="s">
        <v>124</v>
      </c>
      <c r="CC365">
        <f>IF(fun[[#This Row],[GarageQual]]="Ex",5,IF(fun[[#This Row],[GarageQual]]="Gd",4,IF(fun[[#This Row],[GarageQual]]="TA",3,IF(fun[[#This Row],[GarageQual]]="Fa",2,IF(fun[[#This Row],[GarageQual]]="Po",1,0)))))</f>
        <v>3</v>
      </c>
      <c r="CD365" t="s">
        <v>124</v>
      </c>
      <c r="CE365">
        <f>IF(fun[[#This Row],[GarageCond]]="Ex",5,IF(fun[[#This Row],[GarageCond]]="Gd",4,IF(fun[[#This Row],[GarageCond]]="TA",3,IF(fun[[#This Row],[GarageCond]]="Fa",2,IF(fun[[#This Row],[GarageCond]]="Po",1,0)))))</f>
        <v>3</v>
      </c>
      <c r="CF365" t="s">
        <v>131</v>
      </c>
      <c r="CG365">
        <v>250</v>
      </c>
      <c r="CH365">
        <v>0</v>
      </c>
      <c r="CI365">
        <v>0</v>
      </c>
      <c r="CJ365">
        <v>0</v>
      </c>
      <c r="CK365">
        <v>0</v>
      </c>
      <c r="CL365">
        <f>(0.5*fun[[#This Row],[WoodDeckSF]])+fun[[#This Row],[OpenPorchSF]]+(2*fun[[#This Row],[EnclosedPorch]])+(1.5*fun[[#This Row],[3SsnPorch]])+fun[[#This Row],[ScreenPorch]]</f>
        <v>125</v>
      </c>
      <c r="CM365">
        <v>0</v>
      </c>
      <c r="CN365" t="s">
        <v>109</v>
      </c>
      <c r="CO365">
        <f>IF(fun[[#This Row],[PoolQC]]="Ex",5,IF(fun[[#This Row],[PoolQC]]="Gd",4,IF(fun[[#This Row],[PoolQC]]="TA",3,IF(fun[[#This Row],[PoolQC]]="Fa",2,IF(fun[[#This Row],[PoolQC]]="Po",1,0)))))</f>
        <v>0</v>
      </c>
      <c r="CP365" t="s">
        <v>109</v>
      </c>
      <c r="CQ365" t="s">
        <v>109</v>
      </c>
      <c r="CR365">
        <v>0</v>
      </c>
      <c r="CS365">
        <v>5</v>
      </c>
      <c r="CT365">
        <v>2009</v>
      </c>
      <c r="CU365" t="s">
        <v>136</v>
      </c>
      <c r="CV365" t="s">
        <v>137</v>
      </c>
      <c r="CW365">
        <f>COUNTIF(fun[[#This Row],[Id]:[SaleCondition]],0)</f>
        <v>19</v>
      </c>
      <c r="CX365">
        <f>COUNTIF(fun[[#This Row],[Id]:[SaleCondition]],"NA")</f>
        <v>5</v>
      </c>
      <c r="CY365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365">
        <f>fun[NUM_ExCond]+fun[NUM_BsmtCond]+fun[NUM_GarCond]</f>
        <v>9</v>
      </c>
      <c r="DA3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3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73.75</v>
      </c>
      <c r="DC365">
        <v>118000</v>
      </c>
    </row>
    <row r="366" spans="1:107" x14ac:dyDescent="0.25">
      <c r="A366">
        <v>365</v>
      </c>
      <c r="B366">
        <v>60</v>
      </c>
      <c r="C366" t="s">
        <v>107</v>
      </c>
      <c r="D366">
        <f>IF(fun[[#This Row],[MSZoning]]="RL",1,0)</f>
        <v>1</v>
      </c>
      <c r="E366">
        <f>IF(fun[[#This Row],[rl]]="RM",1,0)</f>
        <v>0</v>
      </c>
      <c r="F366">
        <f>IF(fun[[#This Row],[rm]]="RH",1,0)</f>
        <v>0</v>
      </c>
      <c r="G366">
        <f>IF(fun[[#This Row],[rh]]="C (all)",1,0)</f>
        <v>0</v>
      </c>
      <c r="H366" t="s">
        <v>109</v>
      </c>
      <c r="I366">
        <f>IF(fun[[#This Row],[LotFrontage]]="NA",0,fun[[#This Row],[LotFrontage]])</f>
        <v>0</v>
      </c>
      <c r="J366">
        <v>18800</v>
      </c>
      <c r="K366" t="s">
        <v>108</v>
      </c>
      <c r="L366" t="s">
        <v>109</v>
      </c>
      <c r="M366" t="s">
        <v>146</v>
      </c>
      <c r="N366" t="s">
        <v>111</v>
      </c>
      <c r="O366" t="s">
        <v>112</v>
      </c>
      <c r="P366" t="s">
        <v>138</v>
      </c>
      <c r="Q366" t="s">
        <v>114</v>
      </c>
      <c r="R366" t="s">
        <v>164</v>
      </c>
      <c r="S366" t="s">
        <v>116</v>
      </c>
      <c r="T366" t="s">
        <v>116</v>
      </c>
      <c r="U366" t="s">
        <v>117</v>
      </c>
      <c r="V366" t="s">
        <v>118</v>
      </c>
      <c r="W366">
        <v>6</v>
      </c>
      <c r="X366">
        <v>5</v>
      </c>
      <c r="Y366">
        <v>1976</v>
      </c>
      <c r="Z366">
        <v>1976</v>
      </c>
      <c r="AA366" t="s">
        <v>119</v>
      </c>
      <c r="AB366" t="s">
        <v>120</v>
      </c>
      <c r="AC366" t="s">
        <v>166</v>
      </c>
      <c r="AD366" t="s">
        <v>166</v>
      </c>
      <c r="AE366" t="s">
        <v>122</v>
      </c>
      <c r="AF366">
        <v>120</v>
      </c>
      <c r="AG366" t="s">
        <v>124</v>
      </c>
      <c r="AH366">
        <f>IF(fun[[#This Row],[ExterQual]]="Ex",5,IF(fun[[#This Row],[ExterQual]]="Gd",4,IF(fun[[#This Row],[ExterQual]]="TA",3,IF(fun[[#This Row],[ExterQual]]="Fa",2,1))))</f>
        <v>3</v>
      </c>
      <c r="AI366" t="s">
        <v>124</v>
      </c>
      <c r="AJ366">
        <f>IF(fun[[#This Row],[ExterCond]]="Ex",5,IF(fun[[#This Row],[ExterCond]]="Gd",4,IF(fun[[#This Row],[ExterCond]]="TA",3,IF(fun[[#This Row],[ExterCond]]="Fa",2,1))))</f>
        <v>3</v>
      </c>
      <c r="AK366" t="s">
        <v>125</v>
      </c>
      <c r="AL366" t="s">
        <v>123</v>
      </c>
      <c r="AM366">
        <f>IF(fun[[#This Row],[BsmtQual]]="Ex",5,IF(fun[[#This Row],[BsmtQual]]="Gd",4,IF(fun[[#This Row],[BsmtQual]]="TA",3,IF(fun[[#This Row],[BsmtQual]]="Fa",2,IF(fun[[#This Row],[BsmtQual]]="Po",1,0)))))</f>
        <v>4</v>
      </c>
      <c r="AN366" t="s">
        <v>124</v>
      </c>
      <c r="AO366">
        <f>IF(fun[[#This Row],[BsmtCond]]="Ex",5,IF(fun[[#This Row],[BsmtCond]]="Gd",4,IF(fun[[#This Row],[BsmtCond]]="TA",3,IF(fun[[#This Row],[BsmtCond]]="Fa",2,IF(fun[[#This Row],[BsmtCond]]="Po",1,0)))))</f>
        <v>3</v>
      </c>
      <c r="AP366" t="s">
        <v>147</v>
      </c>
      <c r="AQ366">
        <f>IF(fun[[#This Row],[BsmtExposure]]="Gd",3,IF(fun[[#This Row],[BsmtExposure]]="Av",2,IF(fun[[#This Row],[BsmtExposure]]="Mn",1,0)))</f>
        <v>1</v>
      </c>
      <c r="AR366" t="s">
        <v>127</v>
      </c>
      <c r="AS366">
        <v>712</v>
      </c>
      <c r="AT366" t="s">
        <v>128</v>
      </c>
      <c r="AU366">
        <v>0</v>
      </c>
      <c r="AV366">
        <v>84</v>
      </c>
      <c r="AW366">
        <v>796</v>
      </c>
      <c r="AX366" t="s">
        <v>129</v>
      </c>
      <c r="AY366" t="s">
        <v>124</v>
      </c>
      <c r="AZ366">
        <f>IF(fun[[#This Row],[HeatingQC]]="Ex",5,IF(fun[[#This Row],[HeatingQC]]="Gd",4,IF(fun[[#This Row],[HeatingQC]]="TA",3,IF(fun[[#This Row],[HeatingQC]]="Fa",2,IF(fun[[#This Row],[HeatingQC]]="Po",1,0)))))</f>
        <v>3</v>
      </c>
      <c r="BA366" t="s">
        <v>131</v>
      </c>
      <c r="BB366" t="s">
        <v>132</v>
      </c>
      <c r="BC366">
        <v>790</v>
      </c>
      <c r="BD366">
        <v>784</v>
      </c>
      <c r="BE366">
        <v>0</v>
      </c>
      <c r="BF366">
        <v>1574</v>
      </c>
      <c r="BG366">
        <f>LOG(fun[[#This Row],[GrLivArea]])</f>
        <v>3.1970047280230456</v>
      </c>
      <c r="BH366">
        <v>1</v>
      </c>
      <c r="BI366">
        <v>0</v>
      </c>
      <c r="BJ366">
        <f>fun[[#This Row],[BsmtFullBath]]+(0.5*fun[[#This Row],[BsmtHalfBath]])</f>
        <v>1</v>
      </c>
      <c r="BK366">
        <v>2</v>
      </c>
      <c r="BL366">
        <v>1</v>
      </c>
      <c r="BM366">
        <f>fun[[#This Row],[HalfBath]]+fun[[#This Row],[TOTBaseBath]]+fun[[#This Row],[FullBath]]</f>
        <v>4</v>
      </c>
      <c r="BN366">
        <v>3</v>
      </c>
      <c r="BO366">
        <v>1</v>
      </c>
      <c r="BP366" t="s">
        <v>124</v>
      </c>
      <c r="BQ366">
        <f>IF(fun[[#This Row],[KitchenQual]]="Ex",5,IF(fun[[#This Row],[KitchenQual]]="Gd",4,IF(fun[[#This Row],[KitchenQual]]="TA",3,IF(fun[[#This Row],[KitchenQual]]="Fa",2,0))))</f>
        <v>3</v>
      </c>
      <c r="BR366">
        <v>6</v>
      </c>
      <c r="BS366" t="s">
        <v>133</v>
      </c>
      <c r="BT366">
        <v>1</v>
      </c>
      <c r="BU366" t="s">
        <v>124</v>
      </c>
      <c r="BV366">
        <f>IF(fun[[#This Row],[FireplaceQu]]="Ex",5,IF(fun[[#This Row],[FireplaceQu]]="Gd",4,IF(fun[[#This Row],[FireplaceQu]]="TA",3,IF(fun[[#This Row],[FireplaceQu]]="Fa",2,0))))</f>
        <v>3</v>
      </c>
      <c r="BW366" t="s">
        <v>134</v>
      </c>
      <c r="BX366">
        <v>1976</v>
      </c>
      <c r="BY366" t="s">
        <v>183</v>
      </c>
      <c r="BZ366">
        <v>2</v>
      </c>
      <c r="CA366">
        <v>566</v>
      </c>
      <c r="CB366" t="s">
        <v>124</v>
      </c>
      <c r="CC366">
        <f>IF(fun[[#This Row],[GarageQual]]="Ex",5,IF(fun[[#This Row],[GarageQual]]="Gd",4,IF(fun[[#This Row],[GarageQual]]="TA",3,IF(fun[[#This Row],[GarageQual]]="Fa",2,IF(fun[[#This Row],[GarageQual]]="Po",1,0)))))</f>
        <v>3</v>
      </c>
      <c r="CD366" t="s">
        <v>124</v>
      </c>
      <c r="CE366">
        <f>IF(fun[[#This Row],[GarageCond]]="Ex",5,IF(fun[[#This Row],[GarageCond]]="Gd",4,IF(fun[[#This Row],[GarageCond]]="TA",3,IF(fun[[#This Row],[GarageCond]]="Fa",2,IF(fun[[#This Row],[GarageCond]]="Po",1,0)))))</f>
        <v>3</v>
      </c>
      <c r="CF366" t="s">
        <v>131</v>
      </c>
      <c r="CG366">
        <v>306</v>
      </c>
      <c r="CH366">
        <v>111</v>
      </c>
      <c r="CI366">
        <v>0</v>
      </c>
      <c r="CJ366">
        <v>0</v>
      </c>
      <c r="CK366">
        <v>0</v>
      </c>
      <c r="CL366">
        <f>(0.5*fun[[#This Row],[WoodDeckSF]])+fun[[#This Row],[OpenPorchSF]]+(2*fun[[#This Row],[EnclosedPorch]])+(1.5*fun[[#This Row],[3SsnPorch]])+fun[[#This Row],[ScreenPorch]]</f>
        <v>264</v>
      </c>
      <c r="CM366">
        <v>0</v>
      </c>
      <c r="CN366" t="s">
        <v>109</v>
      </c>
      <c r="CO366">
        <f>IF(fun[[#This Row],[PoolQC]]="Ex",5,IF(fun[[#This Row],[PoolQC]]="Gd",4,IF(fun[[#This Row],[PoolQC]]="TA",3,IF(fun[[#This Row],[PoolQC]]="Fa",2,IF(fun[[#This Row],[PoolQC]]="Po",1,0)))))</f>
        <v>0</v>
      </c>
      <c r="CP366" t="s">
        <v>109</v>
      </c>
      <c r="CQ366" t="s">
        <v>109</v>
      </c>
      <c r="CR366">
        <v>0</v>
      </c>
      <c r="CS366">
        <v>7</v>
      </c>
      <c r="CT366">
        <v>2006</v>
      </c>
      <c r="CU366" t="s">
        <v>136</v>
      </c>
      <c r="CV366" t="s">
        <v>137</v>
      </c>
      <c r="CW366">
        <f>COUNTIF(fun[[#This Row],[Id]:[SaleCondition]],0)</f>
        <v>13</v>
      </c>
      <c r="CX366">
        <f>COUNTIF(fun[[#This Row],[Id]:[SaleCondition]],"NA")</f>
        <v>5</v>
      </c>
      <c r="CY36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366">
        <f>fun[NUM_ExCond]+fun[NUM_BsmtCond]+fun[NUM_GarCond]</f>
        <v>9</v>
      </c>
      <c r="DA3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3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366">
        <v>190000</v>
      </c>
    </row>
    <row r="367" spans="1:107" x14ac:dyDescent="0.25">
      <c r="A367">
        <v>366</v>
      </c>
      <c r="B367">
        <v>70</v>
      </c>
      <c r="C367" t="s">
        <v>168</v>
      </c>
      <c r="D367">
        <f>IF(fun[[#This Row],[MSZoning]]="RL",1,0)</f>
        <v>0</v>
      </c>
      <c r="E367">
        <f>IF(fun[[#This Row],[rl]]="RM",1,0)</f>
        <v>0</v>
      </c>
      <c r="F367">
        <f>IF(fun[[#This Row],[rm]]="RH",1,0)</f>
        <v>0</v>
      </c>
      <c r="G367">
        <f>IF(fun[[#This Row],[rh]]="C (all)",1,0)</f>
        <v>0</v>
      </c>
      <c r="H367">
        <v>59</v>
      </c>
      <c r="I367">
        <f>IF(fun[[#This Row],[LotFrontage]]="NA",0,fun[[#This Row],[LotFrontage]])</f>
        <v>59</v>
      </c>
      <c r="J367">
        <v>10690</v>
      </c>
      <c r="K367" t="s">
        <v>108</v>
      </c>
      <c r="L367" t="s">
        <v>109</v>
      </c>
      <c r="M367" t="s">
        <v>110</v>
      </c>
      <c r="N367" t="s">
        <v>111</v>
      </c>
      <c r="O367" t="s">
        <v>112</v>
      </c>
      <c r="P367" t="s">
        <v>113</v>
      </c>
      <c r="Q367" t="s">
        <v>114</v>
      </c>
      <c r="R367" t="s">
        <v>202</v>
      </c>
      <c r="S367" t="s">
        <v>116</v>
      </c>
      <c r="T367" t="s">
        <v>116</v>
      </c>
      <c r="U367" t="s">
        <v>117</v>
      </c>
      <c r="V367" t="s">
        <v>118</v>
      </c>
      <c r="W367">
        <v>5</v>
      </c>
      <c r="X367">
        <v>7</v>
      </c>
      <c r="Y367">
        <v>1920</v>
      </c>
      <c r="Z367">
        <v>1997</v>
      </c>
      <c r="AA367" t="s">
        <v>178</v>
      </c>
      <c r="AB367" t="s">
        <v>120</v>
      </c>
      <c r="AC367" t="s">
        <v>121</v>
      </c>
      <c r="AD367" t="s">
        <v>121</v>
      </c>
      <c r="AE367" t="s">
        <v>143</v>
      </c>
      <c r="AF367">
        <v>0</v>
      </c>
      <c r="AG367" t="s">
        <v>124</v>
      </c>
      <c r="AH367">
        <f>IF(fun[[#This Row],[ExterQual]]="Ex",5,IF(fun[[#This Row],[ExterQual]]="Gd",4,IF(fun[[#This Row],[ExterQual]]="TA",3,IF(fun[[#This Row],[ExterQual]]="Fa",2,1))))</f>
        <v>3</v>
      </c>
      <c r="AI367" t="s">
        <v>123</v>
      </c>
      <c r="AJ367">
        <f>IF(fun[[#This Row],[ExterCond]]="Ex",5,IF(fun[[#This Row],[ExterCond]]="Gd",4,IF(fun[[#This Row],[ExterCond]]="TA",3,IF(fun[[#This Row],[ExterCond]]="Fa",2,1))))</f>
        <v>4</v>
      </c>
      <c r="AK367" t="s">
        <v>144</v>
      </c>
      <c r="AL367" t="s">
        <v>124</v>
      </c>
      <c r="AM367">
        <f>IF(fun[[#This Row],[BsmtQual]]="Ex",5,IF(fun[[#This Row],[BsmtQual]]="Gd",4,IF(fun[[#This Row],[BsmtQual]]="TA",3,IF(fun[[#This Row],[BsmtQual]]="Fa",2,IF(fun[[#This Row],[BsmtQual]]="Po",1,0)))))</f>
        <v>3</v>
      </c>
      <c r="AN367" t="s">
        <v>173</v>
      </c>
      <c r="AO367">
        <f>IF(fun[[#This Row],[BsmtCond]]="Ex",5,IF(fun[[#This Row],[BsmtCond]]="Gd",4,IF(fun[[#This Row],[BsmtCond]]="TA",3,IF(fun[[#This Row],[BsmtCond]]="Fa",2,IF(fun[[#This Row],[BsmtCond]]="Po",1,0)))))</f>
        <v>2</v>
      </c>
      <c r="AP367" t="s">
        <v>126</v>
      </c>
      <c r="AQ367">
        <f>IF(fun[[#This Row],[BsmtExposure]]="Gd",3,IF(fun[[#This Row],[BsmtExposure]]="Av",2,IF(fun[[#This Row],[BsmtExposure]]="Mn",1,0)))</f>
        <v>0</v>
      </c>
      <c r="AR367" t="s">
        <v>179</v>
      </c>
      <c r="AS367">
        <v>456</v>
      </c>
      <c r="AT367" t="s">
        <v>128</v>
      </c>
      <c r="AU367">
        <v>0</v>
      </c>
      <c r="AV367">
        <v>216</v>
      </c>
      <c r="AW367">
        <v>672</v>
      </c>
      <c r="AX367" t="s">
        <v>129</v>
      </c>
      <c r="AY367" t="s">
        <v>123</v>
      </c>
      <c r="AZ367">
        <f>IF(fun[[#This Row],[HeatingQC]]="Ex",5,IF(fun[[#This Row],[HeatingQC]]="Gd",4,IF(fun[[#This Row],[HeatingQC]]="TA",3,IF(fun[[#This Row],[HeatingQC]]="Fa",2,IF(fun[[#This Row],[HeatingQC]]="Po",1,0)))))</f>
        <v>4</v>
      </c>
      <c r="BA367" t="s">
        <v>131</v>
      </c>
      <c r="BB367" t="s">
        <v>190</v>
      </c>
      <c r="BC367">
        <v>672</v>
      </c>
      <c r="BD367">
        <v>672</v>
      </c>
      <c r="BE367">
        <v>0</v>
      </c>
      <c r="BF367">
        <v>1344</v>
      </c>
      <c r="BG367">
        <f>LOG(fun[[#This Row],[GrLivArea]])</f>
        <v>3.1283992687178066</v>
      </c>
      <c r="BH367">
        <v>0</v>
      </c>
      <c r="BI367">
        <v>0</v>
      </c>
      <c r="BJ367">
        <f>fun[[#This Row],[BsmtFullBath]]+(0.5*fun[[#This Row],[BsmtHalfBath]])</f>
        <v>0</v>
      </c>
      <c r="BK367">
        <v>1</v>
      </c>
      <c r="BL367">
        <v>0</v>
      </c>
      <c r="BM367">
        <f>fun[[#This Row],[HalfBath]]+fun[[#This Row],[TOTBaseBath]]+fun[[#This Row],[FullBath]]</f>
        <v>1</v>
      </c>
      <c r="BN367">
        <v>3</v>
      </c>
      <c r="BO367">
        <v>1</v>
      </c>
      <c r="BP367" t="s">
        <v>124</v>
      </c>
      <c r="BQ367">
        <f>IF(fun[[#This Row],[KitchenQual]]="Ex",5,IF(fun[[#This Row],[KitchenQual]]="Gd",4,IF(fun[[#This Row],[KitchenQual]]="TA",3,IF(fun[[#This Row],[KitchenQual]]="Fa",2,0))))</f>
        <v>3</v>
      </c>
      <c r="BR367">
        <v>6</v>
      </c>
      <c r="BS367" t="s">
        <v>133</v>
      </c>
      <c r="BT367">
        <v>0</v>
      </c>
      <c r="BU367" t="s">
        <v>109</v>
      </c>
      <c r="BV367">
        <f>IF(fun[[#This Row],[FireplaceQu]]="Ex",5,IF(fun[[#This Row],[FireplaceQu]]="Gd",4,IF(fun[[#This Row],[FireplaceQu]]="TA",3,IF(fun[[#This Row],[FireplaceQu]]="Fa",2,0))))</f>
        <v>0</v>
      </c>
      <c r="BW367" t="s">
        <v>153</v>
      </c>
      <c r="BX367">
        <v>1964</v>
      </c>
      <c r="BY367" t="s">
        <v>128</v>
      </c>
      <c r="BZ367">
        <v>1</v>
      </c>
      <c r="CA367">
        <v>468</v>
      </c>
      <c r="CB367" t="s">
        <v>124</v>
      </c>
      <c r="CC367">
        <f>IF(fun[[#This Row],[GarageQual]]="Ex",5,IF(fun[[#This Row],[GarageQual]]="Gd",4,IF(fun[[#This Row],[GarageQual]]="TA",3,IF(fun[[#This Row],[GarageQual]]="Fa",2,IF(fun[[#This Row],[GarageQual]]="Po",1,0)))))</f>
        <v>3</v>
      </c>
      <c r="CD367" t="s">
        <v>173</v>
      </c>
      <c r="CE367">
        <f>IF(fun[[#This Row],[GarageCond]]="Ex",5,IF(fun[[#This Row],[GarageCond]]="Gd",4,IF(fun[[#This Row],[GarageCond]]="TA",3,IF(fun[[#This Row],[GarageCond]]="Fa",2,IF(fun[[#This Row],[GarageCond]]="Po",1,0)))))</f>
        <v>2</v>
      </c>
      <c r="CF367" t="s">
        <v>131</v>
      </c>
      <c r="CG367">
        <v>0</v>
      </c>
      <c r="CH367">
        <v>128</v>
      </c>
      <c r="CI367">
        <v>218</v>
      </c>
      <c r="CJ367">
        <v>0</v>
      </c>
      <c r="CK367">
        <v>0</v>
      </c>
      <c r="CL367">
        <f>(0.5*fun[[#This Row],[WoodDeckSF]])+fun[[#This Row],[OpenPorchSF]]+(2*fun[[#This Row],[EnclosedPorch]])+(1.5*fun[[#This Row],[3SsnPorch]])+fun[[#This Row],[ScreenPorch]]</f>
        <v>564</v>
      </c>
      <c r="CM367">
        <v>0</v>
      </c>
      <c r="CN367" t="s">
        <v>109</v>
      </c>
      <c r="CO367">
        <f>IF(fun[[#This Row],[PoolQC]]="Ex",5,IF(fun[[#This Row],[PoolQC]]="Gd",4,IF(fun[[#This Row],[PoolQC]]="TA",3,IF(fun[[#This Row],[PoolQC]]="Fa",2,IF(fun[[#This Row],[PoolQC]]="Po",1,0)))))</f>
        <v>0</v>
      </c>
      <c r="CP367" t="s">
        <v>109</v>
      </c>
      <c r="CQ367" t="s">
        <v>109</v>
      </c>
      <c r="CR367">
        <v>0</v>
      </c>
      <c r="CS367">
        <v>7</v>
      </c>
      <c r="CT367">
        <v>2009</v>
      </c>
      <c r="CU367" t="s">
        <v>136</v>
      </c>
      <c r="CV367" t="s">
        <v>137</v>
      </c>
      <c r="CW367">
        <f>COUNTIF(fun[[#This Row],[Id]:[SaleCondition]],0)</f>
        <v>20</v>
      </c>
      <c r="CX367">
        <f>COUNTIF(fun[[#This Row],[Id]:[SaleCondition]],"NA")</f>
        <v>5</v>
      </c>
      <c r="CY36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367">
        <f>fun[NUM_ExCond]+fun[NUM_BsmtCond]+fun[NUM_GarCond]</f>
        <v>8</v>
      </c>
      <c r="DA3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3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57.5</v>
      </c>
      <c r="DC367">
        <v>147000</v>
      </c>
    </row>
    <row r="368" spans="1:107" x14ac:dyDescent="0.25">
      <c r="A368">
        <v>367</v>
      </c>
      <c r="B368">
        <v>20</v>
      </c>
      <c r="C368" t="s">
        <v>107</v>
      </c>
      <c r="D368">
        <f>IF(fun[[#This Row],[MSZoning]]="RL",1,0)</f>
        <v>1</v>
      </c>
      <c r="E368">
        <f>IF(fun[[#This Row],[rl]]="RM",1,0)</f>
        <v>0</v>
      </c>
      <c r="F368">
        <f>IF(fun[[#This Row],[rm]]="RH",1,0)</f>
        <v>0</v>
      </c>
      <c r="G368">
        <f>IF(fun[[#This Row],[rh]]="C (all)",1,0)</f>
        <v>0</v>
      </c>
      <c r="H368" t="s">
        <v>109</v>
      </c>
      <c r="I368">
        <f>IF(fun[[#This Row],[LotFrontage]]="NA",0,fun[[#This Row],[LotFrontage]])</f>
        <v>0</v>
      </c>
      <c r="J368">
        <v>9500</v>
      </c>
      <c r="K368" t="s">
        <v>108</v>
      </c>
      <c r="L368" t="s">
        <v>109</v>
      </c>
      <c r="M368" t="s">
        <v>146</v>
      </c>
      <c r="N368" t="s">
        <v>111</v>
      </c>
      <c r="O368" t="s">
        <v>112</v>
      </c>
      <c r="P368" t="s">
        <v>113</v>
      </c>
      <c r="Q368" t="s">
        <v>114</v>
      </c>
      <c r="R368" t="s">
        <v>188</v>
      </c>
      <c r="S368" t="s">
        <v>116</v>
      </c>
      <c r="T368" t="s">
        <v>116</v>
      </c>
      <c r="U368" t="s">
        <v>117</v>
      </c>
      <c r="V368" t="s">
        <v>141</v>
      </c>
      <c r="W368">
        <v>6</v>
      </c>
      <c r="X368">
        <v>5</v>
      </c>
      <c r="Y368">
        <v>1963</v>
      </c>
      <c r="Z368">
        <v>1963</v>
      </c>
      <c r="AA368" t="s">
        <v>119</v>
      </c>
      <c r="AB368" t="s">
        <v>120</v>
      </c>
      <c r="AC368" t="s">
        <v>187</v>
      </c>
      <c r="AD368" t="s">
        <v>187</v>
      </c>
      <c r="AE368" t="s">
        <v>122</v>
      </c>
      <c r="AF368">
        <v>247</v>
      </c>
      <c r="AG368" t="s">
        <v>124</v>
      </c>
      <c r="AH368">
        <f>IF(fun[[#This Row],[ExterQual]]="Ex",5,IF(fun[[#This Row],[ExterQual]]="Gd",4,IF(fun[[#This Row],[ExterQual]]="TA",3,IF(fun[[#This Row],[ExterQual]]="Fa",2,1))))</f>
        <v>3</v>
      </c>
      <c r="AI368" t="s">
        <v>124</v>
      </c>
      <c r="AJ368">
        <f>IF(fun[[#This Row],[ExterCond]]="Ex",5,IF(fun[[#This Row],[ExterCond]]="Gd",4,IF(fun[[#This Row],[ExterCond]]="TA",3,IF(fun[[#This Row],[ExterCond]]="Fa",2,1))))</f>
        <v>3</v>
      </c>
      <c r="AK368" t="s">
        <v>144</v>
      </c>
      <c r="AL368" t="s">
        <v>123</v>
      </c>
      <c r="AM368">
        <f>IF(fun[[#This Row],[BsmtQual]]="Ex",5,IF(fun[[#This Row],[BsmtQual]]="Gd",4,IF(fun[[#This Row],[BsmtQual]]="TA",3,IF(fun[[#This Row],[BsmtQual]]="Fa",2,IF(fun[[#This Row],[BsmtQual]]="Po",1,0)))))</f>
        <v>4</v>
      </c>
      <c r="AN368" t="s">
        <v>124</v>
      </c>
      <c r="AO368">
        <f>IF(fun[[#This Row],[BsmtCond]]="Ex",5,IF(fun[[#This Row],[BsmtCond]]="Gd",4,IF(fun[[#This Row],[BsmtCond]]="TA",3,IF(fun[[#This Row],[BsmtCond]]="Fa",2,IF(fun[[#This Row],[BsmtCond]]="Po",1,0)))))</f>
        <v>3</v>
      </c>
      <c r="AP368" t="s">
        <v>126</v>
      </c>
      <c r="AQ368">
        <f>IF(fun[[#This Row],[BsmtExposure]]="Gd",3,IF(fun[[#This Row],[BsmtExposure]]="Av",2,IF(fun[[#This Row],[BsmtExposure]]="Mn",1,0)))</f>
        <v>0</v>
      </c>
      <c r="AR368" t="s">
        <v>167</v>
      </c>
      <c r="AS368">
        <v>609</v>
      </c>
      <c r="AT368" t="s">
        <v>128</v>
      </c>
      <c r="AU368">
        <v>0</v>
      </c>
      <c r="AV368">
        <v>785</v>
      </c>
      <c r="AW368">
        <v>1394</v>
      </c>
      <c r="AX368" t="s">
        <v>129</v>
      </c>
      <c r="AY368" t="s">
        <v>123</v>
      </c>
      <c r="AZ368">
        <f>IF(fun[[#This Row],[HeatingQC]]="Ex",5,IF(fun[[#This Row],[HeatingQC]]="Gd",4,IF(fun[[#This Row],[HeatingQC]]="TA",3,IF(fun[[#This Row],[HeatingQC]]="Fa",2,IF(fun[[#This Row],[HeatingQC]]="Po",1,0)))))</f>
        <v>4</v>
      </c>
      <c r="BA368" t="s">
        <v>131</v>
      </c>
      <c r="BB368" t="s">
        <v>132</v>
      </c>
      <c r="BC368">
        <v>1394</v>
      </c>
      <c r="BD368">
        <v>0</v>
      </c>
      <c r="BE368">
        <v>0</v>
      </c>
      <c r="BF368">
        <v>1394</v>
      </c>
      <c r="BG368">
        <f>LOG(fun[[#This Row],[GrLivArea]])</f>
        <v>3.1442627737619908</v>
      </c>
      <c r="BH368">
        <v>1</v>
      </c>
      <c r="BI368">
        <v>0</v>
      </c>
      <c r="BJ368">
        <f>fun[[#This Row],[BsmtFullBath]]+(0.5*fun[[#This Row],[BsmtHalfBath]])</f>
        <v>1</v>
      </c>
      <c r="BK368">
        <v>1</v>
      </c>
      <c r="BL368">
        <v>1</v>
      </c>
      <c r="BM368">
        <f>fun[[#This Row],[HalfBath]]+fun[[#This Row],[TOTBaseBath]]+fun[[#This Row],[FullBath]]</f>
        <v>3</v>
      </c>
      <c r="BN368">
        <v>3</v>
      </c>
      <c r="BO368">
        <v>1</v>
      </c>
      <c r="BP368" t="s">
        <v>124</v>
      </c>
      <c r="BQ368">
        <f>IF(fun[[#This Row],[KitchenQual]]="Ex",5,IF(fun[[#This Row],[KitchenQual]]="Gd",4,IF(fun[[#This Row],[KitchenQual]]="TA",3,IF(fun[[#This Row],[KitchenQual]]="Fa",2,0))))</f>
        <v>3</v>
      </c>
      <c r="BR368">
        <v>6</v>
      </c>
      <c r="BS368" t="s">
        <v>133</v>
      </c>
      <c r="BT368">
        <v>2</v>
      </c>
      <c r="BU368" t="s">
        <v>123</v>
      </c>
      <c r="BV368">
        <f>IF(fun[[#This Row],[FireplaceQu]]="Ex",5,IF(fun[[#This Row],[FireplaceQu]]="Gd",4,IF(fun[[#This Row],[FireplaceQu]]="TA",3,IF(fun[[#This Row],[FireplaceQu]]="Fa",2,0))))</f>
        <v>4</v>
      </c>
      <c r="BW368" t="s">
        <v>134</v>
      </c>
      <c r="BX368">
        <v>1963</v>
      </c>
      <c r="BY368" t="s">
        <v>135</v>
      </c>
      <c r="BZ368">
        <v>2</v>
      </c>
      <c r="CA368">
        <v>514</v>
      </c>
      <c r="CB368" t="s">
        <v>124</v>
      </c>
      <c r="CC368">
        <f>IF(fun[[#This Row],[GarageQual]]="Ex",5,IF(fun[[#This Row],[GarageQual]]="Gd",4,IF(fun[[#This Row],[GarageQual]]="TA",3,IF(fun[[#This Row],[GarageQual]]="Fa",2,IF(fun[[#This Row],[GarageQual]]="Po",1,0)))))</f>
        <v>3</v>
      </c>
      <c r="CD368" t="s">
        <v>124</v>
      </c>
      <c r="CE368">
        <f>IF(fun[[#This Row],[GarageCond]]="Ex",5,IF(fun[[#This Row],[GarageCond]]="Gd",4,IF(fun[[#This Row],[GarageCond]]="TA",3,IF(fun[[#This Row],[GarageCond]]="Fa",2,IF(fun[[#This Row],[GarageCond]]="Po",1,0)))))</f>
        <v>3</v>
      </c>
      <c r="CF368" t="s">
        <v>131</v>
      </c>
      <c r="CG368">
        <v>0</v>
      </c>
      <c r="CH368">
        <v>76</v>
      </c>
      <c r="CI368">
        <v>0</v>
      </c>
      <c r="CJ368">
        <v>0</v>
      </c>
      <c r="CK368">
        <v>185</v>
      </c>
      <c r="CL368">
        <f>(0.5*fun[[#This Row],[WoodDeckSF]])+fun[[#This Row],[OpenPorchSF]]+(2*fun[[#This Row],[EnclosedPorch]])+(1.5*fun[[#This Row],[3SsnPorch]])+fun[[#This Row],[ScreenPorch]]</f>
        <v>261</v>
      </c>
      <c r="CM368">
        <v>0</v>
      </c>
      <c r="CN368" t="s">
        <v>109</v>
      </c>
      <c r="CO368">
        <f>IF(fun[[#This Row],[PoolQC]]="Ex",5,IF(fun[[#This Row],[PoolQC]]="Gd",4,IF(fun[[#This Row],[PoolQC]]="TA",3,IF(fun[[#This Row],[PoolQC]]="Fa",2,IF(fun[[#This Row],[PoolQC]]="Po",1,0)))))</f>
        <v>0</v>
      </c>
      <c r="CP368" t="s">
        <v>109</v>
      </c>
      <c r="CQ368" t="s">
        <v>109</v>
      </c>
      <c r="CR368">
        <v>0</v>
      </c>
      <c r="CS368">
        <v>7</v>
      </c>
      <c r="CT368">
        <v>2009</v>
      </c>
      <c r="CU368" t="s">
        <v>136</v>
      </c>
      <c r="CV368" t="s">
        <v>137</v>
      </c>
      <c r="CW368">
        <f>COUNTIF(fun[[#This Row],[Id]:[SaleCondition]],0)</f>
        <v>15</v>
      </c>
      <c r="CX368">
        <f>COUNTIF(fun[[#This Row],[Id]:[SaleCondition]],"NA")</f>
        <v>5</v>
      </c>
      <c r="CY36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68">
        <f>fun[NUM_ExCond]+fun[NUM_BsmtCond]+fun[NUM_GarCond]</f>
        <v>9</v>
      </c>
      <c r="DA3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3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368">
        <v>159000</v>
      </c>
    </row>
    <row r="369" spans="1:107" x14ac:dyDescent="0.25">
      <c r="A369">
        <v>368</v>
      </c>
      <c r="B369">
        <v>80</v>
      </c>
      <c r="C369" t="s">
        <v>107</v>
      </c>
      <c r="D369">
        <f>IF(fun[[#This Row],[MSZoning]]="RL",1,0)</f>
        <v>1</v>
      </c>
      <c r="E369">
        <f>IF(fun[[#This Row],[rl]]="RM",1,0)</f>
        <v>0</v>
      </c>
      <c r="F369">
        <f>IF(fun[[#This Row],[rm]]="RH",1,0)</f>
        <v>0</v>
      </c>
      <c r="G369">
        <f>IF(fun[[#This Row],[rh]]="C (all)",1,0)</f>
        <v>0</v>
      </c>
      <c r="H369">
        <v>101</v>
      </c>
      <c r="I369">
        <f>IF(fun[[#This Row],[LotFrontage]]="NA",0,fun[[#This Row],[LotFrontage]])</f>
        <v>101</v>
      </c>
      <c r="J369">
        <v>9150</v>
      </c>
      <c r="K369" t="s">
        <v>108</v>
      </c>
      <c r="L369" t="s">
        <v>109</v>
      </c>
      <c r="M369" t="s">
        <v>146</v>
      </c>
      <c r="N369" t="s">
        <v>111</v>
      </c>
      <c r="O369" t="s">
        <v>112</v>
      </c>
      <c r="P369" t="s">
        <v>148</v>
      </c>
      <c r="Q369" t="s">
        <v>114</v>
      </c>
      <c r="R369" t="s">
        <v>188</v>
      </c>
      <c r="S369" t="s">
        <v>116</v>
      </c>
      <c r="T369" t="s">
        <v>116</v>
      </c>
      <c r="U369" t="s">
        <v>117</v>
      </c>
      <c r="V369" t="s">
        <v>223</v>
      </c>
      <c r="W369">
        <v>6</v>
      </c>
      <c r="X369">
        <v>5</v>
      </c>
      <c r="Y369">
        <v>1962</v>
      </c>
      <c r="Z369">
        <v>1962</v>
      </c>
      <c r="AA369" t="s">
        <v>119</v>
      </c>
      <c r="AB369" t="s">
        <v>268</v>
      </c>
      <c r="AC369" t="s">
        <v>187</v>
      </c>
      <c r="AD369" t="s">
        <v>187</v>
      </c>
      <c r="AE369" t="s">
        <v>122</v>
      </c>
      <c r="AF369">
        <v>305</v>
      </c>
      <c r="AG369" t="s">
        <v>124</v>
      </c>
      <c r="AH369">
        <f>IF(fun[[#This Row],[ExterQual]]="Ex",5,IF(fun[[#This Row],[ExterQual]]="Gd",4,IF(fun[[#This Row],[ExterQual]]="TA",3,IF(fun[[#This Row],[ExterQual]]="Fa",2,1))))</f>
        <v>3</v>
      </c>
      <c r="AI369" t="s">
        <v>124</v>
      </c>
      <c r="AJ369">
        <f>IF(fun[[#This Row],[ExterCond]]="Ex",5,IF(fun[[#This Row],[ExterCond]]="Gd",4,IF(fun[[#This Row],[ExterCond]]="TA",3,IF(fun[[#This Row],[ExterCond]]="Fa",2,1))))</f>
        <v>3</v>
      </c>
      <c r="AK369" t="s">
        <v>144</v>
      </c>
      <c r="AL369" t="s">
        <v>123</v>
      </c>
      <c r="AM369">
        <f>IF(fun[[#This Row],[BsmtQual]]="Ex",5,IF(fun[[#This Row],[BsmtQual]]="Gd",4,IF(fun[[#This Row],[BsmtQual]]="TA",3,IF(fun[[#This Row],[BsmtQual]]="Fa",2,IF(fun[[#This Row],[BsmtQual]]="Po",1,0)))))</f>
        <v>4</v>
      </c>
      <c r="AN369" t="s">
        <v>124</v>
      </c>
      <c r="AO369">
        <f>IF(fun[[#This Row],[BsmtCond]]="Ex",5,IF(fun[[#This Row],[BsmtCond]]="Gd",4,IF(fun[[#This Row],[BsmtCond]]="TA",3,IF(fun[[#This Row],[BsmtCond]]="Fa",2,IF(fun[[#This Row],[BsmtCond]]="Po",1,0)))))</f>
        <v>3</v>
      </c>
      <c r="AP369" t="s">
        <v>123</v>
      </c>
      <c r="AQ369">
        <f>IF(fun[[#This Row],[BsmtExposure]]="Gd",3,IF(fun[[#This Row],[BsmtExposure]]="Av",2,IF(fun[[#This Row],[BsmtExposure]]="Mn",1,0)))</f>
        <v>3</v>
      </c>
      <c r="AR369" t="s">
        <v>127</v>
      </c>
      <c r="AS369">
        <v>371</v>
      </c>
      <c r="AT369" t="s">
        <v>128</v>
      </c>
      <c r="AU369">
        <v>0</v>
      </c>
      <c r="AV369">
        <v>728</v>
      </c>
      <c r="AW369">
        <v>1099</v>
      </c>
      <c r="AX369" t="s">
        <v>129</v>
      </c>
      <c r="AY369" t="s">
        <v>123</v>
      </c>
      <c r="AZ369">
        <f>IF(fun[[#This Row],[HeatingQC]]="Ex",5,IF(fun[[#This Row],[HeatingQC]]="Gd",4,IF(fun[[#This Row],[HeatingQC]]="TA",3,IF(fun[[#This Row],[HeatingQC]]="Fa",2,IF(fun[[#This Row],[HeatingQC]]="Po",1,0)))))</f>
        <v>4</v>
      </c>
      <c r="BA369" t="s">
        <v>131</v>
      </c>
      <c r="BB369" t="s">
        <v>132</v>
      </c>
      <c r="BC369">
        <v>1431</v>
      </c>
      <c r="BD369">
        <v>0</v>
      </c>
      <c r="BE369">
        <v>0</v>
      </c>
      <c r="BF369">
        <v>1431</v>
      </c>
      <c r="BG369">
        <f>LOG(fun[[#This Row],[GrLivArea]])</f>
        <v>3.1556396337597765</v>
      </c>
      <c r="BH369">
        <v>0</v>
      </c>
      <c r="BI369">
        <v>1</v>
      </c>
      <c r="BJ369">
        <f>fun[[#This Row],[BsmtFullBath]]+(0.5*fun[[#This Row],[BsmtHalfBath]])</f>
        <v>0.5</v>
      </c>
      <c r="BK369">
        <v>1</v>
      </c>
      <c r="BL369">
        <v>0</v>
      </c>
      <c r="BM369">
        <f>fun[[#This Row],[HalfBath]]+fun[[#This Row],[TOTBaseBath]]+fun[[#This Row],[FullBath]]</f>
        <v>1.5</v>
      </c>
      <c r="BN369">
        <v>3</v>
      </c>
      <c r="BO369">
        <v>1</v>
      </c>
      <c r="BP369" t="s">
        <v>124</v>
      </c>
      <c r="BQ369">
        <f>IF(fun[[#This Row],[KitchenQual]]="Ex",5,IF(fun[[#This Row],[KitchenQual]]="Gd",4,IF(fun[[#This Row],[KitchenQual]]="TA",3,IF(fun[[#This Row],[KitchenQual]]="Fa",2,0))))</f>
        <v>3</v>
      </c>
      <c r="BR369">
        <v>6</v>
      </c>
      <c r="BS369" t="s">
        <v>133</v>
      </c>
      <c r="BT369">
        <v>1</v>
      </c>
      <c r="BU369" t="s">
        <v>123</v>
      </c>
      <c r="BV369">
        <f>IF(fun[[#This Row],[FireplaceQu]]="Ex",5,IF(fun[[#This Row],[FireplaceQu]]="Gd",4,IF(fun[[#This Row],[FireplaceQu]]="TA",3,IF(fun[[#This Row],[FireplaceQu]]="Fa",2,0))))</f>
        <v>4</v>
      </c>
      <c r="BW369" t="s">
        <v>235</v>
      </c>
      <c r="BX369">
        <v>1962</v>
      </c>
      <c r="BY369" t="s">
        <v>135</v>
      </c>
      <c r="BZ369">
        <v>1</v>
      </c>
      <c r="CA369">
        <v>296</v>
      </c>
      <c r="CB369" t="s">
        <v>124</v>
      </c>
      <c r="CC369">
        <f>IF(fun[[#This Row],[GarageQual]]="Ex",5,IF(fun[[#This Row],[GarageQual]]="Gd",4,IF(fun[[#This Row],[GarageQual]]="TA",3,IF(fun[[#This Row],[GarageQual]]="Fa",2,IF(fun[[#This Row],[GarageQual]]="Po",1,0)))))</f>
        <v>3</v>
      </c>
      <c r="CD369" t="s">
        <v>124</v>
      </c>
      <c r="CE369">
        <f>IF(fun[[#This Row],[GarageCond]]="Ex",5,IF(fun[[#This Row],[GarageCond]]="Gd",4,IF(fun[[#This Row],[GarageCond]]="TA",3,IF(fun[[#This Row],[GarageCond]]="Fa",2,IF(fun[[#This Row],[GarageCond]]="Po",1,0)))))</f>
        <v>3</v>
      </c>
      <c r="CF369" t="s">
        <v>131</v>
      </c>
      <c r="CG369">
        <v>64</v>
      </c>
      <c r="CH369">
        <v>110</v>
      </c>
      <c r="CI369">
        <v>0</v>
      </c>
      <c r="CJ369">
        <v>0</v>
      </c>
      <c r="CK369">
        <v>0</v>
      </c>
      <c r="CL369">
        <f>(0.5*fun[[#This Row],[WoodDeckSF]])+fun[[#This Row],[OpenPorchSF]]+(2*fun[[#This Row],[EnclosedPorch]])+(1.5*fun[[#This Row],[3SsnPorch]])+fun[[#This Row],[ScreenPorch]]</f>
        <v>142</v>
      </c>
      <c r="CM369">
        <v>0</v>
      </c>
      <c r="CN369" t="s">
        <v>109</v>
      </c>
      <c r="CO369">
        <f>IF(fun[[#This Row],[PoolQC]]="Ex",5,IF(fun[[#This Row],[PoolQC]]="Gd",4,IF(fun[[#This Row],[PoolQC]]="TA",3,IF(fun[[#This Row],[PoolQC]]="Fa",2,IF(fun[[#This Row],[PoolQC]]="Po",1,0)))))</f>
        <v>0</v>
      </c>
      <c r="CP369" t="s">
        <v>109</v>
      </c>
      <c r="CQ369" t="s">
        <v>109</v>
      </c>
      <c r="CR369">
        <v>0</v>
      </c>
      <c r="CS369">
        <v>12</v>
      </c>
      <c r="CT369">
        <v>2008</v>
      </c>
      <c r="CU369" t="s">
        <v>136</v>
      </c>
      <c r="CV369" t="s">
        <v>137</v>
      </c>
      <c r="CW369">
        <f>COUNTIF(fun[[#This Row],[Id]:[SaleCondition]],0)</f>
        <v>14</v>
      </c>
      <c r="CX369">
        <f>COUNTIF(fun[[#This Row],[Id]:[SaleCondition]],"NA")</f>
        <v>4</v>
      </c>
      <c r="CY36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69">
        <f>fun[NUM_ExCond]+fun[NUM_BsmtCond]+fun[NUM_GarCond]</f>
        <v>9</v>
      </c>
      <c r="DA3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3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57.75</v>
      </c>
      <c r="DC369">
        <v>165000</v>
      </c>
    </row>
    <row r="370" spans="1:107" x14ac:dyDescent="0.25">
      <c r="A370">
        <v>369</v>
      </c>
      <c r="B370">
        <v>20</v>
      </c>
      <c r="C370" t="s">
        <v>107</v>
      </c>
      <c r="D370">
        <f>IF(fun[[#This Row],[MSZoning]]="RL",1,0)</f>
        <v>1</v>
      </c>
      <c r="E370">
        <f>IF(fun[[#This Row],[rl]]="RM",1,0)</f>
        <v>0</v>
      </c>
      <c r="F370">
        <f>IF(fun[[#This Row],[rm]]="RH",1,0)</f>
        <v>0</v>
      </c>
      <c r="G370">
        <f>IF(fun[[#This Row],[rh]]="C (all)",1,0)</f>
        <v>0</v>
      </c>
      <c r="H370">
        <v>78</v>
      </c>
      <c r="I370">
        <f>IF(fun[[#This Row],[LotFrontage]]="NA",0,fun[[#This Row],[LotFrontage]])</f>
        <v>78</v>
      </c>
      <c r="J370">
        <v>7800</v>
      </c>
      <c r="K370" t="s">
        <v>108</v>
      </c>
      <c r="L370" t="s">
        <v>109</v>
      </c>
      <c r="M370" t="s">
        <v>110</v>
      </c>
      <c r="N370" t="s">
        <v>111</v>
      </c>
      <c r="O370" t="s">
        <v>112</v>
      </c>
      <c r="P370" t="s">
        <v>113</v>
      </c>
      <c r="Q370" t="s">
        <v>114</v>
      </c>
      <c r="R370" t="s">
        <v>188</v>
      </c>
      <c r="S370" t="s">
        <v>116</v>
      </c>
      <c r="T370" t="s">
        <v>116</v>
      </c>
      <c r="U370" t="s">
        <v>117</v>
      </c>
      <c r="V370" t="s">
        <v>141</v>
      </c>
      <c r="W370">
        <v>5</v>
      </c>
      <c r="X370">
        <v>6</v>
      </c>
      <c r="Y370">
        <v>1954</v>
      </c>
      <c r="Z370">
        <v>1954</v>
      </c>
      <c r="AA370" t="s">
        <v>119</v>
      </c>
      <c r="AB370" t="s">
        <v>120</v>
      </c>
      <c r="AC370" t="s">
        <v>166</v>
      </c>
      <c r="AD370" t="s">
        <v>166</v>
      </c>
      <c r="AE370" t="s">
        <v>122</v>
      </c>
      <c r="AF370">
        <v>200</v>
      </c>
      <c r="AG370" t="s">
        <v>124</v>
      </c>
      <c r="AH370">
        <f>IF(fun[[#This Row],[ExterQual]]="Ex",5,IF(fun[[#This Row],[ExterQual]]="Gd",4,IF(fun[[#This Row],[ExterQual]]="TA",3,IF(fun[[#This Row],[ExterQual]]="Fa",2,1))))</f>
        <v>3</v>
      </c>
      <c r="AI370" t="s">
        <v>124</v>
      </c>
      <c r="AJ370">
        <f>IF(fun[[#This Row],[ExterCond]]="Ex",5,IF(fun[[#This Row],[ExterCond]]="Gd",4,IF(fun[[#This Row],[ExterCond]]="TA",3,IF(fun[[#This Row],[ExterCond]]="Fa",2,1))))</f>
        <v>3</v>
      </c>
      <c r="AK370" t="s">
        <v>125</v>
      </c>
      <c r="AL370" t="s">
        <v>124</v>
      </c>
      <c r="AM370">
        <f>IF(fun[[#This Row],[BsmtQual]]="Ex",5,IF(fun[[#This Row],[BsmtQual]]="Gd",4,IF(fun[[#This Row],[BsmtQual]]="TA",3,IF(fun[[#This Row],[BsmtQual]]="Fa",2,IF(fun[[#This Row],[BsmtQual]]="Po",1,0)))))</f>
        <v>3</v>
      </c>
      <c r="AN370" t="s">
        <v>124</v>
      </c>
      <c r="AO370">
        <f>IF(fun[[#This Row],[BsmtCond]]="Ex",5,IF(fun[[#This Row],[BsmtCond]]="Gd",4,IF(fun[[#This Row],[BsmtCond]]="TA",3,IF(fun[[#This Row],[BsmtCond]]="Fa",2,IF(fun[[#This Row],[BsmtCond]]="Po",1,0)))))</f>
        <v>3</v>
      </c>
      <c r="AP370" t="s">
        <v>126</v>
      </c>
      <c r="AQ370">
        <f>IF(fun[[#This Row],[BsmtExposure]]="Gd",3,IF(fun[[#This Row],[BsmtExposure]]="Av",2,IF(fun[[#This Row],[BsmtExposure]]="Mn",1,0)))</f>
        <v>0</v>
      </c>
      <c r="AR370" t="s">
        <v>198</v>
      </c>
      <c r="AS370">
        <v>540</v>
      </c>
      <c r="AT370" t="s">
        <v>128</v>
      </c>
      <c r="AU370">
        <v>0</v>
      </c>
      <c r="AV370">
        <v>728</v>
      </c>
      <c r="AW370">
        <v>1268</v>
      </c>
      <c r="AX370" t="s">
        <v>129</v>
      </c>
      <c r="AY370" t="s">
        <v>123</v>
      </c>
      <c r="AZ370">
        <f>IF(fun[[#This Row],[HeatingQC]]="Ex",5,IF(fun[[#This Row],[HeatingQC]]="Gd",4,IF(fun[[#This Row],[HeatingQC]]="TA",3,IF(fun[[#This Row],[HeatingQC]]="Fa",2,IF(fun[[#This Row],[HeatingQC]]="Po",1,0)))))</f>
        <v>4</v>
      </c>
      <c r="BA370" t="s">
        <v>131</v>
      </c>
      <c r="BB370" t="s">
        <v>132</v>
      </c>
      <c r="BC370">
        <v>1268</v>
      </c>
      <c r="BD370">
        <v>0</v>
      </c>
      <c r="BE370">
        <v>0</v>
      </c>
      <c r="BF370">
        <v>1268</v>
      </c>
      <c r="BG370">
        <f>LOG(fun[[#This Row],[GrLivArea]])</f>
        <v>3.1031192535457137</v>
      </c>
      <c r="BH370">
        <v>0</v>
      </c>
      <c r="BI370">
        <v>0</v>
      </c>
      <c r="BJ370">
        <f>fun[[#This Row],[BsmtFullBath]]+(0.5*fun[[#This Row],[BsmtHalfBath]])</f>
        <v>0</v>
      </c>
      <c r="BK370">
        <v>1</v>
      </c>
      <c r="BL370">
        <v>0</v>
      </c>
      <c r="BM370">
        <f>fun[[#This Row],[HalfBath]]+fun[[#This Row],[TOTBaseBath]]+fun[[#This Row],[FullBath]]</f>
        <v>1</v>
      </c>
      <c r="BN370">
        <v>2</v>
      </c>
      <c r="BO370">
        <v>1</v>
      </c>
      <c r="BP370" t="s">
        <v>124</v>
      </c>
      <c r="BQ370">
        <f>IF(fun[[#This Row],[KitchenQual]]="Ex",5,IF(fun[[#This Row],[KitchenQual]]="Gd",4,IF(fun[[#This Row],[KitchenQual]]="TA",3,IF(fun[[#This Row],[KitchenQual]]="Fa",2,0))))</f>
        <v>3</v>
      </c>
      <c r="BR370">
        <v>7</v>
      </c>
      <c r="BS370" t="s">
        <v>133</v>
      </c>
      <c r="BT370">
        <v>1</v>
      </c>
      <c r="BU370" t="s">
        <v>123</v>
      </c>
      <c r="BV370">
        <f>IF(fun[[#This Row],[FireplaceQu]]="Ex",5,IF(fun[[#This Row],[FireplaceQu]]="Gd",4,IF(fun[[#This Row],[FireplaceQu]]="TA",3,IF(fun[[#This Row],[FireplaceQu]]="Fa",2,0))))</f>
        <v>4</v>
      </c>
      <c r="BW370" t="s">
        <v>134</v>
      </c>
      <c r="BX370">
        <v>1954</v>
      </c>
      <c r="BY370" t="s">
        <v>183</v>
      </c>
      <c r="BZ370">
        <v>1</v>
      </c>
      <c r="CA370">
        <v>244</v>
      </c>
      <c r="CB370" t="s">
        <v>124</v>
      </c>
      <c r="CC370">
        <f>IF(fun[[#This Row],[GarageQual]]="Ex",5,IF(fun[[#This Row],[GarageQual]]="Gd",4,IF(fun[[#This Row],[GarageQual]]="TA",3,IF(fun[[#This Row],[GarageQual]]="Fa",2,IF(fun[[#This Row],[GarageQual]]="Po",1,0)))))</f>
        <v>3</v>
      </c>
      <c r="CD370" t="s">
        <v>124</v>
      </c>
      <c r="CE370">
        <f>IF(fun[[#This Row],[GarageCond]]="Ex",5,IF(fun[[#This Row],[GarageCond]]="Gd",4,IF(fun[[#This Row],[GarageCond]]="TA",3,IF(fun[[#This Row],[GarageCond]]="Fa",2,IF(fun[[#This Row],[GarageCond]]="Po",1,0)))))</f>
        <v>3</v>
      </c>
      <c r="CF370" t="s">
        <v>131</v>
      </c>
      <c r="CG370">
        <v>0</v>
      </c>
      <c r="CH370">
        <v>98</v>
      </c>
      <c r="CI370">
        <v>0</v>
      </c>
      <c r="CJ370">
        <v>0</v>
      </c>
      <c r="CK370">
        <v>0</v>
      </c>
      <c r="CL370">
        <f>(0.5*fun[[#This Row],[WoodDeckSF]])+fun[[#This Row],[OpenPorchSF]]+(2*fun[[#This Row],[EnclosedPorch]])+(1.5*fun[[#This Row],[3SsnPorch]])+fun[[#This Row],[ScreenPorch]]</f>
        <v>98</v>
      </c>
      <c r="CM370">
        <v>0</v>
      </c>
      <c r="CN370" t="s">
        <v>109</v>
      </c>
      <c r="CO370">
        <f>IF(fun[[#This Row],[PoolQC]]="Ex",5,IF(fun[[#This Row],[PoolQC]]="Gd",4,IF(fun[[#This Row],[PoolQC]]="TA",3,IF(fun[[#This Row],[PoolQC]]="Fa",2,IF(fun[[#This Row],[PoolQC]]="Po",1,0)))))</f>
        <v>0</v>
      </c>
      <c r="CP370" t="s">
        <v>109</v>
      </c>
      <c r="CQ370" t="s">
        <v>109</v>
      </c>
      <c r="CR370">
        <v>0</v>
      </c>
      <c r="CS370">
        <v>3</v>
      </c>
      <c r="CT370">
        <v>2010</v>
      </c>
      <c r="CU370" t="s">
        <v>136</v>
      </c>
      <c r="CV370" t="s">
        <v>137</v>
      </c>
      <c r="CW370">
        <f>COUNTIF(fun[[#This Row],[Id]:[SaleCondition]],0)</f>
        <v>18</v>
      </c>
      <c r="CX370">
        <f>COUNTIF(fun[[#This Row],[Id]:[SaleCondition]],"NA")</f>
        <v>4</v>
      </c>
      <c r="CY370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370">
        <f>fun[NUM_ExCond]+fun[NUM_BsmtCond]+fun[NUM_GarCond]</f>
        <v>9</v>
      </c>
      <c r="DA3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3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370">
        <v>132000</v>
      </c>
    </row>
    <row r="371" spans="1:107" x14ac:dyDescent="0.25">
      <c r="A371">
        <v>370</v>
      </c>
      <c r="B371">
        <v>20</v>
      </c>
      <c r="C371" t="s">
        <v>107</v>
      </c>
      <c r="D371">
        <f>IF(fun[[#This Row],[MSZoning]]="RL",1,0)</f>
        <v>1</v>
      </c>
      <c r="E371">
        <f>IF(fun[[#This Row],[rl]]="RM",1,0)</f>
        <v>0</v>
      </c>
      <c r="F371">
        <f>IF(fun[[#This Row],[rm]]="RH",1,0)</f>
        <v>0</v>
      </c>
      <c r="G371">
        <f>IF(fun[[#This Row],[rh]]="C (all)",1,0)</f>
        <v>0</v>
      </c>
      <c r="H371" t="s">
        <v>109</v>
      </c>
      <c r="I371">
        <f>IF(fun[[#This Row],[LotFrontage]]="NA",0,fun[[#This Row],[LotFrontage]])</f>
        <v>0</v>
      </c>
      <c r="J371">
        <v>9830</v>
      </c>
      <c r="K371" t="s">
        <v>108</v>
      </c>
      <c r="L371" t="s">
        <v>109</v>
      </c>
      <c r="M371" t="s">
        <v>146</v>
      </c>
      <c r="N371" t="s">
        <v>111</v>
      </c>
      <c r="O371" t="s">
        <v>112</v>
      </c>
      <c r="P371" t="s">
        <v>148</v>
      </c>
      <c r="Q371" t="s">
        <v>114</v>
      </c>
      <c r="R371" t="s">
        <v>188</v>
      </c>
      <c r="S371" t="s">
        <v>116</v>
      </c>
      <c r="T371" t="s">
        <v>116</v>
      </c>
      <c r="U371" t="s">
        <v>117</v>
      </c>
      <c r="V371" t="s">
        <v>141</v>
      </c>
      <c r="W371">
        <v>5</v>
      </c>
      <c r="X371">
        <v>7</v>
      </c>
      <c r="Y371">
        <v>1959</v>
      </c>
      <c r="Z371">
        <v>2006</v>
      </c>
      <c r="AA371" t="s">
        <v>119</v>
      </c>
      <c r="AB371" t="s">
        <v>120</v>
      </c>
      <c r="AC371" t="s">
        <v>150</v>
      </c>
      <c r="AD371" t="s">
        <v>150</v>
      </c>
      <c r="AE371" t="s">
        <v>143</v>
      </c>
      <c r="AF371">
        <v>0</v>
      </c>
      <c r="AG371" t="s">
        <v>124</v>
      </c>
      <c r="AH371">
        <f>IF(fun[[#This Row],[ExterQual]]="Ex",5,IF(fun[[#This Row],[ExterQual]]="Gd",4,IF(fun[[#This Row],[ExterQual]]="TA",3,IF(fun[[#This Row],[ExterQual]]="Fa",2,1))))</f>
        <v>3</v>
      </c>
      <c r="AI371" t="s">
        <v>123</v>
      </c>
      <c r="AJ371">
        <f>IF(fun[[#This Row],[ExterCond]]="Ex",5,IF(fun[[#This Row],[ExterCond]]="Gd",4,IF(fun[[#This Row],[ExterCond]]="TA",3,IF(fun[[#This Row],[ExterCond]]="Fa",2,1))))</f>
        <v>4</v>
      </c>
      <c r="AK371" t="s">
        <v>144</v>
      </c>
      <c r="AL371" t="s">
        <v>124</v>
      </c>
      <c r="AM371">
        <f>IF(fun[[#This Row],[BsmtQual]]="Ex",5,IF(fun[[#This Row],[BsmtQual]]="Gd",4,IF(fun[[#This Row],[BsmtQual]]="TA",3,IF(fun[[#This Row],[BsmtQual]]="Fa",2,IF(fun[[#This Row],[BsmtQual]]="Po",1,0)))))</f>
        <v>3</v>
      </c>
      <c r="AN371" t="s">
        <v>124</v>
      </c>
      <c r="AO371">
        <f>IF(fun[[#This Row],[BsmtCond]]="Ex",5,IF(fun[[#This Row],[BsmtCond]]="Gd",4,IF(fun[[#This Row],[BsmtCond]]="TA",3,IF(fun[[#This Row],[BsmtCond]]="Fa",2,IF(fun[[#This Row],[BsmtCond]]="Po",1,0)))))</f>
        <v>3</v>
      </c>
      <c r="AP371" t="s">
        <v>126</v>
      </c>
      <c r="AQ371">
        <f>IF(fun[[#This Row],[BsmtExposure]]="Gd",3,IF(fun[[#This Row],[BsmtExposure]]="Av",2,IF(fun[[#This Row],[BsmtExposure]]="Mn",1,0)))</f>
        <v>0</v>
      </c>
      <c r="AR371" t="s">
        <v>145</v>
      </c>
      <c r="AS371">
        <v>72</v>
      </c>
      <c r="AT371" t="s">
        <v>179</v>
      </c>
      <c r="AU371">
        <v>258</v>
      </c>
      <c r="AV371">
        <v>733</v>
      </c>
      <c r="AW371">
        <v>1063</v>
      </c>
      <c r="AX371" t="s">
        <v>129</v>
      </c>
      <c r="AY371" t="s">
        <v>130</v>
      </c>
      <c r="AZ371">
        <f>IF(fun[[#This Row],[HeatingQC]]="Ex",5,IF(fun[[#This Row],[HeatingQC]]="Gd",4,IF(fun[[#This Row],[HeatingQC]]="TA",3,IF(fun[[#This Row],[HeatingQC]]="Fa",2,IF(fun[[#This Row],[HeatingQC]]="Po",1,0)))))</f>
        <v>5</v>
      </c>
      <c r="BA371" t="s">
        <v>131</v>
      </c>
      <c r="BB371" t="s">
        <v>132</v>
      </c>
      <c r="BC371">
        <v>1287</v>
      </c>
      <c r="BD371">
        <v>0</v>
      </c>
      <c r="BE371">
        <v>0</v>
      </c>
      <c r="BF371">
        <v>1287</v>
      </c>
      <c r="BG371">
        <f>LOG(fun[[#This Row],[GrLivArea]])</f>
        <v>3.1095785469043866</v>
      </c>
      <c r="BH371">
        <v>1</v>
      </c>
      <c r="BI371">
        <v>0</v>
      </c>
      <c r="BJ371">
        <f>fun[[#This Row],[BsmtFullBath]]+(0.5*fun[[#This Row],[BsmtHalfBath]])</f>
        <v>1</v>
      </c>
      <c r="BK371">
        <v>1</v>
      </c>
      <c r="BL371">
        <v>0</v>
      </c>
      <c r="BM371">
        <f>fun[[#This Row],[HalfBath]]+fun[[#This Row],[TOTBaseBath]]+fun[[#This Row],[FullBath]]</f>
        <v>2</v>
      </c>
      <c r="BN371">
        <v>3</v>
      </c>
      <c r="BO371">
        <v>1</v>
      </c>
      <c r="BP371" t="s">
        <v>123</v>
      </c>
      <c r="BQ371">
        <f>IF(fun[[#This Row],[KitchenQual]]="Ex",5,IF(fun[[#This Row],[KitchenQual]]="Gd",4,IF(fun[[#This Row],[KitchenQual]]="TA",3,IF(fun[[#This Row],[KitchenQual]]="Fa",2,0))))</f>
        <v>4</v>
      </c>
      <c r="BR371">
        <v>7</v>
      </c>
      <c r="BS371" t="s">
        <v>133</v>
      </c>
      <c r="BT371">
        <v>1</v>
      </c>
      <c r="BU371" t="s">
        <v>123</v>
      </c>
      <c r="BV371">
        <f>IF(fun[[#This Row],[FireplaceQu]]="Ex",5,IF(fun[[#This Row],[FireplaceQu]]="Gd",4,IF(fun[[#This Row],[FireplaceQu]]="TA",3,IF(fun[[#This Row],[FireplaceQu]]="Fa",2,0))))</f>
        <v>4</v>
      </c>
      <c r="BW371" t="s">
        <v>153</v>
      </c>
      <c r="BX371">
        <v>1997</v>
      </c>
      <c r="BY371" t="s">
        <v>183</v>
      </c>
      <c r="BZ371">
        <v>2</v>
      </c>
      <c r="CA371">
        <v>576</v>
      </c>
      <c r="CB371" t="s">
        <v>124</v>
      </c>
      <c r="CC371">
        <f>IF(fun[[#This Row],[GarageQual]]="Ex",5,IF(fun[[#This Row],[GarageQual]]="Gd",4,IF(fun[[#This Row],[GarageQual]]="TA",3,IF(fun[[#This Row],[GarageQual]]="Fa",2,IF(fun[[#This Row],[GarageQual]]="Po",1,0)))))</f>
        <v>3</v>
      </c>
      <c r="CD371" t="s">
        <v>124</v>
      </c>
      <c r="CE371">
        <f>IF(fun[[#This Row],[GarageCond]]="Ex",5,IF(fun[[#This Row],[GarageCond]]="Gd",4,IF(fun[[#This Row],[GarageCond]]="TA",3,IF(fun[[#This Row],[GarageCond]]="Fa",2,IF(fun[[#This Row],[GarageCond]]="Po",1,0)))))</f>
        <v>3</v>
      </c>
      <c r="CF371" t="s">
        <v>131</v>
      </c>
      <c r="CG371">
        <v>364</v>
      </c>
      <c r="CH371">
        <v>17</v>
      </c>
      <c r="CI371">
        <v>0</v>
      </c>
      <c r="CJ371">
        <v>0</v>
      </c>
      <c r="CK371">
        <v>182</v>
      </c>
      <c r="CL371">
        <f>(0.5*fun[[#This Row],[WoodDeckSF]])+fun[[#This Row],[OpenPorchSF]]+(2*fun[[#This Row],[EnclosedPorch]])+(1.5*fun[[#This Row],[3SsnPorch]])+fun[[#This Row],[ScreenPorch]]</f>
        <v>381</v>
      </c>
      <c r="CM371">
        <v>0</v>
      </c>
      <c r="CN371" t="s">
        <v>109</v>
      </c>
      <c r="CO371">
        <f>IF(fun[[#This Row],[PoolQC]]="Ex",5,IF(fun[[#This Row],[PoolQC]]="Gd",4,IF(fun[[#This Row],[PoolQC]]="TA",3,IF(fun[[#This Row],[PoolQC]]="Fa",2,IF(fun[[#This Row],[PoolQC]]="Po",1,0)))))</f>
        <v>0</v>
      </c>
      <c r="CP371" t="s">
        <v>109</v>
      </c>
      <c r="CQ371" t="s">
        <v>109</v>
      </c>
      <c r="CR371">
        <v>0</v>
      </c>
      <c r="CS371">
        <v>3</v>
      </c>
      <c r="CT371">
        <v>2010</v>
      </c>
      <c r="CU371" t="s">
        <v>136</v>
      </c>
      <c r="CV371" t="s">
        <v>137</v>
      </c>
      <c r="CW371">
        <f>COUNTIF(fun[[#This Row],[Id]:[SaleCondition]],0)</f>
        <v>15</v>
      </c>
      <c r="CX371">
        <f>COUNTIF(fun[[#This Row],[Id]:[SaleCondition]],"NA")</f>
        <v>5</v>
      </c>
      <c r="CY37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71">
        <f>fun[NUM_ExCond]+fun[NUM_BsmtCond]+fun[NUM_GarCond]</f>
        <v>10</v>
      </c>
      <c r="DA3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3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371">
        <v>162000</v>
      </c>
    </row>
    <row r="372" spans="1:107" x14ac:dyDescent="0.25">
      <c r="A372">
        <v>371</v>
      </c>
      <c r="B372">
        <v>60</v>
      </c>
      <c r="C372" t="s">
        <v>107</v>
      </c>
      <c r="D372">
        <f>IF(fun[[#This Row],[MSZoning]]="RL",1,0)</f>
        <v>1</v>
      </c>
      <c r="E372">
        <f>IF(fun[[#This Row],[rl]]="RM",1,0)</f>
        <v>0</v>
      </c>
      <c r="F372">
        <f>IF(fun[[#This Row],[rm]]="RH",1,0)</f>
        <v>0</v>
      </c>
      <c r="G372">
        <f>IF(fun[[#This Row],[rh]]="C (all)",1,0)</f>
        <v>0</v>
      </c>
      <c r="H372" t="s">
        <v>109</v>
      </c>
      <c r="I372">
        <f>IF(fun[[#This Row],[LotFrontage]]="NA",0,fun[[#This Row],[LotFrontage]])</f>
        <v>0</v>
      </c>
      <c r="J372">
        <v>8121</v>
      </c>
      <c r="K372" t="s">
        <v>108</v>
      </c>
      <c r="L372" t="s">
        <v>109</v>
      </c>
      <c r="M372" t="s">
        <v>146</v>
      </c>
      <c r="N372" t="s">
        <v>111</v>
      </c>
      <c r="O372" t="s">
        <v>112</v>
      </c>
      <c r="P372" t="s">
        <v>113</v>
      </c>
      <c r="Q372" t="s">
        <v>114</v>
      </c>
      <c r="R372" t="s">
        <v>219</v>
      </c>
      <c r="S372" t="s">
        <v>116</v>
      </c>
      <c r="T372" t="s">
        <v>116</v>
      </c>
      <c r="U372" t="s">
        <v>117</v>
      </c>
      <c r="V372" t="s">
        <v>118</v>
      </c>
      <c r="W372">
        <v>6</v>
      </c>
      <c r="X372">
        <v>5</v>
      </c>
      <c r="Y372">
        <v>2000</v>
      </c>
      <c r="Z372">
        <v>2000</v>
      </c>
      <c r="AA372" t="s">
        <v>119</v>
      </c>
      <c r="AB372" t="s">
        <v>120</v>
      </c>
      <c r="AC372" t="s">
        <v>121</v>
      </c>
      <c r="AD372" t="s">
        <v>121</v>
      </c>
      <c r="AE372" t="s">
        <v>143</v>
      </c>
      <c r="AF372">
        <v>0</v>
      </c>
      <c r="AG372" t="s">
        <v>124</v>
      </c>
      <c r="AH372">
        <f>IF(fun[[#This Row],[ExterQual]]="Ex",5,IF(fun[[#This Row],[ExterQual]]="Gd",4,IF(fun[[#This Row],[ExterQual]]="TA",3,IF(fun[[#This Row],[ExterQual]]="Fa",2,1))))</f>
        <v>3</v>
      </c>
      <c r="AI372" t="s">
        <v>124</v>
      </c>
      <c r="AJ372">
        <f>IF(fun[[#This Row],[ExterCond]]="Ex",5,IF(fun[[#This Row],[ExterCond]]="Gd",4,IF(fun[[#This Row],[ExterCond]]="TA",3,IF(fun[[#This Row],[ExterCond]]="Fa",2,1))))</f>
        <v>3</v>
      </c>
      <c r="AK372" t="s">
        <v>125</v>
      </c>
      <c r="AL372" t="s">
        <v>123</v>
      </c>
      <c r="AM372">
        <f>IF(fun[[#This Row],[BsmtQual]]="Ex",5,IF(fun[[#This Row],[BsmtQual]]="Gd",4,IF(fun[[#This Row],[BsmtQual]]="TA",3,IF(fun[[#This Row],[BsmtQual]]="Fa",2,IF(fun[[#This Row],[BsmtQual]]="Po",1,0)))))</f>
        <v>4</v>
      </c>
      <c r="AN372" t="s">
        <v>124</v>
      </c>
      <c r="AO372">
        <f>IF(fun[[#This Row],[BsmtCond]]="Ex",5,IF(fun[[#This Row],[BsmtCond]]="Gd",4,IF(fun[[#This Row],[BsmtCond]]="TA",3,IF(fun[[#This Row],[BsmtCond]]="Fa",2,IF(fun[[#This Row],[BsmtCond]]="Po",1,0)))))</f>
        <v>3</v>
      </c>
      <c r="AP372" t="s">
        <v>126</v>
      </c>
      <c r="AQ372">
        <f>IF(fun[[#This Row],[BsmtExposure]]="Gd",3,IF(fun[[#This Row],[BsmtExposure]]="Av",2,IF(fun[[#This Row],[BsmtExposure]]="Mn",1,0)))</f>
        <v>0</v>
      </c>
      <c r="AR372" t="s">
        <v>128</v>
      </c>
      <c r="AS372">
        <v>0</v>
      </c>
      <c r="AT372" t="s">
        <v>128</v>
      </c>
      <c r="AU372">
        <v>0</v>
      </c>
      <c r="AV372">
        <v>953</v>
      </c>
      <c r="AW372">
        <v>953</v>
      </c>
      <c r="AX372" t="s">
        <v>129</v>
      </c>
      <c r="AY372" t="s">
        <v>130</v>
      </c>
      <c r="AZ372">
        <f>IF(fun[[#This Row],[HeatingQC]]="Ex",5,IF(fun[[#This Row],[HeatingQC]]="Gd",4,IF(fun[[#This Row],[HeatingQC]]="TA",3,IF(fun[[#This Row],[HeatingQC]]="Fa",2,IF(fun[[#This Row],[HeatingQC]]="Po",1,0)))))</f>
        <v>5</v>
      </c>
      <c r="BA372" t="s">
        <v>131</v>
      </c>
      <c r="BB372" t="s">
        <v>132</v>
      </c>
      <c r="BC372">
        <v>953</v>
      </c>
      <c r="BD372">
        <v>711</v>
      </c>
      <c r="BE372">
        <v>0</v>
      </c>
      <c r="BF372">
        <v>1664</v>
      </c>
      <c r="BG372">
        <f>LOG(fun[[#This Row],[GrLivArea]])</f>
        <v>3.2211533219547053</v>
      </c>
      <c r="BH372">
        <v>0</v>
      </c>
      <c r="BI372">
        <v>0</v>
      </c>
      <c r="BJ372">
        <f>fun[[#This Row],[BsmtFullBath]]+(0.5*fun[[#This Row],[BsmtHalfBath]])</f>
        <v>0</v>
      </c>
      <c r="BK372">
        <v>2</v>
      </c>
      <c r="BL372">
        <v>1</v>
      </c>
      <c r="BM372">
        <f>fun[[#This Row],[HalfBath]]+fun[[#This Row],[TOTBaseBath]]+fun[[#This Row],[FullBath]]</f>
        <v>3</v>
      </c>
      <c r="BN372">
        <v>3</v>
      </c>
      <c r="BO372">
        <v>1</v>
      </c>
      <c r="BP372" t="s">
        <v>124</v>
      </c>
      <c r="BQ372">
        <f>IF(fun[[#This Row],[KitchenQual]]="Ex",5,IF(fun[[#This Row],[KitchenQual]]="Gd",4,IF(fun[[#This Row],[KitchenQual]]="TA",3,IF(fun[[#This Row],[KitchenQual]]="Fa",2,0))))</f>
        <v>3</v>
      </c>
      <c r="BR372">
        <v>7</v>
      </c>
      <c r="BS372" t="s">
        <v>133</v>
      </c>
      <c r="BT372">
        <v>1</v>
      </c>
      <c r="BU372" t="s">
        <v>124</v>
      </c>
      <c r="BV372">
        <f>IF(fun[[#This Row],[FireplaceQu]]="Ex",5,IF(fun[[#This Row],[FireplaceQu]]="Gd",4,IF(fun[[#This Row],[FireplaceQu]]="TA",3,IF(fun[[#This Row],[FireplaceQu]]="Fa",2,0))))</f>
        <v>3</v>
      </c>
      <c r="BW372" t="s">
        <v>134</v>
      </c>
      <c r="BX372">
        <v>2000</v>
      </c>
      <c r="BY372" t="s">
        <v>135</v>
      </c>
      <c r="BZ372">
        <v>2</v>
      </c>
      <c r="CA372">
        <v>460</v>
      </c>
      <c r="CB372" t="s">
        <v>124</v>
      </c>
      <c r="CC372">
        <f>IF(fun[[#This Row],[GarageQual]]="Ex",5,IF(fun[[#This Row],[GarageQual]]="Gd",4,IF(fun[[#This Row],[GarageQual]]="TA",3,IF(fun[[#This Row],[GarageQual]]="Fa",2,IF(fun[[#This Row],[GarageQual]]="Po",1,0)))))</f>
        <v>3</v>
      </c>
      <c r="CD372" t="s">
        <v>124</v>
      </c>
      <c r="CE372">
        <f>IF(fun[[#This Row],[GarageCond]]="Ex",5,IF(fun[[#This Row],[GarageCond]]="Gd",4,IF(fun[[#This Row],[GarageCond]]="TA",3,IF(fun[[#This Row],[GarageCond]]="Fa",2,IF(fun[[#This Row],[GarageCond]]="Po",1,0)))))</f>
        <v>3</v>
      </c>
      <c r="CF372" t="s">
        <v>131</v>
      </c>
      <c r="CG372">
        <v>100</v>
      </c>
      <c r="CH372">
        <v>40</v>
      </c>
      <c r="CI372">
        <v>0</v>
      </c>
      <c r="CJ372">
        <v>0</v>
      </c>
      <c r="CK372">
        <v>0</v>
      </c>
      <c r="CL372">
        <f>(0.5*fun[[#This Row],[WoodDeckSF]])+fun[[#This Row],[OpenPorchSF]]+(2*fun[[#This Row],[EnclosedPorch]])+(1.5*fun[[#This Row],[3SsnPorch]])+fun[[#This Row],[ScreenPorch]]</f>
        <v>90</v>
      </c>
      <c r="CM372">
        <v>0</v>
      </c>
      <c r="CN372" t="s">
        <v>109</v>
      </c>
      <c r="CO372">
        <f>IF(fun[[#This Row],[PoolQC]]="Ex",5,IF(fun[[#This Row],[PoolQC]]="Gd",4,IF(fun[[#This Row],[PoolQC]]="TA",3,IF(fun[[#This Row],[PoolQC]]="Fa",2,IF(fun[[#This Row],[PoolQC]]="Po",1,0)))))</f>
        <v>0</v>
      </c>
      <c r="CP372" t="s">
        <v>109</v>
      </c>
      <c r="CQ372" t="s">
        <v>109</v>
      </c>
      <c r="CR372">
        <v>0</v>
      </c>
      <c r="CS372">
        <v>1</v>
      </c>
      <c r="CT372">
        <v>2006</v>
      </c>
      <c r="CU372" t="s">
        <v>136</v>
      </c>
      <c r="CV372" t="s">
        <v>137</v>
      </c>
      <c r="CW372">
        <f>COUNTIF(fun[[#This Row],[Id]:[SaleCondition]],0)</f>
        <v>18</v>
      </c>
      <c r="CX372">
        <f>COUNTIF(fun[[#This Row],[Id]:[SaleCondition]],"NA")</f>
        <v>5</v>
      </c>
      <c r="CY37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72">
        <f>fun[NUM_ExCond]+fun[NUM_BsmtCond]+fun[NUM_GarCond]</f>
        <v>9</v>
      </c>
      <c r="DA3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3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372">
        <v>172400</v>
      </c>
    </row>
    <row r="373" spans="1:107" x14ac:dyDescent="0.25">
      <c r="A373">
        <v>372</v>
      </c>
      <c r="B373">
        <v>50</v>
      </c>
      <c r="C373" t="s">
        <v>107</v>
      </c>
      <c r="D373">
        <f>IF(fun[[#This Row],[MSZoning]]="RL",1,0)</f>
        <v>1</v>
      </c>
      <c r="E373">
        <f>IF(fun[[#This Row],[rl]]="RM",1,0)</f>
        <v>0</v>
      </c>
      <c r="F373">
        <f>IF(fun[[#This Row],[rm]]="RH",1,0)</f>
        <v>0</v>
      </c>
      <c r="G373">
        <f>IF(fun[[#This Row],[rh]]="C (all)",1,0)</f>
        <v>0</v>
      </c>
      <c r="H373">
        <v>80</v>
      </c>
      <c r="I373">
        <f>IF(fun[[#This Row],[LotFrontage]]="NA",0,fun[[#This Row],[LotFrontage]])</f>
        <v>80</v>
      </c>
      <c r="J373">
        <v>17120</v>
      </c>
      <c r="K373" t="s">
        <v>108</v>
      </c>
      <c r="L373" t="s">
        <v>109</v>
      </c>
      <c r="M373" t="s">
        <v>110</v>
      </c>
      <c r="N373" t="s">
        <v>111</v>
      </c>
      <c r="O373" t="s">
        <v>112</v>
      </c>
      <c r="P373" t="s">
        <v>113</v>
      </c>
      <c r="Q373" t="s">
        <v>114</v>
      </c>
      <c r="R373" t="s">
        <v>231</v>
      </c>
      <c r="S373" t="s">
        <v>140</v>
      </c>
      <c r="T373" t="s">
        <v>116</v>
      </c>
      <c r="U373" t="s">
        <v>117</v>
      </c>
      <c r="V373" t="s">
        <v>158</v>
      </c>
      <c r="W373">
        <v>4</v>
      </c>
      <c r="X373">
        <v>4</v>
      </c>
      <c r="Y373">
        <v>1959</v>
      </c>
      <c r="Z373">
        <v>1959</v>
      </c>
      <c r="AA373" t="s">
        <v>119</v>
      </c>
      <c r="AB373" t="s">
        <v>120</v>
      </c>
      <c r="AC373" t="s">
        <v>181</v>
      </c>
      <c r="AD373" t="s">
        <v>187</v>
      </c>
      <c r="AE373" t="s">
        <v>143</v>
      </c>
      <c r="AF373">
        <v>0</v>
      </c>
      <c r="AG373" t="s">
        <v>124</v>
      </c>
      <c r="AH373">
        <f>IF(fun[[#This Row],[ExterQual]]="Ex",5,IF(fun[[#This Row],[ExterQual]]="Gd",4,IF(fun[[#This Row],[ExterQual]]="TA",3,IF(fun[[#This Row],[ExterQual]]="Fa",2,1))))</f>
        <v>3</v>
      </c>
      <c r="AI373" t="s">
        <v>124</v>
      </c>
      <c r="AJ373">
        <f>IF(fun[[#This Row],[ExterCond]]="Ex",5,IF(fun[[#This Row],[ExterCond]]="Gd",4,IF(fun[[#This Row],[ExterCond]]="TA",3,IF(fun[[#This Row],[ExterCond]]="Fa",2,1))))</f>
        <v>3</v>
      </c>
      <c r="AK373" t="s">
        <v>144</v>
      </c>
      <c r="AL373" t="s">
        <v>109</v>
      </c>
      <c r="AM373">
        <f>IF(fun[[#This Row],[BsmtQual]]="Ex",5,IF(fun[[#This Row],[BsmtQual]]="Gd",4,IF(fun[[#This Row],[BsmtQual]]="TA",3,IF(fun[[#This Row],[BsmtQual]]="Fa",2,IF(fun[[#This Row],[BsmtQual]]="Po",1,0)))))</f>
        <v>0</v>
      </c>
      <c r="AN373" t="s">
        <v>109</v>
      </c>
      <c r="AO373">
        <f>IF(fun[[#This Row],[BsmtCond]]="Ex",5,IF(fun[[#This Row],[BsmtCond]]="Gd",4,IF(fun[[#This Row],[BsmtCond]]="TA",3,IF(fun[[#This Row],[BsmtCond]]="Fa",2,IF(fun[[#This Row],[BsmtCond]]="Po",1,0)))))</f>
        <v>0</v>
      </c>
      <c r="AP373" t="s">
        <v>109</v>
      </c>
      <c r="AQ373">
        <f>IF(fun[[#This Row],[BsmtExposure]]="Gd",3,IF(fun[[#This Row],[BsmtExposure]]="Av",2,IF(fun[[#This Row],[BsmtExposure]]="Mn",1,0)))</f>
        <v>0</v>
      </c>
      <c r="AR373" t="s">
        <v>109</v>
      </c>
      <c r="AS373">
        <v>0</v>
      </c>
      <c r="AT373" t="s">
        <v>109</v>
      </c>
      <c r="AU373">
        <v>0</v>
      </c>
      <c r="AV373">
        <v>0</v>
      </c>
      <c r="AW373">
        <v>0</v>
      </c>
      <c r="AX373" t="s">
        <v>129</v>
      </c>
      <c r="AY373" t="s">
        <v>124</v>
      </c>
      <c r="AZ373">
        <f>IF(fun[[#This Row],[HeatingQC]]="Ex",5,IF(fun[[#This Row],[HeatingQC]]="Gd",4,IF(fun[[#This Row],[HeatingQC]]="TA",3,IF(fun[[#This Row],[HeatingQC]]="Fa",2,IF(fun[[#This Row],[HeatingQC]]="Po",1,0)))))</f>
        <v>3</v>
      </c>
      <c r="BA373" t="s">
        <v>131</v>
      </c>
      <c r="BB373" t="s">
        <v>132</v>
      </c>
      <c r="BC373">
        <v>1120</v>
      </c>
      <c r="BD373">
        <v>468</v>
      </c>
      <c r="BE373">
        <v>0</v>
      </c>
      <c r="BF373">
        <v>1588</v>
      </c>
      <c r="BG373">
        <f>LOG(fun[[#This Row],[GrLivArea]])</f>
        <v>3.2008504980910772</v>
      </c>
      <c r="BH373">
        <v>0</v>
      </c>
      <c r="BI373">
        <v>0</v>
      </c>
      <c r="BJ373">
        <f>fun[[#This Row],[BsmtFullBath]]+(0.5*fun[[#This Row],[BsmtHalfBath]])</f>
        <v>0</v>
      </c>
      <c r="BK373">
        <v>2</v>
      </c>
      <c r="BL373">
        <v>0</v>
      </c>
      <c r="BM373">
        <f>fun[[#This Row],[HalfBath]]+fun[[#This Row],[TOTBaseBath]]+fun[[#This Row],[FullBath]]</f>
        <v>2</v>
      </c>
      <c r="BN373">
        <v>4</v>
      </c>
      <c r="BO373">
        <v>1</v>
      </c>
      <c r="BP373" t="s">
        <v>124</v>
      </c>
      <c r="BQ373">
        <f>IF(fun[[#This Row],[KitchenQual]]="Ex",5,IF(fun[[#This Row],[KitchenQual]]="Gd",4,IF(fun[[#This Row],[KitchenQual]]="TA",3,IF(fun[[#This Row],[KitchenQual]]="Fa",2,0))))</f>
        <v>3</v>
      </c>
      <c r="BR373">
        <v>7</v>
      </c>
      <c r="BS373" t="s">
        <v>250</v>
      </c>
      <c r="BT373">
        <v>1</v>
      </c>
      <c r="BU373" t="s">
        <v>123</v>
      </c>
      <c r="BV373">
        <f>IF(fun[[#This Row],[FireplaceQu]]="Ex",5,IF(fun[[#This Row],[FireplaceQu]]="Gd",4,IF(fun[[#This Row],[FireplaceQu]]="TA",3,IF(fun[[#This Row],[FireplaceQu]]="Fa",2,0))))</f>
        <v>4</v>
      </c>
      <c r="BW373" t="s">
        <v>153</v>
      </c>
      <c r="BX373">
        <v>1991</v>
      </c>
      <c r="BY373" t="s">
        <v>183</v>
      </c>
      <c r="BZ373">
        <v>2</v>
      </c>
      <c r="CA373">
        <v>680</v>
      </c>
      <c r="CB373" t="s">
        <v>124</v>
      </c>
      <c r="CC373">
        <f>IF(fun[[#This Row],[GarageQual]]="Ex",5,IF(fun[[#This Row],[GarageQual]]="Gd",4,IF(fun[[#This Row],[GarageQual]]="TA",3,IF(fun[[#This Row],[GarageQual]]="Fa",2,IF(fun[[#This Row],[GarageQual]]="Po",1,0)))))</f>
        <v>3</v>
      </c>
      <c r="CD373" t="s">
        <v>124</v>
      </c>
      <c r="CE373">
        <f>IF(fun[[#This Row],[GarageCond]]="Ex",5,IF(fun[[#This Row],[GarageCond]]="Gd",4,IF(fun[[#This Row],[GarageCond]]="TA",3,IF(fun[[#This Row],[GarageCond]]="Fa",2,IF(fun[[#This Row],[GarageCond]]="Po",1,0)))))</f>
        <v>3</v>
      </c>
      <c r="CF373" t="s">
        <v>203</v>
      </c>
      <c r="CG373">
        <v>0</v>
      </c>
      <c r="CH373">
        <v>59</v>
      </c>
      <c r="CI373">
        <v>0</v>
      </c>
      <c r="CJ373">
        <v>0</v>
      </c>
      <c r="CK373">
        <v>0</v>
      </c>
      <c r="CL373">
        <f>(0.5*fun[[#This Row],[WoodDeckSF]])+fun[[#This Row],[OpenPorchSF]]+(2*fun[[#This Row],[EnclosedPorch]])+(1.5*fun[[#This Row],[3SsnPorch]])+fun[[#This Row],[ScreenPorch]]</f>
        <v>59</v>
      </c>
      <c r="CM373">
        <v>0</v>
      </c>
      <c r="CN373" t="s">
        <v>109</v>
      </c>
      <c r="CO373">
        <f>IF(fun[[#This Row],[PoolQC]]="Ex",5,IF(fun[[#This Row],[PoolQC]]="Gd",4,IF(fun[[#This Row],[PoolQC]]="TA",3,IF(fun[[#This Row],[PoolQC]]="Fa",2,IF(fun[[#This Row],[PoolQC]]="Po",1,0)))))</f>
        <v>0</v>
      </c>
      <c r="CP373" t="s">
        <v>109</v>
      </c>
      <c r="CQ373" t="s">
        <v>109</v>
      </c>
      <c r="CR373">
        <v>0</v>
      </c>
      <c r="CS373">
        <v>7</v>
      </c>
      <c r="CT373">
        <v>2008</v>
      </c>
      <c r="CU373" t="s">
        <v>136</v>
      </c>
      <c r="CV373" t="s">
        <v>137</v>
      </c>
      <c r="CW373">
        <f>COUNTIF(fun[[#This Row],[Id]:[SaleCondition]],0)</f>
        <v>23</v>
      </c>
      <c r="CX373">
        <f>COUNTIF(fun[[#This Row],[Id]:[SaleCondition]],"NA")</f>
        <v>9</v>
      </c>
      <c r="CY373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373">
        <f>fun[NUM_ExCond]+fun[NUM_BsmtCond]+fun[NUM_GarCond]</f>
        <v>6</v>
      </c>
      <c r="DA3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3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</v>
      </c>
      <c r="DC373">
        <v>134432</v>
      </c>
    </row>
    <row r="374" spans="1:107" x14ac:dyDescent="0.25">
      <c r="A374">
        <v>373</v>
      </c>
      <c r="B374">
        <v>120</v>
      </c>
      <c r="C374" t="s">
        <v>107</v>
      </c>
      <c r="D374">
        <f>IF(fun[[#This Row],[MSZoning]]="RL",1,0)</f>
        <v>1</v>
      </c>
      <c r="E374">
        <f>IF(fun[[#This Row],[rl]]="RM",1,0)</f>
        <v>0</v>
      </c>
      <c r="F374">
        <f>IF(fun[[#This Row],[rm]]="RH",1,0)</f>
        <v>0</v>
      </c>
      <c r="G374">
        <f>IF(fun[[#This Row],[rh]]="C (all)",1,0)</f>
        <v>0</v>
      </c>
      <c r="H374">
        <v>50</v>
      </c>
      <c r="I374">
        <f>IF(fun[[#This Row],[LotFrontage]]="NA",0,fun[[#This Row],[LotFrontage]])</f>
        <v>50</v>
      </c>
      <c r="J374">
        <v>7175</v>
      </c>
      <c r="K374" t="s">
        <v>108</v>
      </c>
      <c r="L374" t="s">
        <v>109</v>
      </c>
      <c r="M374" t="s">
        <v>110</v>
      </c>
      <c r="N374" t="s">
        <v>111</v>
      </c>
      <c r="O374" t="s">
        <v>112</v>
      </c>
      <c r="P374" t="s">
        <v>113</v>
      </c>
      <c r="Q374" t="s">
        <v>114</v>
      </c>
      <c r="R374" t="s">
        <v>196</v>
      </c>
      <c r="S374" t="s">
        <v>116</v>
      </c>
      <c r="T374" t="s">
        <v>116</v>
      </c>
      <c r="U374" t="s">
        <v>205</v>
      </c>
      <c r="V374" t="s">
        <v>141</v>
      </c>
      <c r="W374">
        <v>6</v>
      </c>
      <c r="X374">
        <v>5</v>
      </c>
      <c r="Y374">
        <v>1984</v>
      </c>
      <c r="Z374">
        <v>1984</v>
      </c>
      <c r="AA374" t="s">
        <v>119</v>
      </c>
      <c r="AB374" t="s">
        <v>120</v>
      </c>
      <c r="AC374" t="s">
        <v>187</v>
      </c>
      <c r="AD374" t="s">
        <v>187</v>
      </c>
      <c r="AE374" t="s">
        <v>143</v>
      </c>
      <c r="AF374">
        <v>0</v>
      </c>
      <c r="AG374" t="s">
        <v>124</v>
      </c>
      <c r="AH374">
        <f>IF(fun[[#This Row],[ExterQual]]="Ex",5,IF(fun[[#This Row],[ExterQual]]="Gd",4,IF(fun[[#This Row],[ExterQual]]="TA",3,IF(fun[[#This Row],[ExterQual]]="Fa",2,1))))</f>
        <v>3</v>
      </c>
      <c r="AI374" t="s">
        <v>124</v>
      </c>
      <c r="AJ374">
        <f>IF(fun[[#This Row],[ExterCond]]="Ex",5,IF(fun[[#This Row],[ExterCond]]="Gd",4,IF(fun[[#This Row],[ExterCond]]="TA",3,IF(fun[[#This Row],[ExterCond]]="Fa",2,1))))</f>
        <v>3</v>
      </c>
      <c r="AK374" t="s">
        <v>144</v>
      </c>
      <c r="AL374" t="s">
        <v>123</v>
      </c>
      <c r="AM374">
        <f>IF(fun[[#This Row],[BsmtQual]]="Ex",5,IF(fun[[#This Row],[BsmtQual]]="Gd",4,IF(fun[[#This Row],[BsmtQual]]="TA",3,IF(fun[[#This Row],[BsmtQual]]="Fa",2,IF(fun[[#This Row],[BsmtQual]]="Po",1,0)))))</f>
        <v>4</v>
      </c>
      <c r="AN374" t="s">
        <v>124</v>
      </c>
      <c r="AO374">
        <f>IF(fun[[#This Row],[BsmtCond]]="Ex",5,IF(fun[[#This Row],[BsmtCond]]="Gd",4,IF(fun[[#This Row],[BsmtCond]]="TA",3,IF(fun[[#This Row],[BsmtCond]]="Fa",2,IF(fun[[#This Row],[BsmtCond]]="Po",1,0)))))</f>
        <v>3</v>
      </c>
      <c r="AP374" t="s">
        <v>126</v>
      </c>
      <c r="AQ374">
        <f>IF(fun[[#This Row],[BsmtExposure]]="Gd",3,IF(fun[[#This Row],[BsmtExposure]]="Av",2,IF(fun[[#This Row],[BsmtExposure]]="Mn",1,0)))</f>
        <v>0</v>
      </c>
      <c r="AR374" t="s">
        <v>145</v>
      </c>
      <c r="AS374">
        <v>623</v>
      </c>
      <c r="AT374" t="s">
        <v>198</v>
      </c>
      <c r="AU374">
        <v>121</v>
      </c>
      <c r="AV374">
        <v>0</v>
      </c>
      <c r="AW374">
        <v>744</v>
      </c>
      <c r="AX374" t="s">
        <v>129</v>
      </c>
      <c r="AY374" t="s">
        <v>124</v>
      </c>
      <c r="AZ374">
        <f>IF(fun[[#This Row],[HeatingQC]]="Ex",5,IF(fun[[#This Row],[HeatingQC]]="Gd",4,IF(fun[[#This Row],[HeatingQC]]="TA",3,IF(fun[[#This Row],[HeatingQC]]="Fa",2,IF(fun[[#This Row],[HeatingQC]]="Po",1,0)))))</f>
        <v>3</v>
      </c>
      <c r="BA374" t="s">
        <v>131</v>
      </c>
      <c r="BB374" t="s">
        <v>132</v>
      </c>
      <c r="BC374">
        <v>752</v>
      </c>
      <c r="BD374">
        <v>0</v>
      </c>
      <c r="BE374">
        <v>0</v>
      </c>
      <c r="BF374">
        <v>752</v>
      </c>
      <c r="BG374">
        <f>LOG(fun[[#This Row],[GrLivArea]])</f>
        <v>2.8762178405916421</v>
      </c>
      <c r="BH374">
        <v>1</v>
      </c>
      <c r="BI374">
        <v>0</v>
      </c>
      <c r="BJ374">
        <f>fun[[#This Row],[BsmtFullBath]]+(0.5*fun[[#This Row],[BsmtHalfBath]])</f>
        <v>1</v>
      </c>
      <c r="BK374">
        <v>1</v>
      </c>
      <c r="BL374">
        <v>0</v>
      </c>
      <c r="BM374">
        <f>fun[[#This Row],[HalfBath]]+fun[[#This Row],[TOTBaseBath]]+fun[[#This Row],[FullBath]]</f>
        <v>2</v>
      </c>
      <c r="BN374">
        <v>2</v>
      </c>
      <c r="BO374">
        <v>1</v>
      </c>
      <c r="BP374" t="s">
        <v>124</v>
      </c>
      <c r="BQ374">
        <f>IF(fun[[#This Row],[KitchenQual]]="Ex",5,IF(fun[[#This Row],[KitchenQual]]="Gd",4,IF(fun[[#This Row],[KitchenQual]]="TA",3,IF(fun[[#This Row],[KitchenQual]]="Fa",2,0))))</f>
        <v>3</v>
      </c>
      <c r="BR374">
        <v>4</v>
      </c>
      <c r="BS374" t="s">
        <v>133</v>
      </c>
      <c r="BT374">
        <v>0</v>
      </c>
      <c r="BU374" t="s">
        <v>109</v>
      </c>
      <c r="BV374">
        <f>IF(fun[[#This Row],[FireplaceQu]]="Ex",5,IF(fun[[#This Row],[FireplaceQu]]="Gd",4,IF(fun[[#This Row],[FireplaceQu]]="TA",3,IF(fun[[#This Row],[FireplaceQu]]="Fa",2,0))))</f>
        <v>0</v>
      </c>
      <c r="BW374" t="s">
        <v>134</v>
      </c>
      <c r="BX374">
        <v>1984</v>
      </c>
      <c r="BY374" t="s">
        <v>128</v>
      </c>
      <c r="BZ374">
        <v>1</v>
      </c>
      <c r="CA374">
        <v>264</v>
      </c>
      <c r="CB374" t="s">
        <v>124</v>
      </c>
      <c r="CC374">
        <f>IF(fun[[#This Row],[GarageQual]]="Ex",5,IF(fun[[#This Row],[GarageQual]]="Gd",4,IF(fun[[#This Row],[GarageQual]]="TA",3,IF(fun[[#This Row],[GarageQual]]="Fa",2,IF(fun[[#This Row],[GarageQual]]="Po",1,0)))))</f>
        <v>3</v>
      </c>
      <c r="CD374" t="s">
        <v>124</v>
      </c>
      <c r="CE374">
        <f>IF(fun[[#This Row],[GarageCond]]="Ex",5,IF(fun[[#This Row],[GarageCond]]="Gd",4,IF(fun[[#This Row],[GarageCond]]="TA",3,IF(fun[[#This Row],[GarageCond]]="Fa",2,IF(fun[[#This Row],[GarageCond]]="Po",1,0)))))</f>
        <v>3</v>
      </c>
      <c r="CF374" t="s">
        <v>131</v>
      </c>
      <c r="CG374">
        <v>353</v>
      </c>
      <c r="CH374">
        <v>0</v>
      </c>
      <c r="CI374">
        <v>0</v>
      </c>
      <c r="CJ374">
        <v>0</v>
      </c>
      <c r="CK374">
        <v>90</v>
      </c>
      <c r="CL374">
        <f>(0.5*fun[[#This Row],[WoodDeckSF]])+fun[[#This Row],[OpenPorchSF]]+(2*fun[[#This Row],[EnclosedPorch]])+(1.5*fun[[#This Row],[3SsnPorch]])+fun[[#This Row],[ScreenPorch]]</f>
        <v>266.5</v>
      </c>
      <c r="CM374">
        <v>0</v>
      </c>
      <c r="CN374" t="s">
        <v>109</v>
      </c>
      <c r="CO374">
        <f>IF(fun[[#This Row],[PoolQC]]="Ex",5,IF(fun[[#This Row],[PoolQC]]="Gd",4,IF(fun[[#This Row],[PoolQC]]="TA",3,IF(fun[[#This Row],[PoolQC]]="Fa",2,IF(fun[[#This Row],[PoolQC]]="Po",1,0)))))</f>
        <v>0</v>
      </c>
      <c r="CP374" t="s">
        <v>160</v>
      </c>
      <c r="CQ374" t="s">
        <v>109</v>
      </c>
      <c r="CR374">
        <v>0</v>
      </c>
      <c r="CS374">
        <v>2</v>
      </c>
      <c r="CT374">
        <v>2010</v>
      </c>
      <c r="CU374" t="s">
        <v>136</v>
      </c>
      <c r="CV374" t="s">
        <v>137</v>
      </c>
      <c r="CW374">
        <f>COUNTIF(fun[[#This Row],[Id]:[SaleCondition]],0)</f>
        <v>18</v>
      </c>
      <c r="CX374">
        <f>COUNTIF(fun[[#This Row],[Id]:[SaleCondition]],"NA")</f>
        <v>4</v>
      </c>
      <c r="CY37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374">
        <f>fun[NUM_ExCond]+fun[NUM_BsmtCond]+fun[NUM_GarCond]</f>
        <v>9</v>
      </c>
      <c r="DA3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3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52.75</v>
      </c>
      <c r="DC374">
        <v>125000</v>
      </c>
    </row>
    <row r="375" spans="1:107" x14ac:dyDescent="0.25">
      <c r="A375">
        <v>374</v>
      </c>
      <c r="B375">
        <v>20</v>
      </c>
      <c r="C375" t="s">
        <v>107</v>
      </c>
      <c r="D375">
        <f>IF(fun[[#This Row],[MSZoning]]="RL",1,0)</f>
        <v>1</v>
      </c>
      <c r="E375">
        <f>IF(fun[[#This Row],[rl]]="RM",1,0)</f>
        <v>0</v>
      </c>
      <c r="F375">
        <f>IF(fun[[#This Row],[rm]]="RH",1,0)</f>
        <v>0</v>
      </c>
      <c r="G375">
        <f>IF(fun[[#This Row],[rh]]="C (all)",1,0)</f>
        <v>0</v>
      </c>
      <c r="H375">
        <v>79</v>
      </c>
      <c r="I375">
        <f>IF(fun[[#This Row],[LotFrontage]]="NA",0,fun[[#This Row],[LotFrontage]])</f>
        <v>79</v>
      </c>
      <c r="J375">
        <v>10634</v>
      </c>
      <c r="K375" t="s">
        <v>108</v>
      </c>
      <c r="L375" t="s">
        <v>109</v>
      </c>
      <c r="M375" t="s">
        <v>110</v>
      </c>
      <c r="N375" t="s">
        <v>111</v>
      </c>
      <c r="O375" t="s">
        <v>112</v>
      </c>
      <c r="P375" t="s">
        <v>113</v>
      </c>
      <c r="Q375" t="s">
        <v>114</v>
      </c>
      <c r="R375" t="s">
        <v>188</v>
      </c>
      <c r="S375" t="s">
        <v>116</v>
      </c>
      <c r="T375" t="s">
        <v>116</v>
      </c>
      <c r="U375" t="s">
        <v>117</v>
      </c>
      <c r="V375" t="s">
        <v>141</v>
      </c>
      <c r="W375">
        <v>5</v>
      </c>
      <c r="X375">
        <v>6</v>
      </c>
      <c r="Y375">
        <v>1953</v>
      </c>
      <c r="Z375">
        <v>1953</v>
      </c>
      <c r="AA375" t="s">
        <v>119</v>
      </c>
      <c r="AB375" t="s">
        <v>120</v>
      </c>
      <c r="AC375" t="s">
        <v>142</v>
      </c>
      <c r="AD375" t="s">
        <v>142</v>
      </c>
      <c r="AE375" t="s">
        <v>143</v>
      </c>
      <c r="AF375">
        <v>0</v>
      </c>
      <c r="AG375" t="s">
        <v>124</v>
      </c>
      <c r="AH375">
        <f>IF(fun[[#This Row],[ExterQual]]="Ex",5,IF(fun[[#This Row],[ExterQual]]="Gd",4,IF(fun[[#This Row],[ExterQual]]="TA",3,IF(fun[[#This Row],[ExterQual]]="Fa",2,1))))</f>
        <v>3</v>
      </c>
      <c r="AI375" t="s">
        <v>124</v>
      </c>
      <c r="AJ375">
        <f>IF(fun[[#This Row],[ExterCond]]="Ex",5,IF(fun[[#This Row],[ExterCond]]="Gd",4,IF(fun[[#This Row],[ExterCond]]="TA",3,IF(fun[[#This Row],[ExterCond]]="Fa",2,1))))</f>
        <v>3</v>
      </c>
      <c r="AK375" t="s">
        <v>125</v>
      </c>
      <c r="AL375" t="s">
        <v>124</v>
      </c>
      <c r="AM375">
        <f>IF(fun[[#This Row],[BsmtQual]]="Ex",5,IF(fun[[#This Row],[BsmtQual]]="Gd",4,IF(fun[[#This Row],[BsmtQual]]="TA",3,IF(fun[[#This Row],[BsmtQual]]="Fa",2,IF(fun[[#This Row],[BsmtQual]]="Po",1,0)))))</f>
        <v>3</v>
      </c>
      <c r="AN375" t="s">
        <v>124</v>
      </c>
      <c r="AO375">
        <f>IF(fun[[#This Row],[BsmtCond]]="Ex",5,IF(fun[[#This Row],[BsmtCond]]="Gd",4,IF(fun[[#This Row],[BsmtCond]]="TA",3,IF(fun[[#This Row],[BsmtCond]]="Fa",2,IF(fun[[#This Row],[BsmtCond]]="Po",1,0)))))</f>
        <v>3</v>
      </c>
      <c r="AP375" t="s">
        <v>126</v>
      </c>
      <c r="AQ375">
        <f>IF(fun[[#This Row],[BsmtExposure]]="Gd",3,IF(fun[[#This Row],[BsmtExposure]]="Av",2,IF(fun[[#This Row],[BsmtExposure]]="Mn",1,0)))</f>
        <v>0</v>
      </c>
      <c r="AR375" t="s">
        <v>167</v>
      </c>
      <c r="AS375">
        <v>428</v>
      </c>
      <c r="AT375" t="s">
        <v>198</v>
      </c>
      <c r="AU375">
        <v>180</v>
      </c>
      <c r="AV375">
        <v>0</v>
      </c>
      <c r="AW375">
        <v>608</v>
      </c>
      <c r="AX375" t="s">
        <v>129</v>
      </c>
      <c r="AY375" t="s">
        <v>124</v>
      </c>
      <c r="AZ375">
        <f>IF(fun[[#This Row],[HeatingQC]]="Ex",5,IF(fun[[#This Row],[HeatingQC]]="Gd",4,IF(fun[[#This Row],[HeatingQC]]="TA",3,IF(fun[[#This Row],[HeatingQC]]="Fa",2,IF(fun[[#This Row],[HeatingQC]]="Po",1,0)))))</f>
        <v>3</v>
      </c>
      <c r="BA375" t="s">
        <v>131</v>
      </c>
      <c r="BB375" t="s">
        <v>132</v>
      </c>
      <c r="BC375">
        <v>1319</v>
      </c>
      <c r="BD375">
        <v>0</v>
      </c>
      <c r="BE375">
        <v>0</v>
      </c>
      <c r="BF375">
        <v>1319</v>
      </c>
      <c r="BG375">
        <f>LOG(fun[[#This Row],[GrLivArea]])</f>
        <v>3.1202447955463652</v>
      </c>
      <c r="BH375">
        <v>1</v>
      </c>
      <c r="BI375">
        <v>0</v>
      </c>
      <c r="BJ375">
        <f>fun[[#This Row],[BsmtFullBath]]+(0.5*fun[[#This Row],[BsmtHalfBath]])</f>
        <v>1</v>
      </c>
      <c r="BK375">
        <v>1</v>
      </c>
      <c r="BL375">
        <v>0</v>
      </c>
      <c r="BM375">
        <f>fun[[#This Row],[HalfBath]]+fun[[#This Row],[TOTBaseBath]]+fun[[#This Row],[FullBath]]</f>
        <v>2</v>
      </c>
      <c r="BN375">
        <v>3</v>
      </c>
      <c r="BO375">
        <v>1</v>
      </c>
      <c r="BP375" t="s">
        <v>124</v>
      </c>
      <c r="BQ375">
        <f>IF(fun[[#This Row],[KitchenQual]]="Ex",5,IF(fun[[#This Row],[KitchenQual]]="Gd",4,IF(fun[[#This Row],[KitchenQual]]="TA",3,IF(fun[[#This Row],[KitchenQual]]="Fa",2,0))))</f>
        <v>3</v>
      </c>
      <c r="BR375">
        <v>5</v>
      </c>
      <c r="BS375" t="s">
        <v>250</v>
      </c>
      <c r="BT375">
        <v>0</v>
      </c>
      <c r="BU375" t="s">
        <v>109</v>
      </c>
      <c r="BV375">
        <f>IF(fun[[#This Row],[FireplaceQu]]="Ex",5,IF(fun[[#This Row],[FireplaceQu]]="Gd",4,IF(fun[[#This Row],[FireplaceQu]]="TA",3,IF(fun[[#This Row],[FireplaceQu]]="Fa",2,0))))</f>
        <v>0</v>
      </c>
      <c r="BW375" t="s">
        <v>134</v>
      </c>
      <c r="BX375">
        <v>1953</v>
      </c>
      <c r="BY375" t="s">
        <v>128</v>
      </c>
      <c r="BZ375">
        <v>1</v>
      </c>
      <c r="CA375">
        <v>270</v>
      </c>
      <c r="CB375" t="s">
        <v>124</v>
      </c>
      <c r="CC375">
        <f>IF(fun[[#This Row],[GarageQual]]="Ex",5,IF(fun[[#This Row],[GarageQual]]="Gd",4,IF(fun[[#This Row],[GarageQual]]="TA",3,IF(fun[[#This Row],[GarageQual]]="Fa",2,IF(fun[[#This Row],[GarageQual]]="Po",1,0)))))</f>
        <v>3</v>
      </c>
      <c r="CD375" t="s">
        <v>124</v>
      </c>
      <c r="CE375">
        <f>IF(fun[[#This Row],[GarageCond]]="Ex",5,IF(fun[[#This Row],[GarageCond]]="Gd",4,IF(fun[[#This Row],[GarageCond]]="TA",3,IF(fun[[#This Row],[GarageCond]]="Fa",2,IF(fun[[#This Row],[GarageCond]]="Po",1,0)))))</f>
        <v>3</v>
      </c>
      <c r="CF375" t="s">
        <v>131</v>
      </c>
      <c r="CG375">
        <v>66</v>
      </c>
      <c r="CH375">
        <v>0</v>
      </c>
      <c r="CI375">
        <v>0</v>
      </c>
      <c r="CJ375">
        <v>0</v>
      </c>
      <c r="CK375">
        <v>0</v>
      </c>
      <c r="CL375">
        <f>(0.5*fun[[#This Row],[WoodDeckSF]])+fun[[#This Row],[OpenPorchSF]]+(2*fun[[#This Row],[EnclosedPorch]])+(1.5*fun[[#This Row],[3SsnPorch]])+fun[[#This Row],[ScreenPorch]]</f>
        <v>33</v>
      </c>
      <c r="CM375">
        <v>0</v>
      </c>
      <c r="CN375" t="s">
        <v>109</v>
      </c>
      <c r="CO375">
        <f>IF(fun[[#This Row],[PoolQC]]="Ex",5,IF(fun[[#This Row],[PoolQC]]="Gd",4,IF(fun[[#This Row],[PoolQC]]="TA",3,IF(fun[[#This Row],[PoolQC]]="Fa",2,IF(fun[[#This Row],[PoolQC]]="Po",1,0)))))</f>
        <v>0</v>
      </c>
      <c r="CP375" t="s">
        <v>189</v>
      </c>
      <c r="CQ375" t="s">
        <v>109</v>
      </c>
      <c r="CR375">
        <v>0</v>
      </c>
      <c r="CS375">
        <v>11</v>
      </c>
      <c r="CT375">
        <v>2009</v>
      </c>
      <c r="CU375" t="s">
        <v>136</v>
      </c>
      <c r="CV375" t="s">
        <v>137</v>
      </c>
      <c r="CW375">
        <f>COUNTIF(fun[[#This Row],[Id]:[SaleCondition]],0)</f>
        <v>19</v>
      </c>
      <c r="CX375">
        <f>COUNTIF(fun[[#This Row],[Id]:[SaleCondition]],"NA")</f>
        <v>4</v>
      </c>
      <c r="CY37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375">
        <f>fun[NUM_ExCond]+fun[NUM_BsmtCond]+fun[NUM_GarCond]</f>
        <v>9</v>
      </c>
      <c r="DA3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3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375">
        <v>123000</v>
      </c>
    </row>
    <row r="376" spans="1:107" x14ac:dyDescent="0.25">
      <c r="A376">
        <v>375</v>
      </c>
      <c r="B376">
        <v>60</v>
      </c>
      <c r="C376" t="s">
        <v>107</v>
      </c>
      <c r="D376">
        <f>IF(fun[[#This Row],[MSZoning]]="RL",1,0)</f>
        <v>1</v>
      </c>
      <c r="E376">
        <f>IF(fun[[#This Row],[rl]]="RM",1,0)</f>
        <v>0</v>
      </c>
      <c r="F376">
        <f>IF(fun[[#This Row],[rm]]="RH",1,0)</f>
        <v>0</v>
      </c>
      <c r="G376">
        <f>IF(fun[[#This Row],[rh]]="C (all)",1,0)</f>
        <v>0</v>
      </c>
      <c r="H376">
        <v>65</v>
      </c>
      <c r="I376">
        <f>IF(fun[[#This Row],[LotFrontage]]="NA",0,fun[[#This Row],[LotFrontage]])</f>
        <v>65</v>
      </c>
      <c r="J376">
        <v>8200</v>
      </c>
      <c r="K376" t="s">
        <v>108</v>
      </c>
      <c r="L376" t="s">
        <v>109</v>
      </c>
      <c r="M376" t="s">
        <v>110</v>
      </c>
      <c r="N376" t="s">
        <v>111</v>
      </c>
      <c r="O376" t="s">
        <v>112</v>
      </c>
      <c r="P376" t="s">
        <v>113</v>
      </c>
      <c r="Q376" t="s">
        <v>114</v>
      </c>
      <c r="R376" t="s">
        <v>115</v>
      </c>
      <c r="S376" t="s">
        <v>116</v>
      </c>
      <c r="T376" t="s">
        <v>116</v>
      </c>
      <c r="U376" t="s">
        <v>117</v>
      </c>
      <c r="V376" t="s">
        <v>118</v>
      </c>
      <c r="W376">
        <v>7</v>
      </c>
      <c r="X376">
        <v>5</v>
      </c>
      <c r="Y376">
        <v>2003</v>
      </c>
      <c r="Z376">
        <v>2004</v>
      </c>
      <c r="AA376" t="s">
        <v>119</v>
      </c>
      <c r="AB376" t="s">
        <v>120</v>
      </c>
      <c r="AC376" t="s">
        <v>121</v>
      </c>
      <c r="AD376" t="s">
        <v>121</v>
      </c>
      <c r="AE376" t="s">
        <v>143</v>
      </c>
      <c r="AF376">
        <v>0</v>
      </c>
      <c r="AG376" t="s">
        <v>123</v>
      </c>
      <c r="AH376">
        <f>IF(fun[[#This Row],[ExterQual]]="Ex",5,IF(fun[[#This Row],[ExterQual]]="Gd",4,IF(fun[[#This Row],[ExterQual]]="TA",3,IF(fun[[#This Row],[ExterQual]]="Fa",2,1))))</f>
        <v>4</v>
      </c>
      <c r="AI376" t="s">
        <v>124</v>
      </c>
      <c r="AJ376">
        <f>IF(fun[[#This Row],[ExterCond]]="Ex",5,IF(fun[[#This Row],[ExterCond]]="Gd",4,IF(fun[[#This Row],[ExterCond]]="TA",3,IF(fun[[#This Row],[ExterCond]]="Fa",2,1))))</f>
        <v>3</v>
      </c>
      <c r="AK376" t="s">
        <v>125</v>
      </c>
      <c r="AL376" t="s">
        <v>123</v>
      </c>
      <c r="AM376">
        <f>IF(fun[[#This Row],[BsmtQual]]="Ex",5,IF(fun[[#This Row],[BsmtQual]]="Gd",4,IF(fun[[#This Row],[BsmtQual]]="TA",3,IF(fun[[#This Row],[BsmtQual]]="Fa",2,IF(fun[[#This Row],[BsmtQual]]="Po",1,0)))))</f>
        <v>4</v>
      </c>
      <c r="AN376" t="s">
        <v>124</v>
      </c>
      <c r="AO376">
        <f>IF(fun[[#This Row],[BsmtCond]]="Ex",5,IF(fun[[#This Row],[BsmtCond]]="Gd",4,IF(fun[[#This Row],[BsmtCond]]="TA",3,IF(fun[[#This Row],[BsmtCond]]="Fa",2,IF(fun[[#This Row],[BsmtCond]]="Po",1,0)))))</f>
        <v>3</v>
      </c>
      <c r="AP376" t="s">
        <v>126</v>
      </c>
      <c r="AQ376">
        <f>IF(fun[[#This Row],[BsmtExposure]]="Gd",3,IF(fun[[#This Row],[BsmtExposure]]="Av",2,IF(fun[[#This Row],[BsmtExposure]]="Mn",1,0)))</f>
        <v>0</v>
      </c>
      <c r="AR376" t="s">
        <v>128</v>
      </c>
      <c r="AS376">
        <v>0</v>
      </c>
      <c r="AT376" t="s">
        <v>128</v>
      </c>
      <c r="AU376">
        <v>0</v>
      </c>
      <c r="AV376">
        <v>847</v>
      </c>
      <c r="AW376">
        <v>847</v>
      </c>
      <c r="AX376" t="s">
        <v>129</v>
      </c>
      <c r="AY376" t="s">
        <v>130</v>
      </c>
      <c r="AZ376">
        <f>IF(fun[[#This Row],[HeatingQC]]="Ex",5,IF(fun[[#This Row],[HeatingQC]]="Gd",4,IF(fun[[#This Row],[HeatingQC]]="TA",3,IF(fun[[#This Row],[HeatingQC]]="Fa",2,IF(fun[[#This Row],[HeatingQC]]="Po",1,0)))))</f>
        <v>5</v>
      </c>
      <c r="BA376" t="s">
        <v>131</v>
      </c>
      <c r="BB376" t="s">
        <v>132</v>
      </c>
      <c r="BC376">
        <v>847</v>
      </c>
      <c r="BD376">
        <v>1081</v>
      </c>
      <c r="BE376">
        <v>0</v>
      </c>
      <c r="BF376">
        <v>1928</v>
      </c>
      <c r="BG376">
        <f>LOG(fun[[#This Row],[GrLivArea]])</f>
        <v>3.2851070295668121</v>
      </c>
      <c r="BH376">
        <v>0</v>
      </c>
      <c r="BI376">
        <v>0</v>
      </c>
      <c r="BJ376">
        <f>fun[[#This Row],[BsmtFullBath]]+(0.5*fun[[#This Row],[BsmtHalfBath]])</f>
        <v>0</v>
      </c>
      <c r="BK376">
        <v>2</v>
      </c>
      <c r="BL376">
        <v>1</v>
      </c>
      <c r="BM376">
        <f>fun[[#This Row],[HalfBath]]+fun[[#This Row],[TOTBaseBath]]+fun[[#This Row],[FullBath]]</f>
        <v>3</v>
      </c>
      <c r="BN376">
        <v>4</v>
      </c>
      <c r="BO376">
        <v>1</v>
      </c>
      <c r="BP376" t="s">
        <v>123</v>
      </c>
      <c r="BQ376">
        <f>IF(fun[[#This Row],[KitchenQual]]="Ex",5,IF(fun[[#This Row],[KitchenQual]]="Gd",4,IF(fun[[#This Row],[KitchenQual]]="TA",3,IF(fun[[#This Row],[KitchenQual]]="Fa",2,0))))</f>
        <v>4</v>
      </c>
      <c r="BR376">
        <v>8</v>
      </c>
      <c r="BS376" t="s">
        <v>133</v>
      </c>
      <c r="BT376">
        <v>1</v>
      </c>
      <c r="BU376" t="s">
        <v>123</v>
      </c>
      <c r="BV376">
        <f>IF(fun[[#This Row],[FireplaceQu]]="Ex",5,IF(fun[[#This Row],[FireplaceQu]]="Gd",4,IF(fun[[#This Row],[FireplaceQu]]="TA",3,IF(fun[[#This Row],[FireplaceQu]]="Fa",2,0))))</f>
        <v>4</v>
      </c>
      <c r="BW376" t="s">
        <v>182</v>
      </c>
      <c r="BX376">
        <v>2003</v>
      </c>
      <c r="BY376" t="s">
        <v>183</v>
      </c>
      <c r="BZ376">
        <v>2</v>
      </c>
      <c r="CA376">
        <v>434</v>
      </c>
      <c r="CB376" t="s">
        <v>124</v>
      </c>
      <c r="CC376">
        <f>IF(fun[[#This Row],[GarageQual]]="Ex",5,IF(fun[[#This Row],[GarageQual]]="Gd",4,IF(fun[[#This Row],[GarageQual]]="TA",3,IF(fun[[#This Row],[GarageQual]]="Fa",2,IF(fun[[#This Row],[GarageQual]]="Po",1,0)))))</f>
        <v>3</v>
      </c>
      <c r="CD376" t="s">
        <v>124</v>
      </c>
      <c r="CE376">
        <f>IF(fun[[#This Row],[GarageCond]]="Ex",5,IF(fun[[#This Row],[GarageCond]]="Gd",4,IF(fun[[#This Row],[GarageCond]]="TA",3,IF(fun[[#This Row],[GarageCond]]="Fa",2,IF(fun[[#This Row],[GarageCond]]="Po",1,0)))))</f>
        <v>3</v>
      </c>
      <c r="CF376" t="s">
        <v>131</v>
      </c>
      <c r="CG376">
        <v>100</v>
      </c>
      <c r="CH376">
        <v>48</v>
      </c>
      <c r="CI376">
        <v>0</v>
      </c>
      <c r="CJ376">
        <v>0</v>
      </c>
      <c r="CK376">
        <v>0</v>
      </c>
      <c r="CL376">
        <f>(0.5*fun[[#This Row],[WoodDeckSF]])+fun[[#This Row],[OpenPorchSF]]+(2*fun[[#This Row],[EnclosedPorch]])+(1.5*fun[[#This Row],[3SsnPorch]])+fun[[#This Row],[ScreenPorch]]</f>
        <v>98</v>
      </c>
      <c r="CM376">
        <v>0</v>
      </c>
      <c r="CN376" t="s">
        <v>109</v>
      </c>
      <c r="CO376">
        <f>IF(fun[[#This Row],[PoolQC]]="Ex",5,IF(fun[[#This Row],[PoolQC]]="Gd",4,IF(fun[[#This Row],[PoolQC]]="TA",3,IF(fun[[#This Row],[PoolQC]]="Fa",2,IF(fun[[#This Row],[PoolQC]]="Po",1,0)))))</f>
        <v>0</v>
      </c>
      <c r="CP376" t="s">
        <v>109</v>
      </c>
      <c r="CQ376" t="s">
        <v>109</v>
      </c>
      <c r="CR376">
        <v>0</v>
      </c>
      <c r="CS376">
        <v>7</v>
      </c>
      <c r="CT376">
        <v>2007</v>
      </c>
      <c r="CU376" t="s">
        <v>136</v>
      </c>
      <c r="CV376" t="s">
        <v>137</v>
      </c>
      <c r="CW376">
        <f>COUNTIF(fun[[#This Row],[Id]:[SaleCondition]],0)</f>
        <v>17</v>
      </c>
      <c r="CX376">
        <f>COUNTIF(fun[[#This Row],[Id]:[SaleCondition]],"NA")</f>
        <v>4</v>
      </c>
      <c r="CY37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376">
        <f>fun[NUM_ExCond]+fun[NUM_BsmtCond]+fun[NUM_GarCond]</f>
        <v>9</v>
      </c>
      <c r="DA3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3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376">
        <v>219500</v>
      </c>
    </row>
    <row r="377" spans="1:107" x14ac:dyDescent="0.25">
      <c r="A377">
        <v>376</v>
      </c>
      <c r="B377">
        <v>30</v>
      </c>
      <c r="C377" t="s">
        <v>107</v>
      </c>
      <c r="D377">
        <f>IF(fun[[#This Row],[MSZoning]]="RL",1,0)</f>
        <v>1</v>
      </c>
      <c r="E377">
        <f>IF(fun[[#This Row],[rl]]="RM",1,0)</f>
        <v>0</v>
      </c>
      <c r="F377">
        <f>IF(fun[[#This Row],[rm]]="RH",1,0)</f>
        <v>0</v>
      </c>
      <c r="G377">
        <f>IF(fun[[#This Row],[rh]]="C (all)",1,0)</f>
        <v>0</v>
      </c>
      <c r="H377" t="s">
        <v>109</v>
      </c>
      <c r="I377">
        <f>IF(fun[[#This Row],[LotFrontage]]="NA",0,fun[[#This Row],[LotFrontage]])</f>
        <v>0</v>
      </c>
      <c r="J377">
        <v>10020</v>
      </c>
      <c r="K377" t="s">
        <v>108</v>
      </c>
      <c r="L377" t="s">
        <v>109</v>
      </c>
      <c r="M377" t="s">
        <v>146</v>
      </c>
      <c r="N377" t="s">
        <v>221</v>
      </c>
      <c r="O377" t="s">
        <v>112</v>
      </c>
      <c r="P377" t="s">
        <v>113</v>
      </c>
      <c r="Q377" t="s">
        <v>239</v>
      </c>
      <c r="R377" t="s">
        <v>211</v>
      </c>
      <c r="S377" t="s">
        <v>116</v>
      </c>
      <c r="T377" t="s">
        <v>116</v>
      </c>
      <c r="U377" t="s">
        <v>117</v>
      </c>
      <c r="V377" t="s">
        <v>141</v>
      </c>
      <c r="W377">
        <v>1</v>
      </c>
      <c r="X377">
        <v>1</v>
      </c>
      <c r="Y377">
        <v>1922</v>
      </c>
      <c r="Z377">
        <v>1950</v>
      </c>
      <c r="AA377" t="s">
        <v>119</v>
      </c>
      <c r="AB377" t="s">
        <v>120</v>
      </c>
      <c r="AC377" t="s">
        <v>150</v>
      </c>
      <c r="AD377" t="s">
        <v>150</v>
      </c>
      <c r="AE377" t="s">
        <v>143</v>
      </c>
      <c r="AF377">
        <v>0</v>
      </c>
      <c r="AG377" t="s">
        <v>173</v>
      </c>
      <c r="AH377">
        <f>IF(fun[[#This Row],[ExterQual]]="Ex",5,IF(fun[[#This Row],[ExterQual]]="Gd",4,IF(fun[[#This Row],[ExterQual]]="TA",3,IF(fun[[#This Row],[ExterQual]]="Fa",2,1))))</f>
        <v>2</v>
      </c>
      <c r="AI377" t="s">
        <v>173</v>
      </c>
      <c r="AJ377">
        <f>IF(fun[[#This Row],[ExterCond]]="Ex",5,IF(fun[[#This Row],[ExterCond]]="Gd",4,IF(fun[[#This Row],[ExterCond]]="TA",3,IF(fun[[#This Row],[ExterCond]]="Fa",2,1))))</f>
        <v>2</v>
      </c>
      <c r="AK377" t="s">
        <v>152</v>
      </c>
      <c r="AL377" t="s">
        <v>173</v>
      </c>
      <c r="AM377">
        <f>IF(fun[[#This Row],[BsmtQual]]="Ex",5,IF(fun[[#This Row],[BsmtQual]]="Gd",4,IF(fun[[#This Row],[BsmtQual]]="TA",3,IF(fun[[#This Row],[BsmtQual]]="Fa",2,IF(fun[[#This Row],[BsmtQual]]="Po",1,0)))))</f>
        <v>2</v>
      </c>
      <c r="AN377" t="s">
        <v>238</v>
      </c>
      <c r="AO377">
        <f>IF(fun[[#This Row],[BsmtCond]]="Ex",5,IF(fun[[#This Row],[BsmtCond]]="Gd",4,IF(fun[[#This Row],[BsmtCond]]="TA",3,IF(fun[[#This Row],[BsmtCond]]="Fa",2,IF(fun[[#This Row],[BsmtCond]]="Po",1,0)))))</f>
        <v>1</v>
      </c>
      <c r="AP377" t="s">
        <v>123</v>
      </c>
      <c r="AQ377">
        <f>IF(fun[[#This Row],[BsmtExposure]]="Gd",3,IF(fun[[#This Row],[BsmtExposure]]="Av",2,IF(fun[[#This Row],[BsmtExposure]]="Mn",1,0)))</f>
        <v>3</v>
      </c>
      <c r="AR377" t="s">
        <v>167</v>
      </c>
      <c r="AS377">
        <v>350</v>
      </c>
      <c r="AT377" t="s">
        <v>128</v>
      </c>
      <c r="AU377">
        <v>0</v>
      </c>
      <c r="AV377">
        <v>333</v>
      </c>
      <c r="AW377">
        <v>683</v>
      </c>
      <c r="AX377" t="s">
        <v>129</v>
      </c>
      <c r="AY377" t="s">
        <v>123</v>
      </c>
      <c r="AZ377">
        <f>IF(fun[[#This Row],[HeatingQC]]="Ex",5,IF(fun[[#This Row],[HeatingQC]]="Gd",4,IF(fun[[#This Row],[HeatingQC]]="TA",3,IF(fun[[#This Row],[HeatingQC]]="Fa",2,IF(fun[[#This Row],[HeatingQC]]="Po",1,0)))))</f>
        <v>4</v>
      </c>
      <c r="BA377" t="s">
        <v>203</v>
      </c>
      <c r="BB377" t="s">
        <v>190</v>
      </c>
      <c r="BC377">
        <v>904</v>
      </c>
      <c r="BD377">
        <v>0</v>
      </c>
      <c r="BE377">
        <v>0</v>
      </c>
      <c r="BF377">
        <v>904</v>
      </c>
      <c r="BG377">
        <f>LOG(fun[[#This Row],[GrLivArea]])</f>
        <v>2.9561684304753633</v>
      </c>
      <c r="BH377">
        <v>1</v>
      </c>
      <c r="BI377">
        <v>0</v>
      </c>
      <c r="BJ377">
        <f>fun[[#This Row],[BsmtFullBath]]+(0.5*fun[[#This Row],[BsmtHalfBath]])</f>
        <v>1</v>
      </c>
      <c r="BK377">
        <v>0</v>
      </c>
      <c r="BL377">
        <v>1</v>
      </c>
      <c r="BM377">
        <f>fun[[#This Row],[HalfBath]]+fun[[#This Row],[TOTBaseBath]]+fun[[#This Row],[FullBath]]</f>
        <v>2</v>
      </c>
      <c r="BN377">
        <v>1</v>
      </c>
      <c r="BO377">
        <v>1</v>
      </c>
      <c r="BP377" t="s">
        <v>173</v>
      </c>
      <c r="BQ377">
        <f>IF(fun[[#This Row],[KitchenQual]]="Ex",5,IF(fun[[#This Row],[KitchenQual]]="Gd",4,IF(fun[[#This Row],[KitchenQual]]="TA",3,IF(fun[[#This Row],[KitchenQual]]="Fa",2,0))))</f>
        <v>2</v>
      </c>
      <c r="BR377">
        <v>4</v>
      </c>
      <c r="BS377" t="s">
        <v>247</v>
      </c>
      <c r="BT377">
        <v>0</v>
      </c>
      <c r="BU377" t="s">
        <v>109</v>
      </c>
      <c r="BV377">
        <f>IF(fun[[#This Row],[FireplaceQu]]="Ex",5,IF(fun[[#This Row],[FireplaceQu]]="Gd",4,IF(fun[[#This Row],[FireplaceQu]]="TA",3,IF(fun[[#This Row],[FireplaceQu]]="Fa",2,0))))</f>
        <v>0</v>
      </c>
      <c r="BW377" t="s">
        <v>109</v>
      </c>
      <c r="BX377" t="s">
        <v>109</v>
      </c>
      <c r="BY377" t="s">
        <v>109</v>
      </c>
      <c r="BZ377">
        <v>0</v>
      </c>
      <c r="CA377">
        <v>0</v>
      </c>
      <c r="CB377" t="s">
        <v>109</v>
      </c>
      <c r="CC377">
        <f>IF(fun[[#This Row],[GarageQual]]="Ex",5,IF(fun[[#This Row],[GarageQual]]="Gd",4,IF(fun[[#This Row],[GarageQual]]="TA",3,IF(fun[[#This Row],[GarageQual]]="Fa",2,IF(fun[[#This Row],[GarageQual]]="Po",1,0)))))</f>
        <v>0</v>
      </c>
      <c r="CD377" t="s">
        <v>109</v>
      </c>
      <c r="CE377">
        <f>IF(fun[[#This Row],[GarageCond]]="Ex",5,IF(fun[[#This Row],[GarageCond]]="Gd",4,IF(fun[[#This Row],[GarageCond]]="TA",3,IF(fun[[#This Row],[GarageCond]]="Fa",2,IF(fun[[#This Row],[GarageCond]]="Po",1,0)))))</f>
        <v>0</v>
      </c>
      <c r="CF377" t="s">
        <v>131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f>(0.5*fun[[#This Row],[WoodDeckSF]])+fun[[#This Row],[OpenPorchSF]]+(2*fun[[#This Row],[EnclosedPorch]])+(1.5*fun[[#This Row],[3SsnPorch]])+fun[[#This Row],[ScreenPorch]]</f>
        <v>0</v>
      </c>
      <c r="CM377">
        <v>0</v>
      </c>
      <c r="CN377" t="s">
        <v>109</v>
      </c>
      <c r="CO377">
        <f>IF(fun[[#This Row],[PoolQC]]="Ex",5,IF(fun[[#This Row],[PoolQC]]="Gd",4,IF(fun[[#This Row],[PoolQC]]="TA",3,IF(fun[[#This Row],[PoolQC]]="Fa",2,IF(fun[[#This Row],[PoolQC]]="Po",1,0)))))</f>
        <v>0</v>
      </c>
      <c r="CP377" t="s">
        <v>109</v>
      </c>
      <c r="CQ377" t="s">
        <v>109</v>
      </c>
      <c r="CR377">
        <v>0</v>
      </c>
      <c r="CS377">
        <v>3</v>
      </c>
      <c r="CT377">
        <v>2009</v>
      </c>
      <c r="CU377" t="s">
        <v>136</v>
      </c>
      <c r="CV377" t="s">
        <v>137</v>
      </c>
      <c r="CW377">
        <f>COUNTIF(fun[[#This Row],[Id]:[SaleCondition]],0)</f>
        <v>25</v>
      </c>
      <c r="CX377">
        <f>COUNTIF(fun[[#This Row],[Id]:[SaleCondition]],"NA")</f>
        <v>11</v>
      </c>
      <c r="CY377">
        <f>fun[[#This Row],[OverallQual]]+fun[[#This Row],[NUM_ExQual]]+fun[[#This Row],[NUM_BsmtQual]]+fun[[#This Row],[NUM_Heat]]+fun[[#This Row],[NUM_KitchQual]]+fun[[#This Row],[NUM_GarQual]]+fun[[#This Row],[NUM_Pool]]+fun[NUM_Fire]</f>
        <v>11</v>
      </c>
      <c r="CZ377">
        <f>fun[NUM_ExCond]+fun[NUM_BsmtCond]+fun[NUM_GarCond]</f>
        <v>3</v>
      </c>
      <c r="DA3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21</v>
      </c>
      <c r="DB3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13.666666666666666</v>
      </c>
      <c r="DC377">
        <v>61000</v>
      </c>
    </row>
    <row r="378" spans="1:107" x14ac:dyDescent="0.25">
      <c r="A378">
        <v>377</v>
      </c>
      <c r="B378">
        <v>85</v>
      </c>
      <c r="C378" t="s">
        <v>107</v>
      </c>
      <c r="D378">
        <f>IF(fun[[#This Row],[MSZoning]]="RL",1,0)</f>
        <v>1</v>
      </c>
      <c r="E378">
        <f>IF(fun[[#This Row],[rl]]="RM",1,0)</f>
        <v>0</v>
      </c>
      <c r="F378">
        <f>IF(fun[[#This Row],[rm]]="RH",1,0)</f>
        <v>0</v>
      </c>
      <c r="G378">
        <f>IF(fun[[#This Row],[rh]]="C (all)",1,0)</f>
        <v>0</v>
      </c>
      <c r="H378">
        <v>57</v>
      </c>
      <c r="I378">
        <f>IF(fun[[#This Row],[LotFrontage]]="NA",0,fun[[#This Row],[LotFrontage]])</f>
        <v>57</v>
      </c>
      <c r="J378">
        <v>8846</v>
      </c>
      <c r="K378" t="s">
        <v>108</v>
      </c>
      <c r="L378" t="s">
        <v>109</v>
      </c>
      <c r="M378" t="s">
        <v>146</v>
      </c>
      <c r="N378" t="s">
        <v>111</v>
      </c>
      <c r="O378" t="s">
        <v>112</v>
      </c>
      <c r="P378" t="s">
        <v>192</v>
      </c>
      <c r="Q378" t="s">
        <v>114</v>
      </c>
      <c r="R378" t="s">
        <v>115</v>
      </c>
      <c r="S378" t="s">
        <v>116</v>
      </c>
      <c r="T378" t="s">
        <v>116</v>
      </c>
      <c r="U378" t="s">
        <v>117</v>
      </c>
      <c r="V378" t="s">
        <v>217</v>
      </c>
      <c r="W378">
        <v>5</v>
      </c>
      <c r="X378">
        <v>5</v>
      </c>
      <c r="Y378">
        <v>1996</v>
      </c>
      <c r="Z378">
        <v>1996</v>
      </c>
      <c r="AA378" t="s">
        <v>119</v>
      </c>
      <c r="AB378" t="s">
        <v>120</v>
      </c>
      <c r="AC378" t="s">
        <v>121</v>
      </c>
      <c r="AD378" t="s">
        <v>121</v>
      </c>
      <c r="AE378" t="s">
        <v>143</v>
      </c>
      <c r="AF378">
        <v>0</v>
      </c>
      <c r="AG378" t="s">
        <v>123</v>
      </c>
      <c r="AH378">
        <f>IF(fun[[#This Row],[ExterQual]]="Ex",5,IF(fun[[#This Row],[ExterQual]]="Gd",4,IF(fun[[#This Row],[ExterQual]]="TA",3,IF(fun[[#This Row],[ExterQual]]="Fa",2,1))))</f>
        <v>4</v>
      </c>
      <c r="AI378" t="s">
        <v>124</v>
      </c>
      <c r="AJ378">
        <f>IF(fun[[#This Row],[ExterCond]]="Ex",5,IF(fun[[#This Row],[ExterCond]]="Gd",4,IF(fun[[#This Row],[ExterCond]]="TA",3,IF(fun[[#This Row],[ExterCond]]="Fa",2,1))))</f>
        <v>3</v>
      </c>
      <c r="AK378" t="s">
        <v>125</v>
      </c>
      <c r="AL378" t="s">
        <v>123</v>
      </c>
      <c r="AM378">
        <f>IF(fun[[#This Row],[BsmtQual]]="Ex",5,IF(fun[[#This Row],[BsmtQual]]="Gd",4,IF(fun[[#This Row],[BsmtQual]]="TA",3,IF(fun[[#This Row],[BsmtQual]]="Fa",2,IF(fun[[#This Row],[BsmtQual]]="Po",1,0)))))</f>
        <v>4</v>
      </c>
      <c r="AN378" t="s">
        <v>124</v>
      </c>
      <c r="AO378">
        <f>IF(fun[[#This Row],[BsmtCond]]="Ex",5,IF(fun[[#This Row],[BsmtCond]]="Gd",4,IF(fun[[#This Row],[BsmtCond]]="TA",3,IF(fun[[#This Row],[BsmtCond]]="Fa",2,IF(fun[[#This Row],[BsmtCond]]="Po",1,0)))))</f>
        <v>3</v>
      </c>
      <c r="AP378" t="s">
        <v>156</v>
      </c>
      <c r="AQ378">
        <f>IF(fun[[#This Row],[BsmtExposure]]="Gd",3,IF(fun[[#This Row],[BsmtExposure]]="Av",2,IF(fun[[#This Row],[BsmtExposure]]="Mn",1,0)))</f>
        <v>2</v>
      </c>
      <c r="AR378" t="s">
        <v>127</v>
      </c>
      <c r="AS378">
        <v>298</v>
      </c>
      <c r="AT378" t="s">
        <v>128</v>
      </c>
      <c r="AU378">
        <v>0</v>
      </c>
      <c r="AV378">
        <v>572</v>
      </c>
      <c r="AW378">
        <v>870</v>
      </c>
      <c r="AX378" t="s">
        <v>129</v>
      </c>
      <c r="AY378" t="s">
        <v>130</v>
      </c>
      <c r="AZ378">
        <f>IF(fun[[#This Row],[HeatingQC]]="Ex",5,IF(fun[[#This Row],[HeatingQC]]="Gd",4,IF(fun[[#This Row],[HeatingQC]]="TA",3,IF(fun[[#This Row],[HeatingQC]]="Fa",2,IF(fun[[#This Row],[HeatingQC]]="Po",1,0)))))</f>
        <v>5</v>
      </c>
      <c r="BA378" t="s">
        <v>131</v>
      </c>
      <c r="BB378" t="s">
        <v>132</v>
      </c>
      <c r="BC378">
        <v>914</v>
      </c>
      <c r="BD378">
        <v>0</v>
      </c>
      <c r="BE378">
        <v>0</v>
      </c>
      <c r="BF378">
        <v>914</v>
      </c>
      <c r="BG378">
        <f>LOG(fun[[#This Row],[GrLivArea]])</f>
        <v>2.9609461957338312</v>
      </c>
      <c r="BH378">
        <v>0</v>
      </c>
      <c r="BI378">
        <v>0</v>
      </c>
      <c r="BJ378">
        <f>fun[[#This Row],[BsmtFullBath]]+(0.5*fun[[#This Row],[BsmtHalfBath]])</f>
        <v>0</v>
      </c>
      <c r="BK378">
        <v>1</v>
      </c>
      <c r="BL378">
        <v>0</v>
      </c>
      <c r="BM378">
        <f>fun[[#This Row],[HalfBath]]+fun[[#This Row],[TOTBaseBath]]+fun[[#This Row],[FullBath]]</f>
        <v>1</v>
      </c>
      <c r="BN378">
        <v>2</v>
      </c>
      <c r="BO378">
        <v>1</v>
      </c>
      <c r="BP378" t="s">
        <v>124</v>
      </c>
      <c r="BQ378">
        <f>IF(fun[[#This Row],[KitchenQual]]="Ex",5,IF(fun[[#This Row],[KitchenQual]]="Gd",4,IF(fun[[#This Row],[KitchenQual]]="TA",3,IF(fun[[#This Row],[KitchenQual]]="Fa",2,0))))</f>
        <v>3</v>
      </c>
      <c r="BR378">
        <v>5</v>
      </c>
      <c r="BS378" t="s">
        <v>133</v>
      </c>
      <c r="BT378">
        <v>0</v>
      </c>
      <c r="BU378" t="s">
        <v>109</v>
      </c>
      <c r="BV378">
        <f>IF(fun[[#This Row],[FireplaceQu]]="Ex",5,IF(fun[[#This Row],[FireplaceQu]]="Gd",4,IF(fun[[#This Row],[FireplaceQu]]="TA",3,IF(fun[[#This Row],[FireplaceQu]]="Fa",2,0))))</f>
        <v>0</v>
      </c>
      <c r="BW378" t="s">
        <v>153</v>
      </c>
      <c r="BX378">
        <v>1998</v>
      </c>
      <c r="BY378" t="s">
        <v>128</v>
      </c>
      <c r="BZ378">
        <v>2</v>
      </c>
      <c r="CA378">
        <v>576</v>
      </c>
      <c r="CB378" t="s">
        <v>124</v>
      </c>
      <c r="CC378">
        <f>IF(fun[[#This Row],[GarageQual]]="Ex",5,IF(fun[[#This Row],[GarageQual]]="Gd",4,IF(fun[[#This Row],[GarageQual]]="TA",3,IF(fun[[#This Row],[GarageQual]]="Fa",2,IF(fun[[#This Row],[GarageQual]]="Po",1,0)))))</f>
        <v>3</v>
      </c>
      <c r="CD378" t="s">
        <v>124</v>
      </c>
      <c r="CE378">
        <f>IF(fun[[#This Row],[GarageCond]]="Ex",5,IF(fun[[#This Row],[GarageCond]]="Gd",4,IF(fun[[#This Row],[GarageCond]]="TA",3,IF(fun[[#This Row],[GarageCond]]="Fa",2,IF(fun[[#This Row],[GarageCond]]="Po",1,0)))))</f>
        <v>3</v>
      </c>
      <c r="CF378" t="s">
        <v>131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f>(0.5*fun[[#This Row],[WoodDeckSF]])+fun[[#This Row],[OpenPorchSF]]+(2*fun[[#This Row],[EnclosedPorch]])+(1.5*fun[[#This Row],[3SsnPorch]])+fun[[#This Row],[ScreenPorch]]</f>
        <v>0</v>
      </c>
      <c r="CM378">
        <v>0</v>
      </c>
      <c r="CN378" t="s">
        <v>109</v>
      </c>
      <c r="CO378">
        <f>IF(fun[[#This Row],[PoolQC]]="Ex",5,IF(fun[[#This Row],[PoolQC]]="Gd",4,IF(fun[[#This Row],[PoolQC]]="TA",3,IF(fun[[#This Row],[PoolQC]]="Fa",2,IF(fun[[#This Row],[PoolQC]]="Po",1,0)))))</f>
        <v>0</v>
      </c>
      <c r="CP378" t="s">
        <v>109</v>
      </c>
      <c r="CQ378" t="s">
        <v>109</v>
      </c>
      <c r="CR378">
        <v>0</v>
      </c>
      <c r="CS378">
        <v>7</v>
      </c>
      <c r="CT378">
        <v>2006</v>
      </c>
      <c r="CU378" t="s">
        <v>136</v>
      </c>
      <c r="CV378" t="s">
        <v>137</v>
      </c>
      <c r="CW378">
        <f>COUNTIF(fun[[#This Row],[Id]:[SaleCondition]],0)</f>
        <v>22</v>
      </c>
      <c r="CX378">
        <f>COUNTIF(fun[[#This Row],[Id]:[SaleCondition]],"NA")</f>
        <v>5</v>
      </c>
      <c r="CY378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378">
        <f>fun[NUM_ExCond]+fun[NUM_BsmtCond]+fun[NUM_GarCond]</f>
        <v>9</v>
      </c>
      <c r="DA3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3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53.5</v>
      </c>
      <c r="DC378">
        <v>148000</v>
      </c>
    </row>
    <row r="379" spans="1:107" x14ac:dyDescent="0.25">
      <c r="A379">
        <v>378</v>
      </c>
      <c r="B379">
        <v>60</v>
      </c>
      <c r="C379" t="s">
        <v>218</v>
      </c>
      <c r="D379">
        <f>IF(fun[[#This Row],[MSZoning]]="RL",1,0)</f>
        <v>0</v>
      </c>
      <c r="E379">
        <f>IF(fun[[#This Row],[rl]]="RM",1,0)</f>
        <v>0</v>
      </c>
      <c r="F379">
        <f>IF(fun[[#This Row],[rm]]="RH",1,0)</f>
        <v>0</v>
      </c>
      <c r="G379">
        <f>IF(fun[[#This Row],[rh]]="C (all)",1,0)</f>
        <v>0</v>
      </c>
      <c r="H379">
        <v>102</v>
      </c>
      <c r="I379">
        <f>IF(fun[[#This Row],[LotFrontage]]="NA",0,fun[[#This Row],[LotFrontage]])</f>
        <v>102</v>
      </c>
      <c r="J379">
        <v>11143</v>
      </c>
      <c r="K379" t="s">
        <v>108</v>
      </c>
      <c r="L379" t="s">
        <v>109</v>
      </c>
      <c r="M379" t="s">
        <v>146</v>
      </c>
      <c r="N379" t="s">
        <v>111</v>
      </c>
      <c r="O379" t="s">
        <v>112</v>
      </c>
      <c r="P379" t="s">
        <v>148</v>
      </c>
      <c r="Q379" t="s">
        <v>114</v>
      </c>
      <c r="R379" t="s">
        <v>162</v>
      </c>
      <c r="S379" t="s">
        <v>116</v>
      </c>
      <c r="T379" t="s">
        <v>116</v>
      </c>
      <c r="U379" t="s">
        <v>117</v>
      </c>
      <c r="V379" t="s">
        <v>118</v>
      </c>
      <c r="W379">
        <v>8</v>
      </c>
      <c r="X379">
        <v>5</v>
      </c>
      <c r="Y379">
        <v>2004</v>
      </c>
      <c r="Z379">
        <v>2005</v>
      </c>
      <c r="AA379" t="s">
        <v>119</v>
      </c>
      <c r="AB379" t="s">
        <v>120</v>
      </c>
      <c r="AC379" t="s">
        <v>206</v>
      </c>
      <c r="AD379" t="s">
        <v>207</v>
      </c>
      <c r="AE379" t="s">
        <v>143</v>
      </c>
      <c r="AF379">
        <v>0</v>
      </c>
      <c r="AG379" t="s">
        <v>123</v>
      </c>
      <c r="AH379">
        <f>IF(fun[[#This Row],[ExterQual]]="Ex",5,IF(fun[[#This Row],[ExterQual]]="Gd",4,IF(fun[[#This Row],[ExterQual]]="TA",3,IF(fun[[#This Row],[ExterQual]]="Fa",2,1))))</f>
        <v>4</v>
      </c>
      <c r="AI379" t="s">
        <v>124</v>
      </c>
      <c r="AJ379">
        <f>IF(fun[[#This Row],[ExterCond]]="Ex",5,IF(fun[[#This Row],[ExterCond]]="Gd",4,IF(fun[[#This Row],[ExterCond]]="TA",3,IF(fun[[#This Row],[ExterCond]]="Fa",2,1))))</f>
        <v>3</v>
      </c>
      <c r="AK379" t="s">
        <v>125</v>
      </c>
      <c r="AL379" t="s">
        <v>123</v>
      </c>
      <c r="AM379">
        <f>IF(fun[[#This Row],[BsmtQual]]="Ex",5,IF(fun[[#This Row],[BsmtQual]]="Gd",4,IF(fun[[#This Row],[BsmtQual]]="TA",3,IF(fun[[#This Row],[BsmtQual]]="Fa",2,IF(fun[[#This Row],[BsmtQual]]="Po",1,0)))))</f>
        <v>4</v>
      </c>
      <c r="AN379" t="s">
        <v>124</v>
      </c>
      <c r="AO379">
        <f>IF(fun[[#This Row],[BsmtCond]]="Ex",5,IF(fun[[#This Row],[BsmtCond]]="Gd",4,IF(fun[[#This Row],[BsmtCond]]="TA",3,IF(fun[[#This Row],[BsmtCond]]="Fa",2,IF(fun[[#This Row],[BsmtCond]]="Po",1,0)))))</f>
        <v>3</v>
      </c>
      <c r="AP379" t="s">
        <v>126</v>
      </c>
      <c r="AQ379">
        <f>IF(fun[[#This Row],[BsmtExposure]]="Gd",3,IF(fun[[#This Row],[BsmtExposure]]="Av",2,IF(fun[[#This Row],[BsmtExposure]]="Mn",1,0)))</f>
        <v>0</v>
      </c>
      <c r="AR379" t="s">
        <v>128</v>
      </c>
      <c r="AS379">
        <v>0</v>
      </c>
      <c r="AT379" t="s">
        <v>128</v>
      </c>
      <c r="AU379">
        <v>0</v>
      </c>
      <c r="AV379">
        <v>1580</v>
      </c>
      <c r="AW379">
        <v>1580</v>
      </c>
      <c r="AX379" t="s">
        <v>129</v>
      </c>
      <c r="AY379" t="s">
        <v>130</v>
      </c>
      <c r="AZ379">
        <f>IF(fun[[#This Row],[HeatingQC]]="Ex",5,IF(fun[[#This Row],[HeatingQC]]="Gd",4,IF(fun[[#This Row],[HeatingQC]]="TA",3,IF(fun[[#This Row],[HeatingQC]]="Fa",2,IF(fun[[#This Row],[HeatingQC]]="Po",1,0)))))</f>
        <v>5</v>
      </c>
      <c r="BA379" t="s">
        <v>131</v>
      </c>
      <c r="BB379" t="s">
        <v>132</v>
      </c>
      <c r="BC379">
        <v>1580</v>
      </c>
      <c r="BD379">
        <v>886</v>
      </c>
      <c r="BE379">
        <v>0</v>
      </c>
      <c r="BF379">
        <v>2466</v>
      </c>
      <c r="BG379">
        <f>LOG(fun[[#This Row],[GrLivArea]])</f>
        <v>3.3919930722597127</v>
      </c>
      <c r="BH379">
        <v>0</v>
      </c>
      <c r="BI379">
        <v>0</v>
      </c>
      <c r="BJ379">
        <f>fun[[#This Row],[BsmtFullBath]]+(0.5*fun[[#This Row],[BsmtHalfBath]])</f>
        <v>0</v>
      </c>
      <c r="BK379">
        <v>3</v>
      </c>
      <c r="BL379">
        <v>0</v>
      </c>
      <c r="BM379">
        <f>fun[[#This Row],[HalfBath]]+fun[[#This Row],[TOTBaseBath]]+fun[[#This Row],[FullBath]]</f>
        <v>3</v>
      </c>
      <c r="BN379">
        <v>4</v>
      </c>
      <c r="BO379">
        <v>1</v>
      </c>
      <c r="BP379" t="s">
        <v>123</v>
      </c>
      <c r="BQ379">
        <f>IF(fun[[#This Row],[KitchenQual]]="Ex",5,IF(fun[[#This Row],[KitchenQual]]="Gd",4,IF(fun[[#This Row],[KitchenQual]]="TA",3,IF(fun[[#This Row],[KitchenQual]]="Fa",2,0))))</f>
        <v>4</v>
      </c>
      <c r="BR379">
        <v>8</v>
      </c>
      <c r="BS379" t="s">
        <v>133</v>
      </c>
      <c r="BT379">
        <v>1</v>
      </c>
      <c r="BU379" t="s">
        <v>123</v>
      </c>
      <c r="BV379">
        <f>IF(fun[[#This Row],[FireplaceQu]]="Ex",5,IF(fun[[#This Row],[FireplaceQu]]="Gd",4,IF(fun[[#This Row],[FireplaceQu]]="TA",3,IF(fun[[#This Row],[FireplaceQu]]="Fa",2,0))))</f>
        <v>4</v>
      </c>
      <c r="BW379" t="s">
        <v>134</v>
      </c>
      <c r="BX379">
        <v>2004</v>
      </c>
      <c r="BY379" t="s">
        <v>135</v>
      </c>
      <c r="BZ379">
        <v>2</v>
      </c>
      <c r="CA379">
        <v>610</v>
      </c>
      <c r="CB379" t="s">
        <v>124</v>
      </c>
      <c r="CC379">
        <f>IF(fun[[#This Row],[GarageQual]]="Ex",5,IF(fun[[#This Row],[GarageQual]]="Gd",4,IF(fun[[#This Row],[GarageQual]]="TA",3,IF(fun[[#This Row],[GarageQual]]="Fa",2,IF(fun[[#This Row],[GarageQual]]="Po",1,0)))))</f>
        <v>3</v>
      </c>
      <c r="CD379" t="s">
        <v>124</v>
      </c>
      <c r="CE379">
        <f>IF(fun[[#This Row],[GarageCond]]="Ex",5,IF(fun[[#This Row],[GarageCond]]="Gd",4,IF(fun[[#This Row],[GarageCond]]="TA",3,IF(fun[[#This Row],[GarageCond]]="Fa",2,IF(fun[[#This Row],[GarageCond]]="Po",1,0)))))</f>
        <v>3</v>
      </c>
      <c r="CF379" t="s">
        <v>131</v>
      </c>
      <c r="CG379">
        <v>159</v>
      </c>
      <c r="CH379">
        <v>214</v>
      </c>
      <c r="CI379">
        <v>0</v>
      </c>
      <c r="CJ379">
        <v>0</v>
      </c>
      <c r="CK379">
        <v>0</v>
      </c>
      <c r="CL379">
        <f>(0.5*fun[[#This Row],[WoodDeckSF]])+fun[[#This Row],[OpenPorchSF]]+(2*fun[[#This Row],[EnclosedPorch]])+(1.5*fun[[#This Row],[3SsnPorch]])+fun[[#This Row],[ScreenPorch]]</f>
        <v>293.5</v>
      </c>
      <c r="CM379">
        <v>0</v>
      </c>
      <c r="CN379" t="s">
        <v>109</v>
      </c>
      <c r="CO379">
        <f>IF(fun[[#This Row],[PoolQC]]="Ex",5,IF(fun[[#This Row],[PoolQC]]="Gd",4,IF(fun[[#This Row],[PoolQC]]="TA",3,IF(fun[[#This Row],[PoolQC]]="Fa",2,IF(fun[[#This Row],[PoolQC]]="Po",1,0)))))</f>
        <v>0</v>
      </c>
      <c r="CP379" t="s">
        <v>109</v>
      </c>
      <c r="CQ379" t="s">
        <v>109</v>
      </c>
      <c r="CR379">
        <v>0</v>
      </c>
      <c r="CS379">
        <v>12</v>
      </c>
      <c r="CT379">
        <v>2007</v>
      </c>
      <c r="CU379" t="s">
        <v>136</v>
      </c>
      <c r="CV379" t="s">
        <v>137</v>
      </c>
      <c r="CW379">
        <f>COUNTIF(fun[[#This Row],[Id]:[SaleCondition]],0)</f>
        <v>19</v>
      </c>
      <c r="CX379">
        <f>COUNTIF(fun[[#This Row],[Id]:[SaleCondition]],"NA")</f>
        <v>4</v>
      </c>
      <c r="CY37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379">
        <f>fun[NUM_ExCond]+fun[NUM_BsmtCond]+fun[NUM_GarCond]</f>
        <v>9</v>
      </c>
      <c r="DA3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3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379">
        <v>340000</v>
      </c>
    </row>
    <row r="380" spans="1:107" x14ac:dyDescent="0.25">
      <c r="A380">
        <v>379</v>
      </c>
      <c r="B380">
        <v>20</v>
      </c>
      <c r="C380" t="s">
        <v>107</v>
      </c>
      <c r="D380">
        <f>IF(fun[[#This Row],[MSZoning]]="RL",1,0)</f>
        <v>1</v>
      </c>
      <c r="E380">
        <f>IF(fun[[#This Row],[rl]]="RM",1,0)</f>
        <v>0</v>
      </c>
      <c r="F380">
        <f>IF(fun[[#This Row],[rm]]="RH",1,0)</f>
        <v>0</v>
      </c>
      <c r="G380">
        <f>IF(fun[[#This Row],[rh]]="C (all)",1,0)</f>
        <v>0</v>
      </c>
      <c r="H380">
        <v>88</v>
      </c>
      <c r="I380">
        <f>IF(fun[[#This Row],[LotFrontage]]="NA",0,fun[[#This Row],[LotFrontage]])</f>
        <v>88</v>
      </c>
      <c r="J380">
        <v>11394</v>
      </c>
      <c r="K380" t="s">
        <v>108</v>
      </c>
      <c r="L380" t="s">
        <v>109</v>
      </c>
      <c r="M380" t="s">
        <v>110</v>
      </c>
      <c r="N380" t="s">
        <v>111</v>
      </c>
      <c r="O380" t="s">
        <v>112</v>
      </c>
      <c r="P380" t="s">
        <v>148</v>
      </c>
      <c r="Q380" t="s">
        <v>114</v>
      </c>
      <c r="R380" t="s">
        <v>226</v>
      </c>
      <c r="S380" t="s">
        <v>116</v>
      </c>
      <c r="T380" t="s">
        <v>116</v>
      </c>
      <c r="U380" t="s">
        <v>117</v>
      </c>
      <c r="V380" t="s">
        <v>141</v>
      </c>
      <c r="W380">
        <v>9</v>
      </c>
      <c r="X380">
        <v>2</v>
      </c>
      <c r="Y380">
        <v>2010</v>
      </c>
      <c r="Z380">
        <v>2010</v>
      </c>
      <c r="AA380" t="s">
        <v>178</v>
      </c>
      <c r="AB380" t="s">
        <v>120</v>
      </c>
      <c r="AC380" t="s">
        <v>121</v>
      </c>
      <c r="AD380" t="s">
        <v>121</v>
      </c>
      <c r="AE380" t="s">
        <v>163</v>
      </c>
      <c r="AF380">
        <v>350</v>
      </c>
      <c r="AG380" t="s">
        <v>123</v>
      </c>
      <c r="AH380">
        <f>IF(fun[[#This Row],[ExterQual]]="Ex",5,IF(fun[[#This Row],[ExterQual]]="Gd",4,IF(fun[[#This Row],[ExterQual]]="TA",3,IF(fun[[#This Row],[ExterQual]]="Fa",2,1))))</f>
        <v>4</v>
      </c>
      <c r="AI380" t="s">
        <v>124</v>
      </c>
      <c r="AJ380">
        <f>IF(fun[[#This Row],[ExterCond]]="Ex",5,IF(fun[[#This Row],[ExterCond]]="Gd",4,IF(fun[[#This Row],[ExterCond]]="TA",3,IF(fun[[#This Row],[ExterCond]]="Fa",2,1))))</f>
        <v>3</v>
      </c>
      <c r="AK380" t="s">
        <v>125</v>
      </c>
      <c r="AL380" t="s">
        <v>130</v>
      </c>
      <c r="AM380">
        <f>IF(fun[[#This Row],[BsmtQual]]="Ex",5,IF(fun[[#This Row],[BsmtQual]]="Gd",4,IF(fun[[#This Row],[BsmtQual]]="TA",3,IF(fun[[#This Row],[BsmtQual]]="Fa",2,IF(fun[[#This Row],[BsmtQual]]="Po",1,0)))))</f>
        <v>5</v>
      </c>
      <c r="AN380" t="s">
        <v>124</v>
      </c>
      <c r="AO380">
        <f>IF(fun[[#This Row],[BsmtCond]]="Ex",5,IF(fun[[#This Row],[BsmtCond]]="Gd",4,IF(fun[[#This Row],[BsmtCond]]="TA",3,IF(fun[[#This Row],[BsmtCond]]="Fa",2,IF(fun[[#This Row],[BsmtCond]]="Po",1,0)))))</f>
        <v>3</v>
      </c>
      <c r="AP380" t="s">
        <v>156</v>
      </c>
      <c r="AQ380">
        <f>IF(fun[[#This Row],[BsmtExposure]]="Gd",3,IF(fun[[#This Row],[BsmtExposure]]="Av",2,IF(fun[[#This Row],[BsmtExposure]]="Mn",1,0)))</f>
        <v>2</v>
      </c>
      <c r="AR380" t="s">
        <v>127</v>
      </c>
      <c r="AS380">
        <v>1445</v>
      </c>
      <c r="AT380" t="s">
        <v>128</v>
      </c>
      <c r="AU380">
        <v>0</v>
      </c>
      <c r="AV380">
        <v>411</v>
      </c>
      <c r="AW380">
        <v>1856</v>
      </c>
      <c r="AX380" t="s">
        <v>129</v>
      </c>
      <c r="AY380" t="s">
        <v>130</v>
      </c>
      <c r="AZ380">
        <f>IF(fun[[#This Row],[HeatingQC]]="Ex",5,IF(fun[[#This Row],[HeatingQC]]="Gd",4,IF(fun[[#This Row],[HeatingQC]]="TA",3,IF(fun[[#This Row],[HeatingQC]]="Fa",2,IF(fun[[#This Row],[HeatingQC]]="Po",1,0)))))</f>
        <v>5</v>
      </c>
      <c r="BA380" t="s">
        <v>131</v>
      </c>
      <c r="BB380" t="s">
        <v>132</v>
      </c>
      <c r="BC380">
        <v>1856</v>
      </c>
      <c r="BD380">
        <v>0</v>
      </c>
      <c r="BE380">
        <v>0</v>
      </c>
      <c r="BF380">
        <v>1856</v>
      </c>
      <c r="BG380">
        <f>LOG(fun[[#This Row],[GrLivArea]])</f>
        <v>3.2685779718828432</v>
      </c>
      <c r="BH380">
        <v>1</v>
      </c>
      <c r="BI380">
        <v>0</v>
      </c>
      <c r="BJ380">
        <f>fun[[#This Row],[BsmtFullBath]]+(0.5*fun[[#This Row],[BsmtHalfBath]])</f>
        <v>1</v>
      </c>
      <c r="BK380">
        <v>1</v>
      </c>
      <c r="BL380">
        <v>1</v>
      </c>
      <c r="BM380">
        <f>fun[[#This Row],[HalfBath]]+fun[[#This Row],[TOTBaseBath]]+fun[[#This Row],[FullBath]]</f>
        <v>3</v>
      </c>
      <c r="BN380">
        <v>1</v>
      </c>
      <c r="BO380">
        <v>1</v>
      </c>
      <c r="BP380" t="s">
        <v>130</v>
      </c>
      <c r="BQ380">
        <f>IF(fun[[#This Row],[KitchenQual]]="Ex",5,IF(fun[[#This Row],[KitchenQual]]="Gd",4,IF(fun[[#This Row],[KitchenQual]]="TA",3,IF(fun[[#This Row],[KitchenQual]]="Fa",2,0))))</f>
        <v>5</v>
      </c>
      <c r="BR380">
        <v>8</v>
      </c>
      <c r="BS380" t="s">
        <v>133</v>
      </c>
      <c r="BT380">
        <v>1</v>
      </c>
      <c r="BU380" t="s">
        <v>130</v>
      </c>
      <c r="BV380">
        <f>IF(fun[[#This Row],[FireplaceQu]]="Ex",5,IF(fun[[#This Row],[FireplaceQu]]="Gd",4,IF(fun[[#This Row],[FireplaceQu]]="TA",3,IF(fun[[#This Row],[FireplaceQu]]="Fa",2,0))))</f>
        <v>5</v>
      </c>
      <c r="BW380" t="s">
        <v>134</v>
      </c>
      <c r="BX380">
        <v>2010</v>
      </c>
      <c r="BY380" t="s">
        <v>183</v>
      </c>
      <c r="BZ380">
        <v>3</v>
      </c>
      <c r="CA380">
        <v>834</v>
      </c>
      <c r="CB380" t="s">
        <v>124</v>
      </c>
      <c r="CC380">
        <f>IF(fun[[#This Row],[GarageQual]]="Ex",5,IF(fun[[#This Row],[GarageQual]]="Gd",4,IF(fun[[#This Row],[GarageQual]]="TA",3,IF(fun[[#This Row],[GarageQual]]="Fa",2,IF(fun[[#This Row],[GarageQual]]="Po",1,0)))))</f>
        <v>3</v>
      </c>
      <c r="CD380" t="s">
        <v>124</v>
      </c>
      <c r="CE380">
        <f>IF(fun[[#This Row],[GarageCond]]="Ex",5,IF(fun[[#This Row],[GarageCond]]="Gd",4,IF(fun[[#This Row],[GarageCond]]="TA",3,IF(fun[[#This Row],[GarageCond]]="Fa",2,IF(fun[[#This Row],[GarageCond]]="Po",1,0)))))</f>
        <v>3</v>
      </c>
      <c r="CF380" t="s">
        <v>131</v>
      </c>
      <c r="CG380">
        <v>113</v>
      </c>
      <c r="CH380">
        <v>0</v>
      </c>
      <c r="CI380">
        <v>0</v>
      </c>
      <c r="CJ380">
        <v>0</v>
      </c>
      <c r="CK380">
        <v>0</v>
      </c>
      <c r="CL380">
        <f>(0.5*fun[[#This Row],[WoodDeckSF]])+fun[[#This Row],[OpenPorchSF]]+(2*fun[[#This Row],[EnclosedPorch]])+(1.5*fun[[#This Row],[3SsnPorch]])+fun[[#This Row],[ScreenPorch]]</f>
        <v>56.5</v>
      </c>
      <c r="CM380">
        <v>0</v>
      </c>
      <c r="CN380" t="s">
        <v>109</v>
      </c>
      <c r="CO380">
        <f>IF(fun[[#This Row],[PoolQC]]="Ex",5,IF(fun[[#This Row],[PoolQC]]="Gd",4,IF(fun[[#This Row],[PoolQC]]="TA",3,IF(fun[[#This Row],[PoolQC]]="Fa",2,IF(fun[[#This Row],[PoolQC]]="Po",1,0)))))</f>
        <v>0</v>
      </c>
      <c r="CP380" t="s">
        <v>109</v>
      </c>
      <c r="CQ380" t="s">
        <v>109</v>
      </c>
      <c r="CR380">
        <v>0</v>
      </c>
      <c r="CS380">
        <v>6</v>
      </c>
      <c r="CT380">
        <v>2010</v>
      </c>
      <c r="CU380" t="s">
        <v>184</v>
      </c>
      <c r="CV380" t="s">
        <v>185</v>
      </c>
      <c r="CW380">
        <f>COUNTIF(fun[[#This Row],[Id]:[SaleCondition]],0)</f>
        <v>14</v>
      </c>
      <c r="CX380">
        <f>COUNTIF(fun[[#This Row],[Id]:[SaleCondition]],"NA")</f>
        <v>4</v>
      </c>
      <c r="CY380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380">
        <f>fun[NUM_ExCond]+fun[NUM_BsmtCond]+fun[NUM_GarCond]</f>
        <v>9</v>
      </c>
      <c r="DA3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3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60.75</v>
      </c>
      <c r="DC380">
        <v>394432</v>
      </c>
    </row>
    <row r="381" spans="1:107" x14ac:dyDescent="0.25">
      <c r="A381">
        <v>380</v>
      </c>
      <c r="B381">
        <v>60</v>
      </c>
      <c r="C381" t="s">
        <v>107</v>
      </c>
      <c r="D381">
        <f>IF(fun[[#This Row],[MSZoning]]="RL",1,0)</f>
        <v>1</v>
      </c>
      <c r="E381">
        <f>IF(fun[[#This Row],[rl]]="RM",1,0)</f>
        <v>0</v>
      </c>
      <c r="F381">
        <f>IF(fun[[#This Row],[rm]]="RH",1,0)</f>
        <v>0</v>
      </c>
      <c r="G381">
        <f>IF(fun[[#This Row],[rh]]="C (all)",1,0)</f>
        <v>0</v>
      </c>
      <c r="H381">
        <v>60</v>
      </c>
      <c r="I381">
        <f>IF(fun[[#This Row],[LotFrontage]]="NA",0,fun[[#This Row],[LotFrontage]])</f>
        <v>60</v>
      </c>
      <c r="J381">
        <v>8123</v>
      </c>
      <c r="K381" t="s">
        <v>108</v>
      </c>
      <c r="L381" t="s">
        <v>109</v>
      </c>
      <c r="M381" t="s">
        <v>146</v>
      </c>
      <c r="N381" t="s">
        <v>111</v>
      </c>
      <c r="O381" t="s">
        <v>112</v>
      </c>
      <c r="P381" t="s">
        <v>113</v>
      </c>
      <c r="Q381" t="s">
        <v>114</v>
      </c>
      <c r="R381" t="s">
        <v>219</v>
      </c>
      <c r="S381" t="s">
        <v>228</v>
      </c>
      <c r="T381" t="s">
        <v>116</v>
      </c>
      <c r="U381" t="s">
        <v>117</v>
      </c>
      <c r="V381" t="s">
        <v>118</v>
      </c>
      <c r="W381">
        <v>6</v>
      </c>
      <c r="X381">
        <v>5</v>
      </c>
      <c r="Y381">
        <v>2000</v>
      </c>
      <c r="Z381">
        <v>2000</v>
      </c>
      <c r="AA381" t="s">
        <v>119</v>
      </c>
      <c r="AB381" t="s">
        <v>120</v>
      </c>
      <c r="AC381" t="s">
        <v>121</v>
      </c>
      <c r="AD381" t="s">
        <v>121</v>
      </c>
      <c r="AE381" t="s">
        <v>122</v>
      </c>
      <c r="AF381">
        <v>16</v>
      </c>
      <c r="AG381" t="s">
        <v>124</v>
      </c>
      <c r="AH381">
        <f>IF(fun[[#This Row],[ExterQual]]="Ex",5,IF(fun[[#This Row],[ExterQual]]="Gd",4,IF(fun[[#This Row],[ExterQual]]="TA",3,IF(fun[[#This Row],[ExterQual]]="Fa",2,1))))</f>
        <v>3</v>
      </c>
      <c r="AI381" t="s">
        <v>124</v>
      </c>
      <c r="AJ381">
        <f>IF(fun[[#This Row],[ExterCond]]="Ex",5,IF(fun[[#This Row],[ExterCond]]="Gd",4,IF(fun[[#This Row],[ExterCond]]="TA",3,IF(fun[[#This Row],[ExterCond]]="Fa",2,1))))</f>
        <v>3</v>
      </c>
      <c r="AK381" t="s">
        <v>125</v>
      </c>
      <c r="AL381" t="s">
        <v>123</v>
      </c>
      <c r="AM381">
        <f>IF(fun[[#This Row],[BsmtQual]]="Ex",5,IF(fun[[#This Row],[BsmtQual]]="Gd",4,IF(fun[[#This Row],[BsmtQual]]="TA",3,IF(fun[[#This Row],[BsmtQual]]="Fa",2,IF(fun[[#This Row],[BsmtQual]]="Po",1,0)))))</f>
        <v>4</v>
      </c>
      <c r="AN381" t="s">
        <v>124</v>
      </c>
      <c r="AO381">
        <f>IF(fun[[#This Row],[BsmtCond]]="Ex",5,IF(fun[[#This Row],[BsmtCond]]="Gd",4,IF(fun[[#This Row],[BsmtCond]]="TA",3,IF(fun[[#This Row],[BsmtCond]]="Fa",2,IF(fun[[#This Row],[BsmtCond]]="Po",1,0)))))</f>
        <v>3</v>
      </c>
      <c r="AP381" t="s">
        <v>126</v>
      </c>
      <c r="AQ381">
        <f>IF(fun[[#This Row],[BsmtExposure]]="Gd",3,IF(fun[[#This Row],[BsmtExposure]]="Av",2,IF(fun[[#This Row],[BsmtExposure]]="Mn",1,0)))</f>
        <v>0</v>
      </c>
      <c r="AR381" t="s">
        <v>128</v>
      </c>
      <c r="AS381">
        <v>0</v>
      </c>
      <c r="AT381" t="s">
        <v>128</v>
      </c>
      <c r="AU381">
        <v>0</v>
      </c>
      <c r="AV381">
        <v>982</v>
      </c>
      <c r="AW381">
        <v>982</v>
      </c>
      <c r="AX381" t="s">
        <v>129</v>
      </c>
      <c r="AY381" t="s">
        <v>130</v>
      </c>
      <c r="AZ381">
        <f>IF(fun[[#This Row],[HeatingQC]]="Ex",5,IF(fun[[#This Row],[HeatingQC]]="Gd",4,IF(fun[[#This Row],[HeatingQC]]="TA",3,IF(fun[[#This Row],[HeatingQC]]="Fa",2,IF(fun[[#This Row],[HeatingQC]]="Po",1,0)))))</f>
        <v>5</v>
      </c>
      <c r="BA381" t="s">
        <v>131</v>
      </c>
      <c r="BB381" t="s">
        <v>132</v>
      </c>
      <c r="BC381">
        <v>1007</v>
      </c>
      <c r="BD381">
        <v>793</v>
      </c>
      <c r="BE381">
        <v>0</v>
      </c>
      <c r="BF381">
        <v>1800</v>
      </c>
      <c r="BG381">
        <f>LOG(fun[[#This Row],[GrLivArea]])</f>
        <v>3.255272505103306</v>
      </c>
      <c r="BH381">
        <v>0</v>
      </c>
      <c r="BI381">
        <v>0</v>
      </c>
      <c r="BJ381">
        <f>fun[[#This Row],[BsmtFullBath]]+(0.5*fun[[#This Row],[BsmtHalfBath]])</f>
        <v>0</v>
      </c>
      <c r="BK381">
        <v>2</v>
      </c>
      <c r="BL381">
        <v>1</v>
      </c>
      <c r="BM381">
        <f>fun[[#This Row],[HalfBath]]+fun[[#This Row],[TOTBaseBath]]+fun[[#This Row],[FullBath]]</f>
        <v>3</v>
      </c>
      <c r="BN381">
        <v>3</v>
      </c>
      <c r="BO381">
        <v>1</v>
      </c>
      <c r="BP381" t="s">
        <v>124</v>
      </c>
      <c r="BQ381">
        <f>IF(fun[[#This Row],[KitchenQual]]="Ex",5,IF(fun[[#This Row],[KitchenQual]]="Gd",4,IF(fun[[#This Row],[KitchenQual]]="TA",3,IF(fun[[#This Row],[KitchenQual]]="Fa",2,0))))</f>
        <v>3</v>
      </c>
      <c r="BR381">
        <v>7</v>
      </c>
      <c r="BS381" t="s">
        <v>133</v>
      </c>
      <c r="BT381">
        <v>1</v>
      </c>
      <c r="BU381" t="s">
        <v>124</v>
      </c>
      <c r="BV381">
        <f>IF(fun[[#This Row],[FireplaceQu]]="Ex",5,IF(fun[[#This Row],[FireplaceQu]]="Gd",4,IF(fun[[#This Row],[FireplaceQu]]="TA",3,IF(fun[[#This Row],[FireplaceQu]]="Fa",2,0))))</f>
        <v>3</v>
      </c>
      <c r="BW381" t="s">
        <v>134</v>
      </c>
      <c r="BX381">
        <v>2000</v>
      </c>
      <c r="BY381" t="s">
        <v>183</v>
      </c>
      <c r="BZ381">
        <v>2</v>
      </c>
      <c r="CA381">
        <v>463</v>
      </c>
      <c r="CB381" t="s">
        <v>124</v>
      </c>
      <c r="CC381">
        <f>IF(fun[[#This Row],[GarageQual]]="Ex",5,IF(fun[[#This Row],[GarageQual]]="Gd",4,IF(fun[[#This Row],[GarageQual]]="TA",3,IF(fun[[#This Row],[GarageQual]]="Fa",2,IF(fun[[#This Row],[GarageQual]]="Po",1,0)))))</f>
        <v>3</v>
      </c>
      <c r="CD381" t="s">
        <v>124</v>
      </c>
      <c r="CE381">
        <f>IF(fun[[#This Row],[GarageCond]]="Ex",5,IF(fun[[#This Row],[GarageCond]]="Gd",4,IF(fun[[#This Row],[GarageCond]]="TA",3,IF(fun[[#This Row],[GarageCond]]="Fa",2,IF(fun[[#This Row],[GarageCond]]="Po",1,0)))))</f>
        <v>3</v>
      </c>
      <c r="CF381" t="s">
        <v>131</v>
      </c>
      <c r="CG381">
        <v>100</v>
      </c>
      <c r="CH381">
        <v>63</v>
      </c>
      <c r="CI381">
        <v>0</v>
      </c>
      <c r="CJ381">
        <v>0</v>
      </c>
      <c r="CK381">
        <v>0</v>
      </c>
      <c r="CL381">
        <f>(0.5*fun[[#This Row],[WoodDeckSF]])+fun[[#This Row],[OpenPorchSF]]+(2*fun[[#This Row],[EnclosedPorch]])+(1.5*fun[[#This Row],[3SsnPorch]])+fun[[#This Row],[ScreenPorch]]</f>
        <v>113</v>
      </c>
      <c r="CM381">
        <v>0</v>
      </c>
      <c r="CN381" t="s">
        <v>109</v>
      </c>
      <c r="CO381">
        <f>IF(fun[[#This Row],[PoolQC]]="Ex",5,IF(fun[[#This Row],[PoolQC]]="Gd",4,IF(fun[[#This Row],[PoolQC]]="TA",3,IF(fun[[#This Row],[PoolQC]]="Fa",2,IF(fun[[#This Row],[PoolQC]]="Po",1,0)))))</f>
        <v>0</v>
      </c>
      <c r="CP381" t="s">
        <v>109</v>
      </c>
      <c r="CQ381" t="s">
        <v>109</v>
      </c>
      <c r="CR381">
        <v>0</v>
      </c>
      <c r="CS381">
        <v>6</v>
      </c>
      <c r="CT381">
        <v>2009</v>
      </c>
      <c r="CU381" t="s">
        <v>136</v>
      </c>
      <c r="CV381" t="s">
        <v>137</v>
      </c>
      <c r="CW381">
        <f>COUNTIF(fun[[#This Row],[Id]:[SaleCondition]],0)</f>
        <v>16</v>
      </c>
      <c r="CX381">
        <f>COUNTIF(fun[[#This Row],[Id]:[SaleCondition]],"NA")</f>
        <v>4</v>
      </c>
      <c r="CY38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81">
        <f>fun[NUM_ExCond]+fun[NUM_BsmtCond]+fun[NUM_GarCond]</f>
        <v>9</v>
      </c>
      <c r="DA3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3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381">
        <v>179000</v>
      </c>
    </row>
    <row r="382" spans="1:107" x14ac:dyDescent="0.25">
      <c r="A382">
        <v>381</v>
      </c>
      <c r="B382">
        <v>50</v>
      </c>
      <c r="C382" t="s">
        <v>107</v>
      </c>
      <c r="D382">
        <f>IF(fun[[#This Row],[MSZoning]]="RL",1,0)</f>
        <v>1</v>
      </c>
      <c r="E382">
        <f>IF(fun[[#This Row],[rl]]="RM",1,0)</f>
        <v>0</v>
      </c>
      <c r="F382">
        <f>IF(fun[[#This Row],[rm]]="RH",1,0)</f>
        <v>0</v>
      </c>
      <c r="G382">
        <f>IF(fun[[#This Row],[rh]]="C (all)",1,0)</f>
        <v>0</v>
      </c>
      <c r="H382">
        <v>50</v>
      </c>
      <c r="I382">
        <f>IF(fun[[#This Row],[LotFrontage]]="NA",0,fun[[#This Row],[LotFrontage]])</f>
        <v>50</v>
      </c>
      <c r="J382">
        <v>5000</v>
      </c>
      <c r="K382" t="s">
        <v>108</v>
      </c>
      <c r="L382" t="s">
        <v>108</v>
      </c>
      <c r="M382" t="s">
        <v>110</v>
      </c>
      <c r="N382" t="s">
        <v>111</v>
      </c>
      <c r="O382" t="s">
        <v>112</v>
      </c>
      <c r="P382" t="s">
        <v>113</v>
      </c>
      <c r="Q382" t="s">
        <v>114</v>
      </c>
      <c r="R382" t="s">
        <v>258</v>
      </c>
      <c r="S382" t="s">
        <v>116</v>
      </c>
      <c r="T382" t="s">
        <v>116</v>
      </c>
      <c r="U382" t="s">
        <v>117</v>
      </c>
      <c r="V382" t="s">
        <v>158</v>
      </c>
      <c r="W382">
        <v>5</v>
      </c>
      <c r="X382">
        <v>6</v>
      </c>
      <c r="Y382">
        <v>1924</v>
      </c>
      <c r="Z382">
        <v>1950</v>
      </c>
      <c r="AA382" t="s">
        <v>119</v>
      </c>
      <c r="AB382" t="s">
        <v>120</v>
      </c>
      <c r="AC382" t="s">
        <v>122</v>
      </c>
      <c r="AD382" t="s">
        <v>150</v>
      </c>
      <c r="AE382" t="s">
        <v>143</v>
      </c>
      <c r="AF382">
        <v>0</v>
      </c>
      <c r="AG382" t="s">
        <v>124</v>
      </c>
      <c r="AH382">
        <f>IF(fun[[#This Row],[ExterQual]]="Ex",5,IF(fun[[#This Row],[ExterQual]]="Gd",4,IF(fun[[#This Row],[ExterQual]]="TA",3,IF(fun[[#This Row],[ExterQual]]="Fa",2,1))))</f>
        <v>3</v>
      </c>
      <c r="AI382" t="s">
        <v>124</v>
      </c>
      <c r="AJ382">
        <f>IF(fun[[#This Row],[ExterCond]]="Ex",5,IF(fun[[#This Row],[ExterCond]]="Gd",4,IF(fun[[#This Row],[ExterCond]]="TA",3,IF(fun[[#This Row],[ExterCond]]="Fa",2,1))))</f>
        <v>3</v>
      </c>
      <c r="AK382" t="s">
        <v>152</v>
      </c>
      <c r="AL382" t="s">
        <v>124</v>
      </c>
      <c r="AM382">
        <f>IF(fun[[#This Row],[BsmtQual]]="Ex",5,IF(fun[[#This Row],[BsmtQual]]="Gd",4,IF(fun[[#This Row],[BsmtQual]]="TA",3,IF(fun[[#This Row],[BsmtQual]]="Fa",2,IF(fun[[#This Row],[BsmtQual]]="Po",1,0)))))</f>
        <v>3</v>
      </c>
      <c r="AN382" t="s">
        <v>124</v>
      </c>
      <c r="AO382">
        <f>IF(fun[[#This Row],[BsmtCond]]="Ex",5,IF(fun[[#This Row],[BsmtCond]]="Gd",4,IF(fun[[#This Row],[BsmtCond]]="TA",3,IF(fun[[#This Row],[BsmtCond]]="Fa",2,IF(fun[[#This Row],[BsmtCond]]="Po",1,0)))))</f>
        <v>3</v>
      </c>
      <c r="AP382" t="s">
        <v>126</v>
      </c>
      <c r="AQ382">
        <f>IF(fun[[#This Row],[BsmtExposure]]="Gd",3,IF(fun[[#This Row],[BsmtExposure]]="Av",2,IF(fun[[#This Row],[BsmtExposure]]="Mn",1,0)))</f>
        <v>0</v>
      </c>
      <c r="AR382" t="s">
        <v>198</v>
      </c>
      <c r="AS382">
        <v>218</v>
      </c>
      <c r="AT382" t="s">
        <v>128</v>
      </c>
      <c r="AU382">
        <v>0</v>
      </c>
      <c r="AV382">
        <v>808</v>
      </c>
      <c r="AW382">
        <v>1026</v>
      </c>
      <c r="AX382" t="s">
        <v>129</v>
      </c>
      <c r="AY382" t="s">
        <v>124</v>
      </c>
      <c r="AZ382">
        <f>IF(fun[[#This Row],[HeatingQC]]="Ex",5,IF(fun[[#This Row],[HeatingQC]]="Gd",4,IF(fun[[#This Row],[HeatingQC]]="TA",3,IF(fun[[#This Row],[HeatingQC]]="Fa",2,IF(fun[[#This Row],[HeatingQC]]="Po",1,0)))))</f>
        <v>3</v>
      </c>
      <c r="BA382" t="s">
        <v>131</v>
      </c>
      <c r="BB382" t="s">
        <v>132</v>
      </c>
      <c r="BC382">
        <v>1026</v>
      </c>
      <c r="BD382">
        <v>665</v>
      </c>
      <c r="BE382">
        <v>0</v>
      </c>
      <c r="BF382">
        <v>1691</v>
      </c>
      <c r="BG382">
        <f>LOG(fun[[#This Row],[GrLivArea]])</f>
        <v>3.2281436075977417</v>
      </c>
      <c r="BH382">
        <v>0</v>
      </c>
      <c r="BI382">
        <v>0</v>
      </c>
      <c r="BJ382">
        <f>fun[[#This Row],[BsmtFullBath]]+(0.5*fun[[#This Row],[BsmtHalfBath]])</f>
        <v>0</v>
      </c>
      <c r="BK382">
        <v>2</v>
      </c>
      <c r="BL382">
        <v>0</v>
      </c>
      <c r="BM382">
        <f>fun[[#This Row],[HalfBath]]+fun[[#This Row],[TOTBaseBath]]+fun[[#This Row],[FullBath]]</f>
        <v>2</v>
      </c>
      <c r="BN382">
        <v>3</v>
      </c>
      <c r="BO382">
        <v>1</v>
      </c>
      <c r="BP382" t="s">
        <v>123</v>
      </c>
      <c r="BQ382">
        <f>IF(fun[[#This Row],[KitchenQual]]="Ex",5,IF(fun[[#This Row],[KitchenQual]]="Gd",4,IF(fun[[#This Row],[KitchenQual]]="TA",3,IF(fun[[#This Row],[KitchenQual]]="Fa",2,0))))</f>
        <v>4</v>
      </c>
      <c r="BR382">
        <v>6</v>
      </c>
      <c r="BS382" t="s">
        <v>133</v>
      </c>
      <c r="BT382">
        <v>1</v>
      </c>
      <c r="BU382" t="s">
        <v>123</v>
      </c>
      <c r="BV382">
        <f>IF(fun[[#This Row],[FireplaceQu]]="Ex",5,IF(fun[[#This Row],[FireplaceQu]]="Gd",4,IF(fun[[#This Row],[FireplaceQu]]="TA",3,IF(fun[[#This Row],[FireplaceQu]]="Fa",2,0))))</f>
        <v>4</v>
      </c>
      <c r="BW382" t="s">
        <v>153</v>
      </c>
      <c r="BX382">
        <v>1924</v>
      </c>
      <c r="BY382" t="s">
        <v>128</v>
      </c>
      <c r="BZ382">
        <v>1</v>
      </c>
      <c r="CA382">
        <v>308</v>
      </c>
      <c r="CB382" t="s">
        <v>124</v>
      </c>
      <c r="CC382">
        <f>IF(fun[[#This Row],[GarageQual]]="Ex",5,IF(fun[[#This Row],[GarageQual]]="Gd",4,IF(fun[[#This Row],[GarageQual]]="TA",3,IF(fun[[#This Row],[GarageQual]]="Fa",2,IF(fun[[#This Row],[GarageQual]]="Po",1,0)))))</f>
        <v>3</v>
      </c>
      <c r="CD382" t="s">
        <v>124</v>
      </c>
      <c r="CE382">
        <f>IF(fun[[#This Row],[GarageCond]]="Ex",5,IF(fun[[#This Row],[GarageCond]]="Gd",4,IF(fun[[#This Row],[GarageCond]]="TA",3,IF(fun[[#This Row],[GarageCond]]="Fa",2,IF(fun[[#This Row],[GarageCond]]="Po",1,0)))))</f>
        <v>3</v>
      </c>
      <c r="CF382" t="s">
        <v>131</v>
      </c>
      <c r="CG382">
        <v>0</v>
      </c>
      <c r="CH382">
        <v>0</v>
      </c>
      <c r="CI382">
        <v>242</v>
      </c>
      <c r="CJ382">
        <v>0</v>
      </c>
      <c r="CK382">
        <v>0</v>
      </c>
      <c r="CL382">
        <f>(0.5*fun[[#This Row],[WoodDeckSF]])+fun[[#This Row],[OpenPorchSF]]+(2*fun[[#This Row],[EnclosedPorch]])+(1.5*fun[[#This Row],[3SsnPorch]])+fun[[#This Row],[ScreenPorch]]</f>
        <v>484</v>
      </c>
      <c r="CM382">
        <v>0</v>
      </c>
      <c r="CN382" t="s">
        <v>109</v>
      </c>
      <c r="CO382">
        <f>IF(fun[[#This Row],[PoolQC]]="Ex",5,IF(fun[[#This Row],[PoolQC]]="Gd",4,IF(fun[[#This Row],[PoolQC]]="TA",3,IF(fun[[#This Row],[PoolQC]]="Fa",2,IF(fun[[#This Row],[PoolQC]]="Po",1,0)))))</f>
        <v>0</v>
      </c>
      <c r="CP382" t="s">
        <v>109</v>
      </c>
      <c r="CQ382" t="s">
        <v>109</v>
      </c>
      <c r="CR382">
        <v>0</v>
      </c>
      <c r="CS382">
        <v>5</v>
      </c>
      <c r="CT382">
        <v>2010</v>
      </c>
      <c r="CU382" t="s">
        <v>136</v>
      </c>
      <c r="CV382" t="s">
        <v>137</v>
      </c>
      <c r="CW382">
        <f>COUNTIF(fun[[#This Row],[Id]:[SaleCondition]],0)</f>
        <v>18</v>
      </c>
      <c r="CX382">
        <f>COUNTIF(fun[[#This Row],[Id]:[SaleCondition]],"NA")</f>
        <v>3</v>
      </c>
      <c r="CY38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382">
        <f>fun[NUM_ExCond]+fun[NUM_BsmtCond]+fun[NUM_GarCond]</f>
        <v>9</v>
      </c>
      <c r="DA3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3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58.75</v>
      </c>
      <c r="DC382">
        <v>127000</v>
      </c>
    </row>
    <row r="383" spans="1:107" x14ac:dyDescent="0.25">
      <c r="A383">
        <v>382</v>
      </c>
      <c r="B383">
        <v>20</v>
      </c>
      <c r="C383" t="s">
        <v>218</v>
      </c>
      <c r="D383">
        <f>IF(fun[[#This Row],[MSZoning]]="RL",1,0)</f>
        <v>0</v>
      </c>
      <c r="E383">
        <f>IF(fun[[#This Row],[rl]]="RM",1,0)</f>
        <v>0</v>
      </c>
      <c r="F383">
        <f>IF(fun[[#This Row],[rm]]="RH",1,0)</f>
        <v>0</v>
      </c>
      <c r="G383">
        <f>IF(fun[[#This Row],[rh]]="C (all)",1,0)</f>
        <v>0</v>
      </c>
      <c r="H383">
        <v>60</v>
      </c>
      <c r="I383">
        <f>IF(fun[[#This Row],[LotFrontage]]="NA",0,fun[[#This Row],[LotFrontage]])</f>
        <v>60</v>
      </c>
      <c r="J383">
        <v>7200</v>
      </c>
      <c r="K383" t="s">
        <v>108</v>
      </c>
      <c r="L383" t="s">
        <v>108</v>
      </c>
      <c r="M383" t="s">
        <v>110</v>
      </c>
      <c r="N383" t="s">
        <v>111</v>
      </c>
      <c r="O383" t="s">
        <v>112</v>
      </c>
      <c r="P383" t="s">
        <v>113</v>
      </c>
      <c r="Q383" t="s">
        <v>114</v>
      </c>
      <c r="R383" t="s">
        <v>162</v>
      </c>
      <c r="S383" t="s">
        <v>116</v>
      </c>
      <c r="T383" t="s">
        <v>116</v>
      </c>
      <c r="U383" t="s">
        <v>117</v>
      </c>
      <c r="V383" t="s">
        <v>141</v>
      </c>
      <c r="W383">
        <v>7</v>
      </c>
      <c r="X383">
        <v>5</v>
      </c>
      <c r="Y383">
        <v>2006</v>
      </c>
      <c r="Z383">
        <v>2006</v>
      </c>
      <c r="AA383" t="s">
        <v>119</v>
      </c>
      <c r="AB383" t="s">
        <v>120</v>
      </c>
      <c r="AC383" t="s">
        <v>121</v>
      </c>
      <c r="AD383" t="s">
        <v>121</v>
      </c>
      <c r="AE383" t="s">
        <v>143</v>
      </c>
      <c r="AF383">
        <v>0</v>
      </c>
      <c r="AG383" t="s">
        <v>123</v>
      </c>
      <c r="AH383">
        <f>IF(fun[[#This Row],[ExterQual]]="Ex",5,IF(fun[[#This Row],[ExterQual]]="Gd",4,IF(fun[[#This Row],[ExterQual]]="TA",3,IF(fun[[#This Row],[ExterQual]]="Fa",2,1))))</f>
        <v>4</v>
      </c>
      <c r="AI383" t="s">
        <v>124</v>
      </c>
      <c r="AJ383">
        <f>IF(fun[[#This Row],[ExterCond]]="Ex",5,IF(fun[[#This Row],[ExterCond]]="Gd",4,IF(fun[[#This Row],[ExterCond]]="TA",3,IF(fun[[#This Row],[ExterCond]]="Fa",2,1))))</f>
        <v>3</v>
      </c>
      <c r="AK383" t="s">
        <v>125</v>
      </c>
      <c r="AL383" t="s">
        <v>123</v>
      </c>
      <c r="AM383">
        <f>IF(fun[[#This Row],[BsmtQual]]="Ex",5,IF(fun[[#This Row],[BsmtQual]]="Gd",4,IF(fun[[#This Row],[BsmtQual]]="TA",3,IF(fun[[#This Row],[BsmtQual]]="Fa",2,IF(fun[[#This Row],[BsmtQual]]="Po",1,0)))))</f>
        <v>4</v>
      </c>
      <c r="AN383" t="s">
        <v>123</v>
      </c>
      <c r="AO383">
        <f>IF(fun[[#This Row],[BsmtCond]]="Ex",5,IF(fun[[#This Row],[BsmtCond]]="Gd",4,IF(fun[[#This Row],[BsmtCond]]="TA",3,IF(fun[[#This Row],[BsmtCond]]="Fa",2,IF(fun[[#This Row],[BsmtCond]]="Po",1,0)))))</f>
        <v>4</v>
      </c>
      <c r="AP383" t="s">
        <v>126</v>
      </c>
      <c r="AQ383">
        <f>IF(fun[[#This Row],[BsmtExposure]]="Gd",3,IF(fun[[#This Row],[BsmtExposure]]="Av",2,IF(fun[[#This Row],[BsmtExposure]]="Mn",1,0)))</f>
        <v>0</v>
      </c>
      <c r="AR383" t="s">
        <v>128</v>
      </c>
      <c r="AS383">
        <v>0</v>
      </c>
      <c r="AT383" t="s">
        <v>128</v>
      </c>
      <c r="AU383">
        <v>0</v>
      </c>
      <c r="AV383">
        <v>1293</v>
      </c>
      <c r="AW383">
        <v>1293</v>
      </c>
      <c r="AX383" t="s">
        <v>129</v>
      </c>
      <c r="AY383" t="s">
        <v>130</v>
      </c>
      <c r="AZ383">
        <f>IF(fun[[#This Row],[HeatingQC]]="Ex",5,IF(fun[[#This Row],[HeatingQC]]="Gd",4,IF(fun[[#This Row],[HeatingQC]]="TA",3,IF(fun[[#This Row],[HeatingQC]]="Fa",2,IF(fun[[#This Row],[HeatingQC]]="Po",1,0)))))</f>
        <v>5</v>
      </c>
      <c r="BA383" t="s">
        <v>131</v>
      </c>
      <c r="BB383" t="s">
        <v>132</v>
      </c>
      <c r="BC383">
        <v>1301</v>
      </c>
      <c r="BD383">
        <v>0</v>
      </c>
      <c r="BE383">
        <v>0</v>
      </c>
      <c r="BF383">
        <v>1301</v>
      </c>
      <c r="BG383">
        <f>LOG(fun[[#This Row],[GrLivArea]])</f>
        <v>3.1142772965615864</v>
      </c>
      <c r="BH383">
        <v>1</v>
      </c>
      <c r="BI383">
        <v>0</v>
      </c>
      <c r="BJ383">
        <f>fun[[#This Row],[BsmtFullBath]]+(0.5*fun[[#This Row],[BsmtHalfBath]])</f>
        <v>1</v>
      </c>
      <c r="BK383">
        <v>2</v>
      </c>
      <c r="BL383">
        <v>0</v>
      </c>
      <c r="BM383">
        <f>fun[[#This Row],[HalfBath]]+fun[[#This Row],[TOTBaseBath]]+fun[[#This Row],[FullBath]]</f>
        <v>3</v>
      </c>
      <c r="BN383">
        <v>2</v>
      </c>
      <c r="BO383">
        <v>1</v>
      </c>
      <c r="BP383" t="s">
        <v>123</v>
      </c>
      <c r="BQ383">
        <f>IF(fun[[#This Row],[KitchenQual]]="Ex",5,IF(fun[[#This Row],[KitchenQual]]="Gd",4,IF(fun[[#This Row],[KitchenQual]]="TA",3,IF(fun[[#This Row],[KitchenQual]]="Fa",2,0))))</f>
        <v>4</v>
      </c>
      <c r="BR383">
        <v>5</v>
      </c>
      <c r="BS383" t="s">
        <v>133</v>
      </c>
      <c r="BT383">
        <v>1</v>
      </c>
      <c r="BU383" t="s">
        <v>123</v>
      </c>
      <c r="BV383">
        <f>IF(fun[[#This Row],[FireplaceQu]]="Ex",5,IF(fun[[#This Row],[FireplaceQu]]="Gd",4,IF(fun[[#This Row],[FireplaceQu]]="TA",3,IF(fun[[#This Row],[FireplaceQu]]="Fa",2,0))))</f>
        <v>4</v>
      </c>
      <c r="BW383" t="s">
        <v>134</v>
      </c>
      <c r="BX383">
        <v>2006</v>
      </c>
      <c r="BY383" t="s">
        <v>135</v>
      </c>
      <c r="BZ383">
        <v>2</v>
      </c>
      <c r="CA383">
        <v>572</v>
      </c>
      <c r="CB383" t="s">
        <v>124</v>
      </c>
      <c r="CC383">
        <f>IF(fun[[#This Row],[GarageQual]]="Ex",5,IF(fun[[#This Row],[GarageQual]]="Gd",4,IF(fun[[#This Row],[GarageQual]]="TA",3,IF(fun[[#This Row],[GarageQual]]="Fa",2,IF(fun[[#This Row],[GarageQual]]="Po",1,0)))))</f>
        <v>3</v>
      </c>
      <c r="CD383" t="s">
        <v>124</v>
      </c>
      <c r="CE383">
        <f>IF(fun[[#This Row],[GarageCond]]="Ex",5,IF(fun[[#This Row],[GarageCond]]="Gd",4,IF(fun[[#This Row],[GarageCond]]="TA",3,IF(fun[[#This Row],[GarageCond]]="Fa",2,IF(fun[[#This Row],[GarageCond]]="Po",1,0)))))</f>
        <v>3</v>
      </c>
      <c r="CF383" t="s">
        <v>131</v>
      </c>
      <c r="CG383">
        <v>216</v>
      </c>
      <c r="CH383">
        <v>121</v>
      </c>
      <c r="CI383">
        <v>0</v>
      </c>
      <c r="CJ383">
        <v>0</v>
      </c>
      <c r="CK383">
        <v>0</v>
      </c>
      <c r="CL383">
        <f>(0.5*fun[[#This Row],[WoodDeckSF]])+fun[[#This Row],[OpenPorchSF]]+(2*fun[[#This Row],[EnclosedPorch]])+(1.5*fun[[#This Row],[3SsnPorch]])+fun[[#This Row],[ScreenPorch]]</f>
        <v>229</v>
      </c>
      <c r="CM383">
        <v>0</v>
      </c>
      <c r="CN383" t="s">
        <v>109</v>
      </c>
      <c r="CO383">
        <f>IF(fun[[#This Row],[PoolQC]]="Ex",5,IF(fun[[#This Row],[PoolQC]]="Gd",4,IF(fun[[#This Row],[PoolQC]]="TA",3,IF(fun[[#This Row],[PoolQC]]="Fa",2,IF(fun[[#This Row],[PoolQC]]="Po",1,0)))))</f>
        <v>0</v>
      </c>
      <c r="CP383" t="s">
        <v>109</v>
      </c>
      <c r="CQ383" t="s">
        <v>109</v>
      </c>
      <c r="CR383">
        <v>0</v>
      </c>
      <c r="CS383">
        <v>8</v>
      </c>
      <c r="CT383">
        <v>2006</v>
      </c>
      <c r="CU383" t="s">
        <v>184</v>
      </c>
      <c r="CV383" t="s">
        <v>185</v>
      </c>
      <c r="CW383">
        <f>COUNTIF(fun[[#This Row],[Id]:[SaleCondition]],0)</f>
        <v>18</v>
      </c>
      <c r="CX383">
        <f>COUNTIF(fun[[#This Row],[Id]:[SaleCondition]],"NA")</f>
        <v>3</v>
      </c>
      <c r="CY383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383">
        <f>fun[NUM_ExCond]+fun[NUM_BsmtCond]+fun[NUM_GarCond]</f>
        <v>10</v>
      </c>
      <c r="DA3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3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71.833333333333343</v>
      </c>
      <c r="DC383">
        <v>187750</v>
      </c>
    </row>
    <row r="384" spans="1:107" x14ac:dyDescent="0.25">
      <c r="A384">
        <v>383</v>
      </c>
      <c r="B384">
        <v>60</v>
      </c>
      <c r="C384" t="s">
        <v>107</v>
      </c>
      <c r="D384">
        <f>IF(fun[[#This Row],[MSZoning]]="RL",1,0)</f>
        <v>1</v>
      </c>
      <c r="E384">
        <f>IF(fun[[#This Row],[rl]]="RM",1,0)</f>
        <v>0</v>
      </c>
      <c r="F384">
        <f>IF(fun[[#This Row],[rm]]="RH",1,0)</f>
        <v>0</v>
      </c>
      <c r="G384">
        <f>IF(fun[[#This Row],[rh]]="C (all)",1,0)</f>
        <v>0</v>
      </c>
      <c r="H384">
        <v>79</v>
      </c>
      <c r="I384">
        <f>IF(fun[[#This Row],[LotFrontage]]="NA",0,fun[[#This Row],[LotFrontage]])</f>
        <v>79</v>
      </c>
      <c r="J384">
        <v>9245</v>
      </c>
      <c r="K384" t="s">
        <v>108</v>
      </c>
      <c r="L384" t="s">
        <v>109</v>
      </c>
      <c r="M384" t="s">
        <v>146</v>
      </c>
      <c r="N384" t="s">
        <v>111</v>
      </c>
      <c r="O384" t="s">
        <v>112</v>
      </c>
      <c r="P384" t="s">
        <v>113</v>
      </c>
      <c r="Q384" t="s">
        <v>114</v>
      </c>
      <c r="R384" t="s">
        <v>115</v>
      </c>
      <c r="S384" t="s">
        <v>116</v>
      </c>
      <c r="T384" t="s">
        <v>116</v>
      </c>
      <c r="U384" t="s">
        <v>117</v>
      </c>
      <c r="V384" t="s">
        <v>118</v>
      </c>
      <c r="W384">
        <v>7</v>
      </c>
      <c r="X384">
        <v>5</v>
      </c>
      <c r="Y384">
        <v>2006</v>
      </c>
      <c r="Z384">
        <v>2006</v>
      </c>
      <c r="AA384" t="s">
        <v>119</v>
      </c>
      <c r="AB384" t="s">
        <v>120</v>
      </c>
      <c r="AC384" t="s">
        <v>121</v>
      </c>
      <c r="AD384" t="s">
        <v>121</v>
      </c>
      <c r="AE384" t="s">
        <v>143</v>
      </c>
      <c r="AF384">
        <v>0</v>
      </c>
      <c r="AG384" t="s">
        <v>123</v>
      </c>
      <c r="AH384">
        <f>IF(fun[[#This Row],[ExterQual]]="Ex",5,IF(fun[[#This Row],[ExterQual]]="Gd",4,IF(fun[[#This Row],[ExterQual]]="TA",3,IF(fun[[#This Row],[ExterQual]]="Fa",2,1))))</f>
        <v>4</v>
      </c>
      <c r="AI384" t="s">
        <v>124</v>
      </c>
      <c r="AJ384">
        <f>IF(fun[[#This Row],[ExterCond]]="Ex",5,IF(fun[[#This Row],[ExterCond]]="Gd",4,IF(fun[[#This Row],[ExterCond]]="TA",3,IF(fun[[#This Row],[ExterCond]]="Fa",2,1))))</f>
        <v>3</v>
      </c>
      <c r="AK384" t="s">
        <v>125</v>
      </c>
      <c r="AL384" t="s">
        <v>123</v>
      </c>
      <c r="AM384">
        <f>IF(fun[[#This Row],[BsmtQual]]="Ex",5,IF(fun[[#This Row],[BsmtQual]]="Gd",4,IF(fun[[#This Row],[BsmtQual]]="TA",3,IF(fun[[#This Row],[BsmtQual]]="Fa",2,IF(fun[[#This Row],[BsmtQual]]="Po",1,0)))))</f>
        <v>4</v>
      </c>
      <c r="AN384" t="s">
        <v>124</v>
      </c>
      <c r="AO384">
        <f>IF(fun[[#This Row],[BsmtCond]]="Ex",5,IF(fun[[#This Row],[BsmtCond]]="Gd",4,IF(fun[[#This Row],[BsmtCond]]="TA",3,IF(fun[[#This Row],[BsmtCond]]="Fa",2,IF(fun[[#This Row],[BsmtCond]]="Po",1,0)))))</f>
        <v>3</v>
      </c>
      <c r="AP384" t="s">
        <v>156</v>
      </c>
      <c r="AQ384">
        <f>IF(fun[[#This Row],[BsmtExposure]]="Gd",3,IF(fun[[#This Row],[BsmtExposure]]="Av",2,IF(fun[[#This Row],[BsmtExposure]]="Mn",1,0)))</f>
        <v>2</v>
      </c>
      <c r="AR384" t="s">
        <v>128</v>
      </c>
      <c r="AS384">
        <v>0</v>
      </c>
      <c r="AT384" t="s">
        <v>128</v>
      </c>
      <c r="AU384">
        <v>0</v>
      </c>
      <c r="AV384">
        <v>939</v>
      </c>
      <c r="AW384">
        <v>939</v>
      </c>
      <c r="AX384" t="s">
        <v>129</v>
      </c>
      <c r="AY384" t="s">
        <v>130</v>
      </c>
      <c r="AZ384">
        <f>IF(fun[[#This Row],[HeatingQC]]="Ex",5,IF(fun[[#This Row],[HeatingQC]]="Gd",4,IF(fun[[#This Row],[HeatingQC]]="TA",3,IF(fun[[#This Row],[HeatingQC]]="Fa",2,IF(fun[[#This Row],[HeatingQC]]="Po",1,0)))))</f>
        <v>5</v>
      </c>
      <c r="BA384" t="s">
        <v>131</v>
      </c>
      <c r="BB384" t="s">
        <v>132</v>
      </c>
      <c r="BC384">
        <v>939</v>
      </c>
      <c r="BD384">
        <v>858</v>
      </c>
      <c r="BE384">
        <v>0</v>
      </c>
      <c r="BF384">
        <v>1797</v>
      </c>
      <c r="BG384">
        <f>LOG(fun[[#This Row],[GrLivArea]])</f>
        <v>3.2545480771089736</v>
      </c>
      <c r="BH384">
        <v>0</v>
      </c>
      <c r="BI384">
        <v>0</v>
      </c>
      <c r="BJ384">
        <f>fun[[#This Row],[BsmtFullBath]]+(0.5*fun[[#This Row],[BsmtHalfBath]])</f>
        <v>0</v>
      </c>
      <c r="BK384">
        <v>2</v>
      </c>
      <c r="BL384">
        <v>1</v>
      </c>
      <c r="BM384">
        <f>fun[[#This Row],[HalfBath]]+fun[[#This Row],[TOTBaseBath]]+fun[[#This Row],[FullBath]]</f>
        <v>3</v>
      </c>
      <c r="BN384">
        <v>3</v>
      </c>
      <c r="BO384">
        <v>1</v>
      </c>
      <c r="BP384" t="s">
        <v>123</v>
      </c>
      <c r="BQ384">
        <f>IF(fun[[#This Row],[KitchenQual]]="Ex",5,IF(fun[[#This Row],[KitchenQual]]="Gd",4,IF(fun[[#This Row],[KitchenQual]]="TA",3,IF(fun[[#This Row],[KitchenQual]]="Fa",2,0))))</f>
        <v>4</v>
      </c>
      <c r="BR384">
        <v>8</v>
      </c>
      <c r="BS384" t="s">
        <v>133</v>
      </c>
      <c r="BT384">
        <v>0</v>
      </c>
      <c r="BU384" t="s">
        <v>109</v>
      </c>
      <c r="BV384">
        <f>IF(fun[[#This Row],[FireplaceQu]]="Ex",5,IF(fun[[#This Row],[FireplaceQu]]="Gd",4,IF(fun[[#This Row],[FireplaceQu]]="TA",3,IF(fun[[#This Row],[FireplaceQu]]="Fa",2,0))))</f>
        <v>0</v>
      </c>
      <c r="BW384" t="s">
        <v>134</v>
      </c>
      <c r="BX384">
        <v>2006</v>
      </c>
      <c r="BY384" t="s">
        <v>135</v>
      </c>
      <c r="BZ384">
        <v>2</v>
      </c>
      <c r="CA384">
        <v>639</v>
      </c>
      <c r="CB384" t="s">
        <v>124</v>
      </c>
      <c r="CC384">
        <f>IF(fun[[#This Row],[GarageQual]]="Ex",5,IF(fun[[#This Row],[GarageQual]]="Gd",4,IF(fun[[#This Row],[GarageQual]]="TA",3,IF(fun[[#This Row],[GarageQual]]="Fa",2,IF(fun[[#This Row],[GarageQual]]="Po",1,0)))))</f>
        <v>3</v>
      </c>
      <c r="CD384" t="s">
        <v>124</v>
      </c>
      <c r="CE384">
        <f>IF(fun[[#This Row],[GarageCond]]="Ex",5,IF(fun[[#This Row],[GarageCond]]="Gd",4,IF(fun[[#This Row],[GarageCond]]="TA",3,IF(fun[[#This Row],[GarageCond]]="Fa",2,IF(fun[[#This Row],[GarageCond]]="Po",1,0)))))</f>
        <v>3</v>
      </c>
      <c r="CF384" t="s">
        <v>131</v>
      </c>
      <c r="CG384">
        <v>144</v>
      </c>
      <c r="CH384">
        <v>53</v>
      </c>
      <c r="CI384">
        <v>0</v>
      </c>
      <c r="CJ384">
        <v>0</v>
      </c>
      <c r="CK384">
        <v>0</v>
      </c>
      <c r="CL384">
        <f>(0.5*fun[[#This Row],[WoodDeckSF]])+fun[[#This Row],[OpenPorchSF]]+(2*fun[[#This Row],[EnclosedPorch]])+(1.5*fun[[#This Row],[3SsnPorch]])+fun[[#This Row],[ScreenPorch]]</f>
        <v>125</v>
      </c>
      <c r="CM384">
        <v>0</v>
      </c>
      <c r="CN384" t="s">
        <v>109</v>
      </c>
      <c r="CO384">
        <f>IF(fun[[#This Row],[PoolQC]]="Ex",5,IF(fun[[#This Row],[PoolQC]]="Gd",4,IF(fun[[#This Row],[PoolQC]]="TA",3,IF(fun[[#This Row],[PoolQC]]="Fa",2,IF(fun[[#This Row],[PoolQC]]="Po",1,0)))))</f>
        <v>0</v>
      </c>
      <c r="CP384" t="s">
        <v>109</v>
      </c>
      <c r="CQ384" t="s">
        <v>109</v>
      </c>
      <c r="CR384">
        <v>0</v>
      </c>
      <c r="CS384">
        <v>4</v>
      </c>
      <c r="CT384">
        <v>2007</v>
      </c>
      <c r="CU384" t="s">
        <v>136</v>
      </c>
      <c r="CV384" t="s">
        <v>137</v>
      </c>
      <c r="CW384">
        <f>COUNTIF(fun[[#This Row],[Id]:[SaleCondition]],0)</f>
        <v>18</v>
      </c>
      <c r="CX384">
        <f>COUNTIF(fun[[#This Row],[Id]:[SaleCondition]],"NA")</f>
        <v>5</v>
      </c>
      <c r="CY384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84">
        <f>fun[NUM_ExCond]+fun[NUM_BsmtCond]+fun[NUM_GarCond]</f>
        <v>9</v>
      </c>
      <c r="DA3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3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384">
        <v>213500</v>
      </c>
    </row>
    <row r="385" spans="1:107" x14ac:dyDescent="0.25">
      <c r="A385">
        <v>384</v>
      </c>
      <c r="B385">
        <v>45</v>
      </c>
      <c r="C385" t="s">
        <v>265</v>
      </c>
      <c r="D385">
        <f>IF(fun[[#This Row],[MSZoning]]="RL",1,0)</f>
        <v>0</v>
      </c>
      <c r="E385">
        <f>IF(fun[[#This Row],[rl]]="RM",1,0)</f>
        <v>0</v>
      </c>
      <c r="F385">
        <f>IF(fun[[#This Row],[rm]]="RH",1,0)</f>
        <v>0</v>
      </c>
      <c r="G385">
        <f>IF(fun[[#This Row],[rh]]="C (all)",1,0)</f>
        <v>0</v>
      </c>
      <c r="H385">
        <v>60</v>
      </c>
      <c r="I385">
        <f>IF(fun[[#This Row],[LotFrontage]]="NA",0,fun[[#This Row],[LotFrontage]])</f>
        <v>60</v>
      </c>
      <c r="J385">
        <v>9000</v>
      </c>
      <c r="K385" t="s">
        <v>108</v>
      </c>
      <c r="L385" t="s">
        <v>109</v>
      </c>
      <c r="M385" t="s">
        <v>110</v>
      </c>
      <c r="N385" t="s">
        <v>111</v>
      </c>
      <c r="O385" t="s">
        <v>112</v>
      </c>
      <c r="P385" t="s">
        <v>148</v>
      </c>
      <c r="Q385" t="s">
        <v>114</v>
      </c>
      <c r="R385" t="s">
        <v>196</v>
      </c>
      <c r="S385" t="s">
        <v>116</v>
      </c>
      <c r="T385" t="s">
        <v>116</v>
      </c>
      <c r="U385" t="s">
        <v>117</v>
      </c>
      <c r="V385" t="s">
        <v>176</v>
      </c>
      <c r="W385">
        <v>6</v>
      </c>
      <c r="X385">
        <v>3</v>
      </c>
      <c r="Y385">
        <v>1928</v>
      </c>
      <c r="Z385">
        <v>1950</v>
      </c>
      <c r="AA385" t="s">
        <v>119</v>
      </c>
      <c r="AB385" t="s">
        <v>120</v>
      </c>
      <c r="AC385" t="s">
        <v>150</v>
      </c>
      <c r="AD385" t="s">
        <v>150</v>
      </c>
      <c r="AE385" t="s">
        <v>143</v>
      </c>
      <c r="AF385">
        <v>0</v>
      </c>
      <c r="AG385" t="s">
        <v>124</v>
      </c>
      <c r="AH385">
        <f>IF(fun[[#This Row],[ExterQual]]="Ex",5,IF(fun[[#This Row],[ExterQual]]="Gd",4,IF(fun[[#This Row],[ExterQual]]="TA",3,IF(fun[[#This Row],[ExterQual]]="Fa",2,1))))</f>
        <v>3</v>
      </c>
      <c r="AI385" t="s">
        <v>124</v>
      </c>
      <c r="AJ385">
        <f>IF(fun[[#This Row],[ExterCond]]="Ex",5,IF(fun[[#This Row],[ExterCond]]="Gd",4,IF(fun[[#This Row],[ExterCond]]="TA",3,IF(fun[[#This Row],[ExterCond]]="Fa",2,1))))</f>
        <v>3</v>
      </c>
      <c r="AK385" t="s">
        <v>152</v>
      </c>
      <c r="AL385" t="s">
        <v>173</v>
      </c>
      <c r="AM385">
        <f>IF(fun[[#This Row],[BsmtQual]]="Ex",5,IF(fun[[#This Row],[BsmtQual]]="Gd",4,IF(fun[[#This Row],[BsmtQual]]="TA",3,IF(fun[[#This Row],[BsmtQual]]="Fa",2,IF(fun[[#This Row],[BsmtQual]]="Po",1,0)))))</f>
        <v>2</v>
      </c>
      <c r="AN385" t="s">
        <v>173</v>
      </c>
      <c r="AO385">
        <f>IF(fun[[#This Row],[BsmtCond]]="Ex",5,IF(fun[[#This Row],[BsmtCond]]="Gd",4,IF(fun[[#This Row],[BsmtCond]]="TA",3,IF(fun[[#This Row],[BsmtCond]]="Fa",2,IF(fun[[#This Row],[BsmtCond]]="Po",1,0)))))</f>
        <v>2</v>
      </c>
      <c r="AP385" t="s">
        <v>126</v>
      </c>
      <c r="AQ385">
        <f>IF(fun[[#This Row],[BsmtExposure]]="Gd",3,IF(fun[[#This Row],[BsmtExposure]]="Av",2,IF(fun[[#This Row],[BsmtExposure]]="Mn",1,0)))</f>
        <v>0</v>
      </c>
      <c r="AR385" t="s">
        <v>128</v>
      </c>
      <c r="AS385">
        <v>0</v>
      </c>
      <c r="AT385" t="s">
        <v>128</v>
      </c>
      <c r="AU385">
        <v>0</v>
      </c>
      <c r="AV385">
        <v>784</v>
      </c>
      <c r="AW385">
        <v>784</v>
      </c>
      <c r="AX385" t="s">
        <v>129</v>
      </c>
      <c r="AY385" t="s">
        <v>124</v>
      </c>
      <c r="AZ385">
        <f>IF(fun[[#This Row],[HeatingQC]]="Ex",5,IF(fun[[#This Row],[HeatingQC]]="Gd",4,IF(fun[[#This Row],[HeatingQC]]="TA",3,IF(fun[[#This Row],[HeatingQC]]="Fa",2,IF(fun[[#This Row],[HeatingQC]]="Po",1,0)))))</f>
        <v>3</v>
      </c>
      <c r="BA385" t="s">
        <v>203</v>
      </c>
      <c r="BB385" t="s">
        <v>190</v>
      </c>
      <c r="BC385">
        <v>784</v>
      </c>
      <c r="BD385">
        <v>0</v>
      </c>
      <c r="BE385">
        <v>0</v>
      </c>
      <c r="BF385">
        <v>784</v>
      </c>
      <c r="BG385">
        <f>LOG(fun[[#This Row],[GrLivArea]])</f>
        <v>2.8943160626844384</v>
      </c>
      <c r="BH385">
        <v>0</v>
      </c>
      <c r="BI385">
        <v>0</v>
      </c>
      <c r="BJ385">
        <f>fun[[#This Row],[BsmtFullBath]]+(0.5*fun[[#This Row],[BsmtHalfBath]])</f>
        <v>0</v>
      </c>
      <c r="BK385">
        <v>1</v>
      </c>
      <c r="BL385">
        <v>0</v>
      </c>
      <c r="BM385">
        <f>fun[[#This Row],[HalfBath]]+fun[[#This Row],[TOTBaseBath]]+fun[[#This Row],[FullBath]]</f>
        <v>1</v>
      </c>
      <c r="BN385">
        <v>2</v>
      </c>
      <c r="BO385">
        <v>1</v>
      </c>
      <c r="BP385" t="s">
        <v>124</v>
      </c>
      <c r="BQ385">
        <f>IF(fun[[#This Row],[KitchenQual]]="Ex",5,IF(fun[[#This Row],[KitchenQual]]="Gd",4,IF(fun[[#This Row],[KitchenQual]]="TA",3,IF(fun[[#This Row],[KitchenQual]]="Fa",2,0))))</f>
        <v>3</v>
      </c>
      <c r="BR385">
        <v>5</v>
      </c>
      <c r="BS385" t="s">
        <v>133</v>
      </c>
      <c r="BT385">
        <v>0</v>
      </c>
      <c r="BU385" t="s">
        <v>109</v>
      </c>
      <c r="BV385">
        <f>IF(fun[[#This Row],[FireplaceQu]]="Ex",5,IF(fun[[#This Row],[FireplaceQu]]="Gd",4,IF(fun[[#This Row],[FireplaceQu]]="TA",3,IF(fun[[#This Row],[FireplaceQu]]="Fa",2,0))))</f>
        <v>0</v>
      </c>
      <c r="BW385" t="s">
        <v>153</v>
      </c>
      <c r="BX385">
        <v>1950</v>
      </c>
      <c r="BY385" t="s">
        <v>128</v>
      </c>
      <c r="BZ385">
        <v>2</v>
      </c>
      <c r="CA385">
        <v>360</v>
      </c>
      <c r="CB385" t="s">
        <v>173</v>
      </c>
      <c r="CC385">
        <f>IF(fun[[#This Row],[GarageQual]]="Ex",5,IF(fun[[#This Row],[GarageQual]]="Gd",4,IF(fun[[#This Row],[GarageQual]]="TA",3,IF(fun[[#This Row],[GarageQual]]="Fa",2,IF(fun[[#This Row],[GarageQual]]="Po",1,0)))))</f>
        <v>2</v>
      </c>
      <c r="CD385" t="s">
        <v>173</v>
      </c>
      <c r="CE385">
        <f>IF(fun[[#This Row],[GarageCond]]="Ex",5,IF(fun[[#This Row],[GarageCond]]="Gd",4,IF(fun[[#This Row],[GarageCond]]="TA",3,IF(fun[[#This Row],[GarageCond]]="Fa",2,IF(fun[[#This Row],[GarageCond]]="Po",1,0)))))</f>
        <v>2</v>
      </c>
      <c r="CF385" t="s">
        <v>203</v>
      </c>
      <c r="CG385">
        <v>0</v>
      </c>
      <c r="CH385">
        <v>0</v>
      </c>
      <c r="CI385">
        <v>91</v>
      </c>
      <c r="CJ385">
        <v>0</v>
      </c>
      <c r="CK385">
        <v>0</v>
      </c>
      <c r="CL385">
        <f>(0.5*fun[[#This Row],[WoodDeckSF]])+fun[[#This Row],[OpenPorchSF]]+(2*fun[[#This Row],[EnclosedPorch]])+(1.5*fun[[#This Row],[3SsnPorch]])+fun[[#This Row],[ScreenPorch]]</f>
        <v>182</v>
      </c>
      <c r="CM385">
        <v>0</v>
      </c>
      <c r="CN385" t="s">
        <v>109</v>
      </c>
      <c r="CO385">
        <f>IF(fun[[#This Row],[PoolQC]]="Ex",5,IF(fun[[#This Row],[PoolQC]]="Gd",4,IF(fun[[#This Row],[PoolQC]]="TA",3,IF(fun[[#This Row],[PoolQC]]="Fa",2,IF(fun[[#This Row],[PoolQC]]="Po",1,0)))))</f>
        <v>0</v>
      </c>
      <c r="CP385" t="s">
        <v>109</v>
      </c>
      <c r="CQ385" t="s">
        <v>109</v>
      </c>
      <c r="CR385">
        <v>0</v>
      </c>
      <c r="CS385">
        <v>10</v>
      </c>
      <c r="CT385">
        <v>2009</v>
      </c>
      <c r="CU385" t="s">
        <v>136</v>
      </c>
      <c r="CV385" t="s">
        <v>137</v>
      </c>
      <c r="CW385">
        <f>COUNTIF(fun[[#This Row],[Id]:[SaleCondition]],0)</f>
        <v>23</v>
      </c>
      <c r="CX385">
        <f>COUNTIF(fun[[#This Row],[Id]:[SaleCondition]],"NA")</f>
        <v>5</v>
      </c>
      <c r="CY385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385">
        <f>fun[NUM_ExCond]+fun[NUM_BsmtCond]+fun[NUM_GarCond]</f>
        <v>7</v>
      </c>
      <c r="DA3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54</v>
      </c>
      <c r="DB3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37.833333333333329</v>
      </c>
      <c r="DC385">
        <v>76000</v>
      </c>
    </row>
    <row r="386" spans="1:107" x14ac:dyDescent="0.25">
      <c r="A386">
        <v>385</v>
      </c>
      <c r="B386">
        <v>60</v>
      </c>
      <c r="C386" t="s">
        <v>107</v>
      </c>
      <c r="D386">
        <f>IF(fun[[#This Row],[MSZoning]]="RL",1,0)</f>
        <v>1</v>
      </c>
      <c r="E386">
        <f>IF(fun[[#This Row],[rl]]="RM",1,0)</f>
        <v>0</v>
      </c>
      <c r="F386">
        <f>IF(fun[[#This Row],[rm]]="RH",1,0)</f>
        <v>0</v>
      </c>
      <c r="G386">
        <f>IF(fun[[#This Row],[rh]]="C (all)",1,0)</f>
        <v>0</v>
      </c>
      <c r="H386" t="s">
        <v>109</v>
      </c>
      <c r="I386">
        <f>IF(fun[[#This Row],[LotFrontage]]="NA",0,fun[[#This Row],[LotFrontage]])</f>
        <v>0</v>
      </c>
      <c r="J386">
        <v>53107</v>
      </c>
      <c r="K386" t="s">
        <v>108</v>
      </c>
      <c r="L386" t="s">
        <v>109</v>
      </c>
      <c r="M386" t="s">
        <v>186</v>
      </c>
      <c r="N386" t="s">
        <v>221</v>
      </c>
      <c r="O386" t="s">
        <v>112</v>
      </c>
      <c r="P386" t="s">
        <v>148</v>
      </c>
      <c r="Q386" t="s">
        <v>220</v>
      </c>
      <c r="R386" t="s">
        <v>231</v>
      </c>
      <c r="S386" t="s">
        <v>140</v>
      </c>
      <c r="T386" t="s">
        <v>116</v>
      </c>
      <c r="U386" t="s">
        <v>117</v>
      </c>
      <c r="V386" t="s">
        <v>118</v>
      </c>
      <c r="W386">
        <v>6</v>
      </c>
      <c r="X386">
        <v>5</v>
      </c>
      <c r="Y386">
        <v>1992</v>
      </c>
      <c r="Z386">
        <v>1992</v>
      </c>
      <c r="AA386" t="s">
        <v>119</v>
      </c>
      <c r="AB386" t="s">
        <v>120</v>
      </c>
      <c r="AC386" t="s">
        <v>166</v>
      </c>
      <c r="AD386" t="s">
        <v>166</v>
      </c>
      <c r="AE386" t="s">
        <v>143</v>
      </c>
      <c r="AF386">
        <v>0</v>
      </c>
      <c r="AG386" t="s">
        <v>123</v>
      </c>
      <c r="AH386">
        <f>IF(fun[[#This Row],[ExterQual]]="Ex",5,IF(fun[[#This Row],[ExterQual]]="Gd",4,IF(fun[[#This Row],[ExterQual]]="TA",3,IF(fun[[#This Row],[ExterQual]]="Fa",2,1))))</f>
        <v>4</v>
      </c>
      <c r="AI386" t="s">
        <v>124</v>
      </c>
      <c r="AJ386">
        <f>IF(fun[[#This Row],[ExterCond]]="Ex",5,IF(fun[[#This Row],[ExterCond]]="Gd",4,IF(fun[[#This Row],[ExterCond]]="TA",3,IF(fun[[#This Row],[ExterCond]]="Fa",2,1))))</f>
        <v>3</v>
      </c>
      <c r="AK386" t="s">
        <v>125</v>
      </c>
      <c r="AL386" t="s">
        <v>123</v>
      </c>
      <c r="AM386">
        <f>IF(fun[[#This Row],[BsmtQual]]="Ex",5,IF(fun[[#This Row],[BsmtQual]]="Gd",4,IF(fun[[#This Row],[BsmtQual]]="TA",3,IF(fun[[#This Row],[BsmtQual]]="Fa",2,IF(fun[[#This Row],[BsmtQual]]="Po",1,0)))))</f>
        <v>4</v>
      </c>
      <c r="AN386" t="s">
        <v>124</v>
      </c>
      <c r="AO386">
        <f>IF(fun[[#This Row],[BsmtCond]]="Ex",5,IF(fun[[#This Row],[BsmtCond]]="Gd",4,IF(fun[[#This Row],[BsmtCond]]="TA",3,IF(fun[[#This Row],[BsmtCond]]="Fa",2,IF(fun[[#This Row],[BsmtCond]]="Po",1,0)))))</f>
        <v>3</v>
      </c>
      <c r="AP386" t="s">
        <v>156</v>
      </c>
      <c r="AQ386">
        <f>IF(fun[[#This Row],[BsmtExposure]]="Gd",3,IF(fun[[#This Row],[BsmtExposure]]="Av",2,IF(fun[[#This Row],[BsmtExposure]]="Mn",1,0)))</f>
        <v>2</v>
      </c>
      <c r="AR386" t="s">
        <v>127</v>
      </c>
      <c r="AS386">
        <v>985</v>
      </c>
      <c r="AT386" t="s">
        <v>128</v>
      </c>
      <c r="AU386">
        <v>0</v>
      </c>
      <c r="AV386">
        <v>595</v>
      </c>
      <c r="AW386">
        <v>1580</v>
      </c>
      <c r="AX386" t="s">
        <v>129</v>
      </c>
      <c r="AY386" t="s">
        <v>130</v>
      </c>
      <c r="AZ386">
        <f>IF(fun[[#This Row],[HeatingQC]]="Ex",5,IF(fun[[#This Row],[HeatingQC]]="Gd",4,IF(fun[[#This Row],[HeatingQC]]="TA",3,IF(fun[[#This Row],[HeatingQC]]="Fa",2,IF(fun[[#This Row],[HeatingQC]]="Po",1,0)))))</f>
        <v>5</v>
      </c>
      <c r="BA386" t="s">
        <v>131</v>
      </c>
      <c r="BB386" t="s">
        <v>132</v>
      </c>
      <c r="BC386">
        <v>1079</v>
      </c>
      <c r="BD386">
        <v>874</v>
      </c>
      <c r="BE386">
        <v>0</v>
      </c>
      <c r="BF386">
        <v>1953</v>
      </c>
      <c r="BG386">
        <f>LOG(fun[[#This Row],[GrLivArea]])</f>
        <v>3.2907022432878543</v>
      </c>
      <c r="BH386">
        <v>1</v>
      </c>
      <c r="BI386">
        <v>0</v>
      </c>
      <c r="BJ386">
        <f>fun[[#This Row],[BsmtFullBath]]+(0.5*fun[[#This Row],[BsmtHalfBath]])</f>
        <v>1</v>
      </c>
      <c r="BK386">
        <v>2</v>
      </c>
      <c r="BL386">
        <v>1</v>
      </c>
      <c r="BM386">
        <f>fun[[#This Row],[HalfBath]]+fun[[#This Row],[TOTBaseBath]]+fun[[#This Row],[FullBath]]</f>
        <v>4</v>
      </c>
      <c r="BN386">
        <v>3</v>
      </c>
      <c r="BO386">
        <v>1</v>
      </c>
      <c r="BP386" t="s">
        <v>123</v>
      </c>
      <c r="BQ386">
        <f>IF(fun[[#This Row],[KitchenQual]]="Ex",5,IF(fun[[#This Row],[KitchenQual]]="Gd",4,IF(fun[[#This Row],[KitchenQual]]="TA",3,IF(fun[[#This Row],[KitchenQual]]="Fa",2,0))))</f>
        <v>4</v>
      </c>
      <c r="BR386">
        <v>9</v>
      </c>
      <c r="BS386" t="s">
        <v>133</v>
      </c>
      <c r="BT386">
        <v>2</v>
      </c>
      <c r="BU386" t="s">
        <v>173</v>
      </c>
      <c r="BV386">
        <f>IF(fun[[#This Row],[FireplaceQu]]="Ex",5,IF(fun[[#This Row],[FireplaceQu]]="Gd",4,IF(fun[[#This Row],[FireplaceQu]]="TA",3,IF(fun[[#This Row],[FireplaceQu]]="Fa",2,0))))</f>
        <v>2</v>
      </c>
      <c r="BW386" t="s">
        <v>134</v>
      </c>
      <c r="BX386">
        <v>1992</v>
      </c>
      <c r="BY386" t="s">
        <v>183</v>
      </c>
      <c r="BZ386">
        <v>2</v>
      </c>
      <c r="CA386">
        <v>501</v>
      </c>
      <c r="CB386" t="s">
        <v>124</v>
      </c>
      <c r="CC386">
        <f>IF(fun[[#This Row],[GarageQual]]="Ex",5,IF(fun[[#This Row],[GarageQual]]="Gd",4,IF(fun[[#This Row],[GarageQual]]="TA",3,IF(fun[[#This Row],[GarageQual]]="Fa",2,IF(fun[[#This Row],[GarageQual]]="Po",1,0)))))</f>
        <v>3</v>
      </c>
      <c r="CD386" t="s">
        <v>124</v>
      </c>
      <c r="CE386">
        <f>IF(fun[[#This Row],[GarageCond]]="Ex",5,IF(fun[[#This Row],[GarageCond]]="Gd",4,IF(fun[[#This Row],[GarageCond]]="TA",3,IF(fun[[#This Row],[GarageCond]]="Fa",2,IF(fun[[#This Row],[GarageCond]]="Po",1,0)))))</f>
        <v>3</v>
      </c>
      <c r="CF386" t="s">
        <v>131</v>
      </c>
      <c r="CG386">
        <v>216</v>
      </c>
      <c r="CH386">
        <v>231</v>
      </c>
      <c r="CI386">
        <v>0</v>
      </c>
      <c r="CJ386">
        <v>0</v>
      </c>
      <c r="CK386">
        <v>0</v>
      </c>
      <c r="CL386">
        <f>(0.5*fun[[#This Row],[WoodDeckSF]])+fun[[#This Row],[OpenPorchSF]]+(2*fun[[#This Row],[EnclosedPorch]])+(1.5*fun[[#This Row],[3SsnPorch]])+fun[[#This Row],[ScreenPorch]]</f>
        <v>339</v>
      </c>
      <c r="CM386">
        <v>0</v>
      </c>
      <c r="CN386" t="s">
        <v>109</v>
      </c>
      <c r="CO386">
        <f>IF(fun[[#This Row],[PoolQC]]="Ex",5,IF(fun[[#This Row],[PoolQC]]="Gd",4,IF(fun[[#This Row],[PoolQC]]="TA",3,IF(fun[[#This Row],[PoolQC]]="Fa",2,IF(fun[[#This Row],[PoolQC]]="Po",1,0)))))</f>
        <v>0</v>
      </c>
      <c r="CP386" t="s">
        <v>109</v>
      </c>
      <c r="CQ386" t="s">
        <v>109</v>
      </c>
      <c r="CR386">
        <v>0</v>
      </c>
      <c r="CS386">
        <v>6</v>
      </c>
      <c r="CT386">
        <v>2007</v>
      </c>
      <c r="CU386" t="s">
        <v>136</v>
      </c>
      <c r="CV386" t="s">
        <v>137</v>
      </c>
      <c r="CW386">
        <f>COUNTIF(fun[[#This Row],[Id]:[SaleCondition]],0)</f>
        <v>14</v>
      </c>
      <c r="CX386">
        <f>COUNTIF(fun[[#This Row],[Id]:[SaleCondition]],"NA")</f>
        <v>5</v>
      </c>
      <c r="CY386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386">
        <f>fun[NUM_ExCond]+fun[NUM_BsmtCond]+fun[NUM_GarCond]</f>
        <v>9</v>
      </c>
      <c r="DA3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3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63.5</v>
      </c>
      <c r="DC386">
        <v>240000</v>
      </c>
    </row>
    <row r="387" spans="1:107" x14ac:dyDescent="0.25">
      <c r="A387">
        <v>386</v>
      </c>
      <c r="B387">
        <v>120</v>
      </c>
      <c r="C387" t="s">
        <v>107</v>
      </c>
      <c r="D387">
        <f>IF(fun[[#This Row],[MSZoning]]="RL",1,0)</f>
        <v>1</v>
      </c>
      <c r="E387">
        <f>IF(fun[[#This Row],[rl]]="RM",1,0)</f>
        <v>0</v>
      </c>
      <c r="F387">
        <f>IF(fun[[#This Row],[rm]]="RH",1,0)</f>
        <v>0</v>
      </c>
      <c r="G387">
        <f>IF(fun[[#This Row],[rh]]="C (all)",1,0)</f>
        <v>0</v>
      </c>
      <c r="H387">
        <v>43</v>
      </c>
      <c r="I387">
        <f>IF(fun[[#This Row],[LotFrontage]]="NA",0,fun[[#This Row],[LotFrontage]])</f>
        <v>43</v>
      </c>
      <c r="J387">
        <v>3182</v>
      </c>
      <c r="K387" t="s">
        <v>108</v>
      </c>
      <c r="L387" t="s">
        <v>109</v>
      </c>
      <c r="M387" t="s">
        <v>110</v>
      </c>
      <c r="N387" t="s">
        <v>111</v>
      </c>
      <c r="O387" t="s">
        <v>112</v>
      </c>
      <c r="P387" t="s">
        <v>113</v>
      </c>
      <c r="Q387" t="s">
        <v>114</v>
      </c>
      <c r="R387" t="s">
        <v>253</v>
      </c>
      <c r="S387" t="s">
        <v>116</v>
      </c>
      <c r="T387" t="s">
        <v>116</v>
      </c>
      <c r="U387" t="s">
        <v>205</v>
      </c>
      <c r="V387" t="s">
        <v>141</v>
      </c>
      <c r="W387">
        <v>8</v>
      </c>
      <c r="X387">
        <v>5</v>
      </c>
      <c r="Y387">
        <v>2004</v>
      </c>
      <c r="Z387">
        <v>2005</v>
      </c>
      <c r="AA387" t="s">
        <v>119</v>
      </c>
      <c r="AB387" t="s">
        <v>120</v>
      </c>
      <c r="AC387" t="s">
        <v>121</v>
      </c>
      <c r="AD387" t="s">
        <v>121</v>
      </c>
      <c r="AE387" t="s">
        <v>122</v>
      </c>
      <c r="AF387">
        <v>16</v>
      </c>
      <c r="AG387" t="s">
        <v>123</v>
      </c>
      <c r="AH387">
        <f>IF(fun[[#This Row],[ExterQual]]="Ex",5,IF(fun[[#This Row],[ExterQual]]="Gd",4,IF(fun[[#This Row],[ExterQual]]="TA",3,IF(fun[[#This Row],[ExterQual]]="Fa",2,1))))</f>
        <v>4</v>
      </c>
      <c r="AI387" t="s">
        <v>124</v>
      </c>
      <c r="AJ387">
        <f>IF(fun[[#This Row],[ExterCond]]="Ex",5,IF(fun[[#This Row],[ExterCond]]="Gd",4,IF(fun[[#This Row],[ExterCond]]="TA",3,IF(fun[[#This Row],[ExterCond]]="Fa",2,1))))</f>
        <v>3</v>
      </c>
      <c r="AK387" t="s">
        <v>125</v>
      </c>
      <c r="AL387" t="s">
        <v>123</v>
      </c>
      <c r="AM387">
        <f>IF(fun[[#This Row],[BsmtQual]]="Ex",5,IF(fun[[#This Row],[BsmtQual]]="Gd",4,IF(fun[[#This Row],[BsmtQual]]="TA",3,IF(fun[[#This Row],[BsmtQual]]="Fa",2,IF(fun[[#This Row],[BsmtQual]]="Po",1,0)))))</f>
        <v>4</v>
      </c>
      <c r="AN387" t="s">
        <v>124</v>
      </c>
      <c r="AO387">
        <f>IF(fun[[#This Row],[BsmtCond]]="Ex",5,IF(fun[[#This Row],[BsmtCond]]="Gd",4,IF(fun[[#This Row],[BsmtCond]]="TA",3,IF(fun[[#This Row],[BsmtCond]]="Fa",2,IF(fun[[#This Row],[BsmtCond]]="Po",1,0)))))</f>
        <v>3</v>
      </c>
      <c r="AP387" t="s">
        <v>126</v>
      </c>
      <c r="AQ387">
        <f>IF(fun[[#This Row],[BsmtExposure]]="Gd",3,IF(fun[[#This Row],[BsmtExposure]]="Av",2,IF(fun[[#This Row],[BsmtExposure]]="Mn",1,0)))</f>
        <v>0</v>
      </c>
      <c r="AR387" t="s">
        <v>127</v>
      </c>
      <c r="AS387">
        <v>24</v>
      </c>
      <c r="AT387" t="s">
        <v>128</v>
      </c>
      <c r="AU387">
        <v>0</v>
      </c>
      <c r="AV387">
        <v>1232</v>
      </c>
      <c r="AW387">
        <v>1256</v>
      </c>
      <c r="AX387" t="s">
        <v>129</v>
      </c>
      <c r="AY387" t="s">
        <v>130</v>
      </c>
      <c r="AZ387">
        <f>IF(fun[[#This Row],[HeatingQC]]="Ex",5,IF(fun[[#This Row],[HeatingQC]]="Gd",4,IF(fun[[#This Row],[HeatingQC]]="TA",3,IF(fun[[#This Row],[HeatingQC]]="Fa",2,IF(fun[[#This Row],[HeatingQC]]="Po",1,0)))))</f>
        <v>5</v>
      </c>
      <c r="BA387" t="s">
        <v>131</v>
      </c>
      <c r="BB387" t="s">
        <v>132</v>
      </c>
      <c r="BC387">
        <v>1269</v>
      </c>
      <c r="BD387">
        <v>0</v>
      </c>
      <c r="BE387">
        <v>0</v>
      </c>
      <c r="BF387">
        <v>1269</v>
      </c>
      <c r="BG387">
        <f>LOG(fun[[#This Row],[GrLivArea]])</f>
        <v>3.1034616220947049</v>
      </c>
      <c r="BH387">
        <v>0</v>
      </c>
      <c r="BI387">
        <v>0</v>
      </c>
      <c r="BJ387">
        <f>fun[[#This Row],[BsmtFullBath]]+(0.5*fun[[#This Row],[BsmtHalfBath]])</f>
        <v>0</v>
      </c>
      <c r="BK387">
        <v>2</v>
      </c>
      <c r="BL387">
        <v>0</v>
      </c>
      <c r="BM387">
        <f>fun[[#This Row],[HalfBath]]+fun[[#This Row],[TOTBaseBath]]+fun[[#This Row],[FullBath]]</f>
        <v>2</v>
      </c>
      <c r="BN387">
        <v>2</v>
      </c>
      <c r="BO387">
        <v>1</v>
      </c>
      <c r="BP387" t="s">
        <v>123</v>
      </c>
      <c r="BQ387">
        <f>IF(fun[[#This Row],[KitchenQual]]="Ex",5,IF(fun[[#This Row],[KitchenQual]]="Gd",4,IF(fun[[#This Row],[KitchenQual]]="TA",3,IF(fun[[#This Row],[KitchenQual]]="Fa",2,0))))</f>
        <v>4</v>
      </c>
      <c r="BR387">
        <v>6</v>
      </c>
      <c r="BS387" t="s">
        <v>133</v>
      </c>
      <c r="BT387">
        <v>1</v>
      </c>
      <c r="BU387" t="s">
        <v>124</v>
      </c>
      <c r="BV387">
        <f>IF(fun[[#This Row],[FireplaceQu]]="Ex",5,IF(fun[[#This Row],[FireplaceQu]]="Gd",4,IF(fun[[#This Row],[FireplaceQu]]="TA",3,IF(fun[[#This Row],[FireplaceQu]]="Fa",2,0))))</f>
        <v>3</v>
      </c>
      <c r="BW387" t="s">
        <v>134</v>
      </c>
      <c r="BX387">
        <v>2004</v>
      </c>
      <c r="BY387" t="s">
        <v>183</v>
      </c>
      <c r="BZ387">
        <v>2</v>
      </c>
      <c r="CA387">
        <v>430</v>
      </c>
      <c r="CB387" t="s">
        <v>124</v>
      </c>
      <c r="CC387">
        <f>IF(fun[[#This Row],[GarageQual]]="Ex",5,IF(fun[[#This Row],[GarageQual]]="Gd",4,IF(fun[[#This Row],[GarageQual]]="TA",3,IF(fun[[#This Row],[GarageQual]]="Fa",2,IF(fun[[#This Row],[GarageQual]]="Po",1,0)))))</f>
        <v>3</v>
      </c>
      <c r="CD387" t="s">
        <v>124</v>
      </c>
      <c r="CE387">
        <f>IF(fun[[#This Row],[GarageCond]]="Ex",5,IF(fun[[#This Row],[GarageCond]]="Gd",4,IF(fun[[#This Row],[GarageCond]]="TA",3,IF(fun[[#This Row],[GarageCond]]="Fa",2,IF(fun[[#This Row],[GarageCond]]="Po",1,0)))))</f>
        <v>3</v>
      </c>
      <c r="CF387" t="s">
        <v>131</v>
      </c>
      <c r="CG387">
        <v>146</v>
      </c>
      <c r="CH387">
        <v>20</v>
      </c>
      <c r="CI387">
        <v>0</v>
      </c>
      <c r="CJ387">
        <v>0</v>
      </c>
      <c r="CK387">
        <v>144</v>
      </c>
      <c r="CL387">
        <f>(0.5*fun[[#This Row],[WoodDeckSF]])+fun[[#This Row],[OpenPorchSF]]+(2*fun[[#This Row],[EnclosedPorch]])+(1.5*fun[[#This Row],[3SsnPorch]])+fun[[#This Row],[ScreenPorch]]</f>
        <v>237</v>
      </c>
      <c r="CM387">
        <v>0</v>
      </c>
      <c r="CN387" t="s">
        <v>109</v>
      </c>
      <c r="CO387">
        <f>IF(fun[[#This Row],[PoolQC]]="Ex",5,IF(fun[[#This Row],[PoolQC]]="Gd",4,IF(fun[[#This Row],[PoolQC]]="TA",3,IF(fun[[#This Row],[PoolQC]]="Fa",2,IF(fun[[#This Row],[PoolQC]]="Po",1,0)))))</f>
        <v>0</v>
      </c>
      <c r="CP387" t="s">
        <v>109</v>
      </c>
      <c r="CQ387" t="s">
        <v>109</v>
      </c>
      <c r="CR387">
        <v>0</v>
      </c>
      <c r="CS387">
        <v>4</v>
      </c>
      <c r="CT387">
        <v>2010</v>
      </c>
      <c r="CU387" t="s">
        <v>136</v>
      </c>
      <c r="CV387" t="s">
        <v>137</v>
      </c>
      <c r="CW387">
        <f>COUNTIF(fun[[#This Row],[Id]:[SaleCondition]],0)</f>
        <v>16</v>
      </c>
      <c r="CX387">
        <f>COUNTIF(fun[[#This Row],[Id]:[SaleCondition]],"NA")</f>
        <v>4</v>
      </c>
      <c r="CY387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387">
        <f>fun[NUM_ExCond]+fun[NUM_BsmtCond]+fun[NUM_GarCond]</f>
        <v>9</v>
      </c>
      <c r="DA3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3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387">
        <v>192000</v>
      </c>
    </row>
    <row r="388" spans="1:107" x14ac:dyDescent="0.25">
      <c r="A388">
        <v>387</v>
      </c>
      <c r="B388">
        <v>50</v>
      </c>
      <c r="C388" t="s">
        <v>107</v>
      </c>
      <c r="D388">
        <f>IF(fun[[#This Row],[MSZoning]]="RL",1,0)</f>
        <v>1</v>
      </c>
      <c r="E388">
        <f>IF(fun[[#This Row],[rl]]="RM",1,0)</f>
        <v>0</v>
      </c>
      <c r="F388">
        <f>IF(fun[[#This Row],[rm]]="RH",1,0)</f>
        <v>0</v>
      </c>
      <c r="G388">
        <f>IF(fun[[#This Row],[rh]]="C (all)",1,0)</f>
        <v>0</v>
      </c>
      <c r="H388">
        <v>58</v>
      </c>
      <c r="I388">
        <f>IF(fun[[#This Row],[LotFrontage]]="NA",0,fun[[#This Row],[LotFrontage]])</f>
        <v>58</v>
      </c>
      <c r="J388">
        <v>8410</v>
      </c>
      <c r="K388" t="s">
        <v>108</v>
      </c>
      <c r="L388" t="s">
        <v>109</v>
      </c>
      <c r="M388" t="s">
        <v>110</v>
      </c>
      <c r="N388" t="s">
        <v>111</v>
      </c>
      <c r="O388" t="s">
        <v>112</v>
      </c>
      <c r="P388" t="s">
        <v>138</v>
      </c>
      <c r="Q388" t="s">
        <v>114</v>
      </c>
      <c r="R388" t="s">
        <v>211</v>
      </c>
      <c r="S388" t="s">
        <v>140</v>
      </c>
      <c r="T388" t="s">
        <v>116</v>
      </c>
      <c r="U388" t="s">
        <v>117</v>
      </c>
      <c r="V388" t="s">
        <v>158</v>
      </c>
      <c r="W388">
        <v>5</v>
      </c>
      <c r="X388">
        <v>3</v>
      </c>
      <c r="Y388">
        <v>1910</v>
      </c>
      <c r="Z388">
        <v>1996</v>
      </c>
      <c r="AA388" t="s">
        <v>210</v>
      </c>
      <c r="AB388" t="s">
        <v>120</v>
      </c>
      <c r="AC388" t="s">
        <v>150</v>
      </c>
      <c r="AD388" t="s">
        <v>121</v>
      </c>
      <c r="AE388" t="s">
        <v>143</v>
      </c>
      <c r="AF388">
        <v>0</v>
      </c>
      <c r="AG388" t="s">
        <v>124</v>
      </c>
      <c r="AH388">
        <f>IF(fun[[#This Row],[ExterQual]]="Ex",5,IF(fun[[#This Row],[ExterQual]]="Gd",4,IF(fun[[#This Row],[ExterQual]]="TA",3,IF(fun[[#This Row],[ExterQual]]="Fa",2,1))))</f>
        <v>3</v>
      </c>
      <c r="AI388" t="s">
        <v>173</v>
      </c>
      <c r="AJ388">
        <f>IF(fun[[#This Row],[ExterCond]]="Ex",5,IF(fun[[#This Row],[ExterCond]]="Gd",4,IF(fun[[#This Row],[ExterCond]]="TA",3,IF(fun[[#This Row],[ExterCond]]="Fa",2,1))))</f>
        <v>2</v>
      </c>
      <c r="AK388" t="s">
        <v>125</v>
      </c>
      <c r="AL388" t="s">
        <v>124</v>
      </c>
      <c r="AM388">
        <f>IF(fun[[#This Row],[BsmtQual]]="Ex",5,IF(fun[[#This Row],[BsmtQual]]="Gd",4,IF(fun[[#This Row],[BsmtQual]]="TA",3,IF(fun[[#This Row],[BsmtQual]]="Fa",2,IF(fun[[#This Row],[BsmtQual]]="Po",1,0)))))</f>
        <v>3</v>
      </c>
      <c r="AN388" t="s">
        <v>124</v>
      </c>
      <c r="AO388">
        <f>IF(fun[[#This Row],[BsmtCond]]="Ex",5,IF(fun[[#This Row],[BsmtCond]]="Gd",4,IF(fun[[#This Row],[BsmtCond]]="TA",3,IF(fun[[#This Row],[BsmtCond]]="Fa",2,IF(fun[[#This Row],[BsmtCond]]="Po",1,0)))))</f>
        <v>3</v>
      </c>
      <c r="AP388" t="s">
        <v>126</v>
      </c>
      <c r="AQ388">
        <f>IF(fun[[#This Row],[BsmtExposure]]="Gd",3,IF(fun[[#This Row],[BsmtExposure]]="Av",2,IF(fun[[#This Row],[BsmtExposure]]="Mn",1,0)))</f>
        <v>0</v>
      </c>
      <c r="AR388" t="s">
        <v>128</v>
      </c>
      <c r="AS388">
        <v>0</v>
      </c>
      <c r="AT388" t="s">
        <v>128</v>
      </c>
      <c r="AU388">
        <v>0</v>
      </c>
      <c r="AV388">
        <v>658</v>
      </c>
      <c r="AW388">
        <v>658</v>
      </c>
      <c r="AX388" t="s">
        <v>129</v>
      </c>
      <c r="AY388" t="s">
        <v>124</v>
      </c>
      <c r="AZ388">
        <f>IF(fun[[#This Row],[HeatingQC]]="Ex",5,IF(fun[[#This Row],[HeatingQC]]="Gd",4,IF(fun[[#This Row],[HeatingQC]]="TA",3,IF(fun[[#This Row],[HeatingQC]]="Fa",2,IF(fun[[#This Row],[HeatingQC]]="Po",1,0)))))</f>
        <v>3</v>
      </c>
      <c r="BA388" t="s">
        <v>131</v>
      </c>
      <c r="BB388" t="s">
        <v>132</v>
      </c>
      <c r="BC388">
        <v>658</v>
      </c>
      <c r="BD388">
        <v>526</v>
      </c>
      <c r="BE388">
        <v>0</v>
      </c>
      <c r="BF388">
        <v>1184</v>
      </c>
      <c r="BG388">
        <f>LOG(fun[[#This Row],[GrLivArea]])</f>
        <v>3.0733517023869008</v>
      </c>
      <c r="BH388">
        <v>0</v>
      </c>
      <c r="BI388">
        <v>0</v>
      </c>
      <c r="BJ388">
        <f>fun[[#This Row],[BsmtFullBath]]+(0.5*fun[[#This Row],[BsmtHalfBath]])</f>
        <v>0</v>
      </c>
      <c r="BK388">
        <v>1</v>
      </c>
      <c r="BL388">
        <v>0</v>
      </c>
      <c r="BM388">
        <f>fun[[#This Row],[HalfBath]]+fun[[#This Row],[TOTBaseBath]]+fun[[#This Row],[FullBath]]</f>
        <v>1</v>
      </c>
      <c r="BN388">
        <v>5</v>
      </c>
      <c r="BO388">
        <v>1</v>
      </c>
      <c r="BP388" t="s">
        <v>124</v>
      </c>
      <c r="BQ388">
        <f>IF(fun[[#This Row],[KitchenQual]]="Ex",5,IF(fun[[#This Row],[KitchenQual]]="Gd",4,IF(fun[[#This Row],[KitchenQual]]="TA",3,IF(fun[[#This Row],[KitchenQual]]="Fa",2,0))))</f>
        <v>3</v>
      </c>
      <c r="BR388">
        <v>8</v>
      </c>
      <c r="BS388" t="s">
        <v>133</v>
      </c>
      <c r="BT388">
        <v>0</v>
      </c>
      <c r="BU388" t="s">
        <v>109</v>
      </c>
      <c r="BV388">
        <f>IF(fun[[#This Row],[FireplaceQu]]="Ex",5,IF(fun[[#This Row],[FireplaceQu]]="Gd",4,IF(fun[[#This Row],[FireplaceQu]]="TA",3,IF(fun[[#This Row],[FireplaceQu]]="Fa",2,0))))</f>
        <v>0</v>
      </c>
      <c r="BW388" t="s">
        <v>109</v>
      </c>
      <c r="BX388" t="s">
        <v>109</v>
      </c>
      <c r="BY388" t="s">
        <v>109</v>
      </c>
      <c r="BZ388">
        <v>0</v>
      </c>
      <c r="CA388">
        <v>0</v>
      </c>
      <c r="CB388" t="s">
        <v>109</v>
      </c>
      <c r="CC388">
        <f>IF(fun[[#This Row],[GarageQual]]="Ex",5,IF(fun[[#This Row],[GarageQual]]="Gd",4,IF(fun[[#This Row],[GarageQual]]="TA",3,IF(fun[[#This Row],[GarageQual]]="Fa",2,IF(fun[[#This Row],[GarageQual]]="Po",1,0)))))</f>
        <v>0</v>
      </c>
      <c r="CD388" t="s">
        <v>109</v>
      </c>
      <c r="CE388">
        <f>IF(fun[[#This Row],[GarageCond]]="Ex",5,IF(fun[[#This Row],[GarageCond]]="Gd",4,IF(fun[[#This Row],[GarageCond]]="TA",3,IF(fun[[#This Row],[GarageCond]]="Fa",2,IF(fun[[#This Row],[GarageCond]]="Po",1,0)))))</f>
        <v>0</v>
      </c>
      <c r="CF388" t="s">
        <v>203</v>
      </c>
      <c r="CG388">
        <v>0</v>
      </c>
      <c r="CH388">
        <v>151</v>
      </c>
      <c r="CI388">
        <v>0</v>
      </c>
      <c r="CJ388">
        <v>0</v>
      </c>
      <c r="CK388">
        <v>0</v>
      </c>
      <c r="CL388">
        <f>(0.5*fun[[#This Row],[WoodDeckSF]])+fun[[#This Row],[OpenPorchSF]]+(2*fun[[#This Row],[EnclosedPorch]])+(1.5*fun[[#This Row],[3SsnPorch]])+fun[[#This Row],[ScreenPorch]]</f>
        <v>151</v>
      </c>
      <c r="CM388">
        <v>0</v>
      </c>
      <c r="CN388" t="s">
        <v>109</v>
      </c>
      <c r="CO388">
        <f>IF(fun[[#This Row],[PoolQC]]="Ex",5,IF(fun[[#This Row],[PoolQC]]="Gd",4,IF(fun[[#This Row],[PoolQC]]="TA",3,IF(fun[[#This Row],[PoolQC]]="Fa",2,IF(fun[[#This Row],[PoolQC]]="Po",1,0)))))</f>
        <v>0</v>
      </c>
      <c r="CP388" t="s">
        <v>109</v>
      </c>
      <c r="CQ388" t="s">
        <v>109</v>
      </c>
      <c r="CR388">
        <v>0</v>
      </c>
      <c r="CS388">
        <v>5</v>
      </c>
      <c r="CT388">
        <v>2006</v>
      </c>
      <c r="CU388" t="s">
        <v>136</v>
      </c>
      <c r="CV388" t="s">
        <v>214</v>
      </c>
      <c r="CW388">
        <f>COUNTIF(fun[[#This Row],[Id]:[SaleCondition]],0)</f>
        <v>25</v>
      </c>
      <c r="CX388">
        <f>COUNTIF(fun[[#This Row],[Id]:[SaleCondition]],"NA")</f>
        <v>10</v>
      </c>
      <c r="CY388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388">
        <f>fun[NUM_ExCond]+fun[NUM_BsmtCond]+fun[NUM_GarCond]</f>
        <v>5</v>
      </c>
      <c r="DA3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45</v>
      </c>
      <c r="DB3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33</v>
      </c>
      <c r="DC388">
        <v>81000</v>
      </c>
    </row>
    <row r="389" spans="1:107" x14ac:dyDescent="0.25">
      <c r="A389">
        <v>388</v>
      </c>
      <c r="B389">
        <v>80</v>
      </c>
      <c r="C389" t="s">
        <v>107</v>
      </c>
      <c r="D389">
        <f>IF(fun[[#This Row],[MSZoning]]="RL",1,0)</f>
        <v>1</v>
      </c>
      <c r="E389">
        <f>IF(fun[[#This Row],[rl]]="RM",1,0)</f>
        <v>0</v>
      </c>
      <c r="F389">
        <f>IF(fun[[#This Row],[rm]]="RH",1,0)</f>
        <v>0</v>
      </c>
      <c r="G389">
        <f>IF(fun[[#This Row],[rh]]="C (all)",1,0)</f>
        <v>0</v>
      </c>
      <c r="H389">
        <v>72</v>
      </c>
      <c r="I389">
        <f>IF(fun[[#This Row],[LotFrontage]]="NA",0,fun[[#This Row],[LotFrontage]])</f>
        <v>72</v>
      </c>
      <c r="J389">
        <v>7200</v>
      </c>
      <c r="K389" t="s">
        <v>108</v>
      </c>
      <c r="L389" t="s">
        <v>109</v>
      </c>
      <c r="M389" t="s">
        <v>110</v>
      </c>
      <c r="N389" t="s">
        <v>111</v>
      </c>
      <c r="O389" t="s">
        <v>112</v>
      </c>
      <c r="P389" t="s">
        <v>113</v>
      </c>
      <c r="Q389" t="s">
        <v>114</v>
      </c>
      <c r="R389" t="s">
        <v>211</v>
      </c>
      <c r="S389" t="s">
        <v>116</v>
      </c>
      <c r="T389" t="s">
        <v>116</v>
      </c>
      <c r="U389" t="s">
        <v>117</v>
      </c>
      <c r="V389" t="s">
        <v>223</v>
      </c>
      <c r="W389">
        <v>6</v>
      </c>
      <c r="X389">
        <v>6</v>
      </c>
      <c r="Y389">
        <v>1976</v>
      </c>
      <c r="Z389">
        <v>1976</v>
      </c>
      <c r="AA389" t="s">
        <v>178</v>
      </c>
      <c r="AB389" t="s">
        <v>120</v>
      </c>
      <c r="AC389" t="s">
        <v>142</v>
      </c>
      <c r="AD389" t="s">
        <v>142</v>
      </c>
      <c r="AE389" t="s">
        <v>122</v>
      </c>
      <c r="AF389">
        <v>255</v>
      </c>
      <c r="AG389" t="s">
        <v>124</v>
      </c>
      <c r="AH389">
        <f>IF(fun[[#This Row],[ExterQual]]="Ex",5,IF(fun[[#This Row],[ExterQual]]="Gd",4,IF(fun[[#This Row],[ExterQual]]="TA",3,IF(fun[[#This Row],[ExterQual]]="Fa",2,1))))</f>
        <v>3</v>
      </c>
      <c r="AI389" t="s">
        <v>124</v>
      </c>
      <c r="AJ389">
        <f>IF(fun[[#This Row],[ExterCond]]="Ex",5,IF(fun[[#This Row],[ExterCond]]="Gd",4,IF(fun[[#This Row],[ExterCond]]="TA",3,IF(fun[[#This Row],[ExterCond]]="Fa",2,1))))</f>
        <v>3</v>
      </c>
      <c r="AK389" t="s">
        <v>144</v>
      </c>
      <c r="AL389" t="s">
        <v>124</v>
      </c>
      <c r="AM389">
        <f>IF(fun[[#This Row],[BsmtQual]]="Ex",5,IF(fun[[#This Row],[BsmtQual]]="Gd",4,IF(fun[[#This Row],[BsmtQual]]="TA",3,IF(fun[[#This Row],[BsmtQual]]="Fa",2,IF(fun[[#This Row],[BsmtQual]]="Po",1,0)))))</f>
        <v>3</v>
      </c>
      <c r="AN389" t="s">
        <v>124</v>
      </c>
      <c r="AO389">
        <f>IF(fun[[#This Row],[BsmtCond]]="Ex",5,IF(fun[[#This Row],[BsmtCond]]="Gd",4,IF(fun[[#This Row],[BsmtCond]]="TA",3,IF(fun[[#This Row],[BsmtCond]]="Fa",2,IF(fun[[#This Row],[BsmtCond]]="Po",1,0)))))</f>
        <v>3</v>
      </c>
      <c r="AP389" t="s">
        <v>156</v>
      </c>
      <c r="AQ389">
        <f>IF(fun[[#This Row],[BsmtExposure]]="Gd",3,IF(fun[[#This Row],[BsmtExposure]]="Av",2,IF(fun[[#This Row],[BsmtExposure]]="Mn",1,0)))</f>
        <v>2</v>
      </c>
      <c r="AR389" t="s">
        <v>145</v>
      </c>
      <c r="AS389">
        <v>631</v>
      </c>
      <c r="AT389" t="s">
        <v>128</v>
      </c>
      <c r="AU389">
        <v>0</v>
      </c>
      <c r="AV389">
        <v>410</v>
      </c>
      <c r="AW389">
        <v>1041</v>
      </c>
      <c r="AX389" t="s">
        <v>129</v>
      </c>
      <c r="AY389" t="s">
        <v>130</v>
      </c>
      <c r="AZ389">
        <f>IF(fun[[#This Row],[HeatingQC]]="Ex",5,IF(fun[[#This Row],[HeatingQC]]="Gd",4,IF(fun[[#This Row],[HeatingQC]]="TA",3,IF(fun[[#This Row],[HeatingQC]]="Fa",2,IF(fun[[#This Row],[HeatingQC]]="Po",1,0)))))</f>
        <v>5</v>
      </c>
      <c r="BA389" t="s">
        <v>131</v>
      </c>
      <c r="BB389" t="s">
        <v>132</v>
      </c>
      <c r="BC389">
        <v>1125</v>
      </c>
      <c r="BD389">
        <v>0</v>
      </c>
      <c r="BE389">
        <v>0</v>
      </c>
      <c r="BF389">
        <v>1125</v>
      </c>
      <c r="BG389">
        <f>LOG(fun[[#This Row],[GrLivArea]])</f>
        <v>3.0511525224473814</v>
      </c>
      <c r="BH389">
        <v>1</v>
      </c>
      <c r="BI389">
        <v>0</v>
      </c>
      <c r="BJ389">
        <f>fun[[#This Row],[BsmtFullBath]]+(0.5*fun[[#This Row],[BsmtHalfBath]])</f>
        <v>1</v>
      </c>
      <c r="BK389">
        <v>1</v>
      </c>
      <c r="BL389">
        <v>0</v>
      </c>
      <c r="BM389">
        <f>fun[[#This Row],[HalfBath]]+fun[[#This Row],[TOTBaseBath]]+fun[[#This Row],[FullBath]]</f>
        <v>2</v>
      </c>
      <c r="BN389">
        <v>3</v>
      </c>
      <c r="BO389">
        <v>1</v>
      </c>
      <c r="BP389" t="s">
        <v>124</v>
      </c>
      <c r="BQ389">
        <f>IF(fun[[#This Row],[KitchenQual]]="Ex",5,IF(fun[[#This Row],[KitchenQual]]="Gd",4,IF(fun[[#This Row],[KitchenQual]]="TA",3,IF(fun[[#This Row],[KitchenQual]]="Fa",2,0))))</f>
        <v>3</v>
      </c>
      <c r="BR389">
        <v>6</v>
      </c>
      <c r="BS389" t="s">
        <v>133</v>
      </c>
      <c r="BT389">
        <v>1</v>
      </c>
      <c r="BU389" t="s">
        <v>173</v>
      </c>
      <c r="BV389">
        <f>IF(fun[[#This Row],[FireplaceQu]]="Ex",5,IF(fun[[#This Row],[FireplaceQu]]="Gd",4,IF(fun[[#This Row],[FireplaceQu]]="TA",3,IF(fun[[#This Row],[FireplaceQu]]="Fa",2,0))))</f>
        <v>2</v>
      </c>
      <c r="BW389" t="s">
        <v>153</v>
      </c>
      <c r="BX389">
        <v>1977</v>
      </c>
      <c r="BY389" t="s">
        <v>128</v>
      </c>
      <c r="BZ389">
        <v>1</v>
      </c>
      <c r="CA389">
        <v>352</v>
      </c>
      <c r="CB389" t="s">
        <v>124</v>
      </c>
      <c r="CC389">
        <f>IF(fun[[#This Row],[GarageQual]]="Ex",5,IF(fun[[#This Row],[GarageQual]]="Gd",4,IF(fun[[#This Row],[GarageQual]]="TA",3,IF(fun[[#This Row],[GarageQual]]="Fa",2,IF(fun[[#This Row],[GarageQual]]="Po",1,0)))))</f>
        <v>3</v>
      </c>
      <c r="CD389" t="s">
        <v>124</v>
      </c>
      <c r="CE389">
        <f>IF(fun[[#This Row],[GarageCond]]="Ex",5,IF(fun[[#This Row],[GarageCond]]="Gd",4,IF(fun[[#This Row],[GarageCond]]="TA",3,IF(fun[[#This Row],[GarageCond]]="Fa",2,IF(fun[[#This Row],[GarageCond]]="Po",1,0)))))</f>
        <v>3</v>
      </c>
      <c r="CF389" t="s">
        <v>131</v>
      </c>
      <c r="CG389">
        <v>296</v>
      </c>
      <c r="CH389">
        <v>0</v>
      </c>
      <c r="CI389">
        <v>0</v>
      </c>
      <c r="CJ389">
        <v>0</v>
      </c>
      <c r="CK389">
        <v>0</v>
      </c>
      <c r="CL389">
        <f>(0.5*fun[[#This Row],[WoodDeckSF]])+fun[[#This Row],[OpenPorchSF]]+(2*fun[[#This Row],[EnclosedPorch]])+(1.5*fun[[#This Row],[3SsnPorch]])+fun[[#This Row],[ScreenPorch]]</f>
        <v>148</v>
      </c>
      <c r="CM389">
        <v>0</v>
      </c>
      <c r="CN389" t="s">
        <v>109</v>
      </c>
      <c r="CO389">
        <f>IF(fun[[#This Row],[PoolQC]]="Ex",5,IF(fun[[#This Row],[PoolQC]]="Gd",4,IF(fun[[#This Row],[PoolQC]]="TA",3,IF(fun[[#This Row],[PoolQC]]="Fa",2,IF(fun[[#This Row],[PoolQC]]="Po",1,0)))))</f>
        <v>0</v>
      </c>
      <c r="CP389" t="s">
        <v>189</v>
      </c>
      <c r="CQ389" t="s">
        <v>109</v>
      </c>
      <c r="CR389">
        <v>0</v>
      </c>
      <c r="CS389">
        <v>10</v>
      </c>
      <c r="CT389">
        <v>2009</v>
      </c>
      <c r="CU389" t="s">
        <v>136</v>
      </c>
      <c r="CV389" t="s">
        <v>154</v>
      </c>
      <c r="CW389">
        <f>COUNTIF(fun[[#This Row],[Id]:[SaleCondition]],0)</f>
        <v>15</v>
      </c>
      <c r="CX389">
        <f>COUNTIF(fun[[#This Row],[Id]:[SaleCondition]],"NA")</f>
        <v>3</v>
      </c>
      <c r="CY389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389">
        <f>fun[NUM_ExCond]+fun[NUM_BsmtCond]+fun[NUM_GarCond]</f>
        <v>9</v>
      </c>
      <c r="DA3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3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61.75</v>
      </c>
      <c r="DC389">
        <v>125000</v>
      </c>
    </row>
    <row r="390" spans="1:107" x14ac:dyDescent="0.25">
      <c r="A390">
        <v>389</v>
      </c>
      <c r="B390">
        <v>20</v>
      </c>
      <c r="C390" t="s">
        <v>107</v>
      </c>
      <c r="D390">
        <f>IF(fun[[#This Row],[MSZoning]]="RL",1,0)</f>
        <v>1</v>
      </c>
      <c r="E390">
        <f>IF(fun[[#This Row],[rl]]="RM",1,0)</f>
        <v>0</v>
      </c>
      <c r="F390">
        <f>IF(fun[[#This Row],[rm]]="RH",1,0)</f>
        <v>0</v>
      </c>
      <c r="G390">
        <f>IF(fun[[#This Row],[rh]]="C (all)",1,0)</f>
        <v>0</v>
      </c>
      <c r="H390">
        <v>93</v>
      </c>
      <c r="I390">
        <f>IF(fun[[#This Row],[LotFrontage]]="NA",0,fun[[#This Row],[LotFrontage]])</f>
        <v>93</v>
      </c>
      <c r="J390">
        <v>9382</v>
      </c>
      <c r="K390" t="s">
        <v>108</v>
      </c>
      <c r="L390" t="s">
        <v>109</v>
      </c>
      <c r="M390" t="s">
        <v>146</v>
      </c>
      <c r="N390" t="s">
        <v>111</v>
      </c>
      <c r="O390" t="s">
        <v>112</v>
      </c>
      <c r="P390" t="s">
        <v>192</v>
      </c>
      <c r="Q390" t="s">
        <v>114</v>
      </c>
      <c r="R390" t="s">
        <v>115</v>
      </c>
      <c r="S390" t="s">
        <v>116</v>
      </c>
      <c r="T390" t="s">
        <v>116</v>
      </c>
      <c r="U390" t="s">
        <v>117</v>
      </c>
      <c r="V390" t="s">
        <v>141</v>
      </c>
      <c r="W390">
        <v>7</v>
      </c>
      <c r="X390">
        <v>5</v>
      </c>
      <c r="Y390">
        <v>1999</v>
      </c>
      <c r="Z390">
        <v>2000</v>
      </c>
      <c r="AA390" t="s">
        <v>119</v>
      </c>
      <c r="AB390" t="s">
        <v>120</v>
      </c>
      <c r="AC390" t="s">
        <v>121</v>
      </c>
      <c r="AD390" t="s">
        <v>121</v>
      </c>
      <c r="AE390" t="s">
        <v>122</v>
      </c>
      <c r="AF390">
        <v>125</v>
      </c>
      <c r="AG390" t="s">
        <v>123</v>
      </c>
      <c r="AH390">
        <f>IF(fun[[#This Row],[ExterQual]]="Ex",5,IF(fun[[#This Row],[ExterQual]]="Gd",4,IF(fun[[#This Row],[ExterQual]]="TA",3,IF(fun[[#This Row],[ExterQual]]="Fa",2,1))))</f>
        <v>4</v>
      </c>
      <c r="AI390" t="s">
        <v>124</v>
      </c>
      <c r="AJ390">
        <f>IF(fun[[#This Row],[ExterCond]]="Ex",5,IF(fun[[#This Row],[ExterCond]]="Gd",4,IF(fun[[#This Row],[ExterCond]]="TA",3,IF(fun[[#This Row],[ExterCond]]="Fa",2,1))))</f>
        <v>3</v>
      </c>
      <c r="AK390" t="s">
        <v>125</v>
      </c>
      <c r="AL390" t="s">
        <v>123</v>
      </c>
      <c r="AM390">
        <f>IF(fun[[#This Row],[BsmtQual]]="Ex",5,IF(fun[[#This Row],[BsmtQual]]="Gd",4,IF(fun[[#This Row],[BsmtQual]]="TA",3,IF(fun[[#This Row],[BsmtQual]]="Fa",2,IF(fun[[#This Row],[BsmtQual]]="Po",1,0)))))</f>
        <v>4</v>
      </c>
      <c r="AN390" t="s">
        <v>124</v>
      </c>
      <c r="AO390">
        <f>IF(fun[[#This Row],[BsmtCond]]="Ex",5,IF(fun[[#This Row],[BsmtCond]]="Gd",4,IF(fun[[#This Row],[BsmtCond]]="TA",3,IF(fun[[#This Row],[BsmtCond]]="Fa",2,IF(fun[[#This Row],[BsmtCond]]="Po",1,0)))))</f>
        <v>3</v>
      </c>
      <c r="AP390" t="s">
        <v>126</v>
      </c>
      <c r="AQ390">
        <f>IF(fun[[#This Row],[BsmtExposure]]="Gd",3,IF(fun[[#This Row],[BsmtExposure]]="Av",2,IF(fun[[#This Row],[BsmtExposure]]="Mn",1,0)))</f>
        <v>0</v>
      </c>
      <c r="AR390" t="s">
        <v>128</v>
      </c>
      <c r="AS390">
        <v>0</v>
      </c>
      <c r="AT390" t="s">
        <v>128</v>
      </c>
      <c r="AU390">
        <v>0</v>
      </c>
      <c r="AV390">
        <v>1468</v>
      </c>
      <c r="AW390">
        <v>1468</v>
      </c>
      <c r="AX390" t="s">
        <v>129</v>
      </c>
      <c r="AY390" t="s">
        <v>130</v>
      </c>
      <c r="AZ390">
        <f>IF(fun[[#This Row],[HeatingQC]]="Ex",5,IF(fun[[#This Row],[HeatingQC]]="Gd",4,IF(fun[[#This Row],[HeatingQC]]="TA",3,IF(fun[[#This Row],[HeatingQC]]="Fa",2,IF(fun[[#This Row],[HeatingQC]]="Po",1,0)))))</f>
        <v>5</v>
      </c>
      <c r="BA390" t="s">
        <v>131</v>
      </c>
      <c r="BB390" t="s">
        <v>132</v>
      </c>
      <c r="BC390">
        <v>1479</v>
      </c>
      <c r="BD390">
        <v>0</v>
      </c>
      <c r="BE390">
        <v>0</v>
      </c>
      <c r="BF390">
        <v>1479</v>
      </c>
      <c r="BG390">
        <f>LOG(fun[[#This Row],[GrLivArea]])</f>
        <v>3.1699681739968923</v>
      </c>
      <c r="BH390">
        <v>0</v>
      </c>
      <c r="BI390">
        <v>0</v>
      </c>
      <c r="BJ390">
        <f>fun[[#This Row],[BsmtFullBath]]+(0.5*fun[[#This Row],[BsmtHalfBath]])</f>
        <v>0</v>
      </c>
      <c r="BK390">
        <v>2</v>
      </c>
      <c r="BL390">
        <v>0</v>
      </c>
      <c r="BM390">
        <f>fun[[#This Row],[HalfBath]]+fun[[#This Row],[TOTBaseBath]]+fun[[#This Row],[FullBath]]</f>
        <v>2</v>
      </c>
      <c r="BN390">
        <v>3</v>
      </c>
      <c r="BO390">
        <v>1</v>
      </c>
      <c r="BP390" t="s">
        <v>123</v>
      </c>
      <c r="BQ390">
        <f>IF(fun[[#This Row],[KitchenQual]]="Ex",5,IF(fun[[#This Row],[KitchenQual]]="Gd",4,IF(fun[[#This Row],[KitchenQual]]="TA",3,IF(fun[[#This Row],[KitchenQual]]="Fa",2,0))))</f>
        <v>4</v>
      </c>
      <c r="BR390">
        <v>6</v>
      </c>
      <c r="BS390" t="s">
        <v>133</v>
      </c>
      <c r="BT390">
        <v>0</v>
      </c>
      <c r="BU390" t="s">
        <v>109</v>
      </c>
      <c r="BV390">
        <f>IF(fun[[#This Row],[FireplaceQu]]="Ex",5,IF(fun[[#This Row],[FireplaceQu]]="Gd",4,IF(fun[[#This Row],[FireplaceQu]]="TA",3,IF(fun[[#This Row],[FireplaceQu]]="Fa",2,0))))</f>
        <v>0</v>
      </c>
      <c r="BW390" t="s">
        <v>134</v>
      </c>
      <c r="BX390">
        <v>1999</v>
      </c>
      <c r="BY390" t="s">
        <v>135</v>
      </c>
      <c r="BZ390">
        <v>2</v>
      </c>
      <c r="CA390">
        <v>577</v>
      </c>
      <c r="CB390" t="s">
        <v>124</v>
      </c>
      <c r="CC390">
        <f>IF(fun[[#This Row],[GarageQual]]="Ex",5,IF(fun[[#This Row],[GarageQual]]="Gd",4,IF(fun[[#This Row],[GarageQual]]="TA",3,IF(fun[[#This Row],[GarageQual]]="Fa",2,IF(fun[[#This Row],[GarageQual]]="Po",1,0)))))</f>
        <v>3</v>
      </c>
      <c r="CD390" t="s">
        <v>124</v>
      </c>
      <c r="CE390">
        <f>IF(fun[[#This Row],[GarageCond]]="Ex",5,IF(fun[[#This Row],[GarageCond]]="Gd",4,IF(fun[[#This Row],[GarageCond]]="TA",3,IF(fun[[#This Row],[GarageCond]]="Fa",2,IF(fun[[#This Row],[GarageCond]]="Po",1,0)))))</f>
        <v>3</v>
      </c>
      <c r="CF390" t="s">
        <v>131</v>
      </c>
      <c r="CG390">
        <v>120</v>
      </c>
      <c r="CH390">
        <v>25</v>
      </c>
      <c r="CI390">
        <v>0</v>
      </c>
      <c r="CJ390">
        <v>0</v>
      </c>
      <c r="CK390">
        <v>0</v>
      </c>
      <c r="CL390">
        <f>(0.5*fun[[#This Row],[WoodDeckSF]])+fun[[#This Row],[OpenPorchSF]]+(2*fun[[#This Row],[EnclosedPorch]])+(1.5*fun[[#This Row],[3SsnPorch]])+fun[[#This Row],[ScreenPorch]]</f>
        <v>85</v>
      </c>
      <c r="CM390">
        <v>0</v>
      </c>
      <c r="CN390" t="s">
        <v>109</v>
      </c>
      <c r="CO390">
        <f>IF(fun[[#This Row],[PoolQC]]="Ex",5,IF(fun[[#This Row],[PoolQC]]="Gd",4,IF(fun[[#This Row],[PoolQC]]="TA",3,IF(fun[[#This Row],[PoolQC]]="Fa",2,IF(fun[[#This Row],[PoolQC]]="Po",1,0)))))</f>
        <v>0</v>
      </c>
      <c r="CP390" t="s">
        <v>109</v>
      </c>
      <c r="CQ390" t="s">
        <v>109</v>
      </c>
      <c r="CR390">
        <v>0</v>
      </c>
      <c r="CS390">
        <v>7</v>
      </c>
      <c r="CT390">
        <v>2008</v>
      </c>
      <c r="CU390" t="s">
        <v>136</v>
      </c>
      <c r="CV390" t="s">
        <v>137</v>
      </c>
      <c r="CW390">
        <f>COUNTIF(fun[[#This Row],[Id]:[SaleCondition]],0)</f>
        <v>20</v>
      </c>
      <c r="CX390">
        <f>COUNTIF(fun[[#This Row],[Id]:[SaleCondition]],"NA")</f>
        <v>5</v>
      </c>
      <c r="CY39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390">
        <f>fun[NUM_ExCond]+fun[NUM_BsmtCond]+fun[NUM_GarCond]</f>
        <v>9</v>
      </c>
      <c r="DA3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3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390">
        <v>191000</v>
      </c>
    </row>
    <row r="391" spans="1:107" x14ac:dyDescent="0.25">
      <c r="A391">
        <v>390</v>
      </c>
      <c r="B391">
        <v>60</v>
      </c>
      <c r="C391" t="s">
        <v>107</v>
      </c>
      <c r="D391">
        <f>IF(fun[[#This Row],[MSZoning]]="RL",1,0)</f>
        <v>1</v>
      </c>
      <c r="E391">
        <f>IF(fun[[#This Row],[rl]]="RM",1,0)</f>
        <v>0</v>
      </c>
      <c r="F391">
        <f>IF(fun[[#This Row],[rm]]="RH",1,0)</f>
        <v>0</v>
      </c>
      <c r="G391">
        <f>IF(fun[[#This Row],[rh]]="C (all)",1,0)</f>
        <v>0</v>
      </c>
      <c r="H391">
        <v>96</v>
      </c>
      <c r="I391">
        <f>IF(fun[[#This Row],[LotFrontage]]="NA",0,fun[[#This Row],[LotFrontage]])</f>
        <v>96</v>
      </c>
      <c r="J391">
        <v>12474</v>
      </c>
      <c r="K391" t="s">
        <v>108</v>
      </c>
      <c r="L391" t="s">
        <v>109</v>
      </c>
      <c r="M391" t="s">
        <v>110</v>
      </c>
      <c r="N391" t="s">
        <v>111</v>
      </c>
      <c r="O391" t="s">
        <v>112</v>
      </c>
      <c r="P391" t="s">
        <v>113</v>
      </c>
      <c r="Q391" t="s">
        <v>114</v>
      </c>
      <c r="R391" t="s">
        <v>180</v>
      </c>
      <c r="S391" t="s">
        <v>116</v>
      </c>
      <c r="T391" t="s">
        <v>116</v>
      </c>
      <c r="U391" t="s">
        <v>117</v>
      </c>
      <c r="V391" t="s">
        <v>118</v>
      </c>
      <c r="W391">
        <v>10</v>
      </c>
      <c r="X391">
        <v>5</v>
      </c>
      <c r="Y391">
        <v>2007</v>
      </c>
      <c r="Z391">
        <v>2008</v>
      </c>
      <c r="AA391" t="s">
        <v>119</v>
      </c>
      <c r="AB391" t="s">
        <v>120</v>
      </c>
      <c r="AC391" t="s">
        <v>121</v>
      </c>
      <c r="AD391" t="s">
        <v>121</v>
      </c>
      <c r="AE391" t="s">
        <v>163</v>
      </c>
      <c r="AF391">
        <v>272</v>
      </c>
      <c r="AG391" t="s">
        <v>130</v>
      </c>
      <c r="AH391">
        <f>IF(fun[[#This Row],[ExterQual]]="Ex",5,IF(fun[[#This Row],[ExterQual]]="Gd",4,IF(fun[[#This Row],[ExterQual]]="TA",3,IF(fun[[#This Row],[ExterQual]]="Fa",2,1))))</f>
        <v>5</v>
      </c>
      <c r="AI391" t="s">
        <v>124</v>
      </c>
      <c r="AJ391">
        <f>IF(fun[[#This Row],[ExterCond]]="Ex",5,IF(fun[[#This Row],[ExterCond]]="Gd",4,IF(fun[[#This Row],[ExterCond]]="TA",3,IF(fun[[#This Row],[ExterCond]]="Fa",2,1))))</f>
        <v>3</v>
      </c>
      <c r="AK391" t="s">
        <v>125</v>
      </c>
      <c r="AL391" t="s">
        <v>130</v>
      </c>
      <c r="AM391">
        <f>IF(fun[[#This Row],[BsmtQual]]="Ex",5,IF(fun[[#This Row],[BsmtQual]]="Gd",4,IF(fun[[#This Row],[BsmtQual]]="TA",3,IF(fun[[#This Row],[BsmtQual]]="Fa",2,IF(fun[[#This Row],[BsmtQual]]="Po",1,0)))))</f>
        <v>5</v>
      </c>
      <c r="AN391" t="s">
        <v>124</v>
      </c>
      <c r="AO391">
        <f>IF(fun[[#This Row],[BsmtCond]]="Ex",5,IF(fun[[#This Row],[BsmtCond]]="Gd",4,IF(fun[[#This Row],[BsmtCond]]="TA",3,IF(fun[[#This Row],[BsmtCond]]="Fa",2,IF(fun[[#This Row],[BsmtCond]]="Po",1,0)))))</f>
        <v>3</v>
      </c>
      <c r="AP391" t="s">
        <v>156</v>
      </c>
      <c r="AQ391">
        <f>IF(fun[[#This Row],[BsmtExposure]]="Gd",3,IF(fun[[#This Row],[BsmtExposure]]="Av",2,IF(fun[[#This Row],[BsmtExposure]]="Mn",1,0)))</f>
        <v>2</v>
      </c>
      <c r="AR391" t="s">
        <v>127</v>
      </c>
      <c r="AS391">
        <v>1280</v>
      </c>
      <c r="AT391" t="s">
        <v>128</v>
      </c>
      <c r="AU391">
        <v>0</v>
      </c>
      <c r="AV391">
        <v>402</v>
      </c>
      <c r="AW391">
        <v>1682</v>
      </c>
      <c r="AX391" t="s">
        <v>129</v>
      </c>
      <c r="AY391" t="s">
        <v>130</v>
      </c>
      <c r="AZ391">
        <f>IF(fun[[#This Row],[HeatingQC]]="Ex",5,IF(fun[[#This Row],[HeatingQC]]="Gd",4,IF(fun[[#This Row],[HeatingQC]]="TA",3,IF(fun[[#This Row],[HeatingQC]]="Fa",2,IF(fun[[#This Row],[HeatingQC]]="Po",1,0)))))</f>
        <v>5</v>
      </c>
      <c r="BA391" t="s">
        <v>131</v>
      </c>
      <c r="BB391" t="s">
        <v>132</v>
      </c>
      <c r="BC391">
        <v>1742</v>
      </c>
      <c r="BD391">
        <v>590</v>
      </c>
      <c r="BE391">
        <v>0</v>
      </c>
      <c r="BF391">
        <v>2332</v>
      </c>
      <c r="BG391">
        <f>LOG(fun[[#This Row],[GrLivArea]])</f>
        <v>3.3677285460869766</v>
      </c>
      <c r="BH391">
        <v>1</v>
      </c>
      <c r="BI391">
        <v>0</v>
      </c>
      <c r="BJ391">
        <f>fun[[#This Row],[BsmtFullBath]]+(0.5*fun[[#This Row],[BsmtHalfBath]])</f>
        <v>1</v>
      </c>
      <c r="BK391">
        <v>2</v>
      </c>
      <c r="BL391">
        <v>1</v>
      </c>
      <c r="BM391">
        <f>fun[[#This Row],[HalfBath]]+fun[[#This Row],[TOTBaseBath]]+fun[[#This Row],[FullBath]]</f>
        <v>4</v>
      </c>
      <c r="BN391">
        <v>3</v>
      </c>
      <c r="BO391">
        <v>1</v>
      </c>
      <c r="BP391" t="s">
        <v>130</v>
      </c>
      <c r="BQ391">
        <f>IF(fun[[#This Row],[KitchenQual]]="Ex",5,IF(fun[[#This Row],[KitchenQual]]="Gd",4,IF(fun[[#This Row],[KitchenQual]]="TA",3,IF(fun[[#This Row],[KitchenQual]]="Fa",2,0))))</f>
        <v>5</v>
      </c>
      <c r="BR391">
        <v>9</v>
      </c>
      <c r="BS391" t="s">
        <v>133</v>
      </c>
      <c r="BT391">
        <v>1</v>
      </c>
      <c r="BU391" t="s">
        <v>130</v>
      </c>
      <c r="BV391">
        <f>IF(fun[[#This Row],[FireplaceQu]]="Ex",5,IF(fun[[#This Row],[FireplaceQu]]="Gd",4,IF(fun[[#This Row],[FireplaceQu]]="TA",3,IF(fun[[#This Row],[FireplaceQu]]="Fa",2,0))))</f>
        <v>5</v>
      </c>
      <c r="BW391" t="s">
        <v>182</v>
      </c>
      <c r="BX391">
        <v>2008</v>
      </c>
      <c r="BY391" t="s">
        <v>183</v>
      </c>
      <c r="BZ391">
        <v>3</v>
      </c>
      <c r="CA391">
        <v>846</v>
      </c>
      <c r="CB391" t="s">
        <v>124</v>
      </c>
      <c r="CC391">
        <f>IF(fun[[#This Row],[GarageQual]]="Ex",5,IF(fun[[#This Row],[GarageQual]]="Gd",4,IF(fun[[#This Row],[GarageQual]]="TA",3,IF(fun[[#This Row],[GarageQual]]="Fa",2,IF(fun[[#This Row],[GarageQual]]="Po",1,0)))))</f>
        <v>3</v>
      </c>
      <c r="CD391" t="s">
        <v>124</v>
      </c>
      <c r="CE391">
        <f>IF(fun[[#This Row],[GarageCond]]="Ex",5,IF(fun[[#This Row],[GarageCond]]="Gd",4,IF(fun[[#This Row],[GarageCond]]="TA",3,IF(fun[[#This Row],[GarageCond]]="Fa",2,IF(fun[[#This Row],[GarageCond]]="Po",1,0)))))</f>
        <v>3</v>
      </c>
      <c r="CF391" t="s">
        <v>131</v>
      </c>
      <c r="CG391">
        <v>196</v>
      </c>
      <c r="CH391">
        <v>134</v>
      </c>
      <c r="CI391">
        <v>0</v>
      </c>
      <c r="CJ391">
        <v>0</v>
      </c>
      <c r="CK391">
        <v>0</v>
      </c>
      <c r="CL391">
        <f>(0.5*fun[[#This Row],[WoodDeckSF]])+fun[[#This Row],[OpenPorchSF]]+(2*fun[[#This Row],[EnclosedPorch]])+(1.5*fun[[#This Row],[3SsnPorch]])+fun[[#This Row],[ScreenPorch]]</f>
        <v>232</v>
      </c>
      <c r="CM391">
        <v>0</v>
      </c>
      <c r="CN391" t="s">
        <v>109</v>
      </c>
      <c r="CO391">
        <f>IF(fun[[#This Row],[PoolQC]]="Ex",5,IF(fun[[#This Row],[PoolQC]]="Gd",4,IF(fun[[#This Row],[PoolQC]]="TA",3,IF(fun[[#This Row],[PoolQC]]="Fa",2,IF(fun[[#This Row],[PoolQC]]="Po",1,0)))))</f>
        <v>0</v>
      </c>
      <c r="CP391" t="s">
        <v>109</v>
      </c>
      <c r="CQ391" t="s">
        <v>109</v>
      </c>
      <c r="CR391">
        <v>0</v>
      </c>
      <c r="CS391">
        <v>8</v>
      </c>
      <c r="CT391">
        <v>2008</v>
      </c>
      <c r="CU391" t="s">
        <v>184</v>
      </c>
      <c r="CV391" t="s">
        <v>185</v>
      </c>
      <c r="CW391">
        <f>COUNTIF(fun[[#This Row],[Id]:[SaleCondition]],0)</f>
        <v>12</v>
      </c>
      <c r="CX391">
        <f>COUNTIF(fun[[#This Row],[Id]:[SaleCondition]],"NA")</f>
        <v>4</v>
      </c>
      <c r="CY391">
        <f>fun[[#This Row],[OverallQual]]+fun[[#This Row],[NUM_ExQual]]+fun[[#This Row],[NUM_BsmtQual]]+fun[[#This Row],[NUM_Heat]]+fun[[#This Row],[NUM_KitchQual]]+fun[[#This Row],[NUM_GarQual]]+fun[[#This Row],[NUM_Pool]]+fun[NUM_Fire]</f>
        <v>38</v>
      </c>
      <c r="CZ391">
        <f>fun[NUM_ExCond]+fun[NUM_BsmtCond]+fun[NUM_GarCond]</f>
        <v>9</v>
      </c>
      <c r="DA3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137</v>
      </c>
      <c r="DB3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94.25</v>
      </c>
      <c r="DC391">
        <v>426000</v>
      </c>
    </row>
    <row r="392" spans="1:107" x14ac:dyDescent="0.25">
      <c r="A392">
        <v>391</v>
      </c>
      <c r="B392">
        <v>50</v>
      </c>
      <c r="C392" t="s">
        <v>107</v>
      </c>
      <c r="D392">
        <f>IF(fun[[#This Row],[MSZoning]]="RL",1,0)</f>
        <v>1</v>
      </c>
      <c r="E392">
        <f>IF(fun[[#This Row],[rl]]="RM",1,0)</f>
        <v>0</v>
      </c>
      <c r="F392">
        <f>IF(fun[[#This Row],[rm]]="RH",1,0)</f>
        <v>0</v>
      </c>
      <c r="G392">
        <f>IF(fun[[#This Row],[rh]]="C (all)",1,0)</f>
        <v>0</v>
      </c>
      <c r="H392">
        <v>50</v>
      </c>
      <c r="I392">
        <f>IF(fun[[#This Row],[LotFrontage]]="NA",0,fun[[#This Row],[LotFrontage]])</f>
        <v>50</v>
      </c>
      <c r="J392">
        <v>8405</v>
      </c>
      <c r="K392" t="s">
        <v>108</v>
      </c>
      <c r="L392" t="s">
        <v>200</v>
      </c>
      <c r="M392" t="s">
        <v>110</v>
      </c>
      <c r="N392" t="s">
        <v>111</v>
      </c>
      <c r="O392" t="s">
        <v>112</v>
      </c>
      <c r="P392" t="s">
        <v>113</v>
      </c>
      <c r="Q392" t="s">
        <v>114</v>
      </c>
      <c r="R392" t="s">
        <v>211</v>
      </c>
      <c r="S392" t="s">
        <v>116</v>
      </c>
      <c r="T392" t="s">
        <v>116</v>
      </c>
      <c r="U392" t="s">
        <v>117</v>
      </c>
      <c r="V392" t="s">
        <v>158</v>
      </c>
      <c r="W392">
        <v>5</v>
      </c>
      <c r="X392">
        <v>8</v>
      </c>
      <c r="Y392">
        <v>1900</v>
      </c>
      <c r="Z392">
        <v>1950</v>
      </c>
      <c r="AA392" t="s">
        <v>119</v>
      </c>
      <c r="AB392" t="s">
        <v>120</v>
      </c>
      <c r="AC392" t="s">
        <v>142</v>
      </c>
      <c r="AD392" t="s">
        <v>142</v>
      </c>
      <c r="AE392" t="s">
        <v>143</v>
      </c>
      <c r="AF392">
        <v>0</v>
      </c>
      <c r="AG392" t="s">
        <v>124</v>
      </c>
      <c r="AH392">
        <f>IF(fun[[#This Row],[ExterQual]]="Ex",5,IF(fun[[#This Row],[ExterQual]]="Gd",4,IF(fun[[#This Row],[ExterQual]]="TA",3,IF(fun[[#This Row],[ExterQual]]="Fa",2,1))))</f>
        <v>3</v>
      </c>
      <c r="AI392" t="s">
        <v>124</v>
      </c>
      <c r="AJ392">
        <f>IF(fun[[#This Row],[ExterCond]]="Ex",5,IF(fun[[#This Row],[ExterCond]]="Gd",4,IF(fun[[#This Row],[ExterCond]]="TA",3,IF(fun[[#This Row],[ExterCond]]="Fa",2,1))))</f>
        <v>3</v>
      </c>
      <c r="AK392" t="s">
        <v>152</v>
      </c>
      <c r="AL392" t="s">
        <v>124</v>
      </c>
      <c r="AM392">
        <f>IF(fun[[#This Row],[BsmtQual]]="Ex",5,IF(fun[[#This Row],[BsmtQual]]="Gd",4,IF(fun[[#This Row],[BsmtQual]]="TA",3,IF(fun[[#This Row],[BsmtQual]]="Fa",2,IF(fun[[#This Row],[BsmtQual]]="Po",1,0)))))</f>
        <v>3</v>
      </c>
      <c r="AN392" t="s">
        <v>123</v>
      </c>
      <c r="AO392">
        <f>IF(fun[[#This Row],[BsmtCond]]="Ex",5,IF(fun[[#This Row],[BsmtCond]]="Gd",4,IF(fun[[#This Row],[BsmtCond]]="TA",3,IF(fun[[#This Row],[BsmtCond]]="Fa",2,IF(fun[[#This Row],[BsmtCond]]="Po",1,0)))))</f>
        <v>4</v>
      </c>
      <c r="AP392" t="s">
        <v>126</v>
      </c>
      <c r="AQ392">
        <f>IF(fun[[#This Row],[BsmtExposure]]="Gd",3,IF(fun[[#This Row],[BsmtExposure]]="Av",2,IF(fun[[#This Row],[BsmtExposure]]="Mn",1,0)))</f>
        <v>0</v>
      </c>
      <c r="AR392" t="s">
        <v>179</v>
      </c>
      <c r="AS392">
        <v>241</v>
      </c>
      <c r="AT392" t="s">
        <v>167</v>
      </c>
      <c r="AU392">
        <v>391</v>
      </c>
      <c r="AV392">
        <v>229</v>
      </c>
      <c r="AW392">
        <v>861</v>
      </c>
      <c r="AX392" t="s">
        <v>129</v>
      </c>
      <c r="AY392" t="s">
        <v>130</v>
      </c>
      <c r="AZ392">
        <f>IF(fun[[#This Row],[HeatingQC]]="Ex",5,IF(fun[[#This Row],[HeatingQC]]="Gd",4,IF(fun[[#This Row],[HeatingQC]]="TA",3,IF(fun[[#This Row],[HeatingQC]]="Fa",2,IF(fun[[#This Row],[HeatingQC]]="Po",1,0)))))</f>
        <v>5</v>
      </c>
      <c r="BA392" t="s">
        <v>131</v>
      </c>
      <c r="BB392" t="s">
        <v>132</v>
      </c>
      <c r="BC392">
        <v>961</v>
      </c>
      <c r="BD392">
        <v>406</v>
      </c>
      <c r="BE392">
        <v>0</v>
      </c>
      <c r="BF392">
        <v>1367</v>
      </c>
      <c r="BG392">
        <f>LOG(fun[[#This Row],[GrLivArea]])</f>
        <v>3.1357685145678222</v>
      </c>
      <c r="BH392">
        <v>1</v>
      </c>
      <c r="BI392">
        <v>0</v>
      </c>
      <c r="BJ392">
        <f>fun[[#This Row],[BsmtFullBath]]+(0.5*fun[[#This Row],[BsmtHalfBath]])</f>
        <v>1</v>
      </c>
      <c r="BK392">
        <v>1</v>
      </c>
      <c r="BL392">
        <v>0</v>
      </c>
      <c r="BM392">
        <f>fun[[#This Row],[HalfBath]]+fun[[#This Row],[TOTBaseBath]]+fun[[#This Row],[FullBath]]</f>
        <v>2</v>
      </c>
      <c r="BN392">
        <v>4</v>
      </c>
      <c r="BO392">
        <v>1</v>
      </c>
      <c r="BP392" t="s">
        <v>124</v>
      </c>
      <c r="BQ392">
        <f>IF(fun[[#This Row],[KitchenQual]]="Ex",5,IF(fun[[#This Row],[KitchenQual]]="Gd",4,IF(fun[[#This Row],[KitchenQual]]="TA",3,IF(fun[[#This Row],[KitchenQual]]="Fa",2,0))))</f>
        <v>3</v>
      </c>
      <c r="BR392">
        <v>7</v>
      </c>
      <c r="BS392" t="s">
        <v>133</v>
      </c>
      <c r="BT392">
        <v>0</v>
      </c>
      <c r="BU392" t="s">
        <v>109</v>
      </c>
      <c r="BV392">
        <f>IF(fun[[#This Row],[FireplaceQu]]="Ex",5,IF(fun[[#This Row],[FireplaceQu]]="Gd",4,IF(fun[[#This Row],[FireplaceQu]]="TA",3,IF(fun[[#This Row],[FireplaceQu]]="Fa",2,0))))</f>
        <v>0</v>
      </c>
      <c r="BW392" t="s">
        <v>153</v>
      </c>
      <c r="BX392">
        <v>1978</v>
      </c>
      <c r="BY392" t="s">
        <v>128</v>
      </c>
      <c r="BZ392">
        <v>1</v>
      </c>
      <c r="CA392">
        <v>384</v>
      </c>
      <c r="CB392" t="s">
        <v>124</v>
      </c>
      <c r="CC392">
        <f>IF(fun[[#This Row],[GarageQual]]="Ex",5,IF(fun[[#This Row],[GarageQual]]="Gd",4,IF(fun[[#This Row],[GarageQual]]="TA",3,IF(fun[[#This Row],[GarageQual]]="Fa",2,IF(fun[[#This Row],[GarageQual]]="Po",1,0)))))</f>
        <v>3</v>
      </c>
      <c r="CD392" t="s">
        <v>124</v>
      </c>
      <c r="CE392">
        <f>IF(fun[[#This Row],[GarageCond]]="Ex",5,IF(fun[[#This Row],[GarageCond]]="Gd",4,IF(fun[[#This Row],[GarageCond]]="TA",3,IF(fun[[#This Row],[GarageCond]]="Fa",2,IF(fun[[#This Row],[GarageCond]]="Po",1,0)))))</f>
        <v>3</v>
      </c>
      <c r="CF392" t="s">
        <v>131</v>
      </c>
      <c r="CG392">
        <v>0</v>
      </c>
      <c r="CH392">
        <v>130</v>
      </c>
      <c r="CI392">
        <v>112</v>
      </c>
      <c r="CJ392">
        <v>0</v>
      </c>
      <c r="CK392">
        <v>0</v>
      </c>
      <c r="CL392">
        <f>(0.5*fun[[#This Row],[WoodDeckSF]])+fun[[#This Row],[OpenPorchSF]]+(2*fun[[#This Row],[EnclosedPorch]])+(1.5*fun[[#This Row],[3SsnPorch]])+fun[[#This Row],[ScreenPorch]]</f>
        <v>354</v>
      </c>
      <c r="CM392">
        <v>0</v>
      </c>
      <c r="CN392" t="s">
        <v>109</v>
      </c>
      <c r="CO392">
        <f>IF(fun[[#This Row],[PoolQC]]="Ex",5,IF(fun[[#This Row],[PoolQC]]="Gd",4,IF(fun[[#This Row],[PoolQC]]="TA",3,IF(fun[[#This Row],[PoolQC]]="Fa",2,IF(fun[[#This Row],[PoolQC]]="Po",1,0)))))</f>
        <v>0</v>
      </c>
      <c r="CP392" t="s">
        <v>160</v>
      </c>
      <c r="CQ392" t="s">
        <v>109</v>
      </c>
      <c r="CR392">
        <v>0</v>
      </c>
      <c r="CS392">
        <v>4</v>
      </c>
      <c r="CT392">
        <v>2008</v>
      </c>
      <c r="CU392" t="s">
        <v>136</v>
      </c>
      <c r="CV392" t="s">
        <v>137</v>
      </c>
      <c r="CW392">
        <f>COUNTIF(fun[[#This Row],[Id]:[SaleCondition]],0)</f>
        <v>16</v>
      </c>
      <c r="CX392">
        <f>COUNTIF(fun[[#This Row],[Id]:[SaleCondition]],"NA")</f>
        <v>3</v>
      </c>
      <c r="CY392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392">
        <f>fun[NUM_ExCond]+fun[NUM_BsmtCond]+fun[NUM_GarCond]</f>
        <v>10</v>
      </c>
      <c r="DA3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3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64.75</v>
      </c>
      <c r="DC392">
        <v>119000</v>
      </c>
    </row>
    <row r="393" spans="1:107" x14ac:dyDescent="0.25">
      <c r="A393">
        <v>392</v>
      </c>
      <c r="B393">
        <v>60</v>
      </c>
      <c r="C393" t="s">
        <v>107</v>
      </c>
      <c r="D393">
        <f>IF(fun[[#This Row],[MSZoning]]="RL",1,0)</f>
        <v>1</v>
      </c>
      <c r="E393">
        <f>IF(fun[[#This Row],[rl]]="RM",1,0)</f>
        <v>0</v>
      </c>
      <c r="F393">
        <f>IF(fun[[#This Row],[rm]]="RH",1,0)</f>
        <v>0</v>
      </c>
      <c r="G393">
        <f>IF(fun[[#This Row],[rh]]="C (all)",1,0)</f>
        <v>0</v>
      </c>
      <c r="H393">
        <v>71</v>
      </c>
      <c r="I393">
        <f>IF(fun[[#This Row],[LotFrontage]]="NA",0,fun[[#This Row],[LotFrontage]])</f>
        <v>71</v>
      </c>
      <c r="J393">
        <v>12209</v>
      </c>
      <c r="K393" t="s">
        <v>108</v>
      </c>
      <c r="L393" t="s">
        <v>109</v>
      </c>
      <c r="M393" t="s">
        <v>146</v>
      </c>
      <c r="N393" t="s">
        <v>111</v>
      </c>
      <c r="O393" t="s">
        <v>112</v>
      </c>
      <c r="P393" t="s">
        <v>192</v>
      </c>
      <c r="Q393" t="s">
        <v>114</v>
      </c>
      <c r="R393" t="s">
        <v>157</v>
      </c>
      <c r="S393" t="s">
        <v>116</v>
      </c>
      <c r="T393" t="s">
        <v>116</v>
      </c>
      <c r="U393" t="s">
        <v>117</v>
      </c>
      <c r="V393" t="s">
        <v>118</v>
      </c>
      <c r="W393">
        <v>6</v>
      </c>
      <c r="X393">
        <v>5</v>
      </c>
      <c r="Y393">
        <v>2001</v>
      </c>
      <c r="Z393">
        <v>2002</v>
      </c>
      <c r="AA393" t="s">
        <v>119</v>
      </c>
      <c r="AB393" t="s">
        <v>120</v>
      </c>
      <c r="AC393" t="s">
        <v>121</v>
      </c>
      <c r="AD393" t="s">
        <v>121</v>
      </c>
      <c r="AE393" t="s">
        <v>143</v>
      </c>
      <c r="AF393">
        <v>0</v>
      </c>
      <c r="AG393" t="s">
        <v>124</v>
      </c>
      <c r="AH393">
        <f>IF(fun[[#This Row],[ExterQual]]="Ex",5,IF(fun[[#This Row],[ExterQual]]="Gd",4,IF(fun[[#This Row],[ExterQual]]="TA",3,IF(fun[[#This Row],[ExterQual]]="Fa",2,1))))</f>
        <v>3</v>
      </c>
      <c r="AI393" t="s">
        <v>124</v>
      </c>
      <c r="AJ393">
        <f>IF(fun[[#This Row],[ExterCond]]="Ex",5,IF(fun[[#This Row],[ExterCond]]="Gd",4,IF(fun[[#This Row],[ExterCond]]="TA",3,IF(fun[[#This Row],[ExterCond]]="Fa",2,1))))</f>
        <v>3</v>
      </c>
      <c r="AK393" t="s">
        <v>125</v>
      </c>
      <c r="AL393" t="s">
        <v>130</v>
      </c>
      <c r="AM393">
        <f>IF(fun[[#This Row],[BsmtQual]]="Ex",5,IF(fun[[#This Row],[BsmtQual]]="Gd",4,IF(fun[[#This Row],[BsmtQual]]="TA",3,IF(fun[[#This Row],[BsmtQual]]="Fa",2,IF(fun[[#This Row],[BsmtQual]]="Po",1,0)))))</f>
        <v>5</v>
      </c>
      <c r="AN393" t="s">
        <v>124</v>
      </c>
      <c r="AO393">
        <f>IF(fun[[#This Row],[BsmtCond]]="Ex",5,IF(fun[[#This Row],[BsmtCond]]="Gd",4,IF(fun[[#This Row],[BsmtCond]]="TA",3,IF(fun[[#This Row],[BsmtCond]]="Fa",2,IF(fun[[#This Row],[BsmtCond]]="Po",1,0)))))</f>
        <v>3</v>
      </c>
      <c r="AP393" t="s">
        <v>126</v>
      </c>
      <c r="AQ393">
        <f>IF(fun[[#This Row],[BsmtExposure]]="Gd",3,IF(fun[[#This Row],[BsmtExposure]]="Av",2,IF(fun[[#This Row],[BsmtExposure]]="Mn",1,0)))</f>
        <v>0</v>
      </c>
      <c r="AR393" t="s">
        <v>145</v>
      </c>
      <c r="AS393">
        <v>690</v>
      </c>
      <c r="AT393" t="s">
        <v>128</v>
      </c>
      <c r="AU393">
        <v>0</v>
      </c>
      <c r="AV393">
        <v>114</v>
      </c>
      <c r="AW393">
        <v>804</v>
      </c>
      <c r="AX393" t="s">
        <v>129</v>
      </c>
      <c r="AY393" t="s">
        <v>130</v>
      </c>
      <c r="AZ393">
        <f>IF(fun[[#This Row],[HeatingQC]]="Ex",5,IF(fun[[#This Row],[HeatingQC]]="Gd",4,IF(fun[[#This Row],[HeatingQC]]="TA",3,IF(fun[[#This Row],[HeatingQC]]="Fa",2,IF(fun[[#This Row],[HeatingQC]]="Po",1,0)))))</f>
        <v>5</v>
      </c>
      <c r="BA393" t="s">
        <v>131</v>
      </c>
      <c r="BB393" t="s">
        <v>132</v>
      </c>
      <c r="BC393">
        <v>804</v>
      </c>
      <c r="BD393">
        <v>1157</v>
      </c>
      <c r="BE393">
        <v>0</v>
      </c>
      <c r="BF393">
        <v>1961</v>
      </c>
      <c r="BG393">
        <f>LOG(fun[[#This Row],[GrLivArea]])</f>
        <v>3.2924775936677841</v>
      </c>
      <c r="BH393">
        <v>1</v>
      </c>
      <c r="BI393">
        <v>0</v>
      </c>
      <c r="BJ393">
        <f>fun[[#This Row],[BsmtFullBath]]+(0.5*fun[[#This Row],[BsmtHalfBath]])</f>
        <v>1</v>
      </c>
      <c r="BK393">
        <v>2</v>
      </c>
      <c r="BL393">
        <v>1</v>
      </c>
      <c r="BM393">
        <f>fun[[#This Row],[HalfBath]]+fun[[#This Row],[TOTBaseBath]]+fun[[#This Row],[FullBath]]</f>
        <v>4</v>
      </c>
      <c r="BN393">
        <v>3</v>
      </c>
      <c r="BO393">
        <v>1</v>
      </c>
      <c r="BP393" t="s">
        <v>123</v>
      </c>
      <c r="BQ393">
        <f>IF(fun[[#This Row],[KitchenQual]]="Ex",5,IF(fun[[#This Row],[KitchenQual]]="Gd",4,IF(fun[[#This Row],[KitchenQual]]="TA",3,IF(fun[[#This Row],[KitchenQual]]="Fa",2,0))))</f>
        <v>4</v>
      </c>
      <c r="BR393">
        <v>7</v>
      </c>
      <c r="BS393" t="s">
        <v>133</v>
      </c>
      <c r="BT393">
        <v>1</v>
      </c>
      <c r="BU393" t="s">
        <v>124</v>
      </c>
      <c r="BV393">
        <f>IF(fun[[#This Row],[FireplaceQu]]="Ex",5,IF(fun[[#This Row],[FireplaceQu]]="Gd",4,IF(fun[[#This Row],[FireplaceQu]]="TA",3,IF(fun[[#This Row],[FireplaceQu]]="Fa",2,0))))</f>
        <v>3</v>
      </c>
      <c r="BW393" t="s">
        <v>182</v>
      </c>
      <c r="BX393">
        <v>2001</v>
      </c>
      <c r="BY393" t="s">
        <v>183</v>
      </c>
      <c r="BZ393">
        <v>2</v>
      </c>
      <c r="CA393">
        <v>560</v>
      </c>
      <c r="CB393" t="s">
        <v>124</v>
      </c>
      <c r="CC393">
        <f>IF(fun[[#This Row],[GarageQual]]="Ex",5,IF(fun[[#This Row],[GarageQual]]="Gd",4,IF(fun[[#This Row],[GarageQual]]="TA",3,IF(fun[[#This Row],[GarageQual]]="Fa",2,IF(fun[[#This Row],[GarageQual]]="Po",1,0)))))</f>
        <v>3</v>
      </c>
      <c r="CD393" t="s">
        <v>124</v>
      </c>
      <c r="CE393">
        <f>IF(fun[[#This Row],[GarageCond]]="Ex",5,IF(fun[[#This Row],[GarageCond]]="Gd",4,IF(fun[[#This Row],[GarageCond]]="TA",3,IF(fun[[#This Row],[GarageCond]]="Fa",2,IF(fun[[#This Row],[GarageCond]]="Po",1,0)))))</f>
        <v>3</v>
      </c>
      <c r="CF393" t="s">
        <v>131</v>
      </c>
      <c r="CG393">
        <v>125</v>
      </c>
      <c r="CH393">
        <v>192</v>
      </c>
      <c r="CI393">
        <v>0</v>
      </c>
      <c r="CJ393">
        <v>0</v>
      </c>
      <c r="CK393">
        <v>0</v>
      </c>
      <c r="CL393">
        <f>(0.5*fun[[#This Row],[WoodDeckSF]])+fun[[#This Row],[OpenPorchSF]]+(2*fun[[#This Row],[EnclosedPorch]])+(1.5*fun[[#This Row],[3SsnPorch]])+fun[[#This Row],[ScreenPorch]]</f>
        <v>254.5</v>
      </c>
      <c r="CM393">
        <v>0</v>
      </c>
      <c r="CN393" t="s">
        <v>109</v>
      </c>
      <c r="CO393">
        <f>IF(fun[[#This Row],[PoolQC]]="Ex",5,IF(fun[[#This Row],[PoolQC]]="Gd",4,IF(fun[[#This Row],[PoolQC]]="TA",3,IF(fun[[#This Row],[PoolQC]]="Fa",2,IF(fun[[#This Row],[PoolQC]]="Po",1,0)))))</f>
        <v>0</v>
      </c>
      <c r="CP393" t="s">
        <v>109</v>
      </c>
      <c r="CQ393" t="s">
        <v>109</v>
      </c>
      <c r="CR393">
        <v>0</v>
      </c>
      <c r="CS393">
        <v>6</v>
      </c>
      <c r="CT393">
        <v>2009</v>
      </c>
      <c r="CU393" t="s">
        <v>136</v>
      </c>
      <c r="CV393" t="s">
        <v>137</v>
      </c>
      <c r="CW393">
        <f>COUNTIF(fun[[#This Row],[Id]:[SaleCondition]],0)</f>
        <v>14</v>
      </c>
      <c r="CX393">
        <f>COUNTIF(fun[[#This Row],[Id]:[SaleCondition]],"NA")</f>
        <v>4</v>
      </c>
      <c r="CY393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393">
        <f>fun[NUM_ExCond]+fun[NUM_BsmtCond]+fun[NUM_GarCond]</f>
        <v>9</v>
      </c>
      <c r="DA3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3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393">
        <v>215000</v>
      </c>
    </row>
    <row r="394" spans="1:107" x14ac:dyDescent="0.25">
      <c r="A394">
        <v>393</v>
      </c>
      <c r="B394">
        <v>20</v>
      </c>
      <c r="C394" t="s">
        <v>107</v>
      </c>
      <c r="D394">
        <f>IF(fun[[#This Row],[MSZoning]]="RL",1,0)</f>
        <v>1</v>
      </c>
      <c r="E394">
        <f>IF(fun[[#This Row],[rl]]="RM",1,0)</f>
        <v>0</v>
      </c>
      <c r="F394">
        <f>IF(fun[[#This Row],[rm]]="RH",1,0)</f>
        <v>0</v>
      </c>
      <c r="G394">
        <f>IF(fun[[#This Row],[rh]]="C (all)",1,0)</f>
        <v>0</v>
      </c>
      <c r="H394" t="s">
        <v>109</v>
      </c>
      <c r="I394">
        <f>IF(fun[[#This Row],[LotFrontage]]="NA",0,fun[[#This Row],[LotFrontage]])</f>
        <v>0</v>
      </c>
      <c r="J394">
        <v>8339</v>
      </c>
      <c r="K394" t="s">
        <v>108</v>
      </c>
      <c r="L394" t="s">
        <v>109</v>
      </c>
      <c r="M394" t="s">
        <v>146</v>
      </c>
      <c r="N394" t="s">
        <v>111</v>
      </c>
      <c r="O394" t="s">
        <v>112</v>
      </c>
      <c r="P394" t="s">
        <v>113</v>
      </c>
      <c r="Q394" t="s">
        <v>114</v>
      </c>
      <c r="R394" t="s">
        <v>188</v>
      </c>
      <c r="S394" t="s">
        <v>116</v>
      </c>
      <c r="T394" t="s">
        <v>116</v>
      </c>
      <c r="U394" t="s">
        <v>117</v>
      </c>
      <c r="V394" t="s">
        <v>141</v>
      </c>
      <c r="W394">
        <v>5</v>
      </c>
      <c r="X394">
        <v>7</v>
      </c>
      <c r="Y394">
        <v>1959</v>
      </c>
      <c r="Z394">
        <v>1959</v>
      </c>
      <c r="AA394" t="s">
        <v>119</v>
      </c>
      <c r="AB394" t="s">
        <v>120</v>
      </c>
      <c r="AC394" t="s">
        <v>142</v>
      </c>
      <c r="AD394" t="s">
        <v>142</v>
      </c>
      <c r="AE394" t="s">
        <v>143</v>
      </c>
      <c r="AF394">
        <v>0</v>
      </c>
      <c r="AG394" t="s">
        <v>124</v>
      </c>
      <c r="AH394">
        <f>IF(fun[[#This Row],[ExterQual]]="Ex",5,IF(fun[[#This Row],[ExterQual]]="Gd",4,IF(fun[[#This Row],[ExterQual]]="TA",3,IF(fun[[#This Row],[ExterQual]]="Fa",2,1))))</f>
        <v>3</v>
      </c>
      <c r="AI394" t="s">
        <v>124</v>
      </c>
      <c r="AJ394">
        <f>IF(fun[[#This Row],[ExterCond]]="Ex",5,IF(fun[[#This Row],[ExterCond]]="Gd",4,IF(fun[[#This Row],[ExterCond]]="TA",3,IF(fun[[#This Row],[ExterCond]]="Fa",2,1))))</f>
        <v>3</v>
      </c>
      <c r="AK394" t="s">
        <v>194</v>
      </c>
      <c r="AL394" t="s">
        <v>109</v>
      </c>
      <c r="AM394">
        <f>IF(fun[[#This Row],[BsmtQual]]="Ex",5,IF(fun[[#This Row],[BsmtQual]]="Gd",4,IF(fun[[#This Row],[BsmtQual]]="TA",3,IF(fun[[#This Row],[BsmtQual]]="Fa",2,IF(fun[[#This Row],[BsmtQual]]="Po",1,0)))))</f>
        <v>0</v>
      </c>
      <c r="AN394" t="s">
        <v>109</v>
      </c>
      <c r="AO394">
        <f>IF(fun[[#This Row],[BsmtCond]]="Ex",5,IF(fun[[#This Row],[BsmtCond]]="Gd",4,IF(fun[[#This Row],[BsmtCond]]="TA",3,IF(fun[[#This Row],[BsmtCond]]="Fa",2,IF(fun[[#This Row],[BsmtCond]]="Po",1,0)))))</f>
        <v>0</v>
      </c>
      <c r="AP394" t="s">
        <v>109</v>
      </c>
      <c r="AQ394">
        <f>IF(fun[[#This Row],[BsmtExposure]]="Gd",3,IF(fun[[#This Row],[BsmtExposure]]="Av",2,IF(fun[[#This Row],[BsmtExposure]]="Mn",1,0)))</f>
        <v>0</v>
      </c>
      <c r="AR394" t="s">
        <v>109</v>
      </c>
      <c r="AS394">
        <v>0</v>
      </c>
      <c r="AT394" t="s">
        <v>109</v>
      </c>
      <c r="AU394">
        <v>0</v>
      </c>
      <c r="AV394">
        <v>0</v>
      </c>
      <c r="AW394">
        <v>0</v>
      </c>
      <c r="AX394" t="s">
        <v>129</v>
      </c>
      <c r="AY394" t="s">
        <v>124</v>
      </c>
      <c r="AZ394">
        <f>IF(fun[[#This Row],[HeatingQC]]="Ex",5,IF(fun[[#This Row],[HeatingQC]]="Gd",4,IF(fun[[#This Row],[HeatingQC]]="TA",3,IF(fun[[#This Row],[HeatingQC]]="Fa",2,IF(fun[[#This Row],[HeatingQC]]="Po",1,0)))))</f>
        <v>3</v>
      </c>
      <c r="BA394" t="s">
        <v>131</v>
      </c>
      <c r="BB394" t="s">
        <v>132</v>
      </c>
      <c r="BC394">
        <v>882</v>
      </c>
      <c r="BD394">
        <v>0</v>
      </c>
      <c r="BE394">
        <v>0</v>
      </c>
      <c r="BF394">
        <v>882</v>
      </c>
      <c r="BG394">
        <f>LOG(fun[[#This Row],[GrLivArea]])</f>
        <v>2.9454685851318199</v>
      </c>
      <c r="BH394">
        <v>0</v>
      </c>
      <c r="BI394">
        <v>0</v>
      </c>
      <c r="BJ394">
        <f>fun[[#This Row],[BsmtFullBath]]+(0.5*fun[[#This Row],[BsmtHalfBath]])</f>
        <v>0</v>
      </c>
      <c r="BK394">
        <v>1</v>
      </c>
      <c r="BL394">
        <v>0</v>
      </c>
      <c r="BM394">
        <f>fun[[#This Row],[HalfBath]]+fun[[#This Row],[TOTBaseBath]]+fun[[#This Row],[FullBath]]</f>
        <v>1</v>
      </c>
      <c r="BN394">
        <v>3</v>
      </c>
      <c r="BO394">
        <v>1</v>
      </c>
      <c r="BP394" t="s">
        <v>124</v>
      </c>
      <c r="BQ394">
        <f>IF(fun[[#This Row],[KitchenQual]]="Ex",5,IF(fun[[#This Row],[KitchenQual]]="Gd",4,IF(fun[[#This Row],[KitchenQual]]="TA",3,IF(fun[[#This Row],[KitchenQual]]="Fa",2,0))))</f>
        <v>3</v>
      </c>
      <c r="BR394">
        <v>5</v>
      </c>
      <c r="BS394" t="s">
        <v>133</v>
      </c>
      <c r="BT394">
        <v>0</v>
      </c>
      <c r="BU394" t="s">
        <v>109</v>
      </c>
      <c r="BV394">
        <f>IF(fun[[#This Row],[FireplaceQu]]="Ex",5,IF(fun[[#This Row],[FireplaceQu]]="Gd",4,IF(fun[[#This Row],[FireplaceQu]]="TA",3,IF(fun[[#This Row],[FireplaceQu]]="Fa",2,0))))</f>
        <v>0</v>
      </c>
      <c r="BW394" t="s">
        <v>134</v>
      </c>
      <c r="BX394">
        <v>1959</v>
      </c>
      <c r="BY394" t="s">
        <v>135</v>
      </c>
      <c r="BZ394">
        <v>1</v>
      </c>
      <c r="CA394">
        <v>294</v>
      </c>
      <c r="CB394" t="s">
        <v>124</v>
      </c>
      <c r="CC394">
        <f>IF(fun[[#This Row],[GarageQual]]="Ex",5,IF(fun[[#This Row],[GarageQual]]="Gd",4,IF(fun[[#This Row],[GarageQual]]="TA",3,IF(fun[[#This Row],[GarageQual]]="Fa",2,IF(fun[[#This Row],[GarageQual]]="Po",1,0)))))</f>
        <v>3</v>
      </c>
      <c r="CD394" t="s">
        <v>124</v>
      </c>
      <c r="CE394">
        <f>IF(fun[[#This Row],[GarageCond]]="Ex",5,IF(fun[[#This Row],[GarageCond]]="Gd",4,IF(fun[[#This Row],[GarageCond]]="TA",3,IF(fun[[#This Row],[GarageCond]]="Fa",2,IF(fun[[#This Row],[GarageCond]]="Po",1,0)))))</f>
        <v>3</v>
      </c>
      <c r="CF394" t="s">
        <v>131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f>(0.5*fun[[#This Row],[WoodDeckSF]])+fun[[#This Row],[OpenPorchSF]]+(2*fun[[#This Row],[EnclosedPorch]])+(1.5*fun[[#This Row],[3SsnPorch]])+fun[[#This Row],[ScreenPorch]]</f>
        <v>0</v>
      </c>
      <c r="CM394">
        <v>0</v>
      </c>
      <c r="CN394" t="s">
        <v>109</v>
      </c>
      <c r="CO394">
        <f>IF(fun[[#This Row],[PoolQC]]="Ex",5,IF(fun[[#This Row],[PoolQC]]="Gd",4,IF(fun[[#This Row],[PoolQC]]="TA",3,IF(fun[[#This Row],[PoolQC]]="Fa",2,IF(fun[[#This Row],[PoolQC]]="Po",1,0)))))</f>
        <v>0</v>
      </c>
      <c r="CP394" t="s">
        <v>160</v>
      </c>
      <c r="CQ394" t="s">
        <v>161</v>
      </c>
      <c r="CR394">
        <v>1200</v>
      </c>
      <c r="CS394">
        <v>7</v>
      </c>
      <c r="CT394">
        <v>2007</v>
      </c>
      <c r="CU394" t="s">
        <v>136</v>
      </c>
      <c r="CV394" t="s">
        <v>137</v>
      </c>
      <c r="CW394">
        <f>COUNTIF(fun[[#This Row],[Id]:[SaleCondition]],0)</f>
        <v>28</v>
      </c>
      <c r="CX394">
        <f>COUNTIF(fun[[#This Row],[Id]:[SaleCondition]],"NA")</f>
        <v>9</v>
      </c>
      <c r="CY394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394">
        <f>fun[NUM_ExCond]+fun[NUM_BsmtCond]+fun[NUM_GarCond]</f>
        <v>6</v>
      </c>
      <c r="DA3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68</v>
      </c>
      <c r="DB3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53.75</v>
      </c>
      <c r="DC394">
        <v>106500</v>
      </c>
    </row>
    <row r="395" spans="1:107" x14ac:dyDescent="0.25">
      <c r="A395">
        <v>394</v>
      </c>
      <c r="B395">
        <v>30</v>
      </c>
      <c r="C395" t="s">
        <v>107</v>
      </c>
      <c r="D395">
        <f>IF(fun[[#This Row],[MSZoning]]="RL",1,0)</f>
        <v>1</v>
      </c>
      <c r="E395">
        <f>IF(fun[[#This Row],[rl]]="RM",1,0)</f>
        <v>0</v>
      </c>
      <c r="F395">
        <f>IF(fun[[#This Row],[rm]]="RH",1,0)</f>
        <v>0</v>
      </c>
      <c r="G395">
        <f>IF(fun[[#This Row],[rh]]="C (all)",1,0)</f>
        <v>0</v>
      </c>
      <c r="H395" t="s">
        <v>109</v>
      </c>
      <c r="I395">
        <f>IF(fun[[#This Row],[LotFrontage]]="NA",0,fun[[#This Row],[LotFrontage]])</f>
        <v>0</v>
      </c>
      <c r="J395">
        <v>7446</v>
      </c>
      <c r="K395" t="s">
        <v>108</v>
      </c>
      <c r="L395" t="s">
        <v>109</v>
      </c>
      <c r="M395" t="s">
        <v>110</v>
      </c>
      <c r="N395" t="s">
        <v>111</v>
      </c>
      <c r="O395" t="s">
        <v>112</v>
      </c>
      <c r="P395" t="s">
        <v>148</v>
      </c>
      <c r="Q395" t="s">
        <v>114</v>
      </c>
      <c r="R395" t="s">
        <v>174</v>
      </c>
      <c r="S395" t="s">
        <v>140</v>
      </c>
      <c r="T395" t="s">
        <v>116</v>
      </c>
      <c r="U395" t="s">
        <v>117</v>
      </c>
      <c r="V395" t="s">
        <v>141</v>
      </c>
      <c r="W395">
        <v>4</v>
      </c>
      <c r="X395">
        <v>5</v>
      </c>
      <c r="Y395">
        <v>1941</v>
      </c>
      <c r="Z395">
        <v>1950</v>
      </c>
      <c r="AA395" t="s">
        <v>119</v>
      </c>
      <c r="AB395" t="s">
        <v>120</v>
      </c>
      <c r="AC395" t="s">
        <v>181</v>
      </c>
      <c r="AD395" t="s">
        <v>151</v>
      </c>
      <c r="AE395" t="s">
        <v>143</v>
      </c>
      <c r="AF395">
        <v>0</v>
      </c>
      <c r="AG395" t="s">
        <v>124</v>
      </c>
      <c r="AH395">
        <f>IF(fun[[#This Row],[ExterQual]]="Ex",5,IF(fun[[#This Row],[ExterQual]]="Gd",4,IF(fun[[#This Row],[ExterQual]]="TA",3,IF(fun[[#This Row],[ExterQual]]="Fa",2,1))))</f>
        <v>3</v>
      </c>
      <c r="AI395" t="s">
        <v>124</v>
      </c>
      <c r="AJ395">
        <f>IF(fun[[#This Row],[ExterCond]]="Ex",5,IF(fun[[#This Row],[ExterCond]]="Gd",4,IF(fun[[#This Row],[ExterCond]]="TA",3,IF(fun[[#This Row],[ExterCond]]="Fa",2,1))))</f>
        <v>3</v>
      </c>
      <c r="AK395" t="s">
        <v>144</v>
      </c>
      <c r="AL395" t="s">
        <v>124</v>
      </c>
      <c r="AM395">
        <f>IF(fun[[#This Row],[BsmtQual]]="Ex",5,IF(fun[[#This Row],[BsmtQual]]="Gd",4,IF(fun[[#This Row],[BsmtQual]]="TA",3,IF(fun[[#This Row],[BsmtQual]]="Fa",2,IF(fun[[#This Row],[BsmtQual]]="Po",1,0)))))</f>
        <v>3</v>
      </c>
      <c r="AN395" t="s">
        <v>124</v>
      </c>
      <c r="AO395">
        <f>IF(fun[[#This Row],[BsmtCond]]="Ex",5,IF(fun[[#This Row],[BsmtCond]]="Gd",4,IF(fun[[#This Row],[BsmtCond]]="TA",3,IF(fun[[#This Row],[BsmtCond]]="Fa",2,IF(fun[[#This Row],[BsmtCond]]="Po",1,0)))))</f>
        <v>3</v>
      </c>
      <c r="AP395" t="s">
        <v>126</v>
      </c>
      <c r="AQ395">
        <f>IF(fun[[#This Row],[BsmtExposure]]="Gd",3,IF(fun[[#This Row],[BsmtExposure]]="Av",2,IF(fun[[#This Row],[BsmtExposure]]="Mn",1,0)))</f>
        <v>0</v>
      </c>
      <c r="AR395" t="s">
        <v>179</v>
      </c>
      <c r="AS395">
        <v>266</v>
      </c>
      <c r="AT395" t="s">
        <v>128</v>
      </c>
      <c r="AU395">
        <v>0</v>
      </c>
      <c r="AV395">
        <v>522</v>
      </c>
      <c r="AW395">
        <v>788</v>
      </c>
      <c r="AX395" t="s">
        <v>129</v>
      </c>
      <c r="AY395" t="s">
        <v>124</v>
      </c>
      <c r="AZ395">
        <f>IF(fun[[#This Row],[HeatingQC]]="Ex",5,IF(fun[[#This Row],[HeatingQC]]="Gd",4,IF(fun[[#This Row],[HeatingQC]]="TA",3,IF(fun[[#This Row],[HeatingQC]]="Fa",2,IF(fun[[#This Row],[HeatingQC]]="Po",1,0)))))</f>
        <v>3</v>
      </c>
      <c r="BA395" t="s">
        <v>131</v>
      </c>
      <c r="BB395" t="s">
        <v>190</v>
      </c>
      <c r="BC395">
        <v>788</v>
      </c>
      <c r="BD395">
        <v>0</v>
      </c>
      <c r="BE395">
        <v>0</v>
      </c>
      <c r="BF395">
        <v>788</v>
      </c>
      <c r="BG395">
        <f>LOG(fun[[#This Row],[GrLivArea]])</f>
        <v>2.8965262174895554</v>
      </c>
      <c r="BH395">
        <v>0</v>
      </c>
      <c r="BI395">
        <v>0</v>
      </c>
      <c r="BJ395">
        <f>fun[[#This Row],[BsmtFullBath]]+(0.5*fun[[#This Row],[BsmtHalfBath]])</f>
        <v>0</v>
      </c>
      <c r="BK395">
        <v>1</v>
      </c>
      <c r="BL395">
        <v>0</v>
      </c>
      <c r="BM395">
        <f>fun[[#This Row],[HalfBath]]+fun[[#This Row],[TOTBaseBath]]+fun[[#This Row],[FullBath]]</f>
        <v>1</v>
      </c>
      <c r="BN395">
        <v>2</v>
      </c>
      <c r="BO395">
        <v>1</v>
      </c>
      <c r="BP395" t="s">
        <v>124</v>
      </c>
      <c r="BQ395">
        <f>IF(fun[[#This Row],[KitchenQual]]="Ex",5,IF(fun[[#This Row],[KitchenQual]]="Gd",4,IF(fun[[#This Row],[KitchenQual]]="TA",3,IF(fun[[#This Row],[KitchenQual]]="Fa",2,0))))</f>
        <v>3</v>
      </c>
      <c r="BR395">
        <v>4</v>
      </c>
      <c r="BS395" t="s">
        <v>133</v>
      </c>
      <c r="BT395">
        <v>2</v>
      </c>
      <c r="BU395" t="s">
        <v>124</v>
      </c>
      <c r="BV395">
        <f>IF(fun[[#This Row],[FireplaceQu]]="Ex",5,IF(fun[[#This Row],[FireplaceQu]]="Gd",4,IF(fun[[#This Row],[FireplaceQu]]="TA",3,IF(fun[[#This Row],[FireplaceQu]]="Fa",2,0))))</f>
        <v>3</v>
      </c>
      <c r="BW395" t="s">
        <v>109</v>
      </c>
      <c r="BX395" t="s">
        <v>109</v>
      </c>
      <c r="BY395" t="s">
        <v>109</v>
      </c>
      <c r="BZ395">
        <v>0</v>
      </c>
      <c r="CA395">
        <v>0</v>
      </c>
      <c r="CB395" t="s">
        <v>109</v>
      </c>
      <c r="CC395">
        <f>IF(fun[[#This Row],[GarageQual]]="Ex",5,IF(fun[[#This Row],[GarageQual]]="Gd",4,IF(fun[[#This Row],[GarageQual]]="TA",3,IF(fun[[#This Row],[GarageQual]]="Fa",2,IF(fun[[#This Row],[GarageQual]]="Po",1,0)))))</f>
        <v>0</v>
      </c>
      <c r="CD395" t="s">
        <v>109</v>
      </c>
      <c r="CE395">
        <f>IF(fun[[#This Row],[GarageCond]]="Ex",5,IF(fun[[#This Row],[GarageCond]]="Gd",4,IF(fun[[#This Row],[GarageCond]]="TA",3,IF(fun[[#This Row],[GarageCond]]="Fa",2,IF(fun[[#This Row],[GarageCond]]="Po",1,0)))))</f>
        <v>0</v>
      </c>
      <c r="CF395" t="s">
        <v>131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f>(0.5*fun[[#This Row],[WoodDeckSF]])+fun[[#This Row],[OpenPorchSF]]+(2*fun[[#This Row],[EnclosedPorch]])+(1.5*fun[[#This Row],[3SsnPorch]])+fun[[#This Row],[ScreenPorch]]</f>
        <v>0</v>
      </c>
      <c r="CM395">
        <v>0</v>
      </c>
      <c r="CN395" t="s">
        <v>109</v>
      </c>
      <c r="CO395">
        <f>IF(fun[[#This Row],[PoolQC]]="Ex",5,IF(fun[[#This Row],[PoolQC]]="Gd",4,IF(fun[[#This Row],[PoolQC]]="TA",3,IF(fun[[#This Row],[PoolQC]]="Fa",2,IF(fun[[#This Row],[PoolQC]]="Po",1,0)))))</f>
        <v>0</v>
      </c>
      <c r="CP395" t="s">
        <v>189</v>
      </c>
      <c r="CQ395" t="s">
        <v>109</v>
      </c>
      <c r="CR395">
        <v>0</v>
      </c>
      <c r="CS395">
        <v>4</v>
      </c>
      <c r="CT395">
        <v>2006</v>
      </c>
      <c r="CU395" t="s">
        <v>136</v>
      </c>
      <c r="CV395" t="s">
        <v>154</v>
      </c>
      <c r="CW395">
        <f>COUNTIF(fun[[#This Row],[Id]:[SaleCondition]],0)</f>
        <v>26</v>
      </c>
      <c r="CX395">
        <f>COUNTIF(fun[[#This Row],[Id]:[SaleCondition]],"NA")</f>
        <v>9</v>
      </c>
      <c r="CY395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395">
        <f>fun[NUM_ExCond]+fun[NUM_BsmtCond]+fun[NUM_GarCond]</f>
        <v>6</v>
      </c>
      <c r="DA3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56</v>
      </c>
      <c r="DB3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42.5</v>
      </c>
      <c r="DC395">
        <v>100000</v>
      </c>
    </row>
    <row r="396" spans="1:107" x14ac:dyDescent="0.25">
      <c r="A396">
        <v>395</v>
      </c>
      <c r="B396">
        <v>50</v>
      </c>
      <c r="C396" t="s">
        <v>107</v>
      </c>
      <c r="D396">
        <f>IF(fun[[#This Row],[MSZoning]]="RL",1,0)</f>
        <v>1</v>
      </c>
      <c r="E396">
        <f>IF(fun[[#This Row],[rl]]="RM",1,0)</f>
        <v>0</v>
      </c>
      <c r="F396">
        <f>IF(fun[[#This Row],[rm]]="RH",1,0)</f>
        <v>0</v>
      </c>
      <c r="G396">
        <f>IF(fun[[#This Row],[rh]]="C (all)",1,0)</f>
        <v>0</v>
      </c>
      <c r="H396">
        <v>60</v>
      </c>
      <c r="I396">
        <f>IF(fun[[#This Row],[LotFrontage]]="NA",0,fun[[#This Row],[LotFrontage]])</f>
        <v>60</v>
      </c>
      <c r="J396">
        <v>10134</v>
      </c>
      <c r="K396" t="s">
        <v>108</v>
      </c>
      <c r="L396" t="s">
        <v>109</v>
      </c>
      <c r="M396" t="s">
        <v>110</v>
      </c>
      <c r="N396" t="s">
        <v>111</v>
      </c>
      <c r="O396" t="s">
        <v>112</v>
      </c>
      <c r="P396" t="s">
        <v>113</v>
      </c>
      <c r="Q396" t="s">
        <v>114</v>
      </c>
      <c r="R396" t="s">
        <v>169</v>
      </c>
      <c r="S396" t="s">
        <v>116</v>
      </c>
      <c r="T396" t="s">
        <v>116</v>
      </c>
      <c r="U396" t="s">
        <v>117</v>
      </c>
      <c r="V396" t="s">
        <v>158</v>
      </c>
      <c r="W396">
        <v>5</v>
      </c>
      <c r="X396">
        <v>6</v>
      </c>
      <c r="Y396">
        <v>1940</v>
      </c>
      <c r="Z396">
        <v>1950</v>
      </c>
      <c r="AA396" t="s">
        <v>119</v>
      </c>
      <c r="AB396" t="s">
        <v>120</v>
      </c>
      <c r="AC396" t="s">
        <v>142</v>
      </c>
      <c r="AD396" t="s">
        <v>142</v>
      </c>
      <c r="AE396" t="s">
        <v>143</v>
      </c>
      <c r="AF396">
        <v>0</v>
      </c>
      <c r="AG396" t="s">
        <v>124</v>
      </c>
      <c r="AH396">
        <f>IF(fun[[#This Row],[ExterQual]]="Ex",5,IF(fun[[#This Row],[ExterQual]]="Gd",4,IF(fun[[#This Row],[ExterQual]]="TA",3,IF(fun[[#This Row],[ExterQual]]="Fa",2,1))))</f>
        <v>3</v>
      </c>
      <c r="AI396" t="s">
        <v>124</v>
      </c>
      <c r="AJ396">
        <f>IF(fun[[#This Row],[ExterCond]]="Ex",5,IF(fun[[#This Row],[ExterCond]]="Gd",4,IF(fun[[#This Row],[ExterCond]]="TA",3,IF(fun[[#This Row],[ExterCond]]="Fa",2,1))))</f>
        <v>3</v>
      </c>
      <c r="AK396" t="s">
        <v>144</v>
      </c>
      <c r="AL396" t="s">
        <v>124</v>
      </c>
      <c r="AM396">
        <f>IF(fun[[#This Row],[BsmtQual]]="Ex",5,IF(fun[[#This Row],[BsmtQual]]="Gd",4,IF(fun[[#This Row],[BsmtQual]]="TA",3,IF(fun[[#This Row],[BsmtQual]]="Fa",2,IF(fun[[#This Row],[BsmtQual]]="Po",1,0)))))</f>
        <v>3</v>
      </c>
      <c r="AN396" t="s">
        <v>124</v>
      </c>
      <c r="AO396">
        <f>IF(fun[[#This Row],[BsmtCond]]="Ex",5,IF(fun[[#This Row],[BsmtCond]]="Gd",4,IF(fun[[#This Row],[BsmtCond]]="TA",3,IF(fun[[#This Row],[BsmtCond]]="Fa",2,IF(fun[[#This Row],[BsmtCond]]="Po",1,0)))))</f>
        <v>3</v>
      </c>
      <c r="AP396" t="s">
        <v>126</v>
      </c>
      <c r="AQ396">
        <f>IF(fun[[#This Row],[BsmtExposure]]="Gd",3,IF(fun[[#This Row],[BsmtExposure]]="Av",2,IF(fun[[#This Row],[BsmtExposure]]="Mn",1,0)))</f>
        <v>0</v>
      </c>
      <c r="AR396" t="s">
        <v>128</v>
      </c>
      <c r="AS396">
        <v>0</v>
      </c>
      <c r="AT396" t="s">
        <v>128</v>
      </c>
      <c r="AU396">
        <v>0</v>
      </c>
      <c r="AV396">
        <v>735</v>
      </c>
      <c r="AW396">
        <v>735</v>
      </c>
      <c r="AX396" t="s">
        <v>129</v>
      </c>
      <c r="AY396" t="s">
        <v>123</v>
      </c>
      <c r="AZ396">
        <f>IF(fun[[#This Row],[HeatingQC]]="Ex",5,IF(fun[[#This Row],[HeatingQC]]="Gd",4,IF(fun[[#This Row],[HeatingQC]]="TA",3,IF(fun[[#This Row],[HeatingQC]]="Fa",2,IF(fun[[#This Row],[HeatingQC]]="Po",1,0)))))</f>
        <v>4</v>
      </c>
      <c r="BA396" t="s">
        <v>131</v>
      </c>
      <c r="BB396" t="s">
        <v>190</v>
      </c>
      <c r="BC396">
        <v>735</v>
      </c>
      <c r="BD396">
        <v>299</v>
      </c>
      <c r="BE396">
        <v>0</v>
      </c>
      <c r="BF396">
        <v>1034</v>
      </c>
      <c r="BG396">
        <f>LOG(fun[[#This Row],[GrLivArea]])</f>
        <v>3.0145205387579237</v>
      </c>
      <c r="BH396">
        <v>0</v>
      </c>
      <c r="BI396">
        <v>0</v>
      </c>
      <c r="BJ396">
        <f>fun[[#This Row],[BsmtFullBath]]+(0.5*fun[[#This Row],[BsmtHalfBath]])</f>
        <v>0</v>
      </c>
      <c r="BK396">
        <v>1</v>
      </c>
      <c r="BL396">
        <v>0</v>
      </c>
      <c r="BM396">
        <f>fun[[#This Row],[HalfBath]]+fun[[#This Row],[TOTBaseBath]]+fun[[#This Row],[FullBath]]</f>
        <v>1</v>
      </c>
      <c r="BN396">
        <v>2</v>
      </c>
      <c r="BO396">
        <v>1</v>
      </c>
      <c r="BP396" t="s">
        <v>124</v>
      </c>
      <c r="BQ396">
        <f>IF(fun[[#This Row],[KitchenQual]]="Ex",5,IF(fun[[#This Row],[KitchenQual]]="Gd",4,IF(fun[[#This Row],[KitchenQual]]="TA",3,IF(fun[[#This Row],[KitchenQual]]="Fa",2,0))))</f>
        <v>3</v>
      </c>
      <c r="BR396">
        <v>5</v>
      </c>
      <c r="BS396" t="s">
        <v>133</v>
      </c>
      <c r="BT396">
        <v>0</v>
      </c>
      <c r="BU396" t="s">
        <v>109</v>
      </c>
      <c r="BV396">
        <f>IF(fun[[#This Row],[FireplaceQu]]="Ex",5,IF(fun[[#This Row],[FireplaceQu]]="Gd",4,IF(fun[[#This Row],[FireplaceQu]]="TA",3,IF(fun[[#This Row],[FireplaceQu]]="Fa",2,0))))</f>
        <v>0</v>
      </c>
      <c r="BW396" t="s">
        <v>153</v>
      </c>
      <c r="BX396">
        <v>1940</v>
      </c>
      <c r="BY396" t="s">
        <v>128</v>
      </c>
      <c r="BZ396">
        <v>1</v>
      </c>
      <c r="CA396">
        <v>240</v>
      </c>
      <c r="CB396" t="s">
        <v>124</v>
      </c>
      <c r="CC396">
        <f>IF(fun[[#This Row],[GarageQual]]="Ex",5,IF(fun[[#This Row],[GarageQual]]="Gd",4,IF(fun[[#This Row],[GarageQual]]="TA",3,IF(fun[[#This Row],[GarageQual]]="Fa",2,IF(fun[[#This Row],[GarageQual]]="Po",1,0)))))</f>
        <v>3</v>
      </c>
      <c r="CD396" t="s">
        <v>124</v>
      </c>
      <c r="CE396">
        <f>IF(fun[[#This Row],[GarageCond]]="Ex",5,IF(fun[[#This Row],[GarageCond]]="Gd",4,IF(fun[[#This Row],[GarageCond]]="TA",3,IF(fun[[#This Row],[GarageCond]]="Fa",2,IF(fun[[#This Row],[GarageCond]]="Po",1,0)))))</f>
        <v>3</v>
      </c>
      <c r="CF396" t="s">
        <v>131</v>
      </c>
      <c r="CG396">
        <v>0</v>
      </c>
      <c r="CH396">
        <v>39</v>
      </c>
      <c r="CI396">
        <v>0</v>
      </c>
      <c r="CJ396">
        <v>0</v>
      </c>
      <c r="CK396">
        <v>0</v>
      </c>
      <c r="CL396">
        <f>(0.5*fun[[#This Row],[WoodDeckSF]])+fun[[#This Row],[OpenPorchSF]]+(2*fun[[#This Row],[EnclosedPorch]])+(1.5*fun[[#This Row],[3SsnPorch]])+fun[[#This Row],[ScreenPorch]]</f>
        <v>39</v>
      </c>
      <c r="CM396">
        <v>0</v>
      </c>
      <c r="CN396" t="s">
        <v>109</v>
      </c>
      <c r="CO396">
        <f>IF(fun[[#This Row],[PoolQC]]="Ex",5,IF(fun[[#This Row],[PoolQC]]="Gd",4,IF(fun[[#This Row],[PoolQC]]="TA",3,IF(fun[[#This Row],[PoolQC]]="Fa",2,IF(fun[[#This Row],[PoolQC]]="Po",1,0)))))</f>
        <v>0</v>
      </c>
      <c r="CP396" t="s">
        <v>109</v>
      </c>
      <c r="CQ396" t="s">
        <v>109</v>
      </c>
      <c r="CR396">
        <v>0</v>
      </c>
      <c r="CS396">
        <v>7</v>
      </c>
      <c r="CT396">
        <v>2007</v>
      </c>
      <c r="CU396" t="s">
        <v>136</v>
      </c>
      <c r="CV396" t="s">
        <v>137</v>
      </c>
      <c r="CW396">
        <f>COUNTIF(fun[[#This Row],[Id]:[SaleCondition]],0)</f>
        <v>21</v>
      </c>
      <c r="CX396">
        <f>COUNTIF(fun[[#This Row],[Id]:[SaleCondition]],"NA")</f>
        <v>5</v>
      </c>
      <c r="CY396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396">
        <f>fun[NUM_ExCond]+fun[NUM_BsmtCond]+fun[NUM_GarCond]</f>
        <v>9</v>
      </c>
      <c r="DA3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3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52.75</v>
      </c>
      <c r="DC396">
        <v>109000</v>
      </c>
    </row>
    <row r="397" spans="1:107" x14ac:dyDescent="0.25">
      <c r="A397">
        <v>396</v>
      </c>
      <c r="B397">
        <v>20</v>
      </c>
      <c r="C397" t="s">
        <v>107</v>
      </c>
      <c r="D397">
        <f>IF(fun[[#This Row],[MSZoning]]="RL",1,0)</f>
        <v>1</v>
      </c>
      <c r="E397">
        <f>IF(fun[[#This Row],[rl]]="RM",1,0)</f>
        <v>0</v>
      </c>
      <c r="F397">
        <f>IF(fun[[#This Row],[rm]]="RH",1,0)</f>
        <v>0</v>
      </c>
      <c r="G397">
        <f>IF(fun[[#This Row],[rh]]="C (all)",1,0)</f>
        <v>0</v>
      </c>
      <c r="H397">
        <v>68</v>
      </c>
      <c r="I397">
        <f>IF(fun[[#This Row],[LotFrontage]]="NA",0,fun[[#This Row],[LotFrontage]])</f>
        <v>68</v>
      </c>
      <c r="J397">
        <v>9571</v>
      </c>
      <c r="K397" t="s">
        <v>108</v>
      </c>
      <c r="L397" t="s">
        <v>109</v>
      </c>
      <c r="M397" t="s">
        <v>110</v>
      </c>
      <c r="N397" t="s">
        <v>111</v>
      </c>
      <c r="O397" t="s">
        <v>112</v>
      </c>
      <c r="P397" t="s">
        <v>113</v>
      </c>
      <c r="Q397" t="s">
        <v>114</v>
      </c>
      <c r="R397" t="s">
        <v>211</v>
      </c>
      <c r="S397" t="s">
        <v>116</v>
      </c>
      <c r="T397" t="s">
        <v>116</v>
      </c>
      <c r="U397" t="s">
        <v>117</v>
      </c>
      <c r="V397" t="s">
        <v>141</v>
      </c>
      <c r="W397">
        <v>5</v>
      </c>
      <c r="X397">
        <v>6</v>
      </c>
      <c r="Y397">
        <v>1956</v>
      </c>
      <c r="Z397">
        <v>1956</v>
      </c>
      <c r="AA397" t="s">
        <v>119</v>
      </c>
      <c r="AB397" t="s">
        <v>120</v>
      </c>
      <c r="AC397" t="s">
        <v>150</v>
      </c>
      <c r="AD397" t="s">
        <v>150</v>
      </c>
      <c r="AE397" t="s">
        <v>143</v>
      </c>
      <c r="AF397">
        <v>0</v>
      </c>
      <c r="AG397" t="s">
        <v>124</v>
      </c>
      <c r="AH397">
        <f>IF(fun[[#This Row],[ExterQual]]="Ex",5,IF(fun[[#This Row],[ExterQual]]="Gd",4,IF(fun[[#This Row],[ExterQual]]="TA",3,IF(fun[[#This Row],[ExterQual]]="Fa",2,1))))</f>
        <v>3</v>
      </c>
      <c r="AI397" t="s">
        <v>124</v>
      </c>
      <c r="AJ397">
        <f>IF(fun[[#This Row],[ExterCond]]="Ex",5,IF(fun[[#This Row],[ExterCond]]="Gd",4,IF(fun[[#This Row],[ExterCond]]="TA",3,IF(fun[[#This Row],[ExterCond]]="Fa",2,1))))</f>
        <v>3</v>
      </c>
      <c r="AK397" t="s">
        <v>144</v>
      </c>
      <c r="AL397" t="s">
        <v>124</v>
      </c>
      <c r="AM397">
        <f>IF(fun[[#This Row],[BsmtQual]]="Ex",5,IF(fun[[#This Row],[BsmtQual]]="Gd",4,IF(fun[[#This Row],[BsmtQual]]="TA",3,IF(fun[[#This Row],[BsmtQual]]="Fa",2,IF(fun[[#This Row],[BsmtQual]]="Po",1,0)))))</f>
        <v>3</v>
      </c>
      <c r="AN397" t="s">
        <v>124</v>
      </c>
      <c r="AO397">
        <f>IF(fun[[#This Row],[BsmtCond]]="Ex",5,IF(fun[[#This Row],[BsmtCond]]="Gd",4,IF(fun[[#This Row],[BsmtCond]]="TA",3,IF(fun[[#This Row],[BsmtCond]]="Fa",2,IF(fun[[#This Row],[BsmtCond]]="Po",1,0)))))</f>
        <v>3</v>
      </c>
      <c r="AP397" t="s">
        <v>156</v>
      </c>
      <c r="AQ397">
        <f>IF(fun[[#This Row],[BsmtExposure]]="Gd",3,IF(fun[[#This Row],[BsmtExposure]]="Av",2,IF(fun[[#This Row],[BsmtExposure]]="Mn",1,0)))</f>
        <v>2</v>
      </c>
      <c r="AR397" t="s">
        <v>167</v>
      </c>
      <c r="AS397">
        <v>739</v>
      </c>
      <c r="AT397" t="s">
        <v>128</v>
      </c>
      <c r="AU397">
        <v>0</v>
      </c>
      <c r="AV397">
        <v>405</v>
      </c>
      <c r="AW397">
        <v>1144</v>
      </c>
      <c r="AX397" t="s">
        <v>129</v>
      </c>
      <c r="AY397" t="s">
        <v>124</v>
      </c>
      <c r="AZ397">
        <f>IF(fun[[#This Row],[HeatingQC]]="Ex",5,IF(fun[[#This Row],[HeatingQC]]="Gd",4,IF(fun[[#This Row],[HeatingQC]]="TA",3,IF(fun[[#This Row],[HeatingQC]]="Fa",2,IF(fun[[#This Row],[HeatingQC]]="Po",1,0)))))</f>
        <v>3</v>
      </c>
      <c r="BA397" t="s">
        <v>131</v>
      </c>
      <c r="BB397" t="s">
        <v>132</v>
      </c>
      <c r="BC397">
        <v>1144</v>
      </c>
      <c r="BD397">
        <v>0</v>
      </c>
      <c r="BE397">
        <v>0</v>
      </c>
      <c r="BF397">
        <v>1144</v>
      </c>
      <c r="BG397">
        <f>LOG(fun[[#This Row],[GrLivArea]])</f>
        <v>3.0584260244570052</v>
      </c>
      <c r="BH397">
        <v>1</v>
      </c>
      <c r="BI397">
        <v>0</v>
      </c>
      <c r="BJ397">
        <f>fun[[#This Row],[BsmtFullBath]]+(0.5*fun[[#This Row],[BsmtHalfBath]])</f>
        <v>1</v>
      </c>
      <c r="BK397">
        <v>1</v>
      </c>
      <c r="BL397">
        <v>0</v>
      </c>
      <c r="BM397">
        <f>fun[[#This Row],[HalfBath]]+fun[[#This Row],[TOTBaseBath]]+fun[[#This Row],[FullBath]]</f>
        <v>2</v>
      </c>
      <c r="BN397">
        <v>3</v>
      </c>
      <c r="BO397">
        <v>1</v>
      </c>
      <c r="BP397" t="s">
        <v>124</v>
      </c>
      <c r="BQ397">
        <f>IF(fun[[#This Row],[KitchenQual]]="Ex",5,IF(fun[[#This Row],[KitchenQual]]="Gd",4,IF(fun[[#This Row],[KitchenQual]]="TA",3,IF(fun[[#This Row],[KitchenQual]]="Fa",2,0))))</f>
        <v>3</v>
      </c>
      <c r="BR397">
        <v>6</v>
      </c>
      <c r="BS397" t="s">
        <v>133</v>
      </c>
      <c r="BT397">
        <v>0</v>
      </c>
      <c r="BU397" t="s">
        <v>109</v>
      </c>
      <c r="BV397">
        <f>IF(fun[[#This Row],[FireplaceQu]]="Ex",5,IF(fun[[#This Row],[FireplaceQu]]="Gd",4,IF(fun[[#This Row],[FireplaceQu]]="TA",3,IF(fun[[#This Row],[FireplaceQu]]="Fa",2,0))))</f>
        <v>0</v>
      </c>
      <c r="BW397" t="s">
        <v>134</v>
      </c>
      <c r="BX397">
        <v>1956</v>
      </c>
      <c r="BY397" t="s">
        <v>128</v>
      </c>
      <c r="BZ397">
        <v>1</v>
      </c>
      <c r="CA397">
        <v>596</v>
      </c>
      <c r="CB397" t="s">
        <v>124</v>
      </c>
      <c r="CC397">
        <f>IF(fun[[#This Row],[GarageQual]]="Ex",5,IF(fun[[#This Row],[GarageQual]]="Gd",4,IF(fun[[#This Row],[GarageQual]]="TA",3,IF(fun[[#This Row],[GarageQual]]="Fa",2,IF(fun[[#This Row],[GarageQual]]="Po",1,0)))))</f>
        <v>3</v>
      </c>
      <c r="CD397" t="s">
        <v>124</v>
      </c>
      <c r="CE397">
        <f>IF(fun[[#This Row],[GarageCond]]="Ex",5,IF(fun[[#This Row],[GarageCond]]="Gd",4,IF(fun[[#This Row],[GarageCond]]="TA",3,IF(fun[[#This Row],[GarageCond]]="Fa",2,IF(fun[[#This Row],[GarageCond]]="Po",1,0)))))</f>
        <v>3</v>
      </c>
      <c r="CF397" t="s">
        <v>131</v>
      </c>
      <c r="CG397">
        <v>44</v>
      </c>
      <c r="CH397">
        <v>0</v>
      </c>
      <c r="CI397">
        <v>0</v>
      </c>
      <c r="CJ397">
        <v>0</v>
      </c>
      <c r="CK397">
        <v>0</v>
      </c>
      <c r="CL397">
        <f>(0.5*fun[[#This Row],[WoodDeckSF]])+fun[[#This Row],[OpenPorchSF]]+(2*fun[[#This Row],[EnclosedPorch]])+(1.5*fun[[#This Row],[3SsnPorch]])+fun[[#This Row],[ScreenPorch]]</f>
        <v>22</v>
      </c>
      <c r="CM397">
        <v>0</v>
      </c>
      <c r="CN397" t="s">
        <v>109</v>
      </c>
      <c r="CO397">
        <f>IF(fun[[#This Row],[PoolQC]]="Ex",5,IF(fun[[#This Row],[PoolQC]]="Gd",4,IF(fun[[#This Row],[PoolQC]]="TA",3,IF(fun[[#This Row],[PoolQC]]="Fa",2,IF(fun[[#This Row],[PoolQC]]="Po",1,0)))))</f>
        <v>0</v>
      </c>
      <c r="CP397" t="s">
        <v>109</v>
      </c>
      <c r="CQ397" t="s">
        <v>109</v>
      </c>
      <c r="CR397">
        <v>0</v>
      </c>
      <c r="CS397">
        <v>6</v>
      </c>
      <c r="CT397">
        <v>2010</v>
      </c>
      <c r="CU397" t="s">
        <v>136</v>
      </c>
      <c r="CV397" t="s">
        <v>137</v>
      </c>
      <c r="CW397">
        <f>COUNTIF(fun[[#This Row],[Id]:[SaleCondition]],0)</f>
        <v>18</v>
      </c>
      <c r="CX397">
        <f>COUNTIF(fun[[#This Row],[Id]:[SaleCondition]],"NA")</f>
        <v>5</v>
      </c>
      <c r="CY39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397">
        <f>fun[NUM_ExCond]+fun[NUM_BsmtCond]+fun[NUM_GarCond]</f>
        <v>9</v>
      </c>
      <c r="DA3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3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397">
        <v>129000</v>
      </c>
    </row>
    <row r="398" spans="1:107" x14ac:dyDescent="0.25">
      <c r="A398">
        <v>397</v>
      </c>
      <c r="B398">
        <v>20</v>
      </c>
      <c r="C398" t="s">
        <v>107</v>
      </c>
      <c r="D398">
        <f>IF(fun[[#This Row],[MSZoning]]="RL",1,0)</f>
        <v>1</v>
      </c>
      <c r="E398">
        <f>IF(fun[[#This Row],[rl]]="RM",1,0)</f>
        <v>0</v>
      </c>
      <c r="F398">
        <f>IF(fun[[#This Row],[rm]]="RH",1,0)</f>
        <v>0</v>
      </c>
      <c r="G398">
        <f>IF(fun[[#This Row],[rh]]="C (all)",1,0)</f>
        <v>0</v>
      </c>
      <c r="H398">
        <v>60</v>
      </c>
      <c r="I398">
        <f>IF(fun[[#This Row],[LotFrontage]]="NA",0,fun[[#This Row],[LotFrontage]])</f>
        <v>60</v>
      </c>
      <c r="J398">
        <v>7200</v>
      </c>
      <c r="K398" t="s">
        <v>108</v>
      </c>
      <c r="L398" t="s">
        <v>109</v>
      </c>
      <c r="M398" t="s">
        <v>110</v>
      </c>
      <c r="N398" t="s">
        <v>221</v>
      </c>
      <c r="O398" t="s">
        <v>112</v>
      </c>
      <c r="P398" t="s">
        <v>113</v>
      </c>
      <c r="Q398" t="s">
        <v>114</v>
      </c>
      <c r="R398" t="s">
        <v>115</v>
      </c>
      <c r="S398" t="s">
        <v>116</v>
      </c>
      <c r="T398" t="s">
        <v>116</v>
      </c>
      <c r="U398" t="s">
        <v>117</v>
      </c>
      <c r="V398" t="s">
        <v>141</v>
      </c>
      <c r="W398">
        <v>5</v>
      </c>
      <c r="X398">
        <v>5</v>
      </c>
      <c r="Y398">
        <v>1972</v>
      </c>
      <c r="Z398">
        <v>1972</v>
      </c>
      <c r="AA398" t="s">
        <v>178</v>
      </c>
      <c r="AB398" t="s">
        <v>120</v>
      </c>
      <c r="AC398" t="s">
        <v>142</v>
      </c>
      <c r="AD398" t="s">
        <v>142</v>
      </c>
      <c r="AE398" t="s">
        <v>143</v>
      </c>
      <c r="AF398">
        <v>0</v>
      </c>
      <c r="AG398" t="s">
        <v>124</v>
      </c>
      <c r="AH398">
        <f>IF(fun[[#This Row],[ExterQual]]="Ex",5,IF(fun[[#This Row],[ExterQual]]="Gd",4,IF(fun[[#This Row],[ExterQual]]="TA",3,IF(fun[[#This Row],[ExterQual]]="Fa",2,1))))</f>
        <v>3</v>
      </c>
      <c r="AI398" t="s">
        <v>124</v>
      </c>
      <c r="AJ398">
        <f>IF(fun[[#This Row],[ExterCond]]="Ex",5,IF(fun[[#This Row],[ExterCond]]="Gd",4,IF(fun[[#This Row],[ExterCond]]="TA",3,IF(fun[[#This Row],[ExterCond]]="Fa",2,1))))</f>
        <v>3</v>
      </c>
      <c r="AK398" t="s">
        <v>144</v>
      </c>
      <c r="AL398" t="s">
        <v>124</v>
      </c>
      <c r="AM398">
        <f>IF(fun[[#This Row],[BsmtQual]]="Ex",5,IF(fun[[#This Row],[BsmtQual]]="Gd",4,IF(fun[[#This Row],[BsmtQual]]="TA",3,IF(fun[[#This Row],[BsmtQual]]="Fa",2,IF(fun[[#This Row],[BsmtQual]]="Po",1,0)))))</f>
        <v>3</v>
      </c>
      <c r="AN398" t="s">
        <v>124</v>
      </c>
      <c r="AO398">
        <f>IF(fun[[#This Row],[BsmtCond]]="Ex",5,IF(fun[[#This Row],[BsmtCond]]="Gd",4,IF(fun[[#This Row],[BsmtCond]]="TA",3,IF(fun[[#This Row],[BsmtCond]]="Fa",2,IF(fun[[#This Row],[BsmtCond]]="Po",1,0)))))</f>
        <v>3</v>
      </c>
      <c r="AP398" t="s">
        <v>156</v>
      </c>
      <c r="AQ398">
        <f>IF(fun[[#This Row],[BsmtExposure]]="Gd",3,IF(fun[[#This Row],[BsmtExposure]]="Av",2,IF(fun[[#This Row],[BsmtExposure]]="Mn",1,0)))</f>
        <v>2</v>
      </c>
      <c r="AR398" t="s">
        <v>179</v>
      </c>
      <c r="AS398">
        <v>777</v>
      </c>
      <c r="AT398" t="s">
        <v>128</v>
      </c>
      <c r="AU398">
        <v>0</v>
      </c>
      <c r="AV398">
        <v>117</v>
      </c>
      <c r="AW398">
        <v>894</v>
      </c>
      <c r="AX398" t="s">
        <v>129</v>
      </c>
      <c r="AY398" t="s">
        <v>124</v>
      </c>
      <c r="AZ398">
        <f>IF(fun[[#This Row],[HeatingQC]]="Ex",5,IF(fun[[#This Row],[HeatingQC]]="Gd",4,IF(fun[[#This Row],[HeatingQC]]="TA",3,IF(fun[[#This Row],[HeatingQC]]="Fa",2,IF(fun[[#This Row],[HeatingQC]]="Po",1,0)))))</f>
        <v>3</v>
      </c>
      <c r="BA398" t="s">
        <v>131</v>
      </c>
      <c r="BB398" t="s">
        <v>132</v>
      </c>
      <c r="BC398">
        <v>894</v>
      </c>
      <c r="BD398">
        <v>0</v>
      </c>
      <c r="BE398">
        <v>0</v>
      </c>
      <c r="BF398">
        <v>894</v>
      </c>
      <c r="BG398">
        <f>LOG(fun[[#This Row],[GrLivArea]])</f>
        <v>2.9513375187959179</v>
      </c>
      <c r="BH398">
        <v>0</v>
      </c>
      <c r="BI398">
        <v>0</v>
      </c>
      <c r="BJ398">
        <f>fun[[#This Row],[BsmtFullBath]]+(0.5*fun[[#This Row],[BsmtHalfBath]])</f>
        <v>0</v>
      </c>
      <c r="BK398">
        <v>1</v>
      </c>
      <c r="BL398">
        <v>0</v>
      </c>
      <c r="BM398">
        <f>fun[[#This Row],[HalfBath]]+fun[[#This Row],[TOTBaseBath]]+fun[[#This Row],[FullBath]]</f>
        <v>1</v>
      </c>
      <c r="BN398">
        <v>2</v>
      </c>
      <c r="BO398">
        <v>1</v>
      </c>
      <c r="BP398" t="s">
        <v>124</v>
      </c>
      <c r="BQ398">
        <f>IF(fun[[#This Row],[KitchenQual]]="Ex",5,IF(fun[[#This Row],[KitchenQual]]="Gd",4,IF(fun[[#This Row],[KitchenQual]]="TA",3,IF(fun[[#This Row],[KitchenQual]]="Fa",2,0))))</f>
        <v>3</v>
      </c>
      <c r="BR398">
        <v>6</v>
      </c>
      <c r="BS398" t="s">
        <v>133</v>
      </c>
      <c r="BT398">
        <v>0</v>
      </c>
      <c r="BU398" t="s">
        <v>109</v>
      </c>
      <c r="BV398">
        <f>IF(fun[[#This Row],[FireplaceQu]]="Ex",5,IF(fun[[#This Row],[FireplaceQu]]="Gd",4,IF(fun[[#This Row],[FireplaceQu]]="TA",3,IF(fun[[#This Row],[FireplaceQu]]="Fa",2,0))))</f>
        <v>0</v>
      </c>
      <c r="BW398" t="s">
        <v>153</v>
      </c>
      <c r="BX398">
        <v>1985</v>
      </c>
      <c r="BY398" t="s">
        <v>135</v>
      </c>
      <c r="BZ398">
        <v>2</v>
      </c>
      <c r="CA398">
        <v>600</v>
      </c>
      <c r="CB398" t="s">
        <v>124</v>
      </c>
      <c r="CC398">
        <f>IF(fun[[#This Row],[GarageQual]]="Ex",5,IF(fun[[#This Row],[GarageQual]]="Gd",4,IF(fun[[#This Row],[GarageQual]]="TA",3,IF(fun[[#This Row],[GarageQual]]="Fa",2,IF(fun[[#This Row],[GarageQual]]="Po",1,0)))))</f>
        <v>3</v>
      </c>
      <c r="CD398" t="s">
        <v>124</v>
      </c>
      <c r="CE398">
        <f>IF(fun[[#This Row],[GarageCond]]="Ex",5,IF(fun[[#This Row],[GarageCond]]="Gd",4,IF(fun[[#This Row],[GarageCond]]="TA",3,IF(fun[[#This Row],[GarageCond]]="Fa",2,IF(fun[[#This Row],[GarageCond]]="Po",1,0)))))</f>
        <v>3</v>
      </c>
      <c r="CF398" t="s">
        <v>131</v>
      </c>
      <c r="CG398">
        <v>215</v>
      </c>
      <c r="CH398">
        <v>0</v>
      </c>
      <c r="CI398">
        <v>0</v>
      </c>
      <c r="CJ398">
        <v>0</v>
      </c>
      <c r="CK398">
        <v>0</v>
      </c>
      <c r="CL398">
        <f>(0.5*fun[[#This Row],[WoodDeckSF]])+fun[[#This Row],[OpenPorchSF]]+(2*fun[[#This Row],[EnclosedPorch]])+(1.5*fun[[#This Row],[3SsnPorch]])+fun[[#This Row],[ScreenPorch]]</f>
        <v>107.5</v>
      </c>
      <c r="CM398">
        <v>0</v>
      </c>
      <c r="CN398" t="s">
        <v>109</v>
      </c>
      <c r="CO398">
        <f>IF(fun[[#This Row],[PoolQC]]="Ex",5,IF(fun[[#This Row],[PoolQC]]="Gd",4,IF(fun[[#This Row],[PoolQC]]="TA",3,IF(fun[[#This Row],[PoolQC]]="Fa",2,IF(fun[[#This Row],[PoolQC]]="Po",1,0)))))</f>
        <v>0</v>
      </c>
      <c r="CP398" t="s">
        <v>109</v>
      </c>
      <c r="CQ398" t="s">
        <v>109</v>
      </c>
      <c r="CR398">
        <v>0</v>
      </c>
      <c r="CS398">
        <v>9</v>
      </c>
      <c r="CT398">
        <v>2009</v>
      </c>
      <c r="CU398" t="s">
        <v>136</v>
      </c>
      <c r="CV398" t="s">
        <v>137</v>
      </c>
      <c r="CW398">
        <f>COUNTIF(fun[[#This Row],[Id]:[SaleCondition]],0)</f>
        <v>20</v>
      </c>
      <c r="CX398">
        <f>COUNTIF(fun[[#This Row],[Id]:[SaleCondition]],"NA")</f>
        <v>5</v>
      </c>
      <c r="CY39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398">
        <f>fun[NUM_ExCond]+fun[NUM_BsmtCond]+fun[NUM_GarCond]</f>
        <v>9</v>
      </c>
      <c r="DA3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3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398">
        <v>123000</v>
      </c>
    </row>
    <row r="399" spans="1:107" x14ac:dyDescent="0.25">
      <c r="A399">
        <v>398</v>
      </c>
      <c r="B399">
        <v>60</v>
      </c>
      <c r="C399" t="s">
        <v>107</v>
      </c>
      <c r="D399">
        <f>IF(fun[[#This Row],[MSZoning]]="RL",1,0)</f>
        <v>1</v>
      </c>
      <c r="E399">
        <f>IF(fun[[#This Row],[rl]]="RM",1,0)</f>
        <v>0</v>
      </c>
      <c r="F399">
        <f>IF(fun[[#This Row],[rm]]="RH",1,0)</f>
        <v>0</v>
      </c>
      <c r="G399">
        <f>IF(fun[[#This Row],[rh]]="C (all)",1,0)</f>
        <v>0</v>
      </c>
      <c r="H399">
        <v>69</v>
      </c>
      <c r="I399">
        <f>IF(fun[[#This Row],[LotFrontage]]="NA",0,fun[[#This Row],[LotFrontage]])</f>
        <v>69</v>
      </c>
      <c r="J399">
        <v>7590</v>
      </c>
      <c r="K399" t="s">
        <v>108</v>
      </c>
      <c r="L399" t="s">
        <v>109</v>
      </c>
      <c r="M399" t="s">
        <v>110</v>
      </c>
      <c r="N399" t="s">
        <v>111</v>
      </c>
      <c r="O399" t="s">
        <v>112</v>
      </c>
      <c r="P399" t="s">
        <v>113</v>
      </c>
      <c r="Q399" t="s">
        <v>114</v>
      </c>
      <c r="R399" t="s">
        <v>188</v>
      </c>
      <c r="S399" t="s">
        <v>165</v>
      </c>
      <c r="T399" t="s">
        <v>116</v>
      </c>
      <c r="U399" t="s">
        <v>117</v>
      </c>
      <c r="V399" t="s">
        <v>118</v>
      </c>
      <c r="W399">
        <v>5</v>
      </c>
      <c r="X399">
        <v>5</v>
      </c>
      <c r="Y399">
        <v>1962</v>
      </c>
      <c r="Z399">
        <v>1962</v>
      </c>
      <c r="AA399" t="s">
        <v>119</v>
      </c>
      <c r="AB399" t="s">
        <v>120</v>
      </c>
      <c r="AC399" t="s">
        <v>121</v>
      </c>
      <c r="AD399" t="s">
        <v>121</v>
      </c>
      <c r="AE399" t="s">
        <v>122</v>
      </c>
      <c r="AF399">
        <v>288</v>
      </c>
      <c r="AG399" t="s">
        <v>124</v>
      </c>
      <c r="AH399">
        <f>IF(fun[[#This Row],[ExterQual]]="Ex",5,IF(fun[[#This Row],[ExterQual]]="Gd",4,IF(fun[[#This Row],[ExterQual]]="TA",3,IF(fun[[#This Row],[ExterQual]]="Fa",2,1))))</f>
        <v>3</v>
      </c>
      <c r="AI399" t="s">
        <v>124</v>
      </c>
      <c r="AJ399">
        <f>IF(fun[[#This Row],[ExterCond]]="Ex",5,IF(fun[[#This Row],[ExterCond]]="Gd",4,IF(fun[[#This Row],[ExterCond]]="TA",3,IF(fun[[#This Row],[ExterCond]]="Fa",2,1))))</f>
        <v>3</v>
      </c>
      <c r="AK399" t="s">
        <v>144</v>
      </c>
      <c r="AL399" t="s">
        <v>124</v>
      </c>
      <c r="AM399">
        <f>IF(fun[[#This Row],[BsmtQual]]="Ex",5,IF(fun[[#This Row],[BsmtQual]]="Gd",4,IF(fun[[#This Row],[BsmtQual]]="TA",3,IF(fun[[#This Row],[BsmtQual]]="Fa",2,IF(fun[[#This Row],[BsmtQual]]="Po",1,0)))))</f>
        <v>3</v>
      </c>
      <c r="AN399" t="s">
        <v>124</v>
      </c>
      <c r="AO399">
        <f>IF(fun[[#This Row],[BsmtCond]]="Ex",5,IF(fun[[#This Row],[BsmtCond]]="Gd",4,IF(fun[[#This Row],[BsmtCond]]="TA",3,IF(fun[[#This Row],[BsmtCond]]="Fa",2,IF(fun[[#This Row],[BsmtCond]]="Po",1,0)))))</f>
        <v>3</v>
      </c>
      <c r="AP399" t="s">
        <v>126</v>
      </c>
      <c r="AQ399">
        <f>IF(fun[[#This Row],[BsmtExposure]]="Gd",3,IF(fun[[#This Row],[BsmtExposure]]="Av",2,IF(fun[[#This Row],[BsmtExposure]]="Mn",1,0)))</f>
        <v>0</v>
      </c>
      <c r="AR399" t="s">
        <v>145</v>
      </c>
      <c r="AS399">
        <v>540</v>
      </c>
      <c r="AT399" t="s">
        <v>128</v>
      </c>
      <c r="AU399">
        <v>0</v>
      </c>
      <c r="AV399">
        <v>324</v>
      </c>
      <c r="AW399">
        <v>864</v>
      </c>
      <c r="AX399" t="s">
        <v>129</v>
      </c>
      <c r="AY399" t="s">
        <v>124</v>
      </c>
      <c r="AZ399">
        <f>IF(fun[[#This Row],[HeatingQC]]="Ex",5,IF(fun[[#This Row],[HeatingQC]]="Gd",4,IF(fun[[#This Row],[HeatingQC]]="TA",3,IF(fun[[#This Row],[HeatingQC]]="Fa",2,IF(fun[[#This Row],[HeatingQC]]="Po",1,0)))))</f>
        <v>3</v>
      </c>
      <c r="BA399" t="s">
        <v>131</v>
      </c>
      <c r="BB399" t="s">
        <v>132</v>
      </c>
      <c r="BC399">
        <v>876</v>
      </c>
      <c r="BD399">
        <v>936</v>
      </c>
      <c r="BE399">
        <v>0</v>
      </c>
      <c r="BF399">
        <v>1812</v>
      </c>
      <c r="BG399">
        <f>LOG(fun[[#This Row],[GrLivArea]])</f>
        <v>3.2581581933407944</v>
      </c>
      <c r="BH399">
        <v>0</v>
      </c>
      <c r="BI399">
        <v>0</v>
      </c>
      <c r="BJ399">
        <f>fun[[#This Row],[BsmtFullBath]]+(0.5*fun[[#This Row],[BsmtHalfBath]])</f>
        <v>0</v>
      </c>
      <c r="BK399">
        <v>2</v>
      </c>
      <c r="BL399">
        <v>0</v>
      </c>
      <c r="BM399">
        <f>fun[[#This Row],[HalfBath]]+fun[[#This Row],[TOTBaseBath]]+fun[[#This Row],[FullBath]]</f>
        <v>2</v>
      </c>
      <c r="BN399">
        <v>4</v>
      </c>
      <c r="BO399">
        <v>1</v>
      </c>
      <c r="BP399" t="s">
        <v>124</v>
      </c>
      <c r="BQ399">
        <f>IF(fun[[#This Row],[KitchenQual]]="Ex",5,IF(fun[[#This Row],[KitchenQual]]="Gd",4,IF(fun[[#This Row],[KitchenQual]]="TA",3,IF(fun[[#This Row],[KitchenQual]]="Fa",2,0))))</f>
        <v>3</v>
      </c>
      <c r="BR399">
        <v>8</v>
      </c>
      <c r="BS399" t="s">
        <v>133</v>
      </c>
      <c r="BT399">
        <v>1</v>
      </c>
      <c r="BU399" t="s">
        <v>124</v>
      </c>
      <c r="BV399">
        <f>IF(fun[[#This Row],[FireplaceQu]]="Ex",5,IF(fun[[#This Row],[FireplaceQu]]="Gd",4,IF(fun[[#This Row],[FireplaceQu]]="TA",3,IF(fun[[#This Row],[FireplaceQu]]="Fa",2,0))))</f>
        <v>3</v>
      </c>
      <c r="BW399" t="s">
        <v>134</v>
      </c>
      <c r="BX399">
        <v>1962</v>
      </c>
      <c r="BY399" t="s">
        <v>135</v>
      </c>
      <c r="BZ399">
        <v>1</v>
      </c>
      <c r="CA399">
        <v>264</v>
      </c>
      <c r="CB399" t="s">
        <v>124</v>
      </c>
      <c r="CC399">
        <f>IF(fun[[#This Row],[GarageQual]]="Ex",5,IF(fun[[#This Row],[GarageQual]]="Gd",4,IF(fun[[#This Row],[GarageQual]]="TA",3,IF(fun[[#This Row],[GarageQual]]="Fa",2,IF(fun[[#This Row],[GarageQual]]="Po",1,0)))))</f>
        <v>3</v>
      </c>
      <c r="CD399" t="s">
        <v>124</v>
      </c>
      <c r="CE399">
        <f>IF(fun[[#This Row],[GarageCond]]="Ex",5,IF(fun[[#This Row],[GarageCond]]="Gd",4,IF(fun[[#This Row],[GarageCond]]="TA",3,IF(fun[[#This Row],[GarageCond]]="Fa",2,IF(fun[[#This Row],[GarageCond]]="Po",1,0)))))</f>
        <v>3</v>
      </c>
      <c r="CF399" t="s">
        <v>131</v>
      </c>
      <c r="CG399">
        <v>0</v>
      </c>
      <c r="CH399">
        <v>168</v>
      </c>
      <c r="CI399">
        <v>0</v>
      </c>
      <c r="CJ399">
        <v>0</v>
      </c>
      <c r="CK399">
        <v>0</v>
      </c>
      <c r="CL399">
        <f>(0.5*fun[[#This Row],[WoodDeckSF]])+fun[[#This Row],[OpenPorchSF]]+(2*fun[[#This Row],[EnclosedPorch]])+(1.5*fun[[#This Row],[3SsnPorch]])+fun[[#This Row],[ScreenPorch]]</f>
        <v>168</v>
      </c>
      <c r="CM399">
        <v>0</v>
      </c>
      <c r="CN399" t="s">
        <v>109</v>
      </c>
      <c r="CO399">
        <f>IF(fun[[#This Row],[PoolQC]]="Ex",5,IF(fun[[#This Row],[PoolQC]]="Gd",4,IF(fun[[#This Row],[PoolQC]]="TA",3,IF(fun[[#This Row],[PoolQC]]="Fa",2,IF(fun[[#This Row],[PoolQC]]="Po",1,0)))))</f>
        <v>0</v>
      </c>
      <c r="CP399" t="s">
        <v>109</v>
      </c>
      <c r="CQ399" t="s">
        <v>109</v>
      </c>
      <c r="CR399">
        <v>0</v>
      </c>
      <c r="CS399">
        <v>7</v>
      </c>
      <c r="CT399">
        <v>2007</v>
      </c>
      <c r="CU399" t="s">
        <v>136</v>
      </c>
      <c r="CV399" t="s">
        <v>137</v>
      </c>
      <c r="CW399">
        <f>COUNTIF(fun[[#This Row],[Id]:[SaleCondition]],0)</f>
        <v>17</v>
      </c>
      <c r="CX399">
        <f>COUNTIF(fun[[#This Row],[Id]:[SaleCondition]],"NA")</f>
        <v>4</v>
      </c>
      <c r="CY39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399">
        <f>fun[NUM_ExCond]+fun[NUM_BsmtCond]+fun[NUM_GarCond]</f>
        <v>9</v>
      </c>
      <c r="DA3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3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49.75</v>
      </c>
      <c r="DC399">
        <v>169500</v>
      </c>
    </row>
    <row r="400" spans="1:107" x14ac:dyDescent="0.25">
      <c r="A400">
        <v>399</v>
      </c>
      <c r="B400">
        <v>30</v>
      </c>
      <c r="C400" t="s">
        <v>168</v>
      </c>
      <c r="D400">
        <f>IF(fun[[#This Row],[MSZoning]]="RL",1,0)</f>
        <v>0</v>
      </c>
      <c r="E400">
        <f>IF(fun[[#This Row],[rl]]="RM",1,0)</f>
        <v>0</v>
      </c>
      <c r="F400">
        <f>IF(fun[[#This Row],[rm]]="RH",1,0)</f>
        <v>0</v>
      </c>
      <c r="G400">
        <f>IF(fun[[#This Row],[rh]]="C (all)",1,0)</f>
        <v>0</v>
      </c>
      <c r="H400">
        <v>60</v>
      </c>
      <c r="I400">
        <f>IF(fun[[#This Row],[LotFrontage]]="NA",0,fun[[#This Row],[LotFrontage]])</f>
        <v>60</v>
      </c>
      <c r="J400">
        <v>8967</v>
      </c>
      <c r="K400" t="s">
        <v>108</v>
      </c>
      <c r="L400" t="s">
        <v>109</v>
      </c>
      <c r="M400" t="s">
        <v>110</v>
      </c>
      <c r="N400" t="s">
        <v>111</v>
      </c>
      <c r="O400" t="s">
        <v>112</v>
      </c>
      <c r="P400" t="s">
        <v>148</v>
      </c>
      <c r="Q400" t="s">
        <v>114</v>
      </c>
      <c r="R400" t="s">
        <v>202</v>
      </c>
      <c r="S400" t="s">
        <v>116</v>
      </c>
      <c r="T400" t="s">
        <v>116</v>
      </c>
      <c r="U400" t="s">
        <v>117</v>
      </c>
      <c r="V400" t="s">
        <v>141</v>
      </c>
      <c r="W400">
        <v>5</v>
      </c>
      <c r="X400">
        <v>2</v>
      </c>
      <c r="Y400">
        <v>1920</v>
      </c>
      <c r="Z400">
        <v>1950</v>
      </c>
      <c r="AA400" t="s">
        <v>119</v>
      </c>
      <c r="AB400" t="s">
        <v>120</v>
      </c>
      <c r="AC400" t="s">
        <v>142</v>
      </c>
      <c r="AD400" t="s">
        <v>142</v>
      </c>
      <c r="AE400" t="s">
        <v>143</v>
      </c>
      <c r="AF400">
        <v>0</v>
      </c>
      <c r="AG400" t="s">
        <v>124</v>
      </c>
      <c r="AH400">
        <f>IF(fun[[#This Row],[ExterQual]]="Ex",5,IF(fun[[#This Row],[ExterQual]]="Gd",4,IF(fun[[#This Row],[ExterQual]]="TA",3,IF(fun[[#This Row],[ExterQual]]="Fa",2,1))))</f>
        <v>3</v>
      </c>
      <c r="AI400" t="s">
        <v>173</v>
      </c>
      <c r="AJ400">
        <f>IF(fun[[#This Row],[ExterCond]]="Ex",5,IF(fun[[#This Row],[ExterCond]]="Gd",4,IF(fun[[#This Row],[ExterCond]]="TA",3,IF(fun[[#This Row],[ExterCond]]="Fa",2,1))))</f>
        <v>2</v>
      </c>
      <c r="AK400" t="s">
        <v>152</v>
      </c>
      <c r="AL400" t="s">
        <v>173</v>
      </c>
      <c r="AM400">
        <f>IF(fun[[#This Row],[BsmtQual]]="Ex",5,IF(fun[[#This Row],[BsmtQual]]="Gd",4,IF(fun[[#This Row],[BsmtQual]]="TA",3,IF(fun[[#This Row],[BsmtQual]]="Fa",2,IF(fun[[#This Row],[BsmtQual]]="Po",1,0)))))</f>
        <v>2</v>
      </c>
      <c r="AN400" t="s">
        <v>238</v>
      </c>
      <c r="AO400">
        <f>IF(fun[[#This Row],[BsmtCond]]="Ex",5,IF(fun[[#This Row],[BsmtCond]]="Gd",4,IF(fun[[#This Row],[BsmtCond]]="TA",3,IF(fun[[#This Row],[BsmtCond]]="Fa",2,IF(fun[[#This Row],[BsmtCond]]="Po",1,0)))))</f>
        <v>1</v>
      </c>
      <c r="AP400" t="s">
        <v>126</v>
      </c>
      <c r="AQ400">
        <f>IF(fun[[#This Row],[BsmtExposure]]="Gd",3,IF(fun[[#This Row],[BsmtExposure]]="Av",2,IF(fun[[#This Row],[BsmtExposure]]="Mn",1,0)))</f>
        <v>0</v>
      </c>
      <c r="AR400" t="s">
        <v>128</v>
      </c>
      <c r="AS400">
        <v>0</v>
      </c>
      <c r="AT400" t="s">
        <v>128</v>
      </c>
      <c r="AU400">
        <v>0</v>
      </c>
      <c r="AV400">
        <v>961</v>
      </c>
      <c r="AW400">
        <v>961</v>
      </c>
      <c r="AX400" t="s">
        <v>129</v>
      </c>
      <c r="AY400" t="s">
        <v>123</v>
      </c>
      <c r="AZ400">
        <f>IF(fun[[#This Row],[HeatingQC]]="Ex",5,IF(fun[[#This Row],[HeatingQC]]="Gd",4,IF(fun[[#This Row],[HeatingQC]]="TA",3,IF(fun[[#This Row],[HeatingQC]]="Fa",2,IF(fun[[#This Row],[HeatingQC]]="Po",1,0)))))</f>
        <v>4</v>
      </c>
      <c r="BA400" t="s">
        <v>131</v>
      </c>
      <c r="BB400" t="s">
        <v>269</v>
      </c>
      <c r="BC400">
        <v>1077</v>
      </c>
      <c r="BD400">
        <v>0</v>
      </c>
      <c r="BE400">
        <v>0</v>
      </c>
      <c r="BF400">
        <v>1077</v>
      </c>
      <c r="BG400">
        <f>LOG(fun[[#This Row],[GrLivArea]])</f>
        <v>3.0322157032979815</v>
      </c>
      <c r="BH400">
        <v>0</v>
      </c>
      <c r="BI400">
        <v>0</v>
      </c>
      <c r="BJ400">
        <f>fun[[#This Row],[BsmtFullBath]]+(0.5*fun[[#This Row],[BsmtHalfBath]])</f>
        <v>0</v>
      </c>
      <c r="BK400">
        <v>1</v>
      </c>
      <c r="BL400">
        <v>0</v>
      </c>
      <c r="BM400">
        <f>fun[[#This Row],[HalfBath]]+fun[[#This Row],[TOTBaseBath]]+fun[[#This Row],[FullBath]]</f>
        <v>1</v>
      </c>
      <c r="BN400">
        <v>2</v>
      </c>
      <c r="BO400">
        <v>1</v>
      </c>
      <c r="BP400" t="s">
        <v>124</v>
      </c>
      <c r="BQ400">
        <f>IF(fun[[#This Row],[KitchenQual]]="Ex",5,IF(fun[[#This Row],[KitchenQual]]="Gd",4,IF(fun[[#This Row],[KitchenQual]]="TA",3,IF(fun[[#This Row],[KitchenQual]]="Fa",2,0))))</f>
        <v>3</v>
      </c>
      <c r="BR400">
        <v>6</v>
      </c>
      <c r="BS400" t="s">
        <v>270</v>
      </c>
      <c r="BT400">
        <v>0</v>
      </c>
      <c r="BU400" t="s">
        <v>109</v>
      </c>
      <c r="BV400">
        <f>IF(fun[[#This Row],[FireplaceQu]]="Ex",5,IF(fun[[#This Row],[FireplaceQu]]="Gd",4,IF(fun[[#This Row],[FireplaceQu]]="TA",3,IF(fun[[#This Row],[FireplaceQu]]="Fa",2,0))))</f>
        <v>0</v>
      </c>
      <c r="BW400" t="s">
        <v>153</v>
      </c>
      <c r="BX400">
        <v>1920</v>
      </c>
      <c r="BY400" t="s">
        <v>128</v>
      </c>
      <c r="BZ400">
        <v>1</v>
      </c>
      <c r="CA400">
        <v>338</v>
      </c>
      <c r="CB400" t="s">
        <v>238</v>
      </c>
      <c r="CC400">
        <f>IF(fun[[#This Row],[GarageQual]]="Ex",5,IF(fun[[#This Row],[GarageQual]]="Gd",4,IF(fun[[#This Row],[GarageQual]]="TA",3,IF(fun[[#This Row],[GarageQual]]="Fa",2,IF(fun[[#This Row],[GarageQual]]="Po",1,0)))))</f>
        <v>1</v>
      </c>
      <c r="CD400" t="s">
        <v>238</v>
      </c>
      <c r="CE400">
        <f>IF(fun[[#This Row],[GarageCond]]="Ex",5,IF(fun[[#This Row],[GarageCond]]="Gd",4,IF(fun[[#This Row],[GarageCond]]="TA",3,IF(fun[[#This Row],[GarageCond]]="Fa",2,IF(fun[[#This Row],[GarageCond]]="Po",1,0)))))</f>
        <v>1</v>
      </c>
      <c r="CF400" t="s">
        <v>203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f>(0.5*fun[[#This Row],[WoodDeckSF]])+fun[[#This Row],[OpenPorchSF]]+(2*fun[[#This Row],[EnclosedPorch]])+(1.5*fun[[#This Row],[3SsnPorch]])+fun[[#This Row],[ScreenPorch]]</f>
        <v>0</v>
      </c>
      <c r="CM400">
        <v>0</v>
      </c>
      <c r="CN400" t="s">
        <v>109</v>
      </c>
      <c r="CO400">
        <f>IF(fun[[#This Row],[PoolQC]]="Ex",5,IF(fun[[#This Row],[PoolQC]]="Gd",4,IF(fun[[#This Row],[PoolQC]]="TA",3,IF(fun[[#This Row],[PoolQC]]="Fa",2,IF(fun[[#This Row],[PoolQC]]="Po",1,0)))))</f>
        <v>0</v>
      </c>
      <c r="CP400" t="s">
        <v>109</v>
      </c>
      <c r="CQ400" t="s">
        <v>109</v>
      </c>
      <c r="CR400">
        <v>0</v>
      </c>
      <c r="CS400">
        <v>11</v>
      </c>
      <c r="CT400">
        <v>2007</v>
      </c>
      <c r="CU400" t="s">
        <v>136</v>
      </c>
      <c r="CV400" t="s">
        <v>154</v>
      </c>
      <c r="CW400">
        <f>COUNTIF(fun[[#This Row],[Id]:[SaleCondition]],0)</f>
        <v>25</v>
      </c>
      <c r="CX400">
        <f>COUNTIF(fun[[#This Row],[Id]:[SaleCondition]],"NA")</f>
        <v>5</v>
      </c>
      <c r="CY400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400">
        <f>fun[NUM_ExCond]+fun[NUM_BsmtCond]+fun[NUM_GarCond]</f>
        <v>4</v>
      </c>
      <c r="DA4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36</v>
      </c>
      <c r="DB4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26.916666666666664</v>
      </c>
      <c r="DC400">
        <v>67000</v>
      </c>
    </row>
    <row r="401" spans="1:107" x14ac:dyDescent="0.25">
      <c r="A401">
        <v>400</v>
      </c>
      <c r="B401">
        <v>60</v>
      </c>
      <c r="C401" t="s">
        <v>218</v>
      </c>
      <c r="D401">
        <f>IF(fun[[#This Row],[MSZoning]]="RL",1,0)</f>
        <v>0</v>
      </c>
      <c r="E401">
        <f>IF(fun[[#This Row],[rl]]="RM",1,0)</f>
        <v>0</v>
      </c>
      <c r="F401">
        <f>IF(fun[[#This Row],[rm]]="RH",1,0)</f>
        <v>0</v>
      </c>
      <c r="G401">
        <f>IF(fun[[#This Row],[rh]]="C (all)",1,0)</f>
        <v>0</v>
      </c>
      <c r="H401">
        <v>65</v>
      </c>
      <c r="I401">
        <f>IF(fun[[#This Row],[LotFrontage]]="NA",0,fun[[#This Row],[LotFrontage]])</f>
        <v>65</v>
      </c>
      <c r="J401">
        <v>8125</v>
      </c>
      <c r="K401" t="s">
        <v>108</v>
      </c>
      <c r="L401" t="s">
        <v>109</v>
      </c>
      <c r="M401" t="s">
        <v>110</v>
      </c>
      <c r="N401" t="s">
        <v>111</v>
      </c>
      <c r="O401" t="s">
        <v>112</v>
      </c>
      <c r="P401" t="s">
        <v>113</v>
      </c>
      <c r="Q401" t="s">
        <v>114</v>
      </c>
      <c r="R401" t="s">
        <v>162</v>
      </c>
      <c r="S401" t="s">
        <v>116</v>
      </c>
      <c r="T401" t="s">
        <v>116</v>
      </c>
      <c r="U401" t="s">
        <v>117</v>
      </c>
      <c r="V401" t="s">
        <v>118</v>
      </c>
      <c r="W401">
        <v>7</v>
      </c>
      <c r="X401">
        <v>5</v>
      </c>
      <c r="Y401">
        <v>2006</v>
      </c>
      <c r="Z401">
        <v>2007</v>
      </c>
      <c r="AA401" t="s">
        <v>119</v>
      </c>
      <c r="AB401" t="s">
        <v>120</v>
      </c>
      <c r="AC401" t="s">
        <v>206</v>
      </c>
      <c r="AD401" t="s">
        <v>207</v>
      </c>
      <c r="AE401" t="s">
        <v>163</v>
      </c>
      <c r="AF401">
        <v>100</v>
      </c>
      <c r="AG401" t="s">
        <v>123</v>
      </c>
      <c r="AH401">
        <f>IF(fun[[#This Row],[ExterQual]]="Ex",5,IF(fun[[#This Row],[ExterQual]]="Gd",4,IF(fun[[#This Row],[ExterQual]]="TA",3,IF(fun[[#This Row],[ExterQual]]="Fa",2,1))))</f>
        <v>4</v>
      </c>
      <c r="AI401" t="s">
        <v>124</v>
      </c>
      <c r="AJ401">
        <f>IF(fun[[#This Row],[ExterCond]]="Ex",5,IF(fun[[#This Row],[ExterCond]]="Gd",4,IF(fun[[#This Row],[ExterCond]]="TA",3,IF(fun[[#This Row],[ExterCond]]="Fa",2,1))))</f>
        <v>3</v>
      </c>
      <c r="AK401" t="s">
        <v>125</v>
      </c>
      <c r="AL401" t="s">
        <v>123</v>
      </c>
      <c r="AM401">
        <f>IF(fun[[#This Row],[BsmtQual]]="Ex",5,IF(fun[[#This Row],[BsmtQual]]="Gd",4,IF(fun[[#This Row],[BsmtQual]]="TA",3,IF(fun[[#This Row],[BsmtQual]]="Fa",2,IF(fun[[#This Row],[BsmtQual]]="Po",1,0)))))</f>
        <v>4</v>
      </c>
      <c r="AN401" t="s">
        <v>124</v>
      </c>
      <c r="AO401">
        <f>IF(fun[[#This Row],[BsmtCond]]="Ex",5,IF(fun[[#This Row],[BsmtCond]]="Gd",4,IF(fun[[#This Row],[BsmtCond]]="TA",3,IF(fun[[#This Row],[BsmtCond]]="Fa",2,IF(fun[[#This Row],[BsmtCond]]="Po",1,0)))))</f>
        <v>3</v>
      </c>
      <c r="AP401" t="s">
        <v>126</v>
      </c>
      <c r="AQ401">
        <f>IF(fun[[#This Row],[BsmtExposure]]="Gd",3,IF(fun[[#This Row],[BsmtExposure]]="Av",2,IF(fun[[#This Row],[BsmtExposure]]="Mn",1,0)))</f>
        <v>0</v>
      </c>
      <c r="AR401" t="s">
        <v>127</v>
      </c>
      <c r="AS401">
        <v>812</v>
      </c>
      <c r="AT401" t="s">
        <v>128</v>
      </c>
      <c r="AU401">
        <v>0</v>
      </c>
      <c r="AV401">
        <v>280</v>
      </c>
      <c r="AW401">
        <v>1092</v>
      </c>
      <c r="AX401" t="s">
        <v>129</v>
      </c>
      <c r="AY401" t="s">
        <v>130</v>
      </c>
      <c r="AZ401">
        <f>IF(fun[[#This Row],[HeatingQC]]="Ex",5,IF(fun[[#This Row],[HeatingQC]]="Gd",4,IF(fun[[#This Row],[HeatingQC]]="TA",3,IF(fun[[#This Row],[HeatingQC]]="Fa",2,IF(fun[[#This Row],[HeatingQC]]="Po",1,0)))))</f>
        <v>5</v>
      </c>
      <c r="BA401" t="s">
        <v>131</v>
      </c>
      <c r="BB401" t="s">
        <v>132</v>
      </c>
      <c r="BC401">
        <v>1112</v>
      </c>
      <c r="BD401">
        <v>438</v>
      </c>
      <c r="BE401">
        <v>0</v>
      </c>
      <c r="BF401">
        <v>1550</v>
      </c>
      <c r="BG401">
        <f>LOG(fun[[#This Row],[GrLivArea]])</f>
        <v>3.1903316981702914</v>
      </c>
      <c r="BH401">
        <v>1</v>
      </c>
      <c r="BI401">
        <v>0</v>
      </c>
      <c r="BJ401">
        <f>fun[[#This Row],[BsmtFullBath]]+(0.5*fun[[#This Row],[BsmtHalfBath]])</f>
        <v>1</v>
      </c>
      <c r="BK401">
        <v>2</v>
      </c>
      <c r="BL401">
        <v>0</v>
      </c>
      <c r="BM401">
        <f>fun[[#This Row],[HalfBath]]+fun[[#This Row],[TOTBaseBath]]+fun[[#This Row],[FullBath]]</f>
        <v>3</v>
      </c>
      <c r="BN401">
        <v>2</v>
      </c>
      <c r="BO401">
        <v>1</v>
      </c>
      <c r="BP401" t="s">
        <v>123</v>
      </c>
      <c r="BQ401">
        <f>IF(fun[[#This Row],[KitchenQual]]="Ex",5,IF(fun[[#This Row],[KitchenQual]]="Gd",4,IF(fun[[#This Row],[KitchenQual]]="TA",3,IF(fun[[#This Row],[KitchenQual]]="Fa",2,0))))</f>
        <v>4</v>
      </c>
      <c r="BR401">
        <v>7</v>
      </c>
      <c r="BS401" t="s">
        <v>133</v>
      </c>
      <c r="BT401">
        <v>0</v>
      </c>
      <c r="BU401" t="s">
        <v>109</v>
      </c>
      <c r="BV401">
        <f>IF(fun[[#This Row],[FireplaceQu]]="Ex",5,IF(fun[[#This Row],[FireplaceQu]]="Gd",4,IF(fun[[#This Row],[FireplaceQu]]="TA",3,IF(fun[[#This Row],[FireplaceQu]]="Fa",2,0))))</f>
        <v>0</v>
      </c>
      <c r="BW401" t="s">
        <v>134</v>
      </c>
      <c r="BX401">
        <v>2007</v>
      </c>
      <c r="BY401" t="s">
        <v>183</v>
      </c>
      <c r="BZ401">
        <v>2</v>
      </c>
      <c r="CA401">
        <v>438</v>
      </c>
      <c r="CB401" t="s">
        <v>124</v>
      </c>
      <c r="CC401">
        <f>IF(fun[[#This Row],[GarageQual]]="Ex",5,IF(fun[[#This Row],[GarageQual]]="Gd",4,IF(fun[[#This Row],[GarageQual]]="TA",3,IF(fun[[#This Row],[GarageQual]]="Fa",2,IF(fun[[#This Row],[GarageQual]]="Po",1,0)))))</f>
        <v>3</v>
      </c>
      <c r="CD401" t="s">
        <v>124</v>
      </c>
      <c r="CE401">
        <f>IF(fun[[#This Row],[GarageCond]]="Ex",5,IF(fun[[#This Row],[GarageCond]]="Gd",4,IF(fun[[#This Row],[GarageCond]]="TA",3,IF(fun[[#This Row],[GarageCond]]="Fa",2,IF(fun[[#This Row],[GarageCond]]="Po",1,0)))))</f>
        <v>3</v>
      </c>
      <c r="CF401" t="s">
        <v>131</v>
      </c>
      <c r="CG401">
        <v>0</v>
      </c>
      <c r="CH401">
        <v>168</v>
      </c>
      <c r="CI401">
        <v>0</v>
      </c>
      <c r="CJ401">
        <v>0</v>
      </c>
      <c r="CK401">
        <v>0</v>
      </c>
      <c r="CL401">
        <f>(0.5*fun[[#This Row],[WoodDeckSF]])+fun[[#This Row],[OpenPorchSF]]+(2*fun[[#This Row],[EnclosedPorch]])+(1.5*fun[[#This Row],[3SsnPorch]])+fun[[#This Row],[ScreenPorch]]</f>
        <v>168</v>
      </c>
      <c r="CM401">
        <v>0</v>
      </c>
      <c r="CN401" t="s">
        <v>109</v>
      </c>
      <c r="CO401">
        <f>IF(fun[[#This Row],[PoolQC]]="Ex",5,IF(fun[[#This Row],[PoolQC]]="Gd",4,IF(fun[[#This Row],[PoolQC]]="TA",3,IF(fun[[#This Row],[PoolQC]]="Fa",2,IF(fun[[#This Row],[PoolQC]]="Po",1,0)))))</f>
        <v>0</v>
      </c>
      <c r="CP401" t="s">
        <v>109</v>
      </c>
      <c r="CQ401" t="s">
        <v>109</v>
      </c>
      <c r="CR401">
        <v>0</v>
      </c>
      <c r="CS401">
        <v>10</v>
      </c>
      <c r="CT401">
        <v>2009</v>
      </c>
      <c r="CU401" t="s">
        <v>136</v>
      </c>
      <c r="CV401" t="s">
        <v>137</v>
      </c>
      <c r="CW401">
        <f>COUNTIF(fun[[#This Row],[Id]:[SaleCondition]],0)</f>
        <v>18</v>
      </c>
      <c r="CX401">
        <f>COUNTIF(fun[[#This Row],[Id]:[SaleCondition]],"NA")</f>
        <v>5</v>
      </c>
      <c r="CY40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01">
        <f>fun[NUM_ExCond]+fun[NUM_BsmtCond]+fun[NUM_GarCond]</f>
        <v>9</v>
      </c>
      <c r="DA4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4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401">
        <v>241000</v>
      </c>
    </row>
    <row r="402" spans="1:107" x14ac:dyDescent="0.25">
      <c r="A402">
        <v>401</v>
      </c>
      <c r="B402">
        <v>120</v>
      </c>
      <c r="C402" t="s">
        <v>107</v>
      </c>
      <c r="D402">
        <f>IF(fun[[#This Row],[MSZoning]]="RL",1,0)</f>
        <v>1</v>
      </c>
      <c r="E402">
        <f>IF(fun[[#This Row],[rl]]="RM",1,0)</f>
        <v>0</v>
      </c>
      <c r="F402">
        <f>IF(fun[[#This Row],[rm]]="RH",1,0)</f>
        <v>0</v>
      </c>
      <c r="G402">
        <f>IF(fun[[#This Row],[rh]]="C (all)",1,0)</f>
        <v>0</v>
      </c>
      <c r="H402">
        <v>38</v>
      </c>
      <c r="I402">
        <f>IF(fun[[#This Row],[LotFrontage]]="NA",0,fun[[#This Row],[LotFrontage]])</f>
        <v>38</v>
      </c>
      <c r="J402">
        <v>14963</v>
      </c>
      <c r="K402" t="s">
        <v>108</v>
      </c>
      <c r="L402" t="s">
        <v>109</v>
      </c>
      <c r="M402" t="s">
        <v>186</v>
      </c>
      <c r="N402" t="s">
        <v>111</v>
      </c>
      <c r="O402" t="s">
        <v>112</v>
      </c>
      <c r="P402" t="s">
        <v>113</v>
      </c>
      <c r="Q402" t="s">
        <v>114</v>
      </c>
      <c r="R402" t="s">
        <v>139</v>
      </c>
      <c r="S402" t="s">
        <v>116</v>
      </c>
      <c r="T402" t="s">
        <v>116</v>
      </c>
      <c r="U402" t="s">
        <v>205</v>
      </c>
      <c r="V402" t="s">
        <v>141</v>
      </c>
      <c r="W402">
        <v>8</v>
      </c>
      <c r="X402">
        <v>5</v>
      </c>
      <c r="Y402">
        <v>1996</v>
      </c>
      <c r="Z402">
        <v>1996</v>
      </c>
      <c r="AA402" t="s">
        <v>119</v>
      </c>
      <c r="AB402" t="s">
        <v>120</v>
      </c>
      <c r="AC402" t="s">
        <v>122</v>
      </c>
      <c r="AD402" t="s">
        <v>122</v>
      </c>
      <c r="AE402" t="s">
        <v>143</v>
      </c>
      <c r="AF402">
        <v>0</v>
      </c>
      <c r="AG402" t="s">
        <v>123</v>
      </c>
      <c r="AH402">
        <f>IF(fun[[#This Row],[ExterQual]]="Ex",5,IF(fun[[#This Row],[ExterQual]]="Gd",4,IF(fun[[#This Row],[ExterQual]]="TA",3,IF(fun[[#This Row],[ExterQual]]="Fa",2,1))))</f>
        <v>4</v>
      </c>
      <c r="AI402" t="s">
        <v>124</v>
      </c>
      <c r="AJ402">
        <f>IF(fun[[#This Row],[ExterCond]]="Ex",5,IF(fun[[#This Row],[ExterCond]]="Gd",4,IF(fun[[#This Row],[ExterCond]]="TA",3,IF(fun[[#This Row],[ExterCond]]="Fa",2,1))))</f>
        <v>3</v>
      </c>
      <c r="AK402" t="s">
        <v>125</v>
      </c>
      <c r="AL402" t="s">
        <v>123</v>
      </c>
      <c r="AM402">
        <f>IF(fun[[#This Row],[BsmtQual]]="Ex",5,IF(fun[[#This Row],[BsmtQual]]="Gd",4,IF(fun[[#This Row],[BsmtQual]]="TA",3,IF(fun[[#This Row],[BsmtQual]]="Fa",2,IF(fun[[#This Row],[BsmtQual]]="Po",1,0)))))</f>
        <v>4</v>
      </c>
      <c r="AN402" t="s">
        <v>124</v>
      </c>
      <c r="AO402">
        <f>IF(fun[[#This Row],[BsmtCond]]="Ex",5,IF(fun[[#This Row],[BsmtCond]]="Gd",4,IF(fun[[#This Row],[BsmtCond]]="TA",3,IF(fun[[#This Row],[BsmtCond]]="Fa",2,IF(fun[[#This Row],[BsmtCond]]="Po",1,0)))))</f>
        <v>3</v>
      </c>
      <c r="AP402" t="s">
        <v>126</v>
      </c>
      <c r="AQ402">
        <f>IF(fun[[#This Row],[BsmtExposure]]="Gd",3,IF(fun[[#This Row],[BsmtExposure]]="Av",2,IF(fun[[#This Row],[BsmtExposure]]="Mn",1,0)))</f>
        <v>0</v>
      </c>
      <c r="AR402" t="s">
        <v>127</v>
      </c>
      <c r="AS402">
        <v>786</v>
      </c>
      <c r="AT402" t="s">
        <v>128</v>
      </c>
      <c r="AU402">
        <v>0</v>
      </c>
      <c r="AV402">
        <v>474</v>
      </c>
      <c r="AW402">
        <v>1260</v>
      </c>
      <c r="AX402" t="s">
        <v>129</v>
      </c>
      <c r="AY402" t="s">
        <v>130</v>
      </c>
      <c r="AZ402">
        <f>IF(fun[[#This Row],[HeatingQC]]="Ex",5,IF(fun[[#This Row],[HeatingQC]]="Gd",4,IF(fun[[#This Row],[HeatingQC]]="TA",3,IF(fun[[#This Row],[HeatingQC]]="Fa",2,IF(fun[[#This Row],[HeatingQC]]="Po",1,0)))))</f>
        <v>5</v>
      </c>
      <c r="BA402" t="s">
        <v>131</v>
      </c>
      <c r="BB402" t="s">
        <v>132</v>
      </c>
      <c r="BC402">
        <v>1288</v>
      </c>
      <c r="BD402">
        <v>0</v>
      </c>
      <c r="BE402">
        <v>0</v>
      </c>
      <c r="BF402">
        <v>1288</v>
      </c>
      <c r="BG402">
        <f>LOG(fun[[#This Row],[GrLivArea]])</f>
        <v>3.1099158630237933</v>
      </c>
      <c r="BH402">
        <v>1</v>
      </c>
      <c r="BI402">
        <v>0</v>
      </c>
      <c r="BJ402">
        <f>fun[[#This Row],[BsmtFullBath]]+(0.5*fun[[#This Row],[BsmtHalfBath]])</f>
        <v>1</v>
      </c>
      <c r="BK402">
        <v>1</v>
      </c>
      <c r="BL402">
        <v>1</v>
      </c>
      <c r="BM402">
        <f>fun[[#This Row],[HalfBath]]+fun[[#This Row],[TOTBaseBath]]+fun[[#This Row],[FullBath]]</f>
        <v>3</v>
      </c>
      <c r="BN402">
        <v>1</v>
      </c>
      <c r="BO402">
        <v>1</v>
      </c>
      <c r="BP402" t="s">
        <v>130</v>
      </c>
      <c r="BQ402">
        <f>IF(fun[[#This Row],[KitchenQual]]="Ex",5,IF(fun[[#This Row],[KitchenQual]]="Gd",4,IF(fun[[#This Row],[KitchenQual]]="TA",3,IF(fun[[#This Row],[KitchenQual]]="Fa",2,0))))</f>
        <v>5</v>
      </c>
      <c r="BR402">
        <v>4</v>
      </c>
      <c r="BS402" t="s">
        <v>133</v>
      </c>
      <c r="BT402">
        <v>2</v>
      </c>
      <c r="BU402" t="s">
        <v>123</v>
      </c>
      <c r="BV402">
        <f>IF(fun[[#This Row],[FireplaceQu]]="Ex",5,IF(fun[[#This Row],[FireplaceQu]]="Gd",4,IF(fun[[#This Row],[FireplaceQu]]="TA",3,IF(fun[[#This Row],[FireplaceQu]]="Fa",2,0))))</f>
        <v>4</v>
      </c>
      <c r="BW402" t="s">
        <v>134</v>
      </c>
      <c r="BX402">
        <v>1996</v>
      </c>
      <c r="BY402" t="s">
        <v>183</v>
      </c>
      <c r="BZ402">
        <v>2</v>
      </c>
      <c r="CA402">
        <v>500</v>
      </c>
      <c r="CB402" t="s">
        <v>124</v>
      </c>
      <c r="CC402">
        <f>IF(fun[[#This Row],[GarageQual]]="Ex",5,IF(fun[[#This Row],[GarageQual]]="Gd",4,IF(fun[[#This Row],[GarageQual]]="TA",3,IF(fun[[#This Row],[GarageQual]]="Fa",2,IF(fun[[#This Row],[GarageQual]]="Po",1,0)))))</f>
        <v>3</v>
      </c>
      <c r="CD402" t="s">
        <v>124</v>
      </c>
      <c r="CE402">
        <f>IF(fun[[#This Row],[GarageCond]]="Ex",5,IF(fun[[#This Row],[GarageCond]]="Gd",4,IF(fun[[#This Row],[GarageCond]]="TA",3,IF(fun[[#This Row],[GarageCond]]="Fa",2,IF(fun[[#This Row],[GarageCond]]="Po",1,0)))))</f>
        <v>3</v>
      </c>
      <c r="CF402" t="s">
        <v>131</v>
      </c>
      <c r="CG402">
        <v>120</v>
      </c>
      <c r="CH402">
        <v>30</v>
      </c>
      <c r="CI402">
        <v>0</v>
      </c>
      <c r="CJ402">
        <v>0</v>
      </c>
      <c r="CK402">
        <v>224</v>
      </c>
      <c r="CL402">
        <f>(0.5*fun[[#This Row],[WoodDeckSF]])+fun[[#This Row],[OpenPorchSF]]+(2*fun[[#This Row],[EnclosedPorch]])+(1.5*fun[[#This Row],[3SsnPorch]])+fun[[#This Row],[ScreenPorch]]</f>
        <v>314</v>
      </c>
      <c r="CM402">
        <v>0</v>
      </c>
      <c r="CN402" t="s">
        <v>109</v>
      </c>
      <c r="CO402">
        <f>IF(fun[[#This Row],[PoolQC]]="Ex",5,IF(fun[[#This Row],[PoolQC]]="Gd",4,IF(fun[[#This Row],[PoolQC]]="TA",3,IF(fun[[#This Row],[PoolQC]]="Fa",2,IF(fun[[#This Row],[PoolQC]]="Po",1,0)))))</f>
        <v>0</v>
      </c>
      <c r="CP402" t="s">
        <v>109</v>
      </c>
      <c r="CQ402" t="s">
        <v>109</v>
      </c>
      <c r="CR402">
        <v>0</v>
      </c>
      <c r="CS402">
        <v>12</v>
      </c>
      <c r="CT402">
        <v>2008</v>
      </c>
      <c r="CU402" t="s">
        <v>136</v>
      </c>
      <c r="CV402" t="s">
        <v>137</v>
      </c>
      <c r="CW402">
        <f>COUNTIF(fun[[#This Row],[Id]:[SaleCondition]],0)</f>
        <v>14</v>
      </c>
      <c r="CX402">
        <f>COUNTIF(fun[[#This Row],[Id]:[SaleCondition]],"NA")</f>
        <v>4</v>
      </c>
      <c r="CY402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402">
        <f>fun[NUM_ExCond]+fun[NUM_BsmtCond]+fun[NUM_GarCond]</f>
        <v>9</v>
      </c>
      <c r="DA4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4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78.5</v>
      </c>
      <c r="DC402">
        <v>245500</v>
      </c>
    </row>
    <row r="403" spans="1:107" x14ac:dyDescent="0.25">
      <c r="A403">
        <v>402</v>
      </c>
      <c r="B403">
        <v>20</v>
      </c>
      <c r="C403" t="s">
        <v>107</v>
      </c>
      <c r="D403">
        <f>IF(fun[[#This Row],[MSZoning]]="RL",1,0)</f>
        <v>1</v>
      </c>
      <c r="E403">
        <f>IF(fun[[#This Row],[rl]]="RM",1,0)</f>
        <v>0</v>
      </c>
      <c r="F403">
        <f>IF(fun[[#This Row],[rm]]="RH",1,0)</f>
        <v>0</v>
      </c>
      <c r="G403">
        <f>IF(fun[[#This Row],[rh]]="C (all)",1,0)</f>
        <v>0</v>
      </c>
      <c r="H403">
        <v>65</v>
      </c>
      <c r="I403">
        <f>IF(fun[[#This Row],[LotFrontage]]="NA",0,fun[[#This Row],[LotFrontage]])</f>
        <v>65</v>
      </c>
      <c r="J403">
        <v>8767</v>
      </c>
      <c r="K403" t="s">
        <v>108</v>
      </c>
      <c r="L403" t="s">
        <v>109</v>
      </c>
      <c r="M403" t="s">
        <v>146</v>
      </c>
      <c r="N403" t="s">
        <v>111</v>
      </c>
      <c r="O403" t="s">
        <v>112</v>
      </c>
      <c r="P403" t="s">
        <v>113</v>
      </c>
      <c r="Q403" t="s">
        <v>114</v>
      </c>
      <c r="R403" t="s">
        <v>115</v>
      </c>
      <c r="S403" t="s">
        <v>116</v>
      </c>
      <c r="T403" t="s">
        <v>116</v>
      </c>
      <c r="U403" t="s">
        <v>117</v>
      </c>
      <c r="V403" t="s">
        <v>141</v>
      </c>
      <c r="W403">
        <v>7</v>
      </c>
      <c r="X403">
        <v>5</v>
      </c>
      <c r="Y403">
        <v>2005</v>
      </c>
      <c r="Z403">
        <v>2005</v>
      </c>
      <c r="AA403" t="s">
        <v>119</v>
      </c>
      <c r="AB403" t="s">
        <v>120</v>
      </c>
      <c r="AC403" t="s">
        <v>121</v>
      </c>
      <c r="AD403" t="s">
        <v>121</v>
      </c>
      <c r="AE403" t="s">
        <v>143</v>
      </c>
      <c r="AF403">
        <v>0</v>
      </c>
      <c r="AG403" t="s">
        <v>123</v>
      </c>
      <c r="AH403">
        <f>IF(fun[[#This Row],[ExterQual]]="Ex",5,IF(fun[[#This Row],[ExterQual]]="Gd",4,IF(fun[[#This Row],[ExterQual]]="TA",3,IF(fun[[#This Row],[ExterQual]]="Fa",2,1))))</f>
        <v>4</v>
      </c>
      <c r="AI403" t="s">
        <v>124</v>
      </c>
      <c r="AJ403">
        <f>IF(fun[[#This Row],[ExterCond]]="Ex",5,IF(fun[[#This Row],[ExterCond]]="Gd",4,IF(fun[[#This Row],[ExterCond]]="TA",3,IF(fun[[#This Row],[ExterCond]]="Fa",2,1))))</f>
        <v>3</v>
      </c>
      <c r="AK403" t="s">
        <v>125</v>
      </c>
      <c r="AL403" t="s">
        <v>123</v>
      </c>
      <c r="AM403">
        <f>IF(fun[[#This Row],[BsmtQual]]="Ex",5,IF(fun[[#This Row],[BsmtQual]]="Gd",4,IF(fun[[#This Row],[BsmtQual]]="TA",3,IF(fun[[#This Row],[BsmtQual]]="Fa",2,IF(fun[[#This Row],[BsmtQual]]="Po",1,0)))))</f>
        <v>4</v>
      </c>
      <c r="AN403" t="s">
        <v>124</v>
      </c>
      <c r="AO403">
        <f>IF(fun[[#This Row],[BsmtCond]]="Ex",5,IF(fun[[#This Row],[BsmtCond]]="Gd",4,IF(fun[[#This Row],[BsmtCond]]="TA",3,IF(fun[[#This Row],[BsmtCond]]="Fa",2,IF(fun[[#This Row],[BsmtCond]]="Po",1,0)))))</f>
        <v>3</v>
      </c>
      <c r="AP403" t="s">
        <v>156</v>
      </c>
      <c r="AQ403">
        <f>IF(fun[[#This Row],[BsmtExposure]]="Gd",3,IF(fun[[#This Row],[BsmtExposure]]="Av",2,IF(fun[[#This Row],[BsmtExposure]]="Mn",1,0)))</f>
        <v>2</v>
      </c>
      <c r="AR403" t="s">
        <v>127</v>
      </c>
      <c r="AS403">
        <v>24</v>
      </c>
      <c r="AT403" t="s">
        <v>128</v>
      </c>
      <c r="AU403">
        <v>0</v>
      </c>
      <c r="AV403">
        <v>1286</v>
      </c>
      <c r="AW403">
        <v>1310</v>
      </c>
      <c r="AX403" t="s">
        <v>129</v>
      </c>
      <c r="AY403" t="s">
        <v>130</v>
      </c>
      <c r="AZ403">
        <f>IF(fun[[#This Row],[HeatingQC]]="Ex",5,IF(fun[[#This Row],[HeatingQC]]="Gd",4,IF(fun[[#This Row],[HeatingQC]]="TA",3,IF(fun[[#This Row],[HeatingQC]]="Fa",2,IF(fun[[#This Row],[HeatingQC]]="Po",1,0)))))</f>
        <v>5</v>
      </c>
      <c r="BA403" t="s">
        <v>131</v>
      </c>
      <c r="BB403" t="s">
        <v>132</v>
      </c>
      <c r="BC403">
        <v>1310</v>
      </c>
      <c r="BD403">
        <v>0</v>
      </c>
      <c r="BE403">
        <v>0</v>
      </c>
      <c r="BF403">
        <v>1310</v>
      </c>
      <c r="BG403">
        <f>LOG(fun[[#This Row],[GrLivArea]])</f>
        <v>3.1172712956557644</v>
      </c>
      <c r="BH403">
        <v>0</v>
      </c>
      <c r="BI403">
        <v>0</v>
      </c>
      <c r="BJ403">
        <f>fun[[#This Row],[BsmtFullBath]]+(0.5*fun[[#This Row],[BsmtHalfBath]])</f>
        <v>0</v>
      </c>
      <c r="BK403">
        <v>2</v>
      </c>
      <c r="BL403">
        <v>0</v>
      </c>
      <c r="BM403">
        <f>fun[[#This Row],[HalfBath]]+fun[[#This Row],[TOTBaseBath]]+fun[[#This Row],[FullBath]]</f>
        <v>2</v>
      </c>
      <c r="BN403">
        <v>3</v>
      </c>
      <c r="BO403">
        <v>1</v>
      </c>
      <c r="BP403" t="s">
        <v>123</v>
      </c>
      <c r="BQ403">
        <f>IF(fun[[#This Row],[KitchenQual]]="Ex",5,IF(fun[[#This Row],[KitchenQual]]="Gd",4,IF(fun[[#This Row],[KitchenQual]]="TA",3,IF(fun[[#This Row],[KitchenQual]]="Fa",2,0))))</f>
        <v>4</v>
      </c>
      <c r="BR403">
        <v>6</v>
      </c>
      <c r="BS403" t="s">
        <v>133</v>
      </c>
      <c r="BT403">
        <v>1</v>
      </c>
      <c r="BU403" t="s">
        <v>123</v>
      </c>
      <c r="BV403">
        <f>IF(fun[[#This Row],[FireplaceQu]]="Ex",5,IF(fun[[#This Row],[FireplaceQu]]="Gd",4,IF(fun[[#This Row],[FireplaceQu]]="TA",3,IF(fun[[#This Row],[FireplaceQu]]="Fa",2,0))))</f>
        <v>4</v>
      </c>
      <c r="BW403" t="s">
        <v>134</v>
      </c>
      <c r="BX403">
        <v>2005</v>
      </c>
      <c r="BY403" t="s">
        <v>183</v>
      </c>
      <c r="BZ403">
        <v>2</v>
      </c>
      <c r="CA403">
        <v>400</v>
      </c>
      <c r="CB403" t="s">
        <v>124</v>
      </c>
      <c r="CC403">
        <f>IF(fun[[#This Row],[GarageQual]]="Ex",5,IF(fun[[#This Row],[GarageQual]]="Gd",4,IF(fun[[#This Row],[GarageQual]]="TA",3,IF(fun[[#This Row],[GarageQual]]="Fa",2,IF(fun[[#This Row],[GarageQual]]="Po",1,0)))))</f>
        <v>3</v>
      </c>
      <c r="CD403" t="s">
        <v>124</v>
      </c>
      <c r="CE403">
        <f>IF(fun[[#This Row],[GarageCond]]="Ex",5,IF(fun[[#This Row],[GarageCond]]="Gd",4,IF(fun[[#This Row],[GarageCond]]="TA",3,IF(fun[[#This Row],[GarageCond]]="Fa",2,IF(fun[[#This Row],[GarageCond]]="Po",1,0)))))</f>
        <v>3</v>
      </c>
      <c r="CF403" t="s">
        <v>131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f>(0.5*fun[[#This Row],[WoodDeckSF]])+fun[[#This Row],[OpenPorchSF]]+(2*fun[[#This Row],[EnclosedPorch]])+(1.5*fun[[#This Row],[3SsnPorch]])+fun[[#This Row],[ScreenPorch]]</f>
        <v>0</v>
      </c>
      <c r="CM403">
        <v>0</v>
      </c>
      <c r="CN403" t="s">
        <v>109</v>
      </c>
      <c r="CO403">
        <f>IF(fun[[#This Row],[PoolQC]]="Ex",5,IF(fun[[#This Row],[PoolQC]]="Gd",4,IF(fun[[#This Row],[PoolQC]]="TA",3,IF(fun[[#This Row],[PoolQC]]="Fa",2,IF(fun[[#This Row],[PoolQC]]="Po",1,0)))))</f>
        <v>0</v>
      </c>
      <c r="CP403" t="s">
        <v>109</v>
      </c>
      <c r="CQ403" t="s">
        <v>109</v>
      </c>
      <c r="CR403">
        <v>0</v>
      </c>
      <c r="CS403">
        <v>7</v>
      </c>
      <c r="CT403">
        <v>2006</v>
      </c>
      <c r="CU403" t="s">
        <v>184</v>
      </c>
      <c r="CV403" t="s">
        <v>185</v>
      </c>
      <c r="CW403">
        <f>COUNTIF(fun[[#This Row],[Id]:[SaleCondition]],0)</f>
        <v>20</v>
      </c>
      <c r="CX403">
        <f>COUNTIF(fun[[#This Row],[Id]:[SaleCondition]],"NA")</f>
        <v>4</v>
      </c>
      <c r="CY403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403">
        <f>fun[NUM_ExCond]+fun[NUM_BsmtCond]+fun[NUM_GarCond]</f>
        <v>9</v>
      </c>
      <c r="DA4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4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403">
        <v>164990</v>
      </c>
    </row>
    <row r="404" spans="1:107" x14ac:dyDescent="0.25">
      <c r="A404">
        <v>403</v>
      </c>
      <c r="B404">
        <v>30</v>
      </c>
      <c r="C404" t="s">
        <v>107</v>
      </c>
      <c r="D404">
        <f>IF(fun[[#This Row],[MSZoning]]="RL",1,0)</f>
        <v>1</v>
      </c>
      <c r="E404">
        <f>IF(fun[[#This Row],[rl]]="RM",1,0)</f>
        <v>0</v>
      </c>
      <c r="F404">
        <f>IF(fun[[#This Row],[rm]]="RH",1,0)</f>
        <v>0</v>
      </c>
      <c r="G404">
        <f>IF(fun[[#This Row],[rh]]="C (all)",1,0)</f>
        <v>0</v>
      </c>
      <c r="H404">
        <v>60</v>
      </c>
      <c r="I404">
        <f>IF(fun[[#This Row],[LotFrontage]]="NA",0,fun[[#This Row],[LotFrontage]])</f>
        <v>60</v>
      </c>
      <c r="J404">
        <v>10200</v>
      </c>
      <c r="K404" t="s">
        <v>108</v>
      </c>
      <c r="L404" t="s">
        <v>109</v>
      </c>
      <c r="M404" t="s">
        <v>110</v>
      </c>
      <c r="N404" t="s">
        <v>111</v>
      </c>
      <c r="O404" t="s">
        <v>112</v>
      </c>
      <c r="P404" t="s">
        <v>113</v>
      </c>
      <c r="Q404" t="s">
        <v>114</v>
      </c>
      <c r="R404" t="s">
        <v>177</v>
      </c>
      <c r="S404" t="s">
        <v>116</v>
      </c>
      <c r="T404" t="s">
        <v>116</v>
      </c>
      <c r="U404" t="s">
        <v>117</v>
      </c>
      <c r="V404" t="s">
        <v>141</v>
      </c>
      <c r="W404">
        <v>5</v>
      </c>
      <c r="X404">
        <v>8</v>
      </c>
      <c r="Y404">
        <v>1940</v>
      </c>
      <c r="Z404">
        <v>1997</v>
      </c>
      <c r="AA404" t="s">
        <v>119</v>
      </c>
      <c r="AB404" t="s">
        <v>120</v>
      </c>
      <c r="AC404" t="s">
        <v>150</v>
      </c>
      <c r="AD404" t="s">
        <v>150</v>
      </c>
      <c r="AE404" t="s">
        <v>143</v>
      </c>
      <c r="AF404">
        <v>0</v>
      </c>
      <c r="AG404" t="s">
        <v>124</v>
      </c>
      <c r="AH404">
        <f>IF(fun[[#This Row],[ExterQual]]="Ex",5,IF(fun[[#This Row],[ExterQual]]="Gd",4,IF(fun[[#This Row],[ExterQual]]="TA",3,IF(fun[[#This Row],[ExterQual]]="Fa",2,1))))</f>
        <v>3</v>
      </c>
      <c r="AI404" t="s">
        <v>124</v>
      </c>
      <c r="AJ404">
        <f>IF(fun[[#This Row],[ExterCond]]="Ex",5,IF(fun[[#This Row],[ExterCond]]="Gd",4,IF(fun[[#This Row],[ExterCond]]="TA",3,IF(fun[[#This Row],[ExterCond]]="Fa",2,1))))</f>
        <v>3</v>
      </c>
      <c r="AK404" t="s">
        <v>125</v>
      </c>
      <c r="AL404" t="s">
        <v>124</v>
      </c>
      <c r="AM404">
        <f>IF(fun[[#This Row],[BsmtQual]]="Ex",5,IF(fun[[#This Row],[BsmtQual]]="Gd",4,IF(fun[[#This Row],[BsmtQual]]="TA",3,IF(fun[[#This Row],[BsmtQual]]="Fa",2,IF(fun[[#This Row],[BsmtQual]]="Po",1,0)))))</f>
        <v>3</v>
      </c>
      <c r="AN404" t="s">
        <v>124</v>
      </c>
      <c r="AO404">
        <f>IF(fun[[#This Row],[BsmtCond]]="Ex",5,IF(fun[[#This Row],[BsmtCond]]="Gd",4,IF(fun[[#This Row],[BsmtCond]]="TA",3,IF(fun[[#This Row],[BsmtCond]]="Fa",2,IF(fun[[#This Row],[BsmtCond]]="Po",1,0)))))</f>
        <v>3</v>
      </c>
      <c r="AP404" t="s">
        <v>126</v>
      </c>
      <c r="AQ404">
        <f>IF(fun[[#This Row],[BsmtExposure]]="Gd",3,IF(fun[[#This Row],[BsmtExposure]]="Av",2,IF(fun[[#This Row],[BsmtExposure]]="Mn",1,0)))</f>
        <v>0</v>
      </c>
      <c r="AR404" t="s">
        <v>128</v>
      </c>
      <c r="AS404">
        <v>0</v>
      </c>
      <c r="AT404" t="s">
        <v>128</v>
      </c>
      <c r="AU404">
        <v>0</v>
      </c>
      <c r="AV404">
        <v>672</v>
      </c>
      <c r="AW404">
        <v>672</v>
      </c>
      <c r="AX404" t="s">
        <v>129</v>
      </c>
      <c r="AY404" t="s">
        <v>130</v>
      </c>
      <c r="AZ404">
        <f>IF(fun[[#This Row],[HeatingQC]]="Ex",5,IF(fun[[#This Row],[HeatingQC]]="Gd",4,IF(fun[[#This Row],[HeatingQC]]="TA",3,IF(fun[[#This Row],[HeatingQC]]="Fa",2,IF(fun[[#This Row],[HeatingQC]]="Po",1,0)))))</f>
        <v>5</v>
      </c>
      <c r="BA404" t="s">
        <v>131</v>
      </c>
      <c r="BB404" t="s">
        <v>132</v>
      </c>
      <c r="BC404">
        <v>672</v>
      </c>
      <c r="BD404">
        <v>0</v>
      </c>
      <c r="BE404">
        <v>0</v>
      </c>
      <c r="BF404">
        <v>672</v>
      </c>
      <c r="BG404">
        <f>LOG(fun[[#This Row],[GrLivArea]])</f>
        <v>2.8273692730538253</v>
      </c>
      <c r="BH404">
        <v>0</v>
      </c>
      <c r="BI404">
        <v>0</v>
      </c>
      <c r="BJ404">
        <f>fun[[#This Row],[BsmtFullBath]]+(0.5*fun[[#This Row],[BsmtHalfBath]])</f>
        <v>0</v>
      </c>
      <c r="BK404">
        <v>1</v>
      </c>
      <c r="BL404">
        <v>0</v>
      </c>
      <c r="BM404">
        <f>fun[[#This Row],[HalfBath]]+fun[[#This Row],[TOTBaseBath]]+fun[[#This Row],[FullBath]]</f>
        <v>1</v>
      </c>
      <c r="BN404">
        <v>2</v>
      </c>
      <c r="BO404">
        <v>1</v>
      </c>
      <c r="BP404" t="s">
        <v>124</v>
      </c>
      <c r="BQ404">
        <f>IF(fun[[#This Row],[KitchenQual]]="Ex",5,IF(fun[[#This Row],[KitchenQual]]="Gd",4,IF(fun[[#This Row],[KitchenQual]]="TA",3,IF(fun[[#This Row],[KitchenQual]]="Fa",2,0))))</f>
        <v>3</v>
      </c>
      <c r="BR404">
        <v>4</v>
      </c>
      <c r="BS404" t="s">
        <v>133</v>
      </c>
      <c r="BT404">
        <v>0</v>
      </c>
      <c r="BU404" t="s">
        <v>109</v>
      </c>
      <c r="BV404">
        <f>IF(fun[[#This Row],[FireplaceQu]]="Ex",5,IF(fun[[#This Row],[FireplaceQu]]="Gd",4,IF(fun[[#This Row],[FireplaceQu]]="TA",3,IF(fun[[#This Row],[FireplaceQu]]="Fa",2,0))))</f>
        <v>0</v>
      </c>
      <c r="BW404" t="s">
        <v>153</v>
      </c>
      <c r="BX404">
        <v>1940</v>
      </c>
      <c r="BY404" t="s">
        <v>128</v>
      </c>
      <c r="BZ404">
        <v>1</v>
      </c>
      <c r="CA404">
        <v>240</v>
      </c>
      <c r="CB404" t="s">
        <v>124</v>
      </c>
      <c r="CC404">
        <f>IF(fun[[#This Row],[GarageQual]]="Ex",5,IF(fun[[#This Row],[GarageQual]]="Gd",4,IF(fun[[#This Row],[GarageQual]]="TA",3,IF(fun[[#This Row],[GarageQual]]="Fa",2,IF(fun[[#This Row],[GarageQual]]="Po",1,0)))))</f>
        <v>3</v>
      </c>
      <c r="CD404" t="s">
        <v>124</v>
      </c>
      <c r="CE404">
        <f>IF(fun[[#This Row],[GarageCond]]="Ex",5,IF(fun[[#This Row],[GarageCond]]="Gd",4,IF(fun[[#This Row],[GarageCond]]="TA",3,IF(fun[[#This Row],[GarageCond]]="Fa",2,IF(fun[[#This Row],[GarageCond]]="Po",1,0)))))</f>
        <v>3</v>
      </c>
      <c r="CF404" t="s">
        <v>203</v>
      </c>
      <c r="CG404">
        <v>168</v>
      </c>
      <c r="CH404">
        <v>0</v>
      </c>
      <c r="CI404">
        <v>0</v>
      </c>
      <c r="CJ404">
        <v>0</v>
      </c>
      <c r="CK404">
        <v>0</v>
      </c>
      <c r="CL404">
        <f>(0.5*fun[[#This Row],[WoodDeckSF]])+fun[[#This Row],[OpenPorchSF]]+(2*fun[[#This Row],[EnclosedPorch]])+(1.5*fun[[#This Row],[3SsnPorch]])+fun[[#This Row],[ScreenPorch]]</f>
        <v>84</v>
      </c>
      <c r="CM404">
        <v>0</v>
      </c>
      <c r="CN404" t="s">
        <v>109</v>
      </c>
      <c r="CO404">
        <f>IF(fun[[#This Row],[PoolQC]]="Ex",5,IF(fun[[#This Row],[PoolQC]]="Gd",4,IF(fun[[#This Row],[PoolQC]]="TA",3,IF(fun[[#This Row],[PoolQC]]="Fa",2,IF(fun[[#This Row],[PoolQC]]="Po",1,0)))))</f>
        <v>0</v>
      </c>
      <c r="CP404" t="s">
        <v>191</v>
      </c>
      <c r="CQ404" t="s">
        <v>109</v>
      </c>
      <c r="CR404">
        <v>0</v>
      </c>
      <c r="CS404">
        <v>8</v>
      </c>
      <c r="CT404">
        <v>2008</v>
      </c>
      <c r="CU404" t="s">
        <v>136</v>
      </c>
      <c r="CV404" t="s">
        <v>137</v>
      </c>
      <c r="CW404">
        <f>COUNTIF(fun[[#This Row],[Id]:[SaleCondition]],0)</f>
        <v>22</v>
      </c>
      <c r="CX404">
        <f>COUNTIF(fun[[#This Row],[Id]:[SaleCondition]],"NA")</f>
        <v>4</v>
      </c>
      <c r="CY40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404">
        <f>fun[NUM_ExCond]+fun[NUM_BsmtCond]+fun[NUM_GarCond]</f>
        <v>9</v>
      </c>
      <c r="DA4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4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63.75</v>
      </c>
      <c r="DC404">
        <v>108000</v>
      </c>
    </row>
    <row r="405" spans="1:107" x14ac:dyDescent="0.25">
      <c r="A405">
        <v>404</v>
      </c>
      <c r="B405">
        <v>60</v>
      </c>
      <c r="C405" t="s">
        <v>107</v>
      </c>
      <c r="D405">
        <f>IF(fun[[#This Row],[MSZoning]]="RL",1,0)</f>
        <v>1</v>
      </c>
      <c r="E405">
        <f>IF(fun[[#This Row],[rl]]="RM",1,0)</f>
        <v>0</v>
      </c>
      <c r="F405">
        <f>IF(fun[[#This Row],[rm]]="RH",1,0)</f>
        <v>0</v>
      </c>
      <c r="G405">
        <f>IF(fun[[#This Row],[rh]]="C (all)",1,0)</f>
        <v>0</v>
      </c>
      <c r="H405">
        <v>93</v>
      </c>
      <c r="I405">
        <f>IF(fun[[#This Row],[LotFrontage]]="NA",0,fun[[#This Row],[LotFrontage]])</f>
        <v>93</v>
      </c>
      <c r="J405">
        <v>12090</v>
      </c>
      <c r="K405" t="s">
        <v>108</v>
      </c>
      <c r="L405" t="s">
        <v>109</v>
      </c>
      <c r="M405" t="s">
        <v>110</v>
      </c>
      <c r="N405" t="s">
        <v>111</v>
      </c>
      <c r="O405" t="s">
        <v>112</v>
      </c>
      <c r="P405" t="s">
        <v>148</v>
      </c>
      <c r="Q405" t="s">
        <v>114</v>
      </c>
      <c r="R405" t="s">
        <v>155</v>
      </c>
      <c r="S405" t="s">
        <v>116</v>
      </c>
      <c r="T405" t="s">
        <v>116</v>
      </c>
      <c r="U405" t="s">
        <v>117</v>
      </c>
      <c r="V405" t="s">
        <v>118</v>
      </c>
      <c r="W405">
        <v>8</v>
      </c>
      <c r="X405">
        <v>5</v>
      </c>
      <c r="Y405">
        <v>1998</v>
      </c>
      <c r="Z405">
        <v>1998</v>
      </c>
      <c r="AA405" t="s">
        <v>178</v>
      </c>
      <c r="AB405" t="s">
        <v>120</v>
      </c>
      <c r="AC405" t="s">
        <v>121</v>
      </c>
      <c r="AD405" t="s">
        <v>121</v>
      </c>
      <c r="AE405" t="s">
        <v>122</v>
      </c>
      <c r="AF405">
        <v>650</v>
      </c>
      <c r="AG405" t="s">
        <v>123</v>
      </c>
      <c r="AH405">
        <f>IF(fun[[#This Row],[ExterQual]]="Ex",5,IF(fun[[#This Row],[ExterQual]]="Gd",4,IF(fun[[#This Row],[ExterQual]]="TA",3,IF(fun[[#This Row],[ExterQual]]="Fa",2,1))))</f>
        <v>4</v>
      </c>
      <c r="AI405" t="s">
        <v>124</v>
      </c>
      <c r="AJ405">
        <f>IF(fun[[#This Row],[ExterCond]]="Ex",5,IF(fun[[#This Row],[ExterCond]]="Gd",4,IF(fun[[#This Row],[ExterCond]]="TA",3,IF(fun[[#This Row],[ExterCond]]="Fa",2,1))))</f>
        <v>3</v>
      </c>
      <c r="AK405" t="s">
        <v>125</v>
      </c>
      <c r="AL405" t="s">
        <v>123</v>
      </c>
      <c r="AM405">
        <f>IF(fun[[#This Row],[BsmtQual]]="Ex",5,IF(fun[[#This Row],[BsmtQual]]="Gd",4,IF(fun[[#This Row],[BsmtQual]]="TA",3,IF(fun[[#This Row],[BsmtQual]]="Fa",2,IF(fun[[#This Row],[BsmtQual]]="Po",1,0)))))</f>
        <v>4</v>
      </c>
      <c r="AN405" t="s">
        <v>124</v>
      </c>
      <c r="AO405">
        <f>IF(fun[[#This Row],[BsmtCond]]="Ex",5,IF(fun[[#This Row],[BsmtCond]]="Gd",4,IF(fun[[#This Row],[BsmtCond]]="TA",3,IF(fun[[#This Row],[BsmtCond]]="Fa",2,IF(fun[[#This Row],[BsmtCond]]="Po",1,0)))))</f>
        <v>3</v>
      </c>
      <c r="AP405" t="s">
        <v>126</v>
      </c>
      <c r="AQ405">
        <f>IF(fun[[#This Row],[BsmtExposure]]="Gd",3,IF(fun[[#This Row],[BsmtExposure]]="Av",2,IF(fun[[#This Row],[BsmtExposure]]="Mn",1,0)))</f>
        <v>0</v>
      </c>
      <c r="AR405" t="s">
        <v>128</v>
      </c>
      <c r="AS405">
        <v>0</v>
      </c>
      <c r="AT405" t="s">
        <v>128</v>
      </c>
      <c r="AU405">
        <v>0</v>
      </c>
      <c r="AV405">
        <v>1141</v>
      </c>
      <c r="AW405">
        <v>1141</v>
      </c>
      <c r="AX405" t="s">
        <v>129</v>
      </c>
      <c r="AY405" t="s">
        <v>123</v>
      </c>
      <c r="AZ405">
        <f>IF(fun[[#This Row],[HeatingQC]]="Ex",5,IF(fun[[#This Row],[HeatingQC]]="Gd",4,IF(fun[[#This Row],[HeatingQC]]="TA",3,IF(fun[[#This Row],[HeatingQC]]="Fa",2,IF(fun[[#This Row],[HeatingQC]]="Po",1,0)))))</f>
        <v>4</v>
      </c>
      <c r="BA405" t="s">
        <v>131</v>
      </c>
      <c r="BB405" t="s">
        <v>132</v>
      </c>
      <c r="BC405">
        <v>1165</v>
      </c>
      <c r="BD405">
        <v>1098</v>
      </c>
      <c r="BE405">
        <v>0</v>
      </c>
      <c r="BF405">
        <v>2263</v>
      </c>
      <c r="BG405">
        <f>LOG(fun[[#This Row],[GrLivArea]])</f>
        <v>3.3546845539547285</v>
      </c>
      <c r="BH405">
        <v>0</v>
      </c>
      <c r="BI405">
        <v>0</v>
      </c>
      <c r="BJ405">
        <f>fun[[#This Row],[BsmtFullBath]]+(0.5*fun[[#This Row],[BsmtHalfBath]])</f>
        <v>0</v>
      </c>
      <c r="BK405">
        <v>2</v>
      </c>
      <c r="BL405">
        <v>1</v>
      </c>
      <c r="BM405">
        <f>fun[[#This Row],[HalfBath]]+fun[[#This Row],[TOTBaseBath]]+fun[[#This Row],[FullBath]]</f>
        <v>3</v>
      </c>
      <c r="BN405">
        <v>4</v>
      </c>
      <c r="BO405">
        <v>1</v>
      </c>
      <c r="BP405" t="s">
        <v>123</v>
      </c>
      <c r="BQ405">
        <f>IF(fun[[#This Row],[KitchenQual]]="Ex",5,IF(fun[[#This Row],[KitchenQual]]="Gd",4,IF(fun[[#This Row],[KitchenQual]]="TA",3,IF(fun[[#This Row],[KitchenQual]]="Fa",2,0))))</f>
        <v>4</v>
      </c>
      <c r="BR405">
        <v>10</v>
      </c>
      <c r="BS405" t="s">
        <v>133</v>
      </c>
      <c r="BT405">
        <v>1</v>
      </c>
      <c r="BU405" t="s">
        <v>124</v>
      </c>
      <c r="BV405">
        <f>IF(fun[[#This Row],[FireplaceQu]]="Ex",5,IF(fun[[#This Row],[FireplaceQu]]="Gd",4,IF(fun[[#This Row],[FireplaceQu]]="TA",3,IF(fun[[#This Row],[FireplaceQu]]="Fa",2,0))))</f>
        <v>3</v>
      </c>
      <c r="BW405" t="s">
        <v>182</v>
      </c>
      <c r="BX405">
        <v>1998</v>
      </c>
      <c r="BY405" t="s">
        <v>183</v>
      </c>
      <c r="BZ405">
        <v>2</v>
      </c>
      <c r="CA405">
        <v>420</v>
      </c>
      <c r="CB405" t="s">
        <v>124</v>
      </c>
      <c r="CC405">
        <f>IF(fun[[#This Row],[GarageQual]]="Ex",5,IF(fun[[#This Row],[GarageQual]]="Gd",4,IF(fun[[#This Row],[GarageQual]]="TA",3,IF(fun[[#This Row],[GarageQual]]="Fa",2,IF(fun[[#This Row],[GarageQual]]="Po",1,0)))))</f>
        <v>3</v>
      </c>
      <c r="CD405" t="s">
        <v>124</v>
      </c>
      <c r="CE405">
        <f>IF(fun[[#This Row],[GarageCond]]="Ex",5,IF(fun[[#This Row],[GarageCond]]="Gd",4,IF(fun[[#This Row],[GarageCond]]="TA",3,IF(fun[[#This Row],[GarageCond]]="Fa",2,IF(fun[[#This Row],[GarageCond]]="Po",1,0)))))</f>
        <v>3</v>
      </c>
      <c r="CF405" t="s">
        <v>131</v>
      </c>
      <c r="CG405">
        <v>144</v>
      </c>
      <c r="CH405">
        <v>123</v>
      </c>
      <c r="CI405">
        <v>0</v>
      </c>
      <c r="CJ405">
        <v>0</v>
      </c>
      <c r="CK405">
        <v>0</v>
      </c>
      <c r="CL405">
        <f>(0.5*fun[[#This Row],[WoodDeckSF]])+fun[[#This Row],[OpenPorchSF]]+(2*fun[[#This Row],[EnclosedPorch]])+(1.5*fun[[#This Row],[3SsnPorch]])+fun[[#This Row],[ScreenPorch]]</f>
        <v>195</v>
      </c>
      <c r="CM405">
        <v>0</v>
      </c>
      <c r="CN405" t="s">
        <v>109</v>
      </c>
      <c r="CO405">
        <f>IF(fun[[#This Row],[PoolQC]]="Ex",5,IF(fun[[#This Row],[PoolQC]]="Gd",4,IF(fun[[#This Row],[PoolQC]]="TA",3,IF(fun[[#This Row],[PoolQC]]="Fa",2,IF(fun[[#This Row],[PoolQC]]="Po",1,0)))))</f>
        <v>0</v>
      </c>
      <c r="CP405" t="s">
        <v>109</v>
      </c>
      <c r="CQ405" t="s">
        <v>109</v>
      </c>
      <c r="CR405">
        <v>0</v>
      </c>
      <c r="CS405">
        <v>7</v>
      </c>
      <c r="CT405">
        <v>2006</v>
      </c>
      <c r="CU405" t="s">
        <v>136</v>
      </c>
      <c r="CV405" t="s">
        <v>154</v>
      </c>
      <c r="CW405">
        <f>COUNTIF(fun[[#This Row],[Id]:[SaleCondition]],0)</f>
        <v>16</v>
      </c>
      <c r="CX405">
        <f>COUNTIF(fun[[#This Row],[Id]:[SaleCondition]],"NA")</f>
        <v>4</v>
      </c>
      <c r="CY405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405">
        <f>fun[NUM_ExCond]+fun[NUM_BsmtCond]+fun[NUM_GarCond]</f>
        <v>9</v>
      </c>
      <c r="DA4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105</v>
      </c>
      <c r="DB4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73.5</v>
      </c>
      <c r="DC405">
        <v>258000</v>
      </c>
    </row>
    <row r="406" spans="1:107" x14ac:dyDescent="0.25">
      <c r="A406">
        <v>405</v>
      </c>
      <c r="B406">
        <v>60</v>
      </c>
      <c r="C406" t="s">
        <v>107</v>
      </c>
      <c r="D406">
        <f>IF(fun[[#This Row],[MSZoning]]="RL",1,0)</f>
        <v>1</v>
      </c>
      <c r="E406">
        <f>IF(fun[[#This Row],[rl]]="RM",1,0)</f>
        <v>0</v>
      </c>
      <c r="F406">
        <f>IF(fun[[#This Row],[rm]]="RH",1,0)</f>
        <v>0</v>
      </c>
      <c r="G406">
        <f>IF(fun[[#This Row],[rh]]="C (all)",1,0)</f>
        <v>0</v>
      </c>
      <c r="H406" t="s">
        <v>109</v>
      </c>
      <c r="I406">
        <f>IF(fun[[#This Row],[LotFrontage]]="NA",0,fun[[#This Row],[LotFrontage]])</f>
        <v>0</v>
      </c>
      <c r="J406">
        <v>10364</v>
      </c>
      <c r="K406" t="s">
        <v>108</v>
      </c>
      <c r="L406" t="s">
        <v>109</v>
      </c>
      <c r="M406" t="s">
        <v>146</v>
      </c>
      <c r="N406" t="s">
        <v>111</v>
      </c>
      <c r="O406" t="s">
        <v>112</v>
      </c>
      <c r="P406" t="s">
        <v>113</v>
      </c>
      <c r="Q406" t="s">
        <v>114</v>
      </c>
      <c r="R406" t="s">
        <v>219</v>
      </c>
      <c r="S406" t="s">
        <v>116</v>
      </c>
      <c r="T406" t="s">
        <v>116</v>
      </c>
      <c r="U406" t="s">
        <v>117</v>
      </c>
      <c r="V406" t="s">
        <v>118</v>
      </c>
      <c r="W406">
        <v>6</v>
      </c>
      <c r="X406">
        <v>5</v>
      </c>
      <c r="Y406">
        <v>1995</v>
      </c>
      <c r="Z406">
        <v>1996</v>
      </c>
      <c r="AA406" t="s">
        <v>119</v>
      </c>
      <c r="AB406" t="s">
        <v>120</v>
      </c>
      <c r="AC406" t="s">
        <v>142</v>
      </c>
      <c r="AD406" t="s">
        <v>142</v>
      </c>
      <c r="AE406" t="s">
        <v>143</v>
      </c>
      <c r="AF406">
        <v>0</v>
      </c>
      <c r="AG406" t="s">
        <v>124</v>
      </c>
      <c r="AH406">
        <f>IF(fun[[#This Row],[ExterQual]]="Ex",5,IF(fun[[#This Row],[ExterQual]]="Gd",4,IF(fun[[#This Row],[ExterQual]]="TA",3,IF(fun[[#This Row],[ExterQual]]="Fa",2,1))))</f>
        <v>3</v>
      </c>
      <c r="AI406" t="s">
        <v>124</v>
      </c>
      <c r="AJ406">
        <f>IF(fun[[#This Row],[ExterCond]]="Ex",5,IF(fun[[#This Row],[ExterCond]]="Gd",4,IF(fun[[#This Row],[ExterCond]]="TA",3,IF(fun[[#This Row],[ExterCond]]="Fa",2,1))))</f>
        <v>3</v>
      </c>
      <c r="AK406" t="s">
        <v>125</v>
      </c>
      <c r="AL406" t="s">
        <v>123</v>
      </c>
      <c r="AM406">
        <f>IF(fun[[#This Row],[BsmtQual]]="Ex",5,IF(fun[[#This Row],[BsmtQual]]="Gd",4,IF(fun[[#This Row],[BsmtQual]]="TA",3,IF(fun[[#This Row],[BsmtQual]]="Fa",2,IF(fun[[#This Row],[BsmtQual]]="Po",1,0)))))</f>
        <v>4</v>
      </c>
      <c r="AN406" t="s">
        <v>124</v>
      </c>
      <c r="AO406">
        <f>IF(fun[[#This Row],[BsmtCond]]="Ex",5,IF(fun[[#This Row],[BsmtCond]]="Gd",4,IF(fun[[#This Row],[BsmtCond]]="TA",3,IF(fun[[#This Row],[BsmtCond]]="Fa",2,IF(fun[[#This Row],[BsmtCond]]="Po",1,0)))))</f>
        <v>3</v>
      </c>
      <c r="AP406" t="s">
        <v>126</v>
      </c>
      <c r="AQ406">
        <f>IF(fun[[#This Row],[BsmtExposure]]="Gd",3,IF(fun[[#This Row],[BsmtExposure]]="Av",2,IF(fun[[#This Row],[BsmtExposure]]="Mn",1,0)))</f>
        <v>0</v>
      </c>
      <c r="AR406" t="s">
        <v>128</v>
      </c>
      <c r="AS406">
        <v>0</v>
      </c>
      <c r="AT406" t="s">
        <v>128</v>
      </c>
      <c r="AU406">
        <v>0</v>
      </c>
      <c r="AV406">
        <v>806</v>
      </c>
      <c r="AW406">
        <v>806</v>
      </c>
      <c r="AX406" t="s">
        <v>129</v>
      </c>
      <c r="AY406" t="s">
        <v>123</v>
      </c>
      <c r="AZ406">
        <f>IF(fun[[#This Row],[HeatingQC]]="Ex",5,IF(fun[[#This Row],[HeatingQC]]="Gd",4,IF(fun[[#This Row],[HeatingQC]]="TA",3,IF(fun[[#This Row],[HeatingQC]]="Fa",2,IF(fun[[#This Row],[HeatingQC]]="Po",1,0)))))</f>
        <v>4</v>
      </c>
      <c r="BA406" t="s">
        <v>131</v>
      </c>
      <c r="BB406" t="s">
        <v>132</v>
      </c>
      <c r="BC406">
        <v>806</v>
      </c>
      <c r="BD406">
        <v>766</v>
      </c>
      <c r="BE406">
        <v>0</v>
      </c>
      <c r="BF406">
        <v>1572</v>
      </c>
      <c r="BG406">
        <f>LOG(fun[[#This Row],[GrLivArea]])</f>
        <v>3.1964525417033891</v>
      </c>
      <c r="BH406">
        <v>0</v>
      </c>
      <c r="BI406">
        <v>0</v>
      </c>
      <c r="BJ406">
        <f>fun[[#This Row],[BsmtFullBath]]+(0.5*fun[[#This Row],[BsmtHalfBath]])</f>
        <v>0</v>
      </c>
      <c r="BK406">
        <v>2</v>
      </c>
      <c r="BL406">
        <v>1</v>
      </c>
      <c r="BM406">
        <f>fun[[#This Row],[HalfBath]]+fun[[#This Row],[TOTBaseBath]]+fun[[#This Row],[FullBath]]</f>
        <v>3</v>
      </c>
      <c r="BN406">
        <v>3</v>
      </c>
      <c r="BO406">
        <v>1</v>
      </c>
      <c r="BP406" t="s">
        <v>124</v>
      </c>
      <c r="BQ406">
        <f>IF(fun[[#This Row],[KitchenQual]]="Ex",5,IF(fun[[#This Row],[KitchenQual]]="Gd",4,IF(fun[[#This Row],[KitchenQual]]="TA",3,IF(fun[[#This Row],[KitchenQual]]="Fa",2,0))))</f>
        <v>3</v>
      </c>
      <c r="BR406">
        <v>7</v>
      </c>
      <c r="BS406" t="s">
        <v>133</v>
      </c>
      <c r="BT406">
        <v>1</v>
      </c>
      <c r="BU406" t="s">
        <v>124</v>
      </c>
      <c r="BV406">
        <f>IF(fun[[#This Row],[FireplaceQu]]="Ex",5,IF(fun[[#This Row],[FireplaceQu]]="Gd",4,IF(fun[[#This Row],[FireplaceQu]]="TA",3,IF(fun[[#This Row],[FireplaceQu]]="Fa",2,0))))</f>
        <v>3</v>
      </c>
      <c r="BW406" t="s">
        <v>182</v>
      </c>
      <c r="BX406">
        <v>1995</v>
      </c>
      <c r="BY406" t="s">
        <v>183</v>
      </c>
      <c r="BZ406">
        <v>2</v>
      </c>
      <c r="CA406">
        <v>373</v>
      </c>
      <c r="CB406" t="s">
        <v>124</v>
      </c>
      <c r="CC406">
        <f>IF(fun[[#This Row],[GarageQual]]="Ex",5,IF(fun[[#This Row],[GarageQual]]="Gd",4,IF(fun[[#This Row],[GarageQual]]="TA",3,IF(fun[[#This Row],[GarageQual]]="Fa",2,IF(fun[[#This Row],[GarageQual]]="Po",1,0)))))</f>
        <v>3</v>
      </c>
      <c r="CD406" t="s">
        <v>124</v>
      </c>
      <c r="CE406">
        <f>IF(fun[[#This Row],[GarageCond]]="Ex",5,IF(fun[[#This Row],[GarageCond]]="Gd",4,IF(fun[[#This Row],[GarageCond]]="TA",3,IF(fun[[#This Row],[GarageCond]]="Fa",2,IF(fun[[#This Row],[GarageCond]]="Po",1,0)))))</f>
        <v>3</v>
      </c>
      <c r="CF406" t="s">
        <v>131</v>
      </c>
      <c r="CG406">
        <v>0</v>
      </c>
      <c r="CH406">
        <v>40</v>
      </c>
      <c r="CI406">
        <v>0</v>
      </c>
      <c r="CJ406">
        <v>0</v>
      </c>
      <c r="CK406">
        <v>0</v>
      </c>
      <c r="CL406">
        <f>(0.5*fun[[#This Row],[WoodDeckSF]])+fun[[#This Row],[OpenPorchSF]]+(2*fun[[#This Row],[EnclosedPorch]])+(1.5*fun[[#This Row],[3SsnPorch]])+fun[[#This Row],[ScreenPorch]]</f>
        <v>40</v>
      </c>
      <c r="CM406">
        <v>0</v>
      </c>
      <c r="CN406" t="s">
        <v>109</v>
      </c>
      <c r="CO406">
        <f>IF(fun[[#This Row],[PoolQC]]="Ex",5,IF(fun[[#This Row],[PoolQC]]="Gd",4,IF(fun[[#This Row],[PoolQC]]="TA",3,IF(fun[[#This Row],[PoolQC]]="Fa",2,IF(fun[[#This Row],[PoolQC]]="Po",1,0)))))</f>
        <v>0</v>
      </c>
      <c r="CP406" t="s">
        <v>109</v>
      </c>
      <c r="CQ406" t="s">
        <v>109</v>
      </c>
      <c r="CR406">
        <v>0</v>
      </c>
      <c r="CS406">
        <v>5</v>
      </c>
      <c r="CT406">
        <v>2007</v>
      </c>
      <c r="CU406" t="s">
        <v>136</v>
      </c>
      <c r="CV406" t="s">
        <v>137</v>
      </c>
      <c r="CW406">
        <f>COUNTIF(fun[[#This Row],[Id]:[SaleCondition]],0)</f>
        <v>19</v>
      </c>
      <c r="CX406">
        <f>COUNTIF(fun[[#This Row],[Id]:[SaleCondition]],"NA")</f>
        <v>5</v>
      </c>
      <c r="CY406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406">
        <f>fun[NUM_ExCond]+fun[NUM_BsmtCond]+fun[NUM_GarCond]</f>
        <v>9</v>
      </c>
      <c r="DA4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4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406">
        <v>168000</v>
      </c>
    </row>
    <row r="407" spans="1:107" x14ac:dyDescent="0.25">
      <c r="A407">
        <v>406</v>
      </c>
      <c r="B407">
        <v>20</v>
      </c>
      <c r="C407" t="s">
        <v>107</v>
      </c>
      <c r="D407">
        <f>IF(fun[[#This Row],[MSZoning]]="RL",1,0)</f>
        <v>1</v>
      </c>
      <c r="E407">
        <f>IF(fun[[#This Row],[rl]]="RM",1,0)</f>
        <v>0</v>
      </c>
      <c r="F407">
        <f>IF(fun[[#This Row],[rm]]="RH",1,0)</f>
        <v>0</v>
      </c>
      <c r="G407">
        <f>IF(fun[[#This Row],[rh]]="C (all)",1,0)</f>
        <v>0</v>
      </c>
      <c r="H407" t="s">
        <v>109</v>
      </c>
      <c r="I407">
        <f>IF(fun[[#This Row],[LotFrontage]]="NA",0,fun[[#This Row],[LotFrontage]])</f>
        <v>0</v>
      </c>
      <c r="J407">
        <v>9991</v>
      </c>
      <c r="K407" t="s">
        <v>108</v>
      </c>
      <c r="L407" t="s">
        <v>109</v>
      </c>
      <c r="M407" t="s">
        <v>146</v>
      </c>
      <c r="N407" t="s">
        <v>111</v>
      </c>
      <c r="O407" t="s">
        <v>112</v>
      </c>
      <c r="P407" t="s">
        <v>148</v>
      </c>
      <c r="Q407" t="s">
        <v>114</v>
      </c>
      <c r="R407" t="s">
        <v>177</v>
      </c>
      <c r="S407" t="s">
        <v>140</v>
      </c>
      <c r="T407" t="s">
        <v>116</v>
      </c>
      <c r="U407" t="s">
        <v>117</v>
      </c>
      <c r="V407" t="s">
        <v>141</v>
      </c>
      <c r="W407">
        <v>4</v>
      </c>
      <c r="X407">
        <v>4</v>
      </c>
      <c r="Y407">
        <v>1976</v>
      </c>
      <c r="Z407">
        <v>1993</v>
      </c>
      <c r="AA407" t="s">
        <v>119</v>
      </c>
      <c r="AB407" t="s">
        <v>120</v>
      </c>
      <c r="AC407" t="s">
        <v>187</v>
      </c>
      <c r="AD407" t="s">
        <v>187</v>
      </c>
      <c r="AE407" t="s">
        <v>143</v>
      </c>
      <c r="AF407">
        <v>0</v>
      </c>
      <c r="AG407" t="s">
        <v>124</v>
      </c>
      <c r="AH407">
        <f>IF(fun[[#This Row],[ExterQual]]="Ex",5,IF(fun[[#This Row],[ExterQual]]="Gd",4,IF(fun[[#This Row],[ExterQual]]="TA",3,IF(fun[[#This Row],[ExterQual]]="Fa",2,1))))</f>
        <v>3</v>
      </c>
      <c r="AI407" t="s">
        <v>124</v>
      </c>
      <c r="AJ407">
        <f>IF(fun[[#This Row],[ExterCond]]="Ex",5,IF(fun[[#This Row],[ExterCond]]="Gd",4,IF(fun[[#This Row],[ExterCond]]="TA",3,IF(fun[[#This Row],[ExterCond]]="Fa",2,1))))</f>
        <v>3</v>
      </c>
      <c r="AK407" t="s">
        <v>144</v>
      </c>
      <c r="AL407" t="s">
        <v>124</v>
      </c>
      <c r="AM407">
        <f>IF(fun[[#This Row],[BsmtQual]]="Ex",5,IF(fun[[#This Row],[BsmtQual]]="Gd",4,IF(fun[[#This Row],[BsmtQual]]="TA",3,IF(fun[[#This Row],[BsmtQual]]="Fa",2,IF(fun[[#This Row],[BsmtQual]]="Po",1,0)))))</f>
        <v>3</v>
      </c>
      <c r="AN407" t="s">
        <v>124</v>
      </c>
      <c r="AO407">
        <f>IF(fun[[#This Row],[BsmtCond]]="Ex",5,IF(fun[[#This Row],[BsmtCond]]="Gd",4,IF(fun[[#This Row],[BsmtCond]]="TA",3,IF(fun[[#This Row],[BsmtCond]]="Fa",2,IF(fun[[#This Row],[BsmtCond]]="Po",1,0)))))</f>
        <v>3</v>
      </c>
      <c r="AP407" t="s">
        <v>126</v>
      </c>
      <c r="AQ407">
        <f>IF(fun[[#This Row],[BsmtExposure]]="Gd",3,IF(fun[[#This Row],[BsmtExposure]]="Av",2,IF(fun[[#This Row],[BsmtExposure]]="Mn",1,0)))</f>
        <v>0</v>
      </c>
      <c r="AR407" t="s">
        <v>167</v>
      </c>
      <c r="AS407">
        <v>1116</v>
      </c>
      <c r="AT407" t="s">
        <v>128</v>
      </c>
      <c r="AU407">
        <v>0</v>
      </c>
      <c r="AV407">
        <v>165</v>
      </c>
      <c r="AW407">
        <v>1281</v>
      </c>
      <c r="AX407" t="s">
        <v>129</v>
      </c>
      <c r="AY407" t="s">
        <v>130</v>
      </c>
      <c r="AZ407">
        <f>IF(fun[[#This Row],[HeatingQC]]="Ex",5,IF(fun[[#This Row],[HeatingQC]]="Gd",4,IF(fun[[#This Row],[HeatingQC]]="TA",3,IF(fun[[#This Row],[HeatingQC]]="Fa",2,IF(fun[[#This Row],[HeatingQC]]="Po",1,0)))))</f>
        <v>5</v>
      </c>
      <c r="BA407" t="s">
        <v>131</v>
      </c>
      <c r="BB407" t="s">
        <v>132</v>
      </c>
      <c r="BC407">
        <v>1620</v>
      </c>
      <c r="BD407">
        <v>0</v>
      </c>
      <c r="BE407">
        <v>0</v>
      </c>
      <c r="BF407">
        <v>1620</v>
      </c>
      <c r="BG407">
        <f>LOG(fun[[#This Row],[GrLivArea]])</f>
        <v>3.2095150145426308</v>
      </c>
      <c r="BH407">
        <v>1</v>
      </c>
      <c r="BI407">
        <v>0</v>
      </c>
      <c r="BJ407">
        <f>fun[[#This Row],[BsmtFullBath]]+(0.5*fun[[#This Row],[BsmtHalfBath]])</f>
        <v>1</v>
      </c>
      <c r="BK407">
        <v>2</v>
      </c>
      <c r="BL407">
        <v>0</v>
      </c>
      <c r="BM407">
        <f>fun[[#This Row],[HalfBath]]+fun[[#This Row],[TOTBaseBath]]+fun[[#This Row],[FullBath]]</f>
        <v>3</v>
      </c>
      <c r="BN407">
        <v>3</v>
      </c>
      <c r="BO407">
        <v>1</v>
      </c>
      <c r="BP407" t="s">
        <v>124</v>
      </c>
      <c r="BQ407">
        <f>IF(fun[[#This Row],[KitchenQual]]="Ex",5,IF(fun[[#This Row],[KitchenQual]]="Gd",4,IF(fun[[#This Row],[KitchenQual]]="TA",3,IF(fun[[#This Row],[KitchenQual]]="Fa",2,0))))</f>
        <v>3</v>
      </c>
      <c r="BR407">
        <v>8</v>
      </c>
      <c r="BS407" t="s">
        <v>172</v>
      </c>
      <c r="BT407">
        <v>1</v>
      </c>
      <c r="BU407" t="s">
        <v>124</v>
      </c>
      <c r="BV407">
        <f>IF(fun[[#This Row],[FireplaceQu]]="Ex",5,IF(fun[[#This Row],[FireplaceQu]]="Gd",4,IF(fun[[#This Row],[FireplaceQu]]="TA",3,IF(fun[[#This Row],[FireplaceQu]]="Fa",2,0))))</f>
        <v>3</v>
      </c>
      <c r="BW407" t="s">
        <v>134</v>
      </c>
      <c r="BX407">
        <v>1993</v>
      </c>
      <c r="BY407" t="s">
        <v>128</v>
      </c>
      <c r="BZ407">
        <v>2</v>
      </c>
      <c r="CA407">
        <v>490</v>
      </c>
      <c r="CB407" t="s">
        <v>124</v>
      </c>
      <c r="CC407">
        <f>IF(fun[[#This Row],[GarageQual]]="Ex",5,IF(fun[[#This Row],[GarageQual]]="Gd",4,IF(fun[[#This Row],[GarageQual]]="TA",3,IF(fun[[#This Row],[GarageQual]]="Fa",2,IF(fun[[#This Row],[GarageQual]]="Po",1,0)))))</f>
        <v>3</v>
      </c>
      <c r="CD407" t="s">
        <v>124</v>
      </c>
      <c r="CE407">
        <f>IF(fun[[#This Row],[GarageCond]]="Ex",5,IF(fun[[#This Row],[GarageCond]]="Gd",4,IF(fun[[#This Row],[GarageCond]]="TA",3,IF(fun[[#This Row],[GarageCond]]="Fa",2,IF(fun[[#This Row],[GarageCond]]="Po",1,0)))))</f>
        <v>3</v>
      </c>
      <c r="CF407" t="s">
        <v>131</v>
      </c>
      <c r="CG407">
        <v>120</v>
      </c>
      <c r="CH407">
        <v>78</v>
      </c>
      <c r="CI407">
        <v>0</v>
      </c>
      <c r="CJ407">
        <v>0</v>
      </c>
      <c r="CK407">
        <v>0</v>
      </c>
      <c r="CL407">
        <f>(0.5*fun[[#This Row],[WoodDeckSF]])+fun[[#This Row],[OpenPorchSF]]+(2*fun[[#This Row],[EnclosedPorch]])+(1.5*fun[[#This Row],[3SsnPorch]])+fun[[#This Row],[ScreenPorch]]</f>
        <v>138</v>
      </c>
      <c r="CM407">
        <v>0</v>
      </c>
      <c r="CN407" t="s">
        <v>109</v>
      </c>
      <c r="CO407">
        <f>IF(fun[[#This Row],[PoolQC]]="Ex",5,IF(fun[[#This Row],[PoolQC]]="Gd",4,IF(fun[[#This Row],[PoolQC]]="TA",3,IF(fun[[#This Row],[PoolQC]]="Fa",2,IF(fun[[#This Row],[PoolQC]]="Po",1,0)))))</f>
        <v>0</v>
      </c>
      <c r="CP407" t="s">
        <v>189</v>
      </c>
      <c r="CQ407" t="s">
        <v>109</v>
      </c>
      <c r="CR407">
        <v>0</v>
      </c>
      <c r="CS407">
        <v>6</v>
      </c>
      <c r="CT407">
        <v>2009</v>
      </c>
      <c r="CU407" t="s">
        <v>136</v>
      </c>
      <c r="CV407" t="s">
        <v>137</v>
      </c>
      <c r="CW407">
        <f>COUNTIF(fun[[#This Row],[Id]:[SaleCondition]],0)</f>
        <v>17</v>
      </c>
      <c r="CX407">
        <f>COUNTIF(fun[[#This Row],[Id]:[SaleCondition]],"NA")</f>
        <v>4</v>
      </c>
      <c r="CY407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07">
        <f>fun[NUM_ExCond]+fun[NUM_BsmtCond]+fun[NUM_GarCond]</f>
        <v>9</v>
      </c>
      <c r="DA4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4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</v>
      </c>
      <c r="DC407">
        <v>150000</v>
      </c>
    </row>
    <row r="408" spans="1:107" x14ac:dyDescent="0.25">
      <c r="A408">
        <v>407</v>
      </c>
      <c r="B408">
        <v>50</v>
      </c>
      <c r="C408" t="s">
        <v>107</v>
      </c>
      <c r="D408">
        <f>IF(fun[[#This Row],[MSZoning]]="RL",1,0)</f>
        <v>1</v>
      </c>
      <c r="E408">
        <f>IF(fun[[#This Row],[rl]]="RM",1,0)</f>
        <v>0</v>
      </c>
      <c r="F408">
        <f>IF(fun[[#This Row],[rm]]="RH",1,0)</f>
        <v>0</v>
      </c>
      <c r="G408">
        <f>IF(fun[[#This Row],[rh]]="C (all)",1,0)</f>
        <v>0</v>
      </c>
      <c r="H408">
        <v>51</v>
      </c>
      <c r="I408">
        <f>IF(fun[[#This Row],[LotFrontage]]="NA",0,fun[[#This Row],[LotFrontage]])</f>
        <v>51</v>
      </c>
      <c r="J408">
        <v>10480</v>
      </c>
      <c r="K408" t="s">
        <v>108</v>
      </c>
      <c r="L408" t="s">
        <v>109</v>
      </c>
      <c r="M408" t="s">
        <v>110</v>
      </c>
      <c r="N408" t="s">
        <v>111</v>
      </c>
      <c r="O408" t="s">
        <v>112</v>
      </c>
      <c r="P408" t="s">
        <v>113</v>
      </c>
      <c r="Q408" t="s">
        <v>114</v>
      </c>
      <c r="R408" t="s">
        <v>258</v>
      </c>
      <c r="S408" t="s">
        <v>116</v>
      </c>
      <c r="T408" t="s">
        <v>116</v>
      </c>
      <c r="U408" t="s">
        <v>117</v>
      </c>
      <c r="V408" t="s">
        <v>158</v>
      </c>
      <c r="W408">
        <v>6</v>
      </c>
      <c r="X408">
        <v>5</v>
      </c>
      <c r="Y408">
        <v>1936</v>
      </c>
      <c r="Z408">
        <v>1950</v>
      </c>
      <c r="AA408" t="s">
        <v>119</v>
      </c>
      <c r="AB408" t="s">
        <v>120</v>
      </c>
      <c r="AC408" t="s">
        <v>142</v>
      </c>
      <c r="AD408" t="s">
        <v>142</v>
      </c>
      <c r="AE408" t="s">
        <v>143</v>
      </c>
      <c r="AF408">
        <v>0</v>
      </c>
      <c r="AG408" t="s">
        <v>124</v>
      </c>
      <c r="AH408">
        <f>IF(fun[[#This Row],[ExterQual]]="Ex",5,IF(fun[[#This Row],[ExterQual]]="Gd",4,IF(fun[[#This Row],[ExterQual]]="TA",3,IF(fun[[#This Row],[ExterQual]]="Fa",2,1))))</f>
        <v>3</v>
      </c>
      <c r="AI408" t="s">
        <v>124</v>
      </c>
      <c r="AJ408">
        <f>IF(fun[[#This Row],[ExterCond]]="Ex",5,IF(fun[[#This Row],[ExterCond]]="Gd",4,IF(fun[[#This Row],[ExterCond]]="TA",3,IF(fun[[#This Row],[ExterCond]]="Fa",2,1))))</f>
        <v>3</v>
      </c>
      <c r="AK408" t="s">
        <v>152</v>
      </c>
      <c r="AL408" t="s">
        <v>124</v>
      </c>
      <c r="AM408">
        <f>IF(fun[[#This Row],[BsmtQual]]="Ex",5,IF(fun[[#This Row],[BsmtQual]]="Gd",4,IF(fun[[#This Row],[BsmtQual]]="TA",3,IF(fun[[#This Row],[BsmtQual]]="Fa",2,IF(fun[[#This Row],[BsmtQual]]="Po",1,0)))))</f>
        <v>3</v>
      </c>
      <c r="AN408" t="s">
        <v>124</v>
      </c>
      <c r="AO408">
        <f>IF(fun[[#This Row],[BsmtCond]]="Ex",5,IF(fun[[#This Row],[BsmtCond]]="Gd",4,IF(fun[[#This Row],[BsmtCond]]="TA",3,IF(fun[[#This Row],[BsmtCond]]="Fa",2,IF(fun[[#This Row],[BsmtCond]]="Po",1,0)))))</f>
        <v>3</v>
      </c>
      <c r="AP408" t="s">
        <v>126</v>
      </c>
      <c r="AQ408">
        <f>IF(fun[[#This Row],[BsmtExposure]]="Gd",3,IF(fun[[#This Row],[BsmtExposure]]="Av",2,IF(fun[[#This Row],[BsmtExposure]]="Mn",1,0)))</f>
        <v>0</v>
      </c>
      <c r="AR408" t="s">
        <v>128</v>
      </c>
      <c r="AS408">
        <v>0</v>
      </c>
      <c r="AT408" t="s">
        <v>128</v>
      </c>
      <c r="AU408">
        <v>0</v>
      </c>
      <c r="AV408">
        <v>1064</v>
      </c>
      <c r="AW408">
        <v>1064</v>
      </c>
      <c r="AX408" t="s">
        <v>129</v>
      </c>
      <c r="AY408" t="s">
        <v>130</v>
      </c>
      <c r="AZ408">
        <f>IF(fun[[#This Row],[HeatingQC]]="Ex",5,IF(fun[[#This Row],[HeatingQC]]="Gd",4,IF(fun[[#This Row],[HeatingQC]]="TA",3,IF(fun[[#This Row],[HeatingQC]]="Fa",2,IF(fun[[#This Row],[HeatingQC]]="Po",1,0)))))</f>
        <v>5</v>
      </c>
      <c r="BA408" t="s">
        <v>131</v>
      </c>
      <c r="BB408" t="s">
        <v>190</v>
      </c>
      <c r="BC408">
        <v>1166</v>
      </c>
      <c r="BD408">
        <v>0</v>
      </c>
      <c r="BE408">
        <v>473</v>
      </c>
      <c r="BF408">
        <v>1639</v>
      </c>
      <c r="BG408">
        <f>LOG(fun[[#This Row],[GrLivArea]])</f>
        <v>3.2145789535704989</v>
      </c>
      <c r="BH408">
        <v>0</v>
      </c>
      <c r="BI408">
        <v>0</v>
      </c>
      <c r="BJ408">
        <f>fun[[#This Row],[BsmtFullBath]]+(0.5*fun[[#This Row],[BsmtHalfBath]])</f>
        <v>0</v>
      </c>
      <c r="BK408">
        <v>1</v>
      </c>
      <c r="BL408">
        <v>0</v>
      </c>
      <c r="BM408">
        <f>fun[[#This Row],[HalfBath]]+fun[[#This Row],[TOTBaseBath]]+fun[[#This Row],[FullBath]]</f>
        <v>1</v>
      </c>
      <c r="BN408">
        <v>3</v>
      </c>
      <c r="BO408">
        <v>1</v>
      </c>
      <c r="BP408" t="s">
        <v>124</v>
      </c>
      <c r="BQ408">
        <f>IF(fun[[#This Row],[KitchenQual]]="Ex",5,IF(fun[[#This Row],[KitchenQual]]="Gd",4,IF(fun[[#This Row],[KitchenQual]]="TA",3,IF(fun[[#This Row],[KitchenQual]]="Fa",2,0))))</f>
        <v>3</v>
      </c>
      <c r="BR408">
        <v>6</v>
      </c>
      <c r="BS408" t="s">
        <v>270</v>
      </c>
      <c r="BT408">
        <v>0</v>
      </c>
      <c r="BU408" t="s">
        <v>109</v>
      </c>
      <c r="BV408">
        <f>IF(fun[[#This Row],[FireplaceQu]]="Ex",5,IF(fun[[#This Row],[FireplaceQu]]="Gd",4,IF(fun[[#This Row],[FireplaceQu]]="TA",3,IF(fun[[#This Row],[FireplaceQu]]="Fa",2,0))))</f>
        <v>0</v>
      </c>
      <c r="BW408" t="s">
        <v>153</v>
      </c>
      <c r="BX408">
        <v>1936</v>
      </c>
      <c r="BY408" t="s">
        <v>128</v>
      </c>
      <c r="BZ408">
        <v>1</v>
      </c>
      <c r="CA408">
        <v>240</v>
      </c>
      <c r="CB408" t="s">
        <v>124</v>
      </c>
      <c r="CC408">
        <f>IF(fun[[#This Row],[GarageQual]]="Ex",5,IF(fun[[#This Row],[GarageQual]]="Gd",4,IF(fun[[#This Row],[GarageQual]]="TA",3,IF(fun[[#This Row],[GarageQual]]="Fa",2,IF(fun[[#This Row],[GarageQual]]="Po",1,0)))))</f>
        <v>3</v>
      </c>
      <c r="CD408" t="s">
        <v>124</v>
      </c>
      <c r="CE408">
        <f>IF(fun[[#This Row],[GarageCond]]="Ex",5,IF(fun[[#This Row],[GarageCond]]="Gd",4,IF(fun[[#This Row],[GarageCond]]="TA",3,IF(fun[[#This Row],[GarageCond]]="Fa",2,IF(fun[[#This Row],[GarageCond]]="Po",1,0)))))</f>
        <v>3</v>
      </c>
      <c r="CF408" t="s">
        <v>131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f>(0.5*fun[[#This Row],[WoodDeckSF]])+fun[[#This Row],[OpenPorchSF]]+(2*fun[[#This Row],[EnclosedPorch]])+(1.5*fun[[#This Row],[3SsnPorch]])+fun[[#This Row],[ScreenPorch]]</f>
        <v>0</v>
      </c>
      <c r="CM408">
        <v>0</v>
      </c>
      <c r="CN408" t="s">
        <v>109</v>
      </c>
      <c r="CO408">
        <f>IF(fun[[#This Row],[PoolQC]]="Ex",5,IF(fun[[#This Row],[PoolQC]]="Gd",4,IF(fun[[#This Row],[PoolQC]]="TA",3,IF(fun[[#This Row],[PoolQC]]="Fa",2,IF(fun[[#This Row],[PoolQC]]="Po",1,0)))))</f>
        <v>0</v>
      </c>
      <c r="CP408" t="s">
        <v>109</v>
      </c>
      <c r="CQ408" t="s">
        <v>109</v>
      </c>
      <c r="CR408">
        <v>0</v>
      </c>
      <c r="CS408">
        <v>3</v>
      </c>
      <c r="CT408">
        <v>2008</v>
      </c>
      <c r="CU408" t="s">
        <v>136</v>
      </c>
      <c r="CV408" t="s">
        <v>137</v>
      </c>
      <c r="CW408">
        <f>COUNTIF(fun[[#This Row],[Id]:[SaleCondition]],0)</f>
        <v>23</v>
      </c>
      <c r="CX408">
        <f>COUNTIF(fun[[#This Row],[Id]:[SaleCondition]],"NA")</f>
        <v>5</v>
      </c>
      <c r="CY408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408">
        <f>fun[NUM_ExCond]+fun[NUM_BsmtCond]+fun[NUM_GarCond]</f>
        <v>9</v>
      </c>
      <c r="DA4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4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53.75</v>
      </c>
      <c r="DC408">
        <v>115000</v>
      </c>
    </row>
    <row r="409" spans="1:107" x14ac:dyDescent="0.25">
      <c r="A409">
        <v>408</v>
      </c>
      <c r="B409">
        <v>70</v>
      </c>
      <c r="C409" t="s">
        <v>107</v>
      </c>
      <c r="D409">
        <f>IF(fun[[#This Row],[MSZoning]]="RL",1,0)</f>
        <v>1</v>
      </c>
      <c r="E409">
        <f>IF(fun[[#This Row],[rl]]="RM",1,0)</f>
        <v>0</v>
      </c>
      <c r="F409">
        <f>IF(fun[[#This Row],[rm]]="RH",1,0)</f>
        <v>0</v>
      </c>
      <c r="G409">
        <f>IF(fun[[#This Row],[rh]]="C (all)",1,0)</f>
        <v>0</v>
      </c>
      <c r="H409">
        <v>63</v>
      </c>
      <c r="I409">
        <f>IF(fun[[#This Row],[LotFrontage]]="NA",0,fun[[#This Row],[LotFrontage]])</f>
        <v>63</v>
      </c>
      <c r="J409">
        <v>15576</v>
      </c>
      <c r="K409" t="s">
        <v>108</v>
      </c>
      <c r="L409" t="s">
        <v>109</v>
      </c>
      <c r="M409" t="s">
        <v>110</v>
      </c>
      <c r="N409" t="s">
        <v>111</v>
      </c>
      <c r="O409" t="s">
        <v>112</v>
      </c>
      <c r="P409" t="s">
        <v>113</v>
      </c>
      <c r="Q409" t="s">
        <v>114</v>
      </c>
      <c r="R409" t="s">
        <v>149</v>
      </c>
      <c r="S409" t="s">
        <v>116</v>
      </c>
      <c r="T409" t="s">
        <v>116</v>
      </c>
      <c r="U409" t="s">
        <v>117</v>
      </c>
      <c r="V409" t="s">
        <v>118</v>
      </c>
      <c r="W409">
        <v>6</v>
      </c>
      <c r="X409">
        <v>7</v>
      </c>
      <c r="Y409">
        <v>1915</v>
      </c>
      <c r="Z409">
        <v>1976</v>
      </c>
      <c r="AA409" t="s">
        <v>119</v>
      </c>
      <c r="AB409" t="s">
        <v>120</v>
      </c>
      <c r="AC409" t="s">
        <v>150</v>
      </c>
      <c r="AD409" t="s">
        <v>187</v>
      </c>
      <c r="AE409" t="s">
        <v>143</v>
      </c>
      <c r="AF409">
        <v>0</v>
      </c>
      <c r="AG409" t="s">
        <v>124</v>
      </c>
      <c r="AH409">
        <f>IF(fun[[#This Row],[ExterQual]]="Ex",5,IF(fun[[#This Row],[ExterQual]]="Gd",4,IF(fun[[#This Row],[ExterQual]]="TA",3,IF(fun[[#This Row],[ExterQual]]="Fa",2,1))))</f>
        <v>3</v>
      </c>
      <c r="AI409" t="s">
        <v>124</v>
      </c>
      <c r="AJ409">
        <f>IF(fun[[#This Row],[ExterCond]]="Ex",5,IF(fun[[#This Row],[ExterCond]]="Gd",4,IF(fun[[#This Row],[ExterCond]]="TA",3,IF(fun[[#This Row],[ExterCond]]="Fa",2,1))))</f>
        <v>3</v>
      </c>
      <c r="AK409" t="s">
        <v>152</v>
      </c>
      <c r="AL409" t="s">
        <v>123</v>
      </c>
      <c r="AM409">
        <f>IF(fun[[#This Row],[BsmtQual]]="Ex",5,IF(fun[[#This Row],[BsmtQual]]="Gd",4,IF(fun[[#This Row],[BsmtQual]]="TA",3,IF(fun[[#This Row],[BsmtQual]]="Fa",2,IF(fun[[#This Row],[BsmtQual]]="Po",1,0)))))</f>
        <v>4</v>
      </c>
      <c r="AN409" t="s">
        <v>124</v>
      </c>
      <c r="AO409">
        <f>IF(fun[[#This Row],[BsmtCond]]="Ex",5,IF(fun[[#This Row],[BsmtCond]]="Gd",4,IF(fun[[#This Row],[BsmtCond]]="TA",3,IF(fun[[#This Row],[BsmtCond]]="Fa",2,IF(fun[[#This Row],[BsmtCond]]="Po",1,0)))))</f>
        <v>3</v>
      </c>
      <c r="AP409" t="s">
        <v>126</v>
      </c>
      <c r="AQ409">
        <f>IF(fun[[#This Row],[BsmtExposure]]="Gd",3,IF(fun[[#This Row],[BsmtExposure]]="Av",2,IF(fun[[#This Row],[BsmtExposure]]="Mn",1,0)))</f>
        <v>0</v>
      </c>
      <c r="AR409" t="s">
        <v>128</v>
      </c>
      <c r="AS409">
        <v>0</v>
      </c>
      <c r="AT409" t="s">
        <v>128</v>
      </c>
      <c r="AU409">
        <v>0</v>
      </c>
      <c r="AV409">
        <v>840</v>
      </c>
      <c r="AW409">
        <v>840</v>
      </c>
      <c r="AX409" t="s">
        <v>129</v>
      </c>
      <c r="AY409" t="s">
        <v>130</v>
      </c>
      <c r="AZ409">
        <f>IF(fun[[#This Row],[HeatingQC]]="Ex",5,IF(fun[[#This Row],[HeatingQC]]="Gd",4,IF(fun[[#This Row],[HeatingQC]]="TA",3,IF(fun[[#This Row],[HeatingQC]]="Fa",2,IF(fun[[#This Row],[HeatingQC]]="Po",1,0)))))</f>
        <v>5</v>
      </c>
      <c r="BA409" t="s">
        <v>131</v>
      </c>
      <c r="BB409" t="s">
        <v>132</v>
      </c>
      <c r="BC409">
        <v>840</v>
      </c>
      <c r="BD409">
        <v>840</v>
      </c>
      <c r="BE409">
        <v>0</v>
      </c>
      <c r="BF409">
        <v>1680</v>
      </c>
      <c r="BG409">
        <f>LOG(fun[[#This Row],[GrLivArea]])</f>
        <v>3.2253092817258628</v>
      </c>
      <c r="BH409">
        <v>0</v>
      </c>
      <c r="BI409">
        <v>0</v>
      </c>
      <c r="BJ409">
        <f>fun[[#This Row],[BsmtFullBath]]+(0.5*fun[[#This Row],[BsmtHalfBath]])</f>
        <v>0</v>
      </c>
      <c r="BK409">
        <v>2</v>
      </c>
      <c r="BL409">
        <v>0</v>
      </c>
      <c r="BM409">
        <f>fun[[#This Row],[HalfBath]]+fun[[#This Row],[TOTBaseBath]]+fun[[#This Row],[FullBath]]</f>
        <v>2</v>
      </c>
      <c r="BN409">
        <v>4</v>
      </c>
      <c r="BO409">
        <v>1</v>
      </c>
      <c r="BP409" t="s">
        <v>124</v>
      </c>
      <c r="BQ409">
        <f>IF(fun[[#This Row],[KitchenQual]]="Ex",5,IF(fun[[#This Row],[KitchenQual]]="Gd",4,IF(fun[[#This Row],[KitchenQual]]="TA",3,IF(fun[[#This Row],[KitchenQual]]="Fa",2,0))))</f>
        <v>3</v>
      </c>
      <c r="BR409">
        <v>8</v>
      </c>
      <c r="BS409" t="s">
        <v>133</v>
      </c>
      <c r="BT409">
        <v>0</v>
      </c>
      <c r="BU409" t="s">
        <v>109</v>
      </c>
      <c r="BV409">
        <f>IF(fun[[#This Row],[FireplaceQu]]="Ex",5,IF(fun[[#This Row],[FireplaceQu]]="Gd",4,IF(fun[[#This Row],[FireplaceQu]]="TA",3,IF(fun[[#This Row],[FireplaceQu]]="Fa",2,0))))</f>
        <v>0</v>
      </c>
      <c r="BW409" t="s">
        <v>134</v>
      </c>
      <c r="BX409">
        <v>1960</v>
      </c>
      <c r="BY409" t="s">
        <v>128</v>
      </c>
      <c r="BZ409">
        <v>1</v>
      </c>
      <c r="CA409">
        <v>308</v>
      </c>
      <c r="CB409" t="s">
        <v>124</v>
      </c>
      <c r="CC409">
        <f>IF(fun[[#This Row],[GarageQual]]="Ex",5,IF(fun[[#This Row],[GarageQual]]="Gd",4,IF(fun[[#This Row],[GarageQual]]="TA",3,IF(fun[[#This Row],[GarageQual]]="Fa",2,IF(fun[[#This Row],[GarageQual]]="Po",1,0)))))</f>
        <v>3</v>
      </c>
      <c r="CD409" t="s">
        <v>124</v>
      </c>
      <c r="CE409">
        <f>IF(fun[[#This Row],[GarageCond]]="Ex",5,IF(fun[[#This Row],[GarageCond]]="Gd",4,IF(fun[[#This Row],[GarageCond]]="TA",3,IF(fun[[#This Row],[GarageCond]]="Fa",2,IF(fun[[#This Row],[GarageCond]]="Po",1,0)))))</f>
        <v>3</v>
      </c>
      <c r="CF409" t="s">
        <v>131</v>
      </c>
      <c r="CG409">
        <v>0</v>
      </c>
      <c r="CH409">
        <v>0</v>
      </c>
      <c r="CI409">
        <v>160</v>
      </c>
      <c r="CJ409">
        <v>0</v>
      </c>
      <c r="CK409">
        <v>0</v>
      </c>
      <c r="CL409">
        <f>(0.5*fun[[#This Row],[WoodDeckSF]])+fun[[#This Row],[OpenPorchSF]]+(2*fun[[#This Row],[EnclosedPorch]])+(1.5*fun[[#This Row],[3SsnPorch]])+fun[[#This Row],[ScreenPorch]]</f>
        <v>320</v>
      </c>
      <c r="CM409">
        <v>0</v>
      </c>
      <c r="CN409" t="s">
        <v>109</v>
      </c>
      <c r="CO409">
        <f>IF(fun[[#This Row],[PoolQC]]="Ex",5,IF(fun[[#This Row],[PoolQC]]="Gd",4,IF(fun[[#This Row],[PoolQC]]="TA",3,IF(fun[[#This Row],[PoolQC]]="Fa",2,IF(fun[[#This Row],[PoolQC]]="Po",1,0)))))</f>
        <v>0</v>
      </c>
      <c r="CP409" t="s">
        <v>109</v>
      </c>
      <c r="CQ409" t="s">
        <v>109</v>
      </c>
      <c r="CR409">
        <v>0</v>
      </c>
      <c r="CS409">
        <v>3</v>
      </c>
      <c r="CT409">
        <v>2008</v>
      </c>
      <c r="CU409" t="s">
        <v>136</v>
      </c>
      <c r="CV409" t="s">
        <v>137</v>
      </c>
      <c r="CW409">
        <f>COUNTIF(fun[[#This Row],[Id]:[SaleCondition]],0)</f>
        <v>21</v>
      </c>
      <c r="CX409">
        <f>COUNTIF(fun[[#This Row],[Id]:[SaleCondition]],"NA")</f>
        <v>5</v>
      </c>
      <c r="CY409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09">
        <f>fun[NUM_ExCond]+fun[NUM_BsmtCond]+fun[NUM_GarCond]</f>
        <v>9</v>
      </c>
      <c r="DA4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4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66.75</v>
      </c>
      <c r="DC409">
        <v>177000</v>
      </c>
    </row>
    <row r="410" spans="1:107" x14ac:dyDescent="0.25">
      <c r="A410">
        <v>409</v>
      </c>
      <c r="B410">
        <v>60</v>
      </c>
      <c r="C410" t="s">
        <v>107</v>
      </c>
      <c r="D410">
        <f>IF(fun[[#This Row],[MSZoning]]="RL",1,0)</f>
        <v>1</v>
      </c>
      <c r="E410">
        <f>IF(fun[[#This Row],[rl]]="RM",1,0)</f>
        <v>0</v>
      </c>
      <c r="F410">
        <f>IF(fun[[#This Row],[rm]]="RH",1,0)</f>
        <v>0</v>
      </c>
      <c r="G410">
        <f>IF(fun[[#This Row],[rh]]="C (all)",1,0)</f>
        <v>0</v>
      </c>
      <c r="H410">
        <v>109</v>
      </c>
      <c r="I410">
        <f>IF(fun[[#This Row],[LotFrontage]]="NA",0,fun[[#This Row],[LotFrontage]])</f>
        <v>109</v>
      </c>
      <c r="J410">
        <v>14154</v>
      </c>
      <c r="K410" t="s">
        <v>108</v>
      </c>
      <c r="L410" t="s">
        <v>109</v>
      </c>
      <c r="M410" t="s">
        <v>110</v>
      </c>
      <c r="N410" t="s">
        <v>111</v>
      </c>
      <c r="O410" t="s">
        <v>112</v>
      </c>
      <c r="P410" t="s">
        <v>148</v>
      </c>
      <c r="Q410" t="s">
        <v>114</v>
      </c>
      <c r="R410" t="s">
        <v>180</v>
      </c>
      <c r="S410" t="s">
        <v>116</v>
      </c>
      <c r="T410" t="s">
        <v>116</v>
      </c>
      <c r="U410" t="s">
        <v>117</v>
      </c>
      <c r="V410" t="s">
        <v>118</v>
      </c>
      <c r="W410">
        <v>7</v>
      </c>
      <c r="X410">
        <v>5</v>
      </c>
      <c r="Y410">
        <v>2006</v>
      </c>
      <c r="Z410">
        <v>2006</v>
      </c>
      <c r="AA410" t="s">
        <v>119</v>
      </c>
      <c r="AB410" t="s">
        <v>120</v>
      </c>
      <c r="AC410" t="s">
        <v>121</v>
      </c>
      <c r="AD410" t="s">
        <v>121</v>
      </c>
      <c r="AE410" t="s">
        <v>122</v>
      </c>
      <c r="AF410">
        <v>350</v>
      </c>
      <c r="AG410" t="s">
        <v>123</v>
      </c>
      <c r="AH410">
        <f>IF(fun[[#This Row],[ExterQual]]="Ex",5,IF(fun[[#This Row],[ExterQual]]="Gd",4,IF(fun[[#This Row],[ExterQual]]="TA",3,IF(fun[[#This Row],[ExterQual]]="Fa",2,1))))</f>
        <v>4</v>
      </c>
      <c r="AI410" t="s">
        <v>124</v>
      </c>
      <c r="AJ410">
        <f>IF(fun[[#This Row],[ExterCond]]="Ex",5,IF(fun[[#This Row],[ExterCond]]="Gd",4,IF(fun[[#This Row],[ExterCond]]="TA",3,IF(fun[[#This Row],[ExterCond]]="Fa",2,1))))</f>
        <v>3</v>
      </c>
      <c r="AK410" t="s">
        <v>125</v>
      </c>
      <c r="AL410" t="s">
        <v>130</v>
      </c>
      <c r="AM410">
        <f>IF(fun[[#This Row],[BsmtQual]]="Ex",5,IF(fun[[#This Row],[BsmtQual]]="Gd",4,IF(fun[[#This Row],[BsmtQual]]="TA",3,IF(fun[[#This Row],[BsmtQual]]="Fa",2,IF(fun[[#This Row],[BsmtQual]]="Po",1,0)))))</f>
        <v>5</v>
      </c>
      <c r="AN410" t="s">
        <v>123</v>
      </c>
      <c r="AO410">
        <f>IF(fun[[#This Row],[BsmtCond]]="Ex",5,IF(fun[[#This Row],[BsmtCond]]="Gd",4,IF(fun[[#This Row],[BsmtCond]]="TA",3,IF(fun[[#This Row],[BsmtCond]]="Fa",2,IF(fun[[#This Row],[BsmtCond]]="Po",1,0)))))</f>
        <v>4</v>
      </c>
      <c r="AP410" t="s">
        <v>126</v>
      </c>
      <c r="AQ410">
        <f>IF(fun[[#This Row],[BsmtExposure]]="Gd",3,IF(fun[[#This Row],[BsmtExposure]]="Av",2,IF(fun[[#This Row],[BsmtExposure]]="Mn",1,0)))</f>
        <v>0</v>
      </c>
      <c r="AR410" t="s">
        <v>128</v>
      </c>
      <c r="AS410">
        <v>0</v>
      </c>
      <c r="AT410" t="s">
        <v>128</v>
      </c>
      <c r="AU410">
        <v>0</v>
      </c>
      <c r="AV410">
        <v>1063</v>
      </c>
      <c r="AW410">
        <v>1063</v>
      </c>
      <c r="AX410" t="s">
        <v>129</v>
      </c>
      <c r="AY410" t="s">
        <v>130</v>
      </c>
      <c r="AZ410">
        <f>IF(fun[[#This Row],[HeatingQC]]="Ex",5,IF(fun[[#This Row],[HeatingQC]]="Gd",4,IF(fun[[#This Row],[HeatingQC]]="TA",3,IF(fun[[#This Row],[HeatingQC]]="Fa",2,IF(fun[[#This Row],[HeatingQC]]="Po",1,0)))))</f>
        <v>5</v>
      </c>
      <c r="BA410" t="s">
        <v>131</v>
      </c>
      <c r="BB410" t="s">
        <v>132</v>
      </c>
      <c r="BC410">
        <v>1071</v>
      </c>
      <c r="BD410">
        <v>1101</v>
      </c>
      <c r="BE410">
        <v>0</v>
      </c>
      <c r="BF410">
        <v>2172</v>
      </c>
      <c r="BG410">
        <f>LOG(fun[[#This Row],[GrLivArea]])</f>
        <v>3.3368598209168092</v>
      </c>
      <c r="BH410">
        <v>0</v>
      </c>
      <c r="BI410">
        <v>0</v>
      </c>
      <c r="BJ410">
        <f>fun[[#This Row],[BsmtFullBath]]+(0.5*fun[[#This Row],[BsmtHalfBath]])</f>
        <v>0</v>
      </c>
      <c r="BK410">
        <v>2</v>
      </c>
      <c r="BL410">
        <v>1</v>
      </c>
      <c r="BM410">
        <f>fun[[#This Row],[HalfBath]]+fun[[#This Row],[TOTBaseBath]]+fun[[#This Row],[FullBath]]</f>
        <v>3</v>
      </c>
      <c r="BN410">
        <v>3</v>
      </c>
      <c r="BO410">
        <v>1</v>
      </c>
      <c r="BP410" t="s">
        <v>123</v>
      </c>
      <c r="BQ410">
        <f>IF(fun[[#This Row],[KitchenQual]]="Ex",5,IF(fun[[#This Row],[KitchenQual]]="Gd",4,IF(fun[[#This Row],[KitchenQual]]="TA",3,IF(fun[[#This Row],[KitchenQual]]="Fa",2,0))))</f>
        <v>4</v>
      </c>
      <c r="BR410">
        <v>9</v>
      </c>
      <c r="BS410" t="s">
        <v>133</v>
      </c>
      <c r="BT410">
        <v>1</v>
      </c>
      <c r="BU410" t="s">
        <v>123</v>
      </c>
      <c r="BV410">
        <f>IF(fun[[#This Row],[FireplaceQu]]="Ex",5,IF(fun[[#This Row],[FireplaceQu]]="Gd",4,IF(fun[[#This Row],[FireplaceQu]]="TA",3,IF(fun[[#This Row],[FireplaceQu]]="Fa",2,0))))</f>
        <v>4</v>
      </c>
      <c r="BW410" t="s">
        <v>134</v>
      </c>
      <c r="BX410">
        <v>2006</v>
      </c>
      <c r="BY410" t="s">
        <v>135</v>
      </c>
      <c r="BZ410">
        <v>3</v>
      </c>
      <c r="CA410">
        <v>947</v>
      </c>
      <c r="CB410" t="s">
        <v>124</v>
      </c>
      <c r="CC410">
        <f>IF(fun[[#This Row],[GarageQual]]="Ex",5,IF(fun[[#This Row],[GarageQual]]="Gd",4,IF(fun[[#This Row],[GarageQual]]="TA",3,IF(fun[[#This Row],[GarageQual]]="Fa",2,IF(fun[[#This Row],[GarageQual]]="Po",1,0)))))</f>
        <v>3</v>
      </c>
      <c r="CD410" t="s">
        <v>124</v>
      </c>
      <c r="CE410">
        <f>IF(fun[[#This Row],[GarageCond]]="Ex",5,IF(fun[[#This Row],[GarageCond]]="Gd",4,IF(fun[[#This Row],[GarageCond]]="TA",3,IF(fun[[#This Row],[GarageCond]]="Fa",2,IF(fun[[#This Row],[GarageCond]]="Po",1,0)))))</f>
        <v>3</v>
      </c>
      <c r="CF410" t="s">
        <v>131</v>
      </c>
      <c r="CG410">
        <v>192</v>
      </c>
      <c r="CH410">
        <v>62</v>
      </c>
      <c r="CI410">
        <v>0</v>
      </c>
      <c r="CJ410">
        <v>0</v>
      </c>
      <c r="CK410">
        <v>0</v>
      </c>
      <c r="CL410">
        <f>(0.5*fun[[#This Row],[WoodDeckSF]])+fun[[#This Row],[OpenPorchSF]]+(2*fun[[#This Row],[EnclosedPorch]])+(1.5*fun[[#This Row],[3SsnPorch]])+fun[[#This Row],[ScreenPorch]]</f>
        <v>158</v>
      </c>
      <c r="CM410">
        <v>0</v>
      </c>
      <c r="CN410" t="s">
        <v>109</v>
      </c>
      <c r="CO410">
        <f>IF(fun[[#This Row],[PoolQC]]="Ex",5,IF(fun[[#This Row],[PoolQC]]="Gd",4,IF(fun[[#This Row],[PoolQC]]="TA",3,IF(fun[[#This Row],[PoolQC]]="Fa",2,IF(fun[[#This Row],[PoolQC]]="Po",1,0)))))</f>
        <v>0</v>
      </c>
      <c r="CP410" t="s">
        <v>109</v>
      </c>
      <c r="CQ410" t="s">
        <v>109</v>
      </c>
      <c r="CR410">
        <v>0</v>
      </c>
      <c r="CS410">
        <v>8</v>
      </c>
      <c r="CT410">
        <v>2007</v>
      </c>
      <c r="CU410" t="s">
        <v>184</v>
      </c>
      <c r="CV410" t="s">
        <v>185</v>
      </c>
      <c r="CW410">
        <f>COUNTIF(fun[[#This Row],[Id]:[SaleCondition]],0)</f>
        <v>16</v>
      </c>
      <c r="CX410">
        <f>COUNTIF(fun[[#This Row],[Id]:[SaleCondition]],"NA")</f>
        <v>4</v>
      </c>
      <c r="CY410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410">
        <f>fun[NUM_ExCond]+fun[NUM_BsmtCond]+fun[NUM_GarCond]</f>
        <v>10</v>
      </c>
      <c r="DA4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4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75.416666666666657</v>
      </c>
      <c r="DC410">
        <v>280000</v>
      </c>
    </row>
    <row r="411" spans="1:107" x14ac:dyDescent="0.25">
      <c r="A411">
        <v>410</v>
      </c>
      <c r="B411">
        <v>60</v>
      </c>
      <c r="C411" t="s">
        <v>218</v>
      </c>
      <c r="D411">
        <f>IF(fun[[#This Row],[MSZoning]]="RL",1,0)</f>
        <v>0</v>
      </c>
      <c r="E411">
        <f>IF(fun[[#This Row],[rl]]="RM",1,0)</f>
        <v>0</v>
      </c>
      <c r="F411">
        <f>IF(fun[[#This Row],[rm]]="RH",1,0)</f>
        <v>0</v>
      </c>
      <c r="G411">
        <f>IF(fun[[#This Row],[rh]]="C (all)",1,0)</f>
        <v>0</v>
      </c>
      <c r="H411">
        <v>85</v>
      </c>
      <c r="I411">
        <f>IF(fun[[#This Row],[LotFrontage]]="NA",0,fun[[#This Row],[LotFrontage]])</f>
        <v>85</v>
      </c>
      <c r="J411">
        <v>10800</v>
      </c>
      <c r="K411" t="s">
        <v>108</v>
      </c>
      <c r="L411" t="s">
        <v>109</v>
      </c>
      <c r="M411" t="s">
        <v>110</v>
      </c>
      <c r="N411" t="s">
        <v>111</v>
      </c>
      <c r="O411" t="s">
        <v>112</v>
      </c>
      <c r="P411" t="s">
        <v>113</v>
      </c>
      <c r="Q411" t="s">
        <v>114</v>
      </c>
      <c r="R411" t="s">
        <v>162</v>
      </c>
      <c r="S411" t="s">
        <v>116</v>
      </c>
      <c r="T411" t="s">
        <v>116</v>
      </c>
      <c r="U411" t="s">
        <v>117</v>
      </c>
      <c r="V411" t="s">
        <v>118</v>
      </c>
      <c r="W411">
        <v>8</v>
      </c>
      <c r="X411">
        <v>5</v>
      </c>
      <c r="Y411">
        <v>2007</v>
      </c>
      <c r="Z411">
        <v>2008</v>
      </c>
      <c r="AA411" t="s">
        <v>119</v>
      </c>
      <c r="AB411" t="s">
        <v>120</v>
      </c>
      <c r="AC411" t="s">
        <v>121</v>
      </c>
      <c r="AD411" t="s">
        <v>121</v>
      </c>
      <c r="AE411" t="s">
        <v>163</v>
      </c>
      <c r="AF411">
        <v>100</v>
      </c>
      <c r="AG411" t="s">
        <v>123</v>
      </c>
      <c r="AH411">
        <f>IF(fun[[#This Row],[ExterQual]]="Ex",5,IF(fun[[#This Row],[ExterQual]]="Gd",4,IF(fun[[#This Row],[ExterQual]]="TA",3,IF(fun[[#This Row],[ExterQual]]="Fa",2,1))))</f>
        <v>4</v>
      </c>
      <c r="AI411" t="s">
        <v>124</v>
      </c>
      <c r="AJ411">
        <f>IF(fun[[#This Row],[ExterCond]]="Ex",5,IF(fun[[#This Row],[ExterCond]]="Gd",4,IF(fun[[#This Row],[ExterCond]]="TA",3,IF(fun[[#This Row],[ExterCond]]="Fa",2,1))))</f>
        <v>3</v>
      </c>
      <c r="AK411" t="s">
        <v>125</v>
      </c>
      <c r="AL411" t="s">
        <v>130</v>
      </c>
      <c r="AM411">
        <f>IF(fun[[#This Row],[BsmtQual]]="Ex",5,IF(fun[[#This Row],[BsmtQual]]="Gd",4,IF(fun[[#This Row],[BsmtQual]]="TA",3,IF(fun[[#This Row],[BsmtQual]]="Fa",2,IF(fun[[#This Row],[BsmtQual]]="Po",1,0)))))</f>
        <v>5</v>
      </c>
      <c r="AN411" t="s">
        <v>124</v>
      </c>
      <c r="AO411">
        <f>IF(fun[[#This Row],[BsmtCond]]="Ex",5,IF(fun[[#This Row],[BsmtCond]]="Gd",4,IF(fun[[#This Row],[BsmtCond]]="TA",3,IF(fun[[#This Row],[BsmtCond]]="Fa",2,IF(fun[[#This Row],[BsmtCond]]="Po",1,0)))))</f>
        <v>3</v>
      </c>
      <c r="AP411" t="s">
        <v>126</v>
      </c>
      <c r="AQ411">
        <f>IF(fun[[#This Row],[BsmtExposure]]="Gd",3,IF(fun[[#This Row],[BsmtExposure]]="Av",2,IF(fun[[#This Row],[BsmtExposure]]="Mn",1,0)))</f>
        <v>0</v>
      </c>
      <c r="AR411" t="s">
        <v>127</v>
      </c>
      <c r="AS411">
        <v>789</v>
      </c>
      <c r="AT411" t="s">
        <v>128</v>
      </c>
      <c r="AU411">
        <v>0</v>
      </c>
      <c r="AV411">
        <v>245</v>
      </c>
      <c r="AW411">
        <v>1034</v>
      </c>
      <c r="AX411" t="s">
        <v>129</v>
      </c>
      <c r="AY411" t="s">
        <v>130</v>
      </c>
      <c r="AZ411">
        <f>IF(fun[[#This Row],[HeatingQC]]="Ex",5,IF(fun[[#This Row],[HeatingQC]]="Gd",4,IF(fun[[#This Row],[HeatingQC]]="TA",3,IF(fun[[#This Row],[HeatingQC]]="Fa",2,IF(fun[[#This Row],[HeatingQC]]="Po",1,0)))))</f>
        <v>5</v>
      </c>
      <c r="BA411" t="s">
        <v>131</v>
      </c>
      <c r="BB411" t="s">
        <v>132</v>
      </c>
      <c r="BC411">
        <v>1050</v>
      </c>
      <c r="BD411">
        <v>1028</v>
      </c>
      <c r="BE411">
        <v>0</v>
      </c>
      <c r="BF411">
        <v>2078</v>
      </c>
      <c r="BG411">
        <f>LOG(fun[[#This Row],[GrLivArea]])</f>
        <v>3.3176455432211585</v>
      </c>
      <c r="BH411">
        <v>1</v>
      </c>
      <c r="BI411">
        <v>0</v>
      </c>
      <c r="BJ411">
        <f>fun[[#This Row],[BsmtFullBath]]+(0.5*fun[[#This Row],[BsmtHalfBath]])</f>
        <v>1</v>
      </c>
      <c r="BK411">
        <v>2</v>
      </c>
      <c r="BL411">
        <v>1</v>
      </c>
      <c r="BM411">
        <f>fun[[#This Row],[HalfBath]]+fun[[#This Row],[TOTBaseBath]]+fun[[#This Row],[FullBath]]</f>
        <v>4</v>
      </c>
      <c r="BN411">
        <v>3</v>
      </c>
      <c r="BO411">
        <v>1</v>
      </c>
      <c r="BP411" t="s">
        <v>130</v>
      </c>
      <c r="BQ411">
        <f>IF(fun[[#This Row],[KitchenQual]]="Ex",5,IF(fun[[#This Row],[KitchenQual]]="Gd",4,IF(fun[[#This Row],[KitchenQual]]="TA",3,IF(fun[[#This Row],[KitchenQual]]="Fa",2,0))))</f>
        <v>5</v>
      </c>
      <c r="BR411">
        <v>8</v>
      </c>
      <c r="BS411" t="s">
        <v>133</v>
      </c>
      <c r="BT411">
        <v>1</v>
      </c>
      <c r="BU411" t="s">
        <v>123</v>
      </c>
      <c r="BV411">
        <f>IF(fun[[#This Row],[FireplaceQu]]="Ex",5,IF(fun[[#This Row],[FireplaceQu]]="Gd",4,IF(fun[[#This Row],[FireplaceQu]]="TA",3,IF(fun[[#This Row],[FireplaceQu]]="Fa",2,0))))</f>
        <v>4</v>
      </c>
      <c r="BW411" t="s">
        <v>134</v>
      </c>
      <c r="BX411">
        <v>2008</v>
      </c>
      <c r="BY411" t="s">
        <v>183</v>
      </c>
      <c r="BZ411">
        <v>3</v>
      </c>
      <c r="CA411">
        <v>836</v>
      </c>
      <c r="CB411" t="s">
        <v>124</v>
      </c>
      <c r="CC411">
        <f>IF(fun[[#This Row],[GarageQual]]="Ex",5,IF(fun[[#This Row],[GarageQual]]="Gd",4,IF(fun[[#This Row],[GarageQual]]="TA",3,IF(fun[[#This Row],[GarageQual]]="Fa",2,IF(fun[[#This Row],[GarageQual]]="Po",1,0)))))</f>
        <v>3</v>
      </c>
      <c r="CD411" t="s">
        <v>124</v>
      </c>
      <c r="CE411">
        <f>IF(fun[[#This Row],[GarageCond]]="Ex",5,IF(fun[[#This Row],[GarageCond]]="Gd",4,IF(fun[[#This Row],[GarageCond]]="TA",3,IF(fun[[#This Row],[GarageCond]]="Fa",2,IF(fun[[#This Row],[GarageCond]]="Po",1,0)))))</f>
        <v>3</v>
      </c>
      <c r="CF411" t="s">
        <v>131</v>
      </c>
      <c r="CG411">
        <v>0</v>
      </c>
      <c r="CH411">
        <v>102</v>
      </c>
      <c r="CI411">
        <v>0</v>
      </c>
      <c r="CJ411">
        <v>0</v>
      </c>
      <c r="CK411">
        <v>0</v>
      </c>
      <c r="CL411">
        <f>(0.5*fun[[#This Row],[WoodDeckSF]])+fun[[#This Row],[OpenPorchSF]]+(2*fun[[#This Row],[EnclosedPorch]])+(1.5*fun[[#This Row],[3SsnPorch]])+fun[[#This Row],[ScreenPorch]]</f>
        <v>102</v>
      </c>
      <c r="CM411">
        <v>0</v>
      </c>
      <c r="CN411" t="s">
        <v>109</v>
      </c>
      <c r="CO411">
        <f>IF(fun[[#This Row],[PoolQC]]="Ex",5,IF(fun[[#This Row],[PoolQC]]="Gd",4,IF(fun[[#This Row],[PoolQC]]="TA",3,IF(fun[[#This Row],[PoolQC]]="Fa",2,IF(fun[[#This Row],[PoolQC]]="Po",1,0)))))</f>
        <v>0</v>
      </c>
      <c r="CP411" t="s">
        <v>109</v>
      </c>
      <c r="CQ411" t="s">
        <v>109</v>
      </c>
      <c r="CR411">
        <v>0</v>
      </c>
      <c r="CS411">
        <v>4</v>
      </c>
      <c r="CT411">
        <v>2008</v>
      </c>
      <c r="CU411" t="s">
        <v>184</v>
      </c>
      <c r="CV411" t="s">
        <v>185</v>
      </c>
      <c r="CW411">
        <f>COUNTIF(fun[[#This Row],[Id]:[SaleCondition]],0)</f>
        <v>15</v>
      </c>
      <c r="CX411">
        <f>COUNTIF(fun[[#This Row],[Id]:[SaleCondition]],"NA")</f>
        <v>4</v>
      </c>
      <c r="CY411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411">
        <f>fun[NUM_ExCond]+fun[NUM_BsmtCond]+fun[NUM_GarCond]</f>
        <v>9</v>
      </c>
      <c r="DA4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4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81.75</v>
      </c>
      <c r="DC411">
        <v>339750</v>
      </c>
    </row>
    <row r="412" spans="1:107" x14ac:dyDescent="0.25">
      <c r="A412">
        <v>411</v>
      </c>
      <c r="B412">
        <v>20</v>
      </c>
      <c r="C412" t="s">
        <v>107</v>
      </c>
      <c r="D412">
        <f>IF(fun[[#This Row],[MSZoning]]="RL",1,0)</f>
        <v>1</v>
      </c>
      <c r="E412">
        <f>IF(fun[[#This Row],[rl]]="RM",1,0)</f>
        <v>0</v>
      </c>
      <c r="F412">
        <f>IF(fun[[#This Row],[rm]]="RH",1,0)</f>
        <v>0</v>
      </c>
      <c r="G412">
        <f>IF(fun[[#This Row],[rh]]="C (all)",1,0)</f>
        <v>0</v>
      </c>
      <c r="H412">
        <v>68</v>
      </c>
      <c r="I412">
        <f>IF(fun[[#This Row],[LotFrontage]]="NA",0,fun[[#This Row],[LotFrontage]])</f>
        <v>68</v>
      </c>
      <c r="J412">
        <v>9571</v>
      </c>
      <c r="K412" t="s">
        <v>108</v>
      </c>
      <c r="L412" t="s">
        <v>109</v>
      </c>
      <c r="M412" t="s">
        <v>110</v>
      </c>
      <c r="N412" t="s">
        <v>111</v>
      </c>
      <c r="O412" t="s">
        <v>112</v>
      </c>
      <c r="P412" t="s">
        <v>113</v>
      </c>
      <c r="Q412" t="s">
        <v>114</v>
      </c>
      <c r="R412" t="s">
        <v>211</v>
      </c>
      <c r="S412" t="s">
        <v>116</v>
      </c>
      <c r="T412" t="s">
        <v>116</v>
      </c>
      <c r="U412" t="s">
        <v>117</v>
      </c>
      <c r="V412" t="s">
        <v>141</v>
      </c>
      <c r="W412">
        <v>5</v>
      </c>
      <c r="X412">
        <v>3</v>
      </c>
      <c r="Y412">
        <v>1958</v>
      </c>
      <c r="Z412">
        <v>1958</v>
      </c>
      <c r="AA412" t="s">
        <v>119</v>
      </c>
      <c r="AB412" t="s">
        <v>120</v>
      </c>
      <c r="AC412" t="s">
        <v>271</v>
      </c>
      <c r="AD412" t="s">
        <v>252</v>
      </c>
      <c r="AE412" t="s">
        <v>143</v>
      </c>
      <c r="AF412">
        <v>0</v>
      </c>
      <c r="AG412" t="s">
        <v>124</v>
      </c>
      <c r="AH412">
        <f>IF(fun[[#This Row],[ExterQual]]="Ex",5,IF(fun[[#This Row],[ExterQual]]="Gd",4,IF(fun[[#This Row],[ExterQual]]="TA",3,IF(fun[[#This Row],[ExterQual]]="Fa",2,1))))</f>
        <v>3</v>
      </c>
      <c r="AI412" t="s">
        <v>173</v>
      </c>
      <c r="AJ412">
        <f>IF(fun[[#This Row],[ExterCond]]="Ex",5,IF(fun[[#This Row],[ExterCond]]="Gd",4,IF(fun[[#This Row],[ExterCond]]="TA",3,IF(fun[[#This Row],[ExterCond]]="Fa",2,1))))</f>
        <v>2</v>
      </c>
      <c r="AK412" t="s">
        <v>144</v>
      </c>
      <c r="AL412" t="s">
        <v>124</v>
      </c>
      <c r="AM412">
        <f>IF(fun[[#This Row],[BsmtQual]]="Ex",5,IF(fun[[#This Row],[BsmtQual]]="Gd",4,IF(fun[[#This Row],[BsmtQual]]="TA",3,IF(fun[[#This Row],[BsmtQual]]="Fa",2,IF(fun[[#This Row],[BsmtQual]]="Po",1,0)))))</f>
        <v>3</v>
      </c>
      <c r="AN412" t="s">
        <v>173</v>
      </c>
      <c r="AO412">
        <f>IF(fun[[#This Row],[BsmtCond]]="Ex",5,IF(fun[[#This Row],[BsmtCond]]="Gd",4,IF(fun[[#This Row],[BsmtCond]]="TA",3,IF(fun[[#This Row],[BsmtCond]]="Fa",2,IF(fun[[#This Row],[BsmtCond]]="Po",1,0)))))</f>
        <v>2</v>
      </c>
      <c r="AP412" t="s">
        <v>126</v>
      </c>
      <c r="AQ412">
        <f>IF(fun[[#This Row],[BsmtExposure]]="Gd",3,IF(fun[[#This Row],[BsmtExposure]]="Av",2,IF(fun[[#This Row],[BsmtExposure]]="Mn",1,0)))</f>
        <v>0</v>
      </c>
      <c r="AR412" t="s">
        <v>128</v>
      </c>
      <c r="AS412">
        <v>0</v>
      </c>
      <c r="AT412" t="s">
        <v>128</v>
      </c>
      <c r="AU412">
        <v>0</v>
      </c>
      <c r="AV412">
        <v>1276</v>
      </c>
      <c r="AW412">
        <v>1276</v>
      </c>
      <c r="AX412" t="s">
        <v>129</v>
      </c>
      <c r="AY412" t="s">
        <v>124</v>
      </c>
      <c r="AZ412">
        <f>IF(fun[[#This Row],[HeatingQC]]="Ex",5,IF(fun[[#This Row],[HeatingQC]]="Gd",4,IF(fun[[#This Row],[HeatingQC]]="TA",3,IF(fun[[#This Row],[HeatingQC]]="Fa",2,IF(fun[[#This Row],[HeatingQC]]="Po",1,0)))))</f>
        <v>3</v>
      </c>
      <c r="BA412" t="s">
        <v>131</v>
      </c>
      <c r="BB412" t="s">
        <v>190</v>
      </c>
      <c r="BC412">
        <v>1276</v>
      </c>
      <c r="BD412">
        <v>0</v>
      </c>
      <c r="BE412">
        <v>0</v>
      </c>
      <c r="BF412">
        <v>1276</v>
      </c>
      <c r="BG412">
        <f>LOG(fun[[#This Row],[GrLivArea]])</f>
        <v>3.1058506743851435</v>
      </c>
      <c r="BH412">
        <v>0</v>
      </c>
      <c r="BI412">
        <v>0</v>
      </c>
      <c r="BJ412">
        <f>fun[[#This Row],[BsmtFullBath]]+(0.5*fun[[#This Row],[BsmtHalfBath]])</f>
        <v>0</v>
      </c>
      <c r="BK412">
        <v>1</v>
      </c>
      <c r="BL412">
        <v>0</v>
      </c>
      <c r="BM412">
        <f>fun[[#This Row],[HalfBath]]+fun[[#This Row],[TOTBaseBath]]+fun[[#This Row],[FullBath]]</f>
        <v>1</v>
      </c>
      <c r="BN412">
        <v>3</v>
      </c>
      <c r="BO412">
        <v>1</v>
      </c>
      <c r="BP412" t="s">
        <v>124</v>
      </c>
      <c r="BQ412">
        <f>IF(fun[[#This Row],[KitchenQual]]="Ex",5,IF(fun[[#This Row],[KitchenQual]]="Gd",4,IF(fun[[#This Row],[KitchenQual]]="TA",3,IF(fun[[#This Row],[KitchenQual]]="Fa",2,0))))</f>
        <v>3</v>
      </c>
      <c r="BR412">
        <v>5</v>
      </c>
      <c r="BS412" t="s">
        <v>220</v>
      </c>
      <c r="BT412">
        <v>0</v>
      </c>
      <c r="BU412" t="s">
        <v>109</v>
      </c>
      <c r="BV412">
        <f>IF(fun[[#This Row],[FireplaceQu]]="Ex",5,IF(fun[[#This Row],[FireplaceQu]]="Gd",4,IF(fun[[#This Row],[FireplaceQu]]="TA",3,IF(fun[[#This Row],[FireplaceQu]]="Fa",2,0))))</f>
        <v>0</v>
      </c>
      <c r="BW412" t="s">
        <v>134</v>
      </c>
      <c r="BX412">
        <v>1958</v>
      </c>
      <c r="BY412" t="s">
        <v>128</v>
      </c>
      <c r="BZ412">
        <v>1</v>
      </c>
      <c r="CA412">
        <v>350</v>
      </c>
      <c r="CB412" t="s">
        <v>124</v>
      </c>
      <c r="CC412">
        <f>IF(fun[[#This Row],[GarageQual]]="Ex",5,IF(fun[[#This Row],[GarageQual]]="Gd",4,IF(fun[[#This Row],[GarageQual]]="TA",3,IF(fun[[#This Row],[GarageQual]]="Fa",2,IF(fun[[#This Row],[GarageQual]]="Po",1,0)))))</f>
        <v>3</v>
      </c>
      <c r="CD412" t="s">
        <v>124</v>
      </c>
      <c r="CE412">
        <f>IF(fun[[#This Row],[GarageCond]]="Ex",5,IF(fun[[#This Row],[GarageCond]]="Gd",4,IF(fun[[#This Row],[GarageCond]]="TA",3,IF(fun[[#This Row],[GarageCond]]="Fa",2,IF(fun[[#This Row],[GarageCond]]="Po",1,0)))))</f>
        <v>3</v>
      </c>
      <c r="CF412" t="s">
        <v>131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f>(0.5*fun[[#This Row],[WoodDeckSF]])+fun[[#This Row],[OpenPorchSF]]+(2*fun[[#This Row],[EnclosedPorch]])+(1.5*fun[[#This Row],[3SsnPorch]])+fun[[#This Row],[ScreenPorch]]</f>
        <v>0</v>
      </c>
      <c r="CM412">
        <v>0</v>
      </c>
      <c r="CN412" t="s">
        <v>109</v>
      </c>
      <c r="CO412">
        <f>IF(fun[[#This Row],[PoolQC]]="Ex",5,IF(fun[[#This Row],[PoolQC]]="Gd",4,IF(fun[[#This Row],[PoolQC]]="TA",3,IF(fun[[#This Row],[PoolQC]]="Fa",2,IF(fun[[#This Row],[PoolQC]]="Po",1,0)))))</f>
        <v>0</v>
      </c>
      <c r="CP412" t="s">
        <v>109</v>
      </c>
      <c r="CQ412" t="s">
        <v>109</v>
      </c>
      <c r="CR412">
        <v>0</v>
      </c>
      <c r="CS412">
        <v>6</v>
      </c>
      <c r="CT412">
        <v>2009</v>
      </c>
      <c r="CU412" t="s">
        <v>199</v>
      </c>
      <c r="CV412" t="s">
        <v>154</v>
      </c>
      <c r="CW412">
        <f>COUNTIF(fun[[#This Row],[Id]:[SaleCondition]],0)</f>
        <v>24</v>
      </c>
      <c r="CX412">
        <f>COUNTIF(fun[[#This Row],[Id]:[SaleCondition]],"NA")</f>
        <v>5</v>
      </c>
      <c r="CY41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412">
        <f>fun[NUM_ExCond]+fun[NUM_BsmtCond]+fun[NUM_GarCond]</f>
        <v>7</v>
      </c>
      <c r="DA4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51</v>
      </c>
      <c r="DB4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34.25</v>
      </c>
      <c r="DC412">
        <v>60000</v>
      </c>
    </row>
    <row r="413" spans="1:107" x14ac:dyDescent="0.25">
      <c r="A413">
        <v>412</v>
      </c>
      <c r="B413">
        <v>190</v>
      </c>
      <c r="C413" t="s">
        <v>107</v>
      </c>
      <c r="D413">
        <f>IF(fun[[#This Row],[MSZoning]]="RL",1,0)</f>
        <v>1</v>
      </c>
      <c r="E413">
        <f>IF(fun[[#This Row],[rl]]="RM",1,0)</f>
        <v>0</v>
      </c>
      <c r="F413">
        <f>IF(fun[[#This Row],[rm]]="RH",1,0)</f>
        <v>0</v>
      </c>
      <c r="G413">
        <f>IF(fun[[#This Row],[rh]]="C (all)",1,0)</f>
        <v>0</v>
      </c>
      <c r="H413">
        <v>100</v>
      </c>
      <c r="I413">
        <f>IF(fun[[#This Row],[LotFrontage]]="NA",0,fun[[#This Row],[LotFrontage]])</f>
        <v>100</v>
      </c>
      <c r="J413">
        <v>34650</v>
      </c>
      <c r="K413" t="s">
        <v>108</v>
      </c>
      <c r="L413" t="s">
        <v>109</v>
      </c>
      <c r="M413" t="s">
        <v>110</v>
      </c>
      <c r="N413" t="s">
        <v>201</v>
      </c>
      <c r="O413" t="s">
        <v>112</v>
      </c>
      <c r="P413" t="s">
        <v>113</v>
      </c>
      <c r="Q413" t="s">
        <v>114</v>
      </c>
      <c r="R413" t="s">
        <v>219</v>
      </c>
      <c r="S413" t="s">
        <v>116</v>
      </c>
      <c r="T413" t="s">
        <v>116</v>
      </c>
      <c r="U413" t="s">
        <v>175</v>
      </c>
      <c r="V413" t="s">
        <v>141</v>
      </c>
      <c r="W413">
        <v>5</v>
      </c>
      <c r="X413">
        <v>5</v>
      </c>
      <c r="Y413">
        <v>1955</v>
      </c>
      <c r="Z413">
        <v>1955</v>
      </c>
      <c r="AA413" t="s">
        <v>178</v>
      </c>
      <c r="AB413" t="s">
        <v>120</v>
      </c>
      <c r="AC413" t="s">
        <v>150</v>
      </c>
      <c r="AD413" t="s">
        <v>150</v>
      </c>
      <c r="AE413" t="s">
        <v>143</v>
      </c>
      <c r="AF413">
        <v>0</v>
      </c>
      <c r="AG413" t="s">
        <v>124</v>
      </c>
      <c r="AH413">
        <f>IF(fun[[#This Row],[ExterQual]]="Ex",5,IF(fun[[#This Row],[ExterQual]]="Gd",4,IF(fun[[#This Row],[ExterQual]]="TA",3,IF(fun[[#This Row],[ExterQual]]="Fa",2,1))))</f>
        <v>3</v>
      </c>
      <c r="AI413" t="s">
        <v>124</v>
      </c>
      <c r="AJ413">
        <f>IF(fun[[#This Row],[ExterCond]]="Ex",5,IF(fun[[#This Row],[ExterCond]]="Gd",4,IF(fun[[#This Row],[ExterCond]]="TA",3,IF(fun[[#This Row],[ExterCond]]="Fa",2,1))))</f>
        <v>3</v>
      </c>
      <c r="AK413" t="s">
        <v>144</v>
      </c>
      <c r="AL413" t="s">
        <v>124</v>
      </c>
      <c r="AM413">
        <f>IF(fun[[#This Row],[BsmtQual]]="Ex",5,IF(fun[[#This Row],[BsmtQual]]="Gd",4,IF(fun[[#This Row],[BsmtQual]]="TA",3,IF(fun[[#This Row],[BsmtQual]]="Fa",2,IF(fun[[#This Row],[BsmtQual]]="Po",1,0)))))</f>
        <v>3</v>
      </c>
      <c r="AN413" t="s">
        <v>124</v>
      </c>
      <c r="AO413">
        <f>IF(fun[[#This Row],[BsmtCond]]="Ex",5,IF(fun[[#This Row],[BsmtCond]]="Gd",4,IF(fun[[#This Row],[BsmtCond]]="TA",3,IF(fun[[#This Row],[BsmtCond]]="Fa",2,IF(fun[[#This Row],[BsmtCond]]="Po",1,0)))))</f>
        <v>3</v>
      </c>
      <c r="AP413" t="s">
        <v>147</v>
      </c>
      <c r="AQ413">
        <f>IF(fun[[#This Row],[BsmtExposure]]="Gd",3,IF(fun[[#This Row],[BsmtExposure]]="Av",2,IF(fun[[#This Row],[BsmtExposure]]="Mn",1,0)))</f>
        <v>1</v>
      </c>
      <c r="AR413" t="s">
        <v>179</v>
      </c>
      <c r="AS413">
        <v>1056</v>
      </c>
      <c r="AT413" t="s">
        <v>128</v>
      </c>
      <c r="AU413">
        <v>0</v>
      </c>
      <c r="AV413">
        <v>0</v>
      </c>
      <c r="AW413">
        <v>1056</v>
      </c>
      <c r="AX413" t="s">
        <v>129</v>
      </c>
      <c r="AY413" t="s">
        <v>124</v>
      </c>
      <c r="AZ413">
        <f>IF(fun[[#This Row],[HeatingQC]]="Ex",5,IF(fun[[#This Row],[HeatingQC]]="Gd",4,IF(fun[[#This Row],[HeatingQC]]="TA",3,IF(fun[[#This Row],[HeatingQC]]="Fa",2,IF(fun[[#This Row],[HeatingQC]]="Po",1,0)))))</f>
        <v>3</v>
      </c>
      <c r="BA413" t="s">
        <v>203</v>
      </c>
      <c r="BB413" t="s">
        <v>132</v>
      </c>
      <c r="BC413">
        <v>1056</v>
      </c>
      <c r="BD413">
        <v>0</v>
      </c>
      <c r="BE413">
        <v>0</v>
      </c>
      <c r="BF413">
        <v>1056</v>
      </c>
      <c r="BG413">
        <f>LOG(fun[[#This Row],[GrLivArea]])</f>
        <v>3.0236639181977933</v>
      </c>
      <c r="BH413">
        <v>1</v>
      </c>
      <c r="BI413">
        <v>0</v>
      </c>
      <c r="BJ413">
        <f>fun[[#This Row],[BsmtFullBath]]+(0.5*fun[[#This Row],[BsmtHalfBath]])</f>
        <v>1</v>
      </c>
      <c r="BK413">
        <v>1</v>
      </c>
      <c r="BL413">
        <v>0</v>
      </c>
      <c r="BM413">
        <f>fun[[#This Row],[HalfBath]]+fun[[#This Row],[TOTBaseBath]]+fun[[#This Row],[FullBath]]</f>
        <v>2</v>
      </c>
      <c r="BN413">
        <v>3</v>
      </c>
      <c r="BO413">
        <v>1</v>
      </c>
      <c r="BP413" t="s">
        <v>124</v>
      </c>
      <c r="BQ413">
        <f>IF(fun[[#This Row],[KitchenQual]]="Ex",5,IF(fun[[#This Row],[KitchenQual]]="Gd",4,IF(fun[[#This Row],[KitchenQual]]="TA",3,IF(fun[[#This Row],[KitchenQual]]="Fa",2,0))))</f>
        <v>3</v>
      </c>
      <c r="BR413">
        <v>5</v>
      </c>
      <c r="BS413" t="s">
        <v>133</v>
      </c>
      <c r="BT413">
        <v>0</v>
      </c>
      <c r="BU413" t="s">
        <v>109</v>
      </c>
      <c r="BV413">
        <f>IF(fun[[#This Row],[FireplaceQu]]="Ex",5,IF(fun[[#This Row],[FireplaceQu]]="Gd",4,IF(fun[[#This Row],[FireplaceQu]]="TA",3,IF(fun[[#This Row],[FireplaceQu]]="Fa",2,0))))</f>
        <v>0</v>
      </c>
      <c r="BW413" t="s">
        <v>134</v>
      </c>
      <c r="BX413">
        <v>1955</v>
      </c>
      <c r="BY413" t="s">
        <v>183</v>
      </c>
      <c r="BZ413">
        <v>2</v>
      </c>
      <c r="CA413">
        <v>572</v>
      </c>
      <c r="CB413" t="s">
        <v>124</v>
      </c>
      <c r="CC413">
        <f>IF(fun[[#This Row],[GarageQual]]="Ex",5,IF(fun[[#This Row],[GarageQual]]="Gd",4,IF(fun[[#This Row],[GarageQual]]="TA",3,IF(fun[[#This Row],[GarageQual]]="Fa",2,IF(fun[[#This Row],[GarageQual]]="Po",1,0)))))</f>
        <v>3</v>
      </c>
      <c r="CD413" t="s">
        <v>124</v>
      </c>
      <c r="CE413">
        <f>IF(fun[[#This Row],[GarageCond]]="Ex",5,IF(fun[[#This Row],[GarageCond]]="Gd",4,IF(fun[[#This Row],[GarageCond]]="TA",3,IF(fun[[#This Row],[GarageCond]]="Fa",2,IF(fun[[#This Row],[GarageCond]]="Po",1,0)))))</f>
        <v>3</v>
      </c>
      <c r="CF413" t="s">
        <v>131</v>
      </c>
      <c r="CG413">
        <v>264</v>
      </c>
      <c r="CH413">
        <v>0</v>
      </c>
      <c r="CI413">
        <v>0</v>
      </c>
      <c r="CJ413">
        <v>0</v>
      </c>
      <c r="CK413">
        <v>0</v>
      </c>
      <c r="CL413">
        <f>(0.5*fun[[#This Row],[WoodDeckSF]])+fun[[#This Row],[OpenPorchSF]]+(2*fun[[#This Row],[EnclosedPorch]])+(1.5*fun[[#This Row],[3SsnPorch]])+fun[[#This Row],[ScreenPorch]]</f>
        <v>132</v>
      </c>
      <c r="CM413">
        <v>0</v>
      </c>
      <c r="CN413" t="s">
        <v>109</v>
      </c>
      <c r="CO413">
        <f>IF(fun[[#This Row],[PoolQC]]="Ex",5,IF(fun[[#This Row],[PoolQC]]="Gd",4,IF(fun[[#This Row],[PoolQC]]="TA",3,IF(fun[[#This Row],[PoolQC]]="Fa",2,IF(fun[[#This Row],[PoolQC]]="Po",1,0)))))</f>
        <v>0</v>
      </c>
      <c r="CP413" t="s">
        <v>109</v>
      </c>
      <c r="CQ413" t="s">
        <v>109</v>
      </c>
      <c r="CR413">
        <v>0</v>
      </c>
      <c r="CS413">
        <v>1</v>
      </c>
      <c r="CT413">
        <v>2006</v>
      </c>
      <c r="CU413" t="s">
        <v>136</v>
      </c>
      <c r="CV413" t="s">
        <v>137</v>
      </c>
      <c r="CW413">
        <f>COUNTIF(fun[[#This Row],[Id]:[SaleCondition]],0)</f>
        <v>19</v>
      </c>
      <c r="CX413">
        <f>COUNTIF(fun[[#This Row],[Id]:[SaleCondition]],"NA")</f>
        <v>5</v>
      </c>
      <c r="CY413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413">
        <f>fun[NUM_ExCond]+fun[NUM_BsmtCond]+fun[NUM_GarCond]</f>
        <v>9</v>
      </c>
      <c r="DA4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4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413">
        <v>145000</v>
      </c>
    </row>
    <row r="414" spans="1:107" x14ac:dyDescent="0.25">
      <c r="A414">
        <v>413</v>
      </c>
      <c r="B414">
        <v>20</v>
      </c>
      <c r="C414" t="s">
        <v>218</v>
      </c>
      <c r="D414">
        <f>IF(fun[[#This Row],[MSZoning]]="RL",1,0)</f>
        <v>0</v>
      </c>
      <c r="E414">
        <f>IF(fun[[#This Row],[rl]]="RM",1,0)</f>
        <v>0</v>
      </c>
      <c r="F414">
        <f>IF(fun[[#This Row],[rm]]="RH",1,0)</f>
        <v>0</v>
      </c>
      <c r="G414">
        <f>IF(fun[[#This Row],[rh]]="C (all)",1,0)</f>
        <v>0</v>
      </c>
      <c r="H414" t="s">
        <v>109</v>
      </c>
      <c r="I414">
        <f>IF(fun[[#This Row],[LotFrontage]]="NA",0,fun[[#This Row],[LotFrontage]])</f>
        <v>0</v>
      </c>
      <c r="J414">
        <v>4403</v>
      </c>
      <c r="K414" t="s">
        <v>108</v>
      </c>
      <c r="L414" t="s">
        <v>109</v>
      </c>
      <c r="M414" t="s">
        <v>186</v>
      </c>
      <c r="N414" t="s">
        <v>111</v>
      </c>
      <c r="O414" t="s">
        <v>112</v>
      </c>
      <c r="P414" t="s">
        <v>113</v>
      </c>
      <c r="Q414" t="s">
        <v>114</v>
      </c>
      <c r="R414" t="s">
        <v>162</v>
      </c>
      <c r="S414" t="s">
        <v>116</v>
      </c>
      <c r="T414" t="s">
        <v>116</v>
      </c>
      <c r="U414" t="s">
        <v>117</v>
      </c>
      <c r="V414" t="s">
        <v>141</v>
      </c>
      <c r="W414">
        <v>7</v>
      </c>
      <c r="X414">
        <v>5</v>
      </c>
      <c r="Y414">
        <v>2009</v>
      </c>
      <c r="Z414">
        <v>2009</v>
      </c>
      <c r="AA414" t="s">
        <v>119</v>
      </c>
      <c r="AB414" t="s">
        <v>120</v>
      </c>
      <c r="AC414" t="s">
        <v>142</v>
      </c>
      <c r="AD414" t="s">
        <v>142</v>
      </c>
      <c r="AE414" t="s">
        <v>163</v>
      </c>
      <c r="AF414">
        <v>432</v>
      </c>
      <c r="AG414" t="s">
        <v>130</v>
      </c>
      <c r="AH414">
        <f>IF(fun[[#This Row],[ExterQual]]="Ex",5,IF(fun[[#This Row],[ExterQual]]="Gd",4,IF(fun[[#This Row],[ExterQual]]="TA",3,IF(fun[[#This Row],[ExterQual]]="Fa",2,1))))</f>
        <v>5</v>
      </c>
      <c r="AI414" t="s">
        <v>124</v>
      </c>
      <c r="AJ414">
        <f>IF(fun[[#This Row],[ExterCond]]="Ex",5,IF(fun[[#This Row],[ExterCond]]="Gd",4,IF(fun[[#This Row],[ExterCond]]="TA",3,IF(fun[[#This Row],[ExterCond]]="Fa",2,1))))</f>
        <v>3</v>
      </c>
      <c r="AK414" t="s">
        <v>125</v>
      </c>
      <c r="AL414" t="s">
        <v>130</v>
      </c>
      <c r="AM414">
        <f>IF(fun[[#This Row],[BsmtQual]]="Ex",5,IF(fun[[#This Row],[BsmtQual]]="Gd",4,IF(fun[[#This Row],[BsmtQual]]="TA",3,IF(fun[[#This Row],[BsmtQual]]="Fa",2,IF(fun[[#This Row],[BsmtQual]]="Po",1,0)))))</f>
        <v>5</v>
      </c>
      <c r="AN414" t="s">
        <v>124</v>
      </c>
      <c r="AO414">
        <f>IF(fun[[#This Row],[BsmtCond]]="Ex",5,IF(fun[[#This Row],[BsmtCond]]="Gd",4,IF(fun[[#This Row],[BsmtCond]]="TA",3,IF(fun[[#This Row],[BsmtCond]]="Fa",2,IF(fun[[#This Row],[BsmtCond]]="Po",1,0)))))</f>
        <v>3</v>
      </c>
      <c r="AP414" t="s">
        <v>156</v>
      </c>
      <c r="AQ414">
        <f>IF(fun[[#This Row],[BsmtExposure]]="Gd",3,IF(fun[[#This Row],[BsmtExposure]]="Av",2,IF(fun[[#This Row],[BsmtExposure]]="Mn",1,0)))</f>
        <v>2</v>
      </c>
      <c r="AR414" t="s">
        <v>127</v>
      </c>
      <c r="AS414">
        <v>578</v>
      </c>
      <c r="AT414" t="s">
        <v>128</v>
      </c>
      <c r="AU414">
        <v>0</v>
      </c>
      <c r="AV414">
        <v>892</v>
      </c>
      <c r="AW414">
        <v>1470</v>
      </c>
      <c r="AX414" t="s">
        <v>129</v>
      </c>
      <c r="AY414" t="s">
        <v>130</v>
      </c>
      <c r="AZ414">
        <f>IF(fun[[#This Row],[HeatingQC]]="Ex",5,IF(fun[[#This Row],[HeatingQC]]="Gd",4,IF(fun[[#This Row],[HeatingQC]]="TA",3,IF(fun[[#This Row],[HeatingQC]]="Fa",2,IF(fun[[#This Row],[HeatingQC]]="Po",1,0)))))</f>
        <v>5</v>
      </c>
      <c r="BA414" t="s">
        <v>131</v>
      </c>
      <c r="BB414" t="s">
        <v>132</v>
      </c>
      <c r="BC414">
        <v>1478</v>
      </c>
      <c r="BD414">
        <v>0</v>
      </c>
      <c r="BE414">
        <v>0</v>
      </c>
      <c r="BF414">
        <v>1478</v>
      </c>
      <c r="BG414">
        <f>LOG(fun[[#This Row],[GrLivArea]])</f>
        <v>3.1696744340588068</v>
      </c>
      <c r="BH414">
        <v>1</v>
      </c>
      <c r="BI414">
        <v>0</v>
      </c>
      <c r="BJ414">
        <f>fun[[#This Row],[BsmtFullBath]]+(0.5*fun[[#This Row],[BsmtHalfBath]])</f>
        <v>1</v>
      </c>
      <c r="BK414">
        <v>2</v>
      </c>
      <c r="BL414">
        <v>1</v>
      </c>
      <c r="BM414">
        <f>fun[[#This Row],[HalfBath]]+fun[[#This Row],[TOTBaseBath]]+fun[[#This Row],[FullBath]]</f>
        <v>4</v>
      </c>
      <c r="BN414">
        <v>2</v>
      </c>
      <c r="BO414">
        <v>1</v>
      </c>
      <c r="BP414" t="s">
        <v>123</v>
      </c>
      <c r="BQ414">
        <f>IF(fun[[#This Row],[KitchenQual]]="Ex",5,IF(fun[[#This Row],[KitchenQual]]="Gd",4,IF(fun[[#This Row],[KitchenQual]]="TA",3,IF(fun[[#This Row],[KitchenQual]]="Fa",2,0))))</f>
        <v>4</v>
      </c>
      <c r="BR414">
        <v>7</v>
      </c>
      <c r="BS414" t="s">
        <v>133</v>
      </c>
      <c r="BT414">
        <v>1</v>
      </c>
      <c r="BU414" t="s">
        <v>123</v>
      </c>
      <c r="BV414">
        <f>IF(fun[[#This Row],[FireplaceQu]]="Ex",5,IF(fun[[#This Row],[FireplaceQu]]="Gd",4,IF(fun[[#This Row],[FireplaceQu]]="TA",3,IF(fun[[#This Row],[FireplaceQu]]="Fa",2,0))))</f>
        <v>4</v>
      </c>
      <c r="BW414" t="s">
        <v>134</v>
      </c>
      <c r="BX414">
        <v>2009</v>
      </c>
      <c r="BY414" t="s">
        <v>183</v>
      </c>
      <c r="BZ414">
        <v>2</v>
      </c>
      <c r="CA414">
        <v>484</v>
      </c>
      <c r="CB414" t="s">
        <v>124</v>
      </c>
      <c r="CC414">
        <f>IF(fun[[#This Row],[GarageQual]]="Ex",5,IF(fun[[#This Row],[GarageQual]]="Gd",4,IF(fun[[#This Row],[GarageQual]]="TA",3,IF(fun[[#This Row],[GarageQual]]="Fa",2,IF(fun[[#This Row],[GarageQual]]="Po",1,0)))))</f>
        <v>3</v>
      </c>
      <c r="CD414" t="s">
        <v>124</v>
      </c>
      <c r="CE414">
        <f>IF(fun[[#This Row],[GarageCond]]="Ex",5,IF(fun[[#This Row],[GarageCond]]="Gd",4,IF(fun[[#This Row],[GarageCond]]="TA",3,IF(fun[[#This Row],[GarageCond]]="Fa",2,IF(fun[[#This Row],[GarageCond]]="Po",1,0)))))</f>
        <v>3</v>
      </c>
      <c r="CF414" t="s">
        <v>131</v>
      </c>
      <c r="CG414">
        <v>0</v>
      </c>
      <c r="CH414">
        <v>144</v>
      </c>
      <c r="CI414">
        <v>0</v>
      </c>
      <c r="CJ414">
        <v>0</v>
      </c>
      <c r="CK414">
        <v>0</v>
      </c>
      <c r="CL414">
        <f>(0.5*fun[[#This Row],[WoodDeckSF]])+fun[[#This Row],[OpenPorchSF]]+(2*fun[[#This Row],[EnclosedPorch]])+(1.5*fun[[#This Row],[3SsnPorch]])+fun[[#This Row],[ScreenPorch]]</f>
        <v>144</v>
      </c>
      <c r="CM414">
        <v>0</v>
      </c>
      <c r="CN414" t="s">
        <v>109</v>
      </c>
      <c r="CO414">
        <f>IF(fun[[#This Row],[PoolQC]]="Ex",5,IF(fun[[#This Row],[PoolQC]]="Gd",4,IF(fun[[#This Row],[PoolQC]]="TA",3,IF(fun[[#This Row],[PoolQC]]="Fa",2,IF(fun[[#This Row],[PoolQC]]="Po",1,0)))))</f>
        <v>0</v>
      </c>
      <c r="CP414" t="s">
        <v>109</v>
      </c>
      <c r="CQ414" t="s">
        <v>109</v>
      </c>
      <c r="CR414">
        <v>0</v>
      </c>
      <c r="CS414">
        <v>6</v>
      </c>
      <c r="CT414">
        <v>2010</v>
      </c>
      <c r="CU414" t="s">
        <v>184</v>
      </c>
      <c r="CV414" t="s">
        <v>185</v>
      </c>
      <c r="CW414">
        <f>COUNTIF(fun[[#This Row],[Id]:[SaleCondition]],0)</f>
        <v>16</v>
      </c>
      <c r="CX414">
        <f>COUNTIF(fun[[#This Row],[Id]:[SaleCondition]],"NA")</f>
        <v>5</v>
      </c>
      <c r="CY414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414">
        <f>fun[NUM_ExCond]+fun[NUM_BsmtCond]+fun[NUM_GarCond]</f>
        <v>9</v>
      </c>
      <c r="DA4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109</v>
      </c>
      <c r="DB4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</v>
      </c>
      <c r="DC414">
        <v>222000</v>
      </c>
    </row>
    <row r="415" spans="1:107" x14ac:dyDescent="0.25">
      <c r="A415">
        <v>414</v>
      </c>
      <c r="B415">
        <v>30</v>
      </c>
      <c r="C415" t="s">
        <v>168</v>
      </c>
      <c r="D415">
        <f>IF(fun[[#This Row],[MSZoning]]="RL",1,0)</f>
        <v>0</v>
      </c>
      <c r="E415">
        <f>IF(fun[[#This Row],[rl]]="RM",1,0)</f>
        <v>0</v>
      </c>
      <c r="F415">
        <f>IF(fun[[#This Row],[rm]]="RH",1,0)</f>
        <v>0</v>
      </c>
      <c r="G415">
        <f>IF(fun[[#This Row],[rh]]="C (all)",1,0)</f>
        <v>0</v>
      </c>
      <c r="H415">
        <v>56</v>
      </c>
      <c r="I415">
        <f>IF(fun[[#This Row],[LotFrontage]]="NA",0,fun[[#This Row],[LotFrontage]])</f>
        <v>56</v>
      </c>
      <c r="J415">
        <v>8960</v>
      </c>
      <c r="K415" t="s">
        <v>108</v>
      </c>
      <c r="L415" t="s">
        <v>200</v>
      </c>
      <c r="M415" t="s">
        <v>110</v>
      </c>
      <c r="N415" t="s">
        <v>111</v>
      </c>
      <c r="O415" t="s">
        <v>112</v>
      </c>
      <c r="P415" t="s">
        <v>113</v>
      </c>
      <c r="Q415" t="s">
        <v>114</v>
      </c>
      <c r="R415" t="s">
        <v>169</v>
      </c>
      <c r="S415" t="s">
        <v>170</v>
      </c>
      <c r="T415" t="s">
        <v>116</v>
      </c>
      <c r="U415" t="s">
        <v>117</v>
      </c>
      <c r="V415" t="s">
        <v>141</v>
      </c>
      <c r="W415">
        <v>5</v>
      </c>
      <c r="X415">
        <v>6</v>
      </c>
      <c r="Y415">
        <v>1927</v>
      </c>
      <c r="Z415">
        <v>1950</v>
      </c>
      <c r="AA415" t="s">
        <v>119</v>
      </c>
      <c r="AB415" t="s">
        <v>120</v>
      </c>
      <c r="AC415" t="s">
        <v>181</v>
      </c>
      <c r="AD415" t="s">
        <v>151</v>
      </c>
      <c r="AE415" t="s">
        <v>143</v>
      </c>
      <c r="AF415">
        <v>0</v>
      </c>
      <c r="AG415" t="s">
        <v>124</v>
      </c>
      <c r="AH415">
        <f>IF(fun[[#This Row],[ExterQual]]="Ex",5,IF(fun[[#This Row],[ExterQual]]="Gd",4,IF(fun[[#This Row],[ExterQual]]="TA",3,IF(fun[[#This Row],[ExterQual]]="Fa",2,1))))</f>
        <v>3</v>
      </c>
      <c r="AI415" t="s">
        <v>124</v>
      </c>
      <c r="AJ415">
        <f>IF(fun[[#This Row],[ExterCond]]="Ex",5,IF(fun[[#This Row],[ExterCond]]="Gd",4,IF(fun[[#This Row],[ExterCond]]="TA",3,IF(fun[[#This Row],[ExterCond]]="Fa",2,1))))</f>
        <v>3</v>
      </c>
      <c r="AK415" t="s">
        <v>144</v>
      </c>
      <c r="AL415" t="s">
        <v>124</v>
      </c>
      <c r="AM415">
        <f>IF(fun[[#This Row],[BsmtQual]]="Ex",5,IF(fun[[#This Row],[BsmtQual]]="Gd",4,IF(fun[[#This Row],[BsmtQual]]="TA",3,IF(fun[[#This Row],[BsmtQual]]="Fa",2,IF(fun[[#This Row],[BsmtQual]]="Po",1,0)))))</f>
        <v>3</v>
      </c>
      <c r="AN415" t="s">
        <v>124</v>
      </c>
      <c r="AO415">
        <f>IF(fun[[#This Row],[BsmtCond]]="Ex",5,IF(fun[[#This Row],[BsmtCond]]="Gd",4,IF(fun[[#This Row],[BsmtCond]]="TA",3,IF(fun[[#This Row],[BsmtCond]]="Fa",2,IF(fun[[#This Row],[BsmtCond]]="Po",1,0)))))</f>
        <v>3</v>
      </c>
      <c r="AP415" t="s">
        <v>126</v>
      </c>
      <c r="AQ415">
        <f>IF(fun[[#This Row],[BsmtExposure]]="Gd",3,IF(fun[[#This Row],[BsmtExposure]]="Av",2,IF(fun[[#This Row],[BsmtExposure]]="Mn",1,0)))</f>
        <v>0</v>
      </c>
      <c r="AR415" t="s">
        <v>128</v>
      </c>
      <c r="AS415">
        <v>0</v>
      </c>
      <c r="AT415" t="s">
        <v>128</v>
      </c>
      <c r="AU415">
        <v>0</v>
      </c>
      <c r="AV415">
        <v>1008</v>
      </c>
      <c r="AW415">
        <v>1008</v>
      </c>
      <c r="AX415" t="s">
        <v>129</v>
      </c>
      <c r="AY415" t="s">
        <v>123</v>
      </c>
      <c r="AZ415">
        <f>IF(fun[[#This Row],[HeatingQC]]="Ex",5,IF(fun[[#This Row],[HeatingQC]]="Gd",4,IF(fun[[#This Row],[HeatingQC]]="TA",3,IF(fun[[#This Row],[HeatingQC]]="Fa",2,IF(fun[[#This Row],[HeatingQC]]="Po",1,0)))))</f>
        <v>4</v>
      </c>
      <c r="BA415" t="s">
        <v>131</v>
      </c>
      <c r="BB415" t="s">
        <v>190</v>
      </c>
      <c r="BC415">
        <v>1028</v>
      </c>
      <c r="BD415">
        <v>0</v>
      </c>
      <c r="BE415">
        <v>0</v>
      </c>
      <c r="BF415">
        <v>1028</v>
      </c>
      <c r="BG415">
        <f>LOG(fun[[#This Row],[GrLivArea]])</f>
        <v>3.0119931146592571</v>
      </c>
      <c r="BH415">
        <v>0</v>
      </c>
      <c r="BI415">
        <v>0</v>
      </c>
      <c r="BJ415">
        <f>fun[[#This Row],[BsmtFullBath]]+(0.5*fun[[#This Row],[BsmtHalfBath]])</f>
        <v>0</v>
      </c>
      <c r="BK415">
        <v>1</v>
      </c>
      <c r="BL415">
        <v>0</v>
      </c>
      <c r="BM415">
        <f>fun[[#This Row],[HalfBath]]+fun[[#This Row],[TOTBaseBath]]+fun[[#This Row],[FullBath]]</f>
        <v>1</v>
      </c>
      <c r="BN415">
        <v>2</v>
      </c>
      <c r="BO415">
        <v>1</v>
      </c>
      <c r="BP415" t="s">
        <v>124</v>
      </c>
      <c r="BQ415">
        <f>IF(fun[[#This Row],[KitchenQual]]="Ex",5,IF(fun[[#This Row],[KitchenQual]]="Gd",4,IF(fun[[#This Row],[KitchenQual]]="TA",3,IF(fun[[#This Row],[KitchenQual]]="Fa",2,0))))</f>
        <v>3</v>
      </c>
      <c r="BR415">
        <v>5</v>
      </c>
      <c r="BS415" t="s">
        <v>133</v>
      </c>
      <c r="BT415">
        <v>1</v>
      </c>
      <c r="BU415" t="s">
        <v>123</v>
      </c>
      <c r="BV415">
        <f>IF(fun[[#This Row],[FireplaceQu]]="Ex",5,IF(fun[[#This Row],[FireplaceQu]]="Gd",4,IF(fun[[#This Row],[FireplaceQu]]="TA",3,IF(fun[[#This Row],[FireplaceQu]]="Fa",2,0))))</f>
        <v>4</v>
      </c>
      <c r="BW415" t="s">
        <v>153</v>
      </c>
      <c r="BX415">
        <v>1927</v>
      </c>
      <c r="BY415" t="s">
        <v>128</v>
      </c>
      <c r="BZ415">
        <v>2</v>
      </c>
      <c r="CA415">
        <v>360</v>
      </c>
      <c r="CB415" t="s">
        <v>124</v>
      </c>
      <c r="CC415">
        <f>IF(fun[[#This Row],[GarageQual]]="Ex",5,IF(fun[[#This Row],[GarageQual]]="Gd",4,IF(fun[[#This Row],[GarageQual]]="TA",3,IF(fun[[#This Row],[GarageQual]]="Fa",2,IF(fun[[#This Row],[GarageQual]]="Po",1,0)))))</f>
        <v>3</v>
      </c>
      <c r="CD415" t="s">
        <v>124</v>
      </c>
      <c r="CE415">
        <f>IF(fun[[#This Row],[GarageCond]]="Ex",5,IF(fun[[#This Row],[GarageCond]]="Gd",4,IF(fun[[#This Row],[GarageCond]]="TA",3,IF(fun[[#This Row],[GarageCond]]="Fa",2,IF(fun[[#This Row],[GarageCond]]="Po",1,0)))))</f>
        <v>3</v>
      </c>
      <c r="CF415" t="s">
        <v>131</v>
      </c>
      <c r="CG415">
        <v>0</v>
      </c>
      <c r="CH415">
        <v>0</v>
      </c>
      <c r="CI415">
        <v>130</v>
      </c>
      <c r="CJ415">
        <v>0</v>
      </c>
      <c r="CK415">
        <v>0</v>
      </c>
      <c r="CL415">
        <f>(0.5*fun[[#This Row],[WoodDeckSF]])+fun[[#This Row],[OpenPorchSF]]+(2*fun[[#This Row],[EnclosedPorch]])+(1.5*fun[[#This Row],[3SsnPorch]])+fun[[#This Row],[ScreenPorch]]</f>
        <v>260</v>
      </c>
      <c r="CM415">
        <v>0</v>
      </c>
      <c r="CN415" t="s">
        <v>109</v>
      </c>
      <c r="CO415">
        <f>IF(fun[[#This Row],[PoolQC]]="Ex",5,IF(fun[[#This Row],[PoolQC]]="Gd",4,IF(fun[[#This Row],[PoolQC]]="TA",3,IF(fun[[#This Row],[PoolQC]]="Fa",2,IF(fun[[#This Row],[PoolQC]]="Po",1,0)))))</f>
        <v>0</v>
      </c>
      <c r="CP415" t="s">
        <v>109</v>
      </c>
      <c r="CQ415" t="s">
        <v>109</v>
      </c>
      <c r="CR415">
        <v>0</v>
      </c>
      <c r="CS415">
        <v>3</v>
      </c>
      <c r="CT415">
        <v>2010</v>
      </c>
      <c r="CU415" t="s">
        <v>136</v>
      </c>
      <c r="CV415" t="s">
        <v>137</v>
      </c>
      <c r="CW415">
        <f>COUNTIF(fun[[#This Row],[Id]:[SaleCondition]],0)</f>
        <v>21</v>
      </c>
      <c r="CX415">
        <f>COUNTIF(fun[[#This Row],[Id]:[SaleCondition]],"NA")</f>
        <v>3</v>
      </c>
      <c r="CY41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415">
        <f>fun[NUM_ExCond]+fun[NUM_BsmtCond]+fun[NUM_GarCond]</f>
        <v>9</v>
      </c>
      <c r="DA4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4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415">
        <v>115000</v>
      </c>
    </row>
    <row r="416" spans="1:107" x14ac:dyDescent="0.25">
      <c r="A416">
        <v>415</v>
      </c>
      <c r="B416">
        <v>60</v>
      </c>
      <c r="C416" t="s">
        <v>107</v>
      </c>
      <c r="D416">
        <f>IF(fun[[#This Row],[MSZoning]]="RL",1,0)</f>
        <v>1</v>
      </c>
      <c r="E416">
        <f>IF(fun[[#This Row],[rl]]="RM",1,0)</f>
        <v>0</v>
      </c>
      <c r="F416">
        <f>IF(fun[[#This Row],[rm]]="RH",1,0)</f>
        <v>0</v>
      </c>
      <c r="G416">
        <f>IF(fun[[#This Row],[rh]]="C (all)",1,0)</f>
        <v>0</v>
      </c>
      <c r="H416">
        <v>59</v>
      </c>
      <c r="I416">
        <f>IF(fun[[#This Row],[LotFrontage]]="NA",0,fun[[#This Row],[LotFrontage]])</f>
        <v>59</v>
      </c>
      <c r="J416">
        <v>11228</v>
      </c>
      <c r="K416" t="s">
        <v>108</v>
      </c>
      <c r="L416" t="s">
        <v>109</v>
      </c>
      <c r="M416" t="s">
        <v>186</v>
      </c>
      <c r="N416" t="s">
        <v>111</v>
      </c>
      <c r="O416" t="s">
        <v>112</v>
      </c>
      <c r="P416" t="s">
        <v>192</v>
      </c>
      <c r="Q416" t="s">
        <v>114</v>
      </c>
      <c r="R416" t="s">
        <v>196</v>
      </c>
      <c r="S416" t="s">
        <v>116</v>
      </c>
      <c r="T416" t="s">
        <v>116</v>
      </c>
      <c r="U416" t="s">
        <v>117</v>
      </c>
      <c r="V416" t="s">
        <v>118</v>
      </c>
      <c r="W416">
        <v>7</v>
      </c>
      <c r="X416">
        <v>5</v>
      </c>
      <c r="Y416">
        <v>1993</v>
      </c>
      <c r="Z416">
        <v>1993</v>
      </c>
      <c r="AA416" t="s">
        <v>119</v>
      </c>
      <c r="AB416" t="s">
        <v>120</v>
      </c>
      <c r="AC416" t="s">
        <v>121</v>
      </c>
      <c r="AD416" t="s">
        <v>121</v>
      </c>
      <c r="AE416" t="s">
        <v>143</v>
      </c>
      <c r="AF416">
        <v>0</v>
      </c>
      <c r="AG416" t="s">
        <v>123</v>
      </c>
      <c r="AH416">
        <f>IF(fun[[#This Row],[ExterQual]]="Ex",5,IF(fun[[#This Row],[ExterQual]]="Gd",4,IF(fun[[#This Row],[ExterQual]]="TA",3,IF(fun[[#This Row],[ExterQual]]="Fa",2,1))))</f>
        <v>4</v>
      </c>
      <c r="AI416" t="s">
        <v>124</v>
      </c>
      <c r="AJ416">
        <f>IF(fun[[#This Row],[ExterCond]]="Ex",5,IF(fun[[#This Row],[ExterCond]]="Gd",4,IF(fun[[#This Row],[ExterCond]]="TA",3,IF(fun[[#This Row],[ExterCond]]="Fa",2,1))))</f>
        <v>3</v>
      </c>
      <c r="AK416" t="s">
        <v>125</v>
      </c>
      <c r="AL416" t="s">
        <v>123</v>
      </c>
      <c r="AM416">
        <f>IF(fun[[#This Row],[BsmtQual]]="Ex",5,IF(fun[[#This Row],[BsmtQual]]="Gd",4,IF(fun[[#This Row],[BsmtQual]]="TA",3,IF(fun[[#This Row],[BsmtQual]]="Fa",2,IF(fun[[#This Row],[BsmtQual]]="Po",1,0)))))</f>
        <v>4</v>
      </c>
      <c r="AN416" t="s">
        <v>124</v>
      </c>
      <c r="AO416">
        <f>IF(fun[[#This Row],[BsmtCond]]="Ex",5,IF(fun[[#This Row],[BsmtCond]]="Gd",4,IF(fun[[#This Row],[BsmtCond]]="TA",3,IF(fun[[#This Row],[BsmtCond]]="Fa",2,IF(fun[[#This Row],[BsmtCond]]="Po",1,0)))))</f>
        <v>3</v>
      </c>
      <c r="AP416" t="s">
        <v>126</v>
      </c>
      <c r="AQ416">
        <f>IF(fun[[#This Row],[BsmtExposure]]="Gd",3,IF(fun[[#This Row],[BsmtExposure]]="Av",2,IF(fun[[#This Row],[BsmtExposure]]="Mn",1,0)))</f>
        <v>0</v>
      </c>
      <c r="AR416" t="s">
        <v>167</v>
      </c>
      <c r="AS416">
        <v>50</v>
      </c>
      <c r="AT416" t="s">
        <v>127</v>
      </c>
      <c r="AU416">
        <v>531</v>
      </c>
      <c r="AV416">
        <v>499</v>
      </c>
      <c r="AW416">
        <v>1080</v>
      </c>
      <c r="AX416" t="s">
        <v>129</v>
      </c>
      <c r="AY416" t="s">
        <v>130</v>
      </c>
      <c r="AZ416">
        <f>IF(fun[[#This Row],[HeatingQC]]="Ex",5,IF(fun[[#This Row],[HeatingQC]]="Gd",4,IF(fun[[#This Row],[HeatingQC]]="TA",3,IF(fun[[#This Row],[HeatingQC]]="Fa",2,IF(fun[[#This Row],[HeatingQC]]="Po",1,0)))))</f>
        <v>5</v>
      </c>
      <c r="BA416" t="s">
        <v>131</v>
      </c>
      <c r="BB416" t="s">
        <v>132</v>
      </c>
      <c r="BC416">
        <v>1080</v>
      </c>
      <c r="BD416">
        <v>1017</v>
      </c>
      <c r="BE416">
        <v>0</v>
      </c>
      <c r="BF416">
        <v>2097</v>
      </c>
      <c r="BG416">
        <f>LOG(fun[[#This Row],[GrLivArea]])</f>
        <v>3.3215984304653436</v>
      </c>
      <c r="BH416">
        <v>0</v>
      </c>
      <c r="BI416">
        <v>1</v>
      </c>
      <c r="BJ416">
        <f>fun[[#This Row],[BsmtFullBath]]+(0.5*fun[[#This Row],[BsmtHalfBath]])</f>
        <v>0.5</v>
      </c>
      <c r="BK416">
        <v>2</v>
      </c>
      <c r="BL416">
        <v>1</v>
      </c>
      <c r="BM416">
        <f>fun[[#This Row],[HalfBath]]+fun[[#This Row],[TOTBaseBath]]+fun[[#This Row],[FullBath]]</f>
        <v>3.5</v>
      </c>
      <c r="BN416">
        <v>3</v>
      </c>
      <c r="BO416">
        <v>1</v>
      </c>
      <c r="BP416" t="s">
        <v>123</v>
      </c>
      <c r="BQ416">
        <f>IF(fun[[#This Row],[KitchenQual]]="Ex",5,IF(fun[[#This Row],[KitchenQual]]="Gd",4,IF(fun[[#This Row],[KitchenQual]]="TA",3,IF(fun[[#This Row],[KitchenQual]]="Fa",2,0))))</f>
        <v>4</v>
      </c>
      <c r="BR416">
        <v>9</v>
      </c>
      <c r="BS416" t="s">
        <v>133</v>
      </c>
      <c r="BT416">
        <v>1</v>
      </c>
      <c r="BU416" t="s">
        <v>124</v>
      </c>
      <c r="BV416">
        <f>IF(fun[[#This Row],[FireplaceQu]]="Ex",5,IF(fun[[#This Row],[FireplaceQu]]="Gd",4,IF(fun[[#This Row],[FireplaceQu]]="TA",3,IF(fun[[#This Row],[FireplaceQu]]="Fa",2,0))))</f>
        <v>3</v>
      </c>
      <c r="BW416" t="s">
        <v>134</v>
      </c>
      <c r="BX416">
        <v>1993</v>
      </c>
      <c r="BY416" t="s">
        <v>128</v>
      </c>
      <c r="BZ416">
        <v>3</v>
      </c>
      <c r="CA416">
        <v>678</v>
      </c>
      <c r="CB416" t="s">
        <v>124</v>
      </c>
      <c r="CC416">
        <f>IF(fun[[#This Row],[GarageQual]]="Ex",5,IF(fun[[#This Row],[GarageQual]]="Gd",4,IF(fun[[#This Row],[GarageQual]]="TA",3,IF(fun[[#This Row],[GarageQual]]="Fa",2,IF(fun[[#This Row],[GarageQual]]="Po",1,0)))))</f>
        <v>3</v>
      </c>
      <c r="CD416" t="s">
        <v>124</v>
      </c>
      <c r="CE416">
        <f>IF(fun[[#This Row],[GarageCond]]="Ex",5,IF(fun[[#This Row],[GarageCond]]="Gd",4,IF(fun[[#This Row],[GarageCond]]="TA",3,IF(fun[[#This Row],[GarageCond]]="Fa",2,IF(fun[[#This Row],[GarageCond]]="Po",1,0)))))</f>
        <v>3</v>
      </c>
      <c r="CF416" t="s">
        <v>131</v>
      </c>
      <c r="CG416">
        <v>196</v>
      </c>
      <c r="CH416">
        <v>187</v>
      </c>
      <c r="CI416">
        <v>0</v>
      </c>
      <c r="CJ416">
        <v>0</v>
      </c>
      <c r="CK416">
        <v>0</v>
      </c>
      <c r="CL416">
        <f>(0.5*fun[[#This Row],[WoodDeckSF]])+fun[[#This Row],[OpenPorchSF]]+(2*fun[[#This Row],[EnclosedPorch]])+(1.5*fun[[#This Row],[3SsnPorch]])+fun[[#This Row],[ScreenPorch]]</f>
        <v>285</v>
      </c>
      <c r="CM416">
        <v>0</v>
      </c>
      <c r="CN416" t="s">
        <v>109</v>
      </c>
      <c r="CO416">
        <f>IF(fun[[#This Row],[PoolQC]]="Ex",5,IF(fun[[#This Row],[PoolQC]]="Gd",4,IF(fun[[#This Row],[PoolQC]]="TA",3,IF(fun[[#This Row],[PoolQC]]="Fa",2,IF(fun[[#This Row],[PoolQC]]="Po",1,0)))))</f>
        <v>0</v>
      </c>
      <c r="CP416" t="s">
        <v>109</v>
      </c>
      <c r="CQ416" t="s">
        <v>109</v>
      </c>
      <c r="CR416">
        <v>0</v>
      </c>
      <c r="CS416">
        <v>12</v>
      </c>
      <c r="CT416">
        <v>2008</v>
      </c>
      <c r="CU416" t="s">
        <v>136</v>
      </c>
      <c r="CV416" t="s">
        <v>137</v>
      </c>
      <c r="CW416">
        <f>COUNTIF(fun[[#This Row],[Id]:[SaleCondition]],0)</f>
        <v>13</v>
      </c>
      <c r="CX416">
        <f>COUNTIF(fun[[#This Row],[Id]:[SaleCondition]],"NA")</f>
        <v>4</v>
      </c>
      <c r="CY41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416">
        <f>fun[NUM_ExCond]+fun[NUM_BsmtCond]+fun[NUM_GarCond]</f>
        <v>9</v>
      </c>
      <c r="DA4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4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71.75</v>
      </c>
      <c r="DC416">
        <v>228000</v>
      </c>
    </row>
    <row r="417" spans="1:107" x14ac:dyDescent="0.25">
      <c r="A417">
        <v>416</v>
      </c>
      <c r="B417">
        <v>20</v>
      </c>
      <c r="C417" t="s">
        <v>107</v>
      </c>
      <c r="D417">
        <f>IF(fun[[#This Row],[MSZoning]]="RL",1,0)</f>
        <v>1</v>
      </c>
      <c r="E417">
        <f>IF(fun[[#This Row],[rl]]="RM",1,0)</f>
        <v>0</v>
      </c>
      <c r="F417">
        <f>IF(fun[[#This Row],[rm]]="RH",1,0)</f>
        <v>0</v>
      </c>
      <c r="G417">
        <f>IF(fun[[#This Row],[rh]]="C (all)",1,0)</f>
        <v>0</v>
      </c>
      <c r="H417">
        <v>73</v>
      </c>
      <c r="I417">
        <f>IF(fun[[#This Row],[LotFrontage]]="NA",0,fun[[#This Row],[LotFrontage]])</f>
        <v>73</v>
      </c>
      <c r="J417">
        <v>8899</v>
      </c>
      <c r="K417" t="s">
        <v>108</v>
      </c>
      <c r="L417" t="s">
        <v>109</v>
      </c>
      <c r="M417" t="s">
        <v>146</v>
      </c>
      <c r="N417" t="s">
        <v>111</v>
      </c>
      <c r="O417" t="s">
        <v>112</v>
      </c>
      <c r="P417" t="s">
        <v>113</v>
      </c>
      <c r="Q417" t="s">
        <v>114</v>
      </c>
      <c r="R417" t="s">
        <v>219</v>
      </c>
      <c r="S417" t="s">
        <v>116</v>
      </c>
      <c r="T417" t="s">
        <v>116</v>
      </c>
      <c r="U417" t="s">
        <v>117</v>
      </c>
      <c r="V417" t="s">
        <v>141</v>
      </c>
      <c r="W417">
        <v>7</v>
      </c>
      <c r="X417">
        <v>5</v>
      </c>
      <c r="Y417">
        <v>2007</v>
      </c>
      <c r="Z417">
        <v>2007</v>
      </c>
      <c r="AA417" t="s">
        <v>119</v>
      </c>
      <c r="AB417" t="s">
        <v>120</v>
      </c>
      <c r="AC417" t="s">
        <v>121</v>
      </c>
      <c r="AD417" t="s">
        <v>121</v>
      </c>
      <c r="AE417" t="s">
        <v>143</v>
      </c>
      <c r="AF417">
        <v>0</v>
      </c>
      <c r="AG417" t="s">
        <v>123</v>
      </c>
      <c r="AH417">
        <f>IF(fun[[#This Row],[ExterQual]]="Ex",5,IF(fun[[#This Row],[ExterQual]]="Gd",4,IF(fun[[#This Row],[ExterQual]]="TA",3,IF(fun[[#This Row],[ExterQual]]="Fa",2,1))))</f>
        <v>4</v>
      </c>
      <c r="AI417" t="s">
        <v>124</v>
      </c>
      <c r="AJ417">
        <f>IF(fun[[#This Row],[ExterCond]]="Ex",5,IF(fun[[#This Row],[ExterCond]]="Gd",4,IF(fun[[#This Row],[ExterCond]]="TA",3,IF(fun[[#This Row],[ExterCond]]="Fa",2,1))))</f>
        <v>3</v>
      </c>
      <c r="AK417" t="s">
        <v>125</v>
      </c>
      <c r="AL417" t="s">
        <v>123</v>
      </c>
      <c r="AM417">
        <f>IF(fun[[#This Row],[BsmtQual]]="Ex",5,IF(fun[[#This Row],[BsmtQual]]="Gd",4,IF(fun[[#This Row],[BsmtQual]]="TA",3,IF(fun[[#This Row],[BsmtQual]]="Fa",2,IF(fun[[#This Row],[BsmtQual]]="Po",1,0)))))</f>
        <v>4</v>
      </c>
      <c r="AN417" t="s">
        <v>124</v>
      </c>
      <c r="AO417">
        <f>IF(fun[[#This Row],[BsmtCond]]="Ex",5,IF(fun[[#This Row],[BsmtCond]]="Gd",4,IF(fun[[#This Row],[BsmtCond]]="TA",3,IF(fun[[#This Row],[BsmtCond]]="Fa",2,IF(fun[[#This Row],[BsmtCond]]="Po",1,0)))))</f>
        <v>3</v>
      </c>
      <c r="AP417" t="s">
        <v>156</v>
      </c>
      <c r="AQ417">
        <f>IF(fun[[#This Row],[BsmtExposure]]="Gd",3,IF(fun[[#This Row],[BsmtExposure]]="Av",2,IF(fun[[#This Row],[BsmtExposure]]="Mn",1,0)))</f>
        <v>2</v>
      </c>
      <c r="AR417" t="s">
        <v>127</v>
      </c>
      <c r="AS417">
        <v>24</v>
      </c>
      <c r="AT417" t="s">
        <v>128</v>
      </c>
      <c r="AU417">
        <v>0</v>
      </c>
      <c r="AV417">
        <v>1316</v>
      </c>
      <c r="AW417">
        <v>1340</v>
      </c>
      <c r="AX417" t="s">
        <v>129</v>
      </c>
      <c r="AY417" t="s">
        <v>130</v>
      </c>
      <c r="AZ417">
        <f>IF(fun[[#This Row],[HeatingQC]]="Ex",5,IF(fun[[#This Row],[HeatingQC]]="Gd",4,IF(fun[[#This Row],[HeatingQC]]="TA",3,IF(fun[[#This Row],[HeatingQC]]="Fa",2,IF(fun[[#This Row],[HeatingQC]]="Po",1,0)))))</f>
        <v>5</v>
      </c>
      <c r="BA417" t="s">
        <v>131</v>
      </c>
      <c r="BB417" t="s">
        <v>132</v>
      </c>
      <c r="BC417">
        <v>1340</v>
      </c>
      <c r="BD417">
        <v>0</v>
      </c>
      <c r="BE417">
        <v>0</v>
      </c>
      <c r="BF417">
        <v>1340</v>
      </c>
      <c r="BG417">
        <f>LOG(fun[[#This Row],[GrLivArea]])</f>
        <v>3.1271047983648077</v>
      </c>
      <c r="BH417">
        <v>0</v>
      </c>
      <c r="BI417">
        <v>0</v>
      </c>
      <c r="BJ417">
        <f>fun[[#This Row],[BsmtFullBath]]+(0.5*fun[[#This Row],[BsmtHalfBath]])</f>
        <v>0</v>
      </c>
      <c r="BK417">
        <v>2</v>
      </c>
      <c r="BL417">
        <v>0</v>
      </c>
      <c r="BM417">
        <f>fun[[#This Row],[HalfBath]]+fun[[#This Row],[TOTBaseBath]]+fun[[#This Row],[FullBath]]</f>
        <v>2</v>
      </c>
      <c r="BN417">
        <v>3</v>
      </c>
      <c r="BO417">
        <v>1</v>
      </c>
      <c r="BP417" t="s">
        <v>123</v>
      </c>
      <c r="BQ417">
        <f>IF(fun[[#This Row],[KitchenQual]]="Ex",5,IF(fun[[#This Row],[KitchenQual]]="Gd",4,IF(fun[[#This Row],[KitchenQual]]="TA",3,IF(fun[[#This Row],[KitchenQual]]="Fa",2,0))))</f>
        <v>4</v>
      </c>
      <c r="BR417">
        <v>6</v>
      </c>
      <c r="BS417" t="s">
        <v>133</v>
      </c>
      <c r="BT417">
        <v>0</v>
      </c>
      <c r="BU417" t="s">
        <v>109</v>
      </c>
      <c r="BV417">
        <f>IF(fun[[#This Row],[FireplaceQu]]="Ex",5,IF(fun[[#This Row],[FireplaceQu]]="Gd",4,IF(fun[[#This Row],[FireplaceQu]]="TA",3,IF(fun[[#This Row],[FireplaceQu]]="Fa",2,0))))</f>
        <v>0</v>
      </c>
      <c r="BW417" t="s">
        <v>134</v>
      </c>
      <c r="BX417">
        <v>2007</v>
      </c>
      <c r="BY417" t="s">
        <v>183</v>
      </c>
      <c r="BZ417">
        <v>2</v>
      </c>
      <c r="CA417">
        <v>396</v>
      </c>
      <c r="CB417" t="s">
        <v>124</v>
      </c>
      <c r="CC417">
        <f>IF(fun[[#This Row],[GarageQual]]="Ex",5,IF(fun[[#This Row],[GarageQual]]="Gd",4,IF(fun[[#This Row],[GarageQual]]="TA",3,IF(fun[[#This Row],[GarageQual]]="Fa",2,IF(fun[[#This Row],[GarageQual]]="Po",1,0)))))</f>
        <v>3</v>
      </c>
      <c r="CD417" t="s">
        <v>124</v>
      </c>
      <c r="CE417">
        <f>IF(fun[[#This Row],[GarageCond]]="Ex",5,IF(fun[[#This Row],[GarageCond]]="Gd",4,IF(fun[[#This Row],[GarageCond]]="TA",3,IF(fun[[#This Row],[GarageCond]]="Fa",2,IF(fun[[#This Row],[GarageCond]]="Po",1,0)))))</f>
        <v>3</v>
      </c>
      <c r="CF417" t="s">
        <v>131</v>
      </c>
      <c r="CG417">
        <v>100</v>
      </c>
      <c r="CH417">
        <v>30</v>
      </c>
      <c r="CI417">
        <v>0</v>
      </c>
      <c r="CJ417">
        <v>0</v>
      </c>
      <c r="CK417">
        <v>0</v>
      </c>
      <c r="CL417">
        <f>(0.5*fun[[#This Row],[WoodDeckSF]])+fun[[#This Row],[OpenPorchSF]]+(2*fun[[#This Row],[EnclosedPorch]])+(1.5*fun[[#This Row],[3SsnPorch]])+fun[[#This Row],[ScreenPorch]]</f>
        <v>80</v>
      </c>
      <c r="CM417">
        <v>0</v>
      </c>
      <c r="CN417" t="s">
        <v>109</v>
      </c>
      <c r="CO417">
        <f>IF(fun[[#This Row],[PoolQC]]="Ex",5,IF(fun[[#This Row],[PoolQC]]="Gd",4,IF(fun[[#This Row],[PoolQC]]="TA",3,IF(fun[[#This Row],[PoolQC]]="Fa",2,IF(fun[[#This Row],[PoolQC]]="Po",1,0)))))</f>
        <v>0</v>
      </c>
      <c r="CP417" t="s">
        <v>109</v>
      </c>
      <c r="CQ417" t="s">
        <v>109</v>
      </c>
      <c r="CR417">
        <v>0</v>
      </c>
      <c r="CS417">
        <v>8</v>
      </c>
      <c r="CT417">
        <v>2007</v>
      </c>
      <c r="CU417" t="s">
        <v>184</v>
      </c>
      <c r="CV417" t="s">
        <v>185</v>
      </c>
      <c r="CW417">
        <f>COUNTIF(fun[[#This Row],[Id]:[SaleCondition]],0)</f>
        <v>19</v>
      </c>
      <c r="CX417">
        <f>COUNTIF(fun[[#This Row],[Id]:[SaleCondition]],"NA")</f>
        <v>5</v>
      </c>
      <c r="CY41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17">
        <f>fun[NUM_ExCond]+fun[NUM_BsmtCond]+fun[NUM_GarCond]</f>
        <v>9</v>
      </c>
      <c r="DA4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4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417">
        <v>181134</v>
      </c>
    </row>
    <row r="418" spans="1:107" x14ac:dyDescent="0.25">
      <c r="A418">
        <v>417</v>
      </c>
      <c r="B418">
        <v>60</v>
      </c>
      <c r="C418" t="s">
        <v>107</v>
      </c>
      <c r="D418">
        <f>IF(fun[[#This Row],[MSZoning]]="RL",1,0)</f>
        <v>1</v>
      </c>
      <c r="E418">
        <f>IF(fun[[#This Row],[rl]]="RM",1,0)</f>
        <v>0</v>
      </c>
      <c r="F418">
        <f>IF(fun[[#This Row],[rm]]="RH",1,0)</f>
        <v>0</v>
      </c>
      <c r="G418">
        <f>IF(fun[[#This Row],[rh]]="C (all)",1,0)</f>
        <v>0</v>
      </c>
      <c r="H418">
        <v>74</v>
      </c>
      <c r="I418">
        <f>IF(fun[[#This Row],[LotFrontage]]="NA",0,fun[[#This Row],[LotFrontage]])</f>
        <v>74</v>
      </c>
      <c r="J418">
        <v>7844</v>
      </c>
      <c r="K418" t="s">
        <v>108</v>
      </c>
      <c r="L418" t="s">
        <v>109</v>
      </c>
      <c r="M418" t="s">
        <v>110</v>
      </c>
      <c r="N418" t="s">
        <v>111</v>
      </c>
      <c r="O418" t="s">
        <v>112</v>
      </c>
      <c r="P418" t="s">
        <v>113</v>
      </c>
      <c r="Q418" t="s">
        <v>114</v>
      </c>
      <c r="R418" t="s">
        <v>177</v>
      </c>
      <c r="S418" t="s">
        <v>116</v>
      </c>
      <c r="T418" t="s">
        <v>116</v>
      </c>
      <c r="U418" t="s">
        <v>117</v>
      </c>
      <c r="V418" t="s">
        <v>118</v>
      </c>
      <c r="W418">
        <v>6</v>
      </c>
      <c r="X418">
        <v>7</v>
      </c>
      <c r="Y418">
        <v>1978</v>
      </c>
      <c r="Z418">
        <v>1978</v>
      </c>
      <c r="AA418" t="s">
        <v>178</v>
      </c>
      <c r="AB418" t="s">
        <v>120</v>
      </c>
      <c r="AC418" t="s">
        <v>166</v>
      </c>
      <c r="AD418" t="s">
        <v>166</v>
      </c>
      <c r="AE418" t="s">
        <v>122</v>
      </c>
      <c r="AF418">
        <v>203</v>
      </c>
      <c r="AG418" t="s">
        <v>124</v>
      </c>
      <c r="AH418">
        <f>IF(fun[[#This Row],[ExterQual]]="Ex",5,IF(fun[[#This Row],[ExterQual]]="Gd",4,IF(fun[[#This Row],[ExterQual]]="TA",3,IF(fun[[#This Row],[ExterQual]]="Fa",2,1))))</f>
        <v>3</v>
      </c>
      <c r="AI418" t="s">
        <v>124</v>
      </c>
      <c r="AJ418">
        <f>IF(fun[[#This Row],[ExterCond]]="Ex",5,IF(fun[[#This Row],[ExterCond]]="Gd",4,IF(fun[[#This Row],[ExterCond]]="TA",3,IF(fun[[#This Row],[ExterCond]]="Fa",2,1))))</f>
        <v>3</v>
      </c>
      <c r="AK418" t="s">
        <v>144</v>
      </c>
      <c r="AL418" t="s">
        <v>124</v>
      </c>
      <c r="AM418">
        <f>IF(fun[[#This Row],[BsmtQual]]="Ex",5,IF(fun[[#This Row],[BsmtQual]]="Gd",4,IF(fun[[#This Row],[BsmtQual]]="TA",3,IF(fun[[#This Row],[BsmtQual]]="Fa",2,IF(fun[[#This Row],[BsmtQual]]="Po",1,0)))))</f>
        <v>3</v>
      </c>
      <c r="AN418" t="s">
        <v>124</v>
      </c>
      <c r="AO418">
        <f>IF(fun[[#This Row],[BsmtCond]]="Ex",5,IF(fun[[#This Row],[BsmtCond]]="Gd",4,IF(fun[[#This Row],[BsmtCond]]="TA",3,IF(fun[[#This Row],[BsmtCond]]="Fa",2,IF(fun[[#This Row],[BsmtCond]]="Po",1,0)))))</f>
        <v>3</v>
      </c>
      <c r="AP418" t="s">
        <v>126</v>
      </c>
      <c r="AQ418">
        <f>IF(fun[[#This Row],[BsmtExposure]]="Gd",3,IF(fun[[#This Row],[BsmtExposure]]="Av",2,IF(fun[[#This Row],[BsmtExposure]]="Mn",1,0)))</f>
        <v>0</v>
      </c>
      <c r="AR418" t="s">
        <v>145</v>
      </c>
      <c r="AS418">
        <v>209</v>
      </c>
      <c r="AT418" t="s">
        <v>128</v>
      </c>
      <c r="AU418">
        <v>0</v>
      </c>
      <c r="AV418">
        <v>463</v>
      </c>
      <c r="AW418">
        <v>672</v>
      </c>
      <c r="AX418" t="s">
        <v>129</v>
      </c>
      <c r="AY418" t="s">
        <v>124</v>
      </c>
      <c r="AZ418">
        <f>IF(fun[[#This Row],[HeatingQC]]="Ex",5,IF(fun[[#This Row],[HeatingQC]]="Gd",4,IF(fun[[#This Row],[HeatingQC]]="TA",3,IF(fun[[#This Row],[HeatingQC]]="Fa",2,IF(fun[[#This Row],[HeatingQC]]="Po",1,0)))))</f>
        <v>3</v>
      </c>
      <c r="BA418" t="s">
        <v>131</v>
      </c>
      <c r="BB418" t="s">
        <v>132</v>
      </c>
      <c r="BC418">
        <v>672</v>
      </c>
      <c r="BD418">
        <v>728</v>
      </c>
      <c r="BE418">
        <v>0</v>
      </c>
      <c r="BF418">
        <v>1400</v>
      </c>
      <c r="BG418">
        <f>LOG(fun[[#This Row],[GrLivArea]])</f>
        <v>3.1461280356782382</v>
      </c>
      <c r="BH418">
        <v>0</v>
      </c>
      <c r="BI418">
        <v>0</v>
      </c>
      <c r="BJ418">
        <f>fun[[#This Row],[BsmtFullBath]]+(0.5*fun[[#This Row],[BsmtHalfBath]])</f>
        <v>0</v>
      </c>
      <c r="BK418">
        <v>1</v>
      </c>
      <c r="BL418">
        <v>1</v>
      </c>
      <c r="BM418">
        <f>fun[[#This Row],[HalfBath]]+fun[[#This Row],[TOTBaseBath]]+fun[[#This Row],[FullBath]]</f>
        <v>2</v>
      </c>
      <c r="BN418">
        <v>3</v>
      </c>
      <c r="BO418">
        <v>1</v>
      </c>
      <c r="BP418" t="s">
        <v>124</v>
      </c>
      <c r="BQ418">
        <f>IF(fun[[#This Row],[KitchenQual]]="Ex",5,IF(fun[[#This Row],[KitchenQual]]="Gd",4,IF(fun[[#This Row],[KitchenQual]]="TA",3,IF(fun[[#This Row],[KitchenQual]]="Fa",2,0))))</f>
        <v>3</v>
      </c>
      <c r="BR418">
        <v>6</v>
      </c>
      <c r="BS418" t="s">
        <v>133</v>
      </c>
      <c r="BT418">
        <v>1</v>
      </c>
      <c r="BU418" t="s">
        <v>124</v>
      </c>
      <c r="BV418">
        <f>IF(fun[[#This Row],[FireplaceQu]]="Ex",5,IF(fun[[#This Row],[FireplaceQu]]="Gd",4,IF(fun[[#This Row],[FireplaceQu]]="TA",3,IF(fun[[#This Row],[FireplaceQu]]="Fa",2,0))))</f>
        <v>3</v>
      </c>
      <c r="BW418" t="s">
        <v>134</v>
      </c>
      <c r="BX418">
        <v>1978</v>
      </c>
      <c r="BY418" t="s">
        <v>183</v>
      </c>
      <c r="BZ418">
        <v>2</v>
      </c>
      <c r="CA418">
        <v>440</v>
      </c>
      <c r="CB418" t="s">
        <v>124</v>
      </c>
      <c r="CC418">
        <f>IF(fun[[#This Row],[GarageQual]]="Ex",5,IF(fun[[#This Row],[GarageQual]]="Gd",4,IF(fun[[#This Row],[GarageQual]]="TA",3,IF(fun[[#This Row],[GarageQual]]="Fa",2,IF(fun[[#This Row],[GarageQual]]="Po",1,0)))))</f>
        <v>3</v>
      </c>
      <c r="CD418" t="s">
        <v>124</v>
      </c>
      <c r="CE418">
        <f>IF(fun[[#This Row],[GarageCond]]="Ex",5,IF(fun[[#This Row],[GarageCond]]="Gd",4,IF(fun[[#This Row],[GarageCond]]="TA",3,IF(fun[[#This Row],[GarageCond]]="Fa",2,IF(fun[[#This Row],[GarageCond]]="Po",1,0)))))</f>
        <v>3</v>
      </c>
      <c r="CF418" t="s">
        <v>131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f>(0.5*fun[[#This Row],[WoodDeckSF]])+fun[[#This Row],[OpenPorchSF]]+(2*fun[[#This Row],[EnclosedPorch]])+(1.5*fun[[#This Row],[3SsnPorch]])+fun[[#This Row],[ScreenPorch]]</f>
        <v>0</v>
      </c>
      <c r="CM418">
        <v>0</v>
      </c>
      <c r="CN418" t="s">
        <v>109</v>
      </c>
      <c r="CO418">
        <f>IF(fun[[#This Row],[PoolQC]]="Ex",5,IF(fun[[#This Row],[PoolQC]]="Gd",4,IF(fun[[#This Row],[PoolQC]]="TA",3,IF(fun[[#This Row],[PoolQC]]="Fa",2,IF(fun[[#This Row],[PoolQC]]="Po",1,0)))))</f>
        <v>0</v>
      </c>
      <c r="CP418" t="s">
        <v>109</v>
      </c>
      <c r="CQ418" t="s">
        <v>109</v>
      </c>
      <c r="CR418">
        <v>0</v>
      </c>
      <c r="CS418">
        <v>3</v>
      </c>
      <c r="CT418">
        <v>2006</v>
      </c>
      <c r="CU418" t="s">
        <v>136</v>
      </c>
      <c r="CV418" t="s">
        <v>137</v>
      </c>
      <c r="CW418">
        <f>COUNTIF(fun[[#This Row],[Id]:[SaleCondition]],0)</f>
        <v>18</v>
      </c>
      <c r="CX418">
        <f>COUNTIF(fun[[#This Row],[Id]:[SaleCondition]],"NA")</f>
        <v>4</v>
      </c>
      <c r="CY418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18">
        <f>fun[NUM_ExCond]+fun[NUM_BsmtCond]+fun[NUM_GarCond]</f>
        <v>9</v>
      </c>
      <c r="DA4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4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</v>
      </c>
      <c r="DC418">
        <v>149500</v>
      </c>
    </row>
    <row r="419" spans="1:107" x14ac:dyDescent="0.25">
      <c r="A419">
        <v>418</v>
      </c>
      <c r="B419">
        <v>70</v>
      </c>
      <c r="C419" t="s">
        <v>107</v>
      </c>
      <c r="D419">
        <f>IF(fun[[#This Row],[MSZoning]]="RL",1,0)</f>
        <v>1</v>
      </c>
      <c r="E419">
        <f>IF(fun[[#This Row],[rl]]="RM",1,0)</f>
        <v>0</v>
      </c>
      <c r="F419">
        <f>IF(fun[[#This Row],[rm]]="RH",1,0)</f>
        <v>0</v>
      </c>
      <c r="G419">
        <f>IF(fun[[#This Row],[rh]]="C (all)",1,0)</f>
        <v>0</v>
      </c>
      <c r="H419">
        <v>86</v>
      </c>
      <c r="I419">
        <f>IF(fun[[#This Row],[LotFrontage]]="NA",0,fun[[#This Row],[LotFrontage]])</f>
        <v>86</v>
      </c>
      <c r="J419">
        <v>22420</v>
      </c>
      <c r="K419" t="s">
        <v>108</v>
      </c>
      <c r="L419" t="s">
        <v>109</v>
      </c>
      <c r="M419" t="s">
        <v>146</v>
      </c>
      <c r="N419" t="s">
        <v>111</v>
      </c>
      <c r="O419" t="s">
        <v>112</v>
      </c>
      <c r="P419" t="s">
        <v>113</v>
      </c>
      <c r="Q419" t="s">
        <v>114</v>
      </c>
      <c r="R419" t="s">
        <v>149</v>
      </c>
      <c r="S419" t="s">
        <v>140</v>
      </c>
      <c r="T419" t="s">
        <v>116</v>
      </c>
      <c r="U419" t="s">
        <v>117</v>
      </c>
      <c r="V419" t="s">
        <v>118</v>
      </c>
      <c r="W419">
        <v>6</v>
      </c>
      <c r="X419">
        <v>6</v>
      </c>
      <c r="Y419">
        <v>1918</v>
      </c>
      <c r="Z419">
        <v>1950</v>
      </c>
      <c r="AA419" t="s">
        <v>178</v>
      </c>
      <c r="AB419" t="s">
        <v>120</v>
      </c>
      <c r="AC419" t="s">
        <v>150</v>
      </c>
      <c r="AD419" t="s">
        <v>229</v>
      </c>
      <c r="AE419" t="s">
        <v>143</v>
      </c>
      <c r="AF419">
        <v>0</v>
      </c>
      <c r="AG419" t="s">
        <v>124</v>
      </c>
      <c r="AH419">
        <f>IF(fun[[#This Row],[ExterQual]]="Ex",5,IF(fun[[#This Row],[ExterQual]]="Gd",4,IF(fun[[#This Row],[ExterQual]]="TA",3,IF(fun[[#This Row],[ExterQual]]="Fa",2,1))))</f>
        <v>3</v>
      </c>
      <c r="AI419" t="s">
        <v>124</v>
      </c>
      <c r="AJ419">
        <f>IF(fun[[#This Row],[ExterCond]]="Ex",5,IF(fun[[#This Row],[ExterCond]]="Gd",4,IF(fun[[#This Row],[ExterCond]]="TA",3,IF(fun[[#This Row],[ExterCond]]="Fa",2,1))))</f>
        <v>3</v>
      </c>
      <c r="AK419" t="s">
        <v>152</v>
      </c>
      <c r="AL419" t="s">
        <v>123</v>
      </c>
      <c r="AM419">
        <f>IF(fun[[#This Row],[BsmtQual]]="Ex",5,IF(fun[[#This Row],[BsmtQual]]="Gd",4,IF(fun[[#This Row],[BsmtQual]]="TA",3,IF(fun[[#This Row],[BsmtQual]]="Fa",2,IF(fun[[#This Row],[BsmtQual]]="Po",1,0)))))</f>
        <v>4</v>
      </c>
      <c r="AN419" t="s">
        <v>124</v>
      </c>
      <c r="AO419">
        <f>IF(fun[[#This Row],[BsmtCond]]="Ex",5,IF(fun[[#This Row],[BsmtCond]]="Gd",4,IF(fun[[#This Row],[BsmtCond]]="TA",3,IF(fun[[#This Row],[BsmtCond]]="Fa",2,IF(fun[[#This Row],[BsmtCond]]="Po",1,0)))))</f>
        <v>3</v>
      </c>
      <c r="AP419" t="s">
        <v>126</v>
      </c>
      <c r="AQ419">
        <f>IF(fun[[#This Row],[BsmtExposure]]="Gd",3,IF(fun[[#This Row],[BsmtExposure]]="Av",2,IF(fun[[#This Row],[BsmtExposure]]="Mn",1,0)))</f>
        <v>0</v>
      </c>
      <c r="AR419" t="s">
        <v>167</v>
      </c>
      <c r="AS419">
        <v>1128</v>
      </c>
      <c r="AT419" t="s">
        <v>128</v>
      </c>
      <c r="AU419">
        <v>0</v>
      </c>
      <c r="AV419">
        <v>242</v>
      </c>
      <c r="AW419">
        <v>1370</v>
      </c>
      <c r="AX419" t="s">
        <v>232</v>
      </c>
      <c r="AY419" t="s">
        <v>124</v>
      </c>
      <c r="AZ419">
        <f>IF(fun[[#This Row],[HeatingQC]]="Ex",5,IF(fun[[#This Row],[HeatingQC]]="Gd",4,IF(fun[[#This Row],[HeatingQC]]="TA",3,IF(fun[[#This Row],[HeatingQC]]="Fa",2,IF(fun[[#This Row],[HeatingQC]]="Po",1,0)))))</f>
        <v>3</v>
      </c>
      <c r="BA419" t="s">
        <v>203</v>
      </c>
      <c r="BB419" t="s">
        <v>190</v>
      </c>
      <c r="BC419">
        <v>1370</v>
      </c>
      <c r="BD419">
        <v>1254</v>
      </c>
      <c r="BE419">
        <v>0</v>
      </c>
      <c r="BF419">
        <v>2624</v>
      </c>
      <c r="BG419">
        <f>LOG(fun[[#This Row],[GrLivArea]])</f>
        <v>3.4189638307036225</v>
      </c>
      <c r="BH419">
        <v>1</v>
      </c>
      <c r="BI419">
        <v>0</v>
      </c>
      <c r="BJ419">
        <f>fun[[#This Row],[BsmtFullBath]]+(0.5*fun[[#This Row],[BsmtHalfBath]])</f>
        <v>1</v>
      </c>
      <c r="BK419">
        <v>2</v>
      </c>
      <c r="BL419">
        <v>1</v>
      </c>
      <c r="BM419">
        <f>fun[[#This Row],[HalfBath]]+fun[[#This Row],[TOTBaseBath]]+fun[[#This Row],[FullBath]]</f>
        <v>4</v>
      </c>
      <c r="BN419">
        <v>4</v>
      </c>
      <c r="BO419">
        <v>1</v>
      </c>
      <c r="BP419" t="s">
        <v>124</v>
      </c>
      <c r="BQ419">
        <f>IF(fun[[#This Row],[KitchenQual]]="Ex",5,IF(fun[[#This Row],[KitchenQual]]="Gd",4,IF(fun[[#This Row],[KitchenQual]]="TA",3,IF(fun[[#This Row],[KitchenQual]]="Fa",2,0))))</f>
        <v>3</v>
      </c>
      <c r="BR419">
        <v>10</v>
      </c>
      <c r="BS419" t="s">
        <v>133</v>
      </c>
      <c r="BT419">
        <v>1</v>
      </c>
      <c r="BU419" t="s">
        <v>123</v>
      </c>
      <c r="BV419">
        <f>IF(fun[[#This Row],[FireplaceQu]]="Ex",5,IF(fun[[#This Row],[FireplaceQu]]="Gd",4,IF(fun[[#This Row],[FireplaceQu]]="TA",3,IF(fun[[#This Row],[FireplaceQu]]="Fa",2,0))))</f>
        <v>4</v>
      </c>
      <c r="BW419" t="s">
        <v>153</v>
      </c>
      <c r="BX419">
        <v>1918</v>
      </c>
      <c r="BY419" t="s">
        <v>128</v>
      </c>
      <c r="BZ419">
        <v>3</v>
      </c>
      <c r="CA419">
        <v>864</v>
      </c>
      <c r="CB419" t="s">
        <v>124</v>
      </c>
      <c r="CC419">
        <f>IF(fun[[#This Row],[GarageQual]]="Ex",5,IF(fun[[#This Row],[GarageQual]]="Gd",4,IF(fun[[#This Row],[GarageQual]]="TA",3,IF(fun[[#This Row],[GarageQual]]="Fa",2,IF(fun[[#This Row],[GarageQual]]="Po",1,0)))))</f>
        <v>3</v>
      </c>
      <c r="CD419" t="s">
        <v>124</v>
      </c>
      <c r="CE419">
        <f>IF(fun[[#This Row],[GarageCond]]="Ex",5,IF(fun[[#This Row],[GarageCond]]="Gd",4,IF(fun[[#This Row],[GarageCond]]="TA",3,IF(fun[[#This Row],[GarageCond]]="Fa",2,IF(fun[[#This Row],[GarageCond]]="Po",1,0)))))</f>
        <v>3</v>
      </c>
      <c r="CF419" t="s">
        <v>203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f>(0.5*fun[[#This Row],[WoodDeckSF]])+fun[[#This Row],[OpenPorchSF]]+(2*fun[[#This Row],[EnclosedPorch]])+(1.5*fun[[#This Row],[3SsnPorch]])+fun[[#This Row],[ScreenPorch]]</f>
        <v>0</v>
      </c>
      <c r="CM419">
        <v>0</v>
      </c>
      <c r="CN419" t="s">
        <v>109</v>
      </c>
      <c r="CO419">
        <f>IF(fun[[#This Row],[PoolQC]]="Ex",5,IF(fun[[#This Row],[PoolQC]]="Gd",4,IF(fun[[#This Row],[PoolQC]]="TA",3,IF(fun[[#This Row],[PoolQC]]="Fa",2,IF(fun[[#This Row],[PoolQC]]="Po",1,0)))))</f>
        <v>0</v>
      </c>
      <c r="CP419" t="s">
        <v>109</v>
      </c>
      <c r="CQ419" t="s">
        <v>109</v>
      </c>
      <c r="CR419">
        <v>0</v>
      </c>
      <c r="CS419">
        <v>11</v>
      </c>
      <c r="CT419">
        <v>2007</v>
      </c>
      <c r="CU419" t="s">
        <v>136</v>
      </c>
      <c r="CV419" t="s">
        <v>137</v>
      </c>
      <c r="CW419">
        <f>COUNTIF(fun[[#This Row],[Id]:[SaleCondition]],0)</f>
        <v>17</v>
      </c>
      <c r="CX419">
        <f>COUNTIF(fun[[#This Row],[Id]:[SaleCondition]],"NA")</f>
        <v>4</v>
      </c>
      <c r="CY419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419">
        <f>fun[NUM_ExCond]+fun[NUM_BsmtCond]+fun[NUM_GarCond]</f>
        <v>9</v>
      </c>
      <c r="DA4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4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67.25</v>
      </c>
      <c r="DC419">
        <v>239000</v>
      </c>
    </row>
    <row r="420" spans="1:107" x14ac:dyDescent="0.25">
      <c r="A420">
        <v>419</v>
      </c>
      <c r="B420">
        <v>50</v>
      </c>
      <c r="C420" t="s">
        <v>107</v>
      </c>
      <c r="D420">
        <f>IF(fun[[#This Row],[MSZoning]]="RL",1,0)</f>
        <v>1</v>
      </c>
      <c r="E420">
        <f>IF(fun[[#This Row],[rl]]="RM",1,0)</f>
        <v>0</v>
      </c>
      <c r="F420">
        <f>IF(fun[[#This Row],[rm]]="RH",1,0)</f>
        <v>0</v>
      </c>
      <c r="G420">
        <f>IF(fun[[#This Row],[rh]]="C (all)",1,0)</f>
        <v>0</v>
      </c>
      <c r="H420">
        <v>60</v>
      </c>
      <c r="I420">
        <f>IF(fun[[#This Row],[LotFrontage]]="NA",0,fun[[#This Row],[LotFrontage]])</f>
        <v>60</v>
      </c>
      <c r="J420">
        <v>8160</v>
      </c>
      <c r="K420" t="s">
        <v>108</v>
      </c>
      <c r="L420" t="s">
        <v>109</v>
      </c>
      <c r="M420" t="s">
        <v>110</v>
      </c>
      <c r="N420" t="s">
        <v>111</v>
      </c>
      <c r="O420" t="s">
        <v>112</v>
      </c>
      <c r="P420" t="s">
        <v>113</v>
      </c>
      <c r="Q420" t="s">
        <v>114</v>
      </c>
      <c r="R420" t="s">
        <v>211</v>
      </c>
      <c r="S420" t="s">
        <v>116</v>
      </c>
      <c r="T420" t="s">
        <v>116</v>
      </c>
      <c r="U420" t="s">
        <v>117</v>
      </c>
      <c r="V420" t="s">
        <v>158</v>
      </c>
      <c r="W420">
        <v>5</v>
      </c>
      <c r="X420">
        <v>6</v>
      </c>
      <c r="Y420">
        <v>1940</v>
      </c>
      <c r="Z420">
        <v>1950</v>
      </c>
      <c r="AA420" t="s">
        <v>119</v>
      </c>
      <c r="AB420" t="s">
        <v>120</v>
      </c>
      <c r="AC420" t="s">
        <v>142</v>
      </c>
      <c r="AD420" t="s">
        <v>142</v>
      </c>
      <c r="AE420" t="s">
        <v>143</v>
      </c>
      <c r="AF420">
        <v>0</v>
      </c>
      <c r="AG420" t="s">
        <v>124</v>
      </c>
      <c r="AH420">
        <f>IF(fun[[#This Row],[ExterQual]]="Ex",5,IF(fun[[#This Row],[ExterQual]]="Gd",4,IF(fun[[#This Row],[ExterQual]]="TA",3,IF(fun[[#This Row],[ExterQual]]="Fa",2,1))))</f>
        <v>3</v>
      </c>
      <c r="AI420" t="s">
        <v>124</v>
      </c>
      <c r="AJ420">
        <f>IF(fun[[#This Row],[ExterCond]]="Ex",5,IF(fun[[#This Row],[ExterCond]]="Gd",4,IF(fun[[#This Row],[ExterCond]]="TA",3,IF(fun[[#This Row],[ExterCond]]="Fa",2,1))))</f>
        <v>3</v>
      </c>
      <c r="AK420" t="s">
        <v>152</v>
      </c>
      <c r="AL420" t="s">
        <v>124</v>
      </c>
      <c r="AM420">
        <f>IF(fun[[#This Row],[BsmtQual]]="Ex",5,IF(fun[[#This Row],[BsmtQual]]="Gd",4,IF(fun[[#This Row],[BsmtQual]]="TA",3,IF(fun[[#This Row],[BsmtQual]]="Fa",2,IF(fun[[#This Row],[BsmtQual]]="Po",1,0)))))</f>
        <v>3</v>
      </c>
      <c r="AN420" t="s">
        <v>124</v>
      </c>
      <c r="AO420">
        <f>IF(fun[[#This Row],[BsmtCond]]="Ex",5,IF(fun[[#This Row],[BsmtCond]]="Gd",4,IF(fun[[#This Row],[BsmtCond]]="TA",3,IF(fun[[#This Row],[BsmtCond]]="Fa",2,IF(fun[[#This Row],[BsmtCond]]="Po",1,0)))))</f>
        <v>3</v>
      </c>
      <c r="AP420" t="s">
        <v>126</v>
      </c>
      <c r="AQ420">
        <f>IF(fun[[#This Row],[BsmtExposure]]="Gd",3,IF(fun[[#This Row],[BsmtExposure]]="Av",2,IF(fun[[#This Row],[BsmtExposure]]="Mn",1,0)))</f>
        <v>0</v>
      </c>
      <c r="AR420" t="s">
        <v>145</v>
      </c>
      <c r="AS420">
        <v>312</v>
      </c>
      <c r="AT420" t="s">
        <v>128</v>
      </c>
      <c r="AU420">
        <v>0</v>
      </c>
      <c r="AV420">
        <v>444</v>
      </c>
      <c r="AW420">
        <v>756</v>
      </c>
      <c r="AX420" t="s">
        <v>129</v>
      </c>
      <c r="AY420" t="s">
        <v>173</v>
      </c>
      <c r="AZ420">
        <f>IF(fun[[#This Row],[HeatingQC]]="Ex",5,IF(fun[[#This Row],[HeatingQC]]="Gd",4,IF(fun[[#This Row],[HeatingQC]]="TA",3,IF(fun[[#This Row],[HeatingQC]]="Fa",2,IF(fun[[#This Row],[HeatingQC]]="Po",1,0)))))</f>
        <v>2</v>
      </c>
      <c r="BA420" t="s">
        <v>203</v>
      </c>
      <c r="BB420" t="s">
        <v>171</v>
      </c>
      <c r="BC420">
        <v>756</v>
      </c>
      <c r="BD420">
        <v>378</v>
      </c>
      <c r="BE420">
        <v>0</v>
      </c>
      <c r="BF420">
        <v>1134</v>
      </c>
      <c r="BG420">
        <f>LOG(fun[[#This Row],[GrLivArea]])</f>
        <v>3.0546130545568877</v>
      </c>
      <c r="BH420">
        <v>1</v>
      </c>
      <c r="BI420">
        <v>0</v>
      </c>
      <c r="BJ420">
        <f>fun[[#This Row],[BsmtFullBath]]+(0.5*fun[[#This Row],[BsmtHalfBath]])</f>
        <v>1</v>
      </c>
      <c r="BK420">
        <v>1</v>
      </c>
      <c r="BL420">
        <v>1</v>
      </c>
      <c r="BM420">
        <f>fun[[#This Row],[HalfBath]]+fun[[#This Row],[TOTBaseBath]]+fun[[#This Row],[FullBath]]</f>
        <v>3</v>
      </c>
      <c r="BN420">
        <v>3</v>
      </c>
      <c r="BO420">
        <v>1</v>
      </c>
      <c r="BP420" t="s">
        <v>124</v>
      </c>
      <c r="BQ420">
        <f>IF(fun[[#This Row],[KitchenQual]]="Ex",5,IF(fun[[#This Row],[KitchenQual]]="Gd",4,IF(fun[[#This Row],[KitchenQual]]="TA",3,IF(fun[[#This Row],[KitchenQual]]="Fa",2,0))))</f>
        <v>3</v>
      </c>
      <c r="BR420">
        <v>7</v>
      </c>
      <c r="BS420" t="s">
        <v>133</v>
      </c>
      <c r="BT420">
        <v>0</v>
      </c>
      <c r="BU420" t="s">
        <v>109</v>
      </c>
      <c r="BV420">
        <f>IF(fun[[#This Row],[FireplaceQu]]="Ex",5,IF(fun[[#This Row],[FireplaceQu]]="Gd",4,IF(fun[[#This Row],[FireplaceQu]]="TA",3,IF(fun[[#This Row],[FireplaceQu]]="Fa",2,0))))</f>
        <v>0</v>
      </c>
      <c r="BW420" t="s">
        <v>153</v>
      </c>
      <c r="BX420">
        <v>1940</v>
      </c>
      <c r="BY420" t="s">
        <v>128</v>
      </c>
      <c r="BZ420">
        <v>1</v>
      </c>
      <c r="CA420">
        <v>240</v>
      </c>
      <c r="CB420" t="s">
        <v>124</v>
      </c>
      <c r="CC420">
        <f>IF(fun[[#This Row],[GarageQual]]="Ex",5,IF(fun[[#This Row],[GarageQual]]="Gd",4,IF(fun[[#This Row],[GarageQual]]="TA",3,IF(fun[[#This Row],[GarageQual]]="Fa",2,IF(fun[[#This Row],[GarageQual]]="Po",1,0)))))</f>
        <v>3</v>
      </c>
      <c r="CD420" t="s">
        <v>124</v>
      </c>
      <c r="CE420">
        <f>IF(fun[[#This Row],[GarageCond]]="Ex",5,IF(fun[[#This Row],[GarageCond]]="Gd",4,IF(fun[[#This Row],[GarageCond]]="TA",3,IF(fun[[#This Row],[GarageCond]]="Fa",2,IF(fun[[#This Row],[GarageCond]]="Po",1,0)))))</f>
        <v>3</v>
      </c>
      <c r="CF420" t="s">
        <v>216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f>(0.5*fun[[#This Row],[WoodDeckSF]])+fun[[#This Row],[OpenPorchSF]]+(2*fun[[#This Row],[EnclosedPorch]])+(1.5*fun[[#This Row],[3SsnPorch]])+fun[[#This Row],[ScreenPorch]]</f>
        <v>0</v>
      </c>
      <c r="CM420">
        <v>0</v>
      </c>
      <c r="CN420" t="s">
        <v>109</v>
      </c>
      <c r="CO420">
        <f>IF(fun[[#This Row],[PoolQC]]="Ex",5,IF(fun[[#This Row],[PoolQC]]="Gd",4,IF(fun[[#This Row],[PoolQC]]="TA",3,IF(fun[[#This Row],[PoolQC]]="Fa",2,IF(fun[[#This Row],[PoolQC]]="Po",1,0)))))</f>
        <v>0</v>
      </c>
      <c r="CP420" t="s">
        <v>109</v>
      </c>
      <c r="CQ420" t="s">
        <v>109</v>
      </c>
      <c r="CR420">
        <v>0</v>
      </c>
      <c r="CS420">
        <v>4</v>
      </c>
      <c r="CT420">
        <v>2007</v>
      </c>
      <c r="CU420" t="s">
        <v>136</v>
      </c>
      <c r="CV420" t="s">
        <v>214</v>
      </c>
      <c r="CW420">
        <f>COUNTIF(fun[[#This Row],[Id]:[SaleCondition]],0)</f>
        <v>19</v>
      </c>
      <c r="CX420">
        <f>COUNTIF(fun[[#This Row],[Id]:[SaleCondition]],"NA")</f>
        <v>5</v>
      </c>
      <c r="CY420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420">
        <f>fun[NUM_ExCond]+fun[NUM_BsmtCond]+fun[NUM_GarCond]</f>
        <v>9</v>
      </c>
      <c r="DA4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4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50.75</v>
      </c>
      <c r="DC420">
        <v>126000</v>
      </c>
    </row>
    <row r="421" spans="1:107" x14ac:dyDescent="0.25">
      <c r="A421">
        <v>420</v>
      </c>
      <c r="B421">
        <v>20</v>
      </c>
      <c r="C421" t="s">
        <v>107</v>
      </c>
      <c r="D421">
        <f>IF(fun[[#This Row],[MSZoning]]="RL",1,0)</f>
        <v>1</v>
      </c>
      <c r="E421">
        <f>IF(fun[[#This Row],[rl]]="RM",1,0)</f>
        <v>0</v>
      </c>
      <c r="F421">
        <f>IF(fun[[#This Row],[rm]]="RH",1,0)</f>
        <v>0</v>
      </c>
      <c r="G421">
        <f>IF(fun[[#This Row],[rh]]="C (all)",1,0)</f>
        <v>0</v>
      </c>
      <c r="H421">
        <v>65</v>
      </c>
      <c r="I421">
        <f>IF(fun[[#This Row],[LotFrontage]]="NA",0,fun[[#This Row],[LotFrontage]])</f>
        <v>65</v>
      </c>
      <c r="J421">
        <v>8450</v>
      </c>
      <c r="K421" t="s">
        <v>108</v>
      </c>
      <c r="L421" t="s">
        <v>109</v>
      </c>
      <c r="M421" t="s">
        <v>110</v>
      </c>
      <c r="N421" t="s">
        <v>111</v>
      </c>
      <c r="O421" t="s">
        <v>112</v>
      </c>
      <c r="P421" t="s">
        <v>113</v>
      </c>
      <c r="Q421" t="s">
        <v>114</v>
      </c>
      <c r="R421" t="s">
        <v>188</v>
      </c>
      <c r="S421" t="s">
        <v>116</v>
      </c>
      <c r="T421" t="s">
        <v>116</v>
      </c>
      <c r="U421" t="s">
        <v>117</v>
      </c>
      <c r="V421" t="s">
        <v>141</v>
      </c>
      <c r="W421">
        <v>5</v>
      </c>
      <c r="X421">
        <v>6</v>
      </c>
      <c r="Y421">
        <v>1968</v>
      </c>
      <c r="Z421">
        <v>1968</v>
      </c>
      <c r="AA421" t="s">
        <v>119</v>
      </c>
      <c r="AB421" t="s">
        <v>120</v>
      </c>
      <c r="AC421" t="s">
        <v>121</v>
      </c>
      <c r="AD421" t="s">
        <v>121</v>
      </c>
      <c r="AE421" t="s">
        <v>143</v>
      </c>
      <c r="AF421">
        <v>0</v>
      </c>
      <c r="AG421" t="s">
        <v>124</v>
      </c>
      <c r="AH421">
        <f>IF(fun[[#This Row],[ExterQual]]="Ex",5,IF(fun[[#This Row],[ExterQual]]="Gd",4,IF(fun[[#This Row],[ExterQual]]="TA",3,IF(fun[[#This Row],[ExterQual]]="Fa",2,1))))</f>
        <v>3</v>
      </c>
      <c r="AI421" t="s">
        <v>124</v>
      </c>
      <c r="AJ421">
        <f>IF(fun[[#This Row],[ExterCond]]="Ex",5,IF(fun[[#This Row],[ExterCond]]="Gd",4,IF(fun[[#This Row],[ExterCond]]="TA",3,IF(fun[[#This Row],[ExterCond]]="Fa",2,1))))</f>
        <v>3</v>
      </c>
      <c r="AK421" t="s">
        <v>144</v>
      </c>
      <c r="AL421" t="s">
        <v>124</v>
      </c>
      <c r="AM421">
        <f>IF(fun[[#This Row],[BsmtQual]]="Ex",5,IF(fun[[#This Row],[BsmtQual]]="Gd",4,IF(fun[[#This Row],[BsmtQual]]="TA",3,IF(fun[[#This Row],[BsmtQual]]="Fa",2,IF(fun[[#This Row],[BsmtQual]]="Po",1,0)))))</f>
        <v>3</v>
      </c>
      <c r="AN421" t="s">
        <v>124</v>
      </c>
      <c r="AO421">
        <f>IF(fun[[#This Row],[BsmtCond]]="Ex",5,IF(fun[[#This Row],[BsmtCond]]="Gd",4,IF(fun[[#This Row],[BsmtCond]]="TA",3,IF(fun[[#This Row],[BsmtCond]]="Fa",2,IF(fun[[#This Row],[BsmtCond]]="Po",1,0)))))</f>
        <v>3</v>
      </c>
      <c r="AP421" t="s">
        <v>126</v>
      </c>
      <c r="AQ421">
        <f>IF(fun[[#This Row],[BsmtExposure]]="Gd",3,IF(fun[[#This Row],[BsmtExposure]]="Av",2,IF(fun[[#This Row],[BsmtExposure]]="Mn",1,0)))</f>
        <v>0</v>
      </c>
      <c r="AR421" t="s">
        <v>167</v>
      </c>
      <c r="AS421">
        <v>775</v>
      </c>
      <c r="AT421" t="s">
        <v>128</v>
      </c>
      <c r="AU421">
        <v>0</v>
      </c>
      <c r="AV421">
        <v>281</v>
      </c>
      <c r="AW421">
        <v>1056</v>
      </c>
      <c r="AX421" t="s">
        <v>129</v>
      </c>
      <c r="AY421" t="s">
        <v>130</v>
      </c>
      <c r="AZ421">
        <f>IF(fun[[#This Row],[HeatingQC]]="Ex",5,IF(fun[[#This Row],[HeatingQC]]="Gd",4,IF(fun[[#This Row],[HeatingQC]]="TA",3,IF(fun[[#This Row],[HeatingQC]]="Fa",2,IF(fun[[#This Row],[HeatingQC]]="Po",1,0)))))</f>
        <v>5</v>
      </c>
      <c r="BA421" t="s">
        <v>131</v>
      </c>
      <c r="BB421" t="s">
        <v>132</v>
      </c>
      <c r="BC421">
        <v>1056</v>
      </c>
      <c r="BD421">
        <v>0</v>
      </c>
      <c r="BE421">
        <v>0</v>
      </c>
      <c r="BF421">
        <v>1056</v>
      </c>
      <c r="BG421">
        <f>LOG(fun[[#This Row],[GrLivArea]])</f>
        <v>3.0236639181977933</v>
      </c>
      <c r="BH421">
        <v>1</v>
      </c>
      <c r="BI421">
        <v>0</v>
      </c>
      <c r="BJ421">
        <f>fun[[#This Row],[BsmtFullBath]]+(0.5*fun[[#This Row],[BsmtHalfBath]])</f>
        <v>1</v>
      </c>
      <c r="BK421">
        <v>1</v>
      </c>
      <c r="BL421">
        <v>0</v>
      </c>
      <c r="BM421">
        <f>fun[[#This Row],[HalfBath]]+fun[[#This Row],[TOTBaseBath]]+fun[[#This Row],[FullBath]]</f>
        <v>2</v>
      </c>
      <c r="BN421">
        <v>3</v>
      </c>
      <c r="BO421">
        <v>1</v>
      </c>
      <c r="BP421" t="s">
        <v>124</v>
      </c>
      <c r="BQ421">
        <f>IF(fun[[#This Row],[KitchenQual]]="Ex",5,IF(fun[[#This Row],[KitchenQual]]="Gd",4,IF(fun[[#This Row],[KitchenQual]]="TA",3,IF(fun[[#This Row],[KitchenQual]]="Fa",2,0))))</f>
        <v>3</v>
      </c>
      <c r="BR421">
        <v>6</v>
      </c>
      <c r="BS421" t="s">
        <v>133</v>
      </c>
      <c r="BT421">
        <v>1</v>
      </c>
      <c r="BU421" t="s">
        <v>173</v>
      </c>
      <c r="BV421">
        <f>IF(fun[[#This Row],[FireplaceQu]]="Ex",5,IF(fun[[#This Row],[FireplaceQu]]="Gd",4,IF(fun[[#This Row],[FireplaceQu]]="TA",3,IF(fun[[#This Row],[FireplaceQu]]="Fa",2,0))))</f>
        <v>2</v>
      </c>
      <c r="BW421" t="s">
        <v>134</v>
      </c>
      <c r="BX421">
        <v>1968</v>
      </c>
      <c r="BY421" t="s">
        <v>128</v>
      </c>
      <c r="BZ421">
        <v>1</v>
      </c>
      <c r="CA421">
        <v>304</v>
      </c>
      <c r="CB421" t="s">
        <v>124</v>
      </c>
      <c r="CC421">
        <f>IF(fun[[#This Row],[GarageQual]]="Ex",5,IF(fun[[#This Row],[GarageQual]]="Gd",4,IF(fun[[#This Row],[GarageQual]]="TA",3,IF(fun[[#This Row],[GarageQual]]="Fa",2,IF(fun[[#This Row],[GarageQual]]="Po",1,0)))))</f>
        <v>3</v>
      </c>
      <c r="CD421" t="s">
        <v>124</v>
      </c>
      <c r="CE421">
        <f>IF(fun[[#This Row],[GarageCond]]="Ex",5,IF(fun[[#This Row],[GarageCond]]="Gd",4,IF(fun[[#This Row],[GarageCond]]="TA",3,IF(fun[[#This Row],[GarageCond]]="Fa",2,IF(fun[[#This Row],[GarageCond]]="Po",1,0)))))</f>
        <v>3</v>
      </c>
      <c r="CF421" t="s">
        <v>131</v>
      </c>
      <c r="CG421">
        <v>0</v>
      </c>
      <c r="CH421">
        <v>85</v>
      </c>
      <c r="CI421">
        <v>184</v>
      </c>
      <c r="CJ421">
        <v>0</v>
      </c>
      <c r="CK421">
        <v>0</v>
      </c>
      <c r="CL421">
        <f>(0.5*fun[[#This Row],[WoodDeckSF]])+fun[[#This Row],[OpenPorchSF]]+(2*fun[[#This Row],[EnclosedPorch]])+(1.5*fun[[#This Row],[3SsnPorch]])+fun[[#This Row],[ScreenPorch]]</f>
        <v>453</v>
      </c>
      <c r="CM421">
        <v>0</v>
      </c>
      <c r="CN421" t="s">
        <v>109</v>
      </c>
      <c r="CO421">
        <f>IF(fun[[#This Row],[PoolQC]]="Ex",5,IF(fun[[#This Row],[PoolQC]]="Gd",4,IF(fun[[#This Row],[PoolQC]]="TA",3,IF(fun[[#This Row],[PoolQC]]="Fa",2,IF(fun[[#This Row],[PoolQC]]="Po",1,0)))))</f>
        <v>0</v>
      </c>
      <c r="CP421" t="s">
        <v>109</v>
      </c>
      <c r="CQ421" t="s">
        <v>109</v>
      </c>
      <c r="CR421">
        <v>0</v>
      </c>
      <c r="CS421">
        <v>7</v>
      </c>
      <c r="CT421">
        <v>2010</v>
      </c>
      <c r="CU421" t="s">
        <v>136</v>
      </c>
      <c r="CV421" t="s">
        <v>137</v>
      </c>
      <c r="CW421">
        <f>COUNTIF(fun[[#This Row],[Id]:[SaleCondition]],0)</f>
        <v>16</v>
      </c>
      <c r="CX421">
        <f>COUNTIF(fun[[#This Row],[Id]:[SaleCondition]],"NA")</f>
        <v>4</v>
      </c>
      <c r="CY421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21">
        <f>fun[NUM_ExCond]+fun[NUM_BsmtCond]+fun[NUM_GarCond]</f>
        <v>9</v>
      </c>
      <c r="DA4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4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421">
        <v>142000</v>
      </c>
    </row>
    <row r="422" spans="1:107" x14ac:dyDescent="0.25">
      <c r="A422">
        <v>421</v>
      </c>
      <c r="B422">
        <v>90</v>
      </c>
      <c r="C422" t="s">
        <v>168</v>
      </c>
      <c r="D422">
        <f>IF(fun[[#This Row],[MSZoning]]="RL",1,0)</f>
        <v>0</v>
      </c>
      <c r="E422">
        <f>IF(fun[[#This Row],[rl]]="RM",1,0)</f>
        <v>0</v>
      </c>
      <c r="F422">
        <f>IF(fun[[#This Row],[rm]]="RH",1,0)</f>
        <v>0</v>
      </c>
      <c r="G422">
        <f>IF(fun[[#This Row],[rh]]="C (all)",1,0)</f>
        <v>0</v>
      </c>
      <c r="H422">
        <v>78</v>
      </c>
      <c r="I422">
        <f>IF(fun[[#This Row],[LotFrontage]]="NA",0,fun[[#This Row],[LotFrontage]])</f>
        <v>78</v>
      </c>
      <c r="J422">
        <v>7060</v>
      </c>
      <c r="K422" t="s">
        <v>108</v>
      </c>
      <c r="L422" t="s">
        <v>109</v>
      </c>
      <c r="M422" t="s">
        <v>110</v>
      </c>
      <c r="N422" t="s">
        <v>111</v>
      </c>
      <c r="O422" t="s">
        <v>112</v>
      </c>
      <c r="P422" t="s">
        <v>113</v>
      </c>
      <c r="Q422" t="s">
        <v>114</v>
      </c>
      <c r="R422" t="s">
        <v>157</v>
      </c>
      <c r="S422" t="s">
        <v>116</v>
      </c>
      <c r="T422" t="s">
        <v>116</v>
      </c>
      <c r="U422" t="s">
        <v>193</v>
      </c>
      <c r="V422" t="s">
        <v>217</v>
      </c>
      <c r="W422">
        <v>7</v>
      </c>
      <c r="X422">
        <v>5</v>
      </c>
      <c r="Y422">
        <v>1997</v>
      </c>
      <c r="Z422">
        <v>1998</v>
      </c>
      <c r="AA422" t="s">
        <v>119</v>
      </c>
      <c r="AB422" t="s">
        <v>120</v>
      </c>
      <c r="AC422" t="s">
        <v>121</v>
      </c>
      <c r="AD422" t="s">
        <v>121</v>
      </c>
      <c r="AE422" t="s">
        <v>122</v>
      </c>
      <c r="AF422">
        <v>200</v>
      </c>
      <c r="AG422" t="s">
        <v>124</v>
      </c>
      <c r="AH422">
        <f>IF(fun[[#This Row],[ExterQual]]="Ex",5,IF(fun[[#This Row],[ExterQual]]="Gd",4,IF(fun[[#This Row],[ExterQual]]="TA",3,IF(fun[[#This Row],[ExterQual]]="Fa",2,1))))</f>
        <v>3</v>
      </c>
      <c r="AI422" t="s">
        <v>123</v>
      </c>
      <c r="AJ422">
        <f>IF(fun[[#This Row],[ExterCond]]="Ex",5,IF(fun[[#This Row],[ExterCond]]="Gd",4,IF(fun[[#This Row],[ExterCond]]="TA",3,IF(fun[[#This Row],[ExterCond]]="Fa",2,1))))</f>
        <v>4</v>
      </c>
      <c r="AK422" t="s">
        <v>125</v>
      </c>
      <c r="AL422" t="s">
        <v>123</v>
      </c>
      <c r="AM422">
        <f>IF(fun[[#This Row],[BsmtQual]]="Ex",5,IF(fun[[#This Row],[BsmtQual]]="Gd",4,IF(fun[[#This Row],[BsmtQual]]="TA",3,IF(fun[[#This Row],[BsmtQual]]="Fa",2,IF(fun[[#This Row],[BsmtQual]]="Po",1,0)))))</f>
        <v>4</v>
      </c>
      <c r="AN422" t="s">
        <v>123</v>
      </c>
      <c r="AO422">
        <f>IF(fun[[#This Row],[BsmtCond]]="Ex",5,IF(fun[[#This Row],[BsmtCond]]="Gd",4,IF(fun[[#This Row],[BsmtCond]]="TA",3,IF(fun[[#This Row],[BsmtCond]]="Fa",2,IF(fun[[#This Row],[BsmtCond]]="Po",1,0)))))</f>
        <v>4</v>
      </c>
      <c r="AP422" t="s">
        <v>123</v>
      </c>
      <c r="AQ422">
        <f>IF(fun[[#This Row],[BsmtExposure]]="Gd",3,IF(fun[[#This Row],[BsmtExposure]]="Av",2,IF(fun[[#This Row],[BsmtExposure]]="Mn",1,0)))</f>
        <v>3</v>
      </c>
      <c r="AR422" t="s">
        <v>127</v>
      </c>
      <c r="AS422">
        <v>1309</v>
      </c>
      <c r="AT422" t="s">
        <v>128</v>
      </c>
      <c r="AU422">
        <v>0</v>
      </c>
      <c r="AV422">
        <v>35</v>
      </c>
      <c r="AW422">
        <v>1344</v>
      </c>
      <c r="AX422" t="s">
        <v>129</v>
      </c>
      <c r="AY422" t="s">
        <v>130</v>
      </c>
      <c r="AZ422">
        <f>IF(fun[[#This Row],[HeatingQC]]="Ex",5,IF(fun[[#This Row],[HeatingQC]]="Gd",4,IF(fun[[#This Row],[HeatingQC]]="TA",3,IF(fun[[#This Row],[HeatingQC]]="Fa",2,IF(fun[[#This Row],[HeatingQC]]="Po",1,0)))))</f>
        <v>5</v>
      </c>
      <c r="BA422" t="s">
        <v>131</v>
      </c>
      <c r="BB422" t="s">
        <v>132</v>
      </c>
      <c r="BC422">
        <v>1344</v>
      </c>
      <c r="BD422">
        <v>0</v>
      </c>
      <c r="BE422">
        <v>0</v>
      </c>
      <c r="BF422">
        <v>1344</v>
      </c>
      <c r="BG422">
        <f>LOG(fun[[#This Row],[GrLivArea]])</f>
        <v>3.1283992687178066</v>
      </c>
      <c r="BH422">
        <v>2</v>
      </c>
      <c r="BI422">
        <v>0</v>
      </c>
      <c r="BJ422">
        <f>fun[[#This Row],[BsmtFullBath]]+(0.5*fun[[#This Row],[BsmtHalfBath]])</f>
        <v>2</v>
      </c>
      <c r="BK422">
        <v>2</v>
      </c>
      <c r="BL422">
        <v>0</v>
      </c>
      <c r="BM422">
        <f>fun[[#This Row],[HalfBath]]+fun[[#This Row],[TOTBaseBath]]+fun[[#This Row],[FullBath]]</f>
        <v>4</v>
      </c>
      <c r="BN422">
        <v>2</v>
      </c>
      <c r="BO422">
        <v>2</v>
      </c>
      <c r="BP422" t="s">
        <v>124</v>
      </c>
      <c r="BQ422">
        <f>IF(fun[[#This Row],[KitchenQual]]="Ex",5,IF(fun[[#This Row],[KitchenQual]]="Gd",4,IF(fun[[#This Row],[KitchenQual]]="TA",3,IF(fun[[#This Row],[KitchenQual]]="Fa",2,0))))</f>
        <v>3</v>
      </c>
      <c r="BR422">
        <v>8</v>
      </c>
      <c r="BS422" t="s">
        <v>133</v>
      </c>
      <c r="BT422">
        <v>0</v>
      </c>
      <c r="BU422" t="s">
        <v>109</v>
      </c>
      <c r="BV422">
        <f>IF(fun[[#This Row],[FireplaceQu]]="Ex",5,IF(fun[[#This Row],[FireplaceQu]]="Gd",4,IF(fun[[#This Row],[FireplaceQu]]="TA",3,IF(fun[[#This Row],[FireplaceQu]]="Fa",2,0))))</f>
        <v>0</v>
      </c>
      <c r="BW422" t="s">
        <v>134</v>
      </c>
      <c r="BX422">
        <v>1997</v>
      </c>
      <c r="BY422" t="s">
        <v>183</v>
      </c>
      <c r="BZ422">
        <v>4</v>
      </c>
      <c r="CA422">
        <v>784</v>
      </c>
      <c r="CB422" t="s">
        <v>124</v>
      </c>
      <c r="CC422">
        <f>IF(fun[[#This Row],[GarageQual]]="Ex",5,IF(fun[[#This Row],[GarageQual]]="Gd",4,IF(fun[[#This Row],[GarageQual]]="TA",3,IF(fun[[#This Row],[GarageQual]]="Fa",2,IF(fun[[#This Row],[GarageQual]]="Po",1,0)))))</f>
        <v>3</v>
      </c>
      <c r="CD422" t="s">
        <v>124</v>
      </c>
      <c r="CE422">
        <f>IF(fun[[#This Row],[GarageCond]]="Ex",5,IF(fun[[#This Row],[GarageCond]]="Gd",4,IF(fun[[#This Row],[GarageCond]]="TA",3,IF(fun[[#This Row],[GarageCond]]="Fa",2,IF(fun[[#This Row],[GarageCond]]="Po",1,0)))))</f>
        <v>3</v>
      </c>
      <c r="CF422" t="s">
        <v>131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f>(0.5*fun[[#This Row],[WoodDeckSF]])+fun[[#This Row],[OpenPorchSF]]+(2*fun[[#This Row],[EnclosedPorch]])+(1.5*fun[[#This Row],[3SsnPorch]])+fun[[#This Row],[ScreenPorch]]</f>
        <v>0</v>
      </c>
      <c r="CM422">
        <v>0</v>
      </c>
      <c r="CN422" t="s">
        <v>109</v>
      </c>
      <c r="CO422">
        <f>IF(fun[[#This Row],[PoolQC]]="Ex",5,IF(fun[[#This Row],[PoolQC]]="Gd",4,IF(fun[[#This Row],[PoolQC]]="TA",3,IF(fun[[#This Row],[PoolQC]]="Fa",2,IF(fun[[#This Row],[PoolQC]]="Po",1,0)))))</f>
        <v>0</v>
      </c>
      <c r="CP422" t="s">
        <v>109</v>
      </c>
      <c r="CQ422" t="s">
        <v>109</v>
      </c>
      <c r="CR422">
        <v>0</v>
      </c>
      <c r="CS422">
        <v>11</v>
      </c>
      <c r="CT422">
        <v>2008</v>
      </c>
      <c r="CU422" t="s">
        <v>136</v>
      </c>
      <c r="CV422" t="s">
        <v>236</v>
      </c>
      <c r="CW422">
        <f>COUNTIF(fun[[#This Row],[Id]:[SaleCondition]],0)</f>
        <v>20</v>
      </c>
      <c r="CX422">
        <f>COUNTIF(fun[[#This Row],[Id]:[SaleCondition]],"NA")</f>
        <v>5</v>
      </c>
      <c r="CY42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422">
        <f>fun[NUM_ExCond]+fun[NUM_BsmtCond]+fun[NUM_GarCond]</f>
        <v>11</v>
      </c>
      <c r="DA4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118</v>
      </c>
      <c r="DB4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69.333333333333343</v>
      </c>
      <c r="DC422">
        <v>206300</v>
      </c>
    </row>
    <row r="423" spans="1:107" x14ac:dyDescent="0.25">
      <c r="A423">
        <v>422</v>
      </c>
      <c r="B423">
        <v>20</v>
      </c>
      <c r="C423" t="s">
        <v>107</v>
      </c>
      <c r="D423">
        <f>IF(fun[[#This Row],[MSZoning]]="RL",1,0)</f>
        <v>1</v>
      </c>
      <c r="E423">
        <f>IF(fun[[#This Row],[rl]]="RM",1,0)</f>
        <v>0</v>
      </c>
      <c r="F423">
        <f>IF(fun[[#This Row],[rm]]="RH",1,0)</f>
        <v>0</v>
      </c>
      <c r="G423">
        <f>IF(fun[[#This Row],[rh]]="C (all)",1,0)</f>
        <v>0</v>
      </c>
      <c r="H423" t="s">
        <v>109</v>
      </c>
      <c r="I423">
        <f>IF(fun[[#This Row],[LotFrontage]]="NA",0,fun[[#This Row],[LotFrontage]])</f>
        <v>0</v>
      </c>
      <c r="J423">
        <v>16635</v>
      </c>
      <c r="K423" t="s">
        <v>108</v>
      </c>
      <c r="L423" t="s">
        <v>109</v>
      </c>
      <c r="M423" t="s">
        <v>146</v>
      </c>
      <c r="N423" t="s">
        <v>111</v>
      </c>
      <c r="O423" t="s">
        <v>112</v>
      </c>
      <c r="P423" t="s">
        <v>138</v>
      </c>
      <c r="Q423" t="s">
        <v>114</v>
      </c>
      <c r="R423" t="s">
        <v>164</v>
      </c>
      <c r="S423" t="s">
        <v>116</v>
      </c>
      <c r="T423" t="s">
        <v>116</v>
      </c>
      <c r="U423" t="s">
        <v>117</v>
      </c>
      <c r="V423" t="s">
        <v>141</v>
      </c>
      <c r="W423">
        <v>6</v>
      </c>
      <c r="X423">
        <v>7</v>
      </c>
      <c r="Y423">
        <v>1977</v>
      </c>
      <c r="Z423">
        <v>2000</v>
      </c>
      <c r="AA423" t="s">
        <v>119</v>
      </c>
      <c r="AB423" t="s">
        <v>120</v>
      </c>
      <c r="AC423" t="s">
        <v>206</v>
      </c>
      <c r="AD423" t="s">
        <v>207</v>
      </c>
      <c r="AE423" t="s">
        <v>163</v>
      </c>
      <c r="AF423">
        <v>126</v>
      </c>
      <c r="AG423" t="s">
        <v>123</v>
      </c>
      <c r="AH423">
        <f>IF(fun[[#This Row],[ExterQual]]="Ex",5,IF(fun[[#This Row],[ExterQual]]="Gd",4,IF(fun[[#This Row],[ExterQual]]="TA",3,IF(fun[[#This Row],[ExterQual]]="Fa",2,1))))</f>
        <v>4</v>
      </c>
      <c r="AI423" t="s">
        <v>124</v>
      </c>
      <c r="AJ423">
        <f>IF(fun[[#This Row],[ExterCond]]="Ex",5,IF(fun[[#This Row],[ExterCond]]="Gd",4,IF(fun[[#This Row],[ExterCond]]="TA",3,IF(fun[[#This Row],[ExterCond]]="Fa",2,1))))</f>
        <v>3</v>
      </c>
      <c r="AK423" t="s">
        <v>144</v>
      </c>
      <c r="AL423" t="s">
        <v>123</v>
      </c>
      <c r="AM423">
        <f>IF(fun[[#This Row],[BsmtQual]]="Ex",5,IF(fun[[#This Row],[BsmtQual]]="Gd",4,IF(fun[[#This Row],[BsmtQual]]="TA",3,IF(fun[[#This Row],[BsmtQual]]="Fa",2,IF(fun[[#This Row],[BsmtQual]]="Po",1,0)))))</f>
        <v>4</v>
      </c>
      <c r="AN423" t="s">
        <v>124</v>
      </c>
      <c r="AO423">
        <f>IF(fun[[#This Row],[BsmtCond]]="Ex",5,IF(fun[[#This Row],[BsmtCond]]="Gd",4,IF(fun[[#This Row],[BsmtCond]]="TA",3,IF(fun[[#This Row],[BsmtCond]]="Fa",2,IF(fun[[#This Row],[BsmtCond]]="Po",1,0)))))</f>
        <v>3</v>
      </c>
      <c r="AP423" t="s">
        <v>126</v>
      </c>
      <c r="AQ423">
        <f>IF(fun[[#This Row],[BsmtExposure]]="Gd",3,IF(fun[[#This Row],[BsmtExposure]]="Av",2,IF(fun[[#This Row],[BsmtExposure]]="Mn",1,0)))</f>
        <v>0</v>
      </c>
      <c r="AR423" t="s">
        <v>145</v>
      </c>
      <c r="AS423">
        <v>1246</v>
      </c>
      <c r="AT423" t="s">
        <v>128</v>
      </c>
      <c r="AU423">
        <v>0</v>
      </c>
      <c r="AV423">
        <v>356</v>
      </c>
      <c r="AW423">
        <v>1602</v>
      </c>
      <c r="AX423" t="s">
        <v>129</v>
      </c>
      <c r="AY423" t="s">
        <v>123</v>
      </c>
      <c r="AZ423">
        <f>IF(fun[[#This Row],[HeatingQC]]="Ex",5,IF(fun[[#This Row],[HeatingQC]]="Gd",4,IF(fun[[#This Row],[HeatingQC]]="TA",3,IF(fun[[#This Row],[HeatingQC]]="Fa",2,IF(fun[[#This Row],[HeatingQC]]="Po",1,0)))))</f>
        <v>4</v>
      </c>
      <c r="BA423" t="s">
        <v>131</v>
      </c>
      <c r="BB423" t="s">
        <v>132</v>
      </c>
      <c r="BC423">
        <v>1602</v>
      </c>
      <c r="BD423">
        <v>0</v>
      </c>
      <c r="BE423">
        <v>0</v>
      </c>
      <c r="BF423">
        <v>1602</v>
      </c>
      <c r="BG423">
        <f>LOG(fun[[#This Row],[GrLivArea]])</f>
        <v>3.2046625117482188</v>
      </c>
      <c r="BH423">
        <v>0</v>
      </c>
      <c r="BI423">
        <v>1</v>
      </c>
      <c r="BJ423">
        <f>fun[[#This Row],[BsmtFullBath]]+(0.5*fun[[#This Row],[BsmtHalfBath]])</f>
        <v>0.5</v>
      </c>
      <c r="BK423">
        <v>2</v>
      </c>
      <c r="BL423">
        <v>0</v>
      </c>
      <c r="BM423">
        <f>fun[[#This Row],[HalfBath]]+fun[[#This Row],[TOTBaseBath]]+fun[[#This Row],[FullBath]]</f>
        <v>2.5</v>
      </c>
      <c r="BN423">
        <v>3</v>
      </c>
      <c r="BO423">
        <v>1</v>
      </c>
      <c r="BP423" t="s">
        <v>123</v>
      </c>
      <c r="BQ423">
        <f>IF(fun[[#This Row],[KitchenQual]]="Ex",5,IF(fun[[#This Row],[KitchenQual]]="Gd",4,IF(fun[[#This Row],[KitchenQual]]="TA",3,IF(fun[[#This Row],[KitchenQual]]="Fa",2,0))))</f>
        <v>4</v>
      </c>
      <c r="BR423">
        <v>8</v>
      </c>
      <c r="BS423" t="s">
        <v>133</v>
      </c>
      <c r="BT423">
        <v>1</v>
      </c>
      <c r="BU423" t="s">
        <v>124</v>
      </c>
      <c r="BV423">
        <f>IF(fun[[#This Row],[FireplaceQu]]="Ex",5,IF(fun[[#This Row],[FireplaceQu]]="Gd",4,IF(fun[[#This Row],[FireplaceQu]]="TA",3,IF(fun[[#This Row],[FireplaceQu]]="Fa",2,0))))</f>
        <v>3</v>
      </c>
      <c r="BW423" t="s">
        <v>134</v>
      </c>
      <c r="BX423">
        <v>1977</v>
      </c>
      <c r="BY423" t="s">
        <v>183</v>
      </c>
      <c r="BZ423">
        <v>2</v>
      </c>
      <c r="CA423">
        <v>529</v>
      </c>
      <c r="CB423" t="s">
        <v>124</v>
      </c>
      <c r="CC423">
        <f>IF(fun[[#This Row],[GarageQual]]="Ex",5,IF(fun[[#This Row],[GarageQual]]="Gd",4,IF(fun[[#This Row],[GarageQual]]="TA",3,IF(fun[[#This Row],[GarageQual]]="Fa",2,IF(fun[[#This Row],[GarageQual]]="Po",1,0)))))</f>
        <v>3</v>
      </c>
      <c r="CD423" t="s">
        <v>124</v>
      </c>
      <c r="CE423">
        <f>IF(fun[[#This Row],[GarageCond]]="Ex",5,IF(fun[[#This Row],[GarageCond]]="Gd",4,IF(fun[[#This Row],[GarageCond]]="TA",3,IF(fun[[#This Row],[GarageCond]]="Fa",2,IF(fun[[#This Row],[GarageCond]]="Po",1,0)))))</f>
        <v>3</v>
      </c>
      <c r="CF423" t="s">
        <v>131</v>
      </c>
      <c r="CG423">
        <v>240</v>
      </c>
      <c r="CH423">
        <v>0</v>
      </c>
      <c r="CI423">
        <v>0</v>
      </c>
      <c r="CJ423">
        <v>0</v>
      </c>
      <c r="CK423">
        <v>0</v>
      </c>
      <c r="CL423">
        <f>(0.5*fun[[#This Row],[WoodDeckSF]])+fun[[#This Row],[OpenPorchSF]]+(2*fun[[#This Row],[EnclosedPorch]])+(1.5*fun[[#This Row],[3SsnPorch]])+fun[[#This Row],[ScreenPorch]]</f>
        <v>120</v>
      </c>
      <c r="CM423">
        <v>0</v>
      </c>
      <c r="CN423" t="s">
        <v>109</v>
      </c>
      <c r="CO423">
        <f>IF(fun[[#This Row],[PoolQC]]="Ex",5,IF(fun[[#This Row],[PoolQC]]="Gd",4,IF(fun[[#This Row],[PoolQC]]="TA",3,IF(fun[[#This Row],[PoolQC]]="Fa",2,IF(fun[[#This Row],[PoolQC]]="Po",1,0)))))</f>
        <v>0</v>
      </c>
      <c r="CP423" t="s">
        <v>109</v>
      </c>
      <c r="CQ423" t="s">
        <v>109</v>
      </c>
      <c r="CR423">
        <v>0</v>
      </c>
      <c r="CS423">
        <v>6</v>
      </c>
      <c r="CT423">
        <v>2009</v>
      </c>
      <c r="CU423" t="s">
        <v>136</v>
      </c>
      <c r="CV423" t="s">
        <v>137</v>
      </c>
      <c r="CW423">
        <f>COUNTIF(fun[[#This Row],[Id]:[SaleCondition]],0)</f>
        <v>17</v>
      </c>
      <c r="CX423">
        <f>COUNTIF(fun[[#This Row],[Id]:[SaleCondition]],"NA")</f>
        <v>5</v>
      </c>
      <c r="CY423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423">
        <f>fun[NUM_ExCond]+fun[NUM_BsmtCond]+fun[NUM_GarCond]</f>
        <v>9</v>
      </c>
      <c r="DA4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4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423">
        <v>215000</v>
      </c>
    </row>
    <row r="424" spans="1:107" x14ac:dyDescent="0.25">
      <c r="A424">
        <v>423</v>
      </c>
      <c r="B424">
        <v>20</v>
      </c>
      <c r="C424" t="s">
        <v>107</v>
      </c>
      <c r="D424">
        <f>IF(fun[[#This Row],[MSZoning]]="RL",1,0)</f>
        <v>1</v>
      </c>
      <c r="E424">
        <f>IF(fun[[#This Row],[rl]]="RM",1,0)</f>
        <v>0</v>
      </c>
      <c r="F424">
        <f>IF(fun[[#This Row],[rm]]="RH",1,0)</f>
        <v>0</v>
      </c>
      <c r="G424">
        <f>IF(fun[[#This Row],[rh]]="C (all)",1,0)</f>
        <v>0</v>
      </c>
      <c r="H424">
        <v>100</v>
      </c>
      <c r="I424">
        <f>IF(fun[[#This Row],[LotFrontage]]="NA",0,fun[[#This Row],[LotFrontage]])</f>
        <v>100</v>
      </c>
      <c r="J424">
        <v>21750</v>
      </c>
      <c r="K424" t="s">
        <v>108</v>
      </c>
      <c r="L424" t="s">
        <v>109</v>
      </c>
      <c r="M424" t="s">
        <v>110</v>
      </c>
      <c r="N424" t="s">
        <v>225</v>
      </c>
      <c r="O424" t="s">
        <v>112</v>
      </c>
      <c r="P424" t="s">
        <v>113</v>
      </c>
      <c r="Q424" t="s">
        <v>220</v>
      </c>
      <c r="R424" t="s">
        <v>157</v>
      </c>
      <c r="S424" t="s">
        <v>170</v>
      </c>
      <c r="T424" t="s">
        <v>116</v>
      </c>
      <c r="U424" t="s">
        <v>117</v>
      </c>
      <c r="V424" t="s">
        <v>141</v>
      </c>
      <c r="W424">
        <v>5</v>
      </c>
      <c r="X424">
        <v>5</v>
      </c>
      <c r="Y424">
        <v>1954</v>
      </c>
      <c r="Z424">
        <v>1954</v>
      </c>
      <c r="AA424" t="s">
        <v>178</v>
      </c>
      <c r="AB424" t="s">
        <v>120</v>
      </c>
      <c r="AC424" t="s">
        <v>166</v>
      </c>
      <c r="AD424" t="s">
        <v>166</v>
      </c>
      <c r="AE424" t="s">
        <v>143</v>
      </c>
      <c r="AF424">
        <v>0</v>
      </c>
      <c r="AG424" t="s">
        <v>124</v>
      </c>
      <c r="AH424">
        <f>IF(fun[[#This Row],[ExterQual]]="Ex",5,IF(fun[[#This Row],[ExterQual]]="Gd",4,IF(fun[[#This Row],[ExterQual]]="TA",3,IF(fun[[#This Row],[ExterQual]]="Fa",2,1))))</f>
        <v>3</v>
      </c>
      <c r="AI424" t="s">
        <v>124</v>
      </c>
      <c r="AJ424">
        <f>IF(fun[[#This Row],[ExterCond]]="Ex",5,IF(fun[[#This Row],[ExterCond]]="Gd",4,IF(fun[[#This Row],[ExterCond]]="TA",3,IF(fun[[#This Row],[ExterCond]]="Fa",2,1))))</f>
        <v>3</v>
      </c>
      <c r="AK424" t="s">
        <v>144</v>
      </c>
      <c r="AL424" t="s">
        <v>124</v>
      </c>
      <c r="AM424">
        <f>IF(fun[[#This Row],[BsmtQual]]="Ex",5,IF(fun[[#This Row],[BsmtQual]]="Gd",4,IF(fun[[#This Row],[BsmtQual]]="TA",3,IF(fun[[#This Row],[BsmtQual]]="Fa",2,IF(fun[[#This Row],[BsmtQual]]="Po",1,0)))))</f>
        <v>3</v>
      </c>
      <c r="AN424" t="s">
        <v>124</v>
      </c>
      <c r="AO424">
        <f>IF(fun[[#This Row],[BsmtCond]]="Ex",5,IF(fun[[#This Row],[BsmtCond]]="Gd",4,IF(fun[[#This Row],[BsmtCond]]="TA",3,IF(fun[[#This Row],[BsmtCond]]="Fa",2,IF(fun[[#This Row],[BsmtCond]]="Po",1,0)))))</f>
        <v>3</v>
      </c>
      <c r="AP424" t="s">
        <v>126</v>
      </c>
      <c r="AQ424">
        <f>IF(fun[[#This Row],[BsmtExposure]]="Gd",3,IF(fun[[#This Row],[BsmtExposure]]="Av",2,IF(fun[[#This Row],[BsmtExposure]]="Mn",1,0)))</f>
        <v>0</v>
      </c>
      <c r="AR424" t="s">
        <v>128</v>
      </c>
      <c r="AS424">
        <v>0</v>
      </c>
      <c r="AT424" t="s">
        <v>128</v>
      </c>
      <c r="AU424">
        <v>0</v>
      </c>
      <c r="AV424">
        <v>988</v>
      </c>
      <c r="AW424">
        <v>988</v>
      </c>
      <c r="AX424" t="s">
        <v>129</v>
      </c>
      <c r="AY424" t="s">
        <v>130</v>
      </c>
      <c r="AZ424">
        <f>IF(fun[[#This Row],[HeatingQC]]="Ex",5,IF(fun[[#This Row],[HeatingQC]]="Gd",4,IF(fun[[#This Row],[HeatingQC]]="TA",3,IF(fun[[#This Row],[HeatingQC]]="Fa",2,IF(fun[[#This Row],[HeatingQC]]="Po",1,0)))))</f>
        <v>5</v>
      </c>
      <c r="BA424" t="s">
        <v>131</v>
      </c>
      <c r="BB424" t="s">
        <v>190</v>
      </c>
      <c r="BC424">
        <v>988</v>
      </c>
      <c r="BD424">
        <v>0</v>
      </c>
      <c r="BE424">
        <v>0</v>
      </c>
      <c r="BF424">
        <v>988</v>
      </c>
      <c r="BG424">
        <f>LOG(fun[[#This Row],[GrLivArea]])</f>
        <v>2.9947569445876283</v>
      </c>
      <c r="BH424">
        <v>0</v>
      </c>
      <c r="BI424">
        <v>0</v>
      </c>
      <c r="BJ424">
        <f>fun[[#This Row],[BsmtFullBath]]+(0.5*fun[[#This Row],[BsmtHalfBath]])</f>
        <v>0</v>
      </c>
      <c r="BK424">
        <v>1</v>
      </c>
      <c r="BL424">
        <v>0</v>
      </c>
      <c r="BM424">
        <f>fun[[#This Row],[HalfBath]]+fun[[#This Row],[TOTBaseBath]]+fun[[#This Row],[FullBath]]</f>
        <v>1</v>
      </c>
      <c r="BN424">
        <v>2</v>
      </c>
      <c r="BO424">
        <v>1</v>
      </c>
      <c r="BP424" t="s">
        <v>124</v>
      </c>
      <c r="BQ424">
        <f>IF(fun[[#This Row],[KitchenQual]]="Ex",5,IF(fun[[#This Row],[KitchenQual]]="Gd",4,IF(fun[[#This Row],[KitchenQual]]="TA",3,IF(fun[[#This Row],[KitchenQual]]="Fa",2,0))))</f>
        <v>3</v>
      </c>
      <c r="BR424">
        <v>4</v>
      </c>
      <c r="BS424" t="s">
        <v>133</v>
      </c>
      <c r="BT424">
        <v>0</v>
      </c>
      <c r="BU424" t="s">
        <v>109</v>
      </c>
      <c r="BV424">
        <f>IF(fun[[#This Row],[FireplaceQu]]="Ex",5,IF(fun[[#This Row],[FireplaceQu]]="Gd",4,IF(fun[[#This Row],[FireplaceQu]]="TA",3,IF(fun[[#This Row],[FireplaceQu]]="Fa",2,0))))</f>
        <v>0</v>
      </c>
      <c r="BW424" t="s">
        <v>134</v>
      </c>
      <c r="BX424">
        <v>1954</v>
      </c>
      <c r="BY424" t="s">
        <v>135</v>
      </c>
      <c r="BZ424">
        <v>2</v>
      </c>
      <c r="CA424">
        <v>520</v>
      </c>
      <c r="CB424" t="s">
        <v>124</v>
      </c>
      <c r="CC424">
        <f>IF(fun[[#This Row],[GarageQual]]="Ex",5,IF(fun[[#This Row],[GarageQual]]="Gd",4,IF(fun[[#This Row],[GarageQual]]="TA",3,IF(fun[[#This Row],[GarageQual]]="Fa",2,IF(fun[[#This Row],[GarageQual]]="Po",1,0)))))</f>
        <v>3</v>
      </c>
      <c r="CD424" t="s">
        <v>124</v>
      </c>
      <c r="CE424">
        <f>IF(fun[[#This Row],[GarageCond]]="Ex",5,IF(fun[[#This Row],[GarageCond]]="Gd",4,IF(fun[[#This Row],[GarageCond]]="TA",3,IF(fun[[#This Row],[GarageCond]]="Fa",2,IF(fun[[#This Row],[GarageCond]]="Po",1,0)))))</f>
        <v>3</v>
      </c>
      <c r="CF424" t="s">
        <v>203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f>(0.5*fun[[#This Row],[WoodDeckSF]])+fun[[#This Row],[OpenPorchSF]]+(2*fun[[#This Row],[EnclosedPorch]])+(1.5*fun[[#This Row],[3SsnPorch]])+fun[[#This Row],[ScreenPorch]]</f>
        <v>0</v>
      </c>
      <c r="CM424">
        <v>0</v>
      </c>
      <c r="CN424" t="s">
        <v>109</v>
      </c>
      <c r="CO424">
        <f>IF(fun[[#This Row],[PoolQC]]="Ex",5,IF(fun[[#This Row],[PoolQC]]="Gd",4,IF(fun[[#This Row],[PoolQC]]="TA",3,IF(fun[[#This Row],[PoolQC]]="Fa",2,IF(fun[[#This Row],[PoolQC]]="Po",1,0)))))</f>
        <v>0</v>
      </c>
      <c r="CP424" t="s">
        <v>109</v>
      </c>
      <c r="CQ424" t="s">
        <v>109</v>
      </c>
      <c r="CR424">
        <v>0</v>
      </c>
      <c r="CS424">
        <v>2</v>
      </c>
      <c r="CT424">
        <v>2008</v>
      </c>
      <c r="CU424" t="s">
        <v>136</v>
      </c>
      <c r="CV424" t="s">
        <v>137</v>
      </c>
      <c r="CW424">
        <f>COUNTIF(fun[[#This Row],[Id]:[SaleCondition]],0)</f>
        <v>24</v>
      </c>
      <c r="CX424">
        <f>COUNTIF(fun[[#This Row],[Id]:[SaleCondition]],"NA")</f>
        <v>5</v>
      </c>
      <c r="CY42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424">
        <f>fun[NUM_ExCond]+fun[NUM_BsmtCond]+fun[NUM_GarCond]</f>
        <v>9</v>
      </c>
      <c r="DA4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4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424">
        <v>113000</v>
      </c>
    </row>
    <row r="425" spans="1:107" x14ac:dyDescent="0.25">
      <c r="A425">
        <v>424</v>
      </c>
      <c r="B425">
        <v>60</v>
      </c>
      <c r="C425" t="s">
        <v>107</v>
      </c>
      <c r="D425">
        <f>IF(fun[[#This Row],[MSZoning]]="RL",1,0)</f>
        <v>1</v>
      </c>
      <c r="E425">
        <f>IF(fun[[#This Row],[rl]]="RM",1,0)</f>
        <v>0</v>
      </c>
      <c r="F425">
        <f>IF(fun[[#This Row],[rm]]="RH",1,0)</f>
        <v>0</v>
      </c>
      <c r="G425">
        <f>IF(fun[[#This Row],[rh]]="C (all)",1,0)</f>
        <v>0</v>
      </c>
      <c r="H425">
        <v>80</v>
      </c>
      <c r="I425">
        <f>IF(fun[[#This Row],[LotFrontage]]="NA",0,fun[[#This Row],[LotFrontage]])</f>
        <v>80</v>
      </c>
      <c r="J425">
        <v>9200</v>
      </c>
      <c r="K425" t="s">
        <v>108</v>
      </c>
      <c r="L425" t="s">
        <v>109</v>
      </c>
      <c r="M425" t="s">
        <v>110</v>
      </c>
      <c r="N425" t="s">
        <v>111</v>
      </c>
      <c r="O425" t="s">
        <v>112</v>
      </c>
      <c r="P425" t="s">
        <v>113</v>
      </c>
      <c r="Q425" t="s">
        <v>114</v>
      </c>
      <c r="R425" t="s">
        <v>155</v>
      </c>
      <c r="S425" t="s">
        <v>116</v>
      </c>
      <c r="T425" t="s">
        <v>116</v>
      </c>
      <c r="U425" t="s">
        <v>117</v>
      </c>
      <c r="V425" t="s">
        <v>118</v>
      </c>
      <c r="W425">
        <v>8</v>
      </c>
      <c r="X425">
        <v>5</v>
      </c>
      <c r="Y425">
        <v>1998</v>
      </c>
      <c r="Z425">
        <v>1998</v>
      </c>
      <c r="AA425" t="s">
        <v>119</v>
      </c>
      <c r="AB425" t="s">
        <v>120</v>
      </c>
      <c r="AC425" t="s">
        <v>121</v>
      </c>
      <c r="AD425" t="s">
        <v>121</v>
      </c>
      <c r="AE425" t="s">
        <v>122</v>
      </c>
      <c r="AF425">
        <v>473</v>
      </c>
      <c r="AG425" t="s">
        <v>123</v>
      </c>
      <c r="AH425">
        <f>IF(fun[[#This Row],[ExterQual]]="Ex",5,IF(fun[[#This Row],[ExterQual]]="Gd",4,IF(fun[[#This Row],[ExterQual]]="TA",3,IF(fun[[#This Row],[ExterQual]]="Fa",2,1))))</f>
        <v>4</v>
      </c>
      <c r="AI425" t="s">
        <v>124</v>
      </c>
      <c r="AJ425">
        <f>IF(fun[[#This Row],[ExterCond]]="Ex",5,IF(fun[[#This Row],[ExterCond]]="Gd",4,IF(fun[[#This Row],[ExterCond]]="TA",3,IF(fun[[#This Row],[ExterCond]]="Fa",2,1))))</f>
        <v>3</v>
      </c>
      <c r="AK425" t="s">
        <v>125</v>
      </c>
      <c r="AL425" t="s">
        <v>123</v>
      </c>
      <c r="AM425">
        <f>IF(fun[[#This Row],[BsmtQual]]="Ex",5,IF(fun[[#This Row],[BsmtQual]]="Gd",4,IF(fun[[#This Row],[BsmtQual]]="TA",3,IF(fun[[#This Row],[BsmtQual]]="Fa",2,IF(fun[[#This Row],[BsmtQual]]="Po",1,0)))))</f>
        <v>4</v>
      </c>
      <c r="AN425" t="s">
        <v>124</v>
      </c>
      <c r="AO425">
        <f>IF(fun[[#This Row],[BsmtCond]]="Ex",5,IF(fun[[#This Row],[BsmtCond]]="Gd",4,IF(fun[[#This Row],[BsmtCond]]="TA",3,IF(fun[[#This Row],[BsmtCond]]="Fa",2,IF(fun[[#This Row],[BsmtCond]]="Po",1,0)))))</f>
        <v>3</v>
      </c>
      <c r="AP425" t="s">
        <v>126</v>
      </c>
      <c r="AQ425">
        <f>IF(fun[[#This Row],[BsmtExposure]]="Gd",3,IF(fun[[#This Row],[BsmtExposure]]="Av",2,IF(fun[[#This Row],[BsmtExposure]]="Mn",1,0)))</f>
        <v>0</v>
      </c>
      <c r="AR425" t="s">
        <v>127</v>
      </c>
      <c r="AS425">
        <v>986</v>
      </c>
      <c r="AT425" t="s">
        <v>128</v>
      </c>
      <c r="AU425">
        <v>0</v>
      </c>
      <c r="AV425">
        <v>484</v>
      </c>
      <c r="AW425">
        <v>1470</v>
      </c>
      <c r="AX425" t="s">
        <v>129</v>
      </c>
      <c r="AY425" t="s">
        <v>123</v>
      </c>
      <c r="AZ425">
        <f>IF(fun[[#This Row],[HeatingQC]]="Ex",5,IF(fun[[#This Row],[HeatingQC]]="Gd",4,IF(fun[[#This Row],[HeatingQC]]="TA",3,IF(fun[[#This Row],[HeatingQC]]="Fa",2,IF(fun[[#This Row],[HeatingQC]]="Po",1,0)))))</f>
        <v>4</v>
      </c>
      <c r="BA425" t="s">
        <v>131</v>
      </c>
      <c r="BB425" t="s">
        <v>132</v>
      </c>
      <c r="BC425">
        <v>1470</v>
      </c>
      <c r="BD425">
        <v>1160</v>
      </c>
      <c r="BE425">
        <v>0</v>
      </c>
      <c r="BF425">
        <v>2630</v>
      </c>
      <c r="BG425">
        <f>LOG(fun[[#This Row],[GrLivArea]])</f>
        <v>3.419955748489758</v>
      </c>
      <c r="BH425">
        <v>1</v>
      </c>
      <c r="BI425">
        <v>0</v>
      </c>
      <c r="BJ425">
        <f>fun[[#This Row],[BsmtFullBath]]+(0.5*fun[[#This Row],[BsmtHalfBath]])</f>
        <v>1</v>
      </c>
      <c r="BK425">
        <v>2</v>
      </c>
      <c r="BL425">
        <v>1</v>
      </c>
      <c r="BM425">
        <f>fun[[#This Row],[HalfBath]]+fun[[#This Row],[TOTBaseBath]]+fun[[#This Row],[FullBath]]</f>
        <v>4</v>
      </c>
      <c r="BN425">
        <v>4</v>
      </c>
      <c r="BO425">
        <v>1</v>
      </c>
      <c r="BP425" t="s">
        <v>123</v>
      </c>
      <c r="BQ425">
        <f>IF(fun[[#This Row],[KitchenQual]]="Ex",5,IF(fun[[#This Row],[KitchenQual]]="Gd",4,IF(fun[[#This Row],[KitchenQual]]="TA",3,IF(fun[[#This Row],[KitchenQual]]="Fa",2,0))))</f>
        <v>4</v>
      </c>
      <c r="BR425">
        <v>8</v>
      </c>
      <c r="BS425" t="s">
        <v>133</v>
      </c>
      <c r="BT425">
        <v>1</v>
      </c>
      <c r="BU425" t="s">
        <v>124</v>
      </c>
      <c r="BV425">
        <f>IF(fun[[#This Row],[FireplaceQu]]="Ex",5,IF(fun[[#This Row],[FireplaceQu]]="Gd",4,IF(fun[[#This Row],[FireplaceQu]]="TA",3,IF(fun[[#This Row],[FireplaceQu]]="Fa",2,0))))</f>
        <v>3</v>
      </c>
      <c r="BW425" t="s">
        <v>134</v>
      </c>
      <c r="BX425">
        <v>1998</v>
      </c>
      <c r="BY425" t="s">
        <v>183</v>
      </c>
      <c r="BZ425">
        <v>3</v>
      </c>
      <c r="CA425">
        <v>696</v>
      </c>
      <c r="CB425" t="s">
        <v>124</v>
      </c>
      <c r="CC425">
        <f>IF(fun[[#This Row],[GarageQual]]="Ex",5,IF(fun[[#This Row],[GarageQual]]="Gd",4,IF(fun[[#This Row],[GarageQual]]="TA",3,IF(fun[[#This Row],[GarageQual]]="Fa",2,IF(fun[[#This Row],[GarageQual]]="Po",1,0)))))</f>
        <v>3</v>
      </c>
      <c r="CD425" t="s">
        <v>124</v>
      </c>
      <c r="CE425">
        <f>IF(fun[[#This Row],[GarageCond]]="Ex",5,IF(fun[[#This Row],[GarageCond]]="Gd",4,IF(fun[[#This Row],[GarageCond]]="TA",3,IF(fun[[#This Row],[GarageCond]]="Fa",2,IF(fun[[#This Row],[GarageCond]]="Po",1,0)))))</f>
        <v>3</v>
      </c>
      <c r="CF425" t="s">
        <v>131</v>
      </c>
      <c r="CG425">
        <v>0</v>
      </c>
      <c r="CH425">
        <v>66</v>
      </c>
      <c r="CI425">
        <v>0</v>
      </c>
      <c r="CJ425">
        <v>0</v>
      </c>
      <c r="CK425">
        <v>0</v>
      </c>
      <c r="CL425">
        <f>(0.5*fun[[#This Row],[WoodDeckSF]])+fun[[#This Row],[OpenPorchSF]]+(2*fun[[#This Row],[EnclosedPorch]])+(1.5*fun[[#This Row],[3SsnPorch]])+fun[[#This Row],[ScreenPorch]]</f>
        <v>66</v>
      </c>
      <c r="CM425">
        <v>0</v>
      </c>
      <c r="CN425" t="s">
        <v>109</v>
      </c>
      <c r="CO425">
        <f>IF(fun[[#This Row],[PoolQC]]="Ex",5,IF(fun[[#This Row],[PoolQC]]="Gd",4,IF(fun[[#This Row],[PoolQC]]="TA",3,IF(fun[[#This Row],[PoolQC]]="Fa",2,IF(fun[[#This Row],[PoolQC]]="Po",1,0)))))</f>
        <v>0</v>
      </c>
      <c r="CP425" t="s">
        <v>109</v>
      </c>
      <c r="CQ425" t="s">
        <v>109</v>
      </c>
      <c r="CR425">
        <v>0</v>
      </c>
      <c r="CS425">
        <v>6</v>
      </c>
      <c r="CT425">
        <v>2008</v>
      </c>
      <c r="CU425" t="s">
        <v>136</v>
      </c>
      <c r="CV425" t="s">
        <v>137</v>
      </c>
      <c r="CW425">
        <f>COUNTIF(fun[[#This Row],[Id]:[SaleCondition]],0)</f>
        <v>14</v>
      </c>
      <c r="CX425">
        <f>COUNTIF(fun[[#This Row],[Id]:[SaleCondition]],"NA")</f>
        <v>4</v>
      </c>
      <c r="CY425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425">
        <f>fun[NUM_ExCond]+fun[NUM_BsmtCond]+fun[NUM_GarCond]</f>
        <v>9</v>
      </c>
      <c r="DA4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114</v>
      </c>
      <c r="DB4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75.75</v>
      </c>
      <c r="DC425">
        <v>315000</v>
      </c>
    </row>
    <row r="426" spans="1:107" x14ac:dyDescent="0.25">
      <c r="A426">
        <v>425</v>
      </c>
      <c r="B426">
        <v>20</v>
      </c>
      <c r="C426" t="s">
        <v>107</v>
      </c>
      <c r="D426">
        <f>IF(fun[[#This Row],[MSZoning]]="RL",1,0)</f>
        <v>1</v>
      </c>
      <c r="E426">
        <f>IF(fun[[#This Row],[rl]]="RM",1,0)</f>
        <v>0</v>
      </c>
      <c r="F426">
        <f>IF(fun[[#This Row],[rm]]="RH",1,0)</f>
        <v>0</v>
      </c>
      <c r="G426">
        <f>IF(fun[[#This Row],[rh]]="C (all)",1,0)</f>
        <v>0</v>
      </c>
      <c r="H426">
        <v>72</v>
      </c>
      <c r="I426">
        <f>IF(fun[[#This Row],[LotFrontage]]="NA",0,fun[[#This Row],[LotFrontage]])</f>
        <v>72</v>
      </c>
      <c r="J426">
        <v>9000</v>
      </c>
      <c r="K426" t="s">
        <v>108</v>
      </c>
      <c r="L426" t="s">
        <v>109</v>
      </c>
      <c r="M426" t="s">
        <v>110</v>
      </c>
      <c r="N426" t="s">
        <v>111</v>
      </c>
      <c r="O426" t="s">
        <v>112</v>
      </c>
      <c r="P426" t="s">
        <v>113</v>
      </c>
      <c r="Q426" t="s">
        <v>114</v>
      </c>
      <c r="R426" t="s">
        <v>188</v>
      </c>
      <c r="S426" t="s">
        <v>116</v>
      </c>
      <c r="T426" t="s">
        <v>116</v>
      </c>
      <c r="U426" t="s">
        <v>117</v>
      </c>
      <c r="V426" t="s">
        <v>141</v>
      </c>
      <c r="W426">
        <v>6</v>
      </c>
      <c r="X426">
        <v>5</v>
      </c>
      <c r="Y426">
        <v>1956</v>
      </c>
      <c r="Z426">
        <v>1956</v>
      </c>
      <c r="AA426" t="s">
        <v>119</v>
      </c>
      <c r="AB426" t="s">
        <v>120</v>
      </c>
      <c r="AC426" t="s">
        <v>150</v>
      </c>
      <c r="AD426" t="s">
        <v>150</v>
      </c>
      <c r="AE426" t="s">
        <v>122</v>
      </c>
      <c r="AF426">
        <v>74</v>
      </c>
      <c r="AG426" t="s">
        <v>124</v>
      </c>
      <c r="AH426">
        <f>IF(fun[[#This Row],[ExterQual]]="Ex",5,IF(fun[[#This Row],[ExterQual]]="Gd",4,IF(fun[[#This Row],[ExterQual]]="TA",3,IF(fun[[#This Row],[ExterQual]]="Fa",2,1))))</f>
        <v>3</v>
      </c>
      <c r="AI426" t="s">
        <v>124</v>
      </c>
      <c r="AJ426">
        <f>IF(fun[[#This Row],[ExterCond]]="Ex",5,IF(fun[[#This Row],[ExterCond]]="Gd",4,IF(fun[[#This Row],[ExterCond]]="TA",3,IF(fun[[#This Row],[ExterCond]]="Fa",2,1))))</f>
        <v>3</v>
      </c>
      <c r="AK426" t="s">
        <v>144</v>
      </c>
      <c r="AL426" t="s">
        <v>123</v>
      </c>
      <c r="AM426">
        <f>IF(fun[[#This Row],[BsmtQual]]="Ex",5,IF(fun[[#This Row],[BsmtQual]]="Gd",4,IF(fun[[#This Row],[BsmtQual]]="TA",3,IF(fun[[#This Row],[BsmtQual]]="Fa",2,IF(fun[[#This Row],[BsmtQual]]="Po",1,0)))))</f>
        <v>4</v>
      </c>
      <c r="AN426" t="s">
        <v>124</v>
      </c>
      <c r="AO426">
        <f>IF(fun[[#This Row],[BsmtCond]]="Ex",5,IF(fun[[#This Row],[BsmtCond]]="Gd",4,IF(fun[[#This Row],[BsmtCond]]="TA",3,IF(fun[[#This Row],[BsmtCond]]="Fa",2,IF(fun[[#This Row],[BsmtCond]]="Po",1,0)))))</f>
        <v>3</v>
      </c>
      <c r="AP426" t="s">
        <v>126</v>
      </c>
      <c r="AQ426">
        <f>IF(fun[[#This Row],[BsmtExposure]]="Gd",3,IF(fun[[#This Row],[BsmtExposure]]="Av",2,IF(fun[[#This Row],[BsmtExposure]]="Mn",1,0)))</f>
        <v>0</v>
      </c>
      <c r="AR426" t="s">
        <v>198</v>
      </c>
      <c r="AS426">
        <v>616</v>
      </c>
      <c r="AT426" t="s">
        <v>128</v>
      </c>
      <c r="AU426">
        <v>0</v>
      </c>
      <c r="AV426">
        <v>580</v>
      </c>
      <c r="AW426">
        <v>1196</v>
      </c>
      <c r="AX426" t="s">
        <v>129</v>
      </c>
      <c r="AY426" t="s">
        <v>123</v>
      </c>
      <c r="AZ426">
        <f>IF(fun[[#This Row],[HeatingQC]]="Ex",5,IF(fun[[#This Row],[HeatingQC]]="Gd",4,IF(fun[[#This Row],[HeatingQC]]="TA",3,IF(fun[[#This Row],[HeatingQC]]="Fa",2,IF(fun[[#This Row],[HeatingQC]]="Po",1,0)))))</f>
        <v>4</v>
      </c>
      <c r="BA426" t="s">
        <v>131</v>
      </c>
      <c r="BB426" t="s">
        <v>190</v>
      </c>
      <c r="BC426">
        <v>1196</v>
      </c>
      <c r="BD426">
        <v>0</v>
      </c>
      <c r="BE426">
        <v>0</v>
      </c>
      <c r="BF426">
        <v>1196</v>
      </c>
      <c r="BG426">
        <f>LOG(fun[[#This Row],[GrLivArea]])</f>
        <v>3.0777311796523921</v>
      </c>
      <c r="BH426">
        <v>1</v>
      </c>
      <c r="BI426">
        <v>0</v>
      </c>
      <c r="BJ426">
        <f>fun[[#This Row],[BsmtFullBath]]+(0.5*fun[[#This Row],[BsmtHalfBath]])</f>
        <v>1</v>
      </c>
      <c r="BK426">
        <v>1</v>
      </c>
      <c r="BL426">
        <v>0</v>
      </c>
      <c r="BM426">
        <f>fun[[#This Row],[HalfBath]]+fun[[#This Row],[TOTBaseBath]]+fun[[#This Row],[FullBath]]</f>
        <v>2</v>
      </c>
      <c r="BN426">
        <v>2</v>
      </c>
      <c r="BO426">
        <v>1</v>
      </c>
      <c r="BP426" t="s">
        <v>124</v>
      </c>
      <c r="BQ426">
        <f>IF(fun[[#This Row],[KitchenQual]]="Ex",5,IF(fun[[#This Row],[KitchenQual]]="Gd",4,IF(fun[[#This Row],[KitchenQual]]="TA",3,IF(fun[[#This Row],[KitchenQual]]="Fa",2,0))))</f>
        <v>3</v>
      </c>
      <c r="BR426">
        <v>6</v>
      </c>
      <c r="BS426" t="s">
        <v>133</v>
      </c>
      <c r="BT426">
        <v>1</v>
      </c>
      <c r="BU426" t="s">
        <v>123</v>
      </c>
      <c r="BV426">
        <f>IF(fun[[#This Row],[FireplaceQu]]="Ex",5,IF(fun[[#This Row],[FireplaceQu]]="Gd",4,IF(fun[[#This Row],[FireplaceQu]]="TA",3,IF(fun[[#This Row],[FireplaceQu]]="Fa",2,0))))</f>
        <v>4</v>
      </c>
      <c r="BW426" t="s">
        <v>134</v>
      </c>
      <c r="BX426">
        <v>1956</v>
      </c>
      <c r="BY426" t="s">
        <v>135</v>
      </c>
      <c r="BZ426">
        <v>1</v>
      </c>
      <c r="CA426">
        <v>297</v>
      </c>
      <c r="CB426" t="s">
        <v>124</v>
      </c>
      <c r="CC426">
        <f>IF(fun[[#This Row],[GarageQual]]="Ex",5,IF(fun[[#This Row],[GarageQual]]="Gd",4,IF(fun[[#This Row],[GarageQual]]="TA",3,IF(fun[[#This Row],[GarageQual]]="Fa",2,IF(fun[[#This Row],[GarageQual]]="Po",1,0)))))</f>
        <v>3</v>
      </c>
      <c r="CD426" t="s">
        <v>124</v>
      </c>
      <c r="CE426">
        <f>IF(fun[[#This Row],[GarageCond]]="Ex",5,IF(fun[[#This Row],[GarageCond]]="Gd",4,IF(fun[[#This Row],[GarageCond]]="TA",3,IF(fun[[#This Row],[GarageCond]]="Fa",2,IF(fun[[#This Row],[GarageCond]]="Po",1,0)))))</f>
        <v>3</v>
      </c>
      <c r="CF426" t="s">
        <v>131</v>
      </c>
      <c r="CG426">
        <v>0</v>
      </c>
      <c r="CH426">
        <v>44</v>
      </c>
      <c r="CI426">
        <v>0</v>
      </c>
      <c r="CJ426">
        <v>0</v>
      </c>
      <c r="CK426">
        <v>0</v>
      </c>
      <c r="CL426">
        <f>(0.5*fun[[#This Row],[WoodDeckSF]])+fun[[#This Row],[OpenPorchSF]]+(2*fun[[#This Row],[EnclosedPorch]])+(1.5*fun[[#This Row],[3SsnPorch]])+fun[[#This Row],[ScreenPorch]]</f>
        <v>44</v>
      </c>
      <c r="CM426">
        <v>0</v>
      </c>
      <c r="CN426" t="s">
        <v>109</v>
      </c>
      <c r="CO426">
        <f>IF(fun[[#This Row],[PoolQC]]="Ex",5,IF(fun[[#This Row],[PoolQC]]="Gd",4,IF(fun[[#This Row],[PoolQC]]="TA",3,IF(fun[[#This Row],[PoolQC]]="Fa",2,IF(fun[[#This Row],[PoolQC]]="Po",1,0)))))</f>
        <v>0</v>
      </c>
      <c r="CP426" t="s">
        <v>109</v>
      </c>
      <c r="CQ426" t="s">
        <v>109</v>
      </c>
      <c r="CR426">
        <v>0</v>
      </c>
      <c r="CS426">
        <v>5</v>
      </c>
      <c r="CT426">
        <v>2008</v>
      </c>
      <c r="CU426" t="s">
        <v>136</v>
      </c>
      <c r="CV426" t="s">
        <v>137</v>
      </c>
      <c r="CW426">
        <f>COUNTIF(fun[[#This Row],[Id]:[SaleCondition]],0)</f>
        <v>16</v>
      </c>
      <c r="CX426">
        <f>COUNTIF(fun[[#This Row],[Id]:[SaleCondition]],"NA")</f>
        <v>4</v>
      </c>
      <c r="CY42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26">
        <f>fun[NUM_ExCond]+fun[NUM_BsmtCond]+fun[NUM_GarCond]</f>
        <v>9</v>
      </c>
      <c r="DA4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4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57.75</v>
      </c>
      <c r="DC426">
        <v>139000</v>
      </c>
    </row>
    <row r="427" spans="1:107" x14ac:dyDescent="0.25">
      <c r="A427">
        <v>426</v>
      </c>
      <c r="B427">
        <v>60</v>
      </c>
      <c r="C427" t="s">
        <v>168</v>
      </c>
      <c r="D427">
        <f>IF(fun[[#This Row],[MSZoning]]="RL",1,0)</f>
        <v>0</v>
      </c>
      <c r="E427">
        <f>IF(fun[[#This Row],[rl]]="RM",1,0)</f>
        <v>0</v>
      </c>
      <c r="F427">
        <f>IF(fun[[#This Row],[rm]]="RH",1,0)</f>
        <v>0</v>
      </c>
      <c r="G427">
        <f>IF(fun[[#This Row],[rh]]="C (all)",1,0)</f>
        <v>0</v>
      </c>
      <c r="H427">
        <v>60</v>
      </c>
      <c r="I427">
        <f>IF(fun[[#This Row],[LotFrontage]]="NA",0,fun[[#This Row],[LotFrontage]])</f>
        <v>60</v>
      </c>
      <c r="J427">
        <v>3378</v>
      </c>
      <c r="K427" t="s">
        <v>108</v>
      </c>
      <c r="L427" t="s">
        <v>200</v>
      </c>
      <c r="M427" t="s">
        <v>110</v>
      </c>
      <c r="N427" t="s">
        <v>225</v>
      </c>
      <c r="O427" t="s">
        <v>112</v>
      </c>
      <c r="P427" t="s">
        <v>113</v>
      </c>
      <c r="Q427" t="s">
        <v>114</v>
      </c>
      <c r="R427" t="s">
        <v>169</v>
      </c>
      <c r="S427" t="s">
        <v>116</v>
      </c>
      <c r="T427" t="s">
        <v>116</v>
      </c>
      <c r="U427" t="s">
        <v>117</v>
      </c>
      <c r="V427" t="s">
        <v>118</v>
      </c>
      <c r="W427">
        <v>7</v>
      </c>
      <c r="X427">
        <v>8</v>
      </c>
      <c r="Y427">
        <v>1946</v>
      </c>
      <c r="Z427">
        <v>1992</v>
      </c>
      <c r="AA427" t="s">
        <v>119</v>
      </c>
      <c r="AB427" t="s">
        <v>120</v>
      </c>
      <c r="AC427" t="s">
        <v>166</v>
      </c>
      <c r="AD427" t="s">
        <v>166</v>
      </c>
      <c r="AE427" t="s">
        <v>143</v>
      </c>
      <c r="AF427">
        <v>0</v>
      </c>
      <c r="AG427" t="s">
        <v>124</v>
      </c>
      <c r="AH427">
        <f>IF(fun[[#This Row],[ExterQual]]="Ex",5,IF(fun[[#This Row],[ExterQual]]="Gd",4,IF(fun[[#This Row],[ExterQual]]="TA",3,IF(fun[[#This Row],[ExterQual]]="Fa",2,1))))</f>
        <v>3</v>
      </c>
      <c r="AI427" t="s">
        <v>123</v>
      </c>
      <c r="AJ427">
        <f>IF(fun[[#This Row],[ExterCond]]="Ex",5,IF(fun[[#This Row],[ExterCond]]="Gd",4,IF(fun[[#This Row],[ExterCond]]="TA",3,IF(fun[[#This Row],[ExterCond]]="Fa",2,1))))</f>
        <v>4</v>
      </c>
      <c r="AK427" t="s">
        <v>144</v>
      </c>
      <c r="AL427" t="s">
        <v>124</v>
      </c>
      <c r="AM427">
        <f>IF(fun[[#This Row],[BsmtQual]]="Ex",5,IF(fun[[#This Row],[BsmtQual]]="Gd",4,IF(fun[[#This Row],[BsmtQual]]="TA",3,IF(fun[[#This Row],[BsmtQual]]="Fa",2,IF(fun[[#This Row],[BsmtQual]]="Po",1,0)))))</f>
        <v>3</v>
      </c>
      <c r="AN427" t="s">
        <v>124</v>
      </c>
      <c r="AO427">
        <f>IF(fun[[#This Row],[BsmtCond]]="Ex",5,IF(fun[[#This Row],[BsmtCond]]="Gd",4,IF(fun[[#This Row],[BsmtCond]]="TA",3,IF(fun[[#This Row],[BsmtCond]]="Fa",2,IF(fun[[#This Row],[BsmtCond]]="Po",1,0)))))</f>
        <v>3</v>
      </c>
      <c r="AP427" t="s">
        <v>126</v>
      </c>
      <c r="AQ427">
        <f>IF(fun[[#This Row],[BsmtExposure]]="Gd",3,IF(fun[[#This Row],[BsmtExposure]]="Av",2,IF(fun[[#This Row],[BsmtExposure]]="Mn",1,0)))</f>
        <v>0</v>
      </c>
      <c r="AR427" t="s">
        <v>128</v>
      </c>
      <c r="AS427">
        <v>0</v>
      </c>
      <c r="AT427" t="s">
        <v>128</v>
      </c>
      <c r="AU427">
        <v>0</v>
      </c>
      <c r="AV427">
        <v>651</v>
      </c>
      <c r="AW427">
        <v>651</v>
      </c>
      <c r="AX427" t="s">
        <v>129</v>
      </c>
      <c r="AY427" t="s">
        <v>123</v>
      </c>
      <c r="AZ427">
        <f>IF(fun[[#This Row],[HeatingQC]]="Ex",5,IF(fun[[#This Row],[HeatingQC]]="Gd",4,IF(fun[[#This Row],[HeatingQC]]="TA",3,IF(fun[[#This Row],[HeatingQC]]="Fa",2,IF(fun[[#This Row],[HeatingQC]]="Po",1,0)))))</f>
        <v>4</v>
      </c>
      <c r="BA427" t="s">
        <v>131</v>
      </c>
      <c r="BB427" t="s">
        <v>132</v>
      </c>
      <c r="BC427">
        <v>707</v>
      </c>
      <c r="BD427">
        <v>682</v>
      </c>
      <c r="BE427">
        <v>0</v>
      </c>
      <c r="BF427">
        <v>1389</v>
      </c>
      <c r="BG427">
        <f>LOG(fun[[#This Row],[GrLivArea]])</f>
        <v>3.1427022457376155</v>
      </c>
      <c r="BH427">
        <v>0</v>
      </c>
      <c r="BI427">
        <v>0</v>
      </c>
      <c r="BJ427">
        <f>fun[[#This Row],[BsmtFullBath]]+(0.5*fun[[#This Row],[BsmtHalfBath]])</f>
        <v>0</v>
      </c>
      <c r="BK427">
        <v>1</v>
      </c>
      <c r="BL427">
        <v>1</v>
      </c>
      <c r="BM427">
        <f>fun[[#This Row],[HalfBath]]+fun[[#This Row],[TOTBaseBath]]+fun[[#This Row],[FullBath]]</f>
        <v>2</v>
      </c>
      <c r="BN427">
        <v>3</v>
      </c>
      <c r="BO427">
        <v>1</v>
      </c>
      <c r="BP427" t="s">
        <v>124</v>
      </c>
      <c r="BQ427">
        <f>IF(fun[[#This Row],[KitchenQual]]="Ex",5,IF(fun[[#This Row],[KitchenQual]]="Gd",4,IF(fun[[#This Row],[KitchenQual]]="TA",3,IF(fun[[#This Row],[KitchenQual]]="Fa",2,0))))</f>
        <v>3</v>
      </c>
      <c r="BR427">
        <v>6</v>
      </c>
      <c r="BS427" t="s">
        <v>133</v>
      </c>
      <c r="BT427">
        <v>2</v>
      </c>
      <c r="BU427" t="s">
        <v>123</v>
      </c>
      <c r="BV427">
        <f>IF(fun[[#This Row],[FireplaceQu]]="Ex",5,IF(fun[[#This Row],[FireplaceQu]]="Gd",4,IF(fun[[#This Row],[FireplaceQu]]="TA",3,IF(fun[[#This Row],[FireplaceQu]]="Fa",2,0))))</f>
        <v>4</v>
      </c>
      <c r="BW427" t="s">
        <v>153</v>
      </c>
      <c r="BX427">
        <v>1947</v>
      </c>
      <c r="BY427" t="s">
        <v>128</v>
      </c>
      <c r="BZ427">
        <v>1</v>
      </c>
      <c r="CA427">
        <v>240</v>
      </c>
      <c r="CB427" t="s">
        <v>124</v>
      </c>
      <c r="CC427">
        <f>IF(fun[[#This Row],[GarageQual]]="Ex",5,IF(fun[[#This Row],[GarageQual]]="Gd",4,IF(fun[[#This Row],[GarageQual]]="TA",3,IF(fun[[#This Row],[GarageQual]]="Fa",2,IF(fun[[#This Row],[GarageQual]]="Po",1,0)))))</f>
        <v>3</v>
      </c>
      <c r="CD427" t="s">
        <v>124</v>
      </c>
      <c r="CE427">
        <f>IF(fun[[#This Row],[GarageCond]]="Ex",5,IF(fun[[#This Row],[GarageCond]]="Gd",4,IF(fun[[#This Row],[GarageCond]]="TA",3,IF(fun[[#This Row],[GarageCond]]="Fa",2,IF(fun[[#This Row],[GarageCond]]="Po",1,0)))))</f>
        <v>3</v>
      </c>
      <c r="CF427" t="s">
        <v>216</v>
      </c>
      <c r="CG427">
        <v>0</v>
      </c>
      <c r="CH427">
        <v>0</v>
      </c>
      <c r="CI427">
        <v>126</v>
      </c>
      <c r="CJ427">
        <v>0</v>
      </c>
      <c r="CK427">
        <v>0</v>
      </c>
      <c r="CL427">
        <f>(0.5*fun[[#This Row],[WoodDeckSF]])+fun[[#This Row],[OpenPorchSF]]+(2*fun[[#This Row],[EnclosedPorch]])+(1.5*fun[[#This Row],[3SsnPorch]])+fun[[#This Row],[ScreenPorch]]</f>
        <v>252</v>
      </c>
      <c r="CM427">
        <v>0</v>
      </c>
      <c r="CN427" t="s">
        <v>109</v>
      </c>
      <c r="CO427">
        <f>IF(fun[[#This Row],[PoolQC]]="Ex",5,IF(fun[[#This Row],[PoolQC]]="Gd",4,IF(fun[[#This Row],[PoolQC]]="TA",3,IF(fun[[#This Row],[PoolQC]]="Fa",2,IF(fun[[#This Row],[PoolQC]]="Po",1,0)))))</f>
        <v>0</v>
      </c>
      <c r="CP427" t="s">
        <v>109</v>
      </c>
      <c r="CQ427" t="s">
        <v>109</v>
      </c>
      <c r="CR427">
        <v>0</v>
      </c>
      <c r="CS427">
        <v>9</v>
      </c>
      <c r="CT427">
        <v>2009</v>
      </c>
      <c r="CU427" t="s">
        <v>136</v>
      </c>
      <c r="CV427" t="s">
        <v>137</v>
      </c>
      <c r="CW427">
        <f>COUNTIF(fun[[#This Row],[Id]:[SaleCondition]],0)</f>
        <v>19</v>
      </c>
      <c r="CX427">
        <f>COUNTIF(fun[[#This Row],[Id]:[SaleCondition]],"NA")</f>
        <v>3</v>
      </c>
      <c r="CY42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27">
        <f>fun[NUM_ExCond]+fun[NUM_BsmtCond]+fun[NUM_GarCond]</f>
        <v>10</v>
      </c>
      <c r="DA4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4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84.25</v>
      </c>
      <c r="DC427">
        <v>135000</v>
      </c>
    </row>
    <row r="428" spans="1:107" x14ac:dyDescent="0.25">
      <c r="A428">
        <v>427</v>
      </c>
      <c r="B428">
        <v>80</v>
      </c>
      <c r="C428" t="s">
        <v>107</v>
      </c>
      <c r="D428">
        <f>IF(fun[[#This Row],[MSZoning]]="RL",1,0)</f>
        <v>1</v>
      </c>
      <c r="E428">
        <f>IF(fun[[#This Row],[rl]]="RM",1,0)</f>
        <v>0</v>
      </c>
      <c r="F428">
        <f>IF(fun[[#This Row],[rm]]="RH",1,0)</f>
        <v>0</v>
      </c>
      <c r="G428">
        <f>IF(fun[[#This Row],[rh]]="C (all)",1,0)</f>
        <v>0</v>
      </c>
      <c r="H428" t="s">
        <v>109</v>
      </c>
      <c r="I428">
        <f>IF(fun[[#This Row],[LotFrontage]]="NA",0,fun[[#This Row],[LotFrontage]])</f>
        <v>0</v>
      </c>
      <c r="J428">
        <v>12800</v>
      </c>
      <c r="K428" t="s">
        <v>108</v>
      </c>
      <c r="L428" t="s">
        <v>109</v>
      </c>
      <c r="M428" t="s">
        <v>110</v>
      </c>
      <c r="N428" t="s">
        <v>221</v>
      </c>
      <c r="O428" t="s">
        <v>112</v>
      </c>
      <c r="P428" t="s">
        <v>113</v>
      </c>
      <c r="Q428" t="s">
        <v>220</v>
      </c>
      <c r="R428" t="s">
        <v>196</v>
      </c>
      <c r="S428" t="s">
        <v>116</v>
      </c>
      <c r="T428" t="s">
        <v>116</v>
      </c>
      <c r="U428" t="s">
        <v>117</v>
      </c>
      <c r="V428" t="s">
        <v>223</v>
      </c>
      <c r="W428">
        <v>7</v>
      </c>
      <c r="X428">
        <v>5</v>
      </c>
      <c r="Y428">
        <v>1989</v>
      </c>
      <c r="Z428">
        <v>1989</v>
      </c>
      <c r="AA428" t="s">
        <v>119</v>
      </c>
      <c r="AB428" t="s">
        <v>120</v>
      </c>
      <c r="AC428" t="s">
        <v>150</v>
      </c>
      <c r="AD428" t="s">
        <v>150</v>
      </c>
      <c r="AE428" t="s">
        <v>122</v>
      </c>
      <c r="AF428">
        <v>145</v>
      </c>
      <c r="AG428" t="s">
        <v>123</v>
      </c>
      <c r="AH428">
        <f>IF(fun[[#This Row],[ExterQual]]="Ex",5,IF(fun[[#This Row],[ExterQual]]="Gd",4,IF(fun[[#This Row],[ExterQual]]="TA",3,IF(fun[[#This Row],[ExterQual]]="Fa",2,1))))</f>
        <v>4</v>
      </c>
      <c r="AI428" t="s">
        <v>124</v>
      </c>
      <c r="AJ428">
        <f>IF(fun[[#This Row],[ExterCond]]="Ex",5,IF(fun[[#This Row],[ExterCond]]="Gd",4,IF(fun[[#This Row],[ExterCond]]="TA",3,IF(fun[[#This Row],[ExterCond]]="Fa",2,1))))</f>
        <v>3</v>
      </c>
      <c r="AK428" t="s">
        <v>125</v>
      </c>
      <c r="AL428" t="s">
        <v>123</v>
      </c>
      <c r="AM428">
        <f>IF(fun[[#This Row],[BsmtQual]]="Ex",5,IF(fun[[#This Row],[BsmtQual]]="Gd",4,IF(fun[[#This Row],[BsmtQual]]="TA",3,IF(fun[[#This Row],[BsmtQual]]="Fa",2,IF(fun[[#This Row],[BsmtQual]]="Po",1,0)))))</f>
        <v>4</v>
      </c>
      <c r="AN428" t="s">
        <v>124</v>
      </c>
      <c r="AO428">
        <f>IF(fun[[#This Row],[BsmtCond]]="Ex",5,IF(fun[[#This Row],[BsmtCond]]="Gd",4,IF(fun[[#This Row],[BsmtCond]]="TA",3,IF(fun[[#This Row],[BsmtCond]]="Fa",2,IF(fun[[#This Row],[BsmtCond]]="Po",1,0)))))</f>
        <v>3</v>
      </c>
      <c r="AP428" t="s">
        <v>123</v>
      </c>
      <c r="AQ428">
        <f>IF(fun[[#This Row],[BsmtExposure]]="Gd",3,IF(fun[[#This Row],[BsmtExposure]]="Av",2,IF(fun[[#This Row],[BsmtExposure]]="Mn",1,0)))</f>
        <v>3</v>
      </c>
      <c r="AR428" t="s">
        <v>127</v>
      </c>
      <c r="AS428">
        <v>1518</v>
      </c>
      <c r="AT428" t="s">
        <v>128</v>
      </c>
      <c r="AU428">
        <v>0</v>
      </c>
      <c r="AV428">
        <v>0</v>
      </c>
      <c r="AW428">
        <v>1518</v>
      </c>
      <c r="AX428" t="s">
        <v>129</v>
      </c>
      <c r="AY428" t="s">
        <v>123</v>
      </c>
      <c r="AZ428">
        <f>IF(fun[[#This Row],[HeatingQC]]="Ex",5,IF(fun[[#This Row],[HeatingQC]]="Gd",4,IF(fun[[#This Row],[HeatingQC]]="TA",3,IF(fun[[#This Row],[HeatingQC]]="Fa",2,IF(fun[[#This Row],[HeatingQC]]="Po",1,0)))))</f>
        <v>4</v>
      </c>
      <c r="BA428" t="s">
        <v>131</v>
      </c>
      <c r="BB428" t="s">
        <v>132</v>
      </c>
      <c r="BC428">
        <v>1644</v>
      </c>
      <c r="BD428">
        <v>0</v>
      </c>
      <c r="BE428">
        <v>0</v>
      </c>
      <c r="BF428">
        <v>1644</v>
      </c>
      <c r="BG428">
        <f>LOG(fun[[#This Row],[GrLivArea]])</f>
        <v>3.2159018132040318</v>
      </c>
      <c r="BH428">
        <v>1</v>
      </c>
      <c r="BI428">
        <v>1</v>
      </c>
      <c r="BJ428">
        <f>fun[[#This Row],[BsmtFullBath]]+(0.5*fun[[#This Row],[BsmtHalfBath]])</f>
        <v>1.5</v>
      </c>
      <c r="BK428">
        <v>2</v>
      </c>
      <c r="BL428">
        <v>0</v>
      </c>
      <c r="BM428">
        <f>fun[[#This Row],[HalfBath]]+fun[[#This Row],[TOTBaseBath]]+fun[[#This Row],[FullBath]]</f>
        <v>3.5</v>
      </c>
      <c r="BN428">
        <v>2</v>
      </c>
      <c r="BO428">
        <v>1</v>
      </c>
      <c r="BP428" t="s">
        <v>123</v>
      </c>
      <c r="BQ428">
        <f>IF(fun[[#This Row],[KitchenQual]]="Ex",5,IF(fun[[#This Row],[KitchenQual]]="Gd",4,IF(fun[[#This Row],[KitchenQual]]="TA",3,IF(fun[[#This Row],[KitchenQual]]="Fa",2,0))))</f>
        <v>4</v>
      </c>
      <c r="BR428">
        <v>5</v>
      </c>
      <c r="BS428" t="s">
        <v>133</v>
      </c>
      <c r="BT428">
        <v>1</v>
      </c>
      <c r="BU428" t="s">
        <v>124</v>
      </c>
      <c r="BV428">
        <f>IF(fun[[#This Row],[FireplaceQu]]="Ex",5,IF(fun[[#This Row],[FireplaceQu]]="Gd",4,IF(fun[[#This Row],[FireplaceQu]]="TA",3,IF(fun[[#This Row],[FireplaceQu]]="Fa",2,0))))</f>
        <v>3</v>
      </c>
      <c r="BW428" t="s">
        <v>134</v>
      </c>
      <c r="BX428">
        <v>1989</v>
      </c>
      <c r="BY428" t="s">
        <v>183</v>
      </c>
      <c r="BZ428">
        <v>2</v>
      </c>
      <c r="CA428">
        <v>569</v>
      </c>
      <c r="CB428" t="s">
        <v>124</v>
      </c>
      <c r="CC428">
        <f>IF(fun[[#This Row],[GarageQual]]="Ex",5,IF(fun[[#This Row],[GarageQual]]="Gd",4,IF(fun[[#This Row],[GarageQual]]="TA",3,IF(fun[[#This Row],[GarageQual]]="Fa",2,IF(fun[[#This Row],[GarageQual]]="Po",1,0)))))</f>
        <v>3</v>
      </c>
      <c r="CD428" t="s">
        <v>124</v>
      </c>
      <c r="CE428">
        <f>IF(fun[[#This Row],[GarageCond]]="Ex",5,IF(fun[[#This Row],[GarageCond]]="Gd",4,IF(fun[[#This Row],[GarageCond]]="TA",3,IF(fun[[#This Row],[GarageCond]]="Fa",2,IF(fun[[#This Row],[GarageCond]]="Po",1,0)))))</f>
        <v>3</v>
      </c>
      <c r="CF428" t="s">
        <v>131</v>
      </c>
      <c r="CG428">
        <v>80</v>
      </c>
      <c r="CH428">
        <v>0</v>
      </c>
      <c r="CI428">
        <v>0</v>
      </c>
      <c r="CJ428">
        <v>0</v>
      </c>
      <c r="CK428">
        <v>396</v>
      </c>
      <c r="CL428">
        <f>(0.5*fun[[#This Row],[WoodDeckSF]])+fun[[#This Row],[OpenPorchSF]]+(2*fun[[#This Row],[EnclosedPorch]])+(1.5*fun[[#This Row],[3SsnPorch]])+fun[[#This Row],[ScreenPorch]]</f>
        <v>436</v>
      </c>
      <c r="CM428">
        <v>0</v>
      </c>
      <c r="CN428" t="s">
        <v>109</v>
      </c>
      <c r="CO428">
        <f>IF(fun[[#This Row],[PoolQC]]="Ex",5,IF(fun[[#This Row],[PoolQC]]="Gd",4,IF(fun[[#This Row],[PoolQC]]="TA",3,IF(fun[[#This Row],[PoolQC]]="Fa",2,IF(fun[[#This Row],[PoolQC]]="Po",1,0)))))</f>
        <v>0</v>
      </c>
      <c r="CP428" t="s">
        <v>109</v>
      </c>
      <c r="CQ428" t="s">
        <v>109</v>
      </c>
      <c r="CR428">
        <v>0</v>
      </c>
      <c r="CS428">
        <v>8</v>
      </c>
      <c r="CT428">
        <v>2009</v>
      </c>
      <c r="CU428" t="s">
        <v>136</v>
      </c>
      <c r="CV428" t="s">
        <v>137</v>
      </c>
      <c r="CW428">
        <f>COUNTIF(fun[[#This Row],[Id]:[SaleCondition]],0)</f>
        <v>15</v>
      </c>
      <c r="CX428">
        <f>COUNTIF(fun[[#This Row],[Id]:[SaleCondition]],"NA")</f>
        <v>5</v>
      </c>
      <c r="CY428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428">
        <f>fun[NUM_ExCond]+fun[NUM_BsmtCond]+fun[NUM_GarCond]</f>
        <v>9</v>
      </c>
      <c r="DA4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4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428">
        <v>275000</v>
      </c>
    </row>
    <row r="429" spans="1:107" x14ac:dyDescent="0.25">
      <c r="A429">
        <v>428</v>
      </c>
      <c r="B429">
        <v>20</v>
      </c>
      <c r="C429" t="s">
        <v>107</v>
      </c>
      <c r="D429">
        <f>IF(fun[[#This Row],[MSZoning]]="RL",1,0)</f>
        <v>1</v>
      </c>
      <c r="E429">
        <f>IF(fun[[#This Row],[rl]]="RM",1,0)</f>
        <v>0</v>
      </c>
      <c r="F429">
        <f>IF(fun[[#This Row],[rm]]="RH",1,0)</f>
        <v>0</v>
      </c>
      <c r="G429">
        <f>IF(fun[[#This Row],[rh]]="C (all)",1,0)</f>
        <v>0</v>
      </c>
      <c r="H429">
        <v>77</v>
      </c>
      <c r="I429">
        <f>IF(fun[[#This Row],[LotFrontage]]="NA",0,fun[[#This Row],[LotFrontage]])</f>
        <v>77</v>
      </c>
      <c r="J429">
        <v>8593</v>
      </c>
      <c r="K429" t="s">
        <v>108</v>
      </c>
      <c r="L429" t="s">
        <v>109</v>
      </c>
      <c r="M429" t="s">
        <v>146</v>
      </c>
      <c r="N429" t="s">
        <v>111</v>
      </c>
      <c r="O429" t="s">
        <v>112</v>
      </c>
      <c r="P429" t="s">
        <v>113</v>
      </c>
      <c r="Q429" t="s">
        <v>114</v>
      </c>
      <c r="R429" t="s">
        <v>188</v>
      </c>
      <c r="S429" t="s">
        <v>116</v>
      </c>
      <c r="T429" t="s">
        <v>116</v>
      </c>
      <c r="U429" t="s">
        <v>117</v>
      </c>
      <c r="V429" t="s">
        <v>141</v>
      </c>
      <c r="W429">
        <v>4</v>
      </c>
      <c r="X429">
        <v>6</v>
      </c>
      <c r="Y429">
        <v>1957</v>
      </c>
      <c r="Z429">
        <v>1957</v>
      </c>
      <c r="AA429" t="s">
        <v>178</v>
      </c>
      <c r="AB429" t="s">
        <v>120</v>
      </c>
      <c r="AC429" t="s">
        <v>142</v>
      </c>
      <c r="AD429" t="s">
        <v>142</v>
      </c>
      <c r="AE429" t="s">
        <v>143</v>
      </c>
      <c r="AF429">
        <v>0</v>
      </c>
      <c r="AG429" t="s">
        <v>124</v>
      </c>
      <c r="AH429">
        <f>IF(fun[[#This Row],[ExterQual]]="Ex",5,IF(fun[[#This Row],[ExterQual]]="Gd",4,IF(fun[[#This Row],[ExterQual]]="TA",3,IF(fun[[#This Row],[ExterQual]]="Fa",2,1))))</f>
        <v>3</v>
      </c>
      <c r="AI429" t="s">
        <v>124</v>
      </c>
      <c r="AJ429">
        <f>IF(fun[[#This Row],[ExterCond]]="Ex",5,IF(fun[[#This Row],[ExterCond]]="Gd",4,IF(fun[[#This Row],[ExterCond]]="TA",3,IF(fun[[#This Row],[ExterCond]]="Fa",2,1))))</f>
        <v>3</v>
      </c>
      <c r="AK429" t="s">
        <v>144</v>
      </c>
      <c r="AL429" t="s">
        <v>124</v>
      </c>
      <c r="AM429">
        <f>IF(fun[[#This Row],[BsmtQual]]="Ex",5,IF(fun[[#This Row],[BsmtQual]]="Gd",4,IF(fun[[#This Row],[BsmtQual]]="TA",3,IF(fun[[#This Row],[BsmtQual]]="Fa",2,IF(fun[[#This Row],[BsmtQual]]="Po",1,0)))))</f>
        <v>3</v>
      </c>
      <c r="AN429" t="s">
        <v>124</v>
      </c>
      <c r="AO429">
        <f>IF(fun[[#This Row],[BsmtCond]]="Ex",5,IF(fun[[#This Row],[BsmtCond]]="Gd",4,IF(fun[[#This Row],[BsmtCond]]="TA",3,IF(fun[[#This Row],[BsmtCond]]="Fa",2,IF(fun[[#This Row],[BsmtCond]]="Po",1,0)))))</f>
        <v>3</v>
      </c>
      <c r="AP429" t="s">
        <v>126</v>
      </c>
      <c r="AQ429">
        <f>IF(fun[[#This Row],[BsmtExposure]]="Gd",3,IF(fun[[#This Row],[BsmtExposure]]="Av",2,IF(fun[[#This Row],[BsmtExposure]]="Mn",1,0)))</f>
        <v>0</v>
      </c>
      <c r="AR429" t="s">
        <v>179</v>
      </c>
      <c r="AS429">
        <v>288</v>
      </c>
      <c r="AT429" t="s">
        <v>128</v>
      </c>
      <c r="AU429">
        <v>0</v>
      </c>
      <c r="AV429">
        <v>619</v>
      </c>
      <c r="AW429">
        <v>907</v>
      </c>
      <c r="AX429" t="s">
        <v>129</v>
      </c>
      <c r="AY429" t="s">
        <v>130</v>
      </c>
      <c r="AZ429">
        <f>IF(fun[[#This Row],[HeatingQC]]="Ex",5,IF(fun[[#This Row],[HeatingQC]]="Gd",4,IF(fun[[#This Row],[HeatingQC]]="TA",3,IF(fun[[#This Row],[HeatingQC]]="Fa",2,IF(fun[[#This Row],[HeatingQC]]="Po",1,0)))))</f>
        <v>5</v>
      </c>
      <c r="BA429" t="s">
        <v>131</v>
      </c>
      <c r="BB429" t="s">
        <v>132</v>
      </c>
      <c r="BC429">
        <v>907</v>
      </c>
      <c r="BD429">
        <v>0</v>
      </c>
      <c r="BE429">
        <v>0</v>
      </c>
      <c r="BF429">
        <v>907</v>
      </c>
      <c r="BG429">
        <f>LOG(fun[[#This Row],[GrLivArea]])</f>
        <v>2.9576072870600951</v>
      </c>
      <c r="BH429">
        <v>0</v>
      </c>
      <c r="BI429">
        <v>0</v>
      </c>
      <c r="BJ429">
        <f>fun[[#This Row],[BsmtFullBath]]+(0.5*fun[[#This Row],[BsmtHalfBath]])</f>
        <v>0</v>
      </c>
      <c r="BK429">
        <v>1</v>
      </c>
      <c r="BL429">
        <v>0</v>
      </c>
      <c r="BM429">
        <f>fun[[#This Row],[HalfBath]]+fun[[#This Row],[TOTBaseBath]]+fun[[#This Row],[FullBath]]</f>
        <v>1</v>
      </c>
      <c r="BN429">
        <v>3</v>
      </c>
      <c r="BO429">
        <v>1</v>
      </c>
      <c r="BP429" t="s">
        <v>124</v>
      </c>
      <c r="BQ429">
        <f>IF(fun[[#This Row],[KitchenQual]]="Ex",5,IF(fun[[#This Row],[KitchenQual]]="Gd",4,IF(fun[[#This Row],[KitchenQual]]="TA",3,IF(fun[[#This Row],[KitchenQual]]="Fa",2,0))))</f>
        <v>3</v>
      </c>
      <c r="BR429">
        <v>5</v>
      </c>
      <c r="BS429" t="s">
        <v>133</v>
      </c>
      <c r="BT429">
        <v>0</v>
      </c>
      <c r="BU429" t="s">
        <v>109</v>
      </c>
      <c r="BV429">
        <f>IF(fun[[#This Row],[FireplaceQu]]="Ex",5,IF(fun[[#This Row],[FireplaceQu]]="Gd",4,IF(fun[[#This Row],[FireplaceQu]]="TA",3,IF(fun[[#This Row],[FireplaceQu]]="Fa",2,0))))</f>
        <v>0</v>
      </c>
      <c r="BW429" t="s">
        <v>153</v>
      </c>
      <c r="BX429">
        <v>1964</v>
      </c>
      <c r="BY429" t="s">
        <v>128</v>
      </c>
      <c r="BZ429">
        <v>1</v>
      </c>
      <c r="CA429">
        <v>352</v>
      </c>
      <c r="CB429" t="s">
        <v>124</v>
      </c>
      <c r="CC429">
        <f>IF(fun[[#This Row],[GarageQual]]="Ex",5,IF(fun[[#This Row],[GarageQual]]="Gd",4,IF(fun[[#This Row],[GarageQual]]="TA",3,IF(fun[[#This Row],[GarageQual]]="Fa",2,IF(fun[[#This Row],[GarageQual]]="Po",1,0)))))</f>
        <v>3</v>
      </c>
      <c r="CD429" t="s">
        <v>124</v>
      </c>
      <c r="CE429">
        <f>IF(fun[[#This Row],[GarageCond]]="Ex",5,IF(fun[[#This Row],[GarageCond]]="Gd",4,IF(fun[[#This Row],[GarageCond]]="TA",3,IF(fun[[#This Row],[GarageCond]]="Fa",2,IF(fun[[#This Row],[GarageCond]]="Po",1,0)))))</f>
        <v>3</v>
      </c>
      <c r="CF429" t="s">
        <v>131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f>(0.5*fun[[#This Row],[WoodDeckSF]])+fun[[#This Row],[OpenPorchSF]]+(2*fun[[#This Row],[EnclosedPorch]])+(1.5*fun[[#This Row],[3SsnPorch]])+fun[[#This Row],[ScreenPorch]]</f>
        <v>0</v>
      </c>
      <c r="CM429">
        <v>0</v>
      </c>
      <c r="CN429" t="s">
        <v>109</v>
      </c>
      <c r="CO429">
        <f>IF(fun[[#This Row],[PoolQC]]="Ex",5,IF(fun[[#This Row],[PoolQC]]="Gd",4,IF(fun[[#This Row],[PoolQC]]="TA",3,IF(fun[[#This Row],[PoolQC]]="Fa",2,IF(fun[[#This Row],[PoolQC]]="Po",1,0)))))</f>
        <v>0</v>
      </c>
      <c r="CP429" t="s">
        <v>109</v>
      </c>
      <c r="CQ429" t="s">
        <v>109</v>
      </c>
      <c r="CR429">
        <v>0</v>
      </c>
      <c r="CS429">
        <v>7</v>
      </c>
      <c r="CT429">
        <v>2008</v>
      </c>
      <c r="CU429" t="s">
        <v>136</v>
      </c>
      <c r="CV429" t="s">
        <v>137</v>
      </c>
      <c r="CW429">
        <f>COUNTIF(fun[[#This Row],[Id]:[SaleCondition]],0)</f>
        <v>23</v>
      </c>
      <c r="CX429">
        <f>COUNTIF(fun[[#This Row],[Id]:[SaleCondition]],"NA")</f>
        <v>5</v>
      </c>
      <c r="CY42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429">
        <f>fun[NUM_ExCond]+fun[NUM_BsmtCond]+fun[NUM_GarCond]</f>
        <v>9</v>
      </c>
      <c r="DA4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4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429">
        <v>109008</v>
      </c>
    </row>
    <row r="430" spans="1:107" x14ac:dyDescent="0.25">
      <c r="A430">
        <v>429</v>
      </c>
      <c r="B430">
        <v>20</v>
      </c>
      <c r="C430" t="s">
        <v>107</v>
      </c>
      <c r="D430">
        <f>IF(fun[[#This Row],[MSZoning]]="RL",1,0)</f>
        <v>1</v>
      </c>
      <c r="E430">
        <f>IF(fun[[#This Row],[rl]]="RM",1,0)</f>
        <v>0</v>
      </c>
      <c r="F430">
        <f>IF(fun[[#This Row],[rm]]="RH",1,0)</f>
        <v>0</v>
      </c>
      <c r="G430">
        <f>IF(fun[[#This Row],[rh]]="C (all)",1,0)</f>
        <v>0</v>
      </c>
      <c r="H430">
        <v>64</v>
      </c>
      <c r="I430">
        <f>IF(fun[[#This Row],[LotFrontage]]="NA",0,fun[[#This Row],[LotFrontage]])</f>
        <v>64</v>
      </c>
      <c r="J430">
        <v>6762</v>
      </c>
      <c r="K430" t="s">
        <v>108</v>
      </c>
      <c r="L430" t="s">
        <v>109</v>
      </c>
      <c r="M430" t="s">
        <v>110</v>
      </c>
      <c r="N430" t="s">
        <v>111</v>
      </c>
      <c r="O430" t="s">
        <v>112</v>
      </c>
      <c r="P430" t="s">
        <v>113</v>
      </c>
      <c r="Q430" t="s">
        <v>114</v>
      </c>
      <c r="R430" t="s">
        <v>115</v>
      </c>
      <c r="S430" t="s">
        <v>116</v>
      </c>
      <c r="T430" t="s">
        <v>116</v>
      </c>
      <c r="U430" t="s">
        <v>117</v>
      </c>
      <c r="V430" t="s">
        <v>141</v>
      </c>
      <c r="W430">
        <v>7</v>
      </c>
      <c r="X430">
        <v>5</v>
      </c>
      <c r="Y430">
        <v>2007</v>
      </c>
      <c r="Z430">
        <v>2007</v>
      </c>
      <c r="AA430" t="s">
        <v>119</v>
      </c>
      <c r="AB430" t="s">
        <v>120</v>
      </c>
      <c r="AC430" t="s">
        <v>121</v>
      </c>
      <c r="AD430" t="s">
        <v>121</v>
      </c>
      <c r="AE430" t="s">
        <v>122</v>
      </c>
      <c r="AF430">
        <v>108</v>
      </c>
      <c r="AG430" t="s">
        <v>123</v>
      </c>
      <c r="AH430">
        <f>IF(fun[[#This Row],[ExterQual]]="Ex",5,IF(fun[[#This Row],[ExterQual]]="Gd",4,IF(fun[[#This Row],[ExterQual]]="TA",3,IF(fun[[#This Row],[ExterQual]]="Fa",2,1))))</f>
        <v>4</v>
      </c>
      <c r="AI430" t="s">
        <v>124</v>
      </c>
      <c r="AJ430">
        <f>IF(fun[[#This Row],[ExterCond]]="Ex",5,IF(fun[[#This Row],[ExterCond]]="Gd",4,IF(fun[[#This Row],[ExterCond]]="TA",3,IF(fun[[#This Row],[ExterCond]]="Fa",2,1))))</f>
        <v>3</v>
      </c>
      <c r="AK430" t="s">
        <v>125</v>
      </c>
      <c r="AL430" t="s">
        <v>123</v>
      </c>
      <c r="AM430">
        <f>IF(fun[[#This Row],[BsmtQual]]="Ex",5,IF(fun[[#This Row],[BsmtQual]]="Gd",4,IF(fun[[#This Row],[BsmtQual]]="TA",3,IF(fun[[#This Row],[BsmtQual]]="Fa",2,IF(fun[[#This Row],[BsmtQual]]="Po",1,0)))))</f>
        <v>4</v>
      </c>
      <c r="AN430" t="s">
        <v>124</v>
      </c>
      <c r="AO430">
        <f>IF(fun[[#This Row],[BsmtCond]]="Ex",5,IF(fun[[#This Row],[BsmtCond]]="Gd",4,IF(fun[[#This Row],[BsmtCond]]="TA",3,IF(fun[[#This Row],[BsmtCond]]="Fa",2,IF(fun[[#This Row],[BsmtCond]]="Po",1,0)))))</f>
        <v>3</v>
      </c>
      <c r="AP430" t="s">
        <v>126</v>
      </c>
      <c r="AQ430">
        <f>IF(fun[[#This Row],[BsmtExposure]]="Gd",3,IF(fun[[#This Row],[BsmtExposure]]="Av",2,IF(fun[[#This Row],[BsmtExposure]]="Mn",1,0)))</f>
        <v>0</v>
      </c>
      <c r="AR430" t="s">
        <v>127</v>
      </c>
      <c r="AS430">
        <v>664</v>
      </c>
      <c r="AT430" t="s">
        <v>128</v>
      </c>
      <c r="AU430">
        <v>0</v>
      </c>
      <c r="AV430">
        <v>544</v>
      </c>
      <c r="AW430">
        <v>1208</v>
      </c>
      <c r="AX430" t="s">
        <v>129</v>
      </c>
      <c r="AY430" t="s">
        <v>130</v>
      </c>
      <c r="AZ430">
        <f>IF(fun[[#This Row],[HeatingQC]]="Ex",5,IF(fun[[#This Row],[HeatingQC]]="Gd",4,IF(fun[[#This Row],[HeatingQC]]="TA",3,IF(fun[[#This Row],[HeatingQC]]="Fa",2,IF(fun[[#This Row],[HeatingQC]]="Po",1,0)))))</f>
        <v>5</v>
      </c>
      <c r="BA430" t="s">
        <v>131</v>
      </c>
      <c r="BB430" t="s">
        <v>132</v>
      </c>
      <c r="BC430">
        <v>1208</v>
      </c>
      <c r="BD430">
        <v>0</v>
      </c>
      <c r="BE430">
        <v>0</v>
      </c>
      <c r="BF430">
        <v>1208</v>
      </c>
      <c r="BG430">
        <f>LOG(fun[[#This Row],[GrLivArea]])</f>
        <v>3.082066934285113</v>
      </c>
      <c r="BH430">
        <v>1</v>
      </c>
      <c r="BI430">
        <v>0</v>
      </c>
      <c r="BJ430">
        <f>fun[[#This Row],[BsmtFullBath]]+(0.5*fun[[#This Row],[BsmtHalfBath]])</f>
        <v>1</v>
      </c>
      <c r="BK430">
        <v>2</v>
      </c>
      <c r="BL430">
        <v>0</v>
      </c>
      <c r="BM430">
        <f>fun[[#This Row],[HalfBath]]+fun[[#This Row],[TOTBaseBath]]+fun[[#This Row],[FullBath]]</f>
        <v>3</v>
      </c>
      <c r="BN430">
        <v>2</v>
      </c>
      <c r="BO430">
        <v>1</v>
      </c>
      <c r="BP430" t="s">
        <v>123</v>
      </c>
      <c r="BQ430">
        <f>IF(fun[[#This Row],[KitchenQual]]="Ex",5,IF(fun[[#This Row],[KitchenQual]]="Gd",4,IF(fun[[#This Row],[KitchenQual]]="TA",3,IF(fun[[#This Row],[KitchenQual]]="Fa",2,0))))</f>
        <v>4</v>
      </c>
      <c r="BR430">
        <v>6</v>
      </c>
      <c r="BS430" t="s">
        <v>133</v>
      </c>
      <c r="BT430">
        <v>0</v>
      </c>
      <c r="BU430" t="s">
        <v>109</v>
      </c>
      <c r="BV430">
        <f>IF(fun[[#This Row],[FireplaceQu]]="Ex",5,IF(fun[[#This Row],[FireplaceQu]]="Gd",4,IF(fun[[#This Row],[FireplaceQu]]="TA",3,IF(fun[[#This Row],[FireplaceQu]]="Fa",2,0))))</f>
        <v>0</v>
      </c>
      <c r="BW430" t="s">
        <v>134</v>
      </c>
      <c r="BX430">
        <v>2007</v>
      </c>
      <c r="BY430" t="s">
        <v>135</v>
      </c>
      <c r="BZ430">
        <v>2</v>
      </c>
      <c r="CA430">
        <v>628</v>
      </c>
      <c r="CB430" t="s">
        <v>124</v>
      </c>
      <c r="CC430">
        <f>IF(fun[[#This Row],[GarageQual]]="Ex",5,IF(fun[[#This Row],[GarageQual]]="Gd",4,IF(fun[[#This Row],[GarageQual]]="TA",3,IF(fun[[#This Row],[GarageQual]]="Fa",2,IF(fun[[#This Row],[GarageQual]]="Po",1,0)))))</f>
        <v>3</v>
      </c>
      <c r="CD430" t="s">
        <v>124</v>
      </c>
      <c r="CE430">
        <f>IF(fun[[#This Row],[GarageCond]]="Ex",5,IF(fun[[#This Row],[GarageCond]]="Gd",4,IF(fun[[#This Row],[GarageCond]]="TA",3,IF(fun[[#This Row],[GarageCond]]="Fa",2,IF(fun[[#This Row],[GarageCond]]="Po",1,0)))))</f>
        <v>3</v>
      </c>
      <c r="CF430" t="s">
        <v>131</v>
      </c>
      <c r="CG430">
        <v>105</v>
      </c>
      <c r="CH430">
        <v>54</v>
      </c>
      <c r="CI430">
        <v>0</v>
      </c>
      <c r="CJ430">
        <v>0</v>
      </c>
      <c r="CK430">
        <v>0</v>
      </c>
      <c r="CL430">
        <f>(0.5*fun[[#This Row],[WoodDeckSF]])+fun[[#This Row],[OpenPorchSF]]+(2*fun[[#This Row],[EnclosedPorch]])+(1.5*fun[[#This Row],[3SsnPorch]])+fun[[#This Row],[ScreenPorch]]</f>
        <v>106.5</v>
      </c>
      <c r="CM430">
        <v>0</v>
      </c>
      <c r="CN430" t="s">
        <v>109</v>
      </c>
      <c r="CO430">
        <f>IF(fun[[#This Row],[PoolQC]]="Ex",5,IF(fun[[#This Row],[PoolQC]]="Gd",4,IF(fun[[#This Row],[PoolQC]]="TA",3,IF(fun[[#This Row],[PoolQC]]="Fa",2,IF(fun[[#This Row],[PoolQC]]="Po",1,0)))))</f>
        <v>0</v>
      </c>
      <c r="CP430" t="s">
        <v>109</v>
      </c>
      <c r="CQ430" t="s">
        <v>109</v>
      </c>
      <c r="CR430">
        <v>0</v>
      </c>
      <c r="CS430">
        <v>9</v>
      </c>
      <c r="CT430">
        <v>2007</v>
      </c>
      <c r="CU430" t="s">
        <v>184</v>
      </c>
      <c r="CV430" t="s">
        <v>185</v>
      </c>
      <c r="CW430">
        <f>COUNTIF(fun[[#This Row],[Id]:[SaleCondition]],0)</f>
        <v>17</v>
      </c>
      <c r="CX430">
        <f>COUNTIF(fun[[#This Row],[Id]:[SaleCondition]],"NA")</f>
        <v>5</v>
      </c>
      <c r="CY43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30">
        <f>fun[NUM_ExCond]+fun[NUM_BsmtCond]+fun[NUM_GarCond]</f>
        <v>9</v>
      </c>
      <c r="DA4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4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430">
        <v>195400</v>
      </c>
    </row>
    <row r="431" spans="1:107" x14ac:dyDescent="0.25">
      <c r="A431">
        <v>430</v>
      </c>
      <c r="B431">
        <v>20</v>
      </c>
      <c r="C431" t="s">
        <v>107</v>
      </c>
      <c r="D431">
        <f>IF(fun[[#This Row],[MSZoning]]="RL",1,0)</f>
        <v>1</v>
      </c>
      <c r="E431">
        <f>IF(fun[[#This Row],[rl]]="RM",1,0)</f>
        <v>0</v>
      </c>
      <c r="F431">
        <f>IF(fun[[#This Row],[rm]]="RH",1,0)</f>
        <v>0</v>
      </c>
      <c r="G431">
        <f>IF(fun[[#This Row],[rh]]="C (all)",1,0)</f>
        <v>0</v>
      </c>
      <c r="H431">
        <v>130</v>
      </c>
      <c r="I431">
        <f>IF(fun[[#This Row],[LotFrontage]]="NA",0,fun[[#This Row],[LotFrontage]])</f>
        <v>130</v>
      </c>
      <c r="J431">
        <v>11457</v>
      </c>
      <c r="K431" t="s">
        <v>108</v>
      </c>
      <c r="L431" t="s">
        <v>109</v>
      </c>
      <c r="M431" t="s">
        <v>146</v>
      </c>
      <c r="N431" t="s">
        <v>111</v>
      </c>
      <c r="O431" t="s">
        <v>112</v>
      </c>
      <c r="P431" t="s">
        <v>148</v>
      </c>
      <c r="Q431" t="s">
        <v>114</v>
      </c>
      <c r="R431" t="s">
        <v>215</v>
      </c>
      <c r="S431" t="s">
        <v>116</v>
      </c>
      <c r="T431" t="s">
        <v>116</v>
      </c>
      <c r="U431" t="s">
        <v>117</v>
      </c>
      <c r="V431" t="s">
        <v>141</v>
      </c>
      <c r="W431">
        <v>6</v>
      </c>
      <c r="X431">
        <v>5</v>
      </c>
      <c r="Y431">
        <v>1988</v>
      </c>
      <c r="Z431">
        <v>1988</v>
      </c>
      <c r="AA431" t="s">
        <v>119</v>
      </c>
      <c r="AB431" t="s">
        <v>120</v>
      </c>
      <c r="AC431" t="s">
        <v>166</v>
      </c>
      <c r="AD431" t="s">
        <v>166</v>
      </c>
      <c r="AE431" t="s">
        <v>143</v>
      </c>
      <c r="AF431">
        <v>0</v>
      </c>
      <c r="AG431" t="s">
        <v>124</v>
      </c>
      <c r="AH431">
        <f>IF(fun[[#This Row],[ExterQual]]="Ex",5,IF(fun[[#This Row],[ExterQual]]="Gd",4,IF(fun[[#This Row],[ExterQual]]="TA",3,IF(fun[[#This Row],[ExterQual]]="Fa",2,1))))</f>
        <v>3</v>
      </c>
      <c r="AI431" t="s">
        <v>124</v>
      </c>
      <c r="AJ431">
        <f>IF(fun[[#This Row],[ExterCond]]="Ex",5,IF(fun[[#This Row],[ExterCond]]="Gd",4,IF(fun[[#This Row],[ExterCond]]="TA",3,IF(fun[[#This Row],[ExterCond]]="Fa",2,1))))</f>
        <v>3</v>
      </c>
      <c r="AK431" t="s">
        <v>144</v>
      </c>
      <c r="AL431" t="s">
        <v>123</v>
      </c>
      <c r="AM431">
        <f>IF(fun[[#This Row],[BsmtQual]]="Ex",5,IF(fun[[#This Row],[BsmtQual]]="Gd",4,IF(fun[[#This Row],[BsmtQual]]="TA",3,IF(fun[[#This Row],[BsmtQual]]="Fa",2,IF(fun[[#This Row],[BsmtQual]]="Po",1,0)))))</f>
        <v>4</v>
      </c>
      <c r="AN431" t="s">
        <v>124</v>
      </c>
      <c r="AO431">
        <f>IF(fun[[#This Row],[BsmtCond]]="Ex",5,IF(fun[[#This Row],[BsmtCond]]="Gd",4,IF(fun[[#This Row],[BsmtCond]]="TA",3,IF(fun[[#This Row],[BsmtCond]]="Fa",2,IF(fun[[#This Row],[BsmtCond]]="Po",1,0)))))</f>
        <v>3</v>
      </c>
      <c r="AP431" t="s">
        <v>147</v>
      </c>
      <c r="AQ431">
        <f>IF(fun[[#This Row],[BsmtExposure]]="Gd",3,IF(fun[[#This Row],[BsmtExposure]]="Av",2,IF(fun[[#This Row],[BsmtExposure]]="Mn",1,0)))</f>
        <v>1</v>
      </c>
      <c r="AR431" t="s">
        <v>127</v>
      </c>
      <c r="AS431">
        <v>1005</v>
      </c>
      <c r="AT431" t="s">
        <v>128</v>
      </c>
      <c r="AU431">
        <v>0</v>
      </c>
      <c r="AV431">
        <v>387</v>
      </c>
      <c r="AW431">
        <v>1392</v>
      </c>
      <c r="AX431" t="s">
        <v>129</v>
      </c>
      <c r="AY431" t="s">
        <v>124</v>
      </c>
      <c r="AZ431">
        <f>IF(fun[[#This Row],[HeatingQC]]="Ex",5,IF(fun[[#This Row],[HeatingQC]]="Gd",4,IF(fun[[#This Row],[HeatingQC]]="TA",3,IF(fun[[#This Row],[HeatingQC]]="Fa",2,IF(fun[[#This Row],[HeatingQC]]="Po",1,0)))))</f>
        <v>3</v>
      </c>
      <c r="BA431" t="s">
        <v>131</v>
      </c>
      <c r="BB431" t="s">
        <v>132</v>
      </c>
      <c r="BC431">
        <v>1412</v>
      </c>
      <c r="BD431">
        <v>0</v>
      </c>
      <c r="BE431">
        <v>0</v>
      </c>
      <c r="BF431">
        <v>1412</v>
      </c>
      <c r="BG431">
        <f>LOG(fun[[#This Row],[GrLivArea]])</f>
        <v>3.1498346967157849</v>
      </c>
      <c r="BH431">
        <v>1</v>
      </c>
      <c r="BI431">
        <v>0</v>
      </c>
      <c r="BJ431">
        <f>fun[[#This Row],[BsmtFullBath]]+(0.5*fun[[#This Row],[BsmtHalfBath]])</f>
        <v>1</v>
      </c>
      <c r="BK431">
        <v>2</v>
      </c>
      <c r="BL431">
        <v>0</v>
      </c>
      <c r="BM431">
        <f>fun[[#This Row],[HalfBath]]+fun[[#This Row],[TOTBaseBath]]+fun[[#This Row],[FullBath]]</f>
        <v>3</v>
      </c>
      <c r="BN431">
        <v>3</v>
      </c>
      <c r="BO431">
        <v>1</v>
      </c>
      <c r="BP431" t="s">
        <v>123</v>
      </c>
      <c r="BQ431">
        <f>IF(fun[[#This Row],[KitchenQual]]="Ex",5,IF(fun[[#This Row],[KitchenQual]]="Gd",4,IF(fun[[#This Row],[KitchenQual]]="TA",3,IF(fun[[#This Row],[KitchenQual]]="Fa",2,0))))</f>
        <v>4</v>
      </c>
      <c r="BR431">
        <v>6</v>
      </c>
      <c r="BS431" t="s">
        <v>133</v>
      </c>
      <c r="BT431">
        <v>1</v>
      </c>
      <c r="BU431" t="s">
        <v>124</v>
      </c>
      <c r="BV431">
        <f>IF(fun[[#This Row],[FireplaceQu]]="Ex",5,IF(fun[[#This Row],[FireplaceQu]]="Gd",4,IF(fun[[#This Row],[FireplaceQu]]="TA",3,IF(fun[[#This Row],[FireplaceQu]]="Fa",2,0))))</f>
        <v>3</v>
      </c>
      <c r="BW431" t="s">
        <v>134</v>
      </c>
      <c r="BX431">
        <v>1988</v>
      </c>
      <c r="BY431" t="s">
        <v>128</v>
      </c>
      <c r="BZ431">
        <v>2</v>
      </c>
      <c r="CA431">
        <v>576</v>
      </c>
      <c r="CB431" t="s">
        <v>124</v>
      </c>
      <c r="CC431">
        <f>IF(fun[[#This Row],[GarageQual]]="Ex",5,IF(fun[[#This Row],[GarageQual]]="Gd",4,IF(fun[[#This Row],[GarageQual]]="TA",3,IF(fun[[#This Row],[GarageQual]]="Fa",2,IF(fun[[#This Row],[GarageQual]]="Po",1,0)))))</f>
        <v>3</v>
      </c>
      <c r="CD431" t="s">
        <v>124</v>
      </c>
      <c r="CE431">
        <f>IF(fun[[#This Row],[GarageCond]]="Ex",5,IF(fun[[#This Row],[GarageCond]]="Gd",4,IF(fun[[#This Row],[GarageCond]]="TA",3,IF(fun[[#This Row],[GarageCond]]="Fa",2,IF(fun[[#This Row],[GarageCond]]="Po",1,0)))))</f>
        <v>3</v>
      </c>
      <c r="CF431" t="s">
        <v>131</v>
      </c>
      <c r="CG431">
        <v>0</v>
      </c>
      <c r="CH431">
        <v>0</v>
      </c>
      <c r="CI431">
        <v>169</v>
      </c>
      <c r="CJ431">
        <v>0</v>
      </c>
      <c r="CK431">
        <v>0</v>
      </c>
      <c r="CL431">
        <f>(0.5*fun[[#This Row],[WoodDeckSF]])+fun[[#This Row],[OpenPorchSF]]+(2*fun[[#This Row],[EnclosedPorch]])+(1.5*fun[[#This Row],[3SsnPorch]])+fun[[#This Row],[ScreenPorch]]</f>
        <v>338</v>
      </c>
      <c r="CM431">
        <v>0</v>
      </c>
      <c r="CN431" t="s">
        <v>109</v>
      </c>
      <c r="CO431">
        <f>IF(fun[[#This Row],[PoolQC]]="Ex",5,IF(fun[[#This Row],[PoolQC]]="Gd",4,IF(fun[[#This Row],[PoolQC]]="TA",3,IF(fun[[#This Row],[PoolQC]]="Fa",2,IF(fun[[#This Row],[PoolQC]]="Po",1,0)))))</f>
        <v>0</v>
      </c>
      <c r="CP431" t="s">
        <v>109</v>
      </c>
      <c r="CQ431" t="s">
        <v>109</v>
      </c>
      <c r="CR431">
        <v>0</v>
      </c>
      <c r="CS431">
        <v>3</v>
      </c>
      <c r="CT431">
        <v>2009</v>
      </c>
      <c r="CU431" t="s">
        <v>136</v>
      </c>
      <c r="CV431" t="s">
        <v>137</v>
      </c>
      <c r="CW431">
        <f>COUNTIF(fun[[#This Row],[Id]:[SaleCondition]],0)</f>
        <v>16</v>
      </c>
      <c r="CX431">
        <f>COUNTIF(fun[[#This Row],[Id]:[SaleCondition]],"NA")</f>
        <v>4</v>
      </c>
      <c r="CY431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431">
        <f>fun[NUM_ExCond]+fun[NUM_BsmtCond]+fun[NUM_GarCond]</f>
        <v>9</v>
      </c>
      <c r="DA4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4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</v>
      </c>
      <c r="DC431">
        <v>175000</v>
      </c>
    </row>
    <row r="432" spans="1:107" x14ac:dyDescent="0.25">
      <c r="A432">
        <v>431</v>
      </c>
      <c r="B432">
        <v>160</v>
      </c>
      <c r="C432" t="s">
        <v>168</v>
      </c>
      <c r="D432">
        <f>IF(fun[[#This Row],[MSZoning]]="RL",1,0)</f>
        <v>0</v>
      </c>
      <c r="E432">
        <f>IF(fun[[#This Row],[rl]]="RM",1,0)</f>
        <v>0</v>
      </c>
      <c r="F432">
        <f>IF(fun[[#This Row],[rm]]="RH",1,0)</f>
        <v>0</v>
      </c>
      <c r="G432">
        <f>IF(fun[[#This Row],[rh]]="C (all)",1,0)</f>
        <v>0</v>
      </c>
      <c r="H432">
        <v>21</v>
      </c>
      <c r="I432">
        <f>IF(fun[[#This Row],[LotFrontage]]="NA",0,fun[[#This Row],[LotFrontage]])</f>
        <v>21</v>
      </c>
      <c r="J432">
        <v>1680</v>
      </c>
      <c r="K432" t="s">
        <v>108</v>
      </c>
      <c r="L432" t="s">
        <v>109</v>
      </c>
      <c r="M432" t="s">
        <v>110</v>
      </c>
      <c r="N432" t="s">
        <v>111</v>
      </c>
      <c r="O432" t="s">
        <v>112</v>
      </c>
      <c r="P432" t="s">
        <v>113</v>
      </c>
      <c r="Q432" t="s">
        <v>114</v>
      </c>
      <c r="R432" t="s">
        <v>254</v>
      </c>
      <c r="S432" t="s">
        <v>116</v>
      </c>
      <c r="T432" t="s">
        <v>116</v>
      </c>
      <c r="U432" t="s">
        <v>224</v>
      </c>
      <c r="V432" t="s">
        <v>118</v>
      </c>
      <c r="W432">
        <v>6</v>
      </c>
      <c r="X432">
        <v>5</v>
      </c>
      <c r="Y432">
        <v>1971</v>
      </c>
      <c r="Z432">
        <v>1971</v>
      </c>
      <c r="AA432" t="s">
        <v>119</v>
      </c>
      <c r="AB432" t="s">
        <v>120</v>
      </c>
      <c r="AC432" t="s">
        <v>166</v>
      </c>
      <c r="AD432" t="s">
        <v>166</v>
      </c>
      <c r="AE432" t="s">
        <v>122</v>
      </c>
      <c r="AF432">
        <v>232</v>
      </c>
      <c r="AG432" t="s">
        <v>124</v>
      </c>
      <c r="AH432">
        <f>IF(fun[[#This Row],[ExterQual]]="Ex",5,IF(fun[[#This Row],[ExterQual]]="Gd",4,IF(fun[[#This Row],[ExterQual]]="TA",3,IF(fun[[#This Row],[ExterQual]]="Fa",2,1))))</f>
        <v>3</v>
      </c>
      <c r="AI432" t="s">
        <v>124</v>
      </c>
      <c r="AJ432">
        <f>IF(fun[[#This Row],[ExterCond]]="Ex",5,IF(fun[[#This Row],[ExterCond]]="Gd",4,IF(fun[[#This Row],[ExterCond]]="TA",3,IF(fun[[#This Row],[ExterCond]]="Fa",2,1))))</f>
        <v>3</v>
      </c>
      <c r="AK432" t="s">
        <v>144</v>
      </c>
      <c r="AL432" t="s">
        <v>124</v>
      </c>
      <c r="AM432">
        <f>IF(fun[[#This Row],[BsmtQual]]="Ex",5,IF(fun[[#This Row],[BsmtQual]]="Gd",4,IF(fun[[#This Row],[BsmtQual]]="TA",3,IF(fun[[#This Row],[BsmtQual]]="Fa",2,IF(fun[[#This Row],[BsmtQual]]="Po",1,0)))))</f>
        <v>3</v>
      </c>
      <c r="AN432" t="s">
        <v>124</v>
      </c>
      <c r="AO432">
        <f>IF(fun[[#This Row],[BsmtCond]]="Ex",5,IF(fun[[#This Row],[BsmtCond]]="Gd",4,IF(fun[[#This Row],[BsmtCond]]="TA",3,IF(fun[[#This Row],[BsmtCond]]="Fa",2,IF(fun[[#This Row],[BsmtCond]]="Po",1,0)))))</f>
        <v>3</v>
      </c>
      <c r="AP432" t="s">
        <v>126</v>
      </c>
      <c r="AQ432">
        <f>IF(fun[[#This Row],[BsmtExposure]]="Gd",3,IF(fun[[#This Row],[BsmtExposure]]="Av",2,IF(fun[[#This Row],[BsmtExposure]]="Mn",1,0)))</f>
        <v>0</v>
      </c>
      <c r="AR432" t="s">
        <v>145</v>
      </c>
      <c r="AS432">
        <v>387</v>
      </c>
      <c r="AT432" t="s">
        <v>128</v>
      </c>
      <c r="AU432">
        <v>0</v>
      </c>
      <c r="AV432">
        <v>96</v>
      </c>
      <c r="AW432">
        <v>483</v>
      </c>
      <c r="AX432" t="s">
        <v>129</v>
      </c>
      <c r="AY432" t="s">
        <v>124</v>
      </c>
      <c r="AZ432">
        <f>IF(fun[[#This Row],[HeatingQC]]="Ex",5,IF(fun[[#This Row],[HeatingQC]]="Gd",4,IF(fun[[#This Row],[HeatingQC]]="TA",3,IF(fun[[#This Row],[HeatingQC]]="Fa",2,IF(fun[[#This Row],[HeatingQC]]="Po",1,0)))))</f>
        <v>3</v>
      </c>
      <c r="BA432" t="s">
        <v>131</v>
      </c>
      <c r="BB432" t="s">
        <v>132</v>
      </c>
      <c r="BC432">
        <v>483</v>
      </c>
      <c r="BD432">
        <v>504</v>
      </c>
      <c r="BE432">
        <v>0</v>
      </c>
      <c r="BF432">
        <v>987</v>
      </c>
      <c r="BG432">
        <f>LOG(fun[[#This Row],[GrLivArea]])</f>
        <v>2.9943171526696366</v>
      </c>
      <c r="BH432">
        <v>0</v>
      </c>
      <c r="BI432">
        <v>0</v>
      </c>
      <c r="BJ432">
        <f>fun[[#This Row],[BsmtFullBath]]+(0.5*fun[[#This Row],[BsmtHalfBath]])</f>
        <v>0</v>
      </c>
      <c r="BK432">
        <v>1</v>
      </c>
      <c r="BL432">
        <v>1</v>
      </c>
      <c r="BM432">
        <f>fun[[#This Row],[HalfBath]]+fun[[#This Row],[TOTBaseBath]]+fun[[#This Row],[FullBath]]</f>
        <v>2</v>
      </c>
      <c r="BN432">
        <v>2</v>
      </c>
      <c r="BO432">
        <v>1</v>
      </c>
      <c r="BP432" t="s">
        <v>124</v>
      </c>
      <c r="BQ432">
        <f>IF(fun[[#This Row],[KitchenQual]]="Ex",5,IF(fun[[#This Row],[KitchenQual]]="Gd",4,IF(fun[[#This Row],[KitchenQual]]="TA",3,IF(fun[[#This Row],[KitchenQual]]="Fa",2,0))))</f>
        <v>3</v>
      </c>
      <c r="BR432">
        <v>4</v>
      </c>
      <c r="BS432" t="s">
        <v>133</v>
      </c>
      <c r="BT432">
        <v>0</v>
      </c>
      <c r="BU432" t="s">
        <v>109</v>
      </c>
      <c r="BV432">
        <f>IF(fun[[#This Row],[FireplaceQu]]="Ex",5,IF(fun[[#This Row],[FireplaceQu]]="Gd",4,IF(fun[[#This Row],[FireplaceQu]]="TA",3,IF(fun[[#This Row],[FireplaceQu]]="Fa",2,0))))</f>
        <v>0</v>
      </c>
      <c r="BW432" t="s">
        <v>153</v>
      </c>
      <c r="BX432">
        <v>1971</v>
      </c>
      <c r="BY432" t="s">
        <v>128</v>
      </c>
      <c r="BZ432">
        <v>1</v>
      </c>
      <c r="CA432">
        <v>264</v>
      </c>
      <c r="CB432" t="s">
        <v>124</v>
      </c>
      <c r="CC432">
        <f>IF(fun[[#This Row],[GarageQual]]="Ex",5,IF(fun[[#This Row],[GarageQual]]="Gd",4,IF(fun[[#This Row],[GarageQual]]="TA",3,IF(fun[[#This Row],[GarageQual]]="Fa",2,IF(fun[[#This Row],[GarageQual]]="Po",1,0)))))</f>
        <v>3</v>
      </c>
      <c r="CD432" t="s">
        <v>124</v>
      </c>
      <c r="CE432">
        <f>IF(fun[[#This Row],[GarageCond]]="Ex",5,IF(fun[[#This Row],[GarageCond]]="Gd",4,IF(fun[[#This Row],[GarageCond]]="TA",3,IF(fun[[#This Row],[GarageCond]]="Fa",2,IF(fun[[#This Row],[GarageCond]]="Po",1,0)))))</f>
        <v>3</v>
      </c>
      <c r="CF432" t="s">
        <v>131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f>(0.5*fun[[#This Row],[WoodDeckSF]])+fun[[#This Row],[OpenPorchSF]]+(2*fun[[#This Row],[EnclosedPorch]])+(1.5*fun[[#This Row],[3SsnPorch]])+fun[[#This Row],[ScreenPorch]]</f>
        <v>0</v>
      </c>
      <c r="CM432">
        <v>0</v>
      </c>
      <c r="CN432" t="s">
        <v>109</v>
      </c>
      <c r="CO432">
        <f>IF(fun[[#This Row],[PoolQC]]="Ex",5,IF(fun[[#This Row],[PoolQC]]="Gd",4,IF(fun[[#This Row],[PoolQC]]="TA",3,IF(fun[[#This Row],[PoolQC]]="Fa",2,IF(fun[[#This Row],[PoolQC]]="Po",1,0)))))</f>
        <v>0</v>
      </c>
      <c r="CP432" t="s">
        <v>109</v>
      </c>
      <c r="CQ432" t="s">
        <v>109</v>
      </c>
      <c r="CR432">
        <v>0</v>
      </c>
      <c r="CS432">
        <v>7</v>
      </c>
      <c r="CT432">
        <v>2008</v>
      </c>
      <c r="CU432" t="s">
        <v>199</v>
      </c>
      <c r="CV432" t="s">
        <v>154</v>
      </c>
      <c r="CW432">
        <f>COUNTIF(fun[[#This Row],[Id]:[SaleCondition]],0)</f>
        <v>21</v>
      </c>
      <c r="CX432">
        <f>COUNTIF(fun[[#This Row],[Id]:[SaleCondition]],"NA")</f>
        <v>5</v>
      </c>
      <c r="CY432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432">
        <f>fun[NUM_ExCond]+fun[NUM_BsmtCond]+fun[NUM_GarCond]</f>
        <v>9</v>
      </c>
      <c r="DA4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4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432">
        <v>85400</v>
      </c>
    </row>
    <row r="433" spans="1:107" x14ac:dyDescent="0.25">
      <c r="A433">
        <v>432</v>
      </c>
      <c r="B433">
        <v>50</v>
      </c>
      <c r="C433" t="s">
        <v>168</v>
      </c>
      <c r="D433">
        <f>IF(fun[[#This Row],[MSZoning]]="RL",1,0)</f>
        <v>0</v>
      </c>
      <c r="E433">
        <f>IF(fun[[#This Row],[rl]]="RM",1,0)</f>
        <v>0</v>
      </c>
      <c r="F433">
        <f>IF(fun[[#This Row],[rm]]="RH",1,0)</f>
        <v>0</v>
      </c>
      <c r="G433">
        <f>IF(fun[[#This Row],[rh]]="C (all)",1,0)</f>
        <v>0</v>
      </c>
      <c r="H433">
        <v>60</v>
      </c>
      <c r="I433">
        <f>IF(fun[[#This Row],[LotFrontage]]="NA",0,fun[[#This Row],[LotFrontage]])</f>
        <v>60</v>
      </c>
      <c r="J433">
        <v>5586</v>
      </c>
      <c r="K433" t="s">
        <v>108</v>
      </c>
      <c r="L433" t="s">
        <v>109</v>
      </c>
      <c r="M433" t="s">
        <v>146</v>
      </c>
      <c r="N433" t="s">
        <v>201</v>
      </c>
      <c r="O433" t="s">
        <v>112</v>
      </c>
      <c r="P433" t="s">
        <v>113</v>
      </c>
      <c r="Q433" t="s">
        <v>114</v>
      </c>
      <c r="R433" t="s">
        <v>169</v>
      </c>
      <c r="S433" t="s">
        <v>140</v>
      </c>
      <c r="T433" t="s">
        <v>116</v>
      </c>
      <c r="U433" t="s">
        <v>117</v>
      </c>
      <c r="V433" t="s">
        <v>158</v>
      </c>
      <c r="W433">
        <v>6</v>
      </c>
      <c r="X433">
        <v>7</v>
      </c>
      <c r="Y433">
        <v>1920</v>
      </c>
      <c r="Z433">
        <v>1998</v>
      </c>
      <c r="AA433" t="s">
        <v>119</v>
      </c>
      <c r="AB433" t="s">
        <v>120</v>
      </c>
      <c r="AC433" t="s">
        <v>142</v>
      </c>
      <c r="AD433" t="s">
        <v>142</v>
      </c>
      <c r="AE433" t="s">
        <v>143</v>
      </c>
      <c r="AF433">
        <v>0</v>
      </c>
      <c r="AG433" t="s">
        <v>124</v>
      </c>
      <c r="AH433">
        <f>IF(fun[[#This Row],[ExterQual]]="Ex",5,IF(fun[[#This Row],[ExterQual]]="Gd",4,IF(fun[[#This Row],[ExterQual]]="TA",3,IF(fun[[#This Row],[ExterQual]]="Fa",2,1))))</f>
        <v>3</v>
      </c>
      <c r="AI433" t="s">
        <v>124</v>
      </c>
      <c r="AJ433">
        <f>IF(fun[[#This Row],[ExterCond]]="Ex",5,IF(fun[[#This Row],[ExterCond]]="Gd",4,IF(fun[[#This Row],[ExterCond]]="TA",3,IF(fun[[#This Row],[ExterCond]]="Fa",2,1))))</f>
        <v>3</v>
      </c>
      <c r="AK433" t="s">
        <v>152</v>
      </c>
      <c r="AL433" t="s">
        <v>124</v>
      </c>
      <c r="AM433">
        <f>IF(fun[[#This Row],[BsmtQual]]="Ex",5,IF(fun[[#This Row],[BsmtQual]]="Gd",4,IF(fun[[#This Row],[BsmtQual]]="TA",3,IF(fun[[#This Row],[BsmtQual]]="Fa",2,IF(fun[[#This Row],[BsmtQual]]="Po",1,0)))))</f>
        <v>3</v>
      </c>
      <c r="AN433" t="s">
        <v>124</v>
      </c>
      <c r="AO433">
        <f>IF(fun[[#This Row],[BsmtCond]]="Ex",5,IF(fun[[#This Row],[BsmtCond]]="Gd",4,IF(fun[[#This Row],[BsmtCond]]="TA",3,IF(fun[[#This Row],[BsmtCond]]="Fa",2,IF(fun[[#This Row],[BsmtCond]]="Po",1,0)))))</f>
        <v>3</v>
      </c>
      <c r="AP433" t="s">
        <v>126</v>
      </c>
      <c r="AQ433">
        <f>IF(fun[[#This Row],[BsmtExposure]]="Gd",3,IF(fun[[#This Row],[BsmtExposure]]="Av",2,IF(fun[[#This Row],[BsmtExposure]]="Mn",1,0)))</f>
        <v>0</v>
      </c>
      <c r="AR433" t="s">
        <v>128</v>
      </c>
      <c r="AS433">
        <v>0</v>
      </c>
      <c r="AT433" t="s">
        <v>128</v>
      </c>
      <c r="AU433">
        <v>0</v>
      </c>
      <c r="AV433">
        <v>901</v>
      </c>
      <c r="AW433">
        <v>901</v>
      </c>
      <c r="AX433" t="s">
        <v>129</v>
      </c>
      <c r="AY433" t="s">
        <v>123</v>
      </c>
      <c r="AZ433">
        <f>IF(fun[[#This Row],[HeatingQC]]="Ex",5,IF(fun[[#This Row],[HeatingQC]]="Gd",4,IF(fun[[#This Row],[HeatingQC]]="TA",3,IF(fun[[#This Row],[HeatingQC]]="Fa",2,IF(fun[[#This Row],[HeatingQC]]="Po",1,0)))))</f>
        <v>4</v>
      </c>
      <c r="BA433" t="s">
        <v>131</v>
      </c>
      <c r="BB433" t="s">
        <v>132</v>
      </c>
      <c r="BC433">
        <v>1088</v>
      </c>
      <c r="BD433">
        <v>110</v>
      </c>
      <c r="BE433">
        <v>0</v>
      </c>
      <c r="BF433">
        <v>1198</v>
      </c>
      <c r="BG433">
        <f>LOG(fun[[#This Row],[GrLivArea]])</f>
        <v>3.0784568180532927</v>
      </c>
      <c r="BH433">
        <v>0</v>
      </c>
      <c r="BI433">
        <v>0</v>
      </c>
      <c r="BJ433">
        <f>fun[[#This Row],[BsmtFullBath]]+(0.5*fun[[#This Row],[BsmtHalfBath]])</f>
        <v>0</v>
      </c>
      <c r="BK433">
        <v>1</v>
      </c>
      <c r="BL433">
        <v>0</v>
      </c>
      <c r="BM433">
        <f>fun[[#This Row],[HalfBath]]+fun[[#This Row],[TOTBaseBath]]+fun[[#This Row],[FullBath]]</f>
        <v>1</v>
      </c>
      <c r="BN433">
        <v>4</v>
      </c>
      <c r="BO433">
        <v>1</v>
      </c>
      <c r="BP433" t="s">
        <v>124</v>
      </c>
      <c r="BQ433">
        <f>IF(fun[[#This Row],[KitchenQual]]="Ex",5,IF(fun[[#This Row],[KitchenQual]]="Gd",4,IF(fun[[#This Row],[KitchenQual]]="TA",3,IF(fun[[#This Row],[KitchenQual]]="Fa",2,0))))</f>
        <v>3</v>
      </c>
      <c r="BR433">
        <v>7</v>
      </c>
      <c r="BS433" t="s">
        <v>133</v>
      </c>
      <c r="BT433">
        <v>0</v>
      </c>
      <c r="BU433" t="s">
        <v>109</v>
      </c>
      <c r="BV433">
        <f>IF(fun[[#This Row],[FireplaceQu]]="Ex",5,IF(fun[[#This Row],[FireplaceQu]]="Gd",4,IF(fun[[#This Row],[FireplaceQu]]="TA",3,IF(fun[[#This Row],[FireplaceQu]]="Fa",2,0))))</f>
        <v>0</v>
      </c>
      <c r="BW433" t="s">
        <v>109</v>
      </c>
      <c r="BX433" t="s">
        <v>109</v>
      </c>
      <c r="BY433" t="s">
        <v>109</v>
      </c>
      <c r="BZ433">
        <v>0</v>
      </c>
      <c r="CA433">
        <v>0</v>
      </c>
      <c r="CB433" t="s">
        <v>109</v>
      </c>
      <c r="CC433">
        <f>IF(fun[[#This Row],[GarageQual]]="Ex",5,IF(fun[[#This Row],[GarageQual]]="Gd",4,IF(fun[[#This Row],[GarageQual]]="TA",3,IF(fun[[#This Row],[GarageQual]]="Fa",2,IF(fun[[#This Row],[GarageQual]]="Po",1,0)))))</f>
        <v>0</v>
      </c>
      <c r="CD433" t="s">
        <v>109</v>
      </c>
      <c r="CE433">
        <f>IF(fun[[#This Row],[GarageCond]]="Ex",5,IF(fun[[#This Row],[GarageCond]]="Gd",4,IF(fun[[#This Row],[GarageCond]]="TA",3,IF(fun[[#This Row],[GarageCond]]="Fa",2,IF(fun[[#This Row],[GarageCond]]="Po",1,0)))))</f>
        <v>0</v>
      </c>
      <c r="CF433" t="s">
        <v>203</v>
      </c>
      <c r="CG433">
        <v>0</v>
      </c>
      <c r="CH433">
        <v>98</v>
      </c>
      <c r="CI433">
        <v>0</v>
      </c>
      <c r="CJ433">
        <v>0</v>
      </c>
      <c r="CK433">
        <v>0</v>
      </c>
      <c r="CL433">
        <f>(0.5*fun[[#This Row],[WoodDeckSF]])+fun[[#This Row],[OpenPorchSF]]+(2*fun[[#This Row],[EnclosedPorch]])+(1.5*fun[[#This Row],[3SsnPorch]])+fun[[#This Row],[ScreenPorch]]</f>
        <v>98</v>
      </c>
      <c r="CM433">
        <v>0</v>
      </c>
      <c r="CN433" t="s">
        <v>109</v>
      </c>
      <c r="CO433">
        <f>IF(fun[[#This Row],[PoolQC]]="Ex",5,IF(fun[[#This Row],[PoolQC]]="Gd",4,IF(fun[[#This Row],[PoolQC]]="TA",3,IF(fun[[#This Row],[PoolQC]]="Fa",2,IF(fun[[#This Row],[PoolQC]]="Po",1,0)))))</f>
        <v>0</v>
      </c>
      <c r="CP433" t="s">
        <v>160</v>
      </c>
      <c r="CQ433" t="s">
        <v>109</v>
      </c>
      <c r="CR433">
        <v>0</v>
      </c>
      <c r="CS433">
        <v>9</v>
      </c>
      <c r="CT433">
        <v>2008</v>
      </c>
      <c r="CU433" t="s">
        <v>234</v>
      </c>
      <c r="CV433" t="s">
        <v>154</v>
      </c>
      <c r="CW433">
        <f>COUNTIF(fun[[#This Row],[Id]:[SaleCondition]],0)</f>
        <v>26</v>
      </c>
      <c r="CX433">
        <f>COUNTIF(fun[[#This Row],[Id]:[SaleCondition]],"NA")</f>
        <v>9</v>
      </c>
      <c r="CY433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433">
        <f>fun[NUM_ExCond]+fun[NUM_BsmtCond]+fun[NUM_GarCond]</f>
        <v>6</v>
      </c>
      <c r="DA4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4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62.5</v>
      </c>
      <c r="DC433">
        <v>79900</v>
      </c>
    </row>
    <row r="434" spans="1:107" x14ac:dyDescent="0.25">
      <c r="A434">
        <v>433</v>
      </c>
      <c r="B434">
        <v>160</v>
      </c>
      <c r="C434" t="s">
        <v>168</v>
      </c>
      <c r="D434">
        <f>IF(fun[[#This Row],[MSZoning]]="RL",1,0)</f>
        <v>0</v>
      </c>
      <c r="E434">
        <f>IF(fun[[#This Row],[rl]]="RM",1,0)</f>
        <v>0</v>
      </c>
      <c r="F434">
        <f>IF(fun[[#This Row],[rm]]="RH",1,0)</f>
        <v>0</v>
      </c>
      <c r="G434">
        <f>IF(fun[[#This Row],[rh]]="C (all)",1,0)</f>
        <v>0</v>
      </c>
      <c r="H434">
        <v>24</v>
      </c>
      <c r="I434">
        <f>IF(fun[[#This Row],[LotFrontage]]="NA",0,fun[[#This Row],[LotFrontage]])</f>
        <v>24</v>
      </c>
      <c r="J434">
        <v>1920</v>
      </c>
      <c r="K434" t="s">
        <v>108</v>
      </c>
      <c r="L434" t="s">
        <v>109</v>
      </c>
      <c r="M434" t="s">
        <v>110</v>
      </c>
      <c r="N434" t="s">
        <v>111</v>
      </c>
      <c r="O434" t="s">
        <v>112</v>
      </c>
      <c r="P434" t="s">
        <v>113</v>
      </c>
      <c r="Q434" t="s">
        <v>114</v>
      </c>
      <c r="R434" t="s">
        <v>254</v>
      </c>
      <c r="S434" t="s">
        <v>116</v>
      </c>
      <c r="T434" t="s">
        <v>116</v>
      </c>
      <c r="U434" t="s">
        <v>205</v>
      </c>
      <c r="V434" t="s">
        <v>118</v>
      </c>
      <c r="W434">
        <v>5</v>
      </c>
      <c r="X434">
        <v>5</v>
      </c>
      <c r="Y434">
        <v>1971</v>
      </c>
      <c r="Z434">
        <v>1971</v>
      </c>
      <c r="AA434" t="s">
        <v>119</v>
      </c>
      <c r="AB434" t="s">
        <v>120</v>
      </c>
      <c r="AC434" t="s">
        <v>166</v>
      </c>
      <c r="AD434" t="s">
        <v>166</v>
      </c>
      <c r="AE434" t="s">
        <v>122</v>
      </c>
      <c r="AF434">
        <v>376</v>
      </c>
      <c r="AG434" t="s">
        <v>124</v>
      </c>
      <c r="AH434">
        <f>IF(fun[[#This Row],[ExterQual]]="Ex",5,IF(fun[[#This Row],[ExterQual]]="Gd",4,IF(fun[[#This Row],[ExterQual]]="TA",3,IF(fun[[#This Row],[ExterQual]]="Fa",2,1))))</f>
        <v>3</v>
      </c>
      <c r="AI434" t="s">
        <v>124</v>
      </c>
      <c r="AJ434">
        <f>IF(fun[[#This Row],[ExterCond]]="Ex",5,IF(fun[[#This Row],[ExterCond]]="Gd",4,IF(fun[[#This Row],[ExterCond]]="TA",3,IF(fun[[#This Row],[ExterCond]]="Fa",2,1))))</f>
        <v>3</v>
      </c>
      <c r="AK434" t="s">
        <v>144</v>
      </c>
      <c r="AL434" t="s">
        <v>124</v>
      </c>
      <c r="AM434">
        <f>IF(fun[[#This Row],[BsmtQual]]="Ex",5,IF(fun[[#This Row],[BsmtQual]]="Gd",4,IF(fun[[#This Row],[BsmtQual]]="TA",3,IF(fun[[#This Row],[BsmtQual]]="Fa",2,IF(fun[[#This Row],[BsmtQual]]="Po",1,0)))))</f>
        <v>3</v>
      </c>
      <c r="AN434" t="s">
        <v>124</v>
      </c>
      <c r="AO434">
        <f>IF(fun[[#This Row],[BsmtCond]]="Ex",5,IF(fun[[#This Row],[BsmtCond]]="Gd",4,IF(fun[[#This Row],[BsmtCond]]="TA",3,IF(fun[[#This Row],[BsmtCond]]="Fa",2,IF(fun[[#This Row],[BsmtCond]]="Po",1,0)))))</f>
        <v>3</v>
      </c>
      <c r="AP434" t="s">
        <v>126</v>
      </c>
      <c r="AQ434">
        <f>IF(fun[[#This Row],[BsmtExposure]]="Gd",3,IF(fun[[#This Row],[BsmtExposure]]="Av",2,IF(fun[[#This Row],[BsmtExposure]]="Mn",1,0)))</f>
        <v>0</v>
      </c>
      <c r="AR434" t="s">
        <v>145</v>
      </c>
      <c r="AS434">
        <v>471</v>
      </c>
      <c r="AT434" t="s">
        <v>128</v>
      </c>
      <c r="AU434">
        <v>0</v>
      </c>
      <c r="AV434">
        <v>294</v>
      </c>
      <c r="AW434">
        <v>765</v>
      </c>
      <c r="AX434" t="s">
        <v>129</v>
      </c>
      <c r="AY434" t="s">
        <v>130</v>
      </c>
      <c r="AZ434">
        <f>IF(fun[[#This Row],[HeatingQC]]="Ex",5,IF(fun[[#This Row],[HeatingQC]]="Gd",4,IF(fun[[#This Row],[HeatingQC]]="TA",3,IF(fun[[#This Row],[HeatingQC]]="Fa",2,IF(fun[[#This Row],[HeatingQC]]="Po",1,0)))))</f>
        <v>5</v>
      </c>
      <c r="BA434" t="s">
        <v>131</v>
      </c>
      <c r="BB434" t="s">
        <v>132</v>
      </c>
      <c r="BC434">
        <v>765</v>
      </c>
      <c r="BD434">
        <v>600</v>
      </c>
      <c r="BE434">
        <v>0</v>
      </c>
      <c r="BF434">
        <v>1365</v>
      </c>
      <c r="BG434">
        <f>LOG(fun[[#This Row],[GrLivArea]])</f>
        <v>3.1351326513767748</v>
      </c>
      <c r="BH434">
        <v>1</v>
      </c>
      <c r="BI434">
        <v>0</v>
      </c>
      <c r="BJ434">
        <f>fun[[#This Row],[BsmtFullBath]]+(0.5*fun[[#This Row],[BsmtHalfBath]])</f>
        <v>1</v>
      </c>
      <c r="BK434">
        <v>1</v>
      </c>
      <c r="BL434">
        <v>1</v>
      </c>
      <c r="BM434">
        <f>fun[[#This Row],[HalfBath]]+fun[[#This Row],[TOTBaseBath]]+fun[[#This Row],[FullBath]]</f>
        <v>3</v>
      </c>
      <c r="BN434">
        <v>2</v>
      </c>
      <c r="BO434">
        <v>1</v>
      </c>
      <c r="BP434" t="s">
        <v>124</v>
      </c>
      <c r="BQ434">
        <f>IF(fun[[#This Row],[KitchenQual]]="Ex",5,IF(fun[[#This Row],[KitchenQual]]="Gd",4,IF(fun[[#This Row],[KitchenQual]]="TA",3,IF(fun[[#This Row],[KitchenQual]]="Fa",2,0))))</f>
        <v>3</v>
      </c>
      <c r="BR434">
        <v>6</v>
      </c>
      <c r="BS434" t="s">
        <v>172</v>
      </c>
      <c r="BT434">
        <v>0</v>
      </c>
      <c r="BU434" t="s">
        <v>109</v>
      </c>
      <c r="BV434">
        <f>IF(fun[[#This Row],[FireplaceQu]]="Ex",5,IF(fun[[#This Row],[FireplaceQu]]="Gd",4,IF(fun[[#This Row],[FireplaceQu]]="TA",3,IF(fun[[#This Row],[FireplaceQu]]="Fa",2,0))))</f>
        <v>0</v>
      </c>
      <c r="BW434" t="s">
        <v>153</v>
      </c>
      <c r="BX434">
        <v>1971</v>
      </c>
      <c r="BY434" t="s">
        <v>128</v>
      </c>
      <c r="BZ434">
        <v>2</v>
      </c>
      <c r="CA434">
        <v>440</v>
      </c>
      <c r="CB434" t="s">
        <v>124</v>
      </c>
      <c r="CC434">
        <f>IF(fun[[#This Row],[GarageQual]]="Ex",5,IF(fun[[#This Row],[GarageQual]]="Gd",4,IF(fun[[#This Row],[GarageQual]]="TA",3,IF(fun[[#This Row],[GarageQual]]="Fa",2,IF(fun[[#This Row],[GarageQual]]="Po",1,0)))))</f>
        <v>3</v>
      </c>
      <c r="CD434" t="s">
        <v>124</v>
      </c>
      <c r="CE434">
        <f>IF(fun[[#This Row],[GarageCond]]="Ex",5,IF(fun[[#This Row],[GarageCond]]="Gd",4,IF(fun[[#This Row],[GarageCond]]="TA",3,IF(fun[[#This Row],[GarageCond]]="Fa",2,IF(fun[[#This Row],[GarageCond]]="Po",1,0)))))</f>
        <v>3</v>
      </c>
      <c r="CF434" t="s">
        <v>131</v>
      </c>
      <c r="CG434">
        <v>240</v>
      </c>
      <c r="CH434">
        <v>36</v>
      </c>
      <c r="CI434">
        <v>0</v>
      </c>
      <c r="CJ434">
        <v>0</v>
      </c>
      <c r="CK434">
        <v>0</v>
      </c>
      <c r="CL434">
        <f>(0.5*fun[[#This Row],[WoodDeckSF]])+fun[[#This Row],[OpenPorchSF]]+(2*fun[[#This Row],[EnclosedPorch]])+(1.5*fun[[#This Row],[3SsnPorch]])+fun[[#This Row],[ScreenPorch]]</f>
        <v>156</v>
      </c>
      <c r="CM434">
        <v>0</v>
      </c>
      <c r="CN434" t="s">
        <v>109</v>
      </c>
      <c r="CO434">
        <f>IF(fun[[#This Row],[PoolQC]]="Ex",5,IF(fun[[#This Row],[PoolQC]]="Gd",4,IF(fun[[#This Row],[PoolQC]]="TA",3,IF(fun[[#This Row],[PoolQC]]="Fa",2,IF(fun[[#This Row],[PoolQC]]="Po",1,0)))))</f>
        <v>0</v>
      </c>
      <c r="CP434" t="s">
        <v>109</v>
      </c>
      <c r="CQ434" t="s">
        <v>109</v>
      </c>
      <c r="CR434">
        <v>0</v>
      </c>
      <c r="CS434">
        <v>8</v>
      </c>
      <c r="CT434">
        <v>2007</v>
      </c>
      <c r="CU434" t="s">
        <v>136</v>
      </c>
      <c r="CV434" t="s">
        <v>137</v>
      </c>
      <c r="CW434">
        <f>COUNTIF(fun[[#This Row],[Id]:[SaleCondition]],0)</f>
        <v>16</v>
      </c>
      <c r="CX434">
        <f>COUNTIF(fun[[#This Row],[Id]:[SaleCondition]],"NA")</f>
        <v>5</v>
      </c>
      <c r="CY43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434">
        <f>fun[NUM_ExCond]+fun[NUM_BsmtCond]+fun[NUM_GarCond]</f>
        <v>9</v>
      </c>
      <c r="DA4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4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434">
        <v>122500</v>
      </c>
    </row>
    <row r="435" spans="1:107" x14ac:dyDescent="0.25">
      <c r="A435">
        <v>434</v>
      </c>
      <c r="B435">
        <v>60</v>
      </c>
      <c r="C435" t="s">
        <v>107</v>
      </c>
      <c r="D435">
        <f>IF(fun[[#This Row],[MSZoning]]="RL",1,0)</f>
        <v>1</v>
      </c>
      <c r="E435">
        <f>IF(fun[[#This Row],[rl]]="RM",1,0)</f>
        <v>0</v>
      </c>
      <c r="F435">
        <f>IF(fun[[#This Row],[rm]]="RH",1,0)</f>
        <v>0</v>
      </c>
      <c r="G435">
        <f>IF(fun[[#This Row],[rh]]="C (all)",1,0)</f>
        <v>0</v>
      </c>
      <c r="H435">
        <v>100</v>
      </c>
      <c r="I435">
        <f>IF(fun[[#This Row],[LotFrontage]]="NA",0,fun[[#This Row],[LotFrontage]])</f>
        <v>100</v>
      </c>
      <c r="J435">
        <v>10839</v>
      </c>
      <c r="K435" t="s">
        <v>108</v>
      </c>
      <c r="L435" t="s">
        <v>109</v>
      </c>
      <c r="M435" t="s">
        <v>146</v>
      </c>
      <c r="N435" t="s">
        <v>111</v>
      </c>
      <c r="O435" t="s">
        <v>112</v>
      </c>
      <c r="P435" t="s">
        <v>148</v>
      </c>
      <c r="Q435" t="s">
        <v>114</v>
      </c>
      <c r="R435" t="s">
        <v>219</v>
      </c>
      <c r="S435" t="s">
        <v>116</v>
      </c>
      <c r="T435" t="s">
        <v>116</v>
      </c>
      <c r="U435" t="s">
        <v>117</v>
      </c>
      <c r="V435" t="s">
        <v>118</v>
      </c>
      <c r="W435">
        <v>6</v>
      </c>
      <c r="X435">
        <v>5</v>
      </c>
      <c r="Y435">
        <v>1997</v>
      </c>
      <c r="Z435">
        <v>1998</v>
      </c>
      <c r="AA435" t="s">
        <v>119</v>
      </c>
      <c r="AB435" t="s">
        <v>120</v>
      </c>
      <c r="AC435" t="s">
        <v>121</v>
      </c>
      <c r="AD435" t="s">
        <v>121</v>
      </c>
      <c r="AE435" t="s">
        <v>143</v>
      </c>
      <c r="AF435">
        <v>0</v>
      </c>
      <c r="AG435" t="s">
        <v>124</v>
      </c>
      <c r="AH435">
        <f>IF(fun[[#This Row],[ExterQual]]="Ex",5,IF(fun[[#This Row],[ExterQual]]="Gd",4,IF(fun[[#This Row],[ExterQual]]="TA",3,IF(fun[[#This Row],[ExterQual]]="Fa",2,1))))</f>
        <v>3</v>
      </c>
      <c r="AI435" t="s">
        <v>124</v>
      </c>
      <c r="AJ435">
        <f>IF(fun[[#This Row],[ExterCond]]="Ex",5,IF(fun[[#This Row],[ExterCond]]="Gd",4,IF(fun[[#This Row],[ExterCond]]="TA",3,IF(fun[[#This Row],[ExterCond]]="Fa",2,1))))</f>
        <v>3</v>
      </c>
      <c r="AK435" t="s">
        <v>125</v>
      </c>
      <c r="AL435" t="s">
        <v>123</v>
      </c>
      <c r="AM435">
        <f>IF(fun[[#This Row],[BsmtQual]]="Ex",5,IF(fun[[#This Row],[BsmtQual]]="Gd",4,IF(fun[[#This Row],[BsmtQual]]="TA",3,IF(fun[[#This Row],[BsmtQual]]="Fa",2,IF(fun[[#This Row],[BsmtQual]]="Po",1,0)))))</f>
        <v>4</v>
      </c>
      <c r="AN435" t="s">
        <v>124</v>
      </c>
      <c r="AO435">
        <f>IF(fun[[#This Row],[BsmtCond]]="Ex",5,IF(fun[[#This Row],[BsmtCond]]="Gd",4,IF(fun[[#This Row],[BsmtCond]]="TA",3,IF(fun[[#This Row],[BsmtCond]]="Fa",2,IF(fun[[#This Row],[BsmtCond]]="Po",1,0)))))</f>
        <v>3</v>
      </c>
      <c r="AP435" t="s">
        <v>126</v>
      </c>
      <c r="AQ435">
        <f>IF(fun[[#This Row],[BsmtExposure]]="Gd",3,IF(fun[[#This Row],[BsmtExposure]]="Av",2,IF(fun[[#This Row],[BsmtExposure]]="Mn",1,0)))</f>
        <v>0</v>
      </c>
      <c r="AR435" t="s">
        <v>128</v>
      </c>
      <c r="AS435">
        <v>0</v>
      </c>
      <c r="AT435" t="s">
        <v>128</v>
      </c>
      <c r="AU435">
        <v>0</v>
      </c>
      <c r="AV435">
        <v>926</v>
      </c>
      <c r="AW435">
        <v>926</v>
      </c>
      <c r="AX435" t="s">
        <v>129</v>
      </c>
      <c r="AY435" t="s">
        <v>130</v>
      </c>
      <c r="AZ435">
        <f>IF(fun[[#This Row],[HeatingQC]]="Ex",5,IF(fun[[#This Row],[HeatingQC]]="Gd",4,IF(fun[[#This Row],[HeatingQC]]="TA",3,IF(fun[[#This Row],[HeatingQC]]="Fa",2,IF(fun[[#This Row],[HeatingQC]]="Po",1,0)))))</f>
        <v>5</v>
      </c>
      <c r="BA435" t="s">
        <v>131</v>
      </c>
      <c r="BB435" t="s">
        <v>132</v>
      </c>
      <c r="BC435">
        <v>926</v>
      </c>
      <c r="BD435">
        <v>678</v>
      </c>
      <c r="BE435">
        <v>0</v>
      </c>
      <c r="BF435">
        <v>1604</v>
      </c>
      <c r="BG435">
        <f>LOG(fun[[#This Row],[GrLivArea]])</f>
        <v>3.2052043639481447</v>
      </c>
      <c r="BH435">
        <v>0</v>
      </c>
      <c r="BI435">
        <v>0</v>
      </c>
      <c r="BJ435">
        <f>fun[[#This Row],[BsmtFullBath]]+(0.5*fun[[#This Row],[BsmtHalfBath]])</f>
        <v>0</v>
      </c>
      <c r="BK435">
        <v>2</v>
      </c>
      <c r="BL435">
        <v>1</v>
      </c>
      <c r="BM435">
        <f>fun[[#This Row],[HalfBath]]+fun[[#This Row],[TOTBaseBath]]+fun[[#This Row],[FullBath]]</f>
        <v>3</v>
      </c>
      <c r="BN435">
        <v>3</v>
      </c>
      <c r="BO435">
        <v>1</v>
      </c>
      <c r="BP435" t="s">
        <v>124</v>
      </c>
      <c r="BQ435">
        <f>IF(fun[[#This Row],[KitchenQual]]="Ex",5,IF(fun[[#This Row],[KitchenQual]]="Gd",4,IF(fun[[#This Row],[KitchenQual]]="TA",3,IF(fun[[#This Row],[KitchenQual]]="Fa",2,0))))</f>
        <v>3</v>
      </c>
      <c r="BR435">
        <v>7</v>
      </c>
      <c r="BS435" t="s">
        <v>133</v>
      </c>
      <c r="BT435">
        <v>1</v>
      </c>
      <c r="BU435" t="s">
        <v>124</v>
      </c>
      <c r="BV435">
        <f>IF(fun[[#This Row],[FireplaceQu]]="Ex",5,IF(fun[[#This Row],[FireplaceQu]]="Gd",4,IF(fun[[#This Row],[FireplaceQu]]="TA",3,IF(fun[[#This Row],[FireplaceQu]]="Fa",2,0))))</f>
        <v>3</v>
      </c>
      <c r="BW435" t="s">
        <v>134</v>
      </c>
      <c r="BX435">
        <v>1997</v>
      </c>
      <c r="BY435" t="s">
        <v>183</v>
      </c>
      <c r="BZ435">
        <v>2</v>
      </c>
      <c r="CA435">
        <v>470</v>
      </c>
      <c r="CB435" t="s">
        <v>124</v>
      </c>
      <c r="CC435">
        <f>IF(fun[[#This Row],[GarageQual]]="Ex",5,IF(fun[[#This Row],[GarageQual]]="Gd",4,IF(fun[[#This Row],[GarageQual]]="TA",3,IF(fun[[#This Row],[GarageQual]]="Fa",2,IF(fun[[#This Row],[GarageQual]]="Po",1,0)))))</f>
        <v>3</v>
      </c>
      <c r="CD435" t="s">
        <v>124</v>
      </c>
      <c r="CE435">
        <f>IF(fun[[#This Row],[GarageCond]]="Ex",5,IF(fun[[#This Row],[GarageCond]]="Gd",4,IF(fun[[#This Row],[GarageCond]]="TA",3,IF(fun[[#This Row],[GarageCond]]="Fa",2,IF(fun[[#This Row],[GarageCond]]="Po",1,0)))))</f>
        <v>3</v>
      </c>
      <c r="CF435" t="s">
        <v>131</v>
      </c>
      <c r="CG435">
        <v>0</v>
      </c>
      <c r="CH435">
        <v>36</v>
      </c>
      <c r="CI435">
        <v>0</v>
      </c>
      <c r="CJ435">
        <v>0</v>
      </c>
      <c r="CK435">
        <v>0</v>
      </c>
      <c r="CL435">
        <f>(0.5*fun[[#This Row],[WoodDeckSF]])+fun[[#This Row],[OpenPorchSF]]+(2*fun[[#This Row],[EnclosedPorch]])+(1.5*fun[[#This Row],[3SsnPorch]])+fun[[#This Row],[ScreenPorch]]</f>
        <v>36</v>
      </c>
      <c r="CM435">
        <v>0</v>
      </c>
      <c r="CN435" t="s">
        <v>109</v>
      </c>
      <c r="CO435">
        <f>IF(fun[[#This Row],[PoolQC]]="Ex",5,IF(fun[[#This Row],[PoolQC]]="Gd",4,IF(fun[[#This Row],[PoolQC]]="TA",3,IF(fun[[#This Row],[PoolQC]]="Fa",2,IF(fun[[#This Row],[PoolQC]]="Po",1,0)))))</f>
        <v>0</v>
      </c>
      <c r="CP435" t="s">
        <v>109</v>
      </c>
      <c r="CQ435" t="s">
        <v>109</v>
      </c>
      <c r="CR435">
        <v>0</v>
      </c>
      <c r="CS435">
        <v>7</v>
      </c>
      <c r="CT435">
        <v>2008</v>
      </c>
      <c r="CU435" t="s">
        <v>136</v>
      </c>
      <c r="CV435" t="s">
        <v>137</v>
      </c>
      <c r="CW435">
        <f>COUNTIF(fun[[#This Row],[Id]:[SaleCondition]],0)</f>
        <v>18</v>
      </c>
      <c r="CX435">
        <f>COUNTIF(fun[[#This Row],[Id]:[SaleCondition]],"NA")</f>
        <v>4</v>
      </c>
      <c r="CY43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35">
        <f>fun[NUM_ExCond]+fun[NUM_BsmtCond]+fun[NUM_GarCond]</f>
        <v>9</v>
      </c>
      <c r="DA4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4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435">
        <v>181000</v>
      </c>
    </row>
    <row r="436" spans="1:107" x14ac:dyDescent="0.25">
      <c r="A436">
        <v>435</v>
      </c>
      <c r="B436">
        <v>180</v>
      </c>
      <c r="C436" t="s">
        <v>168</v>
      </c>
      <c r="D436">
        <f>IF(fun[[#This Row],[MSZoning]]="RL",1,0)</f>
        <v>0</v>
      </c>
      <c r="E436">
        <f>IF(fun[[#This Row],[rl]]="RM",1,0)</f>
        <v>0</v>
      </c>
      <c r="F436">
        <f>IF(fun[[#This Row],[rm]]="RH",1,0)</f>
        <v>0</v>
      </c>
      <c r="G436">
        <f>IF(fun[[#This Row],[rh]]="C (all)",1,0)</f>
        <v>0</v>
      </c>
      <c r="H436">
        <v>21</v>
      </c>
      <c r="I436">
        <f>IF(fun[[#This Row],[LotFrontage]]="NA",0,fun[[#This Row],[LotFrontage]])</f>
        <v>21</v>
      </c>
      <c r="J436">
        <v>1890</v>
      </c>
      <c r="K436" t="s">
        <v>108</v>
      </c>
      <c r="L436" t="s">
        <v>109</v>
      </c>
      <c r="M436" t="s">
        <v>110</v>
      </c>
      <c r="N436" t="s">
        <v>111</v>
      </c>
      <c r="O436" t="s">
        <v>112</v>
      </c>
      <c r="P436" t="s">
        <v>113</v>
      </c>
      <c r="Q436" t="s">
        <v>114</v>
      </c>
      <c r="R436" t="s">
        <v>204</v>
      </c>
      <c r="S436" t="s">
        <v>116</v>
      </c>
      <c r="T436" t="s">
        <v>116</v>
      </c>
      <c r="U436" t="s">
        <v>224</v>
      </c>
      <c r="V436" t="s">
        <v>217</v>
      </c>
      <c r="W436">
        <v>4</v>
      </c>
      <c r="X436">
        <v>7</v>
      </c>
      <c r="Y436">
        <v>1972</v>
      </c>
      <c r="Z436">
        <v>1972</v>
      </c>
      <c r="AA436" t="s">
        <v>119</v>
      </c>
      <c r="AB436" t="s">
        <v>120</v>
      </c>
      <c r="AC436" t="s">
        <v>206</v>
      </c>
      <c r="AD436" t="s">
        <v>207</v>
      </c>
      <c r="AE436" t="s">
        <v>143</v>
      </c>
      <c r="AF436">
        <v>0</v>
      </c>
      <c r="AG436" t="s">
        <v>124</v>
      </c>
      <c r="AH436">
        <f>IF(fun[[#This Row],[ExterQual]]="Ex",5,IF(fun[[#This Row],[ExterQual]]="Gd",4,IF(fun[[#This Row],[ExterQual]]="TA",3,IF(fun[[#This Row],[ExterQual]]="Fa",2,1))))</f>
        <v>3</v>
      </c>
      <c r="AI436" t="s">
        <v>123</v>
      </c>
      <c r="AJ436">
        <f>IF(fun[[#This Row],[ExterCond]]="Ex",5,IF(fun[[#This Row],[ExterCond]]="Gd",4,IF(fun[[#This Row],[ExterCond]]="TA",3,IF(fun[[#This Row],[ExterCond]]="Fa",2,1))))</f>
        <v>4</v>
      </c>
      <c r="AK436" t="s">
        <v>144</v>
      </c>
      <c r="AL436" t="s">
        <v>123</v>
      </c>
      <c r="AM436">
        <f>IF(fun[[#This Row],[BsmtQual]]="Ex",5,IF(fun[[#This Row],[BsmtQual]]="Gd",4,IF(fun[[#This Row],[BsmtQual]]="TA",3,IF(fun[[#This Row],[BsmtQual]]="Fa",2,IF(fun[[#This Row],[BsmtQual]]="Po",1,0)))))</f>
        <v>4</v>
      </c>
      <c r="AN436" t="s">
        <v>124</v>
      </c>
      <c r="AO436">
        <f>IF(fun[[#This Row],[BsmtCond]]="Ex",5,IF(fun[[#This Row],[BsmtCond]]="Gd",4,IF(fun[[#This Row],[BsmtCond]]="TA",3,IF(fun[[#This Row],[BsmtCond]]="Fa",2,IF(fun[[#This Row],[BsmtCond]]="Po",1,0)))))</f>
        <v>3</v>
      </c>
      <c r="AP436" t="s">
        <v>156</v>
      </c>
      <c r="AQ436">
        <f>IF(fun[[#This Row],[BsmtExposure]]="Gd",3,IF(fun[[#This Row],[BsmtExposure]]="Av",2,IF(fun[[#This Row],[BsmtExposure]]="Mn",1,0)))</f>
        <v>2</v>
      </c>
      <c r="AR436" t="s">
        <v>145</v>
      </c>
      <c r="AS436">
        <v>495</v>
      </c>
      <c r="AT436" t="s">
        <v>128</v>
      </c>
      <c r="AU436">
        <v>0</v>
      </c>
      <c r="AV436">
        <v>135</v>
      </c>
      <c r="AW436">
        <v>630</v>
      </c>
      <c r="AX436" t="s">
        <v>129</v>
      </c>
      <c r="AY436" t="s">
        <v>123</v>
      </c>
      <c r="AZ436">
        <f>IF(fun[[#This Row],[HeatingQC]]="Ex",5,IF(fun[[#This Row],[HeatingQC]]="Gd",4,IF(fun[[#This Row],[HeatingQC]]="TA",3,IF(fun[[#This Row],[HeatingQC]]="Fa",2,IF(fun[[#This Row],[HeatingQC]]="Po",1,0)))))</f>
        <v>4</v>
      </c>
      <c r="BA436" t="s">
        <v>131</v>
      </c>
      <c r="BB436" t="s">
        <v>132</v>
      </c>
      <c r="BC436">
        <v>630</v>
      </c>
      <c r="BD436">
        <v>0</v>
      </c>
      <c r="BE436">
        <v>0</v>
      </c>
      <c r="BF436">
        <v>630</v>
      </c>
      <c r="BG436">
        <f>LOG(fun[[#This Row],[GrLivArea]])</f>
        <v>2.7993405494535817</v>
      </c>
      <c r="BH436">
        <v>1</v>
      </c>
      <c r="BI436">
        <v>0</v>
      </c>
      <c r="BJ436">
        <f>fun[[#This Row],[BsmtFullBath]]+(0.5*fun[[#This Row],[BsmtHalfBath]])</f>
        <v>1</v>
      </c>
      <c r="BK436">
        <v>1</v>
      </c>
      <c r="BL436">
        <v>0</v>
      </c>
      <c r="BM436">
        <f>fun[[#This Row],[HalfBath]]+fun[[#This Row],[TOTBaseBath]]+fun[[#This Row],[FullBath]]</f>
        <v>2</v>
      </c>
      <c r="BN436">
        <v>1</v>
      </c>
      <c r="BO436">
        <v>1</v>
      </c>
      <c r="BP436" t="s">
        <v>124</v>
      </c>
      <c r="BQ436">
        <f>IF(fun[[#This Row],[KitchenQual]]="Ex",5,IF(fun[[#This Row],[KitchenQual]]="Gd",4,IF(fun[[#This Row],[KitchenQual]]="TA",3,IF(fun[[#This Row],[KitchenQual]]="Fa",2,0))))</f>
        <v>3</v>
      </c>
      <c r="BR436">
        <v>3</v>
      </c>
      <c r="BS436" t="s">
        <v>133</v>
      </c>
      <c r="BT436">
        <v>0</v>
      </c>
      <c r="BU436" t="s">
        <v>109</v>
      </c>
      <c r="BV436">
        <f>IF(fun[[#This Row],[FireplaceQu]]="Ex",5,IF(fun[[#This Row],[FireplaceQu]]="Gd",4,IF(fun[[#This Row],[FireplaceQu]]="TA",3,IF(fun[[#This Row],[FireplaceQu]]="Fa",2,0))))</f>
        <v>0</v>
      </c>
      <c r="BW436" t="s">
        <v>109</v>
      </c>
      <c r="BX436" t="s">
        <v>109</v>
      </c>
      <c r="BY436" t="s">
        <v>109</v>
      </c>
      <c r="BZ436">
        <v>0</v>
      </c>
      <c r="CA436">
        <v>0</v>
      </c>
      <c r="CB436" t="s">
        <v>109</v>
      </c>
      <c r="CC436">
        <f>IF(fun[[#This Row],[GarageQual]]="Ex",5,IF(fun[[#This Row],[GarageQual]]="Gd",4,IF(fun[[#This Row],[GarageQual]]="TA",3,IF(fun[[#This Row],[GarageQual]]="Fa",2,IF(fun[[#This Row],[GarageQual]]="Po",1,0)))))</f>
        <v>0</v>
      </c>
      <c r="CD436" t="s">
        <v>109</v>
      </c>
      <c r="CE436">
        <f>IF(fun[[#This Row],[GarageCond]]="Ex",5,IF(fun[[#This Row],[GarageCond]]="Gd",4,IF(fun[[#This Row],[GarageCond]]="TA",3,IF(fun[[#This Row],[GarageCond]]="Fa",2,IF(fun[[#This Row],[GarageCond]]="Po",1,0)))))</f>
        <v>0</v>
      </c>
      <c r="CF436" t="s">
        <v>131</v>
      </c>
      <c r="CG436">
        <v>88</v>
      </c>
      <c r="CH436">
        <v>0</v>
      </c>
      <c r="CI436">
        <v>0</v>
      </c>
      <c r="CJ436">
        <v>0</v>
      </c>
      <c r="CK436">
        <v>0</v>
      </c>
      <c r="CL436">
        <f>(0.5*fun[[#This Row],[WoodDeckSF]])+fun[[#This Row],[OpenPorchSF]]+(2*fun[[#This Row],[EnclosedPorch]])+(1.5*fun[[#This Row],[3SsnPorch]])+fun[[#This Row],[ScreenPorch]]</f>
        <v>44</v>
      </c>
      <c r="CM436">
        <v>0</v>
      </c>
      <c r="CN436" t="s">
        <v>109</v>
      </c>
      <c r="CO436">
        <f>IF(fun[[#This Row],[PoolQC]]="Ex",5,IF(fun[[#This Row],[PoolQC]]="Gd",4,IF(fun[[#This Row],[PoolQC]]="TA",3,IF(fun[[#This Row],[PoolQC]]="Fa",2,IF(fun[[#This Row],[PoolQC]]="Po",1,0)))))</f>
        <v>0</v>
      </c>
      <c r="CP436" t="s">
        <v>109</v>
      </c>
      <c r="CQ436" t="s">
        <v>109</v>
      </c>
      <c r="CR436">
        <v>0</v>
      </c>
      <c r="CS436">
        <v>6</v>
      </c>
      <c r="CT436">
        <v>2008</v>
      </c>
      <c r="CU436" t="s">
        <v>136</v>
      </c>
      <c r="CV436" t="s">
        <v>137</v>
      </c>
      <c r="CW436">
        <f>COUNTIF(fun[[#This Row],[Id]:[SaleCondition]],0)</f>
        <v>23</v>
      </c>
      <c r="CX436">
        <f>COUNTIF(fun[[#This Row],[Id]:[SaleCondition]],"NA")</f>
        <v>10</v>
      </c>
      <c r="CY436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436">
        <f>fun[NUM_ExCond]+fun[NUM_BsmtCond]+fun[NUM_GarCond]</f>
        <v>7</v>
      </c>
      <c r="DA4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4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436">
        <v>81000</v>
      </c>
    </row>
    <row r="437" spans="1:107" x14ac:dyDescent="0.25">
      <c r="A437">
        <v>436</v>
      </c>
      <c r="B437">
        <v>60</v>
      </c>
      <c r="C437" t="s">
        <v>107</v>
      </c>
      <c r="D437">
        <f>IF(fun[[#This Row],[MSZoning]]="RL",1,0)</f>
        <v>1</v>
      </c>
      <c r="E437">
        <f>IF(fun[[#This Row],[rl]]="RM",1,0)</f>
        <v>0</v>
      </c>
      <c r="F437">
        <f>IF(fun[[#This Row],[rm]]="RH",1,0)</f>
        <v>0</v>
      </c>
      <c r="G437">
        <f>IF(fun[[#This Row],[rh]]="C (all)",1,0)</f>
        <v>0</v>
      </c>
      <c r="H437">
        <v>43</v>
      </c>
      <c r="I437">
        <f>IF(fun[[#This Row],[LotFrontage]]="NA",0,fun[[#This Row],[LotFrontage]])</f>
        <v>43</v>
      </c>
      <c r="J437">
        <v>10667</v>
      </c>
      <c r="K437" t="s">
        <v>108</v>
      </c>
      <c r="L437" t="s">
        <v>109</v>
      </c>
      <c r="M437" t="s">
        <v>186</v>
      </c>
      <c r="N437" t="s">
        <v>111</v>
      </c>
      <c r="O437" t="s">
        <v>112</v>
      </c>
      <c r="P437" t="s">
        <v>192</v>
      </c>
      <c r="Q437" t="s">
        <v>114</v>
      </c>
      <c r="R437" t="s">
        <v>115</v>
      </c>
      <c r="S437" t="s">
        <v>165</v>
      </c>
      <c r="T437" t="s">
        <v>116</v>
      </c>
      <c r="U437" t="s">
        <v>117</v>
      </c>
      <c r="V437" t="s">
        <v>118</v>
      </c>
      <c r="W437">
        <v>7</v>
      </c>
      <c r="X437">
        <v>6</v>
      </c>
      <c r="Y437">
        <v>1996</v>
      </c>
      <c r="Z437">
        <v>1996</v>
      </c>
      <c r="AA437" t="s">
        <v>119</v>
      </c>
      <c r="AB437" t="s">
        <v>120</v>
      </c>
      <c r="AC437" t="s">
        <v>121</v>
      </c>
      <c r="AD437" t="s">
        <v>121</v>
      </c>
      <c r="AE437" t="s">
        <v>143</v>
      </c>
      <c r="AF437">
        <v>0</v>
      </c>
      <c r="AG437" t="s">
        <v>123</v>
      </c>
      <c r="AH437">
        <f>IF(fun[[#This Row],[ExterQual]]="Ex",5,IF(fun[[#This Row],[ExterQual]]="Gd",4,IF(fun[[#This Row],[ExterQual]]="TA",3,IF(fun[[#This Row],[ExterQual]]="Fa",2,1))))</f>
        <v>4</v>
      </c>
      <c r="AI437" t="s">
        <v>124</v>
      </c>
      <c r="AJ437">
        <f>IF(fun[[#This Row],[ExterCond]]="Ex",5,IF(fun[[#This Row],[ExterCond]]="Gd",4,IF(fun[[#This Row],[ExterCond]]="TA",3,IF(fun[[#This Row],[ExterCond]]="Fa",2,1))))</f>
        <v>3</v>
      </c>
      <c r="AK437" t="s">
        <v>125</v>
      </c>
      <c r="AL437" t="s">
        <v>123</v>
      </c>
      <c r="AM437">
        <f>IF(fun[[#This Row],[BsmtQual]]="Ex",5,IF(fun[[#This Row],[BsmtQual]]="Gd",4,IF(fun[[#This Row],[BsmtQual]]="TA",3,IF(fun[[#This Row],[BsmtQual]]="Fa",2,IF(fun[[#This Row],[BsmtQual]]="Po",1,0)))))</f>
        <v>4</v>
      </c>
      <c r="AN437" t="s">
        <v>124</v>
      </c>
      <c r="AO437">
        <f>IF(fun[[#This Row],[BsmtCond]]="Ex",5,IF(fun[[#This Row],[BsmtCond]]="Gd",4,IF(fun[[#This Row],[BsmtCond]]="TA",3,IF(fun[[#This Row],[BsmtCond]]="Fa",2,IF(fun[[#This Row],[BsmtCond]]="Po",1,0)))))</f>
        <v>3</v>
      </c>
      <c r="AP437" t="s">
        <v>156</v>
      </c>
      <c r="AQ437">
        <f>IF(fun[[#This Row],[BsmtExposure]]="Gd",3,IF(fun[[#This Row],[BsmtExposure]]="Av",2,IF(fun[[#This Row],[BsmtExposure]]="Mn",1,0)))</f>
        <v>2</v>
      </c>
      <c r="AR437" t="s">
        <v>127</v>
      </c>
      <c r="AS437">
        <v>385</v>
      </c>
      <c r="AT437" t="s">
        <v>145</v>
      </c>
      <c r="AU437">
        <v>344</v>
      </c>
      <c r="AV437">
        <v>70</v>
      </c>
      <c r="AW437">
        <v>799</v>
      </c>
      <c r="AX437" t="s">
        <v>129</v>
      </c>
      <c r="AY437" t="s">
        <v>130</v>
      </c>
      <c r="AZ437">
        <f>IF(fun[[#This Row],[HeatingQC]]="Ex",5,IF(fun[[#This Row],[HeatingQC]]="Gd",4,IF(fun[[#This Row],[HeatingQC]]="TA",3,IF(fun[[#This Row],[HeatingQC]]="Fa",2,IF(fun[[#This Row],[HeatingQC]]="Po",1,0)))))</f>
        <v>5</v>
      </c>
      <c r="BA437" t="s">
        <v>131</v>
      </c>
      <c r="BB437" t="s">
        <v>132</v>
      </c>
      <c r="BC437">
        <v>827</v>
      </c>
      <c r="BD437">
        <v>834</v>
      </c>
      <c r="BE437">
        <v>0</v>
      </c>
      <c r="BF437">
        <v>1661</v>
      </c>
      <c r="BG437">
        <f>LOG(fun[[#This Row],[GrLivArea]])</f>
        <v>3.2203696324513946</v>
      </c>
      <c r="BH437">
        <v>1</v>
      </c>
      <c r="BI437">
        <v>0</v>
      </c>
      <c r="BJ437">
        <f>fun[[#This Row],[BsmtFullBath]]+(0.5*fun[[#This Row],[BsmtHalfBath]])</f>
        <v>1</v>
      </c>
      <c r="BK437">
        <v>2</v>
      </c>
      <c r="BL437">
        <v>1</v>
      </c>
      <c r="BM437">
        <f>fun[[#This Row],[HalfBath]]+fun[[#This Row],[TOTBaseBath]]+fun[[#This Row],[FullBath]]</f>
        <v>4</v>
      </c>
      <c r="BN437">
        <v>3</v>
      </c>
      <c r="BO437">
        <v>1</v>
      </c>
      <c r="BP437" t="s">
        <v>123</v>
      </c>
      <c r="BQ437">
        <f>IF(fun[[#This Row],[KitchenQual]]="Ex",5,IF(fun[[#This Row],[KitchenQual]]="Gd",4,IF(fun[[#This Row],[KitchenQual]]="TA",3,IF(fun[[#This Row],[KitchenQual]]="Fa",2,0))))</f>
        <v>4</v>
      </c>
      <c r="BR437">
        <v>6</v>
      </c>
      <c r="BS437" t="s">
        <v>133</v>
      </c>
      <c r="BT437">
        <v>1</v>
      </c>
      <c r="BU437" t="s">
        <v>124</v>
      </c>
      <c r="BV437">
        <f>IF(fun[[#This Row],[FireplaceQu]]="Ex",5,IF(fun[[#This Row],[FireplaceQu]]="Gd",4,IF(fun[[#This Row],[FireplaceQu]]="TA",3,IF(fun[[#This Row],[FireplaceQu]]="Fa",2,0))))</f>
        <v>3</v>
      </c>
      <c r="BW437" t="s">
        <v>134</v>
      </c>
      <c r="BX437">
        <v>1996</v>
      </c>
      <c r="BY437" t="s">
        <v>135</v>
      </c>
      <c r="BZ437">
        <v>2</v>
      </c>
      <c r="CA437">
        <v>550</v>
      </c>
      <c r="CB437" t="s">
        <v>124</v>
      </c>
      <c r="CC437">
        <f>IF(fun[[#This Row],[GarageQual]]="Ex",5,IF(fun[[#This Row],[GarageQual]]="Gd",4,IF(fun[[#This Row],[GarageQual]]="TA",3,IF(fun[[#This Row],[GarageQual]]="Fa",2,IF(fun[[#This Row],[GarageQual]]="Po",1,0)))))</f>
        <v>3</v>
      </c>
      <c r="CD437" t="s">
        <v>124</v>
      </c>
      <c r="CE437">
        <f>IF(fun[[#This Row],[GarageCond]]="Ex",5,IF(fun[[#This Row],[GarageCond]]="Gd",4,IF(fun[[#This Row],[GarageCond]]="TA",3,IF(fun[[#This Row],[GarageCond]]="Fa",2,IF(fun[[#This Row],[GarageCond]]="Po",1,0)))))</f>
        <v>3</v>
      </c>
      <c r="CF437" t="s">
        <v>131</v>
      </c>
      <c r="CG437">
        <v>158</v>
      </c>
      <c r="CH437">
        <v>61</v>
      </c>
      <c r="CI437">
        <v>0</v>
      </c>
      <c r="CJ437">
        <v>0</v>
      </c>
      <c r="CK437">
        <v>0</v>
      </c>
      <c r="CL437">
        <f>(0.5*fun[[#This Row],[WoodDeckSF]])+fun[[#This Row],[OpenPorchSF]]+(2*fun[[#This Row],[EnclosedPorch]])+(1.5*fun[[#This Row],[3SsnPorch]])+fun[[#This Row],[ScreenPorch]]</f>
        <v>140</v>
      </c>
      <c r="CM437">
        <v>0</v>
      </c>
      <c r="CN437" t="s">
        <v>109</v>
      </c>
      <c r="CO437">
        <f>IF(fun[[#This Row],[PoolQC]]="Ex",5,IF(fun[[#This Row],[PoolQC]]="Gd",4,IF(fun[[#This Row],[PoolQC]]="TA",3,IF(fun[[#This Row],[PoolQC]]="Fa",2,IF(fun[[#This Row],[PoolQC]]="Po",1,0)))))</f>
        <v>0</v>
      </c>
      <c r="CP437" t="s">
        <v>109</v>
      </c>
      <c r="CQ437" t="s">
        <v>109</v>
      </c>
      <c r="CR437">
        <v>0</v>
      </c>
      <c r="CS437">
        <v>4</v>
      </c>
      <c r="CT437">
        <v>2009</v>
      </c>
      <c r="CU437" t="s">
        <v>261</v>
      </c>
      <c r="CV437" t="s">
        <v>137</v>
      </c>
      <c r="CW437">
        <f>COUNTIF(fun[[#This Row],[Id]:[SaleCondition]],0)</f>
        <v>12</v>
      </c>
      <c r="CX437">
        <f>COUNTIF(fun[[#This Row],[Id]:[SaleCondition]],"NA")</f>
        <v>4</v>
      </c>
      <c r="CY437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437">
        <f>fun[NUM_ExCond]+fun[NUM_BsmtCond]+fun[NUM_GarCond]</f>
        <v>9</v>
      </c>
      <c r="DA4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109</v>
      </c>
      <c r="DB4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76.5</v>
      </c>
      <c r="DC437">
        <v>212000</v>
      </c>
    </row>
    <row r="438" spans="1:107" x14ac:dyDescent="0.25">
      <c r="A438">
        <v>437</v>
      </c>
      <c r="B438">
        <v>50</v>
      </c>
      <c r="C438" t="s">
        <v>168</v>
      </c>
      <c r="D438">
        <f>IF(fun[[#This Row],[MSZoning]]="RL",1,0)</f>
        <v>0</v>
      </c>
      <c r="E438">
        <f>IF(fun[[#This Row],[rl]]="RM",1,0)</f>
        <v>0</v>
      </c>
      <c r="F438">
        <f>IF(fun[[#This Row],[rm]]="RH",1,0)</f>
        <v>0</v>
      </c>
      <c r="G438">
        <f>IF(fun[[#This Row],[rh]]="C (all)",1,0)</f>
        <v>0</v>
      </c>
      <c r="H438">
        <v>40</v>
      </c>
      <c r="I438">
        <f>IF(fun[[#This Row],[LotFrontage]]="NA",0,fun[[#This Row],[LotFrontage]])</f>
        <v>40</v>
      </c>
      <c r="J438">
        <v>4400</v>
      </c>
      <c r="K438" t="s">
        <v>108</v>
      </c>
      <c r="L438" t="s">
        <v>109</v>
      </c>
      <c r="M438" t="s">
        <v>110</v>
      </c>
      <c r="N438" t="s">
        <v>111</v>
      </c>
      <c r="O438" t="s">
        <v>112</v>
      </c>
      <c r="P438" t="s">
        <v>113</v>
      </c>
      <c r="Q438" t="s">
        <v>114</v>
      </c>
      <c r="R438" t="s">
        <v>169</v>
      </c>
      <c r="S438" t="s">
        <v>116</v>
      </c>
      <c r="T438" t="s">
        <v>116</v>
      </c>
      <c r="U438" t="s">
        <v>117</v>
      </c>
      <c r="V438" t="s">
        <v>158</v>
      </c>
      <c r="W438">
        <v>6</v>
      </c>
      <c r="X438">
        <v>8</v>
      </c>
      <c r="Y438">
        <v>1920</v>
      </c>
      <c r="Z438">
        <v>1950</v>
      </c>
      <c r="AA438" t="s">
        <v>119</v>
      </c>
      <c r="AB438" t="s">
        <v>120</v>
      </c>
      <c r="AC438" t="s">
        <v>229</v>
      </c>
      <c r="AD438" t="s">
        <v>229</v>
      </c>
      <c r="AE438" t="s">
        <v>143</v>
      </c>
      <c r="AF438">
        <v>0</v>
      </c>
      <c r="AG438" t="s">
        <v>124</v>
      </c>
      <c r="AH438">
        <f>IF(fun[[#This Row],[ExterQual]]="Ex",5,IF(fun[[#This Row],[ExterQual]]="Gd",4,IF(fun[[#This Row],[ExterQual]]="TA",3,IF(fun[[#This Row],[ExterQual]]="Fa",2,1))))</f>
        <v>3</v>
      </c>
      <c r="AI438" t="s">
        <v>124</v>
      </c>
      <c r="AJ438">
        <f>IF(fun[[#This Row],[ExterCond]]="Ex",5,IF(fun[[#This Row],[ExterCond]]="Gd",4,IF(fun[[#This Row],[ExterCond]]="TA",3,IF(fun[[#This Row],[ExterCond]]="Fa",2,1))))</f>
        <v>3</v>
      </c>
      <c r="AK438" t="s">
        <v>152</v>
      </c>
      <c r="AL438" t="s">
        <v>173</v>
      </c>
      <c r="AM438">
        <f>IF(fun[[#This Row],[BsmtQual]]="Ex",5,IF(fun[[#This Row],[BsmtQual]]="Gd",4,IF(fun[[#This Row],[BsmtQual]]="TA",3,IF(fun[[#This Row],[BsmtQual]]="Fa",2,IF(fun[[#This Row],[BsmtQual]]="Po",1,0)))))</f>
        <v>2</v>
      </c>
      <c r="AN438" t="s">
        <v>124</v>
      </c>
      <c r="AO438">
        <f>IF(fun[[#This Row],[BsmtCond]]="Ex",5,IF(fun[[#This Row],[BsmtCond]]="Gd",4,IF(fun[[#This Row],[BsmtCond]]="TA",3,IF(fun[[#This Row],[BsmtCond]]="Fa",2,IF(fun[[#This Row],[BsmtCond]]="Po",1,0)))))</f>
        <v>3</v>
      </c>
      <c r="AP438" t="s">
        <v>126</v>
      </c>
      <c r="AQ438">
        <f>IF(fun[[#This Row],[BsmtExposure]]="Gd",3,IF(fun[[#This Row],[BsmtExposure]]="Av",2,IF(fun[[#This Row],[BsmtExposure]]="Mn",1,0)))</f>
        <v>0</v>
      </c>
      <c r="AR438" t="s">
        <v>128</v>
      </c>
      <c r="AS438">
        <v>0</v>
      </c>
      <c r="AT438" t="s">
        <v>128</v>
      </c>
      <c r="AU438">
        <v>0</v>
      </c>
      <c r="AV438">
        <v>648</v>
      </c>
      <c r="AW438">
        <v>648</v>
      </c>
      <c r="AX438" t="s">
        <v>129</v>
      </c>
      <c r="AY438" t="s">
        <v>124</v>
      </c>
      <c r="AZ438">
        <f>IF(fun[[#This Row],[HeatingQC]]="Ex",5,IF(fun[[#This Row],[HeatingQC]]="Gd",4,IF(fun[[#This Row],[HeatingQC]]="TA",3,IF(fun[[#This Row],[HeatingQC]]="Fa",2,IF(fun[[#This Row],[HeatingQC]]="Po",1,0)))))</f>
        <v>3</v>
      </c>
      <c r="BA438" t="s">
        <v>131</v>
      </c>
      <c r="BB438" t="s">
        <v>190</v>
      </c>
      <c r="BC438">
        <v>734</v>
      </c>
      <c r="BD438">
        <v>384</v>
      </c>
      <c r="BE438">
        <v>0</v>
      </c>
      <c r="BF438">
        <v>1118</v>
      </c>
      <c r="BG438">
        <f>LOG(fun[[#This Row],[GrLivArea]])</f>
        <v>3.0484418035504044</v>
      </c>
      <c r="BH438">
        <v>0</v>
      </c>
      <c r="BI438">
        <v>0</v>
      </c>
      <c r="BJ438">
        <f>fun[[#This Row],[BsmtFullBath]]+(0.5*fun[[#This Row],[BsmtHalfBath]])</f>
        <v>0</v>
      </c>
      <c r="BK438">
        <v>1</v>
      </c>
      <c r="BL438">
        <v>0</v>
      </c>
      <c r="BM438">
        <f>fun[[#This Row],[HalfBath]]+fun[[#This Row],[TOTBaseBath]]+fun[[#This Row],[FullBath]]</f>
        <v>1</v>
      </c>
      <c r="BN438">
        <v>2</v>
      </c>
      <c r="BO438">
        <v>1</v>
      </c>
      <c r="BP438" t="s">
        <v>124</v>
      </c>
      <c r="BQ438">
        <f>IF(fun[[#This Row],[KitchenQual]]="Ex",5,IF(fun[[#This Row],[KitchenQual]]="Gd",4,IF(fun[[#This Row],[KitchenQual]]="TA",3,IF(fun[[#This Row],[KitchenQual]]="Fa",2,0))))</f>
        <v>3</v>
      </c>
      <c r="BR438">
        <v>6</v>
      </c>
      <c r="BS438" t="s">
        <v>133</v>
      </c>
      <c r="BT438">
        <v>0</v>
      </c>
      <c r="BU438" t="s">
        <v>109</v>
      </c>
      <c r="BV438">
        <f>IF(fun[[#This Row],[FireplaceQu]]="Ex",5,IF(fun[[#This Row],[FireplaceQu]]="Gd",4,IF(fun[[#This Row],[FireplaceQu]]="TA",3,IF(fun[[#This Row],[FireplaceQu]]="Fa",2,0))))</f>
        <v>0</v>
      </c>
      <c r="BW438" t="s">
        <v>153</v>
      </c>
      <c r="BX438">
        <v>1990</v>
      </c>
      <c r="BY438" t="s">
        <v>128</v>
      </c>
      <c r="BZ438">
        <v>2</v>
      </c>
      <c r="CA438">
        <v>440</v>
      </c>
      <c r="CB438" t="s">
        <v>124</v>
      </c>
      <c r="CC438">
        <f>IF(fun[[#This Row],[GarageQual]]="Ex",5,IF(fun[[#This Row],[GarageQual]]="Gd",4,IF(fun[[#This Row],[GarageQual]]="TA",3,IF(fun[[#This Row],[GarageQual]]="Fa",2,IF(fun[[#This Row],[GarageQual]]="Po",1,0)))))</f>
        <v>3</v>
      </c>
      <c r="CD438" t="s">
        <v>124</v>
      </c>
      <c r="CE438">
        <f>IF(fun[[#This Row],[GarageCond]]="Ex",5,IF(fun[[#This Row],[GarageCond]]="Gd",4,IF(fun[[#This Row],[GarageCond]]="TA",3,IF(fun[[#This Row],[GarageCond]]="Fa",2,IF(fun[[#This Row],[GarageCond]]="Po",1,0)))))</f>
        <v>3</v>
      </c>
      <c r="CF438" t="s">
        <v>131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f>(0.5*fun[[#This Row],[WoodDeckSF]])+fun[[#This Row],[OpenPorchSF]]+(2*fun[[#This Row],[EnclosedPorch]])+(1.5*fun[[#This Row],[3SsnPorch]])+fun[[#This Row],[ScreenPorch]]</f>
        <v>0</v>
      </c>
      <c r="CM438">
        <v>0</v>
      </c>
      <c r="CN438" t="s">
        <v>109</v>
      </c>
      <c r="CO438">
        <f>IF(fun[[#This Row],[PoolQC]]="Ex",5,IF(fun[[#This Row],[PoolQC]]="Gd",4,IF(fun[[#This Row],[PoolQC]]="TA",3,IF(fun[[#This Row],[PoolQC]]="Fa",2,IF(fun[[#This Row],[PoolQC]]="Po",1,0)))))</f>
        <v>0</v>
      </c>
      <c r="CP438" t="s">
        <v>109</v>
      </c>
      <c r="CQ438" t="s">
        <v>109</v>
      </c>
      <c r="CR438">
        <v>0</v>
      </c>
      <c r="CS438">
        <v>10</v>
      </c>
      <c r="CT438">
        <v>2006</v>
      </c>
      <c r="CU438" t="s">
        <v>136</v>
      </c>
      <c r="CV438" t="s">
        <v>137</v>
      </c>
      <c r="CW438">
        <f>COUNTIF(fun[[#This Row],[Id]:[SaleCondition]],0)</f>
        <v>24</v>
      </c>
      <c r="CX438">
        <f>COUNTIF(fun[[#This Row],[Id]:[SaleCondition]],"NA")</f>
        <v>5</v>
      </c>
      <c r="CY43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438">
        <f>fun[NUM_ExCond]+fun[NUM_BsmtCond]+fun[NUM_GarCond]</f>
        <v>9</v>
      </c>
      <c r="DA4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4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</v>
      </c>
      <c r="DC438">
        <v>116000</v>
      </c>
    </row>
    <row r="439" spans="1:107" x14ac:dyDescent="0.25">
      <c r="A439">
        <v>438</v>
      </c>
      <c r="B439">
        <v>45</v>
      </c>
      <c r="C439" t="s">
        <v>168</v>
      </c>
      <c r="D439">
        <f>IF(fun[[#This Row],[MSZoning]]="RL",1,0)</f>
        <v>0</v>
      </c>
      <c r="E439">
        <f>IF(fun[[#This Row],[rl]]="RM",1,0)</f>
        <v>0</v>
      </c>
      <c r="F439">
        <f>IF(fun[[#This Row],[rm]]="RH",1,0)</f>
        <v>0</v>
      </c>
      <c r="G439">
        <f>IF(fun[[#This Row],[rh]]="C (all)",1,0)</f>
        <v>0</v>
      </c>
      <c r="H439">
        <v>50</v>
      </c>
      <c r="I439">
        <f>IF(fun[[#This Row],[LotFrontage]]="NA",0,fun[[#This Row],[LotFrontage]])</f>
        <v>50</v>
      </c>
      <c r="J439">
        <v>6000</v>
      </c>
      <c r="K439" t="s">
        <v>108</v>
      </c>
      <c r="L439" t="s">
        <v>109</v>
      </c>
      <c r="M439" t="s">
        <v>110</v>
      </c>
      <c r="N439" t="s">
        <v>111</v>
      </c>
      <c r="O439" t="s">
        <v>112</v>
      </c>
      <c r="P439" t="s">
        <v>113</v>
      </c>
      <c r="Q439" t="s">
        <v>114</v>
      </c>
      <c r="R439" t="s">
        <v>174</v>
      </c>
      <c r="S439" t="s">
        <v>116</v>
      </c>
      <c r="T439" t="s">
        <v>116</v>
      </c>
      <c r="U439" t="s">
        <v>117</v>
      </c>
      <c r="V439" t="s">
        <v>176</v>
      </c>
      <c r="W439">
        <v>6</v>
      </c>
      <c r="X439">
        <v>7</v>
      </c>
      <c r="Y439">
        <v>1926</v>
      </c>
      <c r="Z439">
        <v>2004</v>
      </c>
      <c r="AA439" t="s">
        <v>119</v>
      </c>
      <c r="AB439" t="s">
        <v>120</v>
      </c>
      <c r="AC439" t="s">
        <v>150</v>
      </c>
      <c r="AD439" t="s">
        <v>150</v>
      </c>
      <c r="AE439" t="s">
        <v>143</v>
      </c>
      <c r="AF439">
        <v>0</v>
      </c>
      <c r="AG439" t="s">
        <v>123</v>
      </c>
      <c r="AH439">
        <f>IF(fun[[#This Row],[ExterQual]]="Ex",5,IF(fun[[#This Row],[ExterQual]]="Gd",4,IF(fun[[#This Row],[ExterQual]]="TA",3,IF(fun[[#This Row],[ExterQual]]="Fa",2,1))))</f>
        <v>4</v>
      </c>
      <c r="AI439" t="s">
        <v>124</v>
      </c>
      <c r="AJ439">
        <f>IF(fun[[#This Row],[ExterCond]]="Ex",5,IF(fun[[#This Row],[ExterCond]]="Gd",4,IF(fun[[#This Row],[ExterCond]]="TA",3,IF(fun[[#This Row],[ExterCond]]="Fa",2,1))))</f>
        <v>3</v>
      </c>
      <c r="AK439" t="s">
        <v>125</v>
      </c>
      <c r="AL439" t="s">
        <v>124</v>
      </c>
      <c r="AM439">
        <f>IF(fun[[#This Row],[BsmtQual]]="Ex",5,IF(fun[[#This Row],[BsmtQual]]="Gd",4,IF(fun[[#This Row],[BsmtQual]]="TA",3,IF(fun[[#This Row],[BsmtQual]]="Fa",2,IF(fun[[#This Row],[BsmtQual]]="Po",1,0)))))</f>
        <v>3</v>
      </c>
      <c r="AN439" t="s">
        <v>124</v>
      </c>
      <c r="AO439">
        <f>IF(fun[[#This Row],[BsmtCond]]="Ex",5,IF(fun[[#This Row],[BsmtCond]]="Gd",4,IF(fun[[#This Row],[BsmtCond]]="TA",3,IF(fun[[#This Row],[BsmtCond]]="Fa",2,IF(fun[[#This Row],[BsmtCond]]="Po",1,0)))))</f>
        <v>3</v>
      </c>
      <c r="AP439" t="s">
        <v>126</v>
      </c>
      <c r="AQ439">
        <f>IF(fun[[#This Row],[BsmtExposure]]="Gd",3,IF(fun[[#This Row],[BsmtExposure]]="Av",2,IF(fun[[#This Row],[BsmtExposure]]="Mn",1,0)))</f>
        <v>0</v>
      </c>
      <c r="AR439" t="s">
        <v>128</v>
      </c>
      <c r="AS439">
        <v>0</v>
      </c>
      <c r="AT439" t="s">
        <v>128</v>
      </c>
      <c r="AU439">
        <v>0</v>
      </c>
      <c r="AV439">
        <v>884</v>
      </c>
      <c r="AW439">
        <v>884</v>
      </c>
      <c r="AX439" t="s">
        <v>129</v>
      </c>
      <c r="AY439" t="s">
        <v>123</v>
      </c>
      <c r="AZ439">
        <f>IF(fun[[#This Row],[HeatingQC]]="Ex",5,IF(fun[[#This Row],[HeatingQC]]="Gd",4,IF(fun[[#This Row],[HeatingQC]]="TA",3,IF(fun[[#This Row],[HeatingQC]]="Fa",2,IF(fun[[#This Row],[HeatingQC]]="Po",1,0)))))</f>
        <v>4</v>
      </c>
      <c r="BA439" t="s">
        <v>131</v>
      </c>
      <c r="BB439" t="s">
        <v>132</v>
      </c>
      <c r="BC439">
        <v>904</v>
      </c>
      <c r="BD439">
        <v>0</v>
      </c>
      <c r="BE439">
        <v>0</v>
      </c>
      <c r="BF439">
        <v>904</v>
      </c>
      <c r="BG439">
        <f>LOG(fun[[#This Row],[GrLivArea]])</f>
        <v>2.9561684304753633</v>
      </c>
      <c r="BH439">
        <v>0</v>
      </c>
      <c r="BI439">
        <v>0</v>
      </c>
      <c r="BJ439">
        <f>fun[[#This Row],[BsmtFullBath]]+(0.5*fun[[#This Row],[BsmtHalfBath]])</f>
        <v>0</v>
      </c>
      <c r="BK439">
        <v>1</v>
      </c>
      <c r="BL439">
        <v>0</v>
      </c>
      <c r="BM439">
        <f>fun[[#This Row],[HalfBath]]+fun[[#This Row],[TOTBaseBath]]+fun[[#This Row],[FullBath]]</f>
        <v>1</v>
      </c>
      <c r="BN439">
        <v>2</v>
      </c>
      <c r="BO439">
        <v>1</v>
      </c>
      <c r="BP439" t="s">
        <v>124</v>
      </c>
      <c r="BQ439">
        <f>IF(fun[[#This Row],[KitchenQual]]="Ex",5,IF(fun[[#This Row],[KitchenQual]]="Gd",4,IF(fun[[#This Row],[KitchenQual]]="TA",3,IF(fun[[#This Row],[KitchenQual]]="Fa",2,0))))</f>
        <v>3</v>
      </c>
      <c r="BR439">
        <v>4</v>
      </c>
      <c r="BS439" t="s">
        <v>133</v>
      </c>
      <c r="BT439">
        <v>0</v>
      </c>
      <c r="BU439" t="s">
        <v>109</v>
      </c>
      <c r="BV439">
        <f>IF(fun[[#This Row],[FireplaceQu]]="Ex",5,IF(fun[[#This Row],[FireplaceQu]]="Gd",4,IF(fun[[#This Row],[FireplaceQu]]="TA",3,IF(fun[[#This Row],[FireplaceQu]]="Fa",2,0))))</f>
        <v>0</v>
      </c>
      <c r="BW439" t="s">
        <v>153</v>
      </c>
      <c r="BX439">
        <v>1926</v>
      </c>
      <c r="BY439" t="s">
        <v>128</v>
      </c>
      <c r="BZ439">
        <v>1</v>
      </c>
      <c r="CA439">
        <v>180</v>
      </c>
      <c r="CB439" t="s">
        <v>124</v>
      </c>
      <c r="CC439">
        <f>IF(fun[[#This Row],[GarageQual]]="Ex",5,IF(fun[[#This Row],[GarageQual]]="Gd",4,IF(fun[[#This Row],[GarageQual]]="TA",3,IF(fun[[#This Row],[GarageQual]]="Fa",2,IF(fun[[#This Row],[GarageQual]]="Po",1,0)))))</f>
        <v>3</v>
      </c>
      <c r="CD439" t="s">
        <v>124</v>
      </c>
      <c r="CE439">
        <f>IF(fun[[#This Row],[GarageCond]]="Ex",5,IF(fun[[#This Row],[GarageCond]]="Gd",4,IF(fun[[#This Row],[GarageCond]]="TA",3,IF(fun[[#This Row],[GarageCond]]="Fa",2,IF(fun[[#This Row],[GarageCond]]="Po",1,0)))))</f>
        <v>3</v>
      </c>
      <c r="CF439" t="s">
        <v>131</v>
      </c>
      <c r="CG439">
        <v>0</v>
      </c>
      <c r="CH439">
        <v>0</v>
      </c>
      <c r="CI439">
        <v>105</v>
      </c>
      <c r="CJ439">
        <v>0</v>
      </c>
      <c r="CK439">
        <v>0</v>
      </c>
      <c r="CL439">
        <f>(0.5*fun[[#This Row],[WoodDeckSF]])+fun[[#This Row],[OpenPorchSF]]+(2*fun[[#This Row],[EnclosedPorch]])+(1.5*fun[[#This Row],[3SsnPorch]])+fun[[#This Row],[ScreenPorch]]</f>
        <v>210</v>
      </c>
      <c r="CM439">
        <v>0</v>
      </c>
      <c r="CN439" t="s">
        <v>109</v>
      </c>
      <c r="CO439">
        <f>IF(fun[[#This Row],[PoolQC]]="Ex",5,IF(fun[[#This Row],[PoolQC]]="Gd",4,IF(fun[[#This Row],[PoolQC]]="TA",3,IF(fun[[#This Row],[PoolQC]]="Fa",2,IF(fun[[#This Row],[PoolQC]]="Po",1,0)))))</f>
        <v>0</v>
      </c>
      <c r="CP439" t="s">
        <v>109</v>
      </c>
      <c r="CQ439" t="s">
        <v>109</v>
      </c>
      <c r="CR439">
        <v>0</v>
      </c>
      <c r="CS439">
        <v>1</v>
      </c>
      <c r="CT439">
        <v>2009</v>
      </c>
      <c r="CU439" t="s">
        <v>136</v>
      </c>
      <c r="CV439" t="s">
        <v>137</v>
      </c>
      <c r="CW439">
        <f>COUNTIF(fun[[#This Row],[Id]:[SaleCondition]],0)</f>
        <v>23</v>
      </c>
      <c r="CX439">
        <f>COUNTIF(fun[[#This Row],[Id]:[SaleCondition]],"NA")</f>
        <v>5</v>
      </c>
      <c r="CY43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439">
        <f>fun[NUM_ExCond]+fun[NUM_BsmtCond]+fun[NUM_GarCond]</f>
        <v>9</v>
      </c>
      <c r="DA4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4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66.25</v>
      </c>
      <c r="DC439">
        <v>119000</v>
      </c>
    </row>
    <row r="440" spans="1:107" x14ac:dyDescent="0.25">
      <c r="A440">
        <v>439</v>
      </c>
      <c r="B440">
        <v>30</v>
      </c>
      <c r="C440" t="s">
        <v>107</v>
      </c>
      <c r="D440">
        <f>IF(fun[[#This Row],[MSZoning]]="RL",1,0)</f>
        <v>1</v>
      </c>
      <c r="E440">
        <f>IF(fun[[#This Row],[rl]]="RM",1,0)</f>
        <v>0</v>
      </c>
      <c r="F440">
        <f>IF(fun[[#This Row],[rm]]="RH",1,0)</f>
        <v>0</v>
      </c>
      <c r="G440">
        <f>IF(fun[[#This Row],[rh]]="C (all)",1,0)</f>
        <v>0</v>
      </c>
      <c r="H440">
        <v>40</v>
      </c>
      <c r="I440">
        <f>IF(fun[[#This Row],[LotFrontage]]="NA",0,fun[[#This Row],[LotFrontage]])</f>
        <v>40</v>
      </c>
      <c r="J440">
        <v>4280</v>
      </c>
      <c r="K440" t="s">
        <v>108</v>
      </c>
      <c r="L440" t="s">
        <v>109</v>
      </c>
      <c r="M440" t="s">
        <v>110</v>
      </c>
      <c r="N440" t="s">
        <v>111</v>
      </c>
      <c r="O440" t="s">
        <v>112</v>
      </c>
      <c r="P440" t="s">
        <v>113</v>
      </c>
      <c r="Q440" t="s">
        <v>114</v>
      </c>
      <c r="R440" t="s">
        <v>149</v>
      </c>
      <c r="S440" t="s">
        <v>116</v>
      </c>
      <c r="T440" t="s">
        <v>116</v>
      </c>
      <c r="U440" t="s">
        <v>117</v>
      </c>
      <c r="V440" t="s">
        <v>141</v>
      </c>
      <c r="W440">
        <v>5</v>
      </c>
      <c r="X440">
        <v>6</v>
      </c>
      <c r="Y440">
        <v>1913</v>
      </c>
      <c r="Z440">
        <v>2002</v>
      </c>
      <c r="AA440" t="s">
        <v>119</v>
      </c>
      <c r="AB440" t="s">
        <v>120</v>
      </c>
      <c r="AC440" t="s">
        <v>181</v>
      </c>
      <c r="AD440" t="s">
        <v>229</v>
      </c>
      <c r="AE440" t="s">
        <v>143</v>
      </c>
      <c r="AF440">
        <v>0</v>
      </c>
      <c r="AG440" t="s">
        <v>124</v>
      </c>
      <c r="AH440">
        <f>IF(fun[[#This Row],[ExterQual]]="Ex",5,IF(fun[[#This Row],[ExterQual]]="Gd",4,IF(fun[[#This Row],[ExterQual]]="TA",3,IF(fun[[#This Row],[ExterQual]]="Fa",2,1))))</f>
        <v>3</v>
      </c>
      <c r="AI440" t="s">
        <v>124</v>
      </c>
      <c r="AJ440">
        <f>IF(fun[[#This Row],[ExterCond]]="Ex",5,IF(fun[[#This Row],[ExterCond]]="Gd",4,IF(fun[[#This Row],[ExterCond]]="TA",3,IF(fun[[#This Row],[ExterCond]]="Fa",2,1))))</f>
        <v>3</v>
      </c>
      <c r="AK440" t="s">
        <v>125</v>
      </c>
      <c r="AL440" t="s">
        <v>124</v>
      </c>
      <c r="AM440">
        <f>IF(fun[[#This Row],[BsmtQual]]="Ex",5,IF(fun[[#This Row],[BsmtQual]]="Gd",4,IF(fun[[#This Row],[BsmtQual]]="TA",3,IF(fun[[#This Row],[BsmtQual]]="Fa",2,IF(fun[[#This Row],[BsmtQual]]="Po",1,0)))))</f>
        <v>3</v>
      </c>
      <c r="AN440" t="s">
        <v>124</v>
      </c>
      <c r="AO440">
        <f>IF(fun[[#This Row],[BsmtCond]]="Ex",5,IF(fun[[#This Row],[BsmtCond]]="Gd",4,IF(fun[[#This Row],[BsmtCond]]="TA",3,IF(fun[[#This Row],[BsmtCond]]="Fa",2,IF(fun[[#This Row],[BsmtCond]]="Po",1,0)))))</f>
        <v>3</v>
      </c>
      <c r="AP440" t="s">
        <v>126</v>
      </c>
      <c r="AQ440">
        <f>IF(fun[[#This Row],[BsmtExposure]]="Gd",3,IF(fun[[#This Row],[BsmtExposure]]="Av",2,IF(fun[[#This Row],[BsmtExposure]]="Mn",1,0)))</f>
        <v>0</v>
      </c>
      <c r="AR440" t="s">
        <v>198</v>
      </c>
      <c r="AS440">
        <v>365</v>
      </c>
      <c r="AT440" t="s">
        <v>128</v>
      </c>
      <c r="AU440">
        <v>0</v>
      </c>
      <c r="AV440">
        <v>75</v>
      </c>
      <c r="AW440">
        <v>440</v>
      </c>
      <c r="AX440" t="s">
        <v>129</v>
      </c>
      <c r="AY440" t="s">
        <v>124</v>
      </c>
      <c r="AZ440">
        <f>IF(fun[[#This Row],[HeatingQC]]="Ex",5,IF(fun[[#This Row],[HeatingQC]]="Gd",4,IF(fun[[#This Row],[HeatingQC]]="TA",3,IF(fun[[#This Row],[HeatingQC]]="Fa",2,IF(fun[[#This Row],[HeatingQC]]="Po",1,0)))))</f>
        <v>3</v>
      </c>
      <c r="BA440" t="s">
        <v>203</v>
      </c>
      <c r="BB440" t="s">
        <v>132</v>
      </c>
      <c r="BC440">
        <v>694</v>
      </c>
      <c r="BD440">
        <v>0</v>
      </c>
      <c r="BE440">
        <v>0</v>
      </c>
      <c r="BF440">
        <v>694</v>
      </c>
      <c r="BG440">
        <f>LOG(fun[[#This Row],[GrLivArea]])</f>
        <v>2.8413594704548548</v>
      </c>
      <c r="BH440">
        <v>0</v>
      </c>
      <c r="BI440">
        <v>0</v>
      </c>
      <c r="BJ440">
        <f>fun[[#This Row],[BsmtFullBath]]+(0.5*fun[[#This Row],[BsmtHalfBath]])</f>
        <v>0</v>
      </c>
      <c r="BK440">
        <v>1</v>
      </c>
      <c r="BL440">
        <v>0</v>
      </c>
      <c r="BM440">
        <f>fun[[#This Row],[HalfBath]]+fun[[#This Row],[TOTBaseBath]]+fun[[#This Row],[FullBath]]</f>
        <v>1</v>
      </c>
      <c r="BN440">
        <v>2</v>
      </c>
      <c r="BO440">
        <v>1</v>
      </c>
      <c r="BP440" t="s">
        <v>123</v>
      </c>
      <c r="BQ440">
        <f>IF(fun[[#This Row],[KitchenQual]]="Ex",5,IF(fun[[#This Row],[KitchenQual]]="Gd",4,IF(fun[[#This Row],[KitchenQual]]="TA",3,IF(fun[[#This Row],[KitchenQual]]="Fa",2,0))))</f>
        <v>4</v>
      </c>
      <c r="BR440">
        <v>4</v>
      </c>
      <c r="BS440" t="s">
        <v>133</v>
      </c>
      <c r="BT440">
        <v>1</v>
      </c>
      <c r="BU440" t="s">
        <v>123</v>
      </c>
      <c r="BV440">
        <f>IF(fun[[#This Row],[FireplaceQu]]="Ex",5,IF(fun[[#This Row],[FireplaceQu]]="Gd",4,IF(fun[[#This Row],[FireplaceQu]]="TA",3,IF(fun[[#This Row],[FireplaceQu]]="Fa",2,0))))</f>
        <v>4</v>
      </c>
      <c r="BW440" t="s">
        <v>153</v>
      </c>
      <c r="BX440">
        <v>1990</v>
      </c>
      <c r="BY440" t="s">
        <v>128</v>
      </c>
      <c r="BZ440">
        <v>1</v>
      </c>
      <c r="CA440">
        <v>352</v>
      </c>
      <c r="CB440" t="s">
        <v>123</v>
      </c>
      <c r="CC440">
        <f>IF(fun[[#This Row],[GarageQual]]="Ex",5,IF(fun[[#This Row],[GarageQual]]="Gd",4,IF(fun[[#This Row],[GarageQual]]="TA",3,IF(fun[[#This Row],[GarageQual]]="Fa",2,IF(fun[[#This Row],[GarageQual]]="Po",1,0)))))</f>
        <v>4</v>
      </c>
      <c r="CD440" t="s">
        <v>124</v>
      </c>
      <c r="CE440">
        <f>IF(fun[[#This Row],[GarageCond]]="Ex",5,IF(fun[[#This Row],[GarageCond]]="Gd",4,IF(fun[[#This Row],[GarageCond]]="TA",3,IF(fun[[#This Row],[GarageCond]]="Fa",2,IF(fun[[#This Row],[GarageCond]]="Po",1,0)))))</f>
        <v>3</v>
      </c>
      <c r="CF440" t="s">
        <v>216</v>
      </c>
      <c r="CG440">
        <v>0</v>
      </c>
      <c r="CH440">
        <v>0</v>
      </c>
      <c r="CI440">
        <v>34</v>
      </c>
      <c r="CJ440">
        <v>0</v>
      </c>
      <c r="CK440">
        <v>0</v>
      </c>
      <c r="CL440">
        <f>(0.5*fun[[#This Row],[WoodDeckSF]])+fun[[#This Row],[OpenPorchSF]]+(2*fun[[#This Row],[EnclosedPorch]])+(1.5*fun[[#This Row],[3SsnPorch]])+fun[[#This Row],[ScreenPorch]]</f>
        <v>68</v>
      </c>
      <c r="CM440">
        <v>0</v>
      </c>
      <c r="CN440" t="s">
        <v>109</v>
      </c>
      <c r="CO440">
        <f>IF(fun[[#This Row],[PoolQC]]="Ex",5,IF(fun[[#This Row],[PoolQC]]="Gd",4,IF(fun[[#This Row],[PoolQC]]="TA",3,IF(fun[[#This Row],[PoolQC]]="Fa",2,IF(fun[[#This Row],[PoolQC]]="Po",1,0)))))</f>
        <v>0</v>
      </c>
      <c r="CP440" t="s">
        <v>160</v>
      </c>
      <c r="CQ440" t="s">
        <v>109</v>
      </c>
      <c r="CR440">
        <v>0</v>
      </c>
      <c r="CS440">
        <v>3</v>
      </c>
      <c r="CT440">
        <v>2007</v>
      </c>
      <c r="CU440" t="s">
        <v>136</v>
      </c>
      <c r="CV440" t="s">
        <v>137</v>
      </c>
      <c r="CW440">
        <f>COUNTIF(fun[[#This Row],[Id]:[SaleCondition]],0)</f>
        <v>19</v>
      </c>
      <c r="CX440">
        <f>COUNTIF(fun[[#This Row],[Id]:[SaleCondition]],"NA")</f>
        <v>3</v>
      </c>
      <c r="CY440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440">
        <f>fun[NUM_ExCond]+fun[NUM_BsmtCond]+fun[NUM_GarCond]</f>
        <v>9</v>
      </c>
      <c r="DA4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4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59.5</v>
      </c>
      <c r="DC440">
        <v>90350</v>
      </c>
    </row>
    <row r="441" spans="1:107" x14ac:dyDescent="0.25">
      <c r="A441">
        <v>440</v>
      </c>
      <c r="B441">
        <v>50</v>
      </c>
      <c r="C441" t="s">
        <v>107</v>
      </c>
      <c r="D441">
        <f>IF(fun[[#This Row],[MSZoning]]="RL",1,0)</f>
        <v>1</v>
      </c>
      <c r="E441">
        <f>IF(fun[[#This Row],[rl]]="RM",1,0)</f>
        <v>0</v>
      </c>
      <c r="F441">
        <f>IF(fun[[#This Row],[rm]]="RH",1,0)</f>
        <v>0</v>
      </c>
      <c r="G441">
        <f>IF(fun[[#This Row],[rh]]="C (all)",1,0)</f>
        <v>0</v>
      </c>
      <c r="H441">
        <v>67</v>
      </c>
      <c r="I441">
        <f>IF(fun[[#This Row],[LotFrontage]]="NA",0,fun[[#This Row],[LotFrontage]])</f>
        <v>67</v>
      </c>
      <c r="J441">
        <v>12354</v>
      </c>
      <c r="K441" t="s">
        <v>108</v>
      </c>
      <c r="L441" t="s">
        <v>200</v>
      </c>
      <c r="M441" t="s">
        <v>110</v>
      </c>
      <c r="N441" t="s">
        <v>111</v>
      </c>
      <c r="O441" t="s">
        <v>112</v>
      </c>
      <c r="P441" t="s">
        <v>148</v>
      </c>
      <c r="Q441" t="s">
        <v>114</v>
      </c>
      <c r="R441" t="s">
        <v>211</v>
      </c>
      <c r="S441" t="s">
        <v>116</v>
      </c>
      <c r="T441" t="s">
        <v>116</v>
      </c>
      <c r="U441" t="s">
        <v>117</v>
      </c>
      <c r="V441" t="s">
        <v>158</v>
      </c>
      <c r="W441">
        <v>6</v>
      </c>
      <c r="X441">
        <v>8</v>
      </c>
      <c r="Y441">
        <v>1920</v>
      </c>
      <c r="Z441">
        <v>2000</v>
      </c>
      <c r="AA441" t="s">
        <v>119</v>
      </c>
      <c r="AB441" t="s">
        <v>120</v>
      </c>
      <c r="AC441" t="s">
        <v>150</v>
      </c>
      <c r="AD441" t="s">
        <v>150</v>
      </c>
      <c r="AE441" t="s">
        <v>143</v>
      </c>
      <c r="AF441">
        <v>0</v>
      </c>
      <c r="AG441" t="s">
        <v>124</v>
      </c>
      <c r="AH441">
        <f>IF(fun[[#This Row],[ExterQual]]="Ex",5,IF(fun[[#This Row],[ExterQual]]="Gd",4,IF(fun[[#This Row],[ExterQual]]="TA",3,IF(fun[[#This Row],[ExterQual]]="Fa",2,1))))</f>
        <v>3</v>
      </c>
      <c r="AI441" t="s">
        <v>124</v>
      </c>
      <c r="AJ441">
        <f>IF(fun[[#This Row],[ExterCond]]="Ex",5,IF(fun[[#This Row],[ExterCond]]="Gd",4,IF(fun[[#This Row],[ExterCond]]="TA",3,IF(fun[[#This Row],[ExterCond]]="Fa",2,1))))</f>
        <v>3</v>
      </c>
      <c r="AK441" t="s">
        <v>152</v>
      </c>
      <c r="AL441" t="s">
        <v>124</v>
      </c>
      <c r="AM441">
        <f>IF(fun[[#This Row],[BsmtQual]]="Ex",5,IF(fun[[#This Row],[BsmtQual]]="Gd",4,IF(fun[[#This Row],[BsmtQual]]="TA",3,IF(fun[[#This Row],[BsmtQual]]="Fa",2,IF(fun[[#This Row],[BsmtQual]]="Po",1,0)))))</f>
        <v>3</v>
      </c>
      <c r="AN441" t="s">
        <v>173</v>
      </c>
      <c r="AO441">
        <f>IF(fun[[#This Row],[BsmtCond]]="Ex",5,IF(fun[[#This Row],[BsmtCond]]="Gd",4,IF(fun[[#This Row],[BsmtCond]]="TA",3,IF(fun[[#This Row],[BsmtCond]]="Fa",2,IF(fun[[#This Row],[BsmtCond]]="Po",1,0)))))</f>
        <v>2</v>
      </c>
      <c r="AP441" t="s">
        <v>147</v>
      </c>
      <c r="AQ441">
        <f>IF(fun[[#This Row],[BsmtExposure]]="Gd",3,IF(fun[[#This Row],[BsmtExposure]]="Av",2,IF(fun[[#This Row],[BsmtExposure]]="Mn",1,0)))</f>
        <v>1</v>
      </c>
      <c r="AR441" t="s">
        <v>128</v>
      </c>
      <c r="AS441">
        <v>0</v>
      </c>
      <c r="AT441" t="s">
        <v>128</v>
      </c>
      <c r="AU441">
        <v>0</v>
      </c>
      <c r="AV441">
        <v>684</v>
      </c>
      <c r="AW441">
        <v>684</v>
      </c>
      <c r="AX441" t="s">
        <v>129</v>
      </c>
      <c r="AY441" t="s">
        <v>123</v>
      </c>
      <c r="AZ441">
        <f>IF(fun[[#This Row],[HeatingQC]]="Ex",5,IF(fun[[#This Row],[HeatingQC]]="Gd",4,IF(fun[[#This Row],[HeatingQC]]="TA",3,IF(fun[[#This Row],[HeatingQC]]="Fa",2,IF(fun[[#This Row],[HeatingQC]]="Po",1,0)))))</f>
        <v>4</v>
      </c>
      <c r="BA441" t="s">
        <v>131</v>
      </c>
      <c r="BB441" t="s">
        <v>132</v>
      </c>
      <c r="BC441">
        <v>684</v>
      </c>
      <c r="BD441">
        <v>512</v>
      </c>
      <c r="BE441">
        <v>0</v>
      </c>
      <c r="BF441">
        <v>1196</v>
      </c>
      <c r="BG441">
        <f>LOG(fun[[#This Row],[GrLivArea]])</f>
        <v>3.0777311796523921</v>
      </c>
      <c r="BH441">
        <v>0</v>
      </c>
      <c r="BI441">
        <v>0</v>
      </c>
      <c r="BJ441">
        <f>fun[[#This Row],[BsmtFullBath]]+(0.5*fun[[#This Row],[BsmtHalfBath]])</f>
        <v>0</v>
      </c>
      <c r="BK441">
        <v>1</v>
      </c>
      <c r="BL441">
        <v>0</v>
      </c>
      <c r="BM441">
        <f>fun[[#This Row],[HalfBath]]+fun[[#This Row],[TOTBaseBath]]+fun[[#This Row],[FullBath]]</f>
        <v>1</v>
      </c>
      <c r="BN441">
        <v>3</v>
      </c>
      <c r="BO441">
        <v>1</v>
      </c>
      <c r="BP441" t="s">
        <v>123</v>
      </c>
      <c r="BQ441">
        <f>IF(fun[[#This Row],[KitchenQual]]="Ex",5,IF(fun[[#This Row],[KitchenQual]]="Gd",4,IF(fun[[#This Row],[KitchenQual]]="TA",3,IF(fun[[#This Row],[KitchenQual]]="Fa",2,0))))</f>
        <v>4</v>
      </c>
      <c r="BR441">
        <v>7</v>
      </c>
      <c r="BS441" t="s">
        <v>133</v>
      </c>
      <c r="BT441">
        <v>0</v>
      </c>
      <c r="BU441" t="s">
        <v>109</v>
      </c>
      <c r="BV441">
        <f>IF(fun[[#This Row],[FireplaceQu]]="Ex",5,IF(fun[[#This Row],[FireplaceQu]]="Gd",4,IF(fun[[#This Row],[FireplaceQu]]="TA",3,IF(fun[[#This Row],[FireplaceQu]]="Fa",2,0))))</f>
        <v>0</v>
      </c>
      <c r="BW441" t="s">
        <v>153</v>
      </c>
      <c r="BX441">
        <v>2005</v>
      </c>
      <c r="BY441" t="s">
        <v>128</v>
      </c>
      <c r="BZ441">
        <v>2</v>
      </c>
      <c r="CA441">
        <v>528</v>
      </c>
      <c r="CB441" t="s">
        <v>124</v>
      </c>
      <c r="CC441">
        <f>IF(fun[[#This Row],[GarageQual]]="Ex",5,IF(fun[[#This Row],[GarageQual]]="Gd",4,IF(fun[[#This Row],[GarageQual]]="TA",3,IF(fun[[#This Row],[GarageQual]]="Fa",2,IF(fun[[#This Row],[GarageQual]]="Po",1,0)))))</f>
        <v>3</v>
      </c>
      <c r="CD441" t="s">
        <v>124</v>
      </c>
      <c r="CE441">
        <f>IF(fun[[#This Row],[GarageCond]]="Ex",5,IF(fun[[#This Row],[GarageCond]]="Gd",4,IF(fun[[#This Row],[GarageCond]]="TA",3,IF(fun[[#This Row],[GarageCond]]="Fa",2,IF(fun[[#This Row],[GarageCond]]="Po",1,0)))))</f>
        <v>3</v>
      </c>
      <c r="CF441" t="s">
        <v>131</v>
      </c>
      <c r="CG441">
        <v>0</v>
      </c>
      <c r="CH441">
        <v>46</v>
      </c>
      <c r="CI441">
        <v>0</v>
      </c>
      <c r="CJ441">
        <v>0</v>
      </c>
      <c r="CK441">
        <v>0</v>
      </c>
      <c r="CL441">
        <f>(0.5*fun[[#This Row],[WoodDeckSF]])+fun[[#This Row],[OpenPorchSF]]+(2*fun[[#This Row],[EnclosedPorch]])+(1.5*fun[[#This Row],[3SsnPorch]])+fun[[#This Row],[ScreenPorch]]</f>
        <v>46</v>
      </c>
      <c r="CM441">
        <v>0</v>
      </c>
      <c r="CN441" t="s">
        <v>109</v>
      </c>
      <c r="CO441">
        <f>IF(fun[[#This Row],[PoolQC]]="Ex",5,IF(fun[[#This Row],[PoolQC]]="Gd",4,IF(fun[[#This Row],[PoolQC]]="TA",3,IF(fun[[#This Row],[PoolQC]]="Fa",2,IF(fun[[#This Row],[PoolQC]]="Po",1,0)))))</f>
        <v>0</v>
      </c>
      <c r="CP441" t="s">
        <v>191</v>
      </c>
      <c r="CQ441" t="s">
        <v>161</v>
      </c>
      <c r="CR441">
        <v>800</v>
      </c>
      <c r="CS441">
        <v>8</v>
      </c>
      <c r="CT441">
        <v>2009</v>
      </c>
      <c r="CU441" t="s">
        <v>246</v>
      </c>
      <c r="CV441" t="s">
        <v>137</v>
      </c>
      <c r="CW441">
        <f>COUNTIF(fun[[#This Row],[Id]:[SaleCondition]],0)</f>
        <v>19</v>
      </c>
      <c r="CX441">
        <f>COUNTIF(fun[[#This Row],[Id]:[SaleCondition]],"NA")</f>
        <v>2</v>
      </c>
      <c r="CY441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441">
        <f>fun[NUM_ExCond]+fun[NUM_BsmtCond]+fun[NUM_GarCond]</f>
        <v>8</v>
      </c>
      <c r="DA4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4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</v>
      </c>
      <c r="DC441">
        <v>110000</v>
      </c>
    </row>
    <row r="442" spans="1:107" x14ac:dyDescent="0.25">
      <c r="A442">
        <v>441</v>
      </c>
      <c r="B442">
        <v>20</v>
      </c>
      <c r="C442" t="s">
        <v>107</v>
      </c>
      <c r="D442">
        <f>IF(fun[[#This Row],[MSZoning]]="RL",1,0)</f>
        <v>1</v>
      </c>
      <c r="E442">
        <f>IF(fun[[#This Row],[rl]]="RM",1,0)</f>
        <v>0</v>
      </c>
      <c r="F442">
        <f>IF(fun[[#This Row],[rm]]="RH",1,0)</f>
        <v>0</v>
      </c>
      <c r="G442">
        <f>IF(fun[[#This Row],[rh]]="C (all)",1,0)</f>
        <v>0</v>
      </c>
      <c r="H442">
        <v>105</v>
      </c>
      <c r="I442">
        <f>IF(fun[[#This Row],[LotFrontage]]="NA",0,fun[[#This Row],[LotFrontage]])</f>
        <v>105</v>
      </c>
      <c r="J442">
        <v>15431</v>
      </c>
      <c r="K442" t="s">
        <v>108</v>
      </c>
      <c r="L442" t="s">
        <v>109</v>
      </c>
      <c r="M442" t="s">
        <v>110</v>
      </c>
      <c r="N442" t="s">
        <v>111</v>
      </c>
      <c r="O442" t="s">
        <v>112</v>
      </c>
      <c r="P442" t="s">
        <v>113</v>
      </c>
      <c r="Q442" t="s">
        <v>114</v>
      </c>
      <c r="R442" t="s">
        <v>180</v>
      </c>
      <c r="S442" t="s">
        <v>116</v>
      </c>
      <c r="T442" t="s">
        <v>116</v>
      </c>
      <c r="U442" t="s">
        <v>117</v>
      </c>
      <c r="V442" t="s">
        <v>141</v>
      </c>
      <c r="W442">
        <v>10</v>
      </c>
      <c r="X442">
        <v>5</v>
      </c>
      <c r="Y442">
        <v>2008</v>
      </c>
      <c r="Z442">
        <v>2008</v>
      </c>
      <c r="AA442" t="s">
        <v>178</v>
      </c>
      <c r="AB442" t="s">
        <v>120</v>
      </c>
      <c r="AC442" t="s">
        <v>121</v>
      </c>
      <c r="AD442" t="s">
        <v>121</v>
      </c>
      <c r="AE442" t="s">
        <v>163</v>
      </c>
      <c r="AF442">
        <v>200</v>
      </c>
      <c r="AG442" t="s">
        <v>130</v>
      </c>
      <c r="AH442">
        <f>IF(fun[[#This Row],[ExterQual]]="Ex",5,IF(fun[[#This Row],[ExterQual]]="Gd",4,IF(fun[[#This Row],[ExterQual]]="TA",3,IF(fun[[#This Row],[ExterQual]]="Fa",2,1))))</f>
        <v>5</v>
      </c>
      <c r="AI442" t="s">
        <v>124</v>
      </c>
      <c r="AJ442">
        <f>IF(fun[[#This Row],[ExterCond]]="Ex",5,IF(fun[[#This Row],[ExterCond]]="Gd",4,IF(fun[[#This Row],[ExterCond]]="TA",3,IF(fun[[#This Row],[ExterCond]]="Fa",2,1))))</f>
        <v>3</v>
      </c>
      <c r="AK442" t="s">
        <v>125</v>
      </c>
      <c r="AL442" t="s">
        <v>130</v>
      </c>
      <c r="AM442">
        <f>IF(fun[[#This Row],[BsmtQual]]="Ex",5,IF(fun[[#This Row],[BsmtQual]]="Gd",4,IF(fun[[#This Row],[BsmtQual]]="TA",3,IF(fun[[#This Row],[BsmtQual]]="Fa",2,IF(fun[[#This Row],[BsmtQual]]="Po",1,0)))))</f>
        <v>5</v>
      </c>
      <c r="AN442" t="s">
        <v>124</v>
      </c>
      <c r="AO442">
        <f>IF(fun[[#This Row],[BsmtCond]]="Ex",5,IF(fun[[#This Row],[BsmtCond]]="Gd",4,IF(fun[[#This Row],[BsmtCond]]="TA",3,IF(fun[[#This Row],[BsmtCond]]="Fa",2,IF(fun[[#This Row],[BsmtCond]]="Po",1,0)))))</f>
        <v>3</v>
      </c>
      <c r="AP442" t="s">
        <v>123</v>
      </c>
      <c r="AQ442">
        <f>IF(fun[[#This Row],[BsmtExposure]]="Gd",3,IF(fun[[#This Row],[BsmtExposure]]="Av",2,IF(fun[[#This Row],[BsmtExposure]]="Mn",1,0)))</f>
        <v>3</v>
      </c>
      <c r="AR442" t="s">
        <v>127</v>
      </c>
      <c r="AS442">
        <v>1767</v>
      </c>
      <c r="AT442" t="s">
        <v>145</v>
      </c>
      <c r="AU442">
        <v>539</v>
      </c>
      <c r="AV442">
        <v>788</v>
      </c>
      <c r="AW442">
        <v>3094</v>
      </c>
      <c r="AX442" t="s">
        <v>129</v>
      </c>
      <c r="AY442" t="s">
        <v>130</v>
      </c>
      <c r="AZ442">
        <f>IF(fun[[#This Row],[HeatingQC]]="Ex",5,IF(fun[[#This Row],[HeatingQC]]="Gd",4,IF(fun[[#This Row],[HeatingQC]]="TA",3,IF(fun[[#This Row],[HeatingQC]]="Fa",2,IF(fun[[#This Row],[HeatingQC]]="Po",1,0)))))</f>
        <v>5</v>
      </c>
      <c r="BA442" t="s">
        <v>131</v>
      </c>
      <c r="BB442" t="s">
        <v>132</v>
      </c>
      <c r="BC442">
        <v>2402</v>
      </c>
      <c r="BD442">
        <v>0</v>
      </c>
      <c r="BE442">
        <v>0</v>
      </c>
      <c r="BF442">
        <v>2402</v>
      </c>
      <c r="BG442">
        <f>LOG(fun[[#This Row],[GrLivArea]])</f>
        <v>3.3805730030668872</v>
      </c>
      <c r="BH442">
        <v>1</v>
      </c>
      <c r="BI442">
        <v>0</v>
      </c>
      <c r="BJ442">
        <f>fun[[#This Row],[BsmtFullBath]]+(0.5*fun[[#This Row],[BsmtHalfBath]])</f>
        <v>1</v>
      </c>
      <c r="BK442">
        <v>2</v>
      </c>
      <c r="BL442">
        <v>0</v>
      </c>
      <c r="BM442">
        <f>fun[[#This Row],[HalfBath]]+fun[[#This Row],[TOTBaseBath]]+fun[[#This Row],[FullBath]]</f>
        <v>3</v>
      </c>
      <c r="BN442">
        <v>2</v>
      </c>
      <c r="BO442">
        <v>1</v>
      </c>
      <c r="BP442" t="s">
        <v>130</v>
      </c>
      <c r="BQ442">
        <f>IF(fun[[#This Row],[KitchenQual]]="Ex",5,IF(fun[[#This Row],[KitchenQual]]="Gd",4,IF(fun[[#This Row],[KitchenQual]]="TA",3,IF(fun[[#This Row],[KitchenQual]]="Fa",2,0))))</f>
        <v>5</v>
      </c>
      <c r="BR442">
        <v>10</v>
      </c>
      <c r="BS442" t="s">
        <v>133</v>
      </c>
      <c r="BT442">
        <v>2</v>
      </c>
      <c r="BU442" t="s">
        <v>123</v>
      </c>
      <c r="BV442">
        <f>IF(fun[[#This Row],[FireplaceQu]]="Ex",5,IF(fun[[#This Row],[FireplaceQu]]="Gd",4,IF(fun[[#This Row],[FireplaceQu]]="TA",3,IF(fun[[#This Row],[FireplaceQu]]="Fa",2,0))))</f>
        <v>4</v>
      </c>
      <c r="BW442" t="s">
        <v>134</v>
      </c>
      <c r="BX442">
        <v>2008</v>
      </c>
      <c r="BY442" t="s">
        <v>183</v>
      </c>
      <c r="BZ442">
        <v>3</v>
      </c>
      <c r="CA442">
        <v>672</v>
      </c>
      <c r="CB442" t="s">
        <v>124</v>
      </c>
      <c r="CC442">
        <f>IF(fun[[#This Row],[GarageQual]]="Ex",5,IF(fun[[#This Row],[GarageQual]]="Gd",4,IF(fun[[#This Row],[GarageQual]]="TA",3,IF(fun[[#This Row],[GarageQual]]="Fa",2,IF(fun[[#This Row],[GarageQual]]="Po",1,0)))))</f>
        <v>3</v>
      </c>
      <c r="CD442" t="s">
        <v>124</v>
      </c>
      <c r="CE442">
        <f>IF(fun[[#This Row],[GarageCond]]="Ex",5,IF(fun[[#This Row],[GarageCond]]="Gd",4,IF(fun[[#This Row],[GarageCond]]="TA",3,IF(fun[[#This Row],[GarageCond]]="Fa",2,IF(fun[[#This Row],[GarageCond]]="Po",1,0)))))</f>
        <v>3</v>
      </c>
      <c r="CF442" t="s">
        <v>131</v>
      </c>
      <c r="CG442">
        <v>0</v>
      </c>
      <c r="CH442">
        <v>72</v>
      </c>
      <c r="CI442">
        <v>0</v>
      </c>
      <c r="CJ442">
        <v>0</v>
      </c>
      <c r="CK442">
        <v>170</v>
      </c>
      <c r="CL442">
        <f>(0.5*fun[[#This Row],[WoodDeckSF]])+fun[[#This Row],[OpenPorchSF]]+(2*fun[[#This Row],[EnclosedPorch]])+(1.5*fun[[#This Row],[3SsnPorch]])+fun[[#This Row],[ScreenPorch]]</f>
        <v>242</v>
      </c>
      <c r="CM442">
        <v>0</v>
      </c>
      <c r="CN442" t="s">
        <v>109</v>
      </c>
      <c r="CO442">
        <f>IF(fun[[#This Row],[PoolQC]]="Ex",5,IF(fun[[#This Row],[PoolQC]]="Gd",4,IF(fun[[#This Row],[PoolQC]]="TA",3,IF(fun[[#This Row],[PoolQC]]="Fa",2,IF(fun[[#This Row],[PoolQC]]="Po",1,0)))))</f>
        <v>0</v>
      </c>
      <c r="CP442" t="s">
        <v>109</v>
      </c>
      <c r="CQ442" t="s">
        <v>109</v>
      </c>
      <c r="CR442">
        <v>0</v>
      </c>
      <c r="CS442">
        <v>4</v>
      </c>
      <c r="CT442">
        <v>2009</v>
      </c>
      <c r="CU442" t="s">
        <v>136</v>
      </c>
      <c r="CV442" t="s">
        <v>137</v>
      </c>
      <c r="CW442">
        <f>COUNTIF(fun[[#This Row],[Id]:[SaleCondition]],0)</f>
        <v>13</v>
      </c>
      <c r="CX442">
        <f>COUNTIF(fun[[#This Row],[Id]:[SaleCondition]],"NA")</f>
        <v>4</v>
      </c>
      <c r="CY442">
        <f>fun[[#This Row],[OverallQual]]+fun[[#This Row],[NUM_ExQual]]+fun[[#This Row],[NUM_BsmtQual]]+fun[[#This Row],[NUM_Heat]]+fun[[#This Row],[NUM_KitchQual]]+fun[[#This Row],[NUM_GarQual]]+fun[[#This Row],[NUM_Pool]]+fun[NUM_Fire]</f>
        <v>37</v>
      </c>
      <c r="CZ442">
        <f>fun[NUM_ExCond]+fun[NUM_BsmtCond]+fun[NUM_GarCond]</f>
        <v>9</v>
      </c>
      <c r="DA4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136</v>
      </c>
      <c r="DB4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93.25</v>
      </c>
      <c r="DC442">
        <v>555000</v>
      </c>
    </row>
    <row r="443" spans="1:107" x14ac:dyDescent="0.25">
      <c r="A443">
        <v>442</v>
      </c>
      <c r="B443">
        <v>90</v>
      </c>
      <c r="C443" t="s">
        <v>107</v>
      </c>
      <c r="D443">
        <f>IF(fun[[#This Row],[MSZoning]]="RL",1,0)</f>
        <v>1</v>
      </c>
      <c r="E443">
        <f>IF(fun[[#This Row],[rl]]="RM",1,0)</f>
        <v>0</v>
      </c>
      <c r="F443">
        <f>IF(fun[[#This Row],[rm]]="RH",1,0)</f>
        <v>0</v>
      </c>
      <c r="G443">
        <f>IF(fun[[#This Row],[rh]]="C (all)",1,0)</f>
        <v>0</v>
      </c>
      <c r="H443">
        <v>92</v>
      </c>
      <c r="I443">
        <f>IF(fun[[#This Row],[LotFrontage]]="NA",0,fun[[#This Row],[LotFrontage]])</f>
        <v>92</v>
      </c>
      <c r="J443">
        <v>12108</v>
      </c>
      <c r="K443" t="s">
        <v>108</v>
      </c>
      <c r="L443" t="s">
        <v>109</v>
      </c>
      <c r="M443" t="s">
        <v>110</v>
      </c>
      <c r="N443" t="s">
        <v>111</v>
      </c>
      <c r="O443" t="s">
        <v>112</v>
      </c>
      <c r="P443" t="s">
        <v>113</v>
      </c>
      <c r="Q443" t="s">
        <v>114</v>
      </c>
      <c r="R443" t="s">
        <v>211</v>
      </c>
      <c r="S443" t="s">
        <v>116</v>
      </c>
      <c r="T443" t="s">
        <v>116</v>
      </c>
      <c r="U443" t="s">
        <v>193</v>
      </c>
      <c r="V443" t="s">
        <v>141</v>
      </c>
      <c r="W443">
        <v>4</v>
      </c>
      <c r="X443">
        <v>4</v>
      </c>
      <c r="Y443">
        <v>1955</v>
      </c>
      <c r="Z443">
        <v>1955</v>
      </c>
      <c r="AA443" t="s">
        <v>119</v>
      </c>
      <c r="AB443" t="s">
        <v>120</v>
      </c>
      <c r="AC443" t="s">
        <v>121</v>
      </c>
      <c r="AD443" t="s">
        <v>121</v>
      </c>
      <c r="AE443" t="s">
        <v>122</v>
      </c>
      <c r="AF443">
        <v>270</v>
      </c>
      <c r="AG443" t="s">
        <v>124</v>
      </c>
      <c r="AH443">
        <f>IF(fun[[#This Row],[ExterQual]]="Ex",5,IF(fun[[#This Row],[ExterQual]]="Gd",4,IF(fun[[#This Row],[ExterQual]]="TA",3,IF(fun[[#This Row],[ExterQual]]="Fa",2,1))))</f>
        <v>3</v>
      </c>
      <c r="AI443" t="s">
        <v>124</v>
      </c>
      <c r="AJ443">
        <f>IF(fun[[#This Row],[ExterCond]]="Ex",5,IF(fun[[#This Row],[ExterCond]]="Gd",4,IF(fun[[#This Row],[ExterCond]]="TA",3,IF(fun[[#This Row],[ExterCond]]="Fa",2,1))))</f>
        <v>3</v>
      </c>
      <c r="AK443" t="s">
        <v>144</v>
      </c>
      <c r="AL443" t="s">
        <v>124</v>
      </c>
      <c r="AM443">
        <f>IF(fun[[#This Row],[BsmtQual]]="Ex",5,IF(fun[[#This Row],[BsmtQual]]="Gd",4,IF(fun[[#This Row],[BsmtQual]]="TA",3,IF(fun[[#This Row],[BsmtQual]]="Fa",2,IF(fun[[#This Row],[BsmtQual]]="Po",1,0)))))</f>
        <v>3</v>
      </c>
      <c r="AN443" t="s">
        <v>124</v>
      </c>
      <c r="AO443">
        <f>IF(fun[[#This Row],[BsmtCond]]="Ex",5,IF(fun[[#This Row],[BsmtCond]]="Gd",4,IF(fun[[#This Row],[BsmtCond]]="TA",3,IF(fun[[#This Row],[BsmtCond]]="Fa",2,IF(fun[[#This Row],[BsmtCond]]="Po",1,0)))))</f>
        <v>3</v>
      </c>
      <c r="AP443" t="s">
        <v>126</v>
      </c>
      <c r="AQ443">
        <f>IF(fun[[#This Row],[BsmtExposure]]="Gd",3,IF(fun[[#This Row],[BsmtExposure]]="Av",2,IF(fun[[#This Row],[BsmtExposure]]="Mn",1,0)))</f>
        <v>0</v>
      </c>
      <c r="AR443" t="s">
        <v>145</v>
      </c>
      <c r="AS443">
        <v>133</v>
      </c>
      <c r="AT443" t="s">
        <v>128</v>
      </c>
      <c r="AU443">
        <v>0</v>
      </c>
      <c r="AV443">
        <v>1307</v>
      </c>
      <c r="AW443">
        <v>1440</v>
      </c>
      <c r="AX443" t="s">
        <v>129</v>
      </c>
      <c r="AY443" t="s">
        <v>124</v>
      </c>
      <c r="AZ443">
        <f>IF(fun[[#This Row],[HeatingQC]]="Ex",5,IF(fun[[#This Row],[HeatingQC]]="Gd",4,IF(fun[[#This Row],[HeatingQC]]="TA",3,IF(fun[[#This Row],[HeatingQC]]="Fa",2,IF(fun[[#This Row],[HeatingQC]]="Po",1,0)))))</f>
        <v>3</v>
      </c>
      <c r="BA443" t="s">
        <v>203</v>
      </c>
      <c r="BB443" t="s">
        <v>171</v>
      </c>
      <c r="BC443">
        <v>1440</v>
      </c>
      <c r="BD443">
        <v>0</v>
      </c>
      <c r="BE443">
        <v>0</v>
      </c>
      <c r="BF443">
        <v>1440</v>
      </c>
      <c r="BG443">
        <f>LOG(fun[[#This Row],[GrLivArea]])</f>
        <v>3.1583624920952498</v>
      </c>
      <c r="BH443">
        <v>0</v>
      </c>
      <c r="BI443">
        <v>0</v>
      </c>
      <c r="BJ443">
        <f>fun[[#This Row],[BsmtFullBath]]+(0.5*fun[[#This Row],[BsmtHalfBath]])</f>
        <v>0</v>
      </c>
      <c r="BK443">
        <v>2</v>
      </c>
      <c r="BL443">
        <v>0</v>
      </c>
      <c r="BM443">
        <f>fun[[#This Row],[HalfBath]]+fun[[#This Row],[TOTBaseBath]]+fun[[#This Row],[FullBath]]</f>
        <v>2</v>
      </c>
      <c r="BN443">
        <v>4</v>
      </c>
      <c r="BO443">
        <v>2</v>
      </c>
      <c r="BP443" t="s">
        <v>173</v>
      </c>
      <c r="BQ443">
        <f>IF(fun[[#This Row],[KitchenQual]]="Ex",5,IF(fun[[#This Row],[KitchenQual]]="Gd",4,IF(fun[[#This Row],[KitchenQual]]="TA",3,IF(fun[[#This Row],[KitchenQual]]="Fa",2,0))))</f>
        <v>2</v>
      </c>
      <c r="BR443">
        <v>8</v>
      </c>
      <c r="BS443" t="s">
        <v>133</v>
      </c>
      <c r="BT443">
        <v>0</v>
      </c>
      <c r="BU443" t="s">
        <v>109</v>
      </c>
      <c r="BV443">
        <f>IF(fun[[#This Row],[FireplaceQu]]="Ex",5,IF(fun[[#This Row],[FireplaceQu]]="Gd",4,IF(fun[[#This Row],[FireplaceQu]]="TA",3,IF(fun[[#This Row],[FireplaceQu]]="Fa",2,0))))</f>
        <v>0</v>
      </c>
      <c r="BW443" t="s">
        <v>109</v>
      </c>
      <c r="BX443" t="s">
        <v>109</v>
      </c>
      <c r="BY443" t="s">
        <v>109</v>
      </c>
      <c r="BZ443">
        <v>0</v>
      </c>
      <c r="CA443">
        <v>0</v>
      </c>
      <c r="CB443" t="s">
        <v>109</v>
      </c>
      <c r="CC443">
        <f>IF(fun[[#This Row],[GarageQual]]="Ex",5,IF(fun[[#This Row],[GarageQual]]="Gd",4,IF(fun[[#This Row],[GarageQual]]="TA",3,IF(fun[[#This Row],[GarageQual]]="Fa",2,IF(fun[[#This Row],[GarageQual]]="Po",1,0)))))</f>
        <v>0</v>
      </c>
      <c r="CD443" t="s">
        <v>109</v>
      </c>
      <c r="CE443">
        <f>IF(fun[[#This Row],[GarageCond]]="Ex",5,IF(fun[[#This Row],[GarageCond]]="Gd",4,IF(fun[[#This Row],[GarageCond]]="TA",3,IF(fun[[#This Row],[GarageCond]]="Fa",2,IF(fun[[#This Row],[GarageCond]]="Po",1,0)))))</f>
        <v>0</v>
      </c>
      <c r="CF443" t="s">
        <v>131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f>(0.5*fun[[#This Row],[WoodDeckSF]])+fun[[#This Row],[OpenPorchSF]]+(2*fun[[#This Row],[EnclosedPorch]])+(1.5*fun[[#This Row],[3SsnPorch]])+fun[[#This Row],[ScreenPorch]]</f>
        <v>0</v>
      </c>
      <c r="CM443">
        <v>0</v>
      </c>
      <c r="CN443" t="s">
        <v>109</v>
      </c>
      <c r="CO443">
        <f>IF(fun[[#This Row],[PoolQC]]="Ex",5,IF(fun[[#This Row],[PoolQC]]="Gd",4,IF(fun[[#This Row],[PoolQC]]="TA",3,IF(fun[[#This Row],[PoolQC]]="Fa",2,IF(fun[[#This Row],[PoolQC]]="Po",1,0)))))</f>
        <v>0</v>
      </c>
      <c r="CP443" t="s">
        <v>109</v>
      </c>
      <c r="CQ443" t="s">
        <v>109</v>
      </c>
      <c r="CR443">
        <v>0</v>
      </c>
      <c r="CS443">
        <v>9</v>
      </c>
      <c r="CT443">
        <v>2008</v>
      </c>
      <c r="CU443" t="s">
        <v>136</v>
      </c>
      <c r="CV443" t="s">
        <v>137</v>
      </c>
      <c r="CW443">
        <f>COUNTIF(fun[[#This Row],[Id]:[SaleCondition]],0)</f>
        <v>26</v>
      </c>
      <c r="CX443">
        <f>COUNTIF(fun[[#This Row],[Id]:[SaleCondition]],"NA")</f>
        <v>10</v>
      </c>
      <c r="CY443">
        <f>fun[[#This Row],[OverallQual]]+fun[[#This Row],[NUM_ExQual]]+fun[[#This Row],[NUM_BsmtQual]]+fun[[#This Row],[NUM_Heat]]+fun[[#This Row],[NUM_KitchQual]]+fun[[#This Row],[NUM_GarQual]]+fun[[#This Row],[NUM_Pool]]+fun[NUM_Fire]</f>
        <v>15</v>
      </c>
      <c r="CZ443">
        <f>fun[NUM_ExCond]+fun[NUM_BsmtCond]+fun[NUM_GarCond]</f>
        <v>6</v>
      </c>
      <c r="DA4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46</v>
      </c>
      <c r="DB4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32.5</v>
      </c>
      <c r="DC443">
        <v>118000</v>
      </c>
    </row>
    <row r="444" spans="1:107" x14ac:dyDescent="0.25">
      <c r="A444">
        <v>443</v>
      </c>
      <c r="B444">
        <v>50</v>
      </c>
      <c r="C444" t="s">
        <v>168</v>
      </c>
      <c r="D444">
        <f>IF(fun[[#This Row],[MSZoning]]="RL",1,0)</f>
        <v>0</v>
      </c>
      <c r="E444">
        <f>IF(fun[[#This Row],[rl]]="RM",1,0)</f>
        <v>0</v>
      </c>
      <c r="F444">
        <f>IF(fun[[#This Row],[rm]]="RH",1,0)</f>
        <v>0</v>
      </c>
      <c r="G444">
        <f>IF(fun[[#This Row],[rh]]="C (all)",1,0)</f>
        <v>0</v>
      </c>
      <c r="H444">
        <v>52</v>
      </c>
      <c r="I444">
        <f>IF(fun[[#This Row],[LotFrontage]]="NA",0,fun[[#This Row],[LotFrontage]])</f>
        <v>52</v>
      </c>
      <c r="J444">
        <v>6240</v>
      </c>
      <c r="K444" t="s">
        <v>108</v>
      </c>
      <c r="L444" t="s">
        <v>109</v>
      </c>
      <c r="M444" t="s">
        <v>110</v>
      </c>
      <c r="N444" t="s">
        <v>111</v>
      </c>
      <c r="O444" t="s">
        <v>112</v>
      </c>
      <c r="P444" t="s">
        <v>113</v>
      </c>
      <c r="Q444" t="s">
        <v>114</v>
      </c>
      <c r="R444" t="s">
        <v>174</v>
      </c>
      <c r="S444" t="s">
        <v>116</v>
      </c>
      <c r="T444" t="s">
        <v>116</v>
      </c>
      <c r="U444" t="s">
        <v>117</v>
      </c>
      <c r="V444" t="s">
        <v>158</v>
      </c>
      <c r="W444">
        <v>5</v>
      </c>
      <c r="X444">
        <v>7</v>
      </c>
      <c r="Y444">
        <v>1930</v>
      </c>
      <c r="Z444">
        <v>1992</v>
      </c>
      <c r="AA444" t="s">
        <v>119</v>
      </c>
      <c r="AB444" t="s">
        <v>120</v>
      </c>
      <c r="AC444" t="s">
        <v>142</v>
      </c>
      <c r="AD444" t="s">
        <v>142</v>
      </c>
      <c r="AE444" t="s">
        <v>143</v>
      </c>
      <c r="AF444">
        <v>0</v>
      </c>
      <c r="AG444" t="s">
        <v>124</v>
      </c>
      <c r="AH444">
        <f>IF(fun[[#This Row],[ExterQual]]="Ex",5,IF(fun[[#This Row],[ExterQual]]="Gd",4,IF(fun[[#This Row],[ExterQual]]="TA",3,IF(fun[[#This Row],[ExterQual]]="Fa",2,1))))</f>
        <v>3</v>
      </c>
      <c r="AI444" t="s">
        <v>124</v>
      </c>
      <c r="AJ444">
        <f>IF(fun[[#This Row],[ExterCond]]="Ex",5,IF(fun[[#This Row],[ExterCond]]="Gd",4,IF(fun[[#This Row],[ExterCond]]="TA",3,IF(fun[[#This Row],[ExterCond]]="Fa",2,1))))</f>
        <v>3</v>
      </c>
      <c r="AK444" t="s">
        <v>125</v>
      </c>
      <c r="AL444" t="s">
        <v>124</v>
      </c>
      <c r="AM444">
        <f>IF(fun[[#This Row],[BsmtQual]]="Ex",5,IF(fun[[#This Row],[BsmtQual]]="Gd",4,IF(fun[[#This Row],[BsmtQual]]="TA",3,IF(fun[[#This Row],[BsmtQual]]="Fa",2,IF(fun[[#This Row],[BsmtQual]]="Po",1,0)))))</f>
        <v>3</v>
      </c>
      <c r="AN444" t="s">
        <v>124</v>
      </c>
      <c r="AO444">
        <f>IF(fun[[#This Row],[BsmtCond]]="Ex",5,IF(fun[[#This Row],[BsmtCond]]="Gd",4,IF(fun[[#This Row],[BsmtCond]]="TA",3,IF(fun[[#This Row],[BsmtCond]]="Fa",2,IF(fun[[#This Row],[BsmtCond]]="Po",1,0)))))</f>
        <v>3</v>
      </c>
      <c r="AP444" t="s">
        <v>126</v>
      </c>
      <c r="AQ444">
        <f>IF(fun[[#This Row],[BsmtExposure]]="Gd",3,IF(fun[[#This Row],[BsmtExposure]]="Av",2,IF(fun[[#This Row],[BsmtExposure]]="Mn",1,0)))</f>
        <v>0</v>
      </c>
      <c r="AR444" t="s">
        <v>128</v>
      </c>
      <c r="AS444">
        <v>0</v>
      </c>
      <c r="AT444" t="s">
        <v>128</v>
      </c>
      <c r="AU444">
        <v>0</v>
      </c>
      <c r="AV444">
        <v>1078</v>
      </c>
      <c r="AW444">
        <v>1078</v>
      </c>
      <c r="AX444" t="s">
        <v>129</v>
      </c>
      <c r="AY444" t="s">
        <v>124</v>
      </c>
      <c r="AZ444">
        <f>IF(fun[[#This Row],[HeatingQC]]="Ex",5,IF(fun[[#This Row],[HeatingQC]]="Gd",4,IF(fun[[#This Row],[HeatingQC]]="TA",3,IF(fun[[#This Row],[HeatingQC]]="Fa",2,IF(fun[[#This Row],[HeatingQC]]="Po",1,0)))))</f>
        <v>3</v>
      </c>
      <c r="BA444" t="s">
        <v>131</v>
      </c>
      <c r="BB444" t="s">
        <v>132</v>
      </c>
      <c r="BC444">
        <v>1128</v>
      </c>
      <c r="BD444">
        <v>445</v>
      </c>
      <c r="BE444">
        <v>0</v>
      </c>
      <c r="BF444">
        <v>1573</v>
      </c>
      <c r="BG444">
        <f>LOG(fun[[#This Row],[GrLivArea]])</f>
        <v>3.1967287226232868</v>
      </c>
      <c r="BH444">
        <v>0</v>
      </c>
      <c r="BI444">
        <v>0</v>
      </c>
      <c r="BJ444">
        <f>fun[[#This Row],[BsmtFullBath]]+(0.5*fun[[#This Row],[BsmtHalfBath]])</f>
        <v>0</v>
      </c>
      <c r="BK444">
        <v>2</v>
      </c>
      <c r="BL444">
        <v>0</v>
      </c>
      <c r="BM444">
        <f>fun[[#This Row],[HalfBath]]+fun[[#This Row],[TOTBaseBath]]+fun[[#This Row],[FullBath]]</f>
        <v>2</v>
      </c>
      <c r="BN444">
        <v>3</v>
      </c>
      <c r="BO444">
        <v>1</v>
      </c>
      <c r="BP444" t="s">
        <v>124</v>
      </c>
      <c r="BQ444">
        <f>IF(fun[[#This Row],[KitchenQual]]="Ex",5,IF(fun[[#This Row],[KitchenQual]]="Gd",4,IF(fun[[#This Row],[KitchenQual]]="TA",3,IF(fun[[#This Row],[KitchenQual]]="Fa",2,0))))</f>
        <v>3</v>
      </c>
      <c r="BR444">
        <v>8</v>
      </c>
      <c r="BS444" t="s">
        <v>133</v>
      </c>
      <c r="BT444">
        <v>1</v>
      </c>
      <c r="BU444" t="s">
        <v>123</v>
      </c>
      <c r="BV444">
        <f>IF(fun[[#This Row],[FireplaceQu]]="Ex",5,IF(fun[[#This Row],[FireplaceQu]]="Gd",4,IF(fun[[#This Row],[FireplaceQu]]="TA",3,IF(fun[[#This Row],[FireplaceQu]]="Fa",2,0))))</f>
        <v>4</v>
      </c>
      <c r="BW444" t="s">
        <v>153</v>
      </c>
      <c r="BX444">
        <v>1930</v>
      </c>
      <c r="BY444" t="s">
        <v>128</v>
      </c>
      <c r="BZ444">
        <v>2</v>
      </c>
      <c r="CA444">
        <v>360</v>
      </c>
      <c r="CB444" t="s">
        <v>124</v>
      </c>
      <c r="CC444">
        <f>IF(fun[[#This Row],[GarageQual]]="Ex",5,IF(fun[[#This Row],[GarageQual]]="Gd",4,IF(fun[[#This Row],[GarageQual]]="TA",3,IF(fun[[#This Row],[GarageQual]]="Fa",2,IF(fun[[#This Row],[GarageQual]]="Po",1,0)))))</f>
        <v>3</v>
      </c>
      <c r="CD444" t="s">
        <v>124</v>
      </c>
      <c r="CE444">
        <f>IF(fun[[#This Row],[GarageCond]]="Ex",5,IF(fun[[#This Row],[GarageCond]]="Gd",4,IF(fun[[#This Row],[GarageCond]]="TA",3,IF(fun[[#This Row],[GarageCond]]="Fa",2,IF(fun[[#This Row],[GarageCond]]="Po",1,0)))))</f>
        <v>3</v>
      </c>
      <c r="CF444" t="s">
        <v>216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f>(0.5*fun[[#This Row],[WoodDeckSF]])+fun[[#This Row],[OpenPorchSF]]+(2*fun[[#This Row],[EnclosedPorch]])+(1.5*fun[[#This Row],[3SsnPorch]])+fun[[#This Row],[ScreenPorch]]</f>
        <v>0</v>
      </c>
      <c r="CM444">
        <v>0</v>
      </c>
      <c r="CN444" t="s">
        <v>109</v>
      </c>
      <c r="CO444">
        <f>IF(fun[[#This Row],[PoolQC]]="Ex",5,IF(fun[[#This Row],[PoolQC]]="Gd",4,IF(fun[[#This Row],[PoolQC]]="TA",3,IF(fun[[#This Row],[PoolQC]]="Fa",2,IF(fun[[#This Row],[PoolQC]]="Po",1,0)))))</f>
        <v>0</v>
      </c>
      <c r="CP444" t="s">
        <v>109</v>
      </c>
      <c r="CQ444" t="s">
        <v>109</v>
      </c>
      <c r="CR444">
        <v>0</v>
      </c>
      <c r="CS444">
        <v>6</v>
      </c>
      <c r="CT444">
        <v>2008</v>
      </c>
      <c r="CU444" t="s">
        <v>136</v>
      </c>
      <c r="CV444" t="s">
        <v>137</v>
      </c>
      <c r="CW444">
        <f>COUNTIF(fun[[#This Row],[Id]:[SaleCondition]],0)</f>
        <v>22</v>
      </c>
      <c r="CX444">
        <f>COUNTIF(fun[[#This Row],[Id]:[SaleCondition]],"NA")</f>
        <v>4</v>
      </c>
      <c r="CY44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44">
        <f>fun[NUM_ExCond]+fun[NUM_BsmtCond]+fun[NUM_GarCond]</f>
        <v>9</v>
      </c>
      <c r="DA4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4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444">
        <v>162900</v>
      </c>
    </row>
    <row r="445" spans="1:107" x14ac:dyDescent="0.25">
      <c r="A445">
        <v>444</v>
      </c>
      <c r="B445">
        <v>120</v>
      </c>
      <c r="C445" t="s">
        <v>107</v>
      </c>
      <c r="D445">
        <f>IF(fun[[#This Row],[MSZoning]]="RL",1,0)</f>
        <v>1</v>
      </c>
      <c r="E445">
        <f>IF(fun[[#This Row],[rl]]="RM",1,0)</f>
        <v>0</v>
      </c>
      <c r="F445">
        <f>IF(fun[[#This Row],[rm]]="RH",1,0)</f>
        <v>0</v>
      </c>
      <c r="G445">
        <f>IF(fun[[#This Row],[rh]]="C (all)",1,0)</f>
        <v>0</v>
      </c>
      <c r="H445">
        <v>53</v>
      </c>
      <c r="I445">
        <f>IF(fun[[#This Row],[LotFrontage]]="NA",0,fun[[#This Row],[LotFrontage]])</f>
        <v>53</v>
      </c>
      <c r="J445">
        <v>3922</v>
      </c>
      <c r="K445" t="s">
        <v>108</v>
      </c>
      <c r="L445" t="s">
        <v>109</v>
      </c>
      <c r="M445" t="s">
        <v>110</v>
      </c>
      <c r="N445" t="s">
        <v>111</v>
      </c>
      <c r="O445" t="s">
        <v>112</v>
      </c>
      <c r="P445" t="s">
        <v>113</v>
      </c>
      <c r="Q445" t="s">
        <v>114</v>
      </c>
      <c r="R445" t="s">
        <v>253</v>
      </c>
      <c r="S445" t="s">
        <v>116</v>
      </c>
      <c r="T445" t="s">
        <v>116</v>
      </c>
      <c r="U445" t="s">
        <v>205</v>
      </c>
      <c r="V445" t="s">
        <v>141</v>
      </c>
      <c r="W445">
        <v>7</v>
      </c>
      <c r="X445">
        <v>5</v>
      </c>
      <c r="Y445">
        <v>2006</v>
      </c>
      <c r="Z445">
        <v>2007</v>
      </c>
      <c r="AA445" t="s">
        <v>119</v>
      </c>
      <c r="AB445" t="s">
        <v>120</v>
      </c>
      <c r="AC445" t="s">
        <v>181</v>
      </c>
      <c r="AD445" t="s">
        <v>151</v>
      </c>
      <c r="AE445" t="s">
        <v>122</v>
      </c>
      <c r="AF445">
        <v>72</v>
      </c>
      <c r="AG445" t="s">
        <v>123</v>
      </c>
      <c r="AH445">
        <f>IF(fun[[#This Row],[ExterQual]]="Ex",5,IF(fun[[#This Row],[ExterQual]]="Gd",4,IF(fun[[#This Row],[ExterQual]]="TA",3,IF(fun[[#This Row],[ExterQual]]="Fa",2,1))))</f>
        <v>4</v>
      </c>
      <c r="AI445" t="s">
        <v>124</v>
      </c>
      <c r="AJ445">
        <f>IF(fun[[#This Row],[ExterCond]]="Ex",5,IF(fun[[#This Row],[ExterCond]]="Gd",4,IF(fun[[#This Row],[ExterCond]]="TA",3,IF(fun[[#This Row],[ExterCond]]="Fa",2,1))))</f>
        <v>3</v>
      </c>
      <c r="AK445" t="s">
        <v>125</v>
      </c>
      <c r="AL445" t="s">
        <v>130</v>
      </c>
      <c r="AM445">
        <f>IF(fun[[#This Row],[BsmtQual]]="Ex",5,IF(fun[[#This Row],[BsmtQual]]="Gd",4,IF(fun[[#This Row],[BsmtQual]]="TA",3,IF(fun[[#This Row],[BsmtQual]]="Fa",2,IF(fun[[#This Row],[BsmtQual]]="Po",1,0)))))</f>
        <v>5</v>
      </c>
      <c r="AN445" t="s">
        <v>124</v>
      </c>
      <c r="AO445">
        <f>IF(fun[[#This Row],[BsmtCond]]="Ex",5,IF(fun[[#This Row],[BsmtCond]]="Gd",4,IF(fun[[#This Row],[BsmtCond]]="TA",3,IF(fun[[#This Row],[BsmtCond]]="Fa",2,IF(fun[[#This Row],[BsmtCond]]="Po",1,0)))))</f>
        <v>3</v>
      </c>
      <c r="AP445" t="s">
        <v>156</v>
      </c>
      <c r="AQ445">
        <f>IF(fun[[#This Row],[BsmtExposure]]="Gd",3,IF(fun[[#This Row],[BsmtExposure]]="Av",2,IF(fun[[#This Row],[BsmtExposure]]="Mn",1,0)))</f>
        <v>2</v>
      </c>
      <c r="AR445" t="s">
        <v>128</v>
      </c>
      <c r="AS445">
        <v>0</v>
      </c>
      <c r="AT445" t="s">
        <v>128</v>
      </c>
      <c r="AU445">
        <v>0</v>
      </c>
      <c r="AV445">
        <v>1258</v>
      </c>
      <c r="AW445">
        <v>1258</v>
      </c>
      <c r="AX445" t="s">
        <v>129</v>
      </c>
      <c r="AY445" t="s">
        <v>130</v>
      </c>
      <c r="AZ445">
        <f>IF(fun[[#This Row],[HeatingQC]]="Ex",5,IF(fun[[#This Row],[HeatingQC]]="Gd",4,IF(fun[[#This Row],[HeatingQC]]="TA",3,IF(fun[[#This Row],[HeatingQC]]="Fa",2,IF(fun[[#This Row],[HeatingQC]]="Po",1,0)))))</f>
        <v>5</v>
      </c>
      <c r="BA445" t="s">
        <v>131</v>
      </c>
      <c r="BB445" t="s">
        <v>132</v>
      </c>
      <c r="BC445">
        <v>1258</v>
      </c>
      <c r="BD445">
        <v>0</v>
      </c>
      <c r="BE445">
        <v>0</v>
      </c>
      <c r="BF445">
        <v>1258</v>
      </c>
      <c r="BG445">
        <f>LOG(fun[[#This Row],[GrLivArea]])</f>
        <v>3.0996806411092499</v>
      </c>
      <c r="BH445">
        <v>0</v>
      </c>
      <c r="BI445">
        <v>0</v>
      </c>
      <c r="BJ445">
        <f>fun[[#This Row],[BsmtFullBath]]+(0.5*fun[[#This Row],[BsmtHalfBath]])</f>
        <v>0</v>
      </c>
      <c r="BK445">
        <v>2</v>
      </c>
      <c r="BL445">
        <v>0</v>
      </c>
      <c r="BM445">
        <f>fun[[#This Row],[HalfBath]]+fun[[#This Row],[TOTBaseBath]]+fun[[#This Row],[FullBath]]</f>
        <v>2</v>
      </c>
      <c r="BN445">
        <v>2</v>
      </c>
      <c r="BO445">
        <v>1</v>
      </c>
      <c r="BP445" t="s">
        <v>123</v>
      </c>
      <c r="BQ445">
        <f>IF(fun[[#This Row],[KitchenQual]]="Ex",5,IF(fun[[#This Row],[KitchenQual]]="Gd",4,IF(fun[[#This Row],[KitchenQual]]="TA",3,IF(fun[[#This Row],[KitchenQual]]="Fa",2,0))))</f>
        <v>4</v>
      </c>
      <c r="BR445">
        <v>6</v>
      </c>
      <c r="BS445" t="s">
        <v>133</v>
      </c>
      <c r="BT445">
        <v>1</v>
      </c>
      <c r="BU445" t="s">
        <v>123</v>
      </c>
      <c r="BV445">
        <f>IF(fun[[#This Row],[FireplaceQu]]="Ex",5,IF(fun[[#This Row],[FireplaceQu]]="Gd",4,IF(fun[[#This Row],[FireplaceQu]]="TA",3,IF(fun[[#This Row],[FireplaceQu]]="Fa",2,0))))</f>
        <v>4</v>
      </c>
      <c r="BW445" t="s">
        <v>134</v>
      </c>
      <c r="BX445">
        <v>2007</v>
      </c>
      <c r="BY445" t="s">
        <v>183</v>
      </c>
      <c r="BZ445">
        <v>3</v>
      </c>
      <c r="CA445">
        <v>648</v>
      </c>
      <c r="CB445" t="s">
        <v>124</v>
      </c>
      <c r="CC445">
        <f>IF(fun[[#This Row],[GarageQual]]="Ex",5,IF(fun[[#This Row],[GarageQual]]="Gd",4,IF(fun[[#This Row],[GarageQual]]="TA",3,IF(fun[[#This Row],[GarageQual]]="Fa",2,IF(fun[[#This Row],[GarageQual]]="Po",1,0)))))</f>
        <v>3</v>
      </c>
      <c r="CD445" t="s">
        <v>124</v>
      </c>
      <c r="CE445">
        <f>IF(fun[[#This Row],[GarageCond]]="Ex",5,IF(fun[[#This Row],[GarageCond]]="Gd",4,IF(fun[[#This Row],[GarageCond]]="TA",3,IF(fun[[#This Row],[GarageCond]]="Fa",2,IF(fun[[#This Row],[GarageCond]]="Po",1,0)))))</f>
        <v>3</v>
      </c>
      <c r="CF445" t="s">
        <v>131</v>
      </c>
      <c r="CG445">
        <v>144</v>
      </c>
      <c r="CH445">
        <v>16</v>
      </c>
      <c r="CI445">
        <v>0</v>
      </c>
      <c r="CJ445">
        <v>0</v>
      </c>
      <c r="CK445">
        <v>0</v>
      </c>
      <c r="CL445">
        <f>(0.5*fun[[#This Row],[WoodDeckSF]])+fun[[#This Row],[OpenPorchSF]]+(2*fun[[#This Row],[EnclosedPorch]])+(1.5*fun[[#This Row],[3SsnPorch]])+fun[[#This Row],[ScreenPorch]]</f>
        <v>88</v>
      </c>
      <c r="CM445">
        <v>0</v>
      </c>
      <c r="CN445" t="s">
        <v>109</v>
      </c>
      <c r="CO445">
        <f>IF(fun[[#This Row],[PoolQC]]="Ex",5,IF(fun[[#This Row],[PoolQC]]="Gd",4,IF(fun[[#This Row],[PoolQC]]="TA",3,IF(fun[[#This Row],[PoolQC]]="Fa",2,IF(fun[[#This Row],[PoolQC]]="Po",1,0)))))</f>
        <v>0</v>
      </c>
      <c r="CP445" t="s">
        <v>109</v>
      </c>
      <c r="CQ445" t="s">
        <v>109</v>
      </c>
      <c r="CR445">
        <v>0</v>
      </c>
      <c r="CS445">
        <v>6</v>
      </c>
      <c r="CT445">
        <v>2007</v>
      </c>
      <c r="CU445" t="s">
        <v>184</v>
      </c>
      <c r="CV445" t="s">
        <v>185</v>
      </c>
      <c r="CW445">
        <f>COUNTIF(fun[[#This Row],[Id]:[SaleCondition]],0)</f>
        <v>17</v>
      </c>
      <c r="CX445">
        <f>COUNTIF(fun[[#This Row],[Id]:[SaleCondition]],"NA")</f>
        <v>4</v>
      </c>
      <c r="CY445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445">
        <f>fun[NUM_ExCond]+fun[NUM_BsmtCond]+fun[NUM_GarCond]</f>
        <v>9</v>
      </c>
      <c r="DA4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4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73.75</v>
      </c>
      <c r="DC445">
        <v>172500</v>
      </c>
    </row>
    <row r="446" spans="1:107" x14ac:dyDescent="0.25">
      <c r="A446">
        <v>445</v>
      </c>
      <c r="B446">
        <v>60</v>
      </c>
      <c r="C446" t="s">
        <v>107</v>
      </c>
      <c r="D446">
        <f>IF(fun[[#This Row],[MSZoning]]="RL",1,0)</f>
        <v>1</v>
      </c>
      <c r="E446">
        <f>IF(fun[[#This Row],[rl]]="RM",1,0)</f>
        <v>0</v>
      </c>
      <c r="F446">
        <f>IF(fun[[#This Row],[rm]]="RH",1,0)</f>
        <v>0</v>
      </c>
      <c r="G446">
        <f>IF(fun[[#This Row],[rh]]="C (all)",1,0)</f>
        <v>0</v>
      </c>
      <c r="H446">
        <v>70</v>
      </c>
      <c r="I446">
        <f>IF(fun[[#This Row],[LotFrontage]]="NA",0,fun[[#This Row],[LotFrontage]])</f>
        <v>70</v>
      </c>
      <c r="J446">
        <v>8750</v>
      </c>
      <c r="K446" t="s">
        <v>108</v>
      </c>
      <c r="L446" t="s">
        <v>109</v>
      </c>
      <c r="M446" t="s">
        <v>110</v>
      </c>
      <c r="N446" t="s">
        <v>111</v>
      </c>
      <c r="O446" t="s">
        <v>112</v>
      </c>
      <c r="P446" t="s">
        <v>113</v>
      </c>
      <c r="Q446" t="s">
        <v>114</v>
      </c>
      <c r="R446" t="s">
        <v>115</v>
      </c>
      <c r="S446" t="s">
        <v>116</v>
      </c>
      <c r="T446" t="s">
        <v>116</v>
      </c>
      <c r="U446" t="s">
        <v>117</v>
      </c>
      <c r="V446" t="s">
        <v>118</v>
      </c>
      <c r="W446">
        <v>7</v>
      </c>
      <c r="X446">
        <v>5</v>
      </c>
      <c r="Y446">
        <v>1994</v>
      </c>
      <c r="Z446">
        <v>1995</v>
      </c>
      <c r="AA446" t="s">
        <v>119</v>
      </c>
      <c r="AB446" t="s">
        <v>120</v>
      </c>
      <c r="AC446" t="s">
        <v>121</v>
      </c>
      <c r="AD446" t="s">
        <v>121</v>
      </c>
      <c r="AE446" t="s">
        <v>143</v>
      </c>
      <c r="AF446">
        <v>0</v>
      </c>
      <c r="AG446" t="s">
        <v>123</v>
      </c>
      <c r="AH446">
        <f>IF(fun[[#This Row],[ExterQual]]="Ex",5,IF(fun[[#This Row],[ExterQual]]="Gd",4,IF(fun[[#This Row],[ExterQual]]="TA",3,IF(fun[[#This Row],[ExterQual]]="Fa",2,1))))</f>
        <v>4</v>
      </c>
      <c r="AI446" t="s">
        <v>123</v>
      </c>
      <c r="AJ446">
        <f>IF(fun[[#This Row],[ExterCond]]="Ex",5,IF(fun[[#This Row],[ExterCond]]="Gd",4,IF(fun[[#This Row],[ExterCond]]="TA",3,IF(fun[[#This Row],[ExterCond]]="Fa",2,1))))</f>
        <v>4</v>
      </c>
      <c r="AK446" t="s">
        <v>125</v>
      </c>
      <c r="AL446" t="s">
        <v>123</v>
      </c>
      <c r="AM446">
        <f>IF(fun[[#This Row],[BsmtQual]]="Ex",5,IF(fun[[#This Row],[BsmtQual]]="Gd",4,IF(fun[[#This Row],[BsmtQual]]="TA",3,IF(fun[[#This Row],[BsmtQual]]="Fa",2,IF(fun[[#This Row],[BsmtQual]]="Po",1,0)))))</f>
        <v>4</v>
      </c>
      <c r="AN446" t="s">
        <v>124</v>
      </c>
      <c r="AO446">
        <f>IF(fun[[#This Row],[BsmtCond]]="Ex",5,IF(fun[[#This Row],[BsmtCond]]="Gd",4,IF(fun[[#This Row],[BsmtCond]]="TA",3,IF(fun[[#This Row],[BsmtCond]]="Fa",2,IF(fun[[#This Row],[BsmtCond]]="Po",1,0)))))</f>
        <v>3</v>
      </c>
      <c r="AP446" t="s">
        <v>126</v>
      </c>
      <c r="AQ446">
        <f>IF(fun[[#This Row],[BsmtExposure]]="Gd",3,IF(fun[[#This Row],[BsmtExposure]]="Av",2,IF(fun[[#This Row],[BsmtExposure]]="Mn",1,0)))</f>
        <v>0</v>
      </c>
      <c r="AR446" t="s">
        <v>127</v>
      </c>
      <c r="AS446">
        <v>642</v>
      </c>
      <c r="AT446" t="s">
        <v>128</v>
      </c>
      <c r="AU446">
        <v>0</v>
      </c>
      <c r="AV446">
        <v>273</v>
      </c>
      <c r="AW446">
        <v>915</v>
      </c>
      <c r="AX446" t="s">
        <v>129</v>
      </c>
      <c r="AY446" t="s">
        <v>130</v>
      </c>
      <c r="AZ446">
        <f>IF(fun[[#This Row],[HeatingQC]]="Ex",5,IF(fun[[#This Row],[HeatingQC]]="Gd",4,IF(fun[[#This Row],[HeatingQC]]="TA",3,IF(fun[[#This Row],[HeatingQC]]="Fa",2,IF(fun[[#This Row],[HeatingQC]]="Po",1,0)))))</f>
        <v>5</v>
      </c>
      <c r="BA446" t="s">
        <v>131</v>
      </c>
      <c r="BB446" t="s">
        <v>132</v>
      </c>
      <c r="BC446">
        <v>933</v>
      </c>
      <c r="BD446">
        <v>975</v>
      </c>
      <c r="BE446">
        <v>0</v>
      </c>
      <c r="BF446">
        <v>1908</v>
      </c>
      <c r="BG446">
        <f>LOG(fun[[#This Row],[GrLivArea]])</f>
        <v>3.2805783703680764</v>
      </c>
      <c r="BH446">
        <v>1</v>
      </c>
      <c r="BI446">
        <v>0</v>
      </c>
      <c r="BJ446">
        <f>fun[[#This Row],[BsmtFullBath]]+(0.5*fun[[#This Row],[BsmtHalfBath]])</f>
        <v>1</v>
      </c>
      <c r="BK446">
        <v>2</v>
      </c>
      <c r="BL446">
        <v>1</v>
      </c>
      <c r="BM446">
        <f>fun[[#This Row],[HalfBath]]+fun[[#This Row],[TOTBaseBath]]+fun[[#This Row],[FullBath]]</f>
        <v>4</v>
      </c>
      <c r="BN446">
        <v>4</v>
      </c>
      <c r="BO446">
        <v>1</v>
      </c>
      <c r="BP446" t="s">
        <v>123</v>
      </c>
      <c r="BQ446">
        <f>IF(fun[[#This Row],[KitchenQual]]="Ex",5,IF(fun[[#This Row],[KitchenQual]]="Gd",4,IF(fun[[#This Row],[KitchenQual]]="TA",3,IF(fun[[#This Row],[KitchenQual]]="Fa",2,0))))</f>
        <v>4</v>
      </c>
      <c r="BR446">
        <v>8</v>
      </c>
      <c r="BS446" t="s">
        <v>133</v>
      </c>
      <c r="BT446">
        <v>1</v>
      </c>
      <c r="BU446" t="s">
        <v>124</v>
      </c>
      <c r="BV446">
        <f>IF(fun[[#This Row],[FireplaceQu]]="Ex",5,IF(fun[[#This Row],[FireplaceQu]]="Gd",4,IF(fun[[#This Row],[FireplaceQu]]="TA",3,IF(fun[[#This Row],[FireplaceQu]]="Fa",2,0))))</f>
        <v>3</v>
      </c>
      <c r="BW446" t="s">
        <v>134</v>
      </c>
      <c r="BX446">
        <v>1994</v>
      </c>
      <c r="BY446" t="s">
        <v>128</v>
      </c>
      <c r="BZ446">
        <v>2</v>
      </c>
      <c r="CA446">
        <v>493</v>
      </c>
      <c r="CB446" t="s">
        <v>124</v>
      </c>
      <c r="CC446">
        <f>IF(fun[[#This Row],[GarageQual]]="Ex",5,IF(fun[[#This Row],[GarageQual]]="Gd",4,IF(fun[[#This Row],[GarageQual]]="TA",3,IF(fun[[#This Row],[GarageQual]]="Fa",2,IF(fun[[#This Row],[GarageQual]]="Po",1,0)))))</f>
        <v>3</v>
      </c>
      <c r="CD446" t="s">
        <v>124</v>
      </c>
      <c r="CE446">
        <f>IF(fun[[#This Row],[GarageCond]]="Ex",5,IF(fun[[#This Row],[GarageCond]]="Gd",4,IF(fun[[#This Row],[GarageCond]]="TA",3,IF(fun[[#This Row],[GarageCond]]="Fa",2,IF(fun[[#This Row],[GarageCond]]="Po",1,0)))))</f>
        <v>3</v>
      </c>
      <c r="CF446" t="s">
        <v>131</v>
      </c>
      <c r="CG446">
        <v>144</v>
      </c>
      <c r="CH446">
        <v>133</v>
      </c>
      <c r="CI446">
        <v>0</v>
      </c>
      <c r="CJ446">
        <v>0</v>
      </c>
      <c r="CK446">
        <v>0</v>
      </c>
      <c r="CL446">
        <f>(0.5*fun[[#This Row],[WoodDeckSF]])+fun[[#This Row],[OpenPorchSF]]+(2*fun[[#This Row],[EnclosedPorch]])+(1.5*fun[[#This Row],[3SsnPorch]])+fun[[#This Row],[ScreenPorch]]</f>
        <v>205</v>
      </c>
      <c r="CM446">
        <v>0</v>
      </c>
      <c r="CN446" t="s">
        <v>109</v>
      </c>
      <c r="CO446">
        <f>IF(fun[[#This Row],[PoolQC]]="Ex",5,IF(fun[[#This Row],[PoolQC]]="Gd",4,IF(fun[[#This Row],[PoolQC]]="TA",3,IF(fun[[#This Row],[PoolQC]]="Fa",2,IF(fun[[#This Row],[PoolQC]]="Po",1,0)))))</f>
        <v>0</v>
      </c>
      <c r="CP446" t="s">
        <v>109</v>
      </c>
      <c r="CQ446" t="s">
        <v>109</v>
      </c>
      <c r="CR446">
        <v>0</v>
      </c>
      <c r="CS446">
        <v>7</v>
      </c>
      <c r="CT446">
        <v>2008</v>
      </c>
      <c r="CU446" t="s">
        <v>136</v>
      </c>
      <c r="CV446" t="s">
        <v>137</v>
      </c>
      <c r="CW446">
        <f>COUNTIF(fun[[#This Row],[Id]:[SaleCondition]],0)</f>
        <v>14</v>
      </c>
      <c r="CX446">
        <f>COUNTIF(fun[[#This Row],[Id]:[SaleCondition]],"NA")</f>
        <v>4</v>
      </c>
      <c r="CY44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446">
        <f>fun[NUM_ExCond]+fun[NUM_BsmtCond]+fun[NUM_GarCond]</f>
        <v>10</v>
      </c>
      <c r="DA4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4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446">
        <v>210000</v>
      </c>
    </row>
    <row r="447" spans="1:107" x14ac:dyDescent="0.25">
      <c r="A447">
        <v>446</v>
      </c>
      <c r="B447">
        <v>20</v>
      </c>
      <c r="C447" t="s">
        <v>107</v>
      </c>
      <c r="D447">
        <f>IF(fun[[#This Row],[MSZoning]]="RL",1,0)</f>
        <v>1</v>
      </c>
      <c r="E447">
        <f>IF(fun[[#This Row],[rl]]="RM",1,0)</f>
        <v>0</v>
      </c>
      <c r="F447">
        <f>IF(fun[[#This Row],[rm]]="RH",1,0)</f>
        <v>0</v>
      </c>
      <c r="G447">
        <f>IF(fun[[#This Row],[rh]]="C (all)",1,0)</f>
        <v>0</v>
      </c>
      <c r="H447">
        <v>73</v>
      </c>
      <c r="I447">
        <f>IF(fun[[#This Row],[LotFrontage]]="NA",0,fun[[#This Row],[LotFrontage]])</f>
        <v>73</v>
      </c>
      <c r="J447">
        <v>9855</v>
      </c>
      <c r="K447" t="s">
        <v>108</v>
      </c>
      <c r="L447" t="s">
        <v>109</v>
      </c>
      <c r="M447" t="s">
        <v>110</v>
      </c>
      <c r="N447" t="s">
        <v>111</v>
      </c>
      <c r="O447" t="s">
        <v>112</v>
      </c>
      <c r="P447" t="s">
        <v>148</v>
      </c>
      <c r="Q447" t="s">
        <v>114</v>
      </c>
      <c r="R447" t="s">
        <v>211</v>
      </c>
      <c r="S447" t="s">
        <v>116</v>
      </c>
      <c r="T447" t="s">
        <v>116</v>
      </c>
      <c r="U447" t="s">
        <v>117</v>
      </c>
      <c r="V447" t="s">
        <v>141</v>
      </c>
      <c r="W447">
        <v>6</v>
      </c>
      <c r="X447">
        <v>5</v>
      </c>
      <c r="Y447">
        <v>1956</v>
      </c>
      <c r="Z447">
        <v>1956</v>
      </c>
      <c r="AA447" t="s">
        <v>178</v>
      </c>
      <c r="AB447" t="s">
        <v>120</v>
      </c>
      <c r="AC447" t="s">
        <v>150</v>
      </c>
      <c r="AD447" t="s">
        <v>150</v>
      </c>
      <c r="AE447" t="s">
        <v>143</v>
      </c>
      <c r="AF447">
        <v>0</v>
      </c>
      <c r="AG447" t="s">
        <v>124</v>
      </c>
      <c r="AH447">
        <f>IF(fun[[#This Row],[ExterQual]]="Ex",5,IF(fun[[#This Row],[ExterQual]]="Gd",4,IF(fun[[#This Row],[ExterQual]]="TA",3,IF(fun[[#This Row],[ExterQual]]="Fa",2,1))))</f>
        <v>3</v>
      </c>
      <c r="AI447" t="s">
        <v>124</v>
      </c>
      <c r="AJ447">
        <f>IF(fun[[#This Row],[ExterCond]]="Ex",5,IF(fun[[#This Row],[ExterCond]]="Gd",4,IF(fun[[#This Row],[ExterCond]]="TA",3,IF(fun[[#This Row],[ExterCond]]="Fa",2,1))))</f>
        <v>3</v>
      </c>
      <c r="AK447" t="s">
        <v>144</v>
      </c>
      <c r="AL447" t="s">
        <v>124</v>
      </c>
      <c r="AM447">
        <f>IF(fun[[#This Row],[BsmtQual]]="Ex",5,IF(fun[[#This Row],[BsmtQual]]="Gd",4,IF(fun[[#This Row],[BsmtQual]]="TA",3,IF(fun[[#This Row],[BsmtQual]]="Fa",2,IF(fun[[#This Row],[BsmtQual]]="Po",1,0)))))</f>
        <v>3</v>
      </c>
      <c r="AN447" t="s">
        <v>124</v>
      </c>
      <c r="AO447">
        <f>IF(fun[[#This Row],[BsmtCond]]="Ex",5,IF(fun[[#This Row],[BsmtCond]]="Gd",4,IF(fun[[#This Row],[BsmtCond]]="TA",3,IF(fun[[#This Row],[BsmtCond]]="Fa",2,IF(fun[[#This Row],[BsmtCond]]="Po",1,0)))))</f>
        <v>3</v>
      </c>
      <c r="AP447" t="s">
        <v>126</v>
      </c>
      <c r="AQ447">
        <f>IF(fun[[#This Row],[BsmtExposure]]="Gd",3,IF(fun[[#This Row],[BsmtExposure]]="Av",2,IF(fun[[#This Row],[BsmtExposure]]="Mn",1,0)))</f>
        <v>0</v>
      </c>
      <c r="AR447" t="s">
        <v>128</v>
      </c>
      <c r="AS447">
        <v>0</v>
      </c>
      <c r="AT447" t="s">
        <v>128</v>
      </c>
      <c r="AU447">
        <v>0</v>
      </c>
      <c r="AV447">
        <v>1436</v>
      </c>
      <c r="AW447">
        <v>1436</v>
      </c>
      <c r="AX447" t="s">
        <v>129</v>
      </c>
      <c r="AY447" t="s">
        <v>173</v>
      </c>
      <c r="AZ447">
        <f>IF(fun[[#This Row],[HeatingQC]]="Ex",5,IF(fun[[#This Row],[HeatingQC]]="Gd",4,IF(fun[[#This Row],[HeatingQC]]="TA",3,IF(fun[[#This Row],[HeatingQC]]="Fa",2,IF(fun[[#This Row],[HeatingQC]]="Po",1,0)))))</f>
        <v>2</v>
      </c>
      <c r="BA447" t="s">
        <v>131</v>
      </c>
      <c r="BB447" t="s">
        <v>132</v>
      </c>
      <c r="BC447">
        <v>1689</v>
      </c>
      <c r="BD447">
        <v>0</v>
      </c>
      <c r="BE447">
        <v>0</v>
      </c>
      <c r="BF447">
        <v>1689</v>
      </c>
      <c r="BG447">
        <f>LOG(fun[[#This Row],[GrLivArea]])</f>
        <v>3.2276296495710088</v>
      </c>
      <c r="BH447">
        <v>0</v>
      </c>
      <c r="BI447">
        <v>0</v>
      </c>
      <c r="BJ447">
        <f>fun[[#This Row],[BsmtFullBath]]+(0.5*fun[[#This Row],[BsmtHalfBath]])</f>
        <v>0</v>
      </c>
      <c r="BK447">
        <v>1</v>
      </c>
      <c r="BL447">
        <v>0</v>
      </c>
      <c r="BM447">
        <f>fun[[#This Row],[HalfBath]]+fun[[#This Row],[TOTBaseBath]]+fun[[#This Row],[FullBath]]</f>
        <v>1</v>
      </c>
      <c r="BN447">
        <v>3</v>
      </c>
      <c r="BO447">
        <v>1</v>
      </c>
      <c r="BP447" t="s">
        <v>124</v>
      </c>
      <c r="BQ447">
        <f>IF(fun[[#This Row],[KitchenQual]]="Ex",5,IF(fun[[#This Row],[KitchenQual]]="Gd",4,IF(fun[[#This Row],[KitchenQual]]="TA",3,IF(fun[[#This Row],[KitchenQual]]="Fa",2,0))))</f>
        <v>3</v>
      </c>
      <c r="BR447">
        <v>7</v>
      </c>
      <c r="BS447" t="s">
        <v>133</v>
      </c>
      <c r="BT447">
        <v>1</v>
      </c>
      <c r="BU447" t="s">
        <v>123</v>
      </c>
      <c r="BV447">
        <f>IF(fun[[#This Row],[FireplaceQu]]="Ex",5,IF(fun[[#This Row],[FireplaceQu]]="Gd",4,IF(fun[[#This Row],[FireplaceQu]]="TA",3,IF(fun[[#This Row],[FireplaceQu]]="Fa",2,0))))</f>
        <v>4</v>
      </c>
      <c r="BW447" t="s">
        <v>134</v>
      </c>
      <c r="BX447">
        <v>1956</v>
      </c>
      <c r="BY447" t="s">
        <v>128</v>
      </c>
      <c r="BZ447">
        <v>2</v>
      </c>
      <c r="CA447">
        <v>480</v>
      </c>
      <c r="CB447" t="s">
        <v>124</v>
      </c>
      <c r="CC447">
        <f>IF(fun[[#This Row],[GarageQual]]="Ex",5,IF(fun[[#This Row],[GarageQual]]="Gd",4,IF(fun[[#This Row],[GarageQual]]="TA",3,IF(fun[[#This Row],[GarageQual]]="Fa",2,IF(fun[[#This Row],[GarageQual]]="Po",1,0)))))</f>
        <v>3</v>
      </c>
      <c r="CD447" t="s">
        <v>124</v>
      </c>
      <c r="CE447">
        <f>IF(fun[[#This Row],[GarageCond]]="Ex",5,IF(fun[[#This Row],[GarageCond]]="Gd",4,IF(fun[[#This Row],[GarageCond]]="TA",3,IF(fun[[#This Row],[GarageCond]]="Fa",2,IF(fun[[#This Row],[GarageCond]]="Po",1,0)))))</f>
        <v>3</v>
      </c>
      <c r="CF447" t="s">
        <v>131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f>(0.5*fun[[#This Row],[WoodDeckSF]])+fun[[#This Row],[OpenPorchSF]]+(2*fun[[#This Row],[EnclosedPorch]])+(1.5*fun[[#This Row],[3SsnPorch]])+fun[[#This Row],[ScreenPorch]]</f>
        <v>0</v>
      </c>
      <c r="CM447">
        <v>0</v>
      </c>
      <c r="CN447" t="s">
        <v>109</v>
      </c>
      <c r="CO447">
        <f>IF(fun[[#This Row],[PoolQC]]="Ex",5,IF(fun[[#This Row],[PoolQC]]="Gd",4,IF(fun[[#This Row],[PoolQC]]="TA",3,IF(fun[[#This Row],[PoolQC]]="Fa",2,IF(fun[[#This Row],[PoolQC]]="Po",1,0)))))</f>
        <v>0</v>
      </c>
      <c r="CP447" t="s">
        <v>160</v>
      </c>
      <c r="CQ447" t="s">
        <v>109</v>
      </c>
      <c r="CR447">
        <v>0</v>
      </c>
      <c r="CS447">
        <v>11</v>
      </c>
      <c r="CT447">
        <v>2009</v>
      </c>
      <c r="CU447" t="s">
        <v>199</v>
      </c>
      <c r="CV447" t="s">
        <v>137</v>
      </c>
      <c r="CW447">
        <f>COUNTIF(fun[[#This Row],[Id]:[SaleCondition]],0)</f>
        <v>22</v>
      </c>
      <c r="CX447">
        <f>COUNTIF(fun[[#This Row],[Id]:[SaleCondition]],"NA")</f>
        <v>3</v>
      </c>
      <c r="CY447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47">
        <f>fun[NUM_ExCond]+fun[NUM_BsmtCond]+fun[NUM_GarCond]</f>
        <v>9</v>
      </c>
      <c r="DA4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4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447">
        <v>127500</v>
      </c>
    </row>
    <row r="448" spans="1:107" x14ac:dyDescent="0.25">
      <c r="A448">
        <v>447</v>
      </c>
      <c r="B448">
        <v>20</v>
      </c>
      <c r="C448" t="s">
        <v>107</v>
      </c>
      <c r="D448">
        <f>IF(fun[[#This Row],[MSZoning]]="RL",1,0)</f>
        <v>1</v>
      </c>
      <c r="E448">
        <f>IF(fun[[#This Row],[rl]]="RM",1,0)</f>
        <v>0</v>
      </c>
      <c r="F448">
        <f>IF(fun[[#This Row],[rm]]="RH",1,0)</f>
        <v>0</v>
      </c>
      <c r="G448">
        <f>IF(fun[[#This Row],[rh]]="C (all)",1,0)</f>
        <v>0</v>
      </c>
      <c r="H448">
        <v>137</v>
      </c>
      <c r="I448">
        <f>IF(fun[[#This Row],[LotFrontage]]="NA",0,fun[[#This Row],[LotFrontage]])</f>
        <v>137</v>
      </c>
      <c r="J448">
        <v>16492</v>
      </c>
      <c r="K448" t="s">
        <v>108</v>
      </c>
      <c r="L448" t="s">
        <v>109</v>
      </c>
      <c r="M448" t="s">
        <v>146</v>
      </c>
      <c r="N448" t="s">
        <v>111</v>
      </c>
      <c r="O448" t="s">
        <v>112</v>
      </c>
      <c r="P448" t="s">
        <v>148</v>
      </c>
      <c r="Q448" t="s">
        <v>114</v>
      </c>
      <c r="R448" t="s">
        <v>188</v>
      </c>
      <c r="S448" t="s">
        <v>230</v>
      </c>
      <c r="T448" t="s">
        <v>116</v>
      </c>
      <c r="U448" t="s">
        <v>117</v>
      </c>
      <c r="V448" t="s">
        <v>141</v>
      </c>
      <c r="W448">
        <v>6</v>
      </c>
      <c r="X448">
        <v>6</v>
      </c>
      <c r="Y448">
        <v>1966</v>
      </c>
      <c r="Z448">
        <v>2002</v>
      </c>
      <c r="AA448" t="s">
        <v>119</v>
      </c>
      <c r="AB448" t="s">
        <v>120</v>
      </c>
      <c r="AC448" t="s">
        <v>122</v>
      </c>
      <c r="AD448" t="s">
        <v>187</v>
      </c>
      <c r="AE448" t="s">
        <v>143</v>
      </c>
      <c r="AF448">
        <v>0</v>
      </c>
      <c r="AG448" t="s">
        <v>123</v>
      </c>
      <c r="AH448">
        <f>IF(fun[[#This Row],[ExterQual]]="Ex",5,IF(fun[[#This Row],[ExterQual]]="Gd",4,IF(fun[[#This Row],[ExterQual]]="TA",3,IF(fun[[#This Row],[ExterQual]]="Fa",2,1))))</f>
        <v>4</v>
      </c>
      <c r="AI448" t="s">
        <v>124</v>
      </c>
      <c r="AJ448">
        <f>IF(fun[[#This Row],[ExterCond]]="Ex",5,IF(fun[[#This Row],[ExterCond]]="Gd",4,IF(fun[[#This Row],[ExterCond]]="TA",3,IF(fun[[#This Row],[ExterCond]]="Fa",2,1))))</f>
        <v>3</v>
      </c>
      <c r="AK448" t="s">
        <v>144</v>
      </c>
      <c r="AL448" t="s">
        <v>124</v>
      </c>
      <c r="AM448">
        <f>IF(fun[[#This Row],[BsmtQual]]="Ex",5,IF(fun[[#This Row],[BsmtQual]]="Gd",4,IF(fun[[#This Row],[BsmtQual]]="TA",3,IF(fun[[#This Row],[BsmtQual]]="Fa",2,IF(fun[[#This Row],[BsmtQual]]="Po",1,0)))))</f>
        <v>3</v>
      </c>
      <c r="AN448" t="s">
        <v>124</v>
      </c>
      <c r="AO448">
        <f>IF(fun[[#This Row],[BsmtCond]]="Ex",5,IF(fun[[#This Row],[BsmtCond]]="Gd",4,IF(fun[[#This Row],[BsmtCond]]="TA",3,IF(fun[[#This Row],[BsmtCond]]="Fa",2,IF(fun[[#This Row],[BsmtCond]]="Po",1,0)))))</f>
        <v>3</v>
      </c>
      <c r="AP448" t="s">
        <v>126</v>
      </c>
      <c r="AQ448">
        <f>IF(fun[[#This Row],[BsmtExposure]]="Gd",3,IF(fun[[#This Row],[BsmtExposure]]="Av",2,IF(fun[[#This Row],[BsmtExposure]]="Mn",1,0)))</f>
        <v>0</v>
      </c>
      <c r="AR448" t="s">
        <v>145</v>
      </c>
      <c r="AS448">
        <v>247</v>
      </c>
      <c r="AT448" t="s">
        <v>179</v>
      </c>
      <c r="AU448">
        <v>713</v>
      </c>
      <c r="AV448">
        <v>557</v>
      </c>
      <c r="AW448">
        <v>1517</v>
      </c>
      <c r="AX448" t="s">
        <v>129</v>
      </c>
      <c r="AY448" t="s">
        <v>130</v>
      </c>
      <c r="AZ448">
        <f>IF(fun[[#This Row],[HeatingQC]]="Ex",5,IF(fun[[#This Row],[HeatingQC]]="Gd",4,IF(fun[[#This Row],[HeatingQC]]="TA",3,IF(fun[[#This Row],[HeatingQC]]="Fa",2,IF(fun[[#This Row],[HeatingQC]]="Po",1,0)))))</f>
        <v>5</v>
      </c>
      <c r="BA448" t="s">
        <v>131</v>
      </c>
      <c r="BB448" t="s">
        <v>132</v>
      </c>
      <c r="BC448">
        <v>1888</v>
      </c>
      <c r="BD448">
        <v>0</v>
      </c>
      <c r="BE448">
        <v>0</v>
      </c>
      <c r="BF448">
        <v>1888</v>
      </c>
      <c r="BG448">
        <f>LOG(fun[[#This Row],[GrLivArea]])</f>
        <v>3.2760019899620501</v>
      </c>
      <c r="BH448">
        <v>0</v>
      </c>
      <c r="BI448">
        <v>0</v>
      </c>
      <c r="BJ448">
        <f>fun[[#This Row],[BsmtFullBath]]+(0.5*fun[[#This Row],[BsmtHalfBath]])</f>
        <v>0</v>
      </c>
      <c r="BK448">
        <v>2</v>
      </c>
      <c r="BL448">
        <v>1</v>
      </c>
      <c r="BM448">
        <f>fun[[#This Row],[HalfBath]]+fun[[#This Row],[TOTBaseBath]]+fun[[#This Row],[FullBath]]</f>
        <v>3</v>
      </c>
      <c r="BN448">
        <v>2</v>
      </c>
      <c r="BO448">
        <v>1</v>
      </c>
      <c r="BP448" t="s">
        <v>123</v>
      </c>
      <c r="BQ448">
        <f>IF(fun[[#This Row],[KitchenQual]]="Ex",5,IF(fun[[#This Row],[KitchenQual]]="Gd",4,IF(fun[[#This Row],[KitchenQual]]="TA",3,IF(fun[[#This Row],[KitchenQual]]="Fa",2,0))))</f>
        <v>4</v>
      </c>
      <c r="BR448">
        <v>6</v>
      </c>
      <c r="BS448" t="s">
        <v>220</v>
      </c>
      <c r="BT448">
        <v>1</v>
      </c>
      <c r="BU448" t="s">
        <v>123</v>
      </c>
      <c r="BV448">
        <f>IF(fun[[#This Row],[FireplaceQu]]="Ex",5,IF(fun[[#This Row],[FireplaceQu]]="Gd",4,IF(fun[[#This Row],[FireplaceQu]]="TA",3,IF(fun[[#This Row],[FireplaceQu]]="Fa",2,0))))</f>
        <v>4</v>
      </c>
      <c r="BW448" t="s">
        <v>134</v>
      </c>
      <c r="BX448">
        <v>1966</v>
      </c>
      <c r="BY448" t="s">
        <v>183</v>
      </c>
      <c r="BZ448">
        <v>2</v>
      </c>
      <c r="CA448">
        <v>578</v>
      </c>
      <c r="CB448" t="s">
        <v>124</v>
      </c>
      <c r="CC448">
        <f>IF(fun[[#This Row],[GarageQual]]="Ex",5,IF(fun[[#This Row],[GarageQual]]="Gd",4,IF(fun[[#This Row],[GarageQual]]="TA",3,IF(fun[[#This Row],[GarageQual]]="Fa",2,IF(fun[[#This Row],[GarageQual]]="Po",1,0)))))</f>
        <v>3</v>
      </c>
      <c r="CD448" t="s">
        <v>124</v>
      </c>
      <c r="CE448">
        <f>IF(fun[[#This Row],[GarageCond]]="Ex",5,IF(fun[[#This Row],[GarageCond]]="Gd",4,IF(fun[[#This Row],[GarageCond]]="TA",3,IF(fun[[#This Row],[GarageCond]]="Fa",2,IF(fun[[#This Row],[GarageCond]]="Po",1,0)))))</f>
        <v>3</v>
      </c>
      <c r="CF448" t="s">
        <v>131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f>(0.5*fun[[#This Row],[WoodDeckSF]])+fun[[#This Row],[OpenPorchSF]]+(2*fun[[#This Row],[EnclosedPorch]])+(1.5*fun[[#This Row],[3SsnPorch]])+fun[[#This Row],[ScreenPorch]]</f>
        <v>0</v>
      </c>
      <c r="CM448">
        <v>0</v>
      </c>
      <c r="CN448" t="s">
        <v>109</v>
      </c>
      <c r="CO448">
        <f>IF(fun[[#This Row],[PoolQC]]="Ex",5,IF(fun[[#This Row],[PoolQC]]="Gd",4,IF(fun[[#This Row],[PoolQC]]="TA",3,IF(fun[[#This Row],[PoolQC]]="Fa",2,IF(fun[[#This Row],[PoolQC]]="Po",1,0)))))</f>
        <v>0</v>
      </c>
      <c r="CP448" t="s">
        <v>109</v>
      </c>
      <c r="CQ448" t="s">
        <v>109</v>
      </c>
      <c r="CR448">
        <v>0</v>
      </c>
      <c r="CS448">
        <v>6</v>
      </c>
      <c r="CT448">
        <v>2010</v>
      </c>
      <c r="CU448" t="s">
        <v>136</v>
      </c>
      <c r="CV448" t="s">
        <v>137</v>
      </c>
      <c r="CW448">
        <f>COUNTIF(fun[[#This Row],[Id]:[SaleCondition]],0)</f>
        <v>19</v>
      </c>
      <c r="CX448">
        <f>COUNTIF(fun[[#This Row],[Id]:[SaleCondition]],"NA")</f>
        <v>4</v>
      </c>
      <c r="CY448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448">
        <f>fun[NUM_ExCond]+fun[NUM_BsmtCond]+fun[NUM_GarCond]</f>
        <v>9</v>
      </c>
      <c r="DA4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4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448">
        <v>190000</v>
      </c>
    </row>
    <row r="449" spans="1:107" x14ac:dyDescent="0.25">
      <c r="A449">
        <v>448</v>
      </c>
      <c r="B449">
        <v>60</v>
      </c>
      <c r="C449" t="s">
        <v>107</v>
      </c>
      <c r="D449">
        <f>IF(fun[[#This Row],[MSZoning]]="RL",1,0)</f>
        <v>1</v>
      </c>
      <c r="E449">
        <f>IF(fun[[#This Row],[rl]]="RM",1,0)</f>
        <v>0</v>
      </c>
      <c r="F449">
        <f>IF(fun[[#This Row],[rm]]="RH",1,0)</f>
        <v>0</v>
      </c>
      <c r="G449">
        <f>IF(fun[[#This Row],[rh]]="C (all)",1,0)</f>
        <v>0</v>
      </c>
      <c r="H449" t="s">
        <v>109</v>
      </c>
      <c r="I449">
        <f>IF(fun[[#This Row],[LotFrontage]]="NA",0,fun[[#This Row],[LotFrontage]])</f>
        <v>0</v>
      </c>
      <c r="J449">
        <v>11214</v>
      </c>
      <c r="K449" t="s">
        <v>108</v>
      </c>
      <c r="L449" t="s">
        <v>109</v>
      </c>
      <c r="M449" t="s">
        <v>146</v>
      </c>
      <c r="N449" t="s">
        <v>111</v>
      </c>
      <c r="O449" t="s">
        <v>112</v>
      </c>
      <c r="P449" t="s">
        <v>148</v>
      </c>
      <c r="Q449" t="s">
        <v>114</v>
      </c>
      <c r="R449" t="s">
        <v>219</v>
      </c>
      <c r="S449" t="s">
        <v>116</v>
      </c>
      <c r="T449" t="s">
        <v>116</v>
      </c>
      <c r="U449" t="s">
        <v>117</v>
      </c>
      <c r="V449" t="s">
        <v>118</v>
      </c>
      <c r="W449">
        <v>7</v>
      </c>
      <c r="X449">
        <v>5</v>
      </c>
      <c r="Y449">
        <v>1998</v>
      </c>
      <c r="Z449">
        <v>1999</v>
      </c>
      <c r="AA449" t="s">
        <v>119</v>
      </c>
      <c r="AB449" t="s">
        <v>120</v>
      </c>
      <c r="AC449" t="s">
        <v>121</v>
      </c>
      <c r="AD449" t="s">
        <v>121</v>
      </c>
      <c r="AE449" t="s">
        <v>143</v>
      </c>
      <c r="AF449">
        <v>0</v>
      </c>
      <c r="AG449" t="s">
        <v>123</v>
      </c>
      <c r="AH449">
        <f>IF(fun[[#This Row],[ExterQual]]="Ex",5,IF(fun[[#This Row],[ExterQual]]="Gd",4,IF(fun[[#This Row],[ExterQual]]="TA",3,IF(fun[[#This Row],[ExterQual]]="Fa",2,1))))</f>
        <v>4</v>
      </c>
      <c r="AI449" t="s">
        <v>124</v>
      </c>
      <c r="AJ449">
        <f>IF(fun[[#This Row],[ExterCond]]="Ex",5,IF(fun[[#This Row],[ExterCond]]="Gd",4,IF(fun[[#This Row],[ExterCond]]="TA",3,IF(fun[[#This Row],[ExterCond]]="Fa",2,1))))</f>
        <v>3</v>
      </c>
      <c r="AK449" t="s">
        <v>125</v>
      </c>
      <c r="AL449" t="s">
        <v>123</v>
      </c>
      <c r="AM449">
        <f>IF(fun[[#This Row],[BsmtQual]]="Ex",5,IF(fun[[#This Row],[BsmtQual]]="Gd",4,IF(fun[[#This Row],[BsmtQual]]="TA",3,IF(fun[[#This Row],[BsmtQual]]="Fa",2,IF(fun[[#This Row],[BsmtQual]]="Po",1,0)))))</f>
        <v>4</v>
      </c>
      <c r="AN449" t="s">
        <v>124</v>
      </c>
      <c r="AO449">
        <f>IF(fun[[#This Row],[BsmtCond]]="Ex",5,IF(fun[[#This Row],[BsmtCond]]="Gd",4,IF(fun[[#This Row],[BsmtCond]]="TA",3,IF(fun[[#This Row],[BsmtCond]]="Fa",2,IF(fun[[#This Row],[BsmtCond]]="Po",1,0)))))</f>
        <v>3</v>
      </c>
      <c r="AP449" t="s">
        <v>126</v>
      </c>
      <c r="AQ449">
        <f>IF(fun[[#This Row],[BsmtExposure]]="Gd",3,IF(fun[[#This Row],[BsmtExposure]]="Av",2,IF(fun[[#This Row],[BsmtExposure]]="Mn",1,0)))</f>
        <v>0</v>
      </c>
      <c r="AR449" t="s">
        <v>128</v>
      </c>
      <c r="AS449">
        <v>0</v>
      </c>
      <c r="AT449" t="s">
        <v>128</v>
      </c>
      <c r="AU449">
        <v>0</v>
      </c>
      <c r="AV449">
        <v>930</v>
      </c>
      <c r="AW449">
        <v>930</v>
      </c>
      <c r="AX449" t="s">
        <v>129</v>
      </c>
      <c r="AY449" t="s">
        <v>123</v>
      </c>
      <c r="AZ449">
        <f>IF(fun[[#This Row],[HeatingQC]]="Ex",5,IF(fun[[#This Row],[HeatingQC]]="Gd",4,IF(fun[[#This Row],[HeatingQC]]="TA",3,IF(fun[[#This Row],[HeatingQC]]="Fa",2,IF(fun[[#This Row],[HeatingQC]]="Po",1,0)))))</f>
        <v>4</v>
      </c>
      <c r="BA449" t="s">
        <v>131</v>
      </c>
      <c r="BB449" t="s">
        <v>132</v>
      </c>
      <c r="BC449">
        <v>956</v>
      </c>
      <c r="BD449">
        <v>930</v>
      </c>
      <c r="BE449">
        <v>0</v>
      </c>
      <c r="BF449">
        <v>1886</v>
      </c>
      <c r="BG449">
        <f>LOG(fun[[#This Row],[GrLivArea]])</f>
        <v>3.2755416884013098</v>
      </c>
      <c r="BH449">
        <v>0</v>
      </c>
      <c r="BI449">
        <v>0</v>
      </c>
      <c r="BJ449">
        <f>fun[[#This Row],[BsmtFullBath]]+(0.5*fun[[#This Row],[BsmtHalfBath]])</f>
        <v>0</v>
      </c>
      <c r="BK449">
        <v>2</v>
      </c>
      <c r="BL449">
        <v>1</v>
      </c>
      <c r="BM449">
        <f>fun[[#This Row],[HalfBath]]+fun[[#This Row],[TOTBaseBath]]+fun[[#This Row],[FullBath]]</f>
        <v>3</v>
      </c>
      <c r="BN449">
        <v>4</v>
      </c>
      <c r="BO449">
        <v>1</v>
      </c>
      <c r="BP449" t="s">
        <v>123</v>
      </c>
      <c r="BQ449">
        <f>IF(fun[[#This Row],[KitchenQual]]="Ex",5,IF(fun[[#This Row],[KitchenQual]]="Gd",4,IF(fun[[#This Row],[KitchenQual]]="TA",3,IF(fun[[#This Row],[KitchenQual]]="Fa",2,0))))</f>
        <v>4</v>
      </c>
      <c r="BR449">
        <v>10</v>
      </c>
      <c r="BS449" t="s">
        <v>133</v>
      </c>
      <c r="BT449">
        <v>1</v>
      </c>
      <c r="BU449" t="s">
        <v>124</v>
      </c>
      <c r="BV449">
        <f>IF(fun[[#This Row],[FireplaceQu]]="Ex",5,IF(fun[[#This Row],[FireplaceQu]]="Gd",4,IF(fun[[#This Row],[FireplaceQu]]="TA",3,IF(fun[[#This Row],[FireplaceQu]]="Fa",2,0))))</f>
        <v>3</v>
      </c>
      <c r="BW449" t="s">
        <v>134</v>
      </c>
      <c r="BX449">
        <v>1998</v>
      </c>
      <c r="BY449" t="s">
        <v>183</v>
      </c>
      <c r="BZ449">
        <v>2</v>
      </c>
      <c r="CA449">
        <v>431</v>
      </c>
      <c r="CB449" t="s">
        <v>124</v>
      </c>
      <c r="CC449">
        <f>IF(fun[[#This Row],[GarageQual]]="Ex",5,IF(fun[[#This Row],[GarageQual]]="Gd",4,IF(fun[[#This Row],[GarageQual]]="TA",3,IF(fun[[#This Row],[GarageQual]]="Fa",2,IF(fun[[#This Row],[GarageQual]]="Po",1,0)))))</f>
        <v>3</v>
      </c>
      <c r="CD449" t="s">
        <v>124</v>
      </c>
      <c r="CE449">
        <f>IF(fun[[#This Row],[GarageCond]]="Ex",5,IF(fun[[#This Row],[GarageCond]]="Gd",4,IF(fun[[#This Row],[GarageCond]]="TA",3,IF(fun[[#This Row],[GarageCond]]="Fa",2,IF(fun[[#This Row],[GarageCond]]="Po",1,0)))))</f>
        <v>3</v>
      </c>
      <c r="CF449" t="s">
        <v>131</v>
      </c>
      <c r="CG449">
        <v>89</v>
      </c>
      <c r="CH449">
        <v>0</v>
      </c>
      <c r="CI449">
        <v>0</v>
      </c>
      <c r="CJ449">
        <v>0</v>
      </c>
      <c r="CK449">
        <v>0</v>
      </c>
      <c r="CL449">
        <f>(0.5*fun[[#This Row],[WoodDeckSF]])+fun[[#This Row],[OpenPorchSF]]+(2*fun[[#This Row],[EnclosedPorch]])+(1.5*fun[[#This Row],[3SsnPorch]])+fun[[#This Row],[ScreenPorch]]</f>
        <v>44.5</v>
      </c>
      <c r="CM449">
        <v>0</v>
      </c>
      <c r="CN449" t="s">
        <v>109</v>
      </c>
      <c r="CO449">
        <f>IF(fun[[#This Row],[PoolQC]]="Ex",5,IF(fun[[#This Row],[PoolQC]]="Gd",4,IF(fun[[#This Row],[PoolQC]]="TA",3,IF(fun[[#This Row],[PoolQC]]="Fa",2,IF(fun[[#This Row],[PoolQC]]="Po",1,0)))))</f>
        <v>0</v>
      </c>
      <c r="CP449" t="s">
        <v>109</v>
      </c>
      <c r="CQ449" t="s">
        <v>109</v>
      </c>
      <c r="CR449">
        <v>0</v>
      </c>
      <c r="CS449">
        <v>7</v>
      </c>
      <c r="CT449">
        <v>2006</v>
      </c>
      <c r="CU449" t="s">
        <v>136</v>
      </c>
      <c r="CV449" t="s">
        <v>137</v>
      </c>
      <c r="CW449">
        <f>COUNTIF(fun[[#This Row],[Id]:[SaleCondition]],0)</f>
        <v>19</v>
      </c>
      <c r="CX449">
        <f>COUNTIF(fun[[#This Row],[Id]:[SaleCondition]],"NA")</f>
        <v>5</v>
      </c>
      <c r="CY449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449">
        <f>fun[NUM_ExCond]+fun[NUM_BsmtCond]+fun[NUM_GarCond]</f>
        <v>9</v>
      </c>
      <c r="DA4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4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449">
        <v>199900</v>
      </c>
    </row>
    <row r="450" spans="1:107" x14ac:dyDescent="0.25">
      <c r="A450">
        <v>449</v>
      </c>
      <c r="B450">
        <v>50</v>
      </c>
      <c r="C450" t="s">
        <v>168</v>
      </c>
      <c r="D450">
        <f>IF(fun[[#This Row],[MSZoning]]="RL",1,0)</f>
        <v>0</v>
      </c>
      <c r="E450">
        <f>IF(fun[[#This Row],[rl]]="RM",1,0)</f>
        <v>0</v>
      </c>
      <c r="F450">
        <f>IF(fun[[#This Row],[rm]]="RH",1,0)</f>
        <v>0</v>
      </c>
      <c r="G450">
        <f>IF(fun[[#This Row],[rh]]="C (all)",1,0)</f>
        <v>0</v>
      </c>
      <c r="H450">
        <v>50</v>
      </c>
      <c r="I450">
        <f>IF(fun[[#This Row],[LotFrontage]]="NA",0,fun[[#This Row],[LotFrontage]])</f>
        <v>50</v>
      </c>
      <c r="J450">
        <v>8600</v>
      </c>
      <c r="K450" t="s">
        <v>108</v>
      </c>
      <c r="L450" t="s">
        <v>109</v>
      </c>
      <c r="M450" t="s">
        <v>110</v>
      </c>
      <c r="N450" t="s">
        <v>201</v>
      </c>
      <c r="O450" t="s">
        <v>112</v>
      </c>
      <c r="P450" t="s">
        <v>113</v>
      </c>
      <c r="Q450" t="s">
        <v>114</v>
      </c>
      <c r="R450" t="s">
        <v>202</v>
      </c>
      <c r="S450" t="s">
        <v>116</v>
      </c>
      <c r="T450" t="s">
        <v>116</v>
      </c>
      <c r="U450" t="s">
        <v>117</v>
      </c>
      <c r="V450" t="s">
        <v>158</v>
      </c>
      <c r="W450">
        <v>6</v>
      </c>
      <c r="X450">
        <v>6</v>
      </c>
      <c r="Y450">
        <v>1937</v>
      </c>
      <c r="Z450">
        <v>1950</v>
      </c>
      <c r="AA450" t="s">
        <v>119</v>
      </c>
      <c r="AB450" t="s">
        <v>120</v>
      </c>
      <c r="AC450" t="s">
        <v>142</v>
      </c>
      <c r="AD450" t="s">
        <v>142</v>
      </c>
      <c r="AE450" t="s">
        <v>143</v>
      </c>
      <c r="AF450">
        <v>0</v>
      </c>
      <c r="AG450" t="s">
        <v>124</v>
      </c>
      <c r="AH450">
        <f>IF(fun[[#This Row],[ExterQual]]="Ex",5,IF(fun[[#This Row],[ExterQual]]="Gd",4,IF(fun[[#This Row],[ExterQual]]="TA",3,IF(fun[[#This Row],[ExterQual]]="Fa",2,1))))</f>
        <v>3</v>
      </c>
      <c r="AI450" t="s">
        <v>124</v>
      </c>
      <c r="AJ450">
        <f>IF(fun[[#This Row],[ExterCond]]="Ex",5,IF(fun[[#This Row],[ExterCond]]="Gd",4,IF(fun[[#This Row],[ExterCond]]="TA",3,IF(fun[[#This Row],[ExterCond]]="Fa",2,1))))</f>
        <v>3</v>
      </c>
      <c r="AK450" t="s">
        <v>152</v>
      </c>
      <c r="AL450" t="s">
        <v>124</v>
      </c>
      <c r="AM450">
        <f>IF(fun[[#This Row],[BsmtQual]]="Ex",5,IF(fun[[#This Row],[BsmtQual]]="Gd",4,IF(fun[[#This Row],[BsmtQual]]="TA",3,IF(fun[[#This Row],[BsmtQual]]="Fa",2,IF(fun[[#This Row],[BsmtQual]]="Po",1,0)))))</f>
        <v>3</v>
      </c>
      <c r="AN450" t="s">
        <v>124</v>
      </c>
      <c r="AO450">
        <f>IF(fun[[#This Row],[BsmtCond]]="Ex",5,IF(fun[[#This Row],[BsmtCond]]="Gd",4,IF(fun[[#This Row],[BsmtCond]]="TA",3,IF(fun[[#This Row],[BsmtCond]]="Fa",2,IF(fun[[#This Row],[BsmtCond]]="Po",1,0)))))</f>
        <v>3</v>
      </c>
      <c r="AP450" t="s">
        <v>126</v>
      </c>
      <c r="AQ450">
        <f>IF(fun[[#This Row],[BsmtExposure]]="Gd",3,IF(fun[[#This Row],[BsmtExposure]]="Av",2,IF(fun[[#This Row],[BsmtExposure]]="Mn",1,0)))</f>
        <v>0</v>
      </c>
      <c r="AR450" t="s">
        <v>128</v>
      </c>
      <c r="AS450">
        <v>0</v>
      </c>
      <c r="AT450" t="s">
        <v>128</v>
      </c>
      <c r="AU450">
        <v>0</v>
      </c>
      <c r="AV450">
        <v>780</v>
      </c>
      <c r="AW450">
        <v>780</v>
      </c>
      <c r="AX450" t="s">
        <v>129</v>
      </c>
      <c r="AY450" t="s">
        <v>124</v>
      </c>
      <c r="AZ450">
        <f>IF(fun[[#This Row],[HeatingQC]]="Ex",5,IF(fun[[#This Row],[HeatingQC]]="Gd",4,IF(fun[[#This Row],[HeatingQC]]="TA",3,IF(fun[[#This Row],[HeatingQC]]="Fa",2,IF(fun[[#This Row],[HeatingQC]]="Po",1,0)))))</f>
        <v>3</v>
      </c>
      <c r="BA450" t="s">
        <v>131</v>
      </c>
      <c r="BB450" t="s">
        <v>132</v>
      </c>
      <c r="BC450">
        <v>780</v>
      </c>
      <c r="BD450">
        <v>596</v>
      </c>
      <c r="BE450">
        <v>0</v>
      </c>
      <c r="BF450">
        <v>1376</v>
      </c>
      <c r="BG450">
        <f>LOG(fun[[#This Row],[GrLivArea]])</f>
        <v>3.1386184338994925</v>
      </c>
      <c r="BH450">
        <v>0</v>
      </c>
      <c r="BI450">
        <v>0</v>
      </c>
      <c r="BJ450">
        <f>fun[[#This Row],[BsmtFullBath]]+(0.5*fun[[#This Row],[BsmtHalfBath]])</f>
        <v>0</v>
      </c>
      <c r="BK450">
        <v>2</v>
      </c>
      <c r="BL450">
        <v>0</v>
      </c>
      <c r="BM450">
        <f>fun[[#This Row],[HalfBath]]+fun[[#This Row],[TOTBaseBath]]+fun[[#This Row],[FullBath]]</f>
        <v>2</v>
      </c>
      <c r="BN450">
        <v>3</v>
      </c>
      <c r="BO450">
        <v>1</v>
      </c>
      <c r="BP450" t="s">
        <v>124</v>
      </c>
      <c r="BQ450">
        <f>IF(fun[[#This Row],[KitchenQual]]="Ex",5,IF(fun[[#This Row],[KitchenQual]]="Gd",4,IF(fun[[#This Row],[KitchenQual]]="TA",3,IF(fun[[#This Row],[KitchenQual]]="Fa",2,0))))</f>
        <v>3</v>
      </c>
      <c r="BR450">
        <v>7</v>
      </c>
      <c r="BS450" t="s">
        <v>133</v>
      </c>
      <c r="BT450">
        <v>1</v>
      </c>
      <c r="BU450" t="s">
        <v>123</v>
      </c>
      <c r="BV450">
        <f>IF(fun[[#This Row],[FireplaceQu]]="Ex",5,IF(fun[[#This Row],[FireplaceQu]]="Gd",4,IF(fun[[#This Row],[FireplaceQu]]="TA",3,IF(fun[[#This Row],[FireplaceQu]]="Fa",2,0))))</f>
        <v>4</v>
      </c>
      <c r="BW450" t="s">
        <v>153</v>
      </c>
      <c r="BX450">
        <v>1937</v>
      </c>
      <c r="BY450" t="s">
        <v>128</v>
      </c>
      <c r="BZ450">
        <v>1</v>
      </c>
      <c r="CA450">
        <v>198</v>
      </c>
      <c r="CB450" t="s">
        <v>124</v>
      </c>
      <c r="CC450">
        <f>IF(fun[[#This Row],[GarageQual]]="Ex",5,IF(fun[[#This Row],[GarageQual]]="Gd",4,IF(fun[[#This Row],[GarageQual]]="TA",3,IF(fun[[#This Row],[GarageQual]]="Fa",2,IF(fun[[#This Row],[GarageQual]]="Po",1,0)))))</f>
        <v>3</v>
      </c>
      <c r="CD450" t="s">
        <v>124</v>
      </c>
      <c r="CE450">
        <f>IF(fun[[#This Row],[GarageCond]]="Ex",5,IF(fun[[#This Row],[GarageCond]]="Gd",4,IF(fun[[#This Row],[GarageCond]]="TA",3,IF(fun[[#This Row],[GarageCond]]="Fa",2,IF(fun[[#This Row],[GarageCond]]="Po",1,0)))))</f>
        <v>3</v>
      </c>
      <c r="CF450" t="s">
        <v>203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f>(0.5*fun[[#This Row],[WoodDeckSF]])+fun[[#This Row],[OpenPorchSF]]+(2*fun[[#This Row],[EnclosedPorch]])+(1.5*fun[[#This Row],[3SsnPorch]])+fun[[#This Row],[ScreenPorch]]</f>
        <v>0</v>
      </c>
      <c r="CM450">
        <v>0</v>
      </c>
      <c r="CN450" t="s">
        <v>109</v>
      </c>
      <c r="CO450">
        <f>IF(fun[[#This Row],[PoolQC]]="Ex",5,IF(fun[[#This Row],[PoolQC]]="Gd",4,IF(fun[[#This Row],[PoolQC]]="TA",3,IF(fun[[#This Row],[PoolQC]]="Fa",2,IF(fun[[#This Row],[PoolQC]]="Po",1,0)))))</f>
        <v>0</v>
      </c>
      <c r="CP450" t="s">
        <v>109</v>
      </c>
      <c r="CQ450" t="s">
        <v>109</v>
      </c>
      <c r="CR450">
        <v>0</v>
      </c>
      <c r="CS450">
        <v>6</v>
      </c>
      <c r="CT450">
        <v>2006</v>
      </c>
      <c r="CU450" t="s">
        <v>136</v>
      </c>
      <c r="CV450" t="s">
        <v>137</v>
      </c>
      <c r="CW450">
        <f>COUNTIF(fun[[#This Row],[Id]:[SaleCondition]],0)</f>
        <v>22</v>
      </c>
      <c r="CX450">
        <f>COUNTIF(fun[[#This Row],[Id]:[SaleCondition]],"NA")</f>
        <v>4</v>
      </c>
      <c r="CY450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450">
        <f>fun[NUM_ExCond]+fun[NUM_BsmtCond]+fun[NUM_GarCond]</f>
        <v>9</v>
      </c>
      <c r="DA4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4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61.75</v>
      </c>
      <c r="DC450">
        <v>119500</v>
      </c>
    </row>
    <row r="451" spans="1:107" x14ac:dyDescent="0.25">
      <c r="A451">
        <v>450</v>
      </c>
      <c r="B451">
        <v>50</v>
      </c>
      <c r="C451" t="s">
        <v>168</v>
      </c>
      <c r="D451">
        <f>IF(fun[[#This Row],[MSZoning]]="RL",1,0)</f>
        <v>0</v>
      </c>
      <c r="E451">
        <f>IF(fun[[#This Row],[rl]]="RM",1,0)</f>
        <v>0</v>
      </c>
      <c r="F451">
        <f>IF(fun[[#This Row],[rm]]="RH",1,0)</f>
        <v>0</v>
      </c>
      <c r="G451">
        <f>IF(fun[[#This Row],[rh]]="C (all)",1,0)</f>
        <v>0</v>
      </c>
      <c r="H451">
        <v>50</v>
      </c>
      <c r="I451">
        <f>IF(fun[[#This Row],[LotFrontage]]="NA",0,fun[[#This Row],[LotFrontage]])</f>
        <v>50</v>
      </c>
      <c r="J451">
        <v>6000</v>
      </c>
      <c r="K451" t="s">
        <v>108</v>
      </c>
      <c r="L451" t="s">
        <v>109</v>
      </c>
      <c r="M451" t="s">
        <v>110</v>
      </c>
      <c r="N451" t="s">
        <v>111</v>
      </c>
      <c r="O451" t="s">
        <v>112</v>
      </c>
      <c r="P451" t="s">
        <v>113</v>
      </c>
      <c r="Q451" t="s">
        <v>114</v>
      </c>
      <c r="R451" t="s">
        <v>169</v>
      </c>
      <c r="S451" t="s">
        <v>116</v>
      </c>
      <c r="T451" t="s">
        <v>116</v>
      </c>
      <c r="U451" t="s">
        <v>117</v>
      </c>
      <c r="V451" t="s">
        <v>158</v>
      </c>
      <c r="W451">
        <v>3</v>
      </c>
      <c r="X451">
        <v>7</v>
      </c>
      <c r="Y451">
        <v>1948</v>
      </c>
      <c r="Z451">
        <v>2002</v>
      </c>
      <c r="AA451" t="s">
        <v>119</v>
      </c>
      <c r="AB451" t="s">
        <v>120</v>
      </c>
      <c r="AC451" t="s">
        <v>142</v>
      </c>
      <c r="AD451" t="s">
        <v>142</v>
      </c>
      <c r="AE451" t="s">
        <v>143</v>
      </c>
      <c r="AF451">
        <v>0</v>
      </c>
      <c r="AG451" t="s">
        <v>124</v>
      </c>
      <c r="AH451">
        <f>IF(fun[[#This Row],[ExterQual]]="Ex",5,IF(fun[[#This Row],[ExterQual]]="Gd",4,IF(fun[[#This Row],[ExterQual]]="TA",3,IF(fun[[#This Row],[ExterQual]]="Fa",2,1))))</f>
        <v>3</v>
      </c>
      <c r="AI451" t="s">
        <v>123</v>
      </c>
      <c r="AJ451">
        <f>IF(fun[[#This Row],[ExterCond]]="Ex",5,IF(fun[[#This Row],[ExterCond]]="Gd",4,IF(fun[[#This Row],[ExterCond]]="TA",3,IF(fun[[#This Row],[ExterCond]]="Fa",2,1))))</f>
        <v>4</v>
      </c>
      <c r="AK451" t="s">
        <v>144</v>
      </c>
      <c r="AL451" t="s">
        <v>124</v>
      </c>
      <c r="AM451">
        <f>IF(fun[[#This Row],[BsmtQual]]="Ex",5,IF(fun[[#This Row],[BsmtQual]]="Gd",4,IF(fun[[#This Row],[BsmtQual]]="TA",3,IF(fun[[#This Row],[BsmtQual]]="Fa",2,IF(fun[[#This Row],[BsmtQual]]="Po",1,0)))))</f>
        <v>3</v>
      </c>
      <c r="AN451" t="s">
        <v>124</v>
      </c>
      <c r="AO451">
        <f>IF(fun[[#This Row],[BsmtCond]]="Ex",5,IF(fun[[#This Row],[BsmtCond]]="Gd",4,IF(fun[[#This Row],[BsmtCond]]="TA",3,IF(fun[[#This Row],[BsmtCond]]="Fa",2,IF(fun[[#This Row],[BsmtCond]]="Po",1,0)))))</f>
        <v>3</v>
      </c>
      <c r="AP451" t="s">
        <v>126</v>
      </c>
      <c r="AQ451">
        <f>IF(fun[[#This Row],[BsmtExposure]]="Gd",3,IF(fun[[#This Row],[BsmtExposure]]="Av",2,IF(fun[[#This Row],[BsmtExposure]]="Mn",1,0)))</f>
        <v>0</v>
      </c>
      <c r="AR451" t="s">
        <v>145</v>
      </c>
      <c r="AS451">
        <v>331</v>
      </c>
      <c r="AT451" t="s">
        <v>128</v>
      </c>
      <c r="AU451">
        <v>0</v>
      </c>
      <c r="AV451">
        <v>318</v>
      </c>
      <c r="AW451">
        <v>649</v>
      </c>
      <c r="AX451" t="s">
        <v>129</v>
      </c>
      <c r="AY451" t="s">
        <v>130</v>
      </c>
      <c r="AZ451">
        <f>IF(fun[[#This Row],[HeatingQC]]="Ex",5,IF(fun[[#This Row],[HeatingQC]]="Gd",4,IF(fun[[#This Row],[HeatingQC]]="TA",3,IF(fun[[#This Row],[HeatingQC]]="Fa",2,IF(fun[[#This Row],[HeatingQC]]="Po",1,0)))))</f>
        <v>5</v>
      </c>
      <c r="BA451" t="s">
        <v>131</v>
      </c>
      <c r="BB451" t="s">
        <v>132</v>
      </c>
      <c r="BC451">
        <v>679</v>
      </c>
      <c r="BD451">
        <v>504</v>
      </c>
      <c r="BE451">
        <v>0</v>
      </c>
      <c r="BF451">
        <v>1183</v>
      </c>
      <c r="BG451">
        <f>LOG(fun[[#This Row],[GrLivArea]])</f>
        <v>3.0729847446279304</v>
      </c>
      <c r="BH451">
        <v>0</v>
      </c>
      <c r="BI451">
        <v>0</v>
      </c>
      <c r="BJ451">
        <f>fun[[#This Row],[BsmtFullBath]]+(0.5*fun[[#This Row],[BsmtHalfBath]])</f>
        <v>0</v>
      </c>
      <c r="BK451">
        <v>1</v>
      </c>
      <c r="BL451">
        <v>1</v>
      </c>
      <c r="BM451">
        <f>fun[[#This Row],[HalfBath]]+fun[[#This Row],[TOTBaseBath]]+fun[[#This Row],[FullBath]]</f>
        <v>2</v>
      </c>
      <c r="BN451">
        <v>2</v>
      </c>
      <c r="BO451">
        <v>1</v>
      </c>
      <c r="BP451" t="s">
        <v>124</v>
      </c>
      <c r="BQ451">
        <f>IF(fun[[#This Row],[KitchenQual]]="Ex",5,IF(fun[[#This Row],[KitchenQual]]="Gd",4,IF(fun[[#This Row],[KitchenQual]]="TA",3,IF(fun[[#This Row],[KitchenQual]]="Fa",2,0))))</f>
        <v>3</v>
      </c>
      <c r="BR451">
        <v>6</v>
      </c>
      <c r="BS451" t="s">
        <v>133</v>
      </c>
      <c r="BT451">
        <v>0</v>
      </c>
      <c r="BU451" t="s">
        <v>109</v>
      </c>
      <c r="BV451">
        <f>IF(fun[[#This Row],[FireplaceQu]]="Ex",5,IF(fun[[#This Row],[FireplaceQu]]="Gd",4,IF(fun[[#This Row],[FireplaceQu]]="TA",3,IF(fun[[#This Row],[FireplaceQu]]="Fa",2,0))))</f>
        <v>0</v>
      </c>
      <c r="BW451" t="s">
        <v>153</v>
      </c>
      <c r="BX451">
        <v>1981</v>
      </c>
      <c r="BY451" t="s">
        <v>128</v>
      </c>
      <c r="BZ451">
        <v>1</v>
      </c>
      <c r="CA451">
        <v>308</v>
      </c>
      <c r="CB451" t="s">
        <v>124</v>
      </c>
      <c r="CC451">
        <f>IF(fun[[#This Row],[GarageQual]]="Ex",5,IF(fun[[#This Row],[GarageQual]]="Gd",4,IF(fun[[#This Row],[GarageQual]]="TA",3,IF(fun[[#This Row],[GarageQual]]="Fa",2,IF(fun[[#This Row],[GarageQual]]="Po",1,0)))))</f>
        <v>3</v>
      </c>
      <c r="CD451" t="s">
        <v>124</v>
      </c>
      <c r="CE451">
        <f>IF(fun[[#This Row],[GarageCond]]="Ex",5,IF(fun[[#This Row],[GarageCond]]="Gd",4,IF(fun[[#This Row],[GarageCond]]="TA",3,IF(fun[[#This Row],[GarageCond]]="Fa",2,IF(fun[[#This Row],[GarageCond]]="Po",1,0)))))</f>
        <v>3</v>
      </c>
      <c r="CF451" t="s">
        <v>131</v>
      </c>
      <c r="CG451">
        <v>0</v>
      </c>
      <c r="CH451">
        <v>176</v>
      </c>
      <c r="CI451">
        <v>0</v>
      </c>
      <c r="CJ451">
        <v>0</v>
      </c>
      <c r="CK451">
        <v>0</v>
      </c>
      <c r="CL451">
        <f>(0.5*fun[[#This Row],[WoodDeckSF]])+fun[[#This Row],[OpenPorchSF]]+(2*fun[[#This Row],[EnclosedPorch]])+(1.5*fun[[#This Row],[3SsnPorch]])+fun[[#This Row],[ScreenPorch]]</f>
        <v>176</v>
      </c>
      <c r="CM451">
        <v>0</v>
      </c>
      <c r="CN451" t="s">
        <v>109</v>
      </c>
      <c r="CO451">
        <f>IF(fun[[#This Row],[PoolQC]]="Ex",5,IF(fun[[#This Row],[PoolQC]]="Gd",4,IF(fun[[#This Row],[PoolQC]]="TA",3,IF(fun[[#This Row],[PoolQC]]="Fa",2,IF(fun[[#This Row],[PoolQC]]="Po",1,0)))))</f>
        <v>0</v>
      </c>
      <c r="CP451" t="s">
        <v>109</v>
      </c>
      <c r="CQ451" t="s">
        <v>109</v>
      </c>
      <c r="CR451">
        <v>0</v>
      </c>
      <c r="CS451">
        <v>6</v>
      </c>
      <c r="CT451">
        <v>2007</v>
      </c>
      <c r="CU451" t="s">
        <v>136</v>
      </c>
      <c r="CV451" t="s">
        <v>137</v>
      </c>
      <c r="CW451">
        <f>COUNTIF(fun[[#This Row],[Id]:[SaleCondition]],0)</f>
        <v>20</v>
      </c>
      <c r="CX451">
        <f>COUNTIF(fun[[#This Row],[Id]:[SaleCondition]],"NA")</f>
        <v>5</v>
      </c>
      <c r="CY45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451">
        <f>fun[NUM_ExCond]+fun[NUM_BsmtCond]+fun[NUM_GarCond]</f>
        <v>10</v>
      </c>
      <c r="DA4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4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46.25</v>
      </c>
      <c r="DC451">
        <v>120000</v>
      </c>
    </row>
    <row r="452" spans="1:107" x14ac:dyDescent="0.25">
      <c r="A452">
        <v>451</v>
      </c>
      <c r="B452">
        <v>30</v>
      </c>
      <c r="C452" t="s">
        <v>168</v>
      </c>
      <c r="D452">
        <f>IF(fun[[#This Row],[MSZoning]]="RL",1,0)</f>
        <v>0</v>
      </c>
      <c r="E452">
        <f>IF(fun[[#This Row],[rl]]="RM",1,0)</f>
        <v>0</v>
      </c>
      <c r="F452">
        <f>IF(fun[[#This Row],[rm]]="RH",1,0)</f>
        <v>0</v>
      </c>
      <c r="G452">
        <f>IF(fun[[#This Row],[rh]]="C (all)",1,0)</f>
        <v>0</v>
      </c>
      <c r="H452">
        <v>70</v>
      </c>
      <c r="I452">
        <f>IF(fun[[#This Row],[LotFrontage]]="NA",0,fun[[#This Row],[LotFrontage]])</f>
        <v>70</v>
      </c>
      <c r="J452">
        <v>5684</v>
      </c>
      <c r="K452" t="s">
        <v>108</v>
      </c>
      <c r="L452" t="s">
        <v>109</v>
      </c>
      <c r="M452" t="s">
        <v>110</v>
      </c>
      <c r="N452" t="s">
        <v>111</v>
      </c>
      <c r="O452" t="s">
        <v>112</v>
      </c>
      <c r="P452" t="s">
        <v>113</v>
      </c>
      <c r="Q452" t="s">
        <v>114</v>
      </c>
      <c r="R452" t="s">
        <v>169</v>
      </c>
      <c r="S452" t="s">
        <v>116</v>
      </c>
      <c r="T452" t="s">
        <v>116</v>
      </c>
      <c r="U452" t="s">
        <v>117</v>
      </c>
      <c r="V452" t="s">
        <v>141</v>
      </c>
      <c r="W452">
        <v>6</v>
      </c>
      <c r="X452">
        <v>8</v>
      </c>
      <c r="Y452">
        <v>1930</v>
      </c>
      <c r="Z452">
        <v>2005</v>
      </c>
      <c r="AA452" t="s">
        <v>178</v>
      </c>
      <c r="AB452" t="s">
        <v>120</v>
      </c>
      <c r="AC452" t="s">
        <v>150</v>
      </c>
      <c r="AD452" t="s">
        <v>150</v>
      </c>
      <c r="AE452" t="s">
        <v>143</v>
      </c>
      <c r="AF452">
        <v>0</v>
      </c>
      <c r="AG452" t="s">
        <v>124</v>
      </c>
      <c r="AH452">
        <f>IF(fun[[#This Row],[ExterQual]]="Ex",5,IF(fun[[#This Row],[ExterQual]]="Gd",4,IF(fun[[#This Row],[ExterQual]]="TA",3,IF(fun[[#This Row],[ExterQual]]="Fa",2,1))))</f>
        <v>3</v>
      </c>
      <c r="AI452" t="s">
        <v>124</v>
      </c>
      <c r="AJ452">
        <f>IF(fun[[#This Row],[ExterCond]]="Ex",5,IF(fun[[#This Row],[ExterCond]]="Gd",4,IF(fun[[#This Row],[ExterCond]]="TA",3,IF(fun[[#This Row],[ExterCond]]="Fa",2,1))))</f>
        <v>3</v>
      </c>
      <c r="AK452" t="s">
        <v>152</v>
      </c>
      <c r="AL452" t="s">
        <v>124</v>
      </c>
      <c r="AM452">
        <f>IF(fun[[#This Row],[BsmtQual]]="Ex",5,IF(fun[[#This Row],[BsmtQual]]="Gd",4,IF(fun[[#This Row],[BsmtQual]]="TA",3,IF(fun[[#This Row],[BsmtQual]]="Fa",2,IF(fun[[#This Row],[BsmtQual]]="Po",1,0)))))</f>
        <v>3</v>
      </c>
      <c r="AN452" t="s">
        <v>124</v>
      </c>
      <c r="AO452">
        <f>IF(fun[[#This Row],[BsmtCond]]="Ex",5,IF(fun[[#This Row],[BsmtCond]]="Gd",4,IF(fun[[#This Row],[BsmtCond]]="TA",3,IF(fun[[#This Row],[BsmtCond]]="Fa",2,IF(fun[[#This Row],[BsmtCond]]="Po",1,0)))))</f>
        <v>3</v>
      </c>
      <c r="AP452" t="s">
        <v>126</v>
      </c>
      <c r="AQ452">
        <f>IF(fun[[#This Row],[BsmtExposure]]="Gd",3,IF(fun[[#This Row],[BsmtExposure]]="Av",2,IF(fun[[#This Row],[BsmtExposure]]="Mn",1,0)))</f>
        <v>0</v>
      </c>
      <c r="AR452" t="s">
        <v>128</v>
      </c>
      <c r="AS452">
        <v>0</v>
      </c>
      <c r="AT452" t="s">
        <v>128</v>
      </c>
      <c r="AU452">
        <v>0</v>
      </c>
      <c r="AV452">
        <v>813</v>
      </c>
      <c r="AW452">
        <v>813</v>
      </c>
      <c r="AX452" t="s">
        <v>129</v>
      </c>
      <c r="AY452" t="s">
        <v>130</v>
      </c>
      <c r="AZ452">
        <f>IF(fun[[#This Row],[HeatingQC]]="Ex",5,IF(fun[[#This Row],[HeatingQC]]="Gd",4,IF(fun[[#This Row],[HeatingQC]]="TA",3,IF(fun[[#This Row],[HeatingQC]]="Fa",2,IF(fun[[#This Row],[HeatingQC]]="Po",1,0)))))</f>
        <v>5</v>
      </c>
      <c r="BA452" t="s">
        <v>131</v>
      </c>
      <c r="BB452" t="s">
        <v>190</v>
      </c>
      <c r="BC452">
        <v>813</v>
      </c>
      <c r="BD452">
        <v>0</v>
      </c>
      <c r="BE452">
        <v>0</v>
      </c>
      <c r="BF452">
        <v>813</v>
      </c>
      <c r="BG452">
        <f>LOG(fun[[#This Row],[GrLivArea]])</f>
        <v>2.910090545594068</v>
      </c>
      <c r="BH452">
        <v>0</v>
      </c>
      <c r="BI452">
        <v>0</v>
      </c>
      <c r="BJ452">
        <f>fun[[#This Row],[BsmtFullBath]]+(0.5*fun[[#This Row],[BsmtHalfBath]])</f>
        <v>0</v>
      </c>
      <c r="BK452">
        <v>1</v>
      </c>
      <c r="BL452">
        <v>0</v>
      </c>
      <c r="BM452">
        <f>fun[[#This Row],[HalfBath]]+fun[[#This Row],[TOTBaseBath]]+fun[[#This Row],[FullBath]]</f>
        <v>1</v>
      </c>
      <c r="BN452">
        <v>2</v>
      </c>
      <c r="BO452">
        <v>1</v>
      </c>
      <c r="BP452" t="s">
        <v>123</v>
      </c>
      <c r="BQ452">
        <f>IF(fun[[#This Row],[KitchenQual]]="Ex",5,IF(fun[[#This Row],[KitchenQual]]="Gd",4,IF(fun[[#This Row],[KitchenQual]]="TA",3,IF(fun[[#This Row],[KitchenQual]]="Fa",2,0))))</f>
        <v>4</v>
      </c>
      <c r="BR452">
        <v>5</v>
      </c>
      <c r="BS452" t="s">
        <v>133</v>
      </c>
      <c r="BT452">
        <v>0</v>
      </c>
      <c r="BU452" t="s">
        <v>109</v>
      </c>
      <c r="BV452">
        <f>IF(fun[[#This Row],[FireplaceQu]]="Ex",5,IF(fun[[#This Row],[FireplaceQu]]="Gd",4,IF(fun[[#This Row],[FireplaceQu]]="TA",3,IF(fun[[#This Row],[FireplaceQu]]="Fa",2,0))))</f>
        <v>0</v>
      </c>
      <c r="BW452" t="s">
        <v>153</v>
      </c>
      <c r="BX452">
        <v>1932</v>
      </c>
      <c r="BY452" t="s">
        <v>128</v>
      </c>
      <c r="BZ452">
        <v>1</v>
      </c>
      <c r="CA452">
        <v>270</v>
      </c>
      <c r="CB452" t="s">
        <v>173</v>
      </c>
      <c r="CC452">
        <f>IF(fun[[#This Row],[GarageQual]]="Ex",5,IF(fun[[#This Row],[GarageQual]]="Gd",4,IF(fun[[#This Row],[GarageQual]]="TA",3,IF(fun[[#This Row],[GarageQual]]="Fa",2,IF(fun[[#This Row],[GarageQual]]="Po",1,0)))))</f>
        <v>2</v>
      </c>
      <c r="CD452" t="s">
        <v>173</v>
      </c>
      <c r="CE452">
        <f>IF(fun[[#This Row],[GarageCond]]="Ex",5,IF(fun[[#This Row],[GarageCond]]="Gd",4,IF(fun[[#This Row],[GarageCond]]="TA",3,IF(fun[[#This Row],[GarageCond]]="Fa",2,IF(fun[[#This Row],[GarageCond]]="Po",1,0)))))</f>
        <v>2</v>
      </c>
      <c r="CF452" t="s">
        <v>203</v>
      </c>
      <c r="CG452">
        <v>0</v>
      </c>
      <c r="CH452">
        <v>113</v>
      </c>
      <c r="CI452">
        <v>0</v>
      </c>
      <c r="CJ452">
        <v>0</v>
      </c>
      <c r="CK452">
        <v>0</v>
      </c>
      <c r="CL452">
        <f>(0.5*fun[[#This Row],[WoodDeckSF]])+fun[[#This Row],[OpenPorchSF]]+(2*fun[[#This Row],[EnclosedPorch]])+(1.5*fun[[#This Row],[3SsnPorch]])+fun[[#This Row],[ScreenPorch]]</f>
        <v>113</v>
      </c>
      <c r="CM452">
        <v>0</v>
      </c>
      <c r="CN452" t="s">
        <v>109</v>
      </c>
      <c r="CO452">
        <f>IF(fun[[#This Row],[PoolQC]]="Ex",5,IF(fun[[#This Row],[PoolQC]]="Gd",4,IF(fun[[#This Row],[PoolQC]]="TA",3,IF(fun[[#This Row],[PoolQC]]="Fa",2,IF(fun[[#This Row],[PoolQC]]="Po",1,0)))))</f>
        <v>0</v>
      </c>
      <c r="CP452" t="s">
        <v>109</v>
      </c>
      <c r="CQ452" t="s">
        <v>109</v>
      </c>
      <c r="CR452">
        <v>0</v>
      </c>
      <c r="CS452">
        <v>6</v>
      </c>
      <c r="CT452">
        <v>2006</v>
      </c>
      <c r="CU452" t="s">
        <v>136</v>
      </c>
      <c r="CV452" t="s">
        <v>137</v>
      </c>
      <c r="CW452">
        <f>COUNTIF(fun[[#This Row],[Id]:[SaleCondition]],0)</f>
        <v>23</v>
      </c>
      <c r="CX452">
        <f>COUNTIF(fun[[#This Row],[Id]:[SaleCondition]],"NA")</f>
        <v>5</v>
      </c>
      <c r="CY452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452">
        <f>fun[NUM_ExCond]+fun[NUM_BsmtCond]+fun[NUM_GarCond]</f>
        <v>8</v>
      </c>
      <c r="DA4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4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73.5</v>
      </c>
      <c r="DC452">
        <v>110000</v>
      </c>
    </row>
    <row r="453" spans="1:107" x14ac:dyDescent="0.25">
      <c r="A453">
        <v>452</v>
      </c>
      <c r="B453">
        <v>20</v>
      </c>
      <c r="C453" t="s">
        <v>107</v>
      </c>
      <c r="D453">
        <f>IF(fun[[#This Row],[MSZoning]]="RL",1,0)</f>
        <v>1</v>
      </c>
      <c r="E453">
        <f>IF(fun[[#This Row],[rl]]="RM",1,0)</f>
        <v>0</v>
      </c>
      <c r="F453">
        <f>IF(fun[[#This Row],[rm]]="RH",1,0)</f>
        <v>0</v>
      </c>
      <c r="G453">
        <f>IF(fun[[#This Row],[rh]]="C (all)",1,0)</f>
        <v>0</v>
      </c>
      <c r="H453">
        <v>62</v>
      </c>
      <c r="I453">
        <f>IF(fun[[#This Row],[LotFrontage]]="NA",0,fun[[#This Row],[LotFrontage]])</f>
        <v>62</v>
      </c>
      <c r="J453">
        <v>70761</v>
      </c>
      <c r="K453" t="s">
        <v>108</v>
      </c>
      <c r="L453" t="s">
        <v>109</v>
      </c>
      <c r="M453" t="s">
        <v>146</v>
      </c>
      <c r="N453" t="s">
        <v>221</v>
      </c>
      <c r="O453" t="s">
        <v>112</v>
      </c>
      <c r="P453" t="s">
        <v>113</v>
      </c>
      <c r="Q453" t="s">
        <v>220</v>
      </c>
      <c r="R453" t="s">
        <v>231</v>
      </c>
      <c r="S453" t="s">
        <v>116</v>
      </c>
      <c r="T453" t="s">
        <v>116</v>
      </c>
      <c r="U453" t="s">
        <v>117</v>
      </c>
      <c r="V453" t="s">
        <v>141</v>
      </c>
      <c r="W453">
        <v>7</v>
      </c>
      <c r="X453">
        <v>5</v>
      </c>
      <c r="Y453">
        <v>1975</v>
      </c>
      <c r="Z453">
        <v>1975</v>
      </c>
      <c r="AA453" t="s">
        <v>119</v>
      </c>
      <c r="AB453" t="s">
        <v>222</v>
      </c>
      <c r="AC453" t="s">
        <v>187</v>
      </c>
      <c r="AD453" t="s">
        <v>187</v>
      </c>
      <c r="AE453" t="s">
        <v>143</v>
      </c>
      <c r="AF453">
        <v>0</v>
      </c>
      <c r="AG453" t="s">
        <v>124</v>
      </c>
      <c r="AH453">
        <f>IF(fun[[#This Row],[ExterQual]]="Ex",5,IF(fun[[#This Row],[ExterQual]]="Gd",4,IF(fun[[#This Row],[ExterQual]]="TA",3,IF(fun[[#This Row],[ExterQual]]="Fa",2,1))))</f>
        <v>3</v>
      </c>
      <c r="AI453" t="s">
        <v>124</v>
      </c>
      <c r="AJ453">
        <f>IF(fun[[#This Row],[ExterCond]]="Ex",5,IF(fun[[#This Row],[ExterCond]]="Gd",4,IF(fun[[#This Row],[ExterCond]]="TA",3,IF(fun[[#This Row],[ExterCond]]="Fa",2,1))))</f>
        <v>3</v>
      </c>
      <c r="AK453" t="s">
        <v>144</v>
      </c>
      <c r="AL453" t="s">
        <v>123</v>
      </c>
      <c r="AM453">
        <f>IF(fun[[#This Row],[BsmtQual]]="Ex",5,IF(fun[[#This Row],[BsmtQual]]="Gd",4,IF(fun[[#This Row],[BsmtQual]]="TA",3,IF(fun[[#This Row],[BsmtQual]]="Fa",2,IF(fun[[#This Row],[BsmtQual]]="Po",1,0)))))</f>
        <v>4</v>
      </c>
      <c r="AN453" t="s">
        <v>124</v>
      </c>
      <c r="AO453">
        <f>IF(fun[[#This Row],[BsmtCond]]="Ex",5,IF(fun[[#This Row],[BsmtCond]]="Gd",4,IF(fun[[#This Row],[BsmtCond]]="TA",3,IF(fun[[#This Row],[BsmtCond]]="Fa",2,IF(fun[[#This Row],[BsmtCond]]="Po",1,0)))))</f>
        <v>3</v>
      </c>
      <c r="AP453" t="s">
        <v>123</v>
      </c>
      <c r="AQ453">
        <f>IF(fun[[#This Row],[BsmtExposure]]="Gd",3,IF(fun[[#This Row],[BsmtExposure]]="Av",2,IF(fun[[#This Row],[BsmtExposure]]="Mn",1,0)))</f>
        <v>3</v>
      </c>
      <c r="AR453" t="s">
        <v>145</v>
      </c>
      <c r="AS453">
        <v>655</v>
      </c>
      <c r="AT453" t="s">
        <v>128</v>
      </c>
      <c r="AU453">
        <v>0</v>
      </c>
      <c r="AV453">
        <v>878</v>
      </c>
      <c r="AW453">
        <v>1533</v>
      </c>
      <c r="AX453" t="s">
        <v>129</v>
      </c>
      <c r="AY453" t="s">
        <v>124</v>
      </c>
      <c r="AZ453">
        <f>IF(fun[[#This Row],[HeatingQC]]="Ex",5,IF(fun[[#This Row],[HeatingQC]]="Gd",4,IF(fun[[#This Row],[HeatingQC]]="TA",3,IF(fun[[#This Row],[HeatingQC]]="Fa",2,IF(fun[[#This Row],[HeatingQC]]="Po",1,0)))))</f>
        <v>3</v>
      </c>
      <c r="BA453" t="s">
        <v>131</v>
      </c>
      <c r="BB453" t="s">
        <v>132</v>
      </c>
      <c r="BC453">
        <v>1533</v>
      </c>
      <c r="BD453">
        <v>0</v>
      </c>
      <c r="BE453">
        <v>0</v>
      </c>
      <c r="BF453">
        <v>1533</v>
      </c>
      <c r="BG453">
        <f>LOG(fun[[#This Row],[GrLivArea]])</f>
        <v>3.185542154854375</v>
      </c>
      <c r="BH453">
        <v>1</v>
      </c>
      <c r="BI453">
        <v>0</v>
      </c>
      <c r="BJ453">
        <f>fun[[#This Row],[BsmtFullBath]]+(0.5*fun[[#This Row],[BsmtHalfBath]])</f>
        <v>1</v>
      </c>
      <c r="BK453">
        <v>2</v>
      </c>
      <c r="BL453">
        <v>0</v>
      </c>
      <c r="BM453">
        <f>fun[[#This Row],[HalfBath]]+fun[[#This Row],[TOTBaseBath]]+fun[[#This Row],[FullBath]]</f>
        <v>3</v>
      </c>
      <c r="BN453">
        <v>2</v>
      </c>
      <c r="BO453">
        <v>1</v>
      </c>
      <c r="BP453" t="s">
        <v>123</v>
      </c>
      <c r="BQ453">
        <f>IF(fun[[#This Row],[KitchenQual]]="Ex",5,IF(fun[[#This Row],[KitchenQual]]="Gd",4,IF(fun[[#This Row],[KitchenQual]]="TA",3,IF(fun[[#This Row],[KitchenQual]]="Fa",2,0))))</f>
        <v>4</v>
      </c>
      <c r="BR453">
        <v>5</v>
      </c>
      <c r="BS453" t="s">
        <v>133</v>
      </c>
      <c r="BT453">
        <v>2</v>
      </c>
      <c r="BU453" t="s">
        <v>124</v>
      </c>
      <c r="BV453">
        <f>IF(fun[[#This Row],[FireplaceQu]]="Ex",5,IF(fun[[#This Row],[FireplaceQu]]="Gd",4,IF(fun[[#This Row],[FireplaceQu]]="TA",3,IF(fun[[#This Row],[FireplaceQu]]="Fa",2,0))))</f>
        <v>3</v>
      </c>
      <c r="BW453" t="s">
        <v>134</v>
      </c>
      <c r="BX453">
        <v>1975</v>
      </c>
      <c r="BY453" t="s">
        <v>128</v>
      </c>
      <c r="BZ453">
        <v>2</v>
      </c>
      <c r="CA453">
        <v>576</v>
      </c>
      <c r="CB453" t="s">
        <v>124</v>
      </c>
      <c r="CC453">
        <f>IF(fun[[#This Row],[GarageQual]]="Ex",5,IF(fun[[#This Row],[GarageQual]]="Gd",4,IF(fun[[#This Row],[GarageQual]]="TA",3,IF(fun[[#This Row],[GarageQual]]="Fa",2,IF(fun[[#This Row],[GarageQual]]="Po",1,0)))))</f>
        <v>3</v>
      </c>
      <c r="CD453" t="s">
        <v>124</v>
      </c>
      <c r="CE453">
        <f>IF(fun[[#This Row],[GarageCond]]="Ex",5,IF(fun[[#This Row],[GarageCond]]="Gd",4,IF(fun[[#This Row],[GarageCond]]="TA",3,IF(fun[[#This Row],[GarageCond]]="Fa",2,IF(fun[[#This Row],[GarageCond]]="Po",1,0)))))</f>
        <v>3</v>
      </c>
      <c r="CF453" t="s">
        <v>131</v>
      </c>
      <c r="CG453">
        <v>200</v>
      </c>
      <c r="CH453">
        <v>54</v>
      </c>
      <c r="CI453">
        <v>0</v>
      </c>
      <c r="CJ453">
        <v>0</v>
      </c>
      <c r="CK453">
        <v>0</v>
      </c>
      <c r="CL453">
        <f>(0.5*fun[[#This Row],[WoodDeckSF]])+fun[[#This Row],[OpenPorchSF]]+(2*fun[[#This Row],[EnclosedPorch]])+(1.5*fun[[#This Row],[3SsnPorch]])+fun[[#This Row],[ScreenPorch]]</f>
        <v>154</v>
      </c>
      <c r="CM453">
        <v>0</v>
      </c>
      <c r="CN453" t="s">
        <v>109</v>
      </c>
      <c r="CO453">
        <f>IF(fun[[#This Row],[PoolQC]]="Ex",5,IF(fun[[#This Row],[PoolQC]]="Gd",4,IF(fun[[#This Row],[PoolQC]]="TA",3,IF(fun[[#This Row],[PoolQC]]="Fa",2,IF(fun[[#This Row],[PoolQC]]="Po",1,0)))))</f>
        <v>0</v>
      </c>
      <c r="CP453" t="s">
        <v>109</v>
      </c>
      <c r="CQ453" t="s">
        <v>109</v>
      </c>
      <c r="CR453">
        <v>0</v>
      </c>
      <c r="CS453">
        <v>12</v>
      </c>
      <c r="CT453">
        <v>2006</v>
      </c>
      <c r="CU453" t="s">
        <v>136</v>
      </c>
      <c r="CV453" t="s">
        <v>137</v>
      </c>
      <c r="CW453">
        <f>COUNTIF(fun[[#This Row],[Id]:[SaleCondition]],0)</f>
        <v>15</v>
      </c>
      <c r="CX453">
        <f>COUNTIF(fun[[#This Row],[Id]:[SaleCondition]],"NA")</f>
        <v>4</v>
      </c>
      <c r="CY45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53">
        <f>fun[NUM_ExCond]+fun[NUM_BsmtCond]+fun[NUM_GarCond]</f>
        <v>9</v>
      </c>
      <c r="DA4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4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453">
        <v>280000</v>
      </c>
    </row>
    <row r="454" spans="1:107" x14ac:dyDescent="0.25">
      <c r="A454">
        <v>453</v>
      </c>
      <c r="B454">
        <v>60</v>
      </c>
      <c r="C454" t="s">
        <v>107</v>
      </c>
      <c r="D454">
        <f>IF(fun[[#This Row],[MSZoning]]="RL",1,0)</f>
        <v>1</v>
      </c>
      <c r="E454">
        <f>IF(fun[[#This Row],[rl]]="RM",1,0)</f>
        <v>0</v>
      </c>
      <c r="F454">
        <f>IF(fun[[#This Row],[rm]]="RH",1,0)</f>
        <v>0</v>
      </c>
      <c r="G454">
        <f>IF(fun[[#This Row],[rh]]="C (all)",1,0)</f>
        <v>0</v>
      </c>
      <c r="H454" t="s">
        <v>109</v>
      </c>
      <c r="I454">
        <f>IF(fun[[#This Row],[LotFrontage]]="NA",0,fun[[#This Row],[LotFrontage]])</f>
        <v>0</v>
      </c>
      <c r="J454">
        <v>9303</v>
      </c>
      <c r="K454" t="s">
        <v>108</v>
      </c>
      <c r="L454" t="s">
        <v>109</v>
      </c>
      <c r="M454" t="s">
        <v>146</v>
      </c>
      <c r="N454" t="s">
        <v>111</v>
      </c>
      <c r="O454" t="s">
        <v>112</v>
      </c>
      <c r="P454" t="s">
        <v>148</v>
      </c>
      <c r="Q454" t="s">
        <v>114</v>
      </c>
      <c r="R454" t="s">
        <v>215</v>
      </c>
      <c r="S454" t="s">
        <v>116</v>
      </c>
      <c r="T454" t="s">
        <v>116</v>
      </c>
      <c r="U454" t="s">
        <v>117</v>
      </c>
      <c r="V454" t="s">
        <v>118</v>
      </c>
      <c r="W454">
        <v>6</v>
      </c>
      <c r="X454">
        <v>5</v>
      </c>
      <c r="Y454">
        <v>1996</v>
      </c>
      <c r="Z454">
        <v>1997</v>
      </c>
      <c r="AA454" t="s">
        <v>178</v>
      </c>
      <c r="AB454" t="s">
        <v>120</v>
      </c>
      <c r="AC454" t="s">
        <v>121</v>
      </c>
      <c r="AD454" t="s">
        <v>121</v>
      </c>
      <c r="AE454" t="s">
        <v>122</v>
      </c>
      <c r="AF454">
        <v>42</v>
      </c>
      <c r="AG454" t="s">
        <v>123</v>
      </c>
      <c r="AH454">
        <f>IF(fun[[#This Row],[ExterQual]]="Ex",5,IF(fun[[#This Row],[ExterQual]]="Gd",4,IF(fun[[#This Row],[ExterQual]]="TA",3,IF(fun[[#This Row],[ExterQual]]="Fa",2,1))))</f>
        <v>4</v>
      </c>
      <c r="AI454" t="s">
        <v>124</v>
      </c>
      <c r="AJ454">
        <f>IF(fun[[#This Row],[ExterCond]]="Ex",5,IF(fun[[#This Row],[ExterCond]]="Gd",4,IF(fun[[#This Row],[ExterCond]]="TA",3,IF(fun[[#This Row],[ExterCond]]="Fa",2,1))))</f>
        <v>3</v>
      </c>
      <c r="AK454" t="s">
        <v>125</v>
      </c>
      <c r="AL454" t="s">
        <v>130</v>
      </c>
      <c r="AM454">
        <f>IF(fun[[#This Row],[BsmtQual]]="Ex",5,IF(fun[[#This Row],[BsmtQual]]="Gd",4,IF(fun[[#This Row],[BsmtQual]]="TA",3,IF(fun[[#This Row],[BsmtQual]]="Fa",2,IF(fun[[#This Row],[BsmtQual]]="Po",1,0)))))</f>
        <v>5</v>
      </c>
      <c r="AN454" t="s">
        <v>124</v>
      </c>
      <c r="AO454">
        <f>IF(fun[[#This Row],[BsmtCond]]="Ex",5,IF(fun[[#This Row],[BsmtCond]]="Gd",4,IF(fun[[#This Row],[BsmtCond]]="TA",3,IF(fun[[#This Row],[BsmtCond]]="Fa",2,IF(fun[[#This Row],[BsmtCond]]="Po",1,0)))))</f>
        <v>3</v>
      </c>
      <c r="AP454" t="s">
        <v>126</v>
      </c>
      <c r="AQ454">
        <f>IF(fun[[#This Row],[BsmtExposure]]="Gd",3,IF(fun[[#This Row],[BsmtExposure]]="Av",2,IF(fun[[#This Row],[BsmtExposure]]="Mn",1,0)))</f>
        <v>0</v>
      </c>
      <c r="AR454" t="s">
        <v>145</v>
      </c>
      <c r="AS454">
        <v>742</v>
      </c>
      <c r="AT454" t="s">
        <v>128</v>
      </c>
      <c r="AU454">
        <v>0</v>
      </c>
      <c r="AV454">
        <v>130</v>
      </c>
      <c r="AW454">
        <v>872</v>
      </c>
      <c r="AX454" t="s">
        <v>129</v>
      </c>
      <c r="AY454" t="s">
        <v>130</v>
      </c>
      <c r="AZ454">
        <f>IF(fun[[#This Row],[HeatingQC]]="Ex",5,IF(fun[[#This Row],[HeatingQC]]="Gd",4,IF(fun[[#This Row],[HeatingQC]]="TA",3,IF(fun[[#This Row],[HeatingQC]]="Fa",2,IF(fun[[#This Row],[HeatingQC]]="Po",1,0)))))</f>
        <v>5</v>
      </c>
      <c r="BA454" t="s">
        <v>131</v>
      </c>
      <c r="BB454" t="s">
        <v>132</v>
      </c>
      <c r="BC454">
        <v>888</v>
      </c>
      <c r="BD454">
        <v>868</v>
      </c>
      <c r="BE454">
        <v>0</v>
      </c>
      <c r="BF454">
        <v>1756</v>
      </c>
      <c r="BG454">
        <f>LOG(fun[[#This Row],[GrLivArea]])</f>
        <v>3.2445245115700838</v>
      </c>
      <c r="BH454">
        <v>1</v>
      </c>
      <c r="BI454">
        <v>0</v>
      </c>
      <c r="BJ454">
        <f>fun[[#This Row],[BsmtFullBath]]+(0.5*fun[[#This Row],[BsmtHalfBath]])</f>
        <v>1</v>
      </c>
      <c r="BK454">
        <v>2</v>
      </c>
      <c r="BL454">
        <v>1</v>
      </c>
      <c r="BM454">
        <f>fun[[#This Row],[HalfBath]]+fun[[#This Row],[TOTBaseBath]]+fun[[#This Row],[FullBath]]</f>
        <v>4</v>
      </c>
      <c r="BN454">
        <v>3</v>
      </c>
      <c r="BO454">
        <v>1</v>
      </c>
      <c r="BP454" t="s">
        <v>124</v>
      </c>
      <c r="BQ454">
        <f>IF(fun[[#This Row],[KitchenQual]]="Ex",5,IF(fun[[#This Row],[KitchenQual]]="Gd",4,IF(fun[[#This Row],[KitchenQual]]="TA",3,IF(fun[[#This Row],[KitchenQual]]="Fa",2,0))))</f>
        <v>3</v>
      </c>
      <c r="BR454">
        <v>7</v>
      </c>
      <c r="BS454" t="s">
        <v>133</v>
      </c>
      <c r="BT454">
        <v>0</v>
      </c>
      <c r="BU454" t="s">
        <v>109</v>
      </c>
      <c r="BV454">
        <f>IF(fun[[#This Row],[FireplaceQu]]="Ex",5,IF(fun[[#This Row],[FireplaceQu]]="Gd",4,IF(fun[[#This Row],[FireplaceQu]]="TA",3,IF(fun[[#This Row],[FireplaceQu]]="Fa",2,0))))</f>
        <v>0</v>
      </c>
      <c r="BW454" t="s">
        <v>134</v>
      </c>
      <c r="BX454">
        <v>1996</v>
      </c>
      <c r="BY454" t="s">
        <v>183</v>
      </c>
      <c r="BZ454">
        <v>2</v>
      </c>
      <c r="CA454">
        <v>422</v>
      </c>
      <c r="CB454" t="s">
        <v>124</v>
      </c>
      <c r="CC454">
        <f>IF(fun[[#This Row],[GarageQual]]="Ex",5,IF(fun[[#This Row],[GarageQual]]="Gd",4,IF(fun[[#This Row],[GarageQual]]="TA",3,IF(fun[[#This Row],[GarageQual]]="Fa",2,IF(fun[[#This Row],[GarageQual]]="Po",1,0)))))</f>
        <v>3</v>
      </c>
      <c r="CD454" t="s">
        <v>124</v>
      </c>
      <c r="CE454">
        <f>IF(fun[[#This Row],[GarageCond]]="Ex",5,IF(fun[[#This Row],[GarageCond]]="Gd",4,IF(fun[[#This Row],[GarageCond]]="TA",3,IF(fun[[#This Row],[GarageCond]]="Fa",2,IF(fun[[#This Row],[GarageCond]]="Po",1,0)))))</f>
        <v>3</v>
      </c>
      <c r="CF454" t="s">
        <v>131</v>
      </c>
      <c r="CG454">
        <v>144</v>
      </c>
      <c r="CH454">
        <v>122</v>
      </c>
      <c r="CI454">
        <v>0</v>
      </c>
      <c r="CJ454">
        <v>0</v>
      </c>
      <c r="CK454">
        <v>0</v>
      </c>
      <c r="CL454">
        <f>(0.5*fun[[#This Row],[WoodDeckSF]])+fun[[#This Row],[OpenPorchSF]]+(2*fun[[#This Row],[EnclosedPorch]])+(1.5*fun[[#This Row],[3SsnPorch]])+fun[[#This Row],[ScreenPorch]]</f>
        <v>194</v>
      </c>
      <c r="CM454">
        <v>0</v>
      </c>
      <c r="CN454" t="s">
        <v>109</v>
      </c>
      <c r="CO454">
        <f>IF(fun[[#This Row],[PoolQC]]="Ex",5,IF(fun[[#This Row],[PoolQC]]="Gd",4,IF(fun[[#This Row],[PoolQC]]="TA",3,IF(fun[[#This Row],[PoolQC]]="Fa",2,IF(fun[[#This Row],[PoolQC]]="Po",1,0)))))</f>
        <v>0</v>
      </c>
      <c r="CP454" t="s">
        <v>109</v>
      </c>
      <c r="CQ454" t="s">
        <v>109</v>
      </c>
      <c r="CR454">
        <v>0</v>
      </c>
      <c r="CS454">
        <v>7</v>
      </c>
      <c r="CT454">
        <v>2007</v>
      </c>
      <c r="CU454" t="s">
        <v>136</v>
      </c>
      <c r="CV454" t="s">
        <v>137</v>
      </c>
      <c r="CW454">
        <f>COUNTIF(fun[[#This Row],[Id]:[SaleCondition]],0)</f>
        <v>16</v>
      </c>
      <c r="CX454">
        <f>COUNTIF(fun[[#This Row],[Id]:[SaleCondition]],"NA")</f>
        <v>6</v>
      </c>
      <c r="CY454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454">
        <f>fun[NUM_ExCond]+fun[NUM_BsmtCond]+fun[NUM_GarCond]</f>
        <v>9</v>
      </c>
      <c r="DA4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4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59.5</v>
      </c>
      <c r="DC454">
        <v>204000</v>
      </c>
    </row>
    <row r="455" spans="1:107" x14ac:dyDescent="0.25">
      <c r="A455">
        <v>454</v>
      </c>
      <c r="B455">
        <v>60</v>
      </c>
      <c r="C455" t="s">
        <v>218</v>
      </c>
      <c r="D455">
        <f>IF(fun[[#This Row],[MSZoning]]="RL",1,0)</f>
        <v>0</v>
      </c>
      <c r="E455">
        <f>IF(fun[[#This Row],[rl]]="RM",1,0)</f>
        <v>0</v>
      </c>
      <c r="F455">
        <f>IF(fun[[#This Row],[rm]]="RH",1,0)</f>
        <v>0</v>
      </c>
      <c r="G455">
        <f>IF(fun[[#This Row],[rh]]="C (all)",1,0)</f>
        <v>0</v>
      </c>
      <c r="H455">
        <v>75</v>
      </c>
      <c r="I455">
        <f>IF(fun[[#This Row],[LotFrontage]]="NA",0,fun[[#This Row],[LotFrontage]])</f>
        <v>75</v>
      </c>
      <c r="J455">
        <v>9000</v>
      </c>
      <c r="K455" t="s">
        <v>108</v>
      </c>
      <c r="L455" t="s">
        <v>109</v>
      </c>
      <c r="M455" t="s">
        <v>110</v>
      </c>
      <c r="N455" t="s">
        <v>111</v>
      </c>
      <c r="O455" t="s">
        <v>112</v>
      </c>
      <c r="P455" t="s">
        <v>113</v>
      </c>
      <c r="Q455" t="s">
        <v>114</v>
      </c>
      <c r="R455" t="s">
        <v>162</v>
      </c>
      <c r="S455" t="s">
        <v>116</v>
      </c>
      <c r="T455" t="s">
        <v>116</v>
      </c>
      <c r="U455" t="s">
        <v>117</v>
      </c>
      <c r="V455" t="s">
        <v>118</v>
      </c>
      <c r="W455">
        <v>8</v>
      </c>
      <c r="X455">
        <v>5</v>
      </c>
      <c r="Y455">
        <v>2008</v>
      </c>
      <c r="Z455">
        <v>2008</v>
      </c>
      <c r="AA455" t="s">
        <v>119</v>
      </c>
      <c r="AB455" t="s">
        <v>120</v>
      </c>
      <c r="AC455" t="s">
        <v>121</v>
      </c>
      <c r="AD455" t="s">
        <v>121</v>
      </c>
      <c r="AE455" t="s">
        <v>143</v>
      </c>
      <c r="AF455">
        <v>0</v>
      </c>
      <c r="AG455" t="s">
        <v>123</v>
      </c>
      <c r="AH455">
        <f>IF(fun[[#This Row],[ExterQual]]="Ex",5,IF(fun[[#This Row],[ExterQual]]="Gd",4,IF(fun[[#This Row],[ExterQual]]="TA",3,IF(fun[[#This Row],[ExterQual]]="Fa",2,1))))</f>
        <v>4</v>
      </c>
      <c r="AI455" t="s">
        <v>124</v>
      </c>
      <c r="AJ455">
        <f>IF(fun[[#This Row],[ExterCond]]="Ex",5,IF(fun[[#This Row],[ExterCond]]="Gd",4,IF(fun[[#This Row],[ExterCond]]="TA",3,IF(fun[[#This Row],[ExterCond]]="Fa",2,1))))</f>
        <v>3</v>
      </c>
      <c r="AK455" t="s">
        <v>125</v>
      </c>
      <c r="AL455" t="s">
        <v>123</v>
      </c>
      <c r="AM455">
        <f>IF(fun[[#This Row],[BsmtQual]]="Ex",5,IF(fun[[#This Row],[BsmtQual]]="Gd",4,IF(fun[[#This Row],[BsmtQual]]="TA",3,IF(fun[[#This Row],[BsmtQual]]="Fa",2,IF(fun[[#This Row],[BsmtQual]]="Po",1,0)))))</f>
        <v>4</v>
      </c>
      <c r="AN455" t="s">
        <v>124</v>
      </c>
      <c r="AO455">
        <f>IF(fun[[#This Row],[BsmtCond]]="Ex",5,IF(fun[[#This Row],[BsmtCond]]="Gd",4,IF(fun[[#This Row],[BsmtCond]]="TA",3,IF(fun[[#This Row],[BsmtCond]]="Fa",2,IF(fun[[#This Row],[BsmtCond]]="Po",1,0)))))</f>
        <v>3</v>
      </c>
      <c r="AP455" t="s">
        <v>126</v>
      </c>
      <c r="AQ455">
        <f>IF(fun[[#This Row],[BsmtExposure]]="Gd",3,IF(fun[[#This Row],[BsmtExposure]]="Av",2,IF(fun[[#This Row],[BsmtExposure]]="Mn",1,0)))</f>
        <v>0</v>
      </c>
      <c r="AR455" t="s">
        <v>128</v>
      </c>
      <c r="AS455">
        <v>0</v>
      </c>
      <c r="AT455" t="s">
        <v>128</v>
      </c>
      <c r="AU455">
        <v>0</v>
      </c>
      <c r="AV455">
        <v>768</v>
      </c>
      <c r="AW455">
        <v>768</v>
      </c>
      <c r="AX455" t="s">
        <v>129</v>
      </c>
      <c r="AY455" t="s">
        <v>130</v>
      </c>
      <c r="AZ455">
        <f>IF(fun[[#This Row],[HeatingQC]]="Ex",5,IF(fun[[#This Row],[HeatingQC]]="Gd",4,IF(fun[[#This Row],[HeatingQC]]="TA",3,IF(fun[[#This Row],[HeatingQC]]="Fa",2,IF(fun[[#This Row],[HeatingQC]]="Po",1,0)))))</f>
        <v>5</v>
      </c>
      <c r="BA455" t="s">
        <v>131</v>
      </c>
      <c r="BB455" t="s">
        <v>132</v>
      </c>
      <c r="BC455">
        <v>786</v>
      </c>
      <c r="BD455">
        <v>804</v>
      </c>
      <c r="BE455">
        <v>0</v>
      </c>
      <c r="BF455">
        <v>1590</v>
      </c>
      <c r="BG455">
        <f>LOG(fun[[#This Row],[GrLivArea]])</f>
        <v>3.2013971243204513</v>
      </c>
      <c r="BH455">
        <v>0</v>
      </c>
      <c r="BI455">
        <v>0</v>
      </c>
      <c r="BJ455">
        <f>fun[[#This Row],[BsmtFullBath]]+(0.5*fun[[#This Row],[BsmtHalfBath]])</f>
        <v>0</v>
      </c>
      <c r="BK455">
        <v>2</v>
      </c>
      <c r="BL455">
        <v>1</v>
      </c>
      <c r="BM455">
        <f>fun[[#This Row],[HalfBath]]+fun[[#This Row],[TOTBaseBath]]+fun[[#This Row],[FullBath]]</f>
        <v>3</v>
      </c>
      <c r="BN455">
        <v>3</v>
      </c>
      <c r="BO455">
        <v>1</v>
      </c>
      <c r="BP455" t="s">
        <v>123</v>
      </c>
      <c r="BQ455">
        <f>IF(fun[[#This Row],[KitchenQual]]="Ex",5,IF(fun[[#This Row],[KitchenQual]]="Gd",4,IF(fun[[#This Row],[KitchenQual]]="TA",3,IF(fun[[#This Row],[KitchenQual]]="Fa",2,0))))</f>
        <v>4</v>
      </c>
      <c r="BR455">
        <v>6</v>
      </c>
      <c r="BS455" t="s">
        <v>133</v>
      </c>
      <c r="BT455">
        <v>0</v>
      </c>
      <c r="BU455" t="s">
        <v>109</v>
      </c>
      <c r="BV455">
        <f>IF(fun[[#This Row],[FireplaceQu]]="Ex",5,IF(fun[[#This Row],[FireplaceQu]]="Gd",4,IF(fun[[#This Row],[FireplaceQu]]="TA",3,IF(fun[[#This Row],[FireplaceQu]]="Fa",2,0))))</f>
        <v>0</v>
      </c>
      <c r="BW455" t="s">
        <v>134</v>
      </c>
      <c r="BX455">
        <v>2008</v>
      </c>
      <c r="BY455" t="s">
        <v>135</v>
      </c>
      <c r="BZ455">
        <v>2</v>
      </c>
      <c r="CA455">
        <v>676</v>
      </c>
      <c r="CB455" t="s">
        <v>124</v>
      </c>
      <c r="CC455">
        <f>IF(fun[[#This Row],[GarageQual]]="Ex",5,IF(fun[[#This Row],[GarageQual]]="Gd",4,IF(fun[[#This Row],[GarageQual]]="TA",3,IF(fun[[#This Row],[GarageQual]]="Fa",2,IF(fun[[#This Row],[GarageQual]]="Po",1,0)))))</f>
        <v>3</v>
      </c>
      <c r="CD455" t="s">
        <v>124</v>
      </c>
      <c r="CE455">
        <f>IF(fun[[#This Row],[GarageCond]]="Ex",5,IF(fun[[#This Row],[GarageCond]]="Gd",4,IF(fun[[#This Row],[GarageCond]]="TA",3,IF(fun[[#This Row],[GarageCond]]="Fa",2,IF(fun[[#This Row],[GarageCond]]="Po",1,0)))))</f>
        <v>3</v>
      </c>
      <c r="CF455" t="s">
        <v>131</v>
      </c>
      <c r="CG455">
        <v>0</v>
      </c>
      <c r="CH455">
        <v>30</v>
      </c>
      <c r="CI455">
        <v>0</v>
      </c>
      <c r="CJ455">
        <v>0</v>
      </c>
      <c r="CK455">
        <v>0</v>
      </c>
      <c r="CL455">
        <f>(0.5*fun[[#This Row],[WoodDeckSF]])+fun[[#This Row],[OpenPorchSF]]+(2*fun[[#This Row],[EnclosedPorch]])+(1.5*fun[[#This Row],[3SsnPorch]])+fun[[#This Row],[ScreenPorch]]</f>
        <v>30</v>
      </c>
      <c r="CM455">
        <v>0</v>
      </c>
      <c r="CN455" t="s">
        <v>109</v>
      </c>
      <c r="CO455">
        <f>IF(fun[[#This Row],[PoolQC]]="Ex",5,IF(fun[[#This Row],[PoolQC]]="Gd",4,IF(fun[[#This Row],[PoolQC]]="TA",3,IF(fun[[#This Row],[PoolQC]]="Fa",2,IF(fun[[#This Row],[PoolQC]]="Po",1,0)))))</f>
        <v>0</v>
      </c>
      <c r="CP455" t="s">
        <v>109</v>
      </c>
      <c r="CQ455" t="s">
        <v>109</v>
      </c>
      <c r="CR455">
        <v>0</v>
      </c>
      <c r="CS455">
        <v>6</v>
      </c>
      <c r="CT455">
        <v>2009</v>
      </c>
      <c r="CU455" t="s">
        <v>136</v>
      </c>
      <c r="CV455" t="s">
        <v>137</v>
      </c>
      <c r="CW455">
        <f>COUNTIF(fun[[#This Row],[Id]:[SaleCondition]],0)</f>
        <v>21</v>
      </c>
      <c r="CX455">
        <f>COUNTIF(fun[[#This Row],[Id]:[SaleCondition]],"NA")</f>
        <v>5</v>
      </c>
      <c r="CY455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455">
        <f>fun[NUM_ExCond]+fun[NUM_BsmtCond]+fun[NUM_GarCond]</f>
        <v>9</v>
      </c>
      <c r="DA4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4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455">
        <v>210000</v>
      </c>
    </row>
    <row r="456" spans="1:107" x14ac:dyDescent="0.25">
      <c r="A456">
        <v>455</v>
      </c>
      <c r="B456">
        <v>90</v>
      </c>
      <c r="C456" t="s">
        <v>107</v>
      </c>
      <c r="D456">
        <f>IF(fun[[#This Row],[MSZoning]]="RL",1,0)</f>
        <v>1</v>
      </c>
      <c r="E456">
        <f>IF(fun[[#This Row],[rl]]="RM",1,0)</f>
        <v>0</v>
      </c>
      <c r="F456">
        <f>IF(fun[[#This Row],[rm]]="RH",1,0)</f>
        <v>0</v>
      </c>
      <c r="G456">
        <f>IF(fun[[#This Row],[rh]]="C (all)",1,0)</f>
        <v>0</v>
      </c>
      <c r="H456">
        <v>63</v>
      </c>
      <c r="I456">
        <f>IF(fun[[#This Row],[LotFrontage]]="NA",0,fun[[#This Row],[LotFrontage]])</f>
        <v>63</v>
      </c>
      <c r="J456">
        <v>9297</v>
      </c>
      <c r="K456" t="s">
        <v>108</v>
      </c>
      <c r="L456" t="s">
        <v>109</v>
      </c>
      <c r="M456" t="s">
        <v>110</v>
      </c>
      <c r="N456" t="s">
        <v>111</v>
      </c>
      <c r="O456" t="s">
        <v>112</v>
      </c>
      <c r="P456" t="s">
        <v>113</v>
      </c>
      <c r="Q456" t="s">
        <v>114</v>
      </c>
      <c r="R456" t="s">
        <v>157</v>
      </c>
      <c r="S456" t="s">
        <v>116</v>
      </c>
      <c r="T456" t="s">
        <v>116</v>
      </c>
      <c r="U456" t="s">
        <v>193</v>
      </c>
      <c r="V456" t="s">
        <v>141</v>
      </c>
      <c r="W456">
        <v>5</v>
      </c>
      <c r="X456">
        <v>5</v>
      </c>
      <c r="Y456">
        <v>1976</v>
      </c>
      <c r="Z456">
        <v>1976</v>
      </c>
      <c r="AA456" t="s">
        <v>119</v>
      </c>
      <c r="AB456" t="s">
        <v>120</v>
      </c>
      <c r="AC456" t="s">
        <v>187</v>
      </c>
      <c r="AD456" t="s">
        <v>187</v>
      </c>
      <c r="AE456" t="s">
        <v>143</v>
      </c>
      <c r="AF456">
        <v>0</v>
      </c>
      <c r="AG456" t="s">
        <v>124</v>
      </c>
      <c r="AH456">
        <f>IF(fun[[#This Row],[ExterQual]]="Ex",5,IF(fun[[#This Row],[ExterQual]]="Gd",4,IF(fun[[#This Row],[ExterQual]]="TA",3,IF(fun[[#This Row],[ExterQual]]="Fa",2,1))))</f>
        <v>3</v>
      </c>
      <c r="AI456" t="s">
        <v>124</v>
      </c>
      <c r="AJ456">
        <f>IF(fun[[#This Row],[ExterCond]]="Ex",5,IF(fun[[#This Row],[ExterCond]]="Gd",4,IF(fun[[#This Row],[ExterCond]]="TA",3,IF(fun[[#This Row],[ExterCond]]="Fa",2,1))))</f>
        <v>3</v>
      </c>
      <c r="AK456" t="s">
        <v>144</v>
      </c>
      <c r="AL456" t="s">
        <v>124</v>
      </c>
      <c r="AM456">
        <f>IF(fun[[#This Row],[BsmtQual]]="Ex",5,IF(fun[[#This Row],[BsmtQual]]="Gd",4,IF(fun[[#This Row],[BsmtQual]]="TA",3,IF(fun[[#This Row],[BsmtQual]]="Fa",2,IF(fun[[#This Row],[BsmtQual]]="Po",1,0)))))</f>
        <v>3</v>
      </c>
      <c r="AN456" t="s">
        <v>124</v>
      </c>
      <c r="AO456">
        <f>IF(fun[[#This Row],[BsmtCond]]="Ex",5,IF(fun[[#This Row],[BsmtCond]]="Gd",4,IF(fun[[#This Row],[BsmtCond]]="TA",3,IF(fun[[#This Row],[BsmtCond]]="Fa",2,IF(fun[[#This Row],[BsmtCond]]="Po",1,0)))))</f>
        <v>3</v>
      </c>
      <c r="AP456" t="s">
        <v>126</v>
      </c>
      <c r="AQ456">
        <f>IF(fun[[#This Row],[BsmtExposure]]="Gd",3,IF(fun[[#This Row],[BsmtExposure]]="Av",2,IF(fun[[#This Row],[BsmtExposure]]="Mn",1,0)))</f>
        <v>0</v>
      </c>
      <c r="AR456" t="s">
        <v>145</v>
      </c>
      <c r="AS456">
        <v>1606</v>
      </c>
      <c r="AT456" t="s">
        <v>128</v>
      </c>
      <c r="AU456">
        <v>0</v>
      </c>
      <c r="AV456">
        <v>122</v>
      </c>
      <c r="AW456">
        <v>1728</v>
      </c>
      <c r="AX456" t="s">
        <v>129</v>
      </c>
      <c r="AY456" t="s">
        <v>124</v>
      </c>
      <c r="AZ456">
        <f>IF(fun[[#This Row],[HeatingQC]]="Ex",5,IF(fun[[#This Row],[HeatingQC]]="Gd",4,IF(fun[[#This Row],[HeatingQC]]="TA",3,IF(fun[[#This Row],[HeatingQC]]="Fa",2,IF(fun[[#This Row],[HeatingQC]]="Po",1,0)))))</f>
        <v>3</v>
      </c>
      <c r="BA456" t="s">
        <v>131</v>
      </c>
      <c r="BB456" t="s">
        <v>132</v>
      </c>
      <c r="BC456">
        <v>1728</v>
      </c>
      <c r="BD456">
        <v>0</v>
      </c>
      <c r="BE456">
        <v>0</v>
      </c>
      <c r="BF456">
        <v>1728</v>
      </c>
      <c r="BG456">
        <f>LOG(fun[[#This Row],[GrLivArea]])</f>
        <v>3.2375437381428744</v>
      </c>
      <c r="BH456">
        <v>2</v>
      </c>
      <c r="BI456">
        <v>0</v>
      </c>
      <c r="BJ456">
        <f>fun[[#This Row],[BsmtFullBath]]+(0.5*fun[[#This Row],[BsmtHalfBath]])</f>
        <v>2</v>
      </c>
      <c r="BK456">
        <v>2</v>
      </c>
      <c r="BL456">
        <v>0</v>
      </c>
      <c r="BM456">
        <f>fun[[#This Row],[HalfBath]]+fun[[#This Row],[TOTBaseBath]]+fun[[#This Row],[FullBath]]</f>
        <v>4</v>
      </c>
      <c r="BN456">
        <v>4</v>
      </c>
      <c r="BO456">
        <v>2</v>
      </c>
      <c r="BP456" t="s">
        <v>124</v>
      </c>
      <c r="BQ456">
        <f>IF(fun[[#This Row],[KitchenQual]]="Ex",5,IF(fun[[#This Row],[KitchenQual]]="Gd",4,IF(fun[[#This Row],[KitchenQual]]="TA",3,IF(fun[[#This Row],[KitchenQual]]="Fa",2,0))))</f>
        <v>3</v>
      </c>
      <c r="BR456">
        <v>8</v>
      </c>
      <c r="BS456" t="s">
        <v>133</v>
      </c>
      <c r="BT456">
        <v>0</v>
      </c>
      <c r="BU456" t="s">
        <v>109</v>
      </c>
      <c r="BV456">
        <f>IF(fun[[#This Row],[FireplaceQu]]="Ex",5,IF(fun[[#This Row],[FireplaceQu]]="Gd",4,IF(fun[[#This Row],[FireplaceQu]]="TA",3,IF(fun[[#This Row],[FireplaceQu]]="Fa",2,0))))</f>
        <v>0</v>
      </c>
      <c r="BW456" t="s">
        <v>153</v>
      </c>
      <c r="BX456">
        <v>1976</v>
      </c>
      <c r="BY456" t="s">
        <v>128</v>
      </c>
      <c r="BZ456">
        <v>2</v>
      </c>
      <c r="CA456">
        <v>560</v>
      </c>
      <c r="CB456" t="s">
        <v>124</v>
      </c>
      <c r="CC456">
        <f>IF(fun[[#This Row],[GarageQual]]="Ex",5,IF(fun[[#This Row],[GarageQual]]="Gd",4,IF(fun[[#This Row],[GarageQual]]="TA",3,IF(fun[[#This Row],[GarageQual]]="Fa",2,IF(fun[[#This Row],[GarageQual]]="Po",1,0)))))</f>
        <v>3</v>
      </c>
      <c r="CD456" t="s">
        <v>124</v>
      </c>
      <c r="CE456">
        <f>IF(fun[[#This Row],[GarageCond]]="Ex",5,IF(fun[[#This Row],[GarageCond]]="Gd",4,IF(fun[[#This Row],[GarageCond]]="TA",3,IF(fun[[#This Row],[GarageCond]]="Fa",2,IF(fun[[#This Row],[GarageCond]]="Po",1,0)))))</f>
        <v>3</v>
      </c>
      <c r="CF456" t="s">
        <v>131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f>(0.5*fun[[#This Row],[WoodDeckSF]])+fun[[#This Row],[OpenPorchSF]]+(2*fun[[#This Row],[EnclosedPorch]])+(1.5*fun[[#This Row],[3SsnPorch]])+fun[[#This Row],[ScreenPorch]]</f>
        <v>0</v>
      </c>
      <c r="CM456">
        <v>0</v>
      </c>
      <c r="CN456" t="s">
        <v>109</v>
      </c>
      <c r="CO456">
        <f>IF(fun[[#This Row],[PoolQC]]="Ex",5,IF(fun[[#This Row],[PoolQC]]="Gd",4,IF(fun[[#This Row],[PoolQC]]="TA",3,IF(fun[[#This Row],[PoolQC]]="Fa",2,IF(fun[[#This Row],[PoolQC]]="Po",1,0)))))</f>
        <v>0</v>
      </c>
      <c r="CP456" t="s">
        <v>109</v>
      </c>
      <c r="CQ456" t="s">
        <v>109</v>
      </c>
      <c r="CR456">
        <v>0</v>
      </c>
      <c r="CS456">
        <v>7</v>
      </c>
      <c r="CT456">
        <v>2006</v>
      </c>
      <c r="CU456" t="s">
        <v>136</v>
      </c>
      <c r="CV456" t="s">
        <v>245</v>
      </c>
      <c r="CW456">
        <f>COUNTIF(fun[[#This Row],[Id]:[SaleCondition]],0)</f>
        <v>21</v>
      </c>
      <c r="CX456">
        <f>COUNTIF(fun[[#This Row],[Id]:[SaleCondition]],"NA")</f>
        <v>5</v>
      </c>
      <c r="CY45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456">
        <f>fun[NUM_ExCond]+fun[NUM_BsmtCond]+fun[NUM_GarCond]</f>
        <v>9</v>
      </c>
      <c r="DA4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4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456">
        <v>188000</v>
      </c>
    </row>
    <row r="457" spans="1:107" x14ac:dyDescent="0.25">
      <c r="A457">
        <v>456</v>
      </c>
      <c r="B457">
        <v>20</v>
      </c>
      <c r="C457" t="s">
        <v>107</v>
      </c>
      <c r="D457">
        <f>IF(fun[[#This Row],[MSZoning]]="RL",1,0)</f>
        <v>1</v>
      </c>
      <c r="E457">
        <f>IF(fun[[#This Row],[rl]]="RM",1,0)</f>
        <v>0</v>
      </c>
      <c r="F457">
        <f>IF(fun[[#This Row],[rm]]="RH",1,0)</f>
        <v>0</v>
      </c>
      <c r="G457">
        <f>IF(fun[[#This Row],[rh]]="C (all)",1,0)</f>
        <v>0</v>
      </c>
      <c r="H457">
        <v>80</v>
      </c>
      <c r="I457">
        <f>IF(fun[[#This Row],[LotFrontage]]="NA",0,fun[[#This Row],[LotFrontage]])</f>
        <v>80</v>
      </c>
      <c r="J457">
        <v>9600</v>
      </c>
      <c r="K457" t="s">
        <v>108</v>
      </c>
      <c r="L457" t="s">
        <v>109</v>
      </c>
      <c r="M457" t="s">
        <v>110</v>
      </c>
      <c r="N457" t="s">
        <v>111</v>
      </c>
      <c r="O457" t="s">
        <v>112</v>
      </c>
      <c r="P457" t="s">
        <v>113</v>
      </c>
      <c r="Q457" t="s">
        <v>114</v>
      </c>
      <c r="R457" t="s">
        <v>164</v>
      </c>
      <c r="S457" t="s">
        <v>116</v>
      </c>
      <c r="T457" t="s">
        <v>116</v>
      </c>
      <c r="U457" t="s">
        <v>117</v>
      </c>
      <c r="V457" t="s">
        <v>141</v>
      </c>
      <c r="W457">
        <v>7</v>
      </c>
      <c r="X457">
        <v>6</v>
      </c>
      <c r="Y457">
        <v>1973</v>
      </c>
      <c r="Z457">
        <v>1973</v>
      </c>
      <c r="AA457" t="s">
        <v>178</v>
      </c>
      <c r="AB457" t="s">
        <v>120</v>
      </c>
      <c r="AC457" t="s">
        <v>166</v>
      </c>
      <c r="AD457" t="s">
        <v>166</v>
      </c>
      <c r="AE457" t="s">
        <v>122</v>
      </c>
      <c r="AF457">
        <v>320</v>
      </c>
      <c r="AG457" t="s">
        <v>124</v>
      </c>
      <c r="AH457">
        <f>IF(fun[[#This Row],[ExterQual]]="Ex",5,IF(fun[[#This Row],[ExterQual]]="Gd",4,IF(fun[[#This Row],[ExterQual]]="TA",3,IF(fun[[#This Row],[ExterQual]]="Fa",2,1))))</f>
        <v>3</v>
      </c>
      <c r="AI457" t="s">
        <v>124</v>
      </c>
      <c r="AJ457">
        <f>IF(fun[[#This Row],[ExterCond]]="Ex",5,IF(fun[[#This Row],[ExterCond]]="Gd",4,IF(fun[[#This Row],[ExterCond]]="TA",3,IF(fun[[#This Row],[ExterCond]]="Fa",2,1))))</f>
        <v>3</v>
      </c>
      <c r="AK457" t="s">
        <v>144</v>
      </c>
      <c r="AL457" t="s">
        <v>124</v>
      </c>
      <c r="AM457">
        <f>IF(fun[[#This Row],[BsmtQual]]="Ex",5,IF(fun[[#This Row],[BsmtQual]]="Gd",4,IF(fun[[#This Row],[BsmtQual]]="TA",3,IF(fun[[#This Row],[BsmtQual]]="Fa",2,IF(fun[[#This Row],[BsmtQual]]="Po",1,0)))))</f>
        <v>3</v>
      </c>
      <c r="AN457" t="s">
        <v>124</v>
      </c>
      <c r="AO457">
        <f>IF(fun[[#This Row],[BsmtCond]]="Ex",5,IF(fun[[#This Row],[BsmtCond]]="Gd",4,IF(fun[[#This Row],[BsmtCond]]="TA",3,IF(fun[[#This Row],[BsmtCond]]="Fa",2,IF(fun[[#This Row],[BsmtCond]]="Po",1,0)))))</f>
        <v>3</v>
      </c>
      <c r="AP457" t="s">
        <v>126</v>
      </c>
      <c r="AQ457">
        <f>IF(fun[[#This Row],[BsmtExposure]]="Gd",3,IF(fun[[#This Row],[BsmtExposure]]="Av",2,IF(fun[[#This Row],[BsmtExposure]]="Mn",1,0)))</f>
        <v>0</v>
      </c>
      <c r="AR457" t="s">
        <v>145</v>
      </c>
      <c r="AS457">
        <v>916</v>
      </c>
      <c r="AT457" t="s">
        <v>128</v>
      </c>
      <c r="AU457">
        <v>0</v>
      </c>
      <c r="AV457">
        <v>326</v>
      </c>
      <c r="AW457">
        <v>1242</v>
      </c>
      <c r="AX457" t="s">
        <v>129</v>
      </c>
      <c r="AY457" t="s">
        <v>173</v>
      </c>
      <c r="AZ457">
        <f>IF(fun[[#This Row],[HeatingQC]]="Ex",5,IF(fun[[#This Row],[HeatingQC]]="Gd",4,IF(fun[[#This Row],[HeatingQC]]="TA",3,IF(fun[[#This Row],[HeatingQC]]="Fa",2,IF(fun[[#This Row],[HeatingQC]]="Po",1,0)))))</f>
        <v>2</v>
      </c>
      <c r="BA457" t="s">
        <v>131</v>
      </c>
      <c r="BB457" t="s">
        <v>132</v>
      </c>
      <c r="BC457">
        <v>1242</v>
      </c>
      <c r="BD457">
        <v>0</v>
      </c>
      <c r="BE457">
        <v>0</v>
      </c>
      <c r="BF457">
        <v>1242</v>
      </c>
      <c r="BG457">
        <f>LOG(fun[[#This Row],[GrLivArea]])</f>
        <v>3.0941215958405612</v>
      </c>
      <c r="BH457">
        <v>0</v>
      </c>
      <c r="BI457">
        <v>0</v>
      </c>
      <c r="BJ457">
        <f>fun[[#This Row],[BsmtFullBath]]+(0.5*fun[[#This Row],[BsmtHalfBath]])</f>
        <v>0</v>
      </c>
      <c r="BK457">
        <v>1</v>
      </c>
      <c r="BL457">
        <v>1</v>
      </c>
      <c r="BM457">
        <f>fun[[#This Row],[HalfBath]]+fun[[#This Row],[TOTBaseBath]]+fun[[#This Row],[FullBath]]</f>
        <v>2</v>
      </c>
      <c r="BN457">
        <v>3</v>
      </c>
      <c r="BO457">
        <v>1</v>
      </c>
      <c r="BP457" t="s">
        <v>124</v>
      </c>
      <c r="BQ457">
        <f>IF(fun[[#This Row],[KitchenQual]]="Ex",5,IF(fun[[#This Row],[KitchenQual]]="Gd",4,IF(fun[[#This Row],[KitchenQual]]="TA",3,IF(fun[[#This Row],[KitchenQual]]="Fa",2,0))))</f>
        <v>3</v>
      </c>
      <c r="BR457">
        <v>6</v>
      </c>
      <c r="BS457" t="s">
        <v>133</v>
      </c>
      <c r="BT457">
        <v>1</v>
      </c>
      <c r="BU457" t="s">
        <v>124</v>
      </c>
      <c r="BV457">
        <f>IF(fun[[#This Row],[FireplaceQu]]="Ex",5,IF(fun[[#This Row],[FireplaceQu]]="Gd",4,IF(fun[[#This Row],[FireplaceQu]]="TA",3,IF(fun[[#This Row],[FireplaceQu]]="Fa",2,0))))</f>
        <v>3</v>
      </c>
      <c r="BW457" t="s">
        <v>134</v>
      </c>
      <c r="BX457">
        <v>1973</v>
      </c>
      <c r="BY457" t="s">
        <v>128</v>
      </c>
      <c r="BZ457">
        <v>2</v>
      </c>
      <c r="CA457">
        <v>528</v>
      </c>
      <c r="CB457" t="s">
        <v>124</v>
      </c>
      <c r="CC457">
        <f>IF(fun[[#This Row],[GarageQual]]="Ex",5,IF(fun[[#This Row],[GarageQual]]="Gd",4,IF(fun[[#This Row],[GarageQual]]="TA",3,IF(fun[[#This Row],[GarageQual]]="Fa",2,IF(fun[[#This Row],[GarageQual]]="Po",1,0)))))</f>
        <v>3</v>
      </c>
      <c r="CD457" t="s">
        <v>124</v>
      </c>
      <c r="CE457">
        <f>IF(fun[[#This Row],[GarageCond]]="Ex",5,IF(fun[[#This Row],[GarageCond]]="Gd",4,IF(fun[[#This Row],[GarageCond]]="TA",3,IF(fun[[#This Row],[GarageCond]]="Fa",2,IF(fun[[#This Row],[GarageCond]]="Po",1,0)))))</f>
        <v>3</v>
      </c>
      <c r="CF457" t="s">
        <v>131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f>(0.5*fun[[#This Row],[WoodDeckSF]])+fun[[#This Row],[OpenPorchSF]]+(2*fun[[#This Row],[EnclosedPorch]])+(1.5*fun[[#This Row],[3SsnPorch]])+fun[[#This Row],[ScreenPorch]]</f>
        <v>0</v>
      </c>
      <c r="CM457">
        <v>0</v>
      </c>
      <c r="CN457" t="s">
        <v>109</v>
      </c>
      <c r="CO457">
        <f>IF(fun[[#This Row],[PoolQC]]="Ex",5,IF(fun[[#This Row],[PoolQC]]="Gd",4,IF(fun[[#This Row],[PoolQC]]="TA",3,IF(fun[[#This Row],[PoolQC]]="Fa",2,IF(fun[[#This Row],[PoolQC]]="Po",1,0)))))</f>
        <v>0</v>
      </c>
      <c r="CP457" t="s">
        <v>109</v>
      </c>
      <c r="CQ457" t="s">
        <v>109</v>
      </c>
      <c r="CR457">
        <v>0</v>
      </c>
      <c r="CS457">
        <v>9</v>
      </c>
      <c r="CT457">
        <v>2007</v>
      </c>
      <c r="CU457" t="s">
        <v>136</v>
      </c>
      <c r="CV457" t="s">
        <v>137</v>
      </c>
      <c r="CW457">
        <f>COUNTIF(fun[[#This Row],[Id]:[SaleCondition]],0)</f>
        <v>19</v>
      </c>
      <c r="CX457">
        <f>COUNTIF(fun[[#This Row],[Id]:[SaleCondition]],"NA")</f>
        <v>4</v>
      </c>
      <c r="CY457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57">
        <f>fun[NUM_ExCond]+fun[NUM_BsmtCond]+fun[NUM_GarCond]</f>
        <v>9</v>
      </c>
      <c r="DA4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4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</v>
      </c>
      <c r="DC457">
        <v>175500</v>
      </c>
    </row>
    <row r="458" spans="1:107" x14ac:dyDescent="0.25">
      <c r="A458">
        <v>457</v>
      </c>
      <c r="B458">
        <v>70</v>
      </c>
      <c r="C458" t="s">
        <v>168</v>
      </c>
      <c r="D458">
        <f>IF(fun[[#This Row],[MSZoning]]="RL",1,0)</f>
        <v>0</v>
      </c>
      <c r="E458">
        <f>IF(fun[[#This Row],[rl]]="RM",1,0)</f>
        <v>0</v>
      </c>
      <c r="F458">
        <f>IF(fun[[#This Row],[rm]]="RH",1,0)</f>
        <v>0</v>
      </c>
      <c r="G458">
        <f>IF(fun[[#This Row],[rh]]="C (all)",1,0)</f>
        <v>0</v>
      </c>
      <c r="H458">
        <v>34</v>
      </c>
      <c r="I458">
        <f>IF(fun[[#This Row],[LotFrontage]]="NA",0,fun[[#This Row],[LotFrontage]])</f>
        <v>34</v>
      </c>
      <c r="J458">
        <v>4571</v>
      </c>
      <c r="K458" t="s">
        <v>108</v>
      </c>
      <c r="L458" t="s">
        <v>200</v>
      </c>
      <c r="M458" t="s">
        <v>110</v>
      </c>
      <c r="N458" t="s">
        <v>111</v>
      </c>
      <c r="O458" t="s">
        <v>112</v>
      </c>
      <c r="P458" t="s">
        <v>113</v>
      </c>
      <c r="Q458" t="s">
        <v>114</v>
      </c>
      <c r="R458" t="s">
        <v>169</v>
      </c>
      <c r="S458" t="s">
        <v>116</v>
      </c>
      <c r="T458" t="s">
        <v>116</v>
      </c>
      <c r="U458" t="s">
        <v>117</v>
      </c>
      <c r="V458" t="s">
        <v>118</v>
      </c>
      <c r="W458">
        <v>5</v>
      </c>
      <c r="X458">
        <v>5</v>
      </c>
      <c r="Y458">
        <v>1916</v>
      </c>
      <c r="Z458">
        <v>1950</v>
      </c>
      <c r="AA458" t="s">
        <v>119</v>
      </c>
      <c r="AB458" t="s">
        <v>120</v>
      </c>
      <c r="AC458" t="s">
        <v>212</v>
      </c>
      <c r="AD458" t="s">
        <v>212</v>
      </c>
      <c r="AE458" t="s">
        <v>143</v>
      </c>
      <c r="AF458">
        <v>0</v>
      </c>
      <c r="AG458" t="s">
        <v>124</v>
      </c>
      <c r="AH458">
        <f>IF(fun[[#This Row],[ExterQual]]="Ex",5,IF(fun[[#This Row],[ExterQual]]="Gd",4,IF(fun[[#This Row],[ExterQual]]="TA",3,IF(fun[[#This Row],[ExterQual]]="Fa",2,1))))</f>
        <v>3</v>
      </c>
      <c r="AI458" t="s">
        <v>124</v>
      </c>
      <c r="AJ458">
        <f>IF(fun[[#This Row],[ExterCond]]="Ex",5,IF(fun[[#This Row],[ExterCond]]="Gd",4,IF(fun[[#This Row],[ExterCond]]="TA",3,IF(fun[[#This Row],[ExterCond]]="Fa",2,1))))</f>
        <v>3</v>
      </c>
      <c r="AK458" t="s">
        <v>152</v>
      </c>
      <c r="AL458" t="s">
        <v>124</v>
      </c>
      <c r="AM458">
        <f>IF(fun[[#This Row],[BsmtQual]]="Ex",5,IF(fun[[#This Row],[BsmtQual]]="Gd",4,IF(fun[[#This Row],[BsmtQual]]="TA",3,IF(fun[[#This Row],[BsmtQual]]="Fa",2,IF(fun[[#This Row],[BsmtQual]]="Po",1,0)))))</f>
        <v>3</v>
      </c>
      <c r="AN458" t="s">
        <v>124</v>
      </c>
      <c r="AO458">
        <f>IF(fun[[#This Row],[BsmtCond]]="Ex",5,IF(fun[[#This Row],[BsmtCond]]="Gd",4,IF(fun[[#This Row],[BsmtCond]]="TA",3,IF(fun[[#This Row],[BsmtCond]]="Fa",2,IF(fun[[#This Row],[BsmtCond]]="Po",1,0)))))</f>
        <v>3</v>
      </c>
      <c r="AP458" t="s">
        <v>126</v>
      </c>
      <c r="AQ458">
        <f>IF(fun[[#This Row],[BsmtExposure]]="Gd",3,IF(fun[[#This Row],[BsmtExposure]]="Av",2,IF(fun[[#This Row],[BsmtExposure]]="Mn",1,0)))</f>
        <v>0</v>
      </c>
      <c r="AR458" t="s">
        <v>128</v>
      </c>
      <c r="AS458">
        <v>0</v>
      </c>
      <c r="AT458" t="s">
        <v>128</v>
      </c>
      <c r="AU458">
        <v>0</v>
      </c>
      <c r="AV458">
        <v>624</v>
      </c>
      <c r="AW458">
        <v>624</v>
      </c>
      <c r="AX458" t="s">
        <v>129</v>
      </c>
      <c r="AY458" t="s">
        <v>173</v>
      </c>
      <c r="AZ458">
        <f>IF(fun[[#This Row],[HeatingQC]]="Ex",5,IF(fun[[#This Row],[HeatingQC]]="Gd",4,IF(fun[[#This Row],[HeatingQC]]="TA",3,IF(fun[[#This Row],[HeatingQC]]="Fa",2,IF(fun[[#This Row],[HeatingQC]]="Po",1,0)))))</f>
        <v>2</v>
      </c>
      <c r="BA458" t="s">
        <v>203</v>
      </c>
      <c r="BB458" t="s">
        <v>132</v>
      </c>
      <c r="BC458">
        <v>624</v>
      </c>
      <c r="BD458">
        <v>720</v>
      </c>
      <c r="BE458">
        <v>0</v>
      </c>
      <c r="BF458">
        <v>1344</v>
      </c>
      <c r="BG458">
        <f>LOG(fun[[#This Row],[GrLivArea]])</f>
        <v>3.1283992687178066</v>
      </c>
      <c r="BH458">
        <v>0</v>
      </c>
      <c r="BI458">
        <v>0</v>
      </c>
      <c r="BJ458">
        <f>fun[[#This Row],[BsmtFullBath]]+(0.5*fun[[#This Row],[BsmtHalfBath]])</f>
        <v>0</v>
      </c>
      <c r="BK458">
        <v>1</v>
      </c>
      <c r="BL458">
        <v>0</v>
      </c>
      <c r="BM458">
        <f>fun[[#This Row],[HalfBath]]+fun[[#This Row],[TOTBaseBath]]+fun[[#This Row],[FullBath]]</f>
        <v>1</v>
      </c>
      <c r="BN458">
        <v>4</v>
      </c>
      <c r="BO458">
        <v>1</v>
      </c>
      <c r="BP458" t="s">
        <v>124</v>
      </c>
      <c r="BQ458">
        <f>IF(fun[[#This Row],[KitchenQual]]="Ex",5,IF(fun[[#This Row],[KitchenQual]]="Gd",4,IF(fun[[#This Row],[KitchenQual]]="TA",3,IF(fun[[#This Row],[KitchenQual]]="Fa",2,0))))</f>
        <v>3</v>
      </c>
      <c r="BR458">
        <v>7</v>
      </c>
      <c r="BS458" t="s">
        <v>133</v>
      </c>
      <c r="BT458">
        <v>0</v>
      </c>
      <c r="BU458" t="s">
        <v>109</v>
      </c>
      <c r="BV458">
        <f>IF(fun[[#This Row],[FireplaceQu]]="Ex",5,IF(fun[[#This Row],[FireplaceQu]]="Gd",4,IF(fun[[#This Row],[FireplaceQu]]="TA",3,IF(fun[[#This Row],[FireplaceQu]]="Fa",2,0))))</f>
        <v>0</v>
      </c>
      <c r="BW458" t="s">
        <v>153</v>
      </c>
      <c r="BX458">
        <v>1916</v>
      </c>
      <c r="BY458" t="s">
        <v>128</v>
      </c>
      <c r="BZ458">
        <v>3</v>
      </c>
      <c r="CA458">
        <v>513</v>
      </c>
      <c r="CB458" t="s">
        <v>173</v>
      </c>
      <c r="CC458">
        <f>IF(fun[[#This Row],[GarageQual]]="Ex",5,IF(fun[[#This Row],[GarageQual]]="Gd",4,IF(fun[[#This Row],[GarageQual]]="TA",3,IF(fun[[#This Row],[GarageQual]]="Fa",2,IF(fun[[#This Row],[GarageQual]]="Po",1,0)))))</f>
        <v>2</v>
      </c>
      <c r="CD458" t="s">
        <v>173</v>
      </c>
      <c r="CE458">
        <f>IF(fun[[#This Row],[GarageCond]]="Ex",5,IF(fun[[#This Row],[GarageCond]]="Gd",4,IF(fun[[#This Row],[GarageCond]]="TA",3,IF(fun[[#This Row],[GarageCond]]="Fa",2,IF(fun[[#This Row],[GarageCond]]="Po",1,0)))))</f>
        <v>2</v>
      </c>
      <c r="CF458" t="s">
        <v>131</v>
      </c>
      <c r="CG458">
        <v>0</v>
      </c>
      <c r="CH458">
        <v>0</v>
      </c>
      <c r="CI458">
        <v>96</v>
      </c>
      <c r="CJ458">
        <v>0</v>
      </c>
      <c r="CK458">
        <v>0</v>
      </c>
      <c r="CL458">
        <f>(0.5*fun[[#This Row],[WoodDeckSF]])+fun[[#This Row],[OpenPorchSF]]+(2*fun[[#This Row],[EnclosedPorch]])+(1.5*fun[[#This Row],[3SsnPorch]])+fun[[#This Row],[ScreenPorch]]</f>
        <v>192</v>
      </c>
      <c r="CM458">
        <v>0</v>
      </c>
      <c r="CN458" t="s">
        <v>109</v>
      </c>
      <c r="CO458">
        <f>IF(fun[[#This Row],[PoolQC]]="Ex",5,IF(fun[[#This Row],[PoolQC]]="Gd",4,IF(fun[[#This Row],[PoolQC]]="TA",3,IF(fun[[#This Row],[PoolQC]]="Fa",2,IF(fun[[#This Row],[PoolQC]]="Po",1,0)))))</f>
        <v>0</v>
      </c>
      <c r="CP458" t="s">
        <v>109</v>
      </c>
      <c r="CQ458" t="s">
        <v>109</v>
      </c>
      <c r="CR458">
        <v>0</v>
      </c>
      <c r="CS458">
        <v>5</v>
      </c>
      <c r="CT458">
        <v>2008</v>
      </c>
      <c r="CU458" t="s">
        <v>199</v>
      </c>
      <c r="CV458" t="s">
        <v>154</v>
      </c>
      <c r="CW458">
        <f>COUNTIF(fun[[#This Row],[Id]:[SaleCondition]],0)</f>
        <v>22</v>
      </c>
      <c r="CX458">
        <f>COUNTIF(fun[[#This Row],[Id]:[SaleCondition]],"NA")</f>
        <v>4</v>
      </c>
      <c r="CY458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458">
        <f>fun[NUM_ExCond]+fun[NUM_BsmtCond]+fun[NUM_GarCond]</f>
        <v>8</v>
      </c>
      <c r="DA4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68</v>
      </c>
      <c r="DB4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46.5</v>
      </c>
      <c r="DC458">
        <v>98000</v>
      </c>
    </row>
    <row r="459" spans="1:107" x14ac:dyDescent="0.25">
      <c r="A459">
        <v>458</v>
      </c>
      <c r="B459">
        <v>20</v>
      </c>
      <c r="C459" t="s">
        <v>107</v>
      </c>
      <c r="D459">
        <f>IF(fun[[#This Row],[MSZoning]]="RL",1,0)</f>
        <v>1</v>
      </c>
      <c r="E459">
        <f>IF(fun[[#This Row],[rl]]="RM",1,0)</f>
        <v>0</v>
      </c>
      <c r="F459">
        <f>IF(fun[[#This Row],[rm]]="RH",1,0)</f>
        <v>0</v>
      </c>
      <c r="G459">
        <f>IF(fun[[#This Row],[rh]]="C (all)",1,0)</f>
        <v>0</v>
      </c>
      <c r="H459" t="s">
        <v>109</v>
      </c>
      <c r="I459">
        <f>IF(fun[[#This Row],[LotFrontage]]="NA",0,fun[[#This Row],[LotFrontage]])</f>
        <v>0</v>
      </c>
      <c r="J459">
        <v>53227</v>
      </c>
      <c r="K459" t="s">
        <v>108</v>
      </c>
      <c r="L459" t="s">
        <v>109</v>
      </c>
      <c r="M459" t="s">
        <v>146</v>
      </c>
      <c r="N459" t="s">
        <v>221</v>
      </c>
      <c r="O459" t="s">
        <v>112</v>
      </c>
      <c r="P459" t="s">
        <v>192</v>
      </c>
      <c r="Q459" t="s">
        <v>220</v>
      </c>
      <c r="R459" t="s">
        <v>231</v>
      </c>
      <c r="S459" t="s">
        <v>116</v>
      </c>
      <c r="T459" t="s">
        <v>116</v>
      </c>
      <c r="U459" t="s">
        <v>117</v>
      </c>
      <c r="V459" t="s">
        <v>141</v>
      </c>
      <c r="W459">
        <v>4</v>
      </c>
      <c r="X459">
        <v>6</v>
      </c>
      <c r="Y459">
        <v>1954</v>
      </c>
      <c r="Z459">
        <v>1994</v>
      </c>
      <c r="AA459" t="s">
        <v>240</v>
      </c>
      <c r="AB459" t="s">
        <v>268</v>
      </c>
      <c r="AC459" t="s">
        <v>187</v>
      </c>
      <c r="AD459" t="s">
        <v>187</v>
      </c>
      <c r="AE459" t="s">
        <v>143</v>
      </c>
      <c r="AF459">
        <v>0</v>
      </c>
      <c r="AG459" t="s">
        <v>124</v>
      </c>
      <c r="AH459">
        <f>IF(fun[[#This Row],[ExterQual]]="Ex",5,IF(fun[[#This Row],[ExterQual]]="Gd",4,IF(fun[[#This Row],[ExterQual]]="TA",3,IF(fun[[#This Row],[ExterQual]]="Fa",2,1))))</f>
        <v>3</v>
      </c>
      <c r="AI459" t="s">
        <v>124</v>
      </c>
      <c r="AJ459">
        <f>IF(fun[[#This Row],[ExterCond]]="Ex",5,IF(fun[[#This Row],[ExterCond]]="Gd",4,IF(fun[[#This Row],[ExterCond]]="TA",3,IF(fun[[#This Row],[ExterCond]]="Fa",2,1))))</f>
        <v>3</v>
      </c>
      <c r="AK459" t="s">
        <v>144</v>
      </c>
      <c r="AL459" t="s">
        <v>123</v>
      </c>
      <c r="AM459">
        <f>IF(fun[[#This Row],[BsmtQual]]="Ex",5,IF(fun[[#This Row],[BsmtQual]]="Gd",4,IF(fun[[#This Row],[BsmtQual]]="TA",3,IF(fun[[#This Row],[BsmtQual]]="Fa",2,IF(fun[[#This Row],[BsmtQual]]="Po",1,0)))))</f>
        <v>4</v>
      </c>
      <c r="AN459" t="s">
        <v>124</v>
      </c>
      <c r="AO459">
        <f>IF(fun[[#This Row],[BsmtCond]]="Ex",5,IF(fun[[#This Row],[BsmtCond]]="Gd",4,IF(fun[[#This Row],[BsmtCond]]="TA",3,IF(fun[[#This Row],[BsmtCond]]="Fa",2,IF(fun[[#This Row],[BsmtCond]]="Po",1,0)))))</f>
        <v>3</v>
      </c>
      <c r="AP459" t="s">
        <v>123</v>
      </c>
      <c r="AQ459">
        <f>IF(fun[[#This Row],[BsmtExposure]]="Gd",3,IF(fun[[#This Row],[BsmtExposure]]="Av",2,IF(fun[[#This Row],[BsmtExposure]]="Mn",1,0)))</f>
        <v>3</v>
      </c>
      <c r="AR459" t="s">
        <v>167</v>
      </c>
      <c r="AS459">
        <v>1116</v>
      </c>
      <c r="AT459" t="s">
        <v>128</v>
      </c>
      <c r="AU459">
        <v>0</v>
      </c>
      <c r="AV459">
        <v>248</v>
      </c>
      <c r="AW459">
        <v>1364</v>
      </c>
      <c r="AX459" t="s">
        <v>129</v>
      </c>
      <c r="AY459" t="s">
        <v>130</v>
      </c>
      <c r="AZ459">
        <f>IF(fun[[#This Row],[HeatingQC]]="Ex",5,IF(fun[[#This Row],[HeatingQC]]="Gd",4,IF(fun[[#This Row],[HeatingQC]]="TA",3,IF(fun[[#This Row],[HeatingQC]]="Fa",2,IF(fun[[#This Row],[HeatingQC]]="Po",1,0)))))</f>
        <v>5</v>
      </c>
      <c r="BA459" t="s">
        <v>131</v>
      </c>
      <c r="BB459" t="s">
        <v>132</v>
      </c>
      <c r="BC459">
        <v>1663</v>
      </c>
      <c r="BD459">
        <v>0</v>
      </c>
      <c r="BE459">
        <v>0</v>
      </c>
      <c r="BF459">
        <v>1663</v>
      </c>
      <c r="BG459">
        <f>LOG(fun[[#This Row],[GrLivArea]])</f>
        <v>3.2208922492195193</v>
      </c>
      <c r="BH459">
        <v>1</v>
      </c>
      <c r="BI459">
        <v>0</v>
      </c>
      <c r="BJ459">
        <f>fun[[#This Row],[BsmtFullBath]]+(0.5*fun[[#This Row],[BsmtHalfBath]])</f>
        <v>1</v>
      </c>
      <c r="BK459">
        <v>1</v>
      </c>
      <c r="BL459">
        <v>0</v>
      </c>
      <c r="BM459">
        <f>fun[[#This Row],[HalfBath]]+fun[[#This Row],[TOTBaseBath]]+fun[[#This Row],[FullBath]]</f>
        <v>2</v>
      </c>
      <c r="BN459">
        <v>2</v>
      </c>
      <c r="BO459">
        <v>1</v>
      </c>
      <c r="BP459" t="s">
        <v>123</v>
      </c>
      <c r="BQ459">
        <f>IF(fun[[#This Row],[KitchenQual]]="Ex",5,IF(fun[[#This Row],[KitchenQual]]="Gd",4,IF(fun[[#This Row],[KitchenQual]]="TA",3,IF(fun[[#This Row],[KitchenQual]]="Fa",2,0))))</f>
        <v>4</v>
      </c>
      <c r="BR459">
        <v>6</v>
      </c>
      <c r="BS459" t="s">
        <v>172</v>
      </c>
      <c r="BT459">
        <v>2</v>
      </c>
      <c r="BU459" t="s">
        <v>123</v>
      </c>
      <c r="BV459">
        <f>IF(fun[[#This Row],[FireplaceQu]]="Ex",5,IF(fun[[#This Row],[FireplaceQu]]="Gd",4,IF(fun[[#This Row],[FireplaceQu]]="TA",3,IF(fun[[#This Row],[FireplaceQu]]="Fa",2,0))))</f>
        <v>4</v>
      </c>
      <c r="BW459" t="s">
        <v>134</v>
      </c>
      <c r="BX459">
        <v>1954</v>
      </c>
      <c r="BY459" t="s">
        <v>183</v>
      </c>
      <c r="BZ459">
        <v>2</v>
      </c>
      <c r="CA459">
        <v>529</v>
      </c>
      <c r="CB459" t="s">
        <v>124</v>
      </c>
      <c r="CC459">
        <f>IF(fun[[#This Row],[GarageQual]]="Ex",5,IF(fun[[#This Row],[GarageQual]]="Gd",4,IF(fun[[#This Row],[GarageQual]]="TA",3,IF(fun[[#This Row],[GarageQual]]="Fa",2,IF(fun[[#This Row],[GarageQual]]="Po",1,0)))))</f>
        <v>3</v>
      </c>
      <c r="CD459" t="s">
        <v>124</v>
      </c>
      <c r="CE459">
        <f>IF(fun[[#This Row],[GarageCond]]="Ex",5,IF(fun[[#This Row],[GarageCond]]="Gd",4,IF(fun[[#This Row],[GarageCond]]="TA",3,IF(fun[[#This Row],[GarageCond]]="Fa",2,IF(fun[[#This Row],[GarageCond]]="Po",1,0)))))</f>
        <v>3</v>
      </c>
      <c r="CF459" t="s">
        <v>131</v>
      </c>
      <c r="CG459">
        <v>224</v>
      </c>
      <c r="CH459">
        <v>137</v>
      </c>
      <c r="CI459">
        <v>0</v>
      </c>
      <c r="CJ459">
        <v>0</v>
      </c>
      <c r="CK459">
        <v>0</v>
      </c>
      <c r="CL459">
        <f>(0.5*fun[[#This Row],[WoodDeckSF]])+fun[[#This Row],[OpenPorchSF]]+(2*fun[[#This Row],[EnclosedPorch]])+(1.5*fun[[#This Row],[3SsnPorch]])+fun[[#This Row],[ScreenPorch]]</f>
        <v>249</v>
      </c>
      <c r="CM459">
        <v>0</v>
      </c>
      <c r="CN459" t="s">
        <v>109</v>
      </c>
      <c r="CO459">
        <f>IF(fun[[#This Row],[PoolQC]]="Ex",5,IF(fun[[#This Row],[PoolQC]]="Gd",4,IF(fun[[#This Row],[PoolQC]]="TA",3,IF(fun[[#This Row],[PoolQC]]="Fa",2,IF(fun[[#This Row],[PoolQC]]="Po",1,0)))))</f>
        <v>0</v>
      </c>
      <c r="CP459" t="s">
        <v>109</v>
      </c>
      <c r="CQ459" t="s">
        <v>109</v>
      </c>
      <c r="CR459">
        <v>0</v>
      </c>
      <c r="CS459">
        <v>3</v>
      </c>
      <c r="CT459">
        <v>2008</v>
      </c>
      <c r="CU459" t="s">
        <v>136</v>
      </c>
      <c r="CV459" t="s">
        <v>137</v>
      </c>
      <c r="CW459">
        <f>COUNTIF(fun[[#This Row],[Id]:[SaleCondition]],0)</f>
        <v>16</v>
      </c>
      <c r="CX459">
        <f>COUNTIF(fun[[#This Row],[Id]:[SaleCondition]],"NA")</f>
        <v>5</v>
      </c>
      <c r="CY45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59">
        <f>fun[NUM_ExCond]+fun[NUM_BsmtCond]+fun[NUM_GarCond]</f>
        <v>9</v>
      </c>
      <c r="DA4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4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459">
        <v>256000</v>
      </c>
    </row>
    <row r="460" spans="1:107" x14ac:dyDescent="0.25">
      <c r="A460">
        <v>459</v>
      </c>
      <c r="B460">
        <v>70</v>
      </c>
      <c r="C460" t="s">
        <v>168</v>
      </c>
      <c r="D460">
        <f>IF(fun[[#This Row],[MSZoning]]="RL",1,0)</f>
        <v>0</v>
      </c>
      <c r="E460">
        <f>IF(fun[[#This Row],[rl]]="RM",1,0)</f>
        <v>0</v>
      </c>
      <c r="F460">
        <f>IF(fun[[#This Row],[rm]]="RH",1,0)</f>
        <v>0</v>
      </c>
      <c r="G460">
        <f>IF(fun[[#This Row],[rh]]="C (all)",1,0)</f>
        <v>0</v>
      </c>
      <c r="H460" t="s">
        <v>109</v>
      </c>
      <c r="I460">
        <f>IF(fun[[#This Row],[LotFrontage]]="NA",0,fun[[#This Row],[LotFrontage]])</f>
        <v>0</v>
      </c>
      <c r="J460">
        <v>5100</v>
      </c>
      <c r="K460" t="s">
        <v>108</v>
      </c>
      <c r="L460" t="s">
        <v>200</v>
      </c>
      <c r="M460" t="s">
        <v>110</v>
      </c>
      <c r="N460" t="s">
        <v>111</v>
      </c>
      <c r="O460" t="s">
        <v>112</v>
      </c>
      <c r="P460" t="s">
        <v>113</v>
      </c>
      <c r="Q460" t="s">
        <v>114</v>
      </c>
      <c r="R460" t="s">
        <v>169</v>
      </c>
      <c r="S460" t="s">
        <v>116</v>
      </c>
      <c r="T460" t="s">
        <v>116</v>
      </c>
      <c r="U460" t="s">
        <v>117</v>
      </c>
      <c r="V460" t="s">
        <v>118</v>
      </c>
      <c r="W460">
        <v>8</v>
      </c>
      <c r="X460">
        <v>7</v>
      </c>
      <c r="Y460">
        <v>1925</v>
      </c>
      <c r="Z460">
        <v>1996</v>
      </c>
      <c r="AA460" t="s">
        <v>178</v>
      </c>
      <c r="AB460" t="s">
        <v>120</v>
      </c>
      <c r="AC460" t="s">
        <v>229</v>
      </c>
      <c r="AD460" t="s">
        <v>151</v>
      </c>
      <c r="AE460" t="s">
        <v>143</v>
      </c>
      <c r="AF460">
        <v>0</v>
      </c>
      <c r="AG460" t="s">
        <v>124</v>
      </c>
      <c r="AH460">
        <f>IF(fun[[#This Row],[ExterQual]]="Ex",5,IF(fun[[#This Row],[ExterQual]]="Gd",4,IF(fun[[#This Row],[ExterQual]]="TA",3,IF(fun[[#This Row],[ExterQual]]="Fa",2,1))))</f>
        <v>3</v>
      </c>
      <c r="AI460" t="s">
        <v>123</v>
      </c>
      <c r="AJ460">
        <f>IF(fun[[#This Row],[ExterCond]]="Ex",5,IF(fun[[#This Row],[ExterCond]]="Gd",4,IF(fun[[#This Row],[ExterCond]]="TA",3,IF(fun[[#This Row],[ExterCond]]="Fa",2,1))))</f>
        <v>4</v>
      </c>
      <c r="AK460" t="s">
        <v>125</v>
      </c>
      <c r="AL460" t="s">
        <v>124</v>
      </c>
      <c r="AM460">
        <f>IF(fun[[#This Row],[BsmtQual]]="Ex",5,IF(fun[[#This Row],[BsmtQual]]="Gd",4,IF(fun[[#This Row],[BsmtQual]]="TA",3,IF(fun[[#This Row],[BsmtQual]]="Fa",2,IF(fun[[#This Row],[BsmtQual]]="Po",1,0)))))</f>
        <v>3</v>
      </c>
      <c r="AN460" t="s">
        <v>124</v>
      </c>
      <c r="AO460">
        <f>IF(fun[[#This Row],[BsmtCond]]="Ex",5,IF(fun[[#This Row],[BsmtCond]]="Gd",4,IF(fun[[#This Row],[BsmtCond]]="TA",3,IF(fun[[#This Row],[BsmtCond]]="Fa",2,IF(fun[[#This Row],[BsmtCond]]="Po",1,0)))))</f>
        <v>3</v>
      </c>
      <c r="AP460" t="s">
        <v>126</v>
      </c>
      <c r="AQ460">
        <f>IF(fun[[#This Row],[BsmtExposure]]="Gd",3,IF(fun[[#This Row],[BsmtExposure]]="Av",2,IF(fun[[#This Row],[BsmtExposure]]="Mn",1,0)))</f>
        <v>0</v>
      </c>
      <c r="AR460" t="s">
        <v>128</v>
      </c>
      <c r="AS460">
        <v>0</v>
      </c>
      <c r="AT460" t="s">
        <v>128</v>
      </c>
      <c r="AU460">
        <v>0</v>
      </c>
      <c r="AV460">
        <v>588</v>
      </c>
      <c r="AW460">
        <v>588</v>
      </c>
      <c r="AX460" t="s">
        <v>129</v>
      </c>
      <c r="AY460" t="s">
        <v>173</v>
      </c>
      <c r="AZ460">
        <f>IF(fun[[#This Row],[HeatingQC]]="Ex",5,IF(fun[[#This Row],[HeatingQC]]="Gd",4,IF(fun[[#This Row],[HeatingQC]]="TA",3,IF(fun[[#This Row],[HeatingQC]]="Fa",2,IF(fun[[#This Row],[HeatingQC]]="Po",1,0)))))</f>
        <v>2</v>
      </c>
      <c r="BA460" t="s">
        <v>131</v>
      </c>
      <c r="BB460" t="s">
        <v>132</v>
      </c>
      <c r="BC460">
        <v>833</v>
      </c>
      <c r="BD460">
        <v>833</v>
      </c>
      <c r="BE460">
        <v>0</v>
      </c>
      <c r="BF460">
        <v>1666</v>
      </c>
      <c r="BG460">
        <f>LOG(fun[[#This Row],[GrLivArea]])</f>
        <v>3.2216749970707688</v>
      </c>
      <c r="BH460">
        <v>0</v>
      </c>
      <c r="BI460">
        <v>0</v>
      </c>
      <c r="BJ460">
        <f>fun[[#This Row],[BsmtFullBath]]+(0.5*fun[[#This Row],[BsmtHalfBath]])</f>
        <v>0</v>
      </c>
      <c r="BK460">
        <v>1</v>
      </c>
      <c r="BL460">
        <v>0</v>
      </c>
      <c r="BM460">
        <f>fun[[#This Row],[HalfBath]]+fun[[#This Row],[TOTBaseBath]]+fun[[#This Row],[FullBath]]</f>
        <v>1</v>
      </c>
      <c r="BN460">
        <v>3</v>
      </c>
      <c r="BO460">
        <v>1</v>
      </c>
      <c r="BP460" t="s">
        <v>123</v>
      </c>
      <c r="BQ460">
        <f>IF(fun[[#This Row],[KitchenQual]]="Ex",5,IF(fun[[#This Row],[KitchenQual]]="Gd",4,IF(fun[[#This Row],[KitchenQual]]="TA",3,IF(fun[[#This Row],[KitchenQual]]="Fa",2,0))))</f>
        <v>4</v>
      </c>
      <c r="BR460">
        <v>7</v>
      </c>
      <c r="BS460" t="s">
        <v>133</v>
      </c>
      <c r="BT460">
        <v>1</v>
      </c>
      <c r="BU460" t="s">
        <v>123</v>
      </c>
      <c r="BV460">
        <f>IF(fun[[#This Row],[FireplaceQu]]="Ex",5,IF(fun[[#This Row],[FireplaceQu]]="Gd",4,IF(fun[[#This Row],[FireplaceQu]]="TA",3,IF(fun[[#This Row],[FireplaceQu]]="Fa",2,0))))</f>
        <v>4</v>
      </c>
      <c r="BW460" t="s">
        <v>153</v>
      </c>
      <c r="BX460">
        <v>1925</v>
      </c>
      <c r="BY460" t="s">
        <v>128</v>
      </c>
      <c r="BZ460">
        <v>1</v>
      </c>
      <c r="CA460">
        <v>228</v>
      </c>
      <c r="CB460" t="s">
        <v>124</v>
      </c>
      <c r="CC460">
        <f>IF(fun[[#This Row],[GarageQual]]="Ex",5,IF(fun[[#This Row],[GarageQual]]="Gd",4,IF(fun[[#This Row],[GarageQual]]="TA",3,IF(fun[[#This Row],[GarageQual]]="Fa",2,IF(fun[[#This Row],[GarageQual]]="Po",1,0)))))</f>
        <v>3</v>
      </c>
      <c r="CD460" t="s">
        <v>124</v>
      </c>
      <c r="CE460">
        <f>IF(fun[[#This Row],[GarageCond]]="Ex",5,IF(fun[[#This Row],[GarageCond]]="Gd",4,IF(fun[[#This Row],[GarageCond]]="TA",3,IF(fun[[#This Row],[GarageCond]]="Fa",2,IF(fun[[#This Row],[GarageCond]]="Po",1,0)))))</f>
        <v>3</v>
      </c>
      <c r="CF460" t="s">
        <v>131</v>
      </c>
      <c r="CG460">
        <v>192</v>
      </c>
      <c r="CH460">
        <v>63</v>
      </c>
      <c r="CI460">
        <v>0</v>
      </c>
      <c r="CJ460">
        <v>0</v>
      </c>
      <c r="CK460">
        <v>0</v>
      </c>
      <c r="CL460">
        <f>(0.5*fun[[#This Row],[WoodDeckSF]])+fun[[#This Row],[OpenPorchSF]]+(2*fun[[#This Row],[EnclosedPorch]])+(1.5*fun[[#This Row],[3SsnPorch]])+fun[[#This Row],[ScreenPorch]]</f>
        <v>159</v>
      </c>
      <c r="CM460">
        <v>0</v>
      </c>
      <c r="CN460" t="s">
        <v>109</v>
      </c>
      <c r="CO460">
        <f>IF(fun[[#This Row],[PoolQC]]="Ex",5,IF(fun[[#This Row],[PoolQC]]="Gd",4,IF(fun[[#This Row],[PoolQC]]="TA",3,IF(fun[[#This Row],[PoolQC]]="Fa",2,IF(fun[[#This Row],[PoolQC]]="Po",1,0)))))</f>
        <v>0</v>
      </c>
      <c r="CP460" t="s">
        <v>160</v>
      </c>
      <c r="CQ460" t="s">
        <v>109</v>
      </c>
      <c r="CR460">
        <v>0</v>
      </c>
      <c r="CS460">
        <v>6</v>
      </c>
      <c r="CT460">
        <v>2008</v>
      </c>
      <c r="CU460" t="s">
        <v>136</v>
      </c>
      <c r="CV460" t="s">
        <v>137</v>
      </c>
      <c r="CW460">
        <f>COUNTIF(fun[[#This Row],[Id]:[SaleCondition]],0)</f>
        <v>20</v>
      </c>
      <c r="CX460">
        <f>COUNTIF(fun[[#This Row],[Id]:[SaleCondition]],"NA")</f>
        <v>3</v>
      </c>
      <c r="CY46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60">
        <f>fun[NUM_ExCond]+fun[NUM_BsmtCond]+fun[NUM_GarCond]</f>
        <v>10</v>
      </c>
      <c r="DA4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4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85.25</v>
      </c>
      <c r="DC460">
        <v>161000</v>
      </c>
    </row>
    <row r="461" spans="1:107" x14ac:dyDescent="0.25">
      <c r="A461">
        <v>460</v>
      </c>
      <c r="B461">
        <v>50</v>
      </c>
      <c r="C461" t="s">
        <v>107</v>
      </c>
      <c r="D461">
        <f>IF(fun[[#This Row],[MSZoning]]="RL",1,0)</f>
        <v>1</v>
      </c>
      <c r="E461">
        <f>IF(fun[[#This Row],[rl]]="RM",1,0)</f>
        <v>0</v>
      </c>
      <c r="F461">
        <f>IF(fun[[#This Row],[rm]]="RH",1,0)</f>
        <v>0</v>
      </c>
      <c r="G461">
        <f>IF(fun[[#This Row],[rh]]="C (all)",1,0)</f>
        <v>0</v>
      </c>
      <c r="H461" t="s">
        <v>109</v>
      </c>
      <c r="I461">
        <f>IF(fun[[#This Row],[LotFrontage]]="NA",0,fun[[#This Row],[LotFrontage]])</f>
        <v>0</v>
      </c>
      <c r="J461">
        <v>7015</v>
      </c>
      <c r="K461" t="s">
        <v>108</v>
      </c>
      <c r="L461" t="s">
        <v>109</v>
      </c>
      <c r="M461" t="s">
        <v>146</v>
      </c>
      <c r="N461" t="s">
        <v>201</v>
      </c>
      <c r="O461" t="s">
        <v>112</v>
      </c>
      <c r="P461" t="s">
        <v>148</v>
      </c>
      <c r="Q461" t="s">
        <v>114</v>
      </c>
      <c r="R461" t="s">
        <v>174</v>
      </c>
      <c r="S461" t="s">
        <v>116</v>
      </c>
      <c r="T461" t="s">
        <v>116</v>
      </c>
      <c r="U461" t="s">
        <v>117</v>
      </c>
      <c r="V461" t="s">
        <v>158</v>
      </c>
      <c r="W461">
        <v>5</v>
      </c>
      <c r="X461">
        <v>4</v>
      </c>
      <c r="Y461">
        <v>1950</v>
      </c>
      <c r="Z461">
        <v>1950</v>
      </c>
      <c r="AA461" t="s">
        <v>119</v>
      </c>
      <c r="AB461" t="s">
        <v>120</v>
      </c>
      <c r="AC461" t="s">
        <v>142</v>
      </c>
      <c r="AD461" t="s">
        <v>142</v>
      </c>
      <c r="AE461" t="s">
        <v>233</v>
      </c>
      <c r="AF461">
        <v>161</v>
      </c>
      <c r="AG461" t="s">
        <v>124</v>
      </c>
      <c r="AH461">
        <f>IF(fun[[#This Row],[ExterQual]]="Ex",5,IF(fun[[#This Row],[ExterQual]]="Gd",4,IF(fun[[#This Row],[ExterQual]]="TA",3,IF(fun[[#This Row],[ExterQual]]="Fa",2,1))))</f>
        <v>3</v>
      </c>
      <c r="AI461" t="s">
        <v>124</v>
      </c>
      <c r="AJ461">
        <f>IF(fun[[#This Row],[ExterCond]]="Ex",5,IF(fun[[#This Row],[ExterCond]]="Gd",4,IF(fun[[#This Row],[ExterCond]]="TA",3,IF(fun[[#This Row],[ExterCond]]="Fa",2,1))))</f>
        <v>3</v>
      </c>
      <c r="AK461" t="s">
        <v>144</v>
      </c>
      <c r="AL461" t="s">
        <v>124</v>
      </c>
      <c r="AM461">
        <f>IF(fun[[#This Row],[BsmtQual]]="Ex",5,IF(fun[[#This Row],[BsmtQual]]="Gd",4,IF(fun[[#This Row],[BsmtQual]]="TA",3,IF(fun[[#This Row],[BsmtQual]]="Fa",2,IF(fun[[#This Row],[BsmtQual]]="Po",1,0)))))</f>
        <v>3</v>
      </c>
      <c r="AN461" t="s">
        <v>124</v>
      </c>
      <c r="AO461">
        <f>IF(fun[[#This Row],[BsmtCond]]="Ex",5,IF(fun[[#This Row],[BsmtCond]]="Gd",4,IF(fun[[#This Row],[BsmtCond]]="TA",3,IF(fun[[#This Row],[BsmtCond]]="Fa",2,IF(fun[[#This Row],[BsmtCond]]="Po",1,0)))))</f>
        <v>3</v>
      </c>
      <c r="AP461" t="s">
        <v>126</v>
      </c>
      <c r="AQ461">
        <f>IF(fun[[#This Row],[BsmtExposure]]="Gd",3,IF(fun[[#This Row],[BsmtExposure]]="Av",2,IF(fun[[#This Row],[BsmtExposure]]="Mn",1,0)))</f>
        <v>0</v>
      </c>
      <c r="AR461" t="s">
        <v>198</v>
      </c>
      <c r="AS461">
        <v>185</v>
      </c>
      <c r="AT461" t="s">
        <v>128</v>
      </c>
      <c r="AU461">
        <v>0</v>
      </c>
      <c r="AV461">
        <v>524</v>
      </c>
      <c r="AW461">
        <v>709</v>
      </c>
      <c r="AX461" t="s">
        <v>129</v>
      </c>
      <c r="AY461" t="s">
        <v>124</v>
      </c>
      <c r="AZ461">
        <f>IF(fun[[#This Row],[HeatingQC]]="Ex",5,IF(fun[[#This Row],[HeatingQC]]="Gd",4,IF(fun[[#This Row],[HeatingQC]]="TA",3,IF(fun[[#This Row],[HeatingQC]]="Fa",2,IF(fun[[#This Row],[HeatingQC]]="Po",1,0)))))</f>
        <v>3</v>
      </c>
      <c r="BA461" t="s">
        <v>131</v>
      </c>
      <c r="BB461" t="s">
        <v>132</v>
      </c>
      <c r="BC461">
        <v>979</v>
      </c>
      <c r="BD461">
        <v>224</v>
      </c>
      <c r="BE461">
        <v>0</v>
      </c>
      <c r="BF461">
        <v>1203</v>
      </c>
      <c r="BG461">
        <f>LOG(fun[[#This Row],[GrLivArea]])</f>
        <v>3.0802656273398448</v>
      </c>
      <c r="BH461">
        <v>1</v>
      </c>
      <c r="BI461">
        <v>0</v>
      </c>
      <c r="BJ461">
        <f>fun[[#This Row],[BsmtFullBath]]+(0.5*fun[[#This Row],[BsmtHalfBath]])</f>
        <v>1</v>
      </c>
      <c r="BK461">
        <v>1</v>
      </c>
      <c r="BL461">
        <v>0</v>
      </c>
      <c r="BM461">
        <f>fun[[#This Row],[HalfBath]]+fun[[#This Row],[TOTBaseBath]]+fun[[#This Row],[FullBath]]</f>
        <v>2</v>
      </c>
      <c r="BN461">
        <v>3</v>
      </c>
      <c r="BO461">
        <v>1</v>
      </c>
      <c r="BP461" t="s">
        <v>123</v>
      </c>
      <c r="BQ461">
        <f>IF(fun[[#This Row],[KitchenQual]]="Ex",5,IF(fun[[#This Row],[KitchenQual]]="Gd",4,IF(fun[[#This Row],[KitchenQual]]="TA",3,IF(fun[[#This Row],[KitchenQual]]="Fa",2,0))))</f>
        <v>4</v>
      </c>
      <c r="BR461">
        <v>5</v>
      </c>
      <c r="BS461" t="s">
        <v>133</v>
      </c>
      <c r="BT461">
        <v>1</v>
      </c>
      <c r="BU461" t="s">
        <v>124</v>
      </c>
      <c r="BV461">
        <f>IF(fun[[#This Row],[FireplaceQu]]="Ex",5,IF(fun[[#This Row],[FireplaceQu]]="Gd",4,IF(fun[[#This Row],[FireplaceQu]]="TA",3,IF(fun[[#This Row],[FireplaceQu]]="Fa",2,0))))</f>
        <v>3</v>
      </c>
      <c r="BW461" t="s">
        <v>153</v>
      </c>
      <c r="BX461">
        <v>1950</v>
      </c>
      <c r="BY461" t="s">
        <v>128</v>
      </c>
      <c r="BZ461">
        <v>1</v>
      </c>
      <c r="CA461">
        <v>352</v>
      </c>
      <c r="CB461" t="s">
        <v>124</v>
      </c>
      <c r="CC461">
        <f>IF(fun[[#This Row],[GarageQual]]="Ex",5,IF(fun[[#This Row],[GarageQual]]="Gd",4,IF(fun[[#This Row],[GarageQual]]="TA",3,IF(fun[[#This Row],[GarageQual]]="Fa",2,IF(fun[[#This Row],[GarageQual]]="Po",1,0)))))</f>
        <v>3</v>
      </c>
      <c r="CD461" t="s">
        <v>124</v>
      </c>
      <c r="CE461">
        <f>IF(fun[[#This Row],[GarageCond]]="Ex",5,IF(fun[[#This Row],[GarageCond]]="Gd",4,IF(fun[[#This Row],[GarageCond]]="TA",3,IF(fun[[#This Row],[GarageCond]]="Fa",2,IF(fun[[#This Row],[GarageCond]]="Po",1,0)))))</f>
        <v>3</v>
      </c>
      <c r="CF461" t="s">
        <v>131</v>
      </c>
      <c r="CG461">
        <v>0</v>
      </c>
      <c r="CH461">
        <v>0</v>
      </c>
      <c r="CI461">
        <v>248</v>
      </c>
      <c r="CJ461">
        <v>0</v>
      </c>
      <c r="CK461">
        <v>0</v>
      </c>
      <c r="CL461">
        <f>(0.5*fun[[#This Row],[WoodDeckSF]])+fun[[#This Row],[OpenPorchSF]]+(2*fun[[#This Row],[EnclosedPorch]])+(1.5*fun[[#This Row],[3SsnPorch]])+fun[[#This Row],[ScreenPorch]]</f>
        <v>496</v>
      </c>
      <c r="CM461">
        <v>0</v>
      </c>
      <c r="CN461" t="s">
        <v>109</v>
      </c>
      <c r="CO461">
        <f>IF(fun[[#This Row],[PoolQC]]="Ex",5,IF(fun[[#This Row],[PoolQC]]="Gd",4,IF(fun[[#This Row],[PoolQC]]="TA",3,IF(fun[[#This Row],[PoolQC]]="Fa",2,IF(fun[[#This Row],[PoolQC]]="Po",1,0)))))</f>
        <v>0</v>
      </c>
      <c r="CP461" t="s">
        <v>109</v>
      </c>
      <c r="CQ461" t="s">
        <v>109</v>
      </c>
      <c r="CR461">
        <v>0</v>
      </c>
      <c r="CS461">
        <v>7</v>
      </c>
      <c r="CT461">
        <v>2009</v>
      </c>
      <c r="CU461" t="s">
        <v>136</v>
      </c>
      <c r="CV461" t="s">
        <v>137</v>
      </c>
      <c r="CW461">
        <f>COUNTIF(fun[[#This Row],[Id]:[SaleCondition]],0)</f>
        <v>16</v>
      </c>
      <c r="CX461">
        <f>COUNTIF(fun[[#This Row],[Id]:[SaleCondition]],"NA")</f>
        <v>5</v>
      </c>
      <c r="CY461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61">
        <f>fun[NUM_ExCond]+fun[NUM_BsmtCond]+fun[NUM_GarCond]</f>
        <v>9</v>
      </c>
      <c r="DA4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68</v>
      </c>
      <c r="DB4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461">
        <v>110000</v>
      </c>
    </row>
    <row r="462" spans="1:107" x14ac:dyDescent="0.25">
      <c r="A462">
        <v>461</v>
      </c>
      <c r="B462">
        <v>60</v>
      </c>
      <c r="C462" t="s">
        <v>218</v>
      </c>
      <c r="D462">
        <f>IF(fun[[#This Row],[MSZoning]]="RL",1,0)</f>
        <v>0</v>
      </c>
      <c r="E462">
        <f>IF(fun[[#This Row],[rl]]="RM",1,0)</f>
        <v>0</v>
      </c>
      <c r="F462">
        <f>IF(fun[[#This Row],[rm]]="RH",1,0)</f>
        <v>0</v>
      </c>
      <c r="G462">
        <f>IF(fun[[#This Row],[rh]]="C (all)",1,0)</f>
        <v>0</v>
      </c>
      <c r="H462">
        <v>75</v>
      </c>
      <c r="I462">
        <f>IF(fun[[#This Row],[LotFrontage]]="NA",0,fun[[#This Row],[LotFrontage]])</f>
        <v>75</v>
      </c>
      <c r="J462">
        <v>8004</v>
      </c>
      <c r="K462" t="s">
        <v>108</v>
      </c>
      <c r="L462" t="s">
        <v>109</v>
      </c>
      <c r="M462" t="s">
        <v>146</v>
      </c>
      <c r="N462" t="s">
        <v>111</v>
      </c>
      <c r="O462" t="s">
        <v>112</v>
      </c>
      <c r="P462" t="s">
        <v>113</v>
      </c>
      <c r="Q462" t="s">
        <v>114</v>
      </c>
      <c r="R462" t="s">
        <v>162</v>
      </c>
      <c r="S462" t="s">
        <v>228</v>
      </c>
      <c r="T462" t="s">
        <v>116</v>
      </c>
      <c r="U462" t="s">
        <v>117</v>
      </c>
      <c r="V462" t="s">
        <v>118</v>
      </c>
      <c r="W462">
        <v>8</v>
      </c>
      <c r="X462">
        <v>5</v>
      </c>
      <c r="Y462">
        <v>2009</v>
      </c>
      <c r="Z462">
        <v>2009</v>
      </c>
      <c r="AA462" t="s">
        <v>119</v>
      </c>
      <c r="AB462" t="s">
        <v>120</v>
      </c>
      <c r="AC462" t="s">
        <v>121</v>
      </c>
      <c r="AD462" t="s">
        <v>121</v>
      </c>
      <c r="AE462" t="s">
        <v>163</v>
      </c>
      <c r="AF462">
        <v>110</v>
      </c>
      <c r="AG462" t="s">
        <v>123</v>
      </c>
      <c r="AH462">
        <f>IF(fun[[#This Row],[ExterQual]]="Ex",5,IF(fun[[#This Row],[ExterQual]]="Gd",4,IF(fun[[#This Row],[ExterQual]]="TA",3,IF(fun[[#This Row],[ExterQual]]="Fa",2,1))))</f>
        <v>4</v>
      </c>
      <c r="AI462" t="s">
        <v>124</v>
      </c>
      <c r="AJ462">
        <f>IF(fun[[#This Row],[ExterCond]]="Ex",5,IF(fun[[#This Row],[ExterCond]]="Gd",4,IF(fun[[#This Row],[ExterCond]]="TA",3,IF(fun[[#This Row],[ExterCond]]="Fa",2,1))))</f>
        <v>3</v>
      </c>
      <c r="AK462" t="s">
        <v>125</v>
      </c>
      <c r="AL462" t="s">
        <v>123</v>
      </c>
      <c r="AM462">
        <f>IF(fun[[#This Row],[BsmtQual]]="Ex",5,IF(fun[[#This Row],[BsmtQual]]="Gd",4,IF(fun[[#This Row],[BsmtQual]]="TA",3,IF(fun[[#This Row],[BsmtQual]]="Fa",2,IF(fun[[#This Row],[BsmtQual]]="Po",1,0)))))</f>
        <v>4</v>
      </c>
      <c r="AN462" t="s">
        <v>124</v>
      </c>
      <c r="AO462">
        <f>IF(fun[[#This Row],[BsmtCond]]="Ex",5,IF(fun[[#This Row],[BsmtCond]]="Gd",4,IF(fun[[#This Row],[BsmtCond]]="TA",3,IF(fun[[#This Row],[BsmtCond]]="Fa",2,IF(fun[[#This Row],[BsmtCond]]="Po",1,0)))))</f>
        <v>3</v>
      </c>
      <c r="AP462" t="s">
        <v>126</v>
      </c>
      <c r="AQ462">
        <f>IF(fun[[#This Row],[BsmtExposure]]="Gd",3,IF(fun[[#This Row],[BsmtExposure]]="Av",2,IF(fun[[#This Row],[BsmtExposure]]="Mn",1,0)))</f>
        <v>0</v>
      </c>
      <c r="AR462" t="s">
        <v>127</v>
      </c>
      <c r="AS462">
        <v>544</v>
      </c>
      <c r="AT462" t="s">
        <v>128</v>
      </c>
      <c r="AU462">
        <v>0</v>
      </c>
      <c r="AV462">
        <v>288</v>
      </c>
      <c r="AW462">
        <v>832</v>
      </c>
      <c r="AX462" t="s">
        <v>129</v>
      </c>
      <c r="AY462" t="s">
        <v>130</v>
      </c>
      <c r="AZ462">
        <f>IF(fun[[#This Row],[HeatingQC]]="Ex",5,IF(fun[[#This Row],[HeatingQC]]="Gd",4,IF(fun[[#This Row],[HeatingQC]]="TA",3,IF(fun[[#This Row],[HeatingQC]]="Fa",2,IF(fun[[#This Row],[HeatingQC]]="Po",1,0)))))</f>
        <v>5</v>
      </c>
      <c r="BA462" t="s">
        <v>131</v>
      </c>
      <c r="BB462" t="s">
        <v>132</v>
      </c>
      <c r="BC462">
        <v>832</v>
      </c>
      <c r="BD462">
        <v>1103</v>
      </c>
      <c r="BE462">
        <v>0</v>
      </c>
      <c r="BF462">
        <v>1935</v>
      </c>
      <c r="BG462">
        <f>LOG(fun[[#This Row],[GrLivArea]])</f>
        <v>3.2866809693549301</v>
      </c>
      <c r="BH462">
        <v>1</v>
      </c>
      <c r="BI462">
        <v>0</v>
      </c>
      <c r="BJ462">
        <f>fun[[#This Row],[BsmtFullBath]]+(0.5*fun[[#This Row],[BsmtHalfBath]])</f>
        <v>1</v>
      </c>
      <c r="BK462">
        <v>2</v>
      </c>
      <c r="BL462">
        <v>1</v>
      </c>
      <c r="BM462">
        <f>fun[[#This Row],[HalfBath]]+fun[[#This Row],[TOTBaseBath]]+fun[[#This Row],[FullBath]]</f>
        <v>4</v>
      </c>
      <c r="BN462">
        <v>3</v>
      </c>
      <c r="BO462">
        <v>1</v>
      </c>
      <c r="BP462" t="s">
        <v>124</v>
      </c>
      <c r="BQ462">
        <f>IF(fun[[#This Row],[KitchenQual]]="Ex",5,IF(fun[[#This Row],[KitchenQual]]="Gd",4,IF(fun[[#This Row],[KitchenQual]]="TA",3,IF(fun[[#This Row],[KitchenQual]]="Fa",2,0))))</f>
        <v>3</v>
      </c>
      <c r="BR462">
        <v>8</v>
      </c>
      <c r="BS462" t="s">
        <v>133</v>
      </c>
      <c r="BT462">
        <v>0</v>
      </c>
      <c r="BU462" t="s">
        <v>109</v>
      </c>
      <c r="BV462">
        <f>IF(fun[[#This Row],[FireplaceQu]]="Ex",5,IF(fun[[#This Row],[FireplaceQu]]="Gd",4,IF(fun[[#This Row],[FireplaceQu]]="TA",3,IF(fun[[#This Row],[FireplaceQu]]="Fa",2,0))))</f>
        <v>0</v>
      </c>
      <c r="BW462" t="s">
        <v>182</v>
      </c>
      <c r="BX462">
        <v>2009</v>
      </c>
      <c r="BY462" t="s">
        <v>183</v>
      </c>
      <c r="BZ462">
        <v>2</v>
      </c>
      <c r="CA462">
        <v>552</v>
      </c>
      <c r="CB462" t="s">
        <v>124</v>
      </c>
      <c r="CC462">
        <f>IF(fun[[#This Row],[GarageQual]]="Ex",5,IF(fun[[#This Row],[GarageQual]]="Gd",4,IF(fun[[#This Row],[GarageQual]]="TA",3,IF(fun[[#This Row],[GarageQual]]="Fa",2,IF(fun[[#This Row],[GarageQual]]="Po",1,0)))))</f>
        <v>3</v>
      </c>
      <c r="CD462" t="s">
        <v>124</v>
      </c>
      <c r="CE462">
        <f>IF(fun[[#This Row],[GarageCond]]="Ex",5,IF(fun[[#This Row],[GarageCond]]="Gd",4,IF(fun[[#This Row],[GarageCond]]="TA",3,IF(fun[[#This Row],[GarageCond]]="Fa",2,IF(fun[[#This Row],[GarageCond]]="Po",1,0)))))</f>
        <v>3</v>
      </c>
      <c r="CF462" t="s">
        <v>131</v>
      </c>
      <c r="CG462">
        <v>0</v>
      </c>
      <c r="CH462">
        <v>150</v>
      </c>
      <c r="CI462">
        <v>0</v>
      </c>
      <c r="CJ462">
        <v>0</v>
      </c>
      <c r="CK462">
        <v>0</v>
      </c>
      <c r="CL462">
        <f>(0.5*fun[[#This Row],[WoodDeckSF]])+fun[[#This Row],[OpenPorchSF]]+(2*fun[[#This Row],[EnclosedPorch]])+(1.5*fun[[#This Row],[3SsnPorch]])+fun[[#This Row],[ScreenPorch]]</f>
        <v>150</v>
      </c>
      <c r="CM462">
        <v>0</v>
      </c>
      <c r="CN462" t="s">
        <v>109</v>
      </c>
      <c r="CO462">
        <f>IF(fun[[#This Row],[PoolQC]]="Ex",5,IF(fun[[#This Row],[PoolQC]]="Gd",4,IF(fun[[#This Row],[PoolQC]]="TA",3,IF(fun[[#This Row],[PoolQC]]="Fa",2,IF(fun[[#This Row],[PoolQC]]="Po",1,0)))))</f>
        <v>0</v>
      </c>
      <c r="CP462" t="s">
        <v>109</v>
      </c>
      <c r="CQ462" t="s">
        <v>109</v>
      </c>
      <c r="CR462">
        <v>0</v>
      </c>
      <c r="CS462">
        <v>12</v>
      </c>
      <c r="CT462">
        <v>2009</v>
      </c>
      <c r="CU462" t="s">
        <v>184</v>
      </c>
      <c r="CV462" t="s">
        <v>185</v>
      </c>
      <c r="CW462">
        <f>COUNTIF(fun[[#This Row],[Id]:[SaleCondition]],0)</f>
        <v>17</v>
      </c>
      <c r="CX462">
        <f>COUNTIF(fun[[#This Row],[Id]:[SaleCondition]],"NA")</f>
        <v>5</v>
      </c>
      <c r="CY46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62">
        <f>fun[NUM_ExCond]+fun[NUM_BsmtCond]+fun[NUM_GarCond]</f>
        <v>9</v>
      </c>
      <c r="DA4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4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462">
        <v>263435</v>
      </c>
    </row>
    <row r="463" spans="1:107" x14ac:dyDescent="0.25">
      <c r="A463">
        <v>462</v>
      </c>
      <c r="B463">
        <v>70</v>
      </c>
      <c r="C463" t="s">
        <v>107</v>
      </c>
      <c r="D463">
        <f>IF(fun[[#This Row],[MSZoning]]="RL",1,0)</f>
        <v>1</v>
      </c>
      <c r="E463">
        <f>IF(fun[[#This Row],[rl]]="RM",1,0)</f>
        <v>0</v>
      </c>
      <c r="F463">
        <f>IF(fun[[#This Row],[rm]]="RH",1,0)</f>
        <v>0</v>
      </c>
      <c r="G463">
        <f>IF(fun[[#This Row],[rh]]="C (all)",1,0)</f>
        <v>0</v>
      </c>
      <c r="H463">
        <v>60</v>
      </c>
      <c r="I463">
        <f>IF(fun[[#This Row],[LotFrontage]]="NA",0,fun[[#This Row],[LotFrontage]])</f>
        <v>60</v>
      </c>
      <c r="J463">
        <v>7200</v>
      </c>
      <c r="K463" t="s">
        <v>108</v>
      </c>
      <c r="L463" t="s">
        <v>109</v>
      </c>
      <c r="M463" t="s">
        <v>110</v>
      </c>
      <c r="N463" t="s">
        <v>111</v>
      </c>
      <c r="O463" t="s">
        <v>112</v>
      </c>
      <c r="P463" t="s">
        <v>113</v>
      </c>
      <c r="Q463" t="s">
        <v>114</v>
      </c>
      <c r="R463" t="s">
        <v>258</v>
      </c>
      <c r="S463" t="s">
        <v>140</v>
      </c>
      <c r="T463" t="s">
        <v>116</v>
      </c>
      <c r="U463" t="s">
        <v>117</v>
      </c>
      <c r="V463" t="s">
        <v>118</v>
      </c>
      <c r="W463">
        <v>7</v>
      </c>
      <c r="X463">
        <v>9</v>
      </c>
      <c r="Y463">
        <v>1936</v>
      </c>
      <c r="Z463">
        <v>2007</v>
      </c>
      <c r="AA463" t="s">
        <v>119</v>
      </c>
      <c r="AB463" t="s">
        <v>120</v>
      </c>
      <c r="AC463" t="s">
        <v>150</v>
      </c>
      <c r="AD463" t="s">
        <v>150</v>
      </c>
      <c r="AE463" t="s">
        <v>143</v>
      </c>
      <c r="AF463">
        <v>0</v>
      </c>
      <c r="AG463" t="s">
        <v>123</v>
      </c>
      <c r="AH463">
        <f>IF(fun[[#This Row],[ExterQual]]="Ex",5,IF(fun[[#This Row],[ExterQual]]="Gd",4,IF(fun[[#This Row],[ExterQual]]="TA",3,IF(fun[[#This Row],[ExterQual]]="Fa",2,1))))</f>
        <v>4</v>
      </c>
      <c r="AI463" t="s">
        <v>123</v>
      </c>
      <c r="AJ463">
        <f>IF(fun[[#This Row],[ExterCond]]="Ex",5,IF(fun[[#This Row],[ExterCond]]="Gd",4,IF(fun[[#This Row],[ExterCond]]="TA",3,IF(fun[[#This Row],[ExterCond]]="Fa",2,1))))</f>
        <v>4</v>
      </c>
      <c r="AK463" t="s">
        <v>125</v>
      </c>
      <c r="AL463" t="s">
        <v>123</v>
      </c>
      <c r="AM463">
        <f>IF(fun[[#This Row],[BsmtQual]]="Ex",5,IF(fun[[#This Row],[BsmtQual]]="Gd",4,IF(fun[[#This Row],[BsmtQual]]="TA",3,IF(fun[[#This Row],[BsmtQual]]="Fa",2,IF(fun[[#This Row],[BsmtQual]]="Po",1,0)))))</f>
        <v>4</v>
      </c>
      <c r="AN463" t="s">
        <v>123</v>
      </c>
      <c r="AO463">
        <f>IF(fun[[#This Row],[BsmtCond]]="Ex",5,IF(fun[[#This Row],[BsmtCond]]="Gd",4,IF(fun[[#This Row],[BsmtCond]]="TA",3,IF(fun[[#This Row],[BsmtCond]]="Fa",2,IF(fun[[#This Row],[BsmtCond]]="Po",1,0)))))</f>
        <v>4</v>
      </c>
      <c r="AP463" t="s">
        <v>126</v>
      </c>
      <c r="AQ463">
        <f>IF(fun[[#This Row],[BsmtExposure]]="Gd",3,IF(fun[[#This Row],[BsmtExposure]]="Av",2,IF(fun[[#This Row],[BsmtExposure]]="Mn",1,0)))</f>
        <v>0</v>
      </c>
      <c r="AR463" t="s">
        <v>145</v>
      </c>
      <c r="AS463">
        <v>350</v>
      </c>
      <c r="AT463" t="s">
        <v>167</v>
      </c>
      <c r="AU463">
        <v>210</v>
      </c>
      <c r="AV463">
        <v>0</v>
      </c>
      <c r="AW463">
        <v>560</v>
      </c>
      <c r="AX463" t="s">
        <v>129</v>
      </c>
      <c r="AY463" t="s">
        <v>130</v>
      </c>
      <c r="AZ463">
        <f>IF(fun[[#This Row],[HeatingQC]]="Ex",5,IF(fun[[#This Row],[HeatingQC]]="Gd",4,IF(fun[[#This Row],[HeatingQC]]="TA",3,IF(fun[[#This Row],[HeatingQC]]="Fa",2,IF(fun[[#This Row],[HeatingQC]]="Po",1,0)))))</f>
        <v>5</v>
      </c>
      <c r="BA463" t="s">
        <v>131</v>
      </c>
      <c r="BB463" t="s">
        <v>132</v>
      </c>
      <c r="BC463">
        <v>575</v>
      </c>
      <c r="BD463">
        <v>560</v>
      </c>
      <c r="BE463">
        <v>0</v>
      </c>
      <c r="BF463">
        <v>1135</v>
      </c>
      <c r="BG463">
        <f>LOG(fun[[#This Row],[GrLivArea]])</f>
        <v>3.0549958615291417</v>
      </c>
      <c r="BH463">
        <v>1</v>
      </c>
      <c r="BI463">
        <v>0</v>
      </c>
      <c r="BJ463">
        <f>fun[[#This Row],[BsmtFullBath]]+(0.5*fun[[#This Row],[BsmtHalfBath]])</f>
        <v>1</v>
      </c>
      <c r="BK463">
        <v>1</v>
      </c>
      <c r="BL463">
        <v>0</v>
      </c>
      <c r="BM463">
        <f>fun[[#This Row],[HalfBath]]+fun[[#This Row],[TOTBaseBath]]+fun[[#This Row],[FullBath]]</f>
        <v>2</v>
      </c>
      <c r="BN463">
        <v>3</v>
      </c>
      <c r="BO463">
        <v>1</v>
      </c>
      <c r="BP463" t="s">
        <v>123</v>
      </c>
      <c r="BQ463">
        <f>IF(fun[[#This Row],[KitchenQual]]="Ex",5,IF(fun[[#This Row],[KitchenQual]]="Gd",4,IF(fun[[#This Row],[KitchenQual]]="TA",3,IF(fun[[#This Row],[KitchenQual]]="Fa",2,0))))</f>
        <v>4</v>
      </c>
      <c r="BR463">
        <v>6</v>
      </c>
      <c r="BS463" t="s">
        <v>133</v>
      </c>
      <c r="BT463">
        <v>0</v>
      </c>
      <c r="BU463" t="s">
        <v>109</v>
      </c>
      <c r="BV463">
        <f>IF(fun[[#This Row],[FireplaceQu]]="Ex",5,IF(fun[[#This Row],[FireplaceQu]]="Gd",4,IF(fun[[#This Row],[FireplaceQu]]="TA",3,IF(fun[[#This Row],[FireplaceQu]]="Fa",2,0))))</f>
        <v>0</v>
      </c>
      <c r="BW463" t="s">
        <v>153</v>
      </c>
      <c r="BX463">
        <v>1971</v>
      </c>
      <c r="BY463" t="s">
        <v>135</v>
      </c>
      <c r="BZ463">
        <v>2</v>
      </c>
      <c r="CA463">
        <v>576</v>
      </c>
      <c r="CB463" t="s">
        <v>124</v>
      </c>
      <c r="CC463">
        <f>IF(fun[[#This Row],[GarageQual]]="Ex",5,IF(fun[[#This Row],[GarageQual]]="Gd",4,IF(fun[[#This Row],[GarageQual]]="TA",3,IF(fun[[#This Row],[GarageQual]]="Fa",2,IF(fun[[#This Row],[GarageQual]]="Po",1,0)))))</f>
        <v>3</v>
      </c>
      <c r="CD463" t="s">
        <v>124</v>
      </c>
      <c r="CE463">
        <f>IF(fun[[#This Row],[GarageCond]]="Ex",5,IF(fun[[#This Row],[GarageCond]]="Gd",4,IF(fun[[#This Row],[GarageCond]]="TA",3,IF(fun[[#This Row],[GarageCond]]="Fa",2,IF(fun[[#This Row],[GarageCond]]="Po",1,0)))))</f>
        <v>3</v>
      </c>
      <c r="CF463" t="s">
        <v>131</v>
      </c>
      <c r="CG463">
        <v>256</v>
      </c>
      <c r="CH463">
        <v>0</v>
      </c>
      <c r="CI463">
        <v>0</v>
      </c>
      <c r="CJ463">
        <v>0</v>
      </c>
      <c r="CK463">
        <v>0</v>
      </c>
      <c r="CL463">
        <f>(0.5*fun[[#This Row],[WoodDeckSF]])+fun[[#This Row],[OpenPorchSF]]+(2*fun[[#This Row],[EnclosedPorch]])+(1.5*fun[[#This Row],[3SsnPorch]])+fun[[#This Row],[ScreenPorch]]</f>
        <v>128</v>
      </c>
      <c r="CM463">
        <v>0</v>
      </c>
      <c r="CN463" t="s">
        <v>109</v>
      </c>
      <c r="CO463">
        <f>IF(fun[[#This Row],[PoolQC]]="Ex",5,IF(fun[[#This Row],[PoolQC]]="Gd",4,IF(fun[[#This Row],[PoolQC]]="TA",3,IF(fun[[#This Row],[PoolQC]]="Fa",2,IF(fun[[#This Row],[PoolQC]]="Po",1,0)))))</f>
        <v>0</v>
      </c>
      <c r="CP463" t="s">
        <v>160</v>
      </c>
      <c r="CQ463" t="s">
        <v>109</v>
      </c>
      <c r="CR463">
        <v>0</v>
      </c>
      <c r="CS463">
        <v>4</v>
      </c>
      <c r="CT463">
        <v>2009</v>
      </c>
      <c r="CU463" t="s">
        <v>136</v>
      </c>
      <c r="CV463" t="s">
        <v>137</v>
      </c>
      <c r="CW463">
        <f>COUNTIF(fun[[#This Row],[Id]:[SaleCondition]],0)</f>
        <v>18</v>
      </c>
      <c r="CX463">
        <f>COUNTIF(fun[[#This Row],[Id]:[SaleCondition]],"NA")</f>
        <v>4</v>
      </c>
      <c r="CY46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63">
        <f>fun[NUM_ExCond]+fun[NUM_BsmtCond]+fun[NUM_GarCond]</f>
        <v>11</v>
      </c>
      <c r="DA4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135</v>
      </c>
      <c r="DB4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97.833333333333329</v>
      </c>
      <c r="DC463">
        <v>155000</v>
      </c>
    </row>
    <row r="464" spans="1:107" x14ac:dyDescent="0.25">
      <c r="A464">
        <v>463</v>
      </c>
      <c r="B464">
        <v>20</v>
      </c>
      <c r="C464" t="s">
        <v>107</v>
      </c>
      <c r="D464">
        <f>IF(fun[[#This Row],[MSZoning]]="RL",1,0)</f>
        <v>1</v>
      </c>
      <c r="E464">
        <f>IF(fun[[#This Row],[rl]]="RM",1,0)</f>
        <v>0</v>
      </c>
      <c r="F464">
        <f>IF(fun[[#This Row],[rm]]="RH",1,0)</f>
        <v>0</v>
      </c>
      <c r="G464">
        <f>IF(fun[[#This Row],[rh]]="C (all)",1,0)</f>
        <v>0</v>
      </c>
      <c r="H464">
        <v>60</v>
      </c>
      <c r="I464">
        <f>IF(fun[[#This Row],[LotFrontage]]="NA",0,fun[[#This Row],[LotFrontage]])</f>
        <v>60</v>
      </c>
      <c r="J464">
        <v>8281</v>
      </c>
      <c r="K464" t="s">
        <v>108</v>
      </c>
      <c r="L464" t="s">
        <v>109</v>
      </c>
      <c r="M464" t="s">
        <v>146</v>
      </c>
      <c r="N464" t="s">
        <v>111</v>
      </c>
      <c r="O464" t="s">
        <v>112</v>
      </c>
      <c r="P464" t="s">
        <v>113</v>
      </c>
      <c r="Q464" t="s">
        <v>114</v>
      </c>
      <c r="R464" t="s">
        <v>177</v>
      </c>
      <c r="S464" t="s">
        <v>116</v>
      </c>
      <c r="T464" t="s">
        <v>116</v>
      </c>
      <c r="U464" t="s">
        <v>117</v>
      </c>
      <c r="V464" t="s">
        <v>141</v>
      </c>
      <c r="W464">
        <v>5</v>
      </c>
      <c r="X464">
        <v>5</v>
      </c>
      <c r="Y464">
        <v>1965</v>
      </c>
      <c r="Z464">
        <v>1965</v>
      </c>
      <c r="AA464" t="s">
        <v>119</v>
      </c>
      <c r="AB464" t="s">
        <v>120</v>
      </c>
      <c r="AC464" t="s">
        <v>142</v>
      </c>
      <c r="AD464" t="s">
        <v>142</v>
      </c>
      <c r="AE464" t="s">
        <v>143</v>
      </c>
      <c r="AF464">
        <v>0</v>
      </c>
      <c r="AG464" t="s">
        <v>124</v>
      </c>
      <c r="AH464">
        <f>IF(fun[[#This Row],[ExterQual]]="Ex",5,IF(fun[[#This Row],[ExterQual]]="Gd",4,IF(fun[[#This Row],[ExterQual]]="TA",3,IF(fun[[#This Row],[ExterQual]]="Fa",2,1))))</f>
        <v>3</v>
      </c>
      <c r="AI464" t="s">
        <v>124</v>
      </c>
      <c r="AJ464">
        <f>IF(fun[[#This Row],[ExterCond]]="Ex",5,IF(fun[[#This Row],[ExterCond]]="Gd",4,IF(fun[[#This Row],[ExterCond]]="TA",3,IF(fun[[#This Row],[ExterCond]]="Fa",2,1))))</f>
        <v>3</v>
      </c>
      <c r="AK464" t="s">
        <v>144</v>
      </c>
      <c r="AL464" t="s">
        <v>124</v>
      </c>
      <c r="AM464">
        <f>IF(fun[[#This Row],[BsmtQual]]="Ex",5,IF(fun[[#This Row],[BsmtQual]]="Gd",4,IF(fun[[#This Row],[BsmtQual]]="TA",3,IF(fun[[#This Row],[BsmtQual]]="Fa",2,IF(fun[[#This Row],[BsmtQual]]="Po",1,0)))))</f>
        <v>3</v>
      </c>
      <c r="AN464" t="s">
        <v>124</v>
      </c>
      <c r="AO464">
        <f>IF(fun[[#This Row],[BsmtCond]]="Ex",5,IF(fun[[#This Row],[BsmtCond]]="Gd",4,IF(fun[[#This Row],[BsmtCond]]="TA",3,IF(fun[[#This Row],[BsmtCond]]="Fa",2,IF(fun[[#This Row],[BsmtCond]]="Po",1,0)))))</f>
        <v>3</v>
      </c>
      <c r="AP464" t="s">
        <v>126</v>
      </c>
      <c r="AQ464">
        <f>IF(fun[[#This Row],[BsmtExposure]]="Gd",3,IF(fun[[#This Row],[BsmtExposure]]="Av",2,IF(fun[[#This Row],[BsmtExposure]]="Mn",1,0)))</f>
        <v>0</v>
      </c>
      <c r="AR464" t="s">
        <v>179</v>
      </c>
      <c r="AS464">
        <v>553</v>
      </c>
      <c r="AT464" t="s">
        <v>167</v>
      </c>
      <c r="AU464">
        <v>311</v>
      </c>
      <c r="AV464">
        <v>0</v>
      </c>
      <c r="AW464">
        <v>864</v>
      </c>
      <c r="AX464" t="s">
        <v>129</v>
      </c>
      <c r="AY464" t="s">
        <v>123</v>
      </c>
      <c r="AZ464">
        <f>IF(fun[[#This Row],[HeatingQC]]="Ex",5,IF(fun[[#This Row],[HeatingQC]]="Gd",4,IF(fun[[#This Row],[HeatingQC]]="TA",3,IF(fun[[#This Row],[HeatingQC]]="Fa",2,IF(fun[[#This Row],[HeatingQC]]="Po",1,0)))))</f>
        <v>4</v>
      </c>
      <c r="BA464" t="s">
        <v>131</v>
      </c>
      <c r="BB464" t="s">
        <v>132</v>
      </c>
      <c r="BC464">
        <v>864</v>
      </c>
      <c r="BD464">
        <v>0</v>
      </c>
      <c r="BE464">
        <v>0</v>
      </c>
      <c r="BF464">
        <v>864</v>
      </c>
      <c r="BG464">
        <f>LOG(fun[[#This Row],[GrLivArea]])</f>
        <v>2.9365137424788932</v>
      </c>
      <c r="BH464">
        <v>0</v>
      </c>
      <c r="BI464">
        <v>0</v>
      </c>
      <c r="BJ464">
        <f>fun[[#This Row],[BsmtFullBath]]+(0.5*fun[[#This Row],[BsmtHalfBath]])</f>
        <v>0</v>
      </c>
      <c r="BK464">
        <v>1</v>
      </c>
      <c r="BL464">
        <v>0</v>
      </c>
      <c r="BM464">
        <f>fun[[#This Row],[HalfBath]]+fun[[#This Row],[TOTBaseBath]]+fun[[#This Row],[FullBath]]</f>
        <v>1</v>
      </c>
      <c r="BN464">
        <v>3</v>
      </c>
      <c r="BO464">
        <v>1</v>
      </c>
      <c r="BP464" t="s">
        <v>124</v>
      </c>
      <c r="BQ464">
        <f>IF(fun[[#This Row],[KitchenQual]]="Ex",5,IF(fun[[#This Row],[KitchenQual]]="Gd",4,IF(fun[[#This Row],[KitchenQual]]="TA",3,IF(fun[[#This Row],[KitchenQual]]="Fa",2,0))))</f>
        <v>3</v>
      </c>
      <c r="BR464">
        <v>5</v>
      </c>
      <c r="BS464" t="s">
        <v>133</v>
      </c>
      <c r="BT464">
        <v>1</v>
      </c>
      <c r="BU464" t="s">
        <v>238</v>
      </c>
      <c r="BV464">
        <f>IF(fun[[#This Row],[FireplaceQu]]="Ex",5,IF(fun[[#This Row],[FireplaceQu]]="Gd",4,IF(fun[[#This Row],[FireplaceQu]]="TA",3,IF(fun[[#This Row],[FireplaceQu]]="Fa",2,0))))</f>
        <v>0</v>
      </c>
      <c r="BW464" t="s">
        <v>153</v>
      </c>
      <c r="BX464">
        <v>1965</v>
      </c>
      <c r="BY464" t="s">
        <v>128</v>
      </c>
      <c r="BZ464">
        <v>1</v>
      </c>
      <c r="CA464">
        <v>360</v>
      </c>
      <c r="CB464" t="s">
        <v>124</v>
      </c>
      <c r="CC464">
        <f>IF(fun[[#This Row],[GarageQual]]="Ex",5,IF(fun[[#This Row],[GarageQual]]="Gd",4,IF(fun[[#This Row],[GarageQual]]="TA",3,IF(fun[[#This Row],[GarageQual]]="Fa",2,IF(fun[[#This Row],[GarageQual]]="Po",1,0)))))</f>
        <v>3</v>
      </c>
      <c r="CD464" t="s">
        <v>124</v>
      </c>
      <c r="CE464">
        <f>IF(fun[[#This Row],[GarageCond]]="Ex",5,IF(fun[[#This Row],[GarageCond]]="Gd",4,IF(fun[[#This Row],[GarageCond]]="TA",3,IF(fun[[#This Row],[GarageCond]]="Fa",2,IF(fun[[#This Row],[GarageCond]]="Po",1,0)))))</f>
        <v>3</v>
      </c>
      <c r="CF464" t="s">
        <v>131</v>
      </c>
      <c r="CG464">
        <v>0</v>
      </c>
      <c r="CH464">
        <v>0</v>
      </c>
      <c r="CI464">
        <v>236</v>
      </c>
      <c r="CJ464">
        <v>0</v>
      </c>
      <c r="CK464">
        <v>0</v>
      </c>
      <c r="CL464">
        <f>(0.5*fun[[#This Row],[WoodDeckSF]])+fun[[#This Row],[OpenPorchSF]]+(2*fun[[#This Row],[EnclosedPorch]])+(1.5*fun[[#This Row],[3SsnPorch]])+fun[[#This Row],[ScreenPorch]]</f>
        <v>472</v>
      </c>
      <c r="CM464">
        <v>0</v>
      </c>
      <c r="CN464" t="s">
        <v>109</v>
      </c>
      <c r="CO464">
        <f>IF(fun[[#This Row],[PoolQC]]="Ex",5,IF(fun[[#This Row],[PoolQC]]="Gd",4,IF(fun[[#This Row],[PoolQC]]="TA",3,IF(fun[[#This Row],[PoolQC]]="Fa",2,IF(fun[[#This Row],[PoolQC]]="Po",1,0)))))</f>
        <v>0</v>
      </c>
      <c r="CP464" t="s">
        <v>189</v>
      </c>
      <c r="CQ464" t="s">
        <v>109</v>
      </c>
      <c r="CR464">
        <v>0</v>
      </c>
      <c r="CS464">
        <v>12</v>
      </c>
      <c r="CT464">
        <v>2009</v>
      </c>
      <c r="CU464" t="s">
        <v>136</v>
      </c>
      <c r="CV464" t="s">
        <v>137</v>
      </c>
      <c r="CW464">
        <f>COUNTIF(fun[[#This Row],[Id]:[SaleCondition]],0)</f>
        <v>20</v>
      </c>
      <c r="CX464">
        <f>COUNTIF(fun[[#This Row],[Id]:[SaleCondition]],"NA")</f>
        <v>3</v>
      </c>
      <c r="CY464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464">
        <f>fun[NUM_ExCond]+fun[NUM_BsmtCond]+fun[NUM_GarCond]</f>
        <v>9</v>
      </c>
      <c r="DA4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4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464">
        <v>62383</v>
      </c>
    </row>
    <row r="465" spans="1:107" x14ac:dyDescent="0.25">
      <c r="A465">
        <v>464</v>
      </c>
      <c r="B465">
        <v>70</v>
      </c>
      <c r="C465" t="s">
        <v>107</v>
      </c>
      <c r="D465">
        <f>IF(fun[[#This Row],[MSZoning]]="RL",1,0)</f>
        <v>1</v>
      </c>
      <c r="E465">
        <f>IF(fun[[#This Row],[rl]]="RM",1,0)</f>
        <v>0</v>
      </c>
      <c r="F465">
        <f>IF(fun[[#This Row],[rm]]="RH",1,0)</f>
        <v>0</v>
      </c>
      <c r="G465">
        <f>IF(fun[[#This Row],[rh]]="C (all)",1,0)</f>
        <v>0</v>
      </c>
      <c r="H465">
        <v>74</v>
      </c>
      <c r="I465">
        <f>IF(fun[[#This Row],[LotFrontage]]="NA",0,fun[[#This Row],[LotFrontage]])</f>
        <v>74</v>
      </c>
      <c r="J465">
        <v>11988</v>
      </c>
      <c r="K465" t="s">
        <v>108</v>
      </c>
      <c r="L465" t="s">
        <v>109</v>
      </c>
      <c r="M465" t="s">
        <v>146</v>
      </c>
      <c r="N465" t="s">
        <v>225</v>
      </c>
      <c r="O465" t="s">
        <v>112</v>
      </c>
      <c r="P465" t="s">
        <v>113</v>
      </c>
      <c r="Q465" t="s">
        <v>220</v>
      </c>
      <c r="R465" t="s">
        <v>149</v>
      </c>
      <c r="S465" t="s">
        <v>116</v>
      </c>
      <c r="T465" t="s">
        <v>116</v>
      </c>
      <c r="U465" t="s">
        <v>117</v>
      </c>
      <c r="V465" t="s">
        <v>118</v>
      </c>
      <c r="W465">
        <v>6</v>
      </c>
      <c r="X465">
        <v>7</v>
      </c>
      <c r="Y465">
        <v>1934</v>
      </c>
      <c r="Z465">
        <v>1995</v>
      </c>
      <c r="AA465" t="s">
        <v>178</v>
      </c>
      <c r="AB465" t="s">
        <v>120</v>
      </c>
      <c r="AC465" t="s">
        <v>229</v>
      </c>
      <c r="AD465" t="s">
        <v>229</v>
      </c>
      <c r="AE465" t="s">
        <v>143</v>
      </c>
      <c r="AF465">
        <v>0</v>
      </c>
      <c r="AG465" t="s">
        <v>124</v>
      </c>
      <c r="AH465">
        <f>IF(fun[[#This Row],[ExterQual]]="Ex",5,IF(fun[[#This Row],[ExterQual]]="Gd",4,IF(fun[[#This Row],[ExterQual]]="TA",3,IF(fun[[#This Row],[ExterQual]]="Fa",2,1))))</f>
        <v>3</v>
      </c>
      <c r="AI465" t="s">
        <v>124</v>
      </c>
      <c r="AJ465">
        <f>IF(fun[[#This Row],[ExterCond]]="Ex",5,IF(fun[[#This Row],[ExterCond]]="Gd",4,IF(fun[[#This Row],[ExterCond]]="TA",3,IF(fun[[#This Row],[ExterCond]]="Fa",2,1))))</f>
        <v>3</v>
      </c>
      <c r="AK465" t="s">
        <v>144</v>
      </c>
      <c r="AL465" t="s">
        <v>124</v>
      </c>
      <c r="AM465">
        <f>IF(fun[[#This Row],[BsmtQual]]="Ex",5,IF(fun[[#This Row],[BsmtQual]]="Gd",4,IF(fun[[#This Row],[BsmtQual]]="TA",3,IF(fun[[#This Row],[BsmtQual]]="Fa",2,IF(fun[[#This Row],[BsmtQual]]="Po",1,0)))))</f>
        <v>3</v>
      </c>
      <c r="AN465" t="s">
        <v>124</v>
      </c>
      <c r="AO465">
        <f>IF(fun[[#This Row],[BsmtCond]]="Ex",5,IF(fun[[#This Row],[BsmtCond]]="Gd",4,IF(fun[[#This Row],[BsmtCond]]="TA",3,IF(fun[[#This Row],[BsmtCond]]="Fa",2,IF(fun[[#This Row],[BsmtCond]]="Po",1,0)))))</f>
        <v>3</v>
      </c>
      <c r="AP465" t="s">
        <v>126</v>
      </c>
      <c r="AQ465">
        <f>IF(fun[[#This Row],[BsmtExposure]]="Gd",3,IF(fun[[#This Row],[BsmtExposure]]="Av",2,IF(fun[[#This Row],[BsmtExposure]]="Mn",1,0)))</f>
        <v>0</v>
      </c>
      <c r="AR465" t="s">
        <v>198</v>
      </c>
      <c r="AS465">
        <v>326</v>
      </c>
      <c r="AT465" t="s">
        <v>128</v>
      </c>
      <c r="AU465">
        <v>0</v>
      </c>
      <c r="AV465">
        <v>389</v>
      </c>
      <c r="AW465">
        <v>715</v>
      </c>
      <c r="AX465" t="s">
        <v>129</v>
      </c>
      <c r="AY465" t="s">
        <v>173</v>
      </c>
      <c r="AZ465">
        <f>IF(fun[[#This Row],[HeatingQC]]="Ex",5,IF(fun[[#This Row],[HeatingQC]]="Gd",4,IF(fun[[#This Row],[HeatingQC]]="TA",3,IF(fun[[#This Row],[HeatingQC]]="Fa",2,IF(fun[[#This Row],[HeatingQC]]="Po",1,0)))))</f>
        <v>2</v>
      </c>
      <c r="BA465" t="s">
        <v>131</v>
      </c>
      <c r="BB465" t="s">
        <v>190</v>
      </c>
      <c r="BC465">
        <v>849</v>
      </c>
      <c r="BD465">
        <v>811</v>
      </c>
      <c r="BE465">
        <v>0</v>
      </c>
      <c r="BF465">
        <v>1660</v>
      </c>
      <c r="BG465">
        <f>LOG(fun[[#This Row],[GrLivArea]])</f>
        <v>3.220108088040055</v>
      </c>
      <c r="BH465">
        <v>0</v>
      </c>
      <c r="BI465">
        <v>0</v>
      </c>
      <c r="BJ465">
        <f>fun[[#This Row],[BsmtFullBath]]+(0.5*fun[[#This Row],[BsmtHalfBath]])</f>
        <v>0</v>
      </c>
      <c r="BK465">
        <v>1</v>
      </c>
      <c r="BL465">
        <v>1</v>
      </c>
      <c r="BM465">
        <f>fun[[#This Row],[HalfBath]]+fun[[#This Row],[TOTBaseBath]]+fun[[#This Row],[FullBath]]</f>
        <v>2</v>
      </c>
      <c r="BN465">
        <v>3</v>
      </c>
      <c r="BO465">
        <v>1</v>
      </c>
      <c r="BP465" t="s">
        <v>124</v>
      </c>
      <c r="BQ465">
        <f>IF(fun[[#This Row],[KitchenQual]]="Ex",5,IF(fun[[#This Row],[KitchenQual]]="Gd",4,IF(fun[[#This Row],[KitchenQual]]="TA",3,IF(fun[[#This Row],[KitchenQual]]="Fa",2,0))))</f>
        <v>3</v>
      </c>
      <c r="BR465">
        <v>6</v>
      </c>
      <c r="BS465" t="s">
        <v>133</v>
      </c>
      <c r="BT465">
        <v>1</v>
      </c>
      <c r="BU465" t="s">
        <v>123</v>
      </c>
      <c r="BV465">
        <f>IF(fun[[#This Row],[FireplaceQu]]="Ex",5,IF(fun[[#This Row],[FireplaceQu]]="Gd",4,IF(fun[[#This Row],[FireplaceQu]]="TA",3,IF(fun[[#This Row],[FireplaceQu]]="Fa",2,0))))</f>
        <v>4</v>
      </c>
      <c r="BW465" t="s">
        <v>153</v>
      </c>
      <c r="BX465">
        <v>1939</v>
      </c>
      <c r="BY465" t="s">
        <v>128</v>
      </c>
      <c r="BZ465">
        <v>1</v>
      </c>
      <c r="CA465">
        <v>240</v>
      </c>
      <c r="CB465" t="s">
        <v>124</v>
      </c>
      <c r="CC465">
        <f>IF(fun[[#This Row],[GarageQual]]="Ex",5,IF(fun[[#This Row],[GarageQual]]="Gd",4,IF(fun[[#This Row],[GarageQual]]="TA",3,IF(fun[[#This Row],[GarageQual]]="Fa",2,IF(fun[[#This Row],[GarageQual]]="Po",1,0)))))</f>
        <v>3</v>
      </c>
      <c r="CD465" t="s">
        <v>124</v>
      </c>
      <c r="CE465">
        <f>IF(fun[[#This Row],[GarageCond]]="Ex",5,IF(fun[[#This Row],[GarageCond]]="Gd",4,IF(fun[[#This Row],[GarageCond]]="TA",3,IF(fun[[#This Row],[GarageCond]]="Fa",2,IF(fun[[#This Row],[GarageCond]]="Po",1,0)))))</f>
        <v>3</v>
      </c>
      <c r="CF465" t="s">
        <v>131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f>(0.5*fun[[#This Row],[WoodDeckSF]])+fun[[#This Row],[OpenPorchSF]]+(2*fun[[#This Row],[EnclosedPorch]])+(1.5*fun[[#This Row],[3SsnPorch]])+fun[[#This Row],[ScreenPorch]]</f>
        <v>0</v>
      </c>
      <c r="CM465">
        <v>0</v>
      </c>
      <c r="CN465" t="s">
        <v>109</v>
      </c>
      <c r="CO465">
        <f>IF(fun[[#This Row],[PoolQC]]="Ex",5,IF(fun[[#This Row],[PoolQC]]="Gd",4,IF(fun[[#This Row],[PoolQC]]="TA",3,IF(fun[[#This Row],[PoolQC]]="Fa",2,IF(fun[[#This Row],[PoolQC]]="Po",1,0)))))</f>
        <v>0</v>
      </c>
      <c r="CP465" t="s">
        <v>109</v>
      </c>
      <c r="CQ465" t="s">
        <v>109</v>
      </c>
      <c r="CR465">
        <v>0</v>
      </c>
      <c r="CS465">
        <v>8</v>
      </c>
      <c r="CT465">
        <v>2008</v>
      </c>
      <c r="CU465" t="s">
        <v>136</v>
      </c>
      <c r="CV465" t="s">
        <v>137</v>
      </c>
      <c r="CW465">
        <f>COUNTIF(fun[[#This Row],[Id]:[SaleCondition]],0)</f>
        <v>19</v>
      </c>
      <c r="CX465">
        <f>COUNTIF(fun[[#This Row],[Id]:[SaleCondition]],"NA")</f>
        <v>4</v>
      </c>
      <c r="CY465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65">
        <f>fun[NUM_ExCond]+fun[NUM_BsmtCond]+fun[NUM_GarCond]</f>
        <v>9</v>
      </c>
      <c r="DA4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4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66.75</v>
      </c>
      <c r="DC465">
        <v>188700</v>
      </c>
    </row>
    <row r="466" spans="1:107" x14ac:dyDescent="0.25">
      <c r="A466">
        <v>465</v>
      </c>
      <c r="B466">
        <v>20</v>
      </c>
      <c r="C466" t="s">
        <v>107</v>
      </c>
      <c r="D466">
        <f>IF(fun[[#This Row],[MSZoning]]="RL",1,0)</f>
        <v>1</v>
      </c>
      <c r="E466">
        <f>IF(fun[[#This Row],[rl]]="RM",1,0)</f>
        <v>0</v>
      </c>
      <c r="F466">
        <f>IF(fun[[#This Row],[rm]]="RH",1,0)</f>
        <v>0</v>
      </c>
      <c r="G466">
        <f>IF(fun[[#This Row],[rh]]="C (all)",1,0)</f>
        <v>0</v>
      </c>
      <c r="H466">
        <v>60</v>
      </c>
      <c r="I466">
        <f>IF(fun[[#This Row],[LotFrontage]]="NA",0,fun[[#This Row],[LotFrontage]])</f>
        <v>60</v>
      </c>
      <c r="J466">
        <v>8430</v>
      </c>
      <c r="K466" t="s">
        <v>108</v>
      </c>
      <c r="L466" t="s">
        <v>109</v>
      </c>
      <c r="M466" t="s">
        <v>110</v>
      </c>
      <c r="N466" t="s">
        <v>225</v>
      </c>
      <c r="O466" t="s">
        <v>112</v>
      </c>
      <c r="P466" t="s">
        <v>113</v>
      </c>
      <c r="Q466" t="s">
        <v>220</v>
      </c>
      <c r="R466" t="s">
        <v>115</v>
      </c>
      <c r="S466" t="s">
        <v>116</v>
      </c>
      <c r="T466" t="s">
        <v>116</v>
      </c>
      <c r="U466" t="s">
        <v>117</v>
      </c>
      <c r="V466" t="s">
        <v>141</v>
      </c>
      <c r="W466">
        <v>5</v>
      </c>
      <c r="X466">
        <v>5</v>
      </c>
      <c r="Y466">
        <v>1978</v>
      </c>
      <c r="Z466">
        <v>1978</v>
      </c>
      <c r="AA466" t="s">
        <v>119</v>
      </c>
      <c r="AB466" t="s">
        <v>120</v>
      </c>
      <c r="AC466" t="s">
        <v>166</v>
      </c>
      <c r="AD466" t="s">
        <v>166</v>
      </c>
      <c r="AE466" t="s">
        <v>122</v>
      </c>
      <c r="AF466">
        <v>136</v>
      </c>
      <c r="AG466" t="s">
        <v>124</v>
      </c>
      <c r="AH466">
        <f>IF(fun[[#This Row],[ExterQual]]="Ex",5,IF(fun[[#This Row],[ExterQual]]="Gd",4,IF(fun[[#This Row],[ExterQual]]="TA",3,IF(fun[[#This Row],[ExterQual]]="Fa",2,1))))</f>
        <v>3</v>
      </c>
      <c r="AI466" t="s">
        <v>124</v>
      </c>
      <c r="AJ466">
        <f>IF(fun[[#This Row],[ExterCond]]="Ex",5,IF(fun[[#This Row],[ExterCond]]="Gd",4,IF(fun[[#This Row],[ExterCond]]="TA",3,IF(fun[[#This Row],[ExterCond]]="Fa",2,1))))</f>
        <v>3</v>
      </c>
      <c r="AK466" t="s">
        <v>144</v>
      </c>
      <c r="AL466" t="s">
        <v>123</v>
      </c>
      <c r="AM466">
        <f>IF(fun[[#This Row],[BsmtQual]]="Ex",5,IF(fun[[#This Row],[BsmtQual]]="Gd",4,IF(fun[[#This Row],[BsmtQual]]="TA",3,IF(fun[[#This Row],[BsmtQual]]="Fa",2,IF(fun[[#This Row],[BsmtQual]]="Po",1,0)))))</f>
        <v>4</v>
      </c>
      <c r="AN466" t="s">
        <v>124</v>
      </c>
      <c r="AO466">
        <f>IF(fun[[#This Row],[BsmtCond]]="Ex",5,IF(fun[[#This Row],[BsmtCond]]="Gd",4,IF(fun[[#This Row],[BsmtCond]]="TA",3,IF(fun[[#This Row],[BsmtCond]]="Fa",2,IF(fun[[#This Row],[BsmtCond]]="Po",1,0)))))</f>
        <v>3</v>
      </c>
      <c r="AP466" t="s">
        <v>126</v>
      </c>
      <c r="AQ466">
        <f>IF(fun[[#This Row],[BsmtExposure]]="Gd",3,IF(fun[[#This Row],[BsmtExposure]]="Av",2,IF(fun[[#This Row],[BsmtExposure]]="Mn",1,0)))</f>
        <v>0</v>
      </c>
      <c r="AR466" t="s">
        <v>179</v>
      </c>
      <c r="AS466">
        <v>616</v>
      </c>
      <c r="AT466" t="s">
        <v>128</v>
      </c>
      <c r="AU466">
        <v>0</v>
      </c>
      <c r="AV466">
        <v>424</v>
      </c>
      <c r="AW466">
        <v>1040</v>
      </c>
      <c r="AX466" t="s">
        <v>129</v>
      </c>
      <c r="AY466" t="s">
        <v>124</v>
      </c>
      <c r="AZ466">
        <f>IF(fun[[#This Row],[HeatingQC]]="Ex",5,IF(fun[[#This Row],[HeatingQC]]="Gd",4,IF(fun[[#This Row],[HeatingQC]]="TA",3,IF(fun[[#This Row],[HeatingQC]]="Fa",2,IF(fun[[#This Row],[HeatingQC]]="Po",1,0)))))</f>
        <v>3</v>
      </c>
      <c r="BA466" t="s">
        <v>131</v>
      </c>
      <c r="BB466" t="s">
        <v>132</v>
      </c>
      <c r="BC466">
        <v>1040</v>
      </c>
      <c r="BD466">
        <v>0</v>
      </c>
      <c r="BE466">
        <v>0</v>
      </c>
      <c r="BF466">
        <v>1040</v>
      </c>
      <c r="BG466">
        <f>LOG(fun[[#This Row],[GrLivArea]])</f>
        <v>3.0170333392987803</v>
      </c>
      <c r="BH466">
        <v>0</v>
      </c>
      <c r="BI466">
        <v>0</v>
      </c>
      <c r="BJ466">
        <f>fun[[#This Row],[BsmtFullBath]]+(0.5*fun[[#This Row],[BsmtHalfBath]])</f>
        <v>0</v>
      </c>
      <c r="BK466">
        <v>2</v>
      </c>
      <c r="BL466">
        <v>0</v>
      </c>
      <c r="BM466">
        <f>fun[[#This Row],[HalfBath]]+fun[[#This Row],[TOTBaseBath]]+fun[[#This Row],[FullBath]]</f>
        <v>2</v>
      </c>
      <c r="BN466">
        <v>3</v>
      </c>
      <c r="BO466">
        <v>1</v>
      </c>
      <c r="BP466" t="s">
        <v>124</v>
      </c>
      <c r="BQ466">
        <f>IF(fun[[#This Row],[KitchenQual]]="Ex",5,IF(fun[[#This Row],[KitchenQual]]="Gd",4,IF(fun[[#This Row],[KitchenQual]]="TA",3,IF(fun[[#This Row],[KitchenQual]]="Fa",2,0))))</f>
        <v>3</v>
      </c>
      <c r="BR466">
        <v>5</v>
      </c>
      <c r="BS466" t="s">
        <v>133</v>
      </c>
      <c r="BT466">
        <v>0</v>
      </c>
      <c r="BU466" t="s">
        <v>109</v>
      </c>
      <c r="BV466">
        <f>IF(fun[[#This Row],[FireplaceQu]]="Ex",5,IF(fun[[#This Row],[FireplaceQu]]="Gd",4,IF(fun[[#This Row],[FireplaceQu]]="TA",3,IF(fun[[#This Row],[FireplaceQu]]="Fa",2,0))))</f>
        <v>0</v>
      </c>
      <c r="BW466" t="s">
        <v>109</v>
      </c>
      <c r="BX466" t="s">
        <v>109</v>
      </c>
      <c r="BY466" t="s">
        <v>109</v>
      </c>
      <c r="BZ466">
        <v>0</v>
      </c>
      <c r="CA466">
        <v>0</v>
      </c>
      <c r="CB466" t="s">
        <v>109</v>
      </c>
      <c r="CC466">
        <f>IF(fun[[#This Row],[GarageQual]]="Ex",5,IF(fun[[#This Row],[GarageQual]]="Gd",4,IF(fun[[#This Row],[GarageQual]]="TA",3,IF(fun[[#This Row],[GarageQual]]="Fa",2,IF(fun[[#This Row],[GarageQual]]="Po",1,0)))))</f>
        <v>0</v>
      </c>
      <c r="CD466" t="s">
        <v>109</v>
      </c>
      <c r="CE466">
        <f>IF(fun[[#This Row],[GarageCond]]="Ex",5,IF(fun[[#This Row],[GarageCond]]="Gd",4,IF(fun[[#This Row],[GarageCond]]="TA",3,IF(fun[[#This Row],[GarageCond]]="Fa",2,IF(fun[[#This Row],[GarageCond]]="Po",1,0)))))</f>
        <v>0</v>
      </c>
      <c r="CF466" t="s">
        <v>131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f>(0.5*fun[[#This Row],[WoodDeckSF]])+fun[[#This Row],[OpenPorchSF]]+(2*fun[[#This Row],[EnclosedPorch]])+(1.5*fun[[#This Row],[3SsnPorch]])+fun[[#This Row],[ScreenPorch]]</f>
        <v>0</v>
      </c>
      <c r="CM466">
        <v>0</v>
      </c>
      <c r="CN466" t="s">
        <v>109</v>
      </c>
      <c r="CO466">
        <f>IF(fun[[#This Row],[PoolQC]]="Ex",5,IF(fun[[#This Row],[PoolQC]]="Gd",4,IF(fun[[#This Row],[PoolQC]]="TA",3,IF(fun[[#This Row],[PoolQC]]="Fa",2,IF(fun[[#This Row],[PoolQC]]="Po",1,0)))))</f>
        <v>0</v>
      </c>
      <c r="CP466" t="s">
        <v>109</v>
      </c>
      <c r="CQ466" t="s">
        <v>109</v>
      </c>
      <c r="CR466">
        <v>0</v>
      </c>
      <c r="CS466">
        <v>8</v>
      </c>
      <c r="CT466">
        <v>2009</v>
      </c>
      <c r="CU466" t="s">
        <v>136</v>
      </c>
      <c r="CV466" t="s">
        <v>137</v>
      </c>
      <c r="CW466">
        <f>COUNTIF(fun[[#This Row],[Id]:[SaleCondition]],0)</f>
        <v>26</v>
      </c>
      <c r="CX466">
        <f>COUNTIF(fun[[#This Row],[Id]:[SaleCondition]],"NA")</f>
        <v>10</v>
      </c>
      <c r="CY466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466">
        <f>fun[NUM_ExCond]+fun[NUM_BsmtCond]+fun[NUM_GarCond]</f>
        <v>6</v>
      </c>
      <c r="DA4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4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45.5</v>
      </c>
      <c r="DC466">
        <v>124000</v>
      </c>
    </row>
    <row r="467" spans="1:107" x14ac:dyDescent="0.25">
      <c r="A467">
        <v>466</v>
      </c>
      <c r="B467">
        <v>120</v>
      </c>
      <c r="C467" t="s">
        <v>168</v>
      </c>
      <c r="D467">
        <f>IF(fun[[#This Row],[MSZoning]]="RL",1,0)</f>
        <v>0</v>
      </c>
      <c r="E467">
        <f>IF(fun[[#This Row],[rl]]="RM",1,0)</f>
        <v>0</v>
      </c>
      <c r="F467">
        <f>IF(fun[[#This Row],[rm]]="RH",1,0)</f>
        <v>0</v>
      </c>
      <c r="G467">
        <f>IF(fun[[#This Row],[rh]]="C (all)",1,0)</f>
        <v>0</v>
      </c>
      <c r="H467" t="s">
        <v>109</v>
      </c>
      <c r="I467">
        <f>IF(fun[[#This Row],[LotFrontage]]="NA",0,fun[[#This Row],[LotFrontage]])</f>
        <v>0</v>
      </c>
      <c r="J467">
        <v>3072</v>
      </c>
      <c r="K467" t="s">
        <v>108</v>
      </c>
      <c r="L467" t="s">
        <v>109</v>
      </c>
      <c r="M467" t="s">
        <v>110</v>
      </c>
      <c r="N467" t="s">
        <v>111</v>
      </c>
      <c r="O467" t="s">
        <v>112</v>
      </c>
      <c r="P467" t="s">
        <v>113</v>
      </c>
      <c r="Q467" t="s">
        <v>114</v>
      </c>
      <c r="R467" t="s">
        <v>253</v>
      </c>
      <c r="S467" t="s">
        <v>116</v>
      </c>
      <c r="T467" t="s">
        <v>116</v>
      </c>
      <c r="U467" t="s">
        <v>205</v>
      </c>
      <c r="V467" t="s">
        <v>141</v>
      </c>
      <c r="W467">
        <v>7</v>
      </c>
      <c r="X467">
        <v>5</v>
      </c>
      <c r="Y467">
        <v>2004</v>
      </c>
      <c r="Z467">
        <v>2004</v>
      </c>
      <c r="AA467" t="s">
        <v>178</v>
      </c>
      <c r="AB467" t="s">
        <v>120</v>
      </c>
      <c r="AC467" t="s">
        <v>121</v>
      </c>
      <c r="AD467" t="s">
        <v>121</v>
      </c>
      <c r="AE467" t="s">
        <v>122</v>
      </c>
      <c r="AF467">
        <v>18</v>
      </c>
      <c r="AG467" t="s">
        <v>123</v>
      </c>
      <c r="AH467">
        <f>IF(fun[[#This Row],[ExterQual]]="Ex",5,IF(fun[[#This Row],[ExterQual]]="Gd",4,IF(fun[[#This Row],[ExterQual]]="TA",3,IF(fun[[#This Row],[ExterQual]]="Fa",2,1))))</f>
        <v>4</v>
      </c>
      <c r="AI467" t="s">
        <v>124</v>
      </c>
      <c r="AJ467">
        <f>IF(fun[[#This Row],[ExterCond]]="Ex",5,IF(fun[[#This Row],[ExterCond]]="Gd",4,IF(fun[[#This Row],[ExterCond]]="TA",3,IF(fun[[#This Row],[ExterCond]]="Fa",2,1))))</f>
        <v>3</v>
      </c>
      <c r="AK467" t="s">
        <v>125</v>
      </c>
      <c r="AL467" t="s">
        <v>123</v>
      </c>
      <c r="AM467">
        <f>IF(fun[[#This Row],[BsmtQual]]="Ex",5,IF(fun[[#This Row],[BsmtQual]]="Gd",4,IF(fun[[#This Row],[BsmtQual]]="TA",3,IF(fun[[#This Row],[BsmtQual]]="Fa",2,IF(fun[[#This Row],[BsmtQual]]="Po",1,0)))))</f>
        <v>4</v>
      </c>
      <c r="AN467" t="s">
        <v>124</v>
      </c>
      <c r="AO467">
        <f>IF(fun[[#This Row],[BsmtCond]]="Ex",5,IF(fun[[#This Row],[BsmtCond]]="Gd",4,IF(fun[[#This Row],[BsmtCond]]="TA",3,IF(fun[[#This Row],[BsmtCond]]="Fa",2,IF(fun[[#This Row],[BsmtCond]]="Po",1,0)))))</f>
        <v>3</v>
      </c>
      <c r="AP467" t="s">
        <v>126</v>
      </c>
      <c r="AQ467">
        <f>IF(fun[[#This Row],[BsmtExposure]]="Gd",3,IF(fun[[#This Row],[BsmtExposure]]="Av",2,IF(fun[[#This Row],[BsmtExposure]]="Mn",1,0)))</f>
        <v>0</v>
      </c>
      <c r="AR467" t="s">
        <v>128</v>
      </c>
      <c r="AS467">
        <v>0</v>
      </c>
      <c r="AT467" t="s">
        <v>128</v>
      </c>
      <c r="AU467">
        <v>0</v>
      </c>
      <c r="AV467">
        <v>1375</v>
      </c>
      <c r="AW467">
        <v>1375</v>
      </c>
      <c r="AX467" t="s">
        <v>129</v>
      </c>
      <c r="AY467" t="s">
        <v>130</v>
      </c>
      <c r="AZ467">
        <f>IF(fun[[#This Row],[HeatingQC]]="Ex",5,IF(fun[[#This Row],[HeatingQC]]="Gd",4,IF(fun[[#This Row],[HeatingQC]]="TA",3,IF(fun[[#This Row],[HeatingQC]]="Fa",2,IF(fun[[#This Row],[HeatingQC]]="Po",1,0)))))</f>
        <v>5</v>
      </c>
      <c r="BA467" t="s">
        <v>131</v>
      </c>
      <c r="BB467" t="s">
        <v>132</v>
      </c>
      <c r="BC467">
        <v>1414</v>
      </c>
      <c r="BD467">
        <v>0</v>
      </c>
      <c r="BE467">
        <v>0</v>
      </c>
      <c r="BF467">
        <v>1414</v>
      </c>
      <c r="BG467">
        <f>LOG(fun[[#This Row],[GrLivArea]])</f>
        <v>3.1504494094608808</v>
      </c>
      <c r="BH467">
        <v>0</v>
      </c>
      <c r="BI467">
        <v>0</v>
      </c>
      <c r="BJ467">
        <f>fun[[#This Row],[BsmtFullBath]]+(0.5*fun[[#This Row],[BsmtHalfBath]])</f>
        <v>0</v>
      </c>
      <c r="BK467">
        <v>2</v>
      </c>
      <c r="BL467">
        <v>0</v>
      </c>
      <c r="BM467">
        <f>fun[[#This Row],[HalfBath]]+fun[[#This Row],[TOTBaseBath]]+fun[[#This Row],[FullBath]]</f>
        <v>2</v>
      </c>
      <c r="BN467">
        <v>2</v>
      </c>
      <c r="BO467">
        <v>1</v>
      </c>
      <c r="BP467" t="s">
        <v>123</v>
      </c>
      <c r="BQ467">
        <f>IF(fun[[#This Row],[KitchenQual]]="Ex",5,IF(fun[[#This Row],[KitchenQual]]="Gd",4,IF(fun[[#This Row],[KitchenQual]]="TA",3,IF(fun[[#This Row],[KitchenQual]]="Fa",2,0))))</f>
        <v>4</v>
      </c>
      <c r="BR467">
        <v>6</v>
      </c>
      <c r="BS467" t="s">
        <v>133</v>
      </c>
      <c r="BT467">
        <v>1</v>
      </c>
      <c r="BU467" t="s">
        <v>124</v>
      </c>
      <c r="BV467">
        <f>IF(fun[[#This Row],[FireplaceQu]]="Ex",5,IF(fun[[#This Row],[FireplaceQu]]="Gd",4,IF(fun[[#This Row],[FireplaceQu]]="TA",3,IF(fun[[#This Row],[FireplaceQu]]="Fa",2,0))))</f>
        <v>3</v>
      </c>
      <c r="BW467" t="s">
        <v>134</v>
      </c>
      <c r="BX467">
        <v>2004</v>
      </c>
      <c r="BY467" t="s">
        <v>183</v>
      </c>
      <c r="BZ467">
        <v>2</v>
      </c>
      <c r="CA467">
        <v>398</v>
      </c>
      <c r="CB467" t="s">
        <v>124</v>
      </c>
      <c r="CC467">
        <f>IF(fun[[#This Row],[GarageQual]]="Ex",5,IF(fun[[#This Row],[GarageQual]]="Gd",4,IF(fun[[#This Row],[GarageQual]]="TA",3,IF(fun[[#This Row],[GarageQual]]="Fa",2,IF(fun[[#This Row],[GarageQual]]="Po",1,0)))))</f>
        <v>3</v>
      </c>
      <c r="CD467" t="s">
        <v>124</v>
      </c>
      <c r="CE467">
        <f>IF(fun[[#This Row],[GarageCond]]="Ex",5,IF(fun[[#This Row],[GarageCond]]="Gd",4,IF(fun[[#This Row],[GarageCond]]="TA",3,IF(fun[[#This Row],[GarageCond]]="Fa",2,IF(fun[[#This Row],[GarageCond]]="Po",1,0)))))</f>
        <v>3</v>
      </c>
      <c r="CF467" t="s">
        <v>131</v>
      </c>
      <c r="CG467">
        <v>144</v>
      </c>
      <c r="CH467">
        <v>20</v>
      </c>
      <c r="CI467">
        <v>0</v>
      </c>
      <c r="CJ467">
        <v>0</v>
      </c>
      <c r="CK467">
        <v>0</v>
      </c>
      <c r="CL467">
        <f>(0.5*fun[[#This Row],[WoodDeckSF]])+fun[[#This Row],[OpenPorchSF]]+(2*fun[[#This Row],[EnclosedPorch]])+(1.5*fun[[#This Row],[3SsnPorch]])+fun[[#This Row],[ScreenPorch]]</f>
        <v>92</v>
      </c>
      <c r="CM467">
        <v>0</v>
      </c>
      <c r="CN467" t="s">
        <v>109</v>
      </c>
      <c r="CO467">
        <f>IF(fun[[#This Row],[PoolQC]]="Ex",5,IF(fun[[#This Row],[PoolQC]]="Gd",4,IF(fun[[#This Row],[PoolQC]]="TA",3,IF(fun[[#This Row],[PoolQC]]="Fa",2,IF(fun[[#This Row],[PoolQC]]="Po",1,0)))))</f>
        <v>0</v>
      </c>
      <c r="CP467" t="s">
        <v>109</v>
      </c>
      <c r="CQ467" t="s">
        <v>109</v>
      </c>
      <c r="CR467">
        <v>0</v>
      </c>
      <c r="CS467">
        <v>5</v>
      </c>
      <c r="CT467">
        <v>2006</v>
      </c>
      <c r="CU467" t="s">
        <v>136</v>
      </c>
      <c r="CV467" t="s">
        <v>137</v>
      </c>
      <c r="CW467">
        <f>COUNTIF(fun[[#This Row],[Id]:[SaleCondition]],0)</f>
        <v>20</v>
      </c>
      <c r="CX467">
        <f>COUNTIF(fun[[#This Row],[Id]:[SaleCondition]],"NA")</f>
        <v>5</v>
      </c>
      <c r="CY467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467">
        <f>fun[NUM_ExCond]+fun[NUM_BsmtCond]+fun[NUM_GarCond]</f>
        <v>9</v>
      </c>
      <c r="DA4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4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467">
        <v>178740</v>
      </c>
    </row>
    <row r="468" spans="1:107" x14ac:dyDescent="0.25">
      <c r="A468">
        <v>467</v>
      </c>
      <c r="B468">
        <v>20</v>
      </c>
      <c r="C468" t="s">
        <v>107</v>
      </c>
      <c r="D468">
        <f>IF(fun[[#This Row],[MSZoning]]="RL",1,0)</f>
        <v>1</v>
      </c>
      <c r="E468">
        <f>IF(fun[[#This Row],[rl]]="RM",1,0)</f>
        <v>0</v>
      </c>
      <c r="F468">
        <f>IF(fun[[#This Row],[rm]]="RH",1,0)</f>
        <v>0</v>
      </c>
      <c r="G468">
        <f>IF(fun[[#This Row],[rh]]="C (all)",1,0)</f>
        <v>0</v>
      </c>
      <c r="H468">
        <v>85</v>
      </c>
      <c r="I468">
        <f>IF(fun[[#This Row],[LotFrontage]]="NA",0,fun[[#This Row],[LotFrontage]])</f>
        <v>85</v>
      </c>
      <c r="J468">
        <v>10628</v>
      </c>
      <c r="K468" t="s">
        <v>108</v>
      </c>
      <c r="L468" t="s">
        <v>109</v>
      </c>
      <c r="M468" t="s">
        <v>110</v>
      </c>
      <c r="N468" t="s">
        <v>111</v>
      </c>
      <c r="O468" t="s">
        <v>112</v>
      </c>
      <c r="P468" t="s">
        <v>113</v>
      </c>
      <c r="Q468" t="s">
        <v>114</v>
      </c>
      <c r="R468" t="s">
        <v>188</v>
      </c>
      <c r="S468" t="s">
        <v>116</v>
      </c>
      <c r="T468" t="s">
        <v>116</v>
      </c>
      <c r="U468" t="s">
        <v>117</v>
      </c>
      <c r="V468" t="s">
        <v>141</v>
      </c>
      <c r="W468">
        <v>7</v>
      </c>
      <c r="X468">
        <v>5</v>
      </c>
      <c r="Y468">
        <v>1970</v>
      </c>
      <c r="Z468">
        <v>1970</v>
      </c>
      <c r="AA468" t="s">
        <v>240</v>
      </c>
      <c r="AB468" t="s">
        <v>268</v>
      </c>
      <c r="AC468" t="s">
        <v>187</v>
      </c>
      <c r="AD468" t="s">
        <v>187</v>
      </c>
      <c r="AE468" t="s">
        <v>143</v>
      </c>
      <c r="AF468">
        <v>0</v>
      </c>
      <c r="AG468" t="s">
        <v>124</v>
      </c>
      <c r="AH468">
        <f>IF(fun[[#This Row],[ExterQual]]="Ex",5,IF(fun[[#This Row],[ExterQual]]="Gd",4,IF(fun[[#This Row],[ExterQual]]="TA",3,IF(fun[[#This Row],[ExterQual]]="Fa",2,1))))</f>
        <v>3</v>
      </c>
      <c r="AI468" t="s">
        <v>123</v>
      </c>
      <c r="AJ468">
        <f>IF(fun[[#This Row],[ExterCond]]="Ex",5,IF(fun[[#This Row],[ExterCond]]="Gd",4,IF(fun[[#This Row],[ExterCond]]="TA",3,IF(fun[[#This Row],[ExterCond]]="Fa",2,1))))</f>
        <v>4</v>
      </c>
      <c r="AK468" t="s">
        <v>144</v>
      </c>
      <c r="AL468" t="s">
        <v>124</v>
      </c>
      <c r="AM468">
        <f>IF(fun[[#This Row],[BsmtQual]]="Ex",5,IF(fun[[#This Row],[BsmtQual]]="Gd",4,IF(fun[[#This Row],[BsmtQual]]="TA",3,IF(fun[[#This Row],[BsmtQual]]="Fa",2,IF(fun[[#This Row],[BsmtQual]]="Po",1,0)))))</f>
        <v>3</v>
      </c>
      <c r="AN468" t="s">
        <v>123</v>
      </c>
      <c r="AO468">
        <f>IF(fun[[#This Row],[BsmtCond]]="Ex",5,IF(fun[[#This Row],[BsmtCond]]="Gd",4,IF(fun[[#This Row],[BsmtCond]]="TA",3,IF(fun[[#This Row],[BsmtCond]]="Fa",2,IF(fun[[#This Row],[BsmtCond]]="Po",1,0)))))</f>
        <v>4</v>
      </c>
      <c r="AP468" t="s">
        <v>123</v>
      </c>
      <c r="AQ468">
        <f>IF(fun[[#This Row],[BsmtExposure]]="Gd",3,IF(fun[[#This Row],[BsmtExposure]]="Av",2,IF(fun[[#This Row],[BsmtExposure]]="Mn",1,0)))</f>
        <v>3</v>
      </c>
      <c r="AR468" t="s">
        <v>127</v>
      </c>
      <c r="AS468">
        <v>778</v>
      </c>
      <c r="AT468" t="s">
        <v>128</v>
      </c>
      <c r="AU468">
        <v>0</v>
      </c>
      <c r="AV468">
        <v>499</v>
      </c>
      <c r="AW468">
        <v>1277</v>
      </c>
      <c r="AX468" t="s">
        <v>129</v>
      </c>
      <c r="AY468" t="s">
        <v>124</v>
      </c>
      <c r="AZ468">
        <f>IF(fun[[#This Row],[HeatingQC]]="Ex",5,IF(fun[[#This Row],[HeatingQC]]="Gd",4,IF(fun[[#This Row],[HeatingQC]]="TA",3,IF(fun[[#This Row],[HeatingQC]]="Fa",2,IF(fun[[#This Row],[HeatingQC]]="Po",1,0)))))</f>
        <v>3</v>
      </c>
      <c r="BA468" t="s">
        <v>131</v>
      </c>
      <c r="BB468" t="s">
        <v>132</v>
      </c>
      <c r="BC468">
        <v>1277</v>
      </c>
      <c r="BD468">
        <v>0</v>
      </c>
      <c r="BE468">
        <v>0</v>
      </c>
      <c r="BF468">
        <v>1277</v>
      </c>
      <c r="BG468">
        <f>LOG(fun[[#This Row],[GrLivArea]])</f>
        <v>3.1061908972634154</v>
      </c>
      <c r="BH468">
        <v>1</v>
      </c>
      <c r="BI468">
        <v>0</v>
      </c>
      <c r="BJ468">
        <f>fun[[#This Row],[BsmtFullBath]]+(0.5*fun[[#This Row],[BsmtHalfBath]])</f>
        <v>1</v>
      </c>
      <c r="BK468">
        <v>1</v>
      </c>
      <c r="BL468">
        <v>0</v>
      </c>
      <c r="BM468">
        <f>fun[[#This Row],[HalfBath]]+fun[[#This Row],[TOTBaseBath]]+fun[[#This Row],[FullBath]]</f>
        <v>2</v>
      </c>
      <c r="BN468">
        <v>2</v>
      </c>
      <c r="BO468">
        <v>1</v>
      </c>
      <c r="BP468" t="s">
        <v>124</v>
      </c>
      <c r="BQ468">
        <f>IF(fun[[#This Row],[KitchenQual]]="Ex",5,IF(fun[[#This Row],[KitchenQual]]="Gd",4,IF(fun[[#This Row],[KitchenQual]]="TA",3,IF(fun[[#This Row],[KitchenQual]]="Fa",2,0))))</f>
        <v>3</v>
      </c>
      <c r="BR468">
        <v>5</v>
      </c>
      <c r="BS468" t="s">
        <v>133</v>
      </c>
      <c r="BT468">
        <v>1</v>
      </c>
      <c r="BU468" t="s">
        <v>238</v>
      </c>
      <c r="BV468">
        <f>IF(fun[[#This Row],[FireplaceQu]]="Ex",5,IF(fun[[#This Row],[FireplaceQu]]="Gd",4,IF(fun[[#This Row],[FireplaceQu]]="TA",3,IF(fun[[#This Row],[FireplaceQu]]="Fa",2,0))))</f>
        <v>0</v>
      </c>
      <c r="BW468" t="s">
        <v>134</v>
      </c>
      <c r="BX468">
        <v>1970</v>
      </c>
      <c r="BY468" t="s">
        <v>128</v>
      </c>
      <c r="BZ468">
        <v>2</v>
      </c>
      <c r="CA468">
        <v>526</v>
      </c>
      <c r="CB468" t="s">
        <v>124</v>
      </c>
      <c r="CC468">
        <f>IF(fun[[#This Row],[GarageQual]]="Ex",5,IF(fun[[#This Row],[GarageQual]]="Gd",4,IF(fun[[#This Row],[GarageQual]]="TA",3,IF(fun[[#This Row],[GarageQual]]="Fa",2,IF(fun[[#This Row],[GarageQual]]="Po",1,0)))))</f>
        <v>3</v>
      </c>
      <c r="CD468" t="s">
        <v>124</v>
      </c>
      <c r="CE468">
        <f>IF(fun[[#This Row],[GarageCond]]="Ex",5,IF(fun[[#This Row],[GarageCond]]="Gd",4,IF(fun[[#This Row],[GarageCond]]="TA",3,IF(fun[[#This Row],[GarageCond]]="Fa",2,IF(fun[[#This Row],[GarageCond]]="Po",1,0)))))</f>
        <v>3</v>
      </c>
      <c r="CF468" t="s">
        <v>131</v>
      </c>
      <c r="CG468">
        <v>0</v>
      </c>
      <c r="CH468">
        <v>0</v>
      </c>
      <c r="CI468">
        <v>0</v>
      </c>
      <c r="CJ468">
        <v>0</v>
      </c>
      <c r="CK468">
        <v>176</v>
      </c>
      <c r="CL468">
        <f>(0.5*fun[[#This Row],[WoodDeckSF]])+fun[[#This Row],[OpenPorchSF]]+(2*fun[[#This Row],[EnclosedPorch]])+(1.5*fun[[#This Row],[3SsnPorch]])+fun[[#This Row],[ScreenPorch]]</f>
        <v>176</v>
      </c>
      <c r="CM468">
        <v>0</v>
      </c>
      <c r="CN468" t="s">
        <v>109</v>
      </c>
      <c r="CO468">
        <f>IF(fun[[#This Row],[PoolQC]]="Ex",5,IF(fun[[#This Row],[PoolQC]]="Gd",4,IF(fun[[#This Row],[PoolQC]]="TA",3,IF(fun[[#This Row],[PoolQC]]="Fa",2,IF(fun[[#This Row],[PoolQC]]="Po",1,0)))))</f>
        <v>0</v>
      </c>
      <c r="CP468" t="s">
        <v>189</v>
      </c>
      <c r="CQ468" t="s">
        <v>109</v>
      </c>
      <c r="CR468">
        <v>0</v>
      </c>
      <c r="CS468">
        <v>4</v>
      </c>
      <c r="CT468">
        <v>2007</v>
      </c>
      <c r="CU468" t="s">
        <v>136</v>
      </c>
      <c r="CV468" t="s">
        <v>137</v>
      </c>
      <c r="CW468">
        <f>COUNTIF(fun[[#This Row],[Id]:[SaleCondition]],0)</f>
        <v>17</v>
      </c>
      <c r="CX468">
        <f>COUNTIF(fun[[#This Row],[Id]:[SaleCondition]],"NA")</f>
        <v>3</v>
      </c>
      <c r="CY468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468">
        <f>fun[NUM_ExCond]+fun[NUM_BsmtCond]+fun[NUM_GarCond]</f>
        <v>11</v>
      </c>
      <c r="DA4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4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468">
        <v>167000</v>
      </c>
    </row>
    <row r="469" spans="1:107" x14ac:dyDescent="0.25">
      <c r="A469">
        <v>468</v>
      </c>
      <c r="B469">
        <v>70</v>
      </c>
      <c r="C469" t="s">
        <v>107</v>
      </c>
      <c r="D469">
        <f>IF(fun[[#This Row],[MSZoning]]="RL",1,0)</f>
        <v>1</v>
      </c>
      <c r="E469">
        <f>IF(fun[[#This Row],[rl]]="RM",1,0)</f>
        <v>0</v>
      </c>
      <c r="F469">
        <f>IF(fun[[#This Row],[rm]]="RH",1,0)</f>
        <v>0</v>
      </c>
      <c r="G469">
        <f>IF(fun[[#This Row],[rh]]="C (all)",1,0)</f>
        <v>0</v>
      </c>
      <c r="H469">
        <v>79</v>
      </c>
      <c r="I469">
        <f>IF(fun[[#This Row],[LotFrontage]]="NA",0,fun[[#This Row],[LotFrontage]])</f>
        <v>79</v>
      </c>
      <c r="J469">
        <v>9480</v>
      </c>
      <c r="K469" t="s">
        <v>108</v>
      </c>
      <c r="L469" t="s">
        <v>109</v>
      </c>
      <c r="M469" t="s">
        <v>110</v>
      </c>
      <c r="N469" t="s">
        <v>111</v>
      </c>
      <c r="O469" t="s">
        <v>112</v>
      </c>
      <c r="P469" t="s">
        <v>113</v>
      </c>
      <c r="Q469" t="s">
        <v>114</v>
      </c>
      <c r="R469" t="s">
        <v>188</v>
      </c>
      <c r="S469" t="s">
        <v>170</v>
      </c>
      <c r="T469" t="s">
        <v>116</v>
      </c>
      <c r="U469" t="s">
        <v>117</v>
      </c>
      <c r="V469" t="s">
        <v>118</v>
      </c>
      <c r="W469">
        <v>5</v>
      </c>
      <c r="X469">
        <v>7</v>
      </c>
      <c r="Y469">
        <v>1942</v>
      </c>
      <c r="Z469">
        <v>1995</v>
      </c>
      <c r="AA469" t="s">
        <v>119</v>
      </c>
      <c r="AB469" t="s">
        <v>120</v>
      </c>
      <c r="AC469" t="s">
        <v>142</v>
      </c>
      <c r="AD469" t="s">
        <v>142</v>
      </c>
      <c r="AE469" t="s">
        <v>163</v>
      </c>
      <c r="AF469">
        <v>224</v>
      </c>
      <c r="AG469" t="s">
        <v>124</v>
      </c>
      <c r="AH469">
        <f>IF(fun[[#This Row],[ExterQual]]="Ex",5,IF(fun[[#This Row],[ExterQual]]="Gd",4,IF(fun[[#This Row],[ExterQual]]="TA",3,IF(fun[[#This Row],[ExterQual]]="Fa",2,1))))</f>
        <v>3</v>
      </c>
      <c r="AI469" t="s">
        <v>124</v>
      </c>
      <c r="AJ469">
        <f>IF(fun[[#This Row],[ExterCond]]="Ex",5,IF(fun[[#This Row],[ExterCond]]="Gd",4,IF(fun[[#This Row],[ExterCond]]="TA",3,IF(fun[[#This Row],[ExterCond]]="Fa",2,1))))</f>
        <v>3</v>
      </c>
      <c r="AK469" t="s">
        <v>144</v>
      </c>
      <c r="AL469" t="s">
        <v>124</v>
      </c>
      <c r="AM469">
        <f>IF(fun[[#This Row],[BsmtQual]]="Ex",5,IF(fun[[#This Row],[BsmtQual]]="Gd",4,IF(fun[[#This Row],[BsmtQual]]="TA",3,IF(fun[[#This Row],[BsmtQual]]="Fa",2,IF(fun[[#This Row],[BsmtQual]]="Po",1,0)))))</f>
        <v>3</v>
      </c>
      <c r="AN469" t="s">
        <v>124</v>
      </c>
      <c r="AO469">
        <f>IF(fun[[#This Row],[BsmtCond]]="Ex",5,IF(fun[[#This Row],[BsmtCond]]="Gd",4,IF(fun[[#This Row],[BsmtCond]]="TA",3,IF(fun[[#This Row],[BsmtCond]]="Fa",2,IF(fun[[#This Row],[BsmtCond]]="Po",1,0)))))</f>
        <v>3</v>
      </c>
      <c r="AP469" t="s">
        <v>126</v>
      </c>
      <c r="AQ469">
        <f>IF(fun[[#This Row],[BsmtExposure]]="Gd",3,IF(fun[[#This Row],[BsmtExposure]]="Av",2,IF(fun[[#This Row],[BsmtExposure]]="Mn",1,0)))</f>
        <v>0</v>
      </c>
      <c r="AR469" t="s">
        <v>198</v>
      </c>
      <c r="AS469">
        <v>386</v>
      </c>
      <c r="AT469" t="s">
        <v>128</v>
      </c>
      <c r="AU469">
        <v>0</v>
      </c>
      <c r="AV469">
        <v>342</v>
      </c>
      <c r="AW469">
        <v>728</v>
      </c>
      <c r="AX469" t="s">
        <v>129</v>
      </c>
      <c r="AY469" t="s">
        <v>130</v>
      </c>
      <c r="AZ469">
        <f>IF(fun[[#This Row],[HeatingQC]]="Ex",5,IF(fun[[#This Row],[HeatingQC]]="Gd",4,IF(fun[[#This Row],[HeatingQC]]="TA",3,IF(fun[[#This Row],[HeatingQC]]="Fa",2,IF(fun[[#This Row],[HeatingQC]]="Po",1,0)))))</f>
        <v>5</v>
      </c>
      <c r="BA469" t="s">
        <v>131</v>
      </c>
      <c r="BB469" t="s">
        <v>132</v>
      </c>
      <c r="BC469">
        <v>888</v>
      </c>
      <c r="BD469">
        <v>756</v>
      </c>
      <c r="BE469">
        <v>0</v>
      </c>
      <c r="BF469">
        <v>1644</v>
      </c>
      <c r="BG469">
        <f>LOG(fun[[#This Row],[GrLivArea]])</f>
        <v>3.2159018132040318</v>
      </c>
      <c r="BH469">
        <v>0</v>
      </c>
      <c r="BI469">
        <v>0</v>
      </c>
      <c r="BJ469">
        <f>fun[[#This Row],[BsmtFullBath]]+(0.5*fun[[#This Row],[BsmtHalfBath]])</f>
        <v>0</v>
      </c>
      <c r="BK469">
        <v>1</v>
      </c>
      <c r="BL469">
        <v>1</v>
      </c>
      <c r="BM469">
        <f>fun[[#This Row],[HalfBath]]+fun[[#This Row],[TOTBaseBath]]+fun[[#This Row],[FullBath]]</f>
        <v>2</v>
      </c>
      <c r="BN469">
        <v>3</v>
      </c>
      <c r="BO469">
        <v>1</v>
      </c>
      <c r="BP469" t="s">
        <v>123</v>
      </c>
      <c r="BQ469">
        <f>IF(fun[[#This Row],[KitchenQual]]="Ex",5,IF(fun[[#This Row],[KitchenQual]]="Gd",4,IF(fun[[#This Row],[KitchenQual]]="TA",3,IF(fun[[#This Row],[KitchenQual]]="Fa",2,0))))</f>
        <v>4</v>
      </c>
      <c r="BR469">
        <v>7</v>
      </c>
      <c r="BS469" t="s">
        <v>133</v>
      </c>
      <c r="BT469">
        <v>2</v>
      </c>
      <c r="BU469" t="s">
        <v>123</v>
      </c>
      <c r="BV469">
        <f>IF(fun[[#This Row],[FireplaceQu]]="Ex",5,IF(fun[[#This Row],[FireplaceQu]]="Gd",4,IF(fun[[#This Row],[FireplaceQu]]="TA",3,IF(fun[[#This Row],[FireplaceQu]]="Fa",2,0))))</f>
        <v>4</v>
      </c>
      <c r="BW469" t="s">
        <v>134</v>
      </c>
      <c r="BX469">
        <v>1942</v>
      </c>
      <c r="BY469" t="s">
        <v>128</v>
      </c>
      <c r="BZ469">
        <v>1</v>
      </c>
      <c r="CA469">
        <v>312</v>
      </c>
      <c r="CB469" t="s">
        <v>124</v>
      </c>
      <c r="CC469">
        <f>IF(fun[[#This Row],[GarageQual]]="Ex",5,IF(fun[[#This Row],[GarageQual]]="Gd",4,IF(fun[[#This Row],[GarageQual]]="TA",3,IF(fun[[#This Row],[GarageQual]]="Fa",2,IF(fun[[#This Row],[GarageQual]]="Po",1,0)))))</f>
        <v>3</v>
      </c>
      <c r="CD469" t="s">
        <v>124</v>
      </c>
      <c r="CE469">
        <f>IF(fun[[#This Row],[GarageCond]]="Ex",5,IF(fun[[#This Row],[GarageCond]]="Gd",4,IF(fun[[#This Row],[GarageCond]]="TA",3,IF(fun[[#This Row],[GarageCond]]="Fa",2,IF(fun[[#This Row],[GarageCond]]="Po",1,0)))))</f>
        <v>3</v>
      </c>
      <c r="CF469" t="s">
        <v>131</v>
      </c>
      <c r="CG469">
        <v>168</v>
      </c>
      <c r="CH469">
        <v>0</v>
      </c>
      <c r="CI469">
        <v>0</v>
      </c>
      <c r="CJ469">
        <v>0</v>
      </c>
      <c r="CK469">
        <v>0</v>
      </c>
      <c r="CL469">
        <f>(0.5*fun[[#This Row],[WoodDeckSF]])+fun[[#This Row],[OpenPorchSF]]+(2*fun[[#This Row],[EnclosedPorch]])+(1.5*fun[[#This Row],[3SsnPorch]])+fun[[#This Row],[ScreenPorch]]</f>
        <v>84</v>
      </c>
      <c r="CM469">
        <v>0</v>
      </c>
      <c r="CN469" t="s">
        <v>109</v>
      </c>
      <c r="CO469">
        <f>IF(fun[[#This Row],[PoolQC]]="Ex",5,IF(fun[[#This Row],[PoolQC]]="Gd",4,IF(fun[[#This Row],[PoolQC]]="TA",3,IF(fun[[#This Row],[PoolQC]]="Fa",2,IF(fun[[#This Row],[PoolQC]]="Po",1,0)))))</f>
        <v>0</v>
      </c>
      <c r="CP469" t="s">
        <v>109</v>
      </c>
      <c r="CQ469" t="s">
        <v>109</v>
      </c>
      <c r="CR469">
        <v>0</v>
      </c>
      <c r="CS469">
        <v>6</v>
      </c>
      <c r="CT469">
        <v>2007</v>
      </c>
      <c r="CU469" t="s">
        <v>136</v>
      </c>
      <c r="CV469" t="s">
        <v>137</v>
      </c>
      <c r="CW469">
        <f>COUNTIF(fun[[#This Row],[Id]:[SaleCondition]],0)</f>
        <v>16</v>
      </c>
      <c r="CX469">
        <f>COUNTIF(fun[[#This Row],[Id]:[SaleCondition]],"NA")</f>
        <v>4</v>
      </c>
      <c r="CY46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69">
        <f>fun[NUM_ExCond]+fun[NUM_BsmtCond]+fun[NUM_GarCond]</f>
        <v>9</v>
      </c>
      <c r="DA4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4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65.75</v>
      </c>
      <c r="DC469">
        <v>146500</v>
      </c>
    </row>
    <row r="470" spans="1:107" x14ac:dyDescent="0.25">
      <c r="A470">
        <v>469</v>
      </c>
      <c r="B470">
        <v>20</v>
      </c>
      <c r="C470" t="s">
        <v>107</v>
      </c>
      <c r="D470">
        <f>IF(fun[[#This Row],[MSZoning]]="RL",1,0)</f>
        <v>1</v>
      </c>
      <c r="E470">
        <f>IF(fun[[#This Row],[rl]]="RM",1,0)</f>
        <v>0</v>
      </c>
      <c r="F470">
        <f>IF(fun[[#This Row],[rm]]="RH",1,0)</f>
        <v>0</v>
      </c>
      <c r="G470">
        <f>IF(fun[[#This Row],[rh]]="C (all)",1,0)</f>
        <v>0</v>
      </c>
      <c r="H470">
        <v>98</v>
      </c>
      <c r="I470">
        <f>IF(fun[[#This Row],[LotFrontage]]="NA",0,fun[[#This Row],[LotFrontage]])</f>
        <v>98</v>
      </c>
      <c r="J470">
        <v>11428</v>
      </c>
      <c r="K470" t="s">
        <v>108</v>
      </c>
      <c r="L470" t="s">
        <v>109</v>
      </c>
      <c r="M470" t="s">
        <v>146</v>
      </c>
      <c r="N470" t="s">
        <v>111</v>
      </c>
      <c r="O470" t="s">
        <v>112</v>
      </c>
      <c r="P470" t="s">
        <v>113</v>
      </c>
      <c r="Q470" t="s">
        <v>114</v>
      </c>
      <c r="R470" t="s">
        <v>180</v>
      </c>
      <c r="S470" t="s">
        <v>116</v>
      </c>
      <c r="T470" t="s">
        <v>116</v>
      </c>
      <c r="U470" t="s">
        <v>117</v>
      </c>
      <c r="V470" t="s">
        <v>141</v>
      </c>
      <c r="W470">
        <v>8</v>
      </c>
      <c r="X470">
        <v>5</v>
      </c>
      <c r="Y470">
        <v>2006</v>
      </c>
      <c r="Z470">
        <v>2006</v>
      </c>
      <c r="AA470" t="s">
        <v>119</v>
      </c>
      <c r="AB470" t="s">
        <v>120</v>
      </c>
      <c r="AC470" t="s">
        <v>121</v>
      </c>
      <c r="AD470" t="s">
        <v>121</v>
      </c>
      <c r="AE470" t="s">
        <v>163</v>
      </c>
      <c r="AF470">
        <v>248</v>
      </c>
      <c r="AG470" t="s">
        <v>123</v>
      </c>
      <c r="AH470">
        <f>IF(fun[[#This Row],[ExterQual]]="Ex",5,IF(fun[[#This Row],[ExterQual]]="Gd",4,IF(fun[[#This Row],[ExterQual]]="TA",3,IF(fun[[#This Row],[ExterQual]]="Fa",2,1))))</f>
        <v>4</v>
      </c>
      <c r="AI470" t="s">
        <v>124</v>
      </c>
      <c r="AJ470">
        <f>IF(fun[[#This Row],[ExterCond]]="Ex",5,IF(fun[[#This Row],[ExterCond]]="Gd",4,IF(fun[[#This Row],[ExterCond]]="TA",3,IF(fun[[#This Row],[ExterCond]]="Fa",2,1))))</f>
        <v>3</v>
      </c>
      <c r="AK470" t="s">
        <v>125</v>
      </c>
      <c r="AL470" t="s">
        <v>123</v>
      </c>
      <c r="AM470">
        <f>IF(fun[[#This Row],[BsmtQual]]="Ex",5,IF(fun[[#This Row],[BsmtQual]]="Gd",4,IF(fun[[#This Row],[BsmtQual]]="TA",3,IF(fun[[#This Row],[BsmtQual]]="Fa",2,IF(fun[[#This Row],[BsmtQual]]="Po",1,0)))))</f>
        <v>4</v>
      </c>
      <c r="AN470" t="s">
        <v>124</v>
      </c>
      <c r="AO470">
        <f>IF(fun[[#This Row],[BsmtCond]]="Ex",5,IF(fun[[#This Row],[BsmtCond]]="Gd",4,IF(fun[[#This Row],[BsmtCond]]="TA",3,IF(fun[[#This Row],[BsmtCond]]="Fa",2,IF(fun[[#This Row],[BsmtCond]]="Po",1,0)))))</f>
        <v>3</v>
      </c>
      <c r="AP470" t="s">
        <v>126</v>
      </c>
      <c r="AQ470">
        <f>IF(fun[[#This Row],[BsmtExposure]]="Gd",3,IF(fun[[#This Row],[BsmtExposure]]="Av",2,IF(fun[[#This Row],[BsmtExposure]]="Mn",1,0)))</f>
        <v>0</v>
      </c>
      <c r="AR470" t="s">
        <v>128</v>
      </c>
      <c r="AS470">
        <v>0</v>
      </c>
      <c r="AT470" t="s">
        <v>128</v>
      </c>
      <c r="AU470">
        <v>0</v>
      </c>
      <c r="AV470">
        <v>1626</v>
      </c>
      <c r="AW470">
        <v>1626</v>
      </c>
      <c r="AX470" t="s">
        <v>129</v>
      </c>
      <c r="AY470" t="s">
        <v>130</v>
      </c>
      <c r="AZ470">
        <f>IF(fun[[#This Row],[HeatingQC]]="Ex",5,IF(fun[[#This Row],[HeatingQC]]="Gd",4,IF(fun[[#This Row],[HeatingQC]]="TA",3,IF(fun[[#This Row],[HeatingQC]]="Fa",2,IF(fun[[#This Row],[HeatingQC]]="Po",1,0)))))</f>
        <v>5</v>
      </c>
      <c r="BA470" t="s">
        <v>131</v>
      </c>
      <c r="BB470" t="s">
        <v>132</v>
      </c>
      <c r="BC470">
        <v>1634</v>
      </c>
      <c r="BD470">
        <v>0</v>
      </c>
      <c r="BE470">
        <v>0</v>
      </c>
      <c r="BF470">
        <v>1634</v>
      </c>
      <c r="BG470">
        <f>LOG(fun[[#This Row],[GrLivArea]])</f>
        <v>3.2132520521963968</v>
      </c>
      <c r="BH470">
        <v>0</v>
      </c>
      <c r="BI470">
        <v>0</v>
      </c>
      <c r="BJ470">
        <f>fun[[#This Row],[BsmtFullBath]]+(0.5*fun[[#This Row],[BsmtHalfBath]])</f>
        <v>0</v>
      </c>
      <c r="BK470">
        <v>2</v>
      </c>
      <c r="BL470">
        <v>0</v>
      </c>
      <c r="BM470">
        <f>fun[[#This Row],[HalfBath]]+fun[[#This Row],[TOTBaseBath]]+fun[[#This Row],[FullBath]]</f>
        <v>2</v>
      </c>
      <c r="BN470">
        <v>3</v>
      </c>
      <c r="BO470">
        <v>1</v>
      </c>
      <c r="BP470" t="s">
        <v>123</v>
      </c>
      <c r="BQ470">
        <f>IF(fun[[#This Row],[KitchenQual]]="Ex",5,IF(fun[[#This Row],[KitchenQual]]="Gd",4,IF(fun[[#This Row],[KitchenQual]]="TA",3,IF(fun[[#This Row],[KitchenQual]]="Fa",2,0))))</f>
        <v>4</v>
      </c>
      <c r="BR470">
        <v>7</v>
      </c>
      <c r="BS470" t="s">
        <v>133</v>
      </c>
      <c r="BT470">
        <v>1</v>
      </c>
      <c r="BU470" t="s">
        <v>123</v>
      </c>
      <c r="BV470">
        <f>IF(fun[[#This Row],[FireplaceQu]]="Ex",5,IF(fun[[#This Row],[FireplaceQu]]="Gd",4,IF(fun[[#This Row],[FireplaceQu]]="TA",3,IF(fun[[#This Row],[FireplaceQu]]="Fa",2,0))))</f>
        <v>4</v>
      </c>
      <c r="BW470" t="s">
        <v>134</v>
      </c>
      <c r="BX470">
        <v>2006</v>
      </c>
      <c r="BY470" t="s">
        <v>135</v>
      </c>
      <c r="BZ470">
        <v>3</v>
      </c>
      <c r="CA470">
        <v>866</v>
      </c>
      <c r="CB470" t="s">
        <v>124</v>
      </c>
      <c r="CC470">
        <f>IF(fun[[#This Row],[GarageQual]]="Ex",5,IF(fun[[#This Row],[GarageQual]]="Gd",4,IF(fun[[#This Row],[GarageQual]]="TA",3,IF(fun[[#This Row],[GarageQual]]="Fa",2,IF(fun[[#This Row],[GarageQual]]="Po",1,0)))))</f>
        <v>3</v>
      </c>
      <c r="CD470" t="s">
        <v>124</v>
      </c>
      <c r="CE470">
        <f>IF(fun[[#This Row],[GarageCond]]="Ex",5,IF(fun[[#This Row],[GarageCond]]="Gd",4,IF(fun[[#This Row],[GarageCond]]="TA",3,IF(fun[[#This Row],[GarageCond]]="Fa",2,IF(fun[[#This Row],[GarageCond]]="Po",1,0)))))</f>
        <v>3</v>
      </c>
      <c r="CF470" t="s">
        <v>131</v>
      </c>
      <c r="CG470">
        <v>0</v>
      </c>
      <c r="CH470">
        <v>44</v>
      </c>
      <c r="CI470">
        <v>0</v>
      </c>
      <c r="CJ470">
        <v>0</v>
      </c>
      <c r="CK470">
        <v>0</v>
      </c>
      <c r="CL470">
        <f>(0.5*fun[[#This Row],[WoodDeckSF]])+fun[[#This Row],[OpenPorchSF]]+(2*fun[[#This Row],[EnclosedPorch]])+(1.5*fun[[#This Row],[3SsnPorch]])+fun[[#This Row],[ScreenPorch]]</f>
        <v>44</v>
      </c>
      <c r="CM470">
        <v>0</v>
      </c>
      <c r="CN470" t="s">
        <v>109</v>
      </c>
      <c r="CO470">
        <f>IF(fun[[#This Row],[PoolQC]]="Ex",5,IF(fun[[#This Row],[PoolQC]]="Gd",4,IF(fun[[#This Row],[PoolQC]]="TA",3,IF(fun[[#This Row],[PoolQC]]="Fa",2,IF(fun[[#This Row],[PoolQC]]="Po",1,0)))))</f>
        <v>0</v>
      </c>
      <c r="CP470" t="s">
        <v>109</v>
      </c>
      <c r="CQ470" t="s">
        <v>109</v>
      </c>
      <c r="CR470">
        <v>0</v>
      </c>
      <c r="CS470">
        <v>5</v>
      </c>
      <c r="CT470">
        <v>2007</v>
      </c>
      <c r="CU470" t="s">
        <v>136</v>
      </c>
      <c r="CV470" t="s">
        <v>137</v>
      </c>
      <c r="CW470">
        <f>COUNTIF(fun[[#This Row],[Id]:[SaleCondition]],0)</f>
        <v>19</v>
      </c>
      <c r="CX470">
        <f>COUNTIF(fun[[#This Row],[Id]:[SaleCondition]],"NA")</f>
        <v>4</v>
      </c>
      <c r="CY470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470">
        <f>fun[NUM_ExCond]+fun[NUM_BsmtCond]+fun[NUM_GarCond]</f>
        <v>9</v>
      </c>
      <c r="DA4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4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470">
        <v>250000</v>
      </c>
    </row>
    <row r="471" spans="1:107" x14ac:dyDescent="0.25">
      <c r="A471">
        <v>470</v>
      </c>
      <c r="B471">
        <v>60</v>
      </c>
      <c r="C471" t="s">
        <v>107</v>
      </c>
      <c r="D471">
        <f>IF(fun[[#This Row],[MSZoning]]="RL",1,0)</f>
        <v>1</v>
      </c>
      <c r="E471">
        <f>IF(fun[[#This Row],[rl]]="RM",1,0)</f>
        <v>0</v>
      </c>
      <c r="F471">
        <f>IF(fun[[#This Row],[rm]]="RH",1,0)</f>
        <v>0</v>
      </c>
      <c r="G471">
        <f>IF(fun[[#This Row],[rh]]="C (all)",1,0)</f>
        <v>0</v>
      </c>
      <c r="H471">
        <v>76</v>
      </c>
      <c r="I471">
        <f>IF(fun[[#This Row],[LotFrontage]]="NA",0,fun[[#This Row],[LotFrontage]])</f>
        <v>76</v>
      </c>
      <c r="J471">
        <v>9291</v>
      </c>
      <c r="K471" t="s">
        <v>108</v>
      </c>
      <c r="L471" t="s">
        <v>109</v>
      </c>
      <c r="M471" t="s">
        <v>146</v>
      </c>
      <c r="N471" t="s">
        <v>111</v>
      </c>
      <c r="O471" t="s">
        <v>112</v>
      </c>
      <c r="P471" t="s">
        <v>148</v>
      </c>
      <c r="Q471" t="s">
        <v>114</v>
      </c>
      <c r="R471" t="s">
        <v>196</v>
      </c>
      <c r="S471" t="s">
        <v>255</v>
      </c>
      <c r="T471" t="s">
        <v>116</v>
      </c>
      <c r="U471" t="s">
        <v>117</v>
      </c>
      <c r="V471" t="s">
        <v>118</v>
      </c>
      <c r="W471">
        <v>6</v>
      </c>
      <c r="X471">
        <v>5</v>
      </c>
      <c r="Y471">
        <v>1993</v>
      </c>
      <c r="Z471">
        <v>1993</v>
      </c>
      <c r="AA471" t="s">
        <v>119</v>
      </c>
      <c r="AB471" t="s">
        <v>120</v>
      </c>
      <c r="AC471" t="s">
        <v>166</v>
      </c>
      <c r="AD471" t="s">
        <v>166</v>
      </c>
      <c r="AE471" t="s">
        <v>122</v>
      </c>
      <c r="AF471">
        <v>120</v>
      </c>
      <c r="AG471" t="s">
        <v>123</v>
      </c>
      <c r="AH471">
        <f>IF(fun[[#This Row],[ExterQual]]="Ex",5,IF(fun[[#This Row],[ExterQual]]="Gd",4,IF(fun[[#This Row],[ExterQual]]="TA",3,IF(fun[[#This Row],[ExterQual]]="Fa",2,1))))</f>
        <v>4</v>
      </c>
      <c r="AI471" t="s">
        <v>124</v>
      </c>
      <c r="AJ471">
        <f>IF(fun[[#This Row],[ExterCond]]="Ex",5,IF(fun[[#This Row],[ExterCond]]="Gd",4,IF(fun[[#This Row],[ExterCond]]="TA",3,IF(fun[[#This Row],[ExterCond]]="Fa",2,1))))</f>
        <v>3</v>
      </c>
      <c r="AK471" t="s">
        <v>125</v>
      </c>
      <c r="AL471" t="s">
        <v>123</v>
      </c>
      <c r="AM471">
        <f>IF(fun[[#This Row],[BsmtQual]]="Ex",5,IF(fun[[#This Row],[BsmtQual]]="Gd",4,IF(fun[[#This Row],[BsmtQual]]="TA",3,IF(fun[[#This Row],[BsmtQual]]="Fa",2,IF(fun[[#This Row],[BsmtQual]]="Po",1,0)))))</f>
        <v>4</v>
      </c>
      <c r="AN471" t="s">
        <v>124</v>
      </c>
      <c r="AO471">
        <f>IF(fun[[#This Row],[BsmtCond]]="Ex",5,IF(fun[[#This Row],[BsmtCond]]="Gd",4,IF(fun[[#This Row],[BsmtCond]]="TA",3,IF(fun[[#This Row],[BsmtCond]]="Fa",2,IF(fun[[#This Row],[BsmtCond]]="Po",1,0)))))</f>
        <v>3</v>
      </c>
      <c r="AP471" t="s">
        <v>126</v>
      </c>
      <c r="AQ471">
        <f>IF(fun[[#This Row],[BsmtExposure]]="Gd",3,IF(fun[[#This Row],[BsmtExposure]]="Av",2,IF(fun[[#This Row],[BsmtExposure]]="Mn",1,0)))</f>
        <v>0</v>
      </c>
      <c r="AR471" t="s">
        <v>127</v>
      </c>
      <c r="AS471">
        <v>426</v>
      </c>
      <c r="AT471" t="s">
        <v>128</v>
      </c>
      <c r="AU471">
        <v>0</v>
      </c>
      <c r="AV471">
        <v>406</v>
      </c>
      <c r="AW471">
        <v>832</v>
      </c>
      <c r="AX471" t="s">
        <v>129</v>
      </c>
      <c r="AY471" t="s">
        <v>130</v>
      </c>
      <c r="AZ471">
        <f>IF(fun[[#This Row],[HeatingQC]]="Ex",5,IF(fun[[#This Row],[HeatingQC]]="Gd",4,IF(fun[[#This Row],[HeatingQC]]="TA",3,IF(fun[[#This Row],[HeatingQC]]="Fa",2,IF(fun[[#This Row],[HeatingQC]]="Po",1,0)))))</f>
        <v>5</v>
      </c>
      <c r="BA471" t="s">
        <v>131</v>
      </c>
      <c r="BB471" t="s">
        <v>132</v>
      </c>
      <c r="BC471">
        <v>832</v>
      </c>
      <c r="BD471">
        <v>878</v>
      </c>
      <c r="BE471">
        <v>0</v>
      </c>
      <c r="BF471">
        <v>1710</v>
      </c>
      <c r="BG471">
        <f>LOG(fun[[#This Row],[GrLivArea]])</f>
        <v>3.2329961103921536</v>
      </c>
      <c r="BH471">
        <v>0</v>
      </c>
      <c r="BI471">
        <v>0</v>
      </c>
      <c r="BJ471">
        <f>fun[[#This Row],[BsmtFullBath]]+(0.5*fun[[#This Row],[BsmtHalfBath]])</f>
        <v>0</v>
      </c>
      <c r="BK471">
        <v>2</v>
      </c>
      <c r="BL471">
        <v>1</v>
      </c>
      <c r="BM471">
        <f>fun[[#This Row],[HalfBath]]+fun[[#This Row],[TOTBaseBath]]+fun[[#This Row],[FullBath]]</f>
        <v>3</v>
      </c>
      <c r="BN471">
        <v>3</v>
      </c>
      <c r="BO471">
        <v>1</v>
      </c>
      <c r="BP471" t="s">
        <v>123</v>
      </c>
      <c r="BQ471">
        <f>IF(fun[[#This Row],[KitchenQual]]="Ex",5,IF(fun[[#This Row],[KitchenQual]]="Gd",4,IF(fun[[#This Row],[KitchenQual]]="TA",3,IF(fun[[#This Row],[KitchenQual]]="Fa",2,0))))</f>
        <v>4</v>
      </c>
      <c r="BR471">
        <v>7</v>
      </c>
      <c r="BS471" t="s">
        <v>133</v>
      </c>
      <c r="BT471">
        <v>0</v>
      </c>
      <c r="BU471" t="s">
        <v>109</v>
      </c>
      <c r="BV471">
        <f>IF(fun[[#This Row],[FireplaceQu]]="Ex",5,IF(fun[[#This Row],[FireplaceQu]]="Gd",4,IF(fun[[#This Row],[FireplaceQu]]="TA",3,IF(fun[[#This Row],[FireplaceQu]]="Fa",2,0))))</f>
        <v>0</v>
      </c>
      <c r="BW471" t="s">
        <v>134</v>
      </c>
      <c r="BX471">
        <v>1993</v>
      </c>
      <c r="BY471" t="s">
        <v>135</v>
      </c>
      <c r="BZ471">
        <v>2</v>
      </c>
      <c r="CA471">
        <v>506</v>
      </c>
      <c r="CB471" t="s">
        <v>124</v>
      </c>
      <c r="CC471">
        <f>IF(fun[[#This Row],[GarageQual]]="Ex",5,IF(fun[[#This Row],[GarageQual]]="Gd",4,IF(fun[[#This Row],[GarageQual]]="TA",3,IF(fun[[#This Row],[GarageQual]]="Fa",2,IF(fun[[#This Row],[GarageQual]]="Po",1,0)))))</f>
        <v>3</v>
      </c>
      <c r="CD471" t="s">
        <v>124</v>
      </c>
      <c r="CE471">
        <f>IF(fun[[#This Row],[GarageCond]]="Ex",5,IF(fun[[#This Row],[GarageCond]]="Gd",4,IF(fun[[#This Row],[GarageCond]]="TA",3,IF(fun[[#This Row],[GarageCond]]="Fa",2,IF(fun[[#This Row],[GarageCond]]="Po",1,0)))))</f>
        <v>3</v>
      </c>
      <c r="CF471" t="s">
        <v>131</v>
      </c>
      <c r="CG471">
        <v>144</v>
      </c>
      <c r="CH471">
        <v>70</v>
      </c>
      <c r="CI471">
        <v>0</v>
      </c>
      <c r="CJ471">
        <v>0</v>
      </c>
      <c r="CK471">
        <v>0</v>
      </c>
      <c r="CL471">
        <f>(0.5*fun[[#This Row],[WoodDeckSF]])+fun[[#This Row],[OpenPorchSF]]+(2*fun[[#This Row],[EnclosedPorch]])+(1.5*fun[[#This Row],[3SsnPorch]])+fun[[#This Row],[ScreenPorch]]</f>
        <v>142</v>
      </c>
      <c r="CM471">
        <v>0</v>
      </c>
      <c r="CN471" t="s">
        <v>109</v>
      </c>
      <c r="CO471">
        <f>IF(fun[[#This Row],[PoolQC]]="Ex",5,IF(fun[[#This Row],[PoolQC]]="Gd",4,IF(fun[[#This Row],[PoolQC]]="TA",3,IF(fun[[#This Row],[PoolQC]]="Fa",2,IF(fun[[#This Row],[PoolQC]]="Po",1,0)))))</f>
        <v>0</v>
      </c>
      <c r="CP471" t="s">
        <v>109</v>
      </c>
      <c r="CQ471" t="s">
        <v>109</v>
      </c>
      <c r="CR471">
        <v>0</v>
      </c>
      <c r="CS471">
        <v>6</v>
      </c>
      <c r="CT471">
        <v>2008</v>
      </c>
      <c r="CU471" t="s">
        <v>136</v>
      </c>
      <c r="CV471" t="s">
        <v>137</v>
      </c>
      <c r="CW471">
        <f>COUNTIF(fun[[#This Row],[Id]:[SaleCondition]],0)</f>
        <v>17</v>
      </c>
      <c r="CX471">
        <f>COUNTIF(fun[[#This Row],[Id]:[SaleCondition]],"NA")</f>
        <v>5</v>
      </c>
      <c r="CY471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471">
        <f>fun[NUM_ExCond]+fun[NUM_BsmtCond]+fun[NUM_GarCond]</f>
        <v>9</v>
      </c>
      <c r="DA4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4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471">
        <v>187000</v>
      </c>
    </row>
    <row r="472" spans="1:107" x14ac:dyDescent="0.25">
      <c r="A472">
        <v>471</v>
      </c>
      <c r="B472">
        <v>120</v>
      </c>
      <c r="C472" t="s">
        <v>107</v>
      </c>
      <c r="D472">
        <f>IF(fun[[#This Row],[MSZoning]]="RL",1,0)</f>
        <v>1</v>
      </c>
      <c r="E472">
        <f>IF(fun[[#This Row],[rl]]="RM",1,0)</f>
        <v>0</v>
      </c>
      <c r="F472">
        <f>IF(fun[[#This Row],[rm]]="RH",1,0)</f>
        <v>0</v>
      </c>
      <c r="G472">
        <f>IF(fun[[#This Row],[rh]]="C (all)",1,0)</f>
        <v>0</v>
      </c>
      <c r="H472" t="s">
        <v>109</v>
      </c>
      <c r="I472">
        <f>IF(fun[[#This Row],[LotFrontage]]="NA",0,fun[[#This Row],[LotFrontage]])</f>
        <v>0</v>
      </c>
      <c r="J472">
        <v>6820</v>
      </c>
      <c r="K472" t="s">
        <v>108</v>
      </c>
      <c r="L472" t="s">
        <v>109</v>
      </c>
      <c r="M472" t="s">
        <v>146</v>
      </c>
      <c r="N472" t="s">
        <v>111</v>
      </c>
      <c r="O472" t="s">
        <v>112</v>
      </c>
      <c r="P472" t="s">
        <v>148</v>
      </c>
      <c r="Q472" t="s">
        <v>114</v>
      </c>
      <c r="R472" t="s">
        <v>226</v>
      </c>
      <c r="S472" t="s">
        <v>116</v>
      </c>
      <c r="T472" t="s">
        <v>116</v>
      </c>
      <c r="U472" t="s">
        <v>205</v>
      </c>
      <c r="V472" t="s">
        <v>141</v>
      </c>
      <c r="W472">
        <v>8</v>
      </c>
      <c r="X472">
        <v>5</v>
      </c>
      <c r="Y472">
        <v>1985</v>
      </c>
      <c r="Z472">
        <v>1985</v>
      </c>
      <c r="AA472" t="s">
        <v>119</v>
      </c>
      <c r="AB472" t="s">
        <v>120</v>
      </c>
      <c r="AC472" t="s">
        <v>166</v>
      </c>
      <c r="AD472" t="s">
        <v>166</v>
      </c>
      <c r="AE472" t="s">
        <v>143</v>
      </c>
      <c r="AF472">
        <v>0</v>
      </c>
      <c r="AG472" t="s">
        <v>123</v>
      </c>
      <c r="AH472">
        <f>IF(fun[[#This Row],[ExterQual]]="Ex",5,IF(fun[[#This Row],[ExterQual]]="Gd",4,IF(fun[[#This Row],[ExterQual]]="TA",3,IF(fun[[#This Row],[ExterQual]]="Fa",2,1))))</f>
        <v>4</v>
      </c>
      <c r="AI472" t="s">
        <v>124</v>
      </c>
      <c r="AJ472">
        <f>IF(fun[[#This Row],[ExterCond]]="Ex",5,IF(fun[[#This Row],[ExterCond]]="Gd",4,IF(fun[[#This Row],[ExterCond]]="TA",3,IF(fun[[#This Row],[ExterCond]]="Fa",2,1))))</f>
        <v>3</v>
      </c>
      <c r="AK472" t="s">
        <v>125</v>
      </c>
      <c r="AL472" t="s">
        <v>123</v>
      </c>
      <c r="AM472">
        <f>IF(fun[[#This Row],[BsmtQual]]="Ex",5,IF(fun[[#This Row],[BsmtQual]]="Gd",4,IF(fun[[#This Row],[BsmtQual]]="TA",3,IF(fun[[#This Row],[BsmtQual]]="Fa",2,IF(fun[[#This Row],[BsmtQual]]="Po",1,0)))))</f>
        <v>4</v>
      </c>
      <c r="AN472" t="s">
        <v>124</v>
      </c>
      <c r="AO472">
        <f>IF(fun[[#This Row],[BsmtCond]]="Ex",5,IF(fun[[#This Row],[BsmtCond]]="Gd",4,IF(fun[[#This Row],[BsmtCond]]="TA",3,IF(fun[[#This Row],[BsmtCond]]="Fa",2,IF(fun[[#This Row],[BsmtCond]]="Po",1,0)))))</f>
        <v>3</v>
      </c>
      <c r="AP472" t="s">
        <v>156</v>
      </c>
      <c r="AQ472">
        <f>IF(fun[[#This Row],[BsmtExposure]]="Gd",3,IF(fun[[#This Row],[BsmtExposure]]="Av",2,IF(fun[[#This Row],[BsmtExposure]]="Mn",1,0)))</f>
        <v>2</v>
      </c>
      <c r="AR472" t="s">
        <v>127</v>
      </c>
      <c r="AS472">
        <v>368</v>
      </c>
      <c r="AT472" t="s">
        <v>167</v>
      </c>
      <c r="AU472">
        <v>1120</v>
      </c>
      <c r="AV472">
        <v>0</v>
      </c>
      <c r="AW472">
        <v>1488</v>
      </c>
      <c r="AX472" t="s">
        <v>129</v>
      </c>
      <c r="AY472" t="s">
        <v>124</v>
      </c>
      <c r="AZ472">
        <f>IF(fun[[#This Row],[HeatingQC]]="Ex",5,IF(fun[[#This Row],[HeatingQC]]="Gd",4,IF(fun[[#This Row],[HeatingQC]]="TA",3,IF(fun[[#This Row],[HeatingQC]]="Fa",2,IF(fun[[#This Row],[HeatingQC]]="Po",1,0)))))</f>
        <v>3</v>
      </c>
      <c r="BA472" t="s">
        <v>131</v>
      </c>
      <c r="BB472" t="s">
        <v>132</v>
      </c>
      <c r="BC472">
        <v>1502</v>
      </c>
      <c r="BD472">
        <v>0</v>
      </c>
      <c r="BE472">
        <v>0</v>
      </c>
      <c r="BF472">
        <v>1502</v>
      </c>
      <c r="BG472">
        <f>LOG(fun[[#This Row],[GrLivArea]])</f>
        <v>3.1766699326681498</v>
      </c>
      <c r="BH472">
        <v>1</v>
      </c>
      <c r="BI472">
        <v>0</v>
      </c>
      <c r="BJ472">
        <f>fun[[#This Row],[BsmtFullBath]]+(0.5*fun[[#This Row],[BsmtHalfBath]])</f>
        <v>1</v>
      </c>
      <c r="BK472">
        <v>1</v>
      </c>
      <c r="BL472">
        <v>1</v>
      </c>
      <c r="BM472">
        <f>fun[[#This Row],[HalfBath]]+fun[[#This Row],[TOTBaseBath]]+fun[[#This Row],[FullBath]]</f>
        <v>3</v>
      </c>
      <c r="BN472">
        <v>1</v>
      </c>
      <c r="BO472">
        <v>1</v>
      </c>
      <c r="BP472" t="s">
        <v>123</v>
      </c>
      <c r="BQ472">
        <f>IF(fun[[#This Row],[KitchenQual]]="Ex",5,IF(fun[[#This Row],[KitchenQual]]="Gd",4,IF(fun[[#This Row],[KitchenQual]]="TA",3,IF(fun[[#This Row],[KitchenQual]]="Fa",2,0))))</f>
        <v>4</v>
      </c>
      <c r="BR472">
        <v>4</v>
      </c>
      <c r="BS472" t="s">
        <v>133</v>
      </c>
      <c r="BT472">
        <v>0</v>
      </c>
      <c r="BU472" t="s">
        <v>109</v>
      </c>
      <c r="BV472">
        <f>IF(fun[[#This Row],[FireplaceQu]]="Ex",5,IF(fun[[#This Row],[FireplaceQu]]="Gd",4,IF(fun[[#This Row],[FireplaceQu]]="TA",3,IF(fun[[#This Row],[FireplaceQu]]="Fa",2,0))))</f>
        <v>0</v>
      </c>
      <c r="BW472" t="s">
        <v>134</v>
      </c>
      <c r="BX472">
        <v>1985</v>
      </c>
      <c r="BY472" t="s">
        <v>135</v>
      </c>
      <c r="BZ472">
        <v>2</v>
      </c>
      <c r="CA472">
        <v>528</v>
      </c>
      <c r="CB472" t="s">
        <v>124</v>
      </c>
      <c r="CC472">
        <f>IF(fun[[#This Row],[GarageQual]]="Ex",5,IF(fun[[#This Row],[GarageQual]]="Gd",4,IF(fun[[#This Row],[GarageQual]]="TA",3,IF(fun[[#This Row],[GarageQual]]="Fa",2,IF(fun[[#This Row],[GarageQual]]="Po",1,0)))))</f>
        <v>3</v>
      </c>
      <c r="CD472" t="s">
        <v>124</v>
      </c>
      <c r="CE472">
        <f>IF(fun[[#This Row],[GarageCond]]="Ex",5,IF(fun[[#This Row],[GarageCond]]="Gd",4,IF(fun[[#This Row],[GarageCond]]="TA",3,IF(fun[[#This Row],[GarageCond]]="Fa",2,IF(fun[[#This Row],[GarageCond]]="Po",1,0)))))</f>
        <v>3</v>
      </c>
      <c r="CF472" t="s">
        <v>131</v>
      </c>
      <c r="CG472">
        <v>0</v>
      </c>
      <c r="CH472">
        <v>54</v>
      </c>
      <c r="CI472">
        <v>0</v>
      </c>
      <c r="CJ472">
        <v>0</v>
      </c>
      <c r="CK472">
        <v>140</v>
      </c>
      <c r="CL472">
        <f>(0.5*fun[[#This Row],[WoodDeckSF]])+fun[[#This Row],[OpenPorchSF]]+(2*fun[[#This Row],[EnclosedPorch]])+(1.5*fun[[#This Row],[3SsnPorch]])+fun[[#This Row],[ScreenPorch]]</f>
        <v>194</v>
      </c>
      <c r="CM472">
        <v>0</v>
      </c>
      <c r="CN472" t="s">
        <v>109</v>
      </c>
      <c r="CO472">
        <f>IF(fun[[#This Row],[PoolQC]]="Ex",5,IF(fun[[#This Row],[PoolQC]]="Gd",4,IF(fun[[#This Row],[PoolQC]]="TA",3,IF(fun[[#This Row],[PoolQC]]="Fa",2,IF(fun[[#This Row],[PoolQC]]="Po",1,0)))))</f>
        <v>0</v>
      </c>
      <c r="CP472" t="s">
        <v>109</v>
      </c>
      <c r="CQ472" t="s">
        <v>109</v>
      </c>
      <c r="CR472">
        <v>0</v>
      </c>
      <c r="CS472">
        <v>6</v>
      </c>
      <c r="CT472">
        <v>2010</v>
      </c>
      <c r="CU472" t="s">
        <v>136</v>
      </c>
      <c r="CV472" t="s">
        <v>137</v>
      </c>
      <c r="CW472">
        <f>COUNTIF(fun[[#This Row],[Id]:[SaleCondition]],0)</f>
        <v>17</v>
      </c>
      <c r="CX472">
        <f>COUNTIF(fun[[#This Row],[Id]:[SaleCondition]],"NA")</f>
        <v>6</v>
      </c>
      <c r="CY47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472">
        <f>fun[NUM_ExCond]+fun[NUM_BsmtCond]+fun[NUM_GarCond]</f>
        <v>9</v>
      </c>
      <c r="DA4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4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472">
        <v>212000</v>
      </c>
    </row>
    <row r="473" spans="1:107" x14ac:dyDescent="0.25">
      <c r="A473">
        <v>472</v>
      </c>
      <c r="B473">
        <v>60</v>
      </c>
      <c r="C473" t="s">
        <v>107</v>
      </c>
      <c r="D473">
        <f>IF(fun[[#This Row],[MSZoning]]="RL",1,0)</f>
        <v>1</v>
      </c>
      <c r="E473">
        <f>IF(fun[[#This Row],[rl]]="RM",1,0)</f>
        <v>0</v>
      </c>
      <c r="F473">
        <f>IF(fun[[#This Row],[rm]]="RH",1,0)</f>
        <v>0</v>
      </c>
      <c r="G473">
        <f>IF(fun[[#This Row],[rh]]="C (all)",1,0)</f>
        <v>0</v>
      </c>
      <c r="H473">
        <v>92</v>
      </c>
      <c r="I473">
        <f>IF(fun[[#This Row],[LotFrontage]]="NA",0,fun[[#This Row],[LotFrontage]])</f>
        <v>92</v>
      </c>
      <c r="J473">
        <v>11952</v>
      </c>
      <c r="K473" t="s">
        <v>108</v>
      </c>
      <c r="L473" t="s">
        <v>109</v>
      </c>
      <c r="M473" t="s">
        <v>110</v>
      </c>
      <c r="N473" t="s">
        <v>111</v>
      </c>
      <c r="O473" t="s">
        <v>112</v>
      </c>
      <c r="P473" t="s">
        <v>113</v>
      </c>
      <c r="Q473" t="s">
        <v>114</v>
      </c>
      <c r="R473" t="s">
        <v>164</v>
      </c>
      <c r="S473" t="s">
        <v>230</v>
      </c>
      <c r="T473" t="s">
        <v>116</v>
      </c>
      <c r="U473" t="s">
        <v>117</v>
      </c>
      <c r="V473" t="s">
        <v>118</v>
      </c>
      <c r="W473">
        <v>7</v>
      </c>
      <c r="X473">
        <v>6</v>
      </c>
      <c r="Y473">
        <v>1977</v>
      </c>
      <c r="Z473">
        <v>1977</v>
      </c>
      <c r="AA473" t="s">
        <v>237</v>
      </c>
      <c r="AB473" t="s">
        <v>249</v>
      </c>
      <c r="AC473" t="s">
        <v>181</v>
      </c>
      <c r="AD473" t="s">
        <v>187</v>
      </c>
      <c r="AE473" t="s">
        <v>143</v>
      </c>
      <c r="AF473">
        <v>0</v>
      </c>
      <c r="AG473" t="s">
        <v>124</v>
      </c>
      <c r="AH473">
        <f>IF(fun[[#This Row],[ExterQual]]="Ex",5,IF(fun[[#This Row],[ExterQual]]="Gd",4,IF(fun[[#This Row],[ExterQual]]="TA",3,IF(fun[[#This Row],[ExterQual]]="Fa",2,1))))</f>
        <v>3</v>
      </c>
      <c r="AI473" t="s">
        <v>124</v>
      </c>
      <c r="AJ473">
        <f>IF(fun[[#This Row],[ExterCond]]="Ex",5,IF(fun[[#This Row],[ExterCond]]="Gd",4,IF(fun[[#This Row],[ExterCond]]="TA",3,IF(fun[[#This Row],[ExterCond]]="Fa",2,1))))</f>
        <v>3</v>
      </c>
      <c r="AK473" t="s">
        <v>144</v>
      </c>
      <c r="AL473" t="s">
        <v>123</v>
      </c>
      <c r="AM473">
        <f>IF(fun[[#This Row],[BsmtQual]]="Ex",5,IF(fun[[#This Row],[BsmtQual]]="Gd",4,IF(fun[[#This Row],[BsmtQual]]="TA",3,IF(fun[[#This Row],[BsmtQual]]="Fa",2,IF(fun[[#This Row],[BsmtQual]]="Po",1,0)))))</f>
        <v>4</v>
      </c>
      <c r="AN473" t="s">
        <v>124</v>
      </c>
      <c r="AO473">
        <f>IF(fun[[#This Row],[BsmtCond]]="Ex",5,IF(fun[[#This Row],[BsmtCond]]="Gd",4,IF(fun[[#This Row],[BsmtCond]]="TA",3,IF(fun[[#This Row],[BsmtCond]]="Fa",2,IF(fun[[#This Row],[BsmtCond]]="Po",1,0)))))</f>
        <v>3</v>
      </c>
      <c r="AP473" t="s">
        <v>126</v>
      </c>
      <c r="AQ473">
        <f>IF(fun[[#This Row],[BsmtExposure]]="Gd",3,IF(fun[[#This Row],[BsmtExposure]]="Av",2,IF(fun[[#This Row],[BsmtExposure]]="Mn",1,0)))</f>
        <v>0</v>
      </c>
      <c r="AR473" t="s">
        <v>128</v>
      </c>
      <c r="AS473">
        <v>0</v>
      </c>
      <c r="AT473" t="s">
        <v>128</v>
      </c>
      <c r="AU473">
        <v>0</v>
      </c>
      <c r="AV473">
        <v>808</v>
      </c>
      <c r="AW473">
        <v>808</v>
      </c>
      <c r="AX473" t="s">
        <v>129</v>
      </c>
      <c r="AY473" t="s">
        <v>124</v>
      </c>
      <c r="AZ473">
        <f>IF(fun[[#This Row],[HeatingQC]]="Ex",5,IF(fun[[#This Row],[HeatingQC]]="Gd",4,IF(fun[[#This Row],[HeatingQC]]="TA",3,IF(fun[[#This Row],[HeatingQC]]="Fa",2,IF(fun[[#This Row],[HeatingQC]]="Po",1,0)))))</f>
        <v>3</v>
      </c>
      <c r="BA473" t="s">
        <v>131</v>
      </c>
      <c r="BB473" t="s">
        <v>132</v>
      </c>
      <c r="BC473">
        <v>1161</v>
      </c>
      <c r="BD473">
        <v>808</v>
      </c>
      <c r="BE473">
        <v>0</v>
      </c>
      <c r="BF473">
        <v>1969</v>
      </c>
      <c r="BG473">
        <f>LOG(fun[[#This Row],[GrLivArea]])</f>
        <v>3.2942457161381182</v>
      </c>
      <c r="BH473">
        <v>0</v>
      </c>
      <c r="BI473">
        <v>0</v>
      </c>
      <c r="BJ473">
        <f>fun[[#This Row],[BsmtFullBath]]+(0.5*fun[[#This Row],[BsmtHalfBath]])</f>
        <v>0</v>
      </c>
      <c r="BK473">
        <v>2</v>
      </c>
      <c r="BL473">
        <v>1</v>
      </c>
      <c r="BM473">
        <f>fun[[#This Row],[HalfBath]]+fun[[#This Row],[TOTBaseBath]]+fun[[#This Row],[FullBath]]</f>
        <v>3</v>
      </c>
      <c r="BN473">
        <v>3</v>
      </c>
      <c r="BO473">
        <v>1</v>
      </c>
      <c r="BP473" t="s">
        <v>124</v>
      </c>
      <c r="BQ473">
        <f>IF(fun[[#This Row],[KitchenQual]]="Ex",5,IF(fun[[#This Row],[KitchenQual]]="Gd",4,IF(fun[[#This Row],[KitchenQual]]="TA",3,IF(fun[[#This Row],[KitchenQual]]="Fa",2,0))))</f>
        <v>3</v>
      </c>
      <c r="BR473">
        <v>8</v>
      </c>
      <c r="BS473" t="s">
        <v>133</v>
      </c>
      <c r="BT473">
        <v>1</v>
      </c>
      <c r="BU473" t="s">
        <v>123</v>
      </c>
      <c r="BV473">
        <f>IF(fun[[#This Row],[FireplaceQu]]="Ex",5,IF(fun[[#This Row],[FireplaceQu]]="Gd",4,IF(fun[[#This Row],[FireplaceQu]]="TA",3,IF(fun[[#This Row],[FireplaceQu]]="Fa",2,0))))</f>
        <v>4</v>
      </c>
      <c r="BW473" t="s">
        <v>134</v>
      </c>
      <c r="BX473">
        <v>1977</v>
      </c>
      <c r="BY473" t="s">
        <v>135</v>
      </c>
      <c r="BZ473">
        <v>2</v>
      </c>
      <c r="CA473">
        <v>534</v>
      </c>
      <c r="CB473" t="s">
        <v>124</v>
      </c>
      <c r="CC473">
        <f>IF(fun[[#This Row],[GarageQual]]="Ex",5,IF(fun[[#This Row],[GarageQual]]="Gd",4,IF(fun[[#This Row],[GarageQual]]="TA",3,IF(fun[[#This Row],[GarageQual]]="Fa",2,IF(fun[[#This Row],[GarageQual]]="Po",1,0)))))</f>
        <v>3</v>
      </c>
      <c r="CD473" t="s">
        <v>124</v>
      </c>
      <c r="CE473">
        <f>IF(fun[[#This Row],[GarageCond]]="Ex",5,IF(fun[[#This Row],[GarageCond]]="Gd",4,IF(fun[[#This Row],[GarageCond]]="TA",3,IF(fun[[#This Row],[GarageCond]]="Fa",2,IF(fun[[#This Row],[GarageCond]]="Po",1,0)))))</f>
        <v>3</v>
      </c>
      <c r="CF473" t="s">
        <v>131</v>
      </c>
      <c r="CG473">
        <v>0</v>
      </c>
      <c r="CH473">
        <v>0</v>
      </c>
      <c r="CI473">
        <v>0</v>
      </c>
      <c r="CJ473">
        <v>0</v>
      </c>
      <c r="CK473">
        <v>276</v>
      </c>
      <c r="CL473">
        <f>(0.5*fun[[#This Row],[WoodDeckSF]])+fun[[#This Row],[OpenPorchSF]]+(2*fun[[#This Row],[EnclosedPorch]])+(1.5*fun[[#This Row],[3SsnPorch]])+fun[[#This Row],[ScreenPorch]]</f>
        <v>276</v>
      </c>
      <c r="CM473">
        <v>0</v>
      </c>
      <c r="CN473" t="s">
        <v>109</v>
      </c>
      <c r="CO473">
        <f>IF(fun[[#This Row],[PoolQC]]="Ex",5,IF(fun[[#This Row],[PoolQC]]="Gd",4,IF(fun[[#This Row],[PoolQC]]="TA",3,IF(fun[[#This Row],[PoolQC]]="Fa",2,IF(fun[[#This Row],[PoolQC]]="Po",1,0)))))</f>
        <v>0</v>
      </c>
      <c r="CP473" t="s">
        <v>109</v>
      </c>
      <c r="CQ473" t="s">
        <v>109</v>
      </c>
      <c r="CR473">
        <v>0</v>
      </c>
      <c r="CS473">
        <v>11</v>
      </c>
      <c r="CT473">
        <v>2007</v>
      </c>
      <c r="CU473" t="s">
        <v>136</v>
      </c>
      <c r="CV473" t="s">
        <v>137</v>
      </c>
      <c r="CW473">
        <f>COUNTIF(fun[[#This Row],[Id]:[SaleCondition]],0)</f>
        <v>18</v>
      </c>
      <c r="CX473">
        <f>COUNTIF(fun[[#This Row],[Id]:[SaleCondition]],"NA")</f>
        <v>4</v>
      </c>
      <c r="CY47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73">
        <f>fun[NUM_ExCond]+fun[NUM_BsmtCond]+fun[NUM_GarCond]</f>
        <v>9</v>
      </c>
      <c r="DA4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4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</v>
      </c>
      <c r="DC473">
        <v>190000</v>
      </c>
    </row>
    <row r="474" spans="1:107" x14ac:dyDescent="0.25">
      <c r="A474">
        <v>473</v>
      </c>
      <c r="B474">
        <v>180</v>
      </c>
      <c r="C474" t="s">
        <v>168</v>
      </c>
      <c r="D474">
        <f>IF(fun[[#This Row],[MSZoning]]="RL",1,0)</f>
        <v>0</v>
      </c>
      <c r="E474">
        <f>IF(fun[[#This Row],[rl]]="RM",1,0)</f>
        <v>0</v>
      </c>
      <c r="F474">
        <f>IF(fun[[#This Row],[rm]]="RH",1,0)</f>
        <v>0</v>
      </c>
      <c r="G474">
        <f>IF(fun[[#This Row],[rh]]="C (all)",1,0)</f>
        <v>0</v>
      </c>
      <c r="H474">
        <v>35</v>
      </c>
      <c r="I474">
        <f>IF(fun[[#This Row],[LotFrontage]]="NA",0,fun[[#This Row],[LotFrontage]])</f>
        <v>35</v>
      </c>
      <c r="J474">
        <v>3675</v>
      </c>
      <c r="K474" t="s">
        <v>108</v>
      </c>
      <c r="L474" t="s">
        <v>109</v>
      </c>
      <c r="M474" t="s">
        <v>110</v>
      </c>
      <c r="N474" t="s">
        <v>111</v>
      </c>
      <c r="O474" t="s">
        <v>112</v>
      </c>
      <c r="P474" t="s">
        <v>113</v>
      </c>
      <c r="Q474" t="s">
        <v>114</v>
      </c>
      <c r="R474" t="s">
        <v>211</v>
      </c>
      <c r="S474" t="s">
        <v>116</v>
      </c>
      <c r="T474" t="s">
        <v>116</v>
      </c>
      <c r="U474" t="s">
        <v>205</v>
      </c>
      <c r="V474" t="s">
        <v>223</v>
      </c>
      <c r="W474">
        <v>6</v>
      </c>
      <c r="X474">
        <v>5</v>
      </c>
      <c r="Y474">
        <v>2005</v>
      </c>
      <c r="Z474">
        <v>2005</v>
      </c>
      <c r="AA474" t="s">
        <v>119</v>
      </c>
      <c r="AB474" t="s">
        <v>120</v>
      </c>
      <c r="AC474" t="s">
        <v>121</v>
      </c>
      <c r="AD474" t="s">
        <v>121</v>
      </c>
      <c r="AE474" t="s">
        <v>122</v>
      </c>
      <c r="AF474">
        <v>80</v>
      </c>
      <c r="AG474" t="s">
        <v>124</v>
      </c>
      <c r="AH474">
        <f>IF(fun[[#This Row],[ExterQual]]="Ex",5,IF(fun[[#This Row],[ExterQual]]="Gd",4,IF(fun[[#This Row],[ExterQual]]="TA",3,IF(fun[[#This Row],[ExterQual]]="Fa",2,1))))</f>
        <v>3</v>
      </c>
      <c r="AI474" t="s">
        <v>124</v>
      </c>
      <c r="AJ474">
        <f>IF(fun[[#This Row],[ExterCond]]="Ex",5,IF(fun[[#This Row],[ExterCond]]="Gd",4,IF(fun[[#This Row],[ExterCond]]="TA",3,IF(fun[[#This Row],[ExterCond]]="Fa",2,1))))</f>
        <v>3</v>
      </c>
      <c r="AK474" t="s">
        <v>125</v>
      </c>
      <c r="AL474" t="s">
        <v>123</v>
      </c>
      <c r="AM474">
        <f>IF(fun[[#This Row],[BsmtQual]]="Ex",5,IF(fun[[#This Row],[BsmtQual]]="Gd",4,IF(fun[[#This Row],[BsmtQual]]="TA",3,IF(fun[[#This Row],[BsmtQual]]="Fa",2,IF(fun[[#This Row],[BsmtQual]]="Po",1,0)))))</f>
        <v>4</v>
      </c>
      <c r="AN474" t="s">
        <v>124</v>
      </c>
      <c r="AO474">
        <f>IF(fun[[#This Row],[BsmtCond]]="Ex",5,IF(fun[[#This Row],[BsmtCond]]="Gd",4,IF(fun[[#This Row],[BsmtCond]]="TA",3,IF(fun[[#This Row],[BsmtCond]]="Fa",2,IF(fun[[#This Row],[BsmtCond]]="Po",1,0)))))</f>
        <v>3</v>
      </c>
      <c r="AP474" t="s">
        <v>123</v>
      </c>
      <c r="AQ474">
        <f>IF(fun[[#This Row],[BsmtExposure]]="Gd",3,IF(fun[[#This Row],[BsmtExposure]]="Av",2,IF(fun[[#This Row],[BsmtExposure]]="Mn",1,0)))</f>
        <v>3</v>
      </c>
      <c r="AR474" t="s">
        <v>127</v>
      </c>
      <c r="AS474">
        <v>459</v>
      </c>
      <c r="AT474" t="s">
        <v>128</v>
      </c>
      <c r="AU474">
        <v>0</v>
      </c>
      <c r="AV474">
        <v>88</v>
      </c>
      <c r="AW474">
        <v>547</v>
      </c>
      <c r="AX474" t="s">
        <v>129</v>
      </c>
      <c r="AY474" t="s">
        <v>130</v>
      </c>
      <c r="AZ474">
        <f>IF(fun[[#This Row],[HeatingQC]]="Ex",5,IF(fun[[#This Row],[HeatingQC]]="Gd",4,IF(fun[[#This Row],[HeatingQC]]="TA",3,IF(fun[[#This Row],[HeatingQC]]="Fa",2,IF(fun[[#This Row],[HeatingQC]]="Po",1,0)))))</f>
        <v>5</v>
      </c>
      <c r="BA474" t="s">
        <v>131</v>
      </c>
      <c r="BB474" t="s">
        <v>132</v>
      </c>
      <c r="BC474">
        <v>1072</v>
      </c>
      <c r="BD474">
        <v>0</v>
      </c>
      <c r="BE474">
        <v>0</v>
      </c>
      <c r="BF474">
        <v>1072</v>
      </c>
      <c r="BG474">
        <f>LOG(fun[[#This Row],[GrLivArea]])</f>
        <v>3.030194785356751</v>
      </c>
      <c r="BH474">
        <v>1</v>
      </c>
      <c r="BI474">
        <v>0</v>
      </c>
      <c r="BJ474">
        <f>fun[[#This Row],[BsmtFullBath]]+(0.5*fun[[#This Row],[BsmtHalfBath]])</f>
        <v>1</v>
      </c>
      <c r="BK474">
        <v>1</v>
      </c>
      <c r="BL474">
        <v>0</v>
      </c>
      <c r="BM474">
        <f>fun[[#This Row],[HalfBath]]+fun[[#This Row],[TOTBaseBath]]+fun[[#This Row],[FullBath]]</f>
        <v>2</v>
      </c>
      <c r="BN474">
        <v>2</v>
      </c>
      <c r="BO474">
        <v>1</v>
      </c>
      <c r="BP474" t="s">
        <v>124</v>
      </c>
      <c r="BQ474">
        <f>IF(fun[[#This Row],[KitchenQual]]="Ex",5,IF(fun[[#This Row],[KitchenQual]]="Gd",4,IF(fun[[#This Row],[KitchenQual]]="TA",3,IF(fun[[#This Row],[KitchenQual]]="Fa",2,0))))</f>
        <v>3</v>
      </c>
      <c r="BR474">
        <v>5</v>
      </c>
      <c r="BS474" t="s">
        <v>133</v>
      </c>
      <c r="BT474">
        <v>0</v>
      </c>
      <c r="BU474" t="s">
        <v>109</v>
      </c>
      <c r="BV474">
        <f>IF(fun[[#This Row],[FireplaceQu]]="Ex",5,IF(fun[[#This Row],[FireplaceQu]]="Gd",4,IF(fun[[#This Row],[FireplaceQu]]="TA",3,IF(fun[[#This Row],[FireplaceQu]]="Fa",2,0))))</f>
        <v>0</v>
      </c>
      <c r="BW474" t="s">
        <v>235</v>
      </c>
      <c r="BX474">
        <v>2005</v>
      </c>
      <c r="BY474" t="s">
        <v>135</v>
      </c>
      <c r="BZ474">
        <v>2</v>
      </c>
      <c r="CA474">
        <v>525</v>
      </c>
      <c r="CB474" t="s">
        <v>124</v>
      </c>
      <c r="CC474">
        <f>IF(fun[[#This Row],[GarageQual]]="Ex",5,IF(fun[[#This Row],[GarageQual]]="Gd",4,IF(fun[[#This Row],[GarageQual]]="TA",3,IF(fun[[#This Row],[GarageQual]]="Fa",2,IF(fun[[#This Row],[GarageQual]]="Po",1,0)))))</f>
        <v>3</v>
      </c>
      <c r="CD474" t="s">
        <v>124</v>
      </c>
      <c r="CE474">
        <f>IF(fun[[#This Row],[GarageCond]]="Ex",5,IF(fun[[#This Row],[GarageCond]]="Gd",4,IF(fun[[#This Row],[GarageCond]]="TA",3,IF(fun[[#This Row],[GarageCond]]="Fa",2,IF(fun[[#This Row],[GarageCond]]="Po",1,0)))))</f>
        <v>3</v>
      </c>
      <c r="CF474" t="s">
        <v>131</v>
      </c>
      <c r="CG474">
        <v>0</v>
      </c>
      <c r="CH474">
        <v>28</v>
      </c>
      <c r="CI474">
        <v>0</v>
      </c>
      <c r="CJ474">
        <v>0</v>
      </c>
      <c r="CK474">
        <v>0</v>
      </c>
      <c r="CL474">
        <f>(0.5*fun[[#This Row],[WoodDeckSF]])+fun[[#This Row],[OpenPorchSF]]+(2*fun[[#This Row],[EnclosedPorch]])+(1.5*fun[[#This Row],[3SsnPorch]])+fun[[#This Row],[ScreenPorch]]</f>
        <v>28</v>
      </c>
      <c r="CM474">
        <v>0</v>
      </c>
      <c r="CN474" t="s">
        <v>109</v>
      </c>
      <c r="CO474">
        <f>IF(fun[[#This Row],[PoolQC]]="Ex",5,IF(fun[[#This Row],[PoolQC]]="Gd",4,IF(fun[[#This Row],[PoolQC]]="TA",3,IF(fun[[#This Row],[PoolQC]]="Fa",2,IF(fun[[#This Row],[PoolQC]]="Po",1,0)))))</f>
        <v>0</v>
      </c>
      <c r="CP474" t="s">
        <v>109</v>
      </c>
      <c r="CQ474" t="s">
        <v>109</v>
      </c>
      <c r="CR474">
        <v>0</v>
      </c>
      <c r="CS474">
        <v>6</v>
      </c>
      <c r="CT474">
        <v>2008</v>
      </c>
      <c r="CU474" t="s">
        <v>136</v>
      </c>
      <c r="CV474" t="s">
        <v>137</v>
      </c>
      <c r="CW474">
        <f>COUNTIF(fun[[#This Row],[Id]:[SaleCondition]],0)</f>
        <v>18</v>
      </c>
      <c r="CX474">
        <f>COUNTIF(fun[[#This Row],[Id]:[SaleCondition]],"NA")</f>
        <v>5</v>
      </c>
      <c r="CY47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74">
        <f>fun[NUM_ExCond]+fun[NUM_BsmtCond]+fun[NUM_GarCond]</f>
        <v>9</v>
      </c>
      <c r="DA4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4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474">
        <v>148000</v>
      </c>
    </row>
    <row r="475" spans="1:107" x14ac:dyDescent="0.25">
      <c r="A475">
        <v>474</v>
      </c>
      <c r="B475">
        <v>20</v>
      </c>
      <c r="C475" t="s">
        <v>107</v>
      </c>
      <c r="D475">
        <f>IF(fun[[#This Row],[MSZoning]]="RL",1,0)</f>
        <v>1</v>
      </c>
      <c r="E475">
        <f>IF(fun[[#This Row],[rl]]="RM",1,0)</f>
        <v>0</v>
      </c>
      <c r="F475">
        <f>IF(fun[[#This Row],[rm]]="RH",1,0)</f>
        <v>0</v>
      </c>
      <c r="G475">
        <f>IF(fun[[#This Row],[rh]]="C (all)",1,0)</f>
        <v>0</v>
      </c>
      <c r="H475">
        <v>110</v>
      </c>
      <c r="I475">
        <f>IF(fun[[#This Row],[LotFrontage]]="NA",0,fun[[#This Row],[LotFrontage]])</f>
        <v>110</v>
      </c>
      <c r="J475">
        <v>14977</v>
      </c>
      <c r="K475" t="s">
        <v>108</v>
      </c>
      <c r="L475" t="s">
        <v>109</v>
      </c>
      <c r="M475" t="s">
        <v>146</v>
      </c>
      <c r="N475" t="s">
        <v>111</v>
      </c>
      <c r="O475" t="s">
        <v>112</v>
      </c>
      <c r="P475" t="s">
        <v>113</v>
      </c>
      <c r="Q475" t="s">
        <v>114</v>
      </c>
      <c r="R475" t="s">
        <v>180</v>
      </c>
      <c r="S475" t="s">
        <v>116</v>
      </c>
      <c r="T475" t="s">
        <v>116</v>
      </c>
      <c r="U475" t="s">
        <v>117</v>
      </c>
      <c r="V475" t="s">
        <v>141</v>
      </c>
      <c r="W475">
        <v>8</v>
      </c>
      <c r="X475">
        <v>5</v>
      </c>
      <c r="Y475">
        <v>2006</v>
      </c>
      <c r="Z475">
        <v>2007</v>
      </c>
      <c r="AA475" t="s">
        <v>119</v>
      </c>
      <c r="AB475" t="s">
        <v>120</v>
      </c>
      <c r="AC475" t="s">
        <v>121</v>
      </c>
      <c r="AD475" t="s">
        <v>121</v>
      </c>
      <c r="AE475" t="s">
        <v>122</v>
      </c>
      <c r="AF475">
        <v>304</v>
      </c>
      <c r="AG475" t="s">
        <v>123</v>
      </c>
      <c r="AH475">
        <f>IF(fun[[#This Row],[ExterQual]]="Ex",5,IF(fun[[#This Row],[ExterQual]]="Gd",4,IF(fun[[#This Row],[ExterQual]]="TA",3,IF(fun[[#This Row],[ExterQual]]="Fa",2,1))))</f>
        <v>4</v>
      </c>
      <c r="AI475" t="s">
        <v>124</v>
      </c>
      <c r="AJ475">
        <f>IF(fun[[#This Row],[ExterCond]]="Ex",5,IF(fun[[#This Row],[ExterCond]]="Gd",4,IF(fun[[#This Row],[ExterCond]]="TA",3,IF(fun[[#This Row],[ExterCond]]="Fa",2,1))))</f>
        <v>3</v>
      </c>
      <c r="AK475" t="s">
        <v>125</v>
      </c>
      <c r="AL475" t="s">
        <v>130</v>
      </c>
      <c r="AM475">
        <f>IF(fun[[#This Row],[BsmtQual]]="Ex",5,IF(fun[[#This Row],[BsmtQual]]="Gd",4,IF(fun[[#This Row],[BsmtQual]]="TA",3,IF(fun[[#This Row],[BsmtQual]]="Fa",2,IF(fun[[#This Row],[BsmtQual]]="Po",1,0)))))</f>
        <v>5</v>
      </c>
      <c r="AN475" t="s">
        <v>124</v>
      </c>
      <c r="AO475">
        <f>IF(fun[[#This Row],[BsmtCond]]="Ex",5,IF(fun[[#This Row],[BsmtCond]]="Gd",4,IF(fun[[#This Row],[BsmtCond]]="TA",3,IF(fun[[#This Row],[BsmtCond]]="Fa",2,IF(fun[[#This Row],[BsmtCond]]="Po",1,0)))))</f>
        <v>3</v>
      </c>
      <c r="AP475" t="s">
        <v>123</v>
      </c>
      <c r="AQ475">
        <f>IF(fun[[#This Row],[BsmtExposure]]="Gd",3,IF(fun[[#This Row],[BsmtExposure]]="Av",2,IF(fun[[#This Row],[BsmtExposure]]="Mn",1,0)))</f>
        <v>3</v>
      </c>
      <c r="AR475" t="s">
        <v>127</v>
      </c>
      <c r="AS475">
        <v>1350</v>
      </c>
      <c r="AT475" t="s">
        <v>128</v>
      </c>
      <c r="AU475">
        <v>0</v>
      </c>
      <c r="AV475">
        <v>626</v>
      </c>
      <c r="AW475">
        <v>1976</v>
      </c>
      <c r="AX475" t="s">
        <v>129</v>
      </c>
      <c r="AY475" t="s">
        <v>130</v>
      </c>
      <c r="AZ475">
        <f>IF(fun[[#This Row],[HeatingQC]]="Ex",5,IF(fun[[#This Row],[HeatingQC]]="Gd",4,IF(fun[[#This Row],[HeatingQC]]="TA",3,IF(fun[[#This Row],[HeatingQC]]="Fa",2,IF(fun[[#This Row],[HeatingQC]]="Po",1,0)))))</f>
        <v>5</v>
      </c>
      <c r="BA475" t="s">
        <v>131</v>
      </c>
      <c r="BB475" t="s">
        <v>132</v>
      </c>
      <c r="BC475">
        <v>1976</v>
      </c>
      <c r="BD475">
        <v>0</v>
      </c>
      <c r="BE475">
        <v>0</v>
      </c>
      <c r="BF475">
        <v>1976</v>
      </c>
      <c r="BG475">
        <f>LOG(fun[[#This Row],[GrLivArea]])</f>
        <v>3.2957869402516091</v>
      </c>
      <c r="BH475">
        <v>1</v>
      </c>
      <c r="BI475">
        <v>0</v>
      </c>
      <c r="BJ475">
        <f>fun[[#This Row],[BsmtFullBath]]+(0.5*fun[[#This Row],[BsmtHalfBath]])</f>
        <v>1</v>
      </c>
      <c r="BK475">
        <v>2</v>
      </c>
      <c r="BL475">
        <v>0</v>
      </c>
      <c r="BM475">
        <f>fun[[#This Row],[HalfBath]]+fun[[#This Row],[TOTBaseBath]]+fun[[#This Row],[FullBath]]</f>
        <v>3</v>
      </c>
      <c r="BN475">
        <v>2</v>
      </c>
      <c r="BO475">
        <v>1</v>
      </c>
      <c r="BP475" t="s">
        <v>123</v>
      </c>
      <c r="BQ475">
        <f>IF(fun[[#This Row],[KitchenQual]]="Ex",5,IF(fun[[#This Row],[KitchenQual]]="Gd",4,IF(fun[[#This Row],[KitchenQual]]="TA",3,IF(fun[[#This Row],[KitchenQual]]="Fa",2,0))))</f>
        <v>4</v>
      </c>
      <c r="BR475">
        <v>7</v>
      </c>
      <c r="BS475" t="s">
        <v>133</v>
      </c>
      <c r="BT475">
        <v>1</v>
      </c>
      <c r="BU475" t="s">
        <v>130</v>
      </c>
      <c r="BV475">
        <f>IF(fun[[#This Row],[FireplaceQu]]="Ex",5,IF(fun[[#This Row],[FireplaceQu]]="Gd",4,IF(fun[[#This Row],[FireplaceQu]]="TA",3,IF(fun[[#This Row],[FireplaceQu]]="Fa",2,0))))</f>
        <v>5</v>
      </c>
      <c r="BW475" t="s">
        <v>134</v>
      </c>
      <c r="BX475">
        <v>2006</v>
      </c>
      <c r="BY475" t="s">
        <v>135</v>
      </c>
      <c r="BZ475">
        <v>3</v>
      </c>
      <c r="CA475">
        <v>908</v>
      </c>
      <c r="CB475" t="s">
        <v>124</v>
      </c>
      <c r="CC475">
        <f>IF(fun[[#This Row],[GarageQual]]="Ex",5,IF(fun[[#This Row],[GarageQual]]="Gd",4,IF(fun[[#This Row],[GarageQual]]="TA",3,IF(fun[[#This Row],[GarageQual]]="Fa",2,IF(fun[[#This Row],[GarageQual]]="Po",1,0)))))</f>
        <v>3</v>
      </c>
      <c r="CD475" t="s">
        <v>124</v>
      </c>
      <c r="CE475">
        <f>IF(fun[[#This Row],[GarageCond]]="Ex",5,IF(fun[[#This Row],[GarageCond]]="Gd",4,IF(fun[[#This Row],[GarageCond]]="TA",3,IF(fun[[#This Row],[GarageCond]]="Fa",2,IF(fun[[#This Row],[GarageCond]]="Po",1,0)))))</f>
        <v>3</v>
      </c>
      <c r="CF475" t="s">
        <v>131</v>
      </c>
      <c r="CG475">
        <v>250</v>
      </c>
      <c r="CH475">
        <v>63</v>
      </c>
      <c r="CI475">
        <v>0</v>
      </c>
      <c r="CJ475">
        <v>0</v>
      </c>
      <c r="CK475">
        <v>0</v>
      </c>
      <c r="CL475">
        <f>(0.5*fun[[#This Row],[WoodDeckSF]])+fun[[#This Row],[OpenPorchSF]]+(2*fun[[#This Row],[EnclosedPorch]])+(1.5*fun[[#This Row],[3SsnPorch]])+fun[[#This Row],[ScreenPorch]]</f>
        <v>188</v>
      </c>
      <c r="CM475">
        <v>0</v>
      </c>
      <c r="CN475" t="s">
        <v>109</v>
      </c>
      <c r="CO475">
        <f>IF(fun[[#This Row],[PoolQC]]="Ex",5,IF(fun[[#This Row],[PoolQC]]="Gd",4,IF(fun[[#This Row],[PoolQC]]="TA",3,IF(fun[[#This Row],[PoolQC]]="Fa",2,IF(fun[[#This Row],[PoolQC]]="Po",1,0)))))</f>
        <v>0</v>
      </c>
      <c r="CP475" t="s">
        <v>109</v>
      </c>
      <c r="CQ475" t="s">
        <v>109</v>
      </c>
      <c r="CR475">
        <v>0</v>
      </c>
      <c r="CS475">
        <v>7</v>
      </c>
      <c r="CT475">
        <v>2007</v>
      </c>
      <c r="CU475" t="s">
        <v>184</v>
      </c>
      <c r="CV475" t="s">
        <v>185</v>
      </c>
      <c r="CW475">
        <f>COUNTIF(fun[[#This Row],[Id]:[SaleCondition]],0)</f>
        <v>14</v>
      </c>
      <c r="CX475">
        <f>COUNTIF(fun[[#This Row],[Id]:[SaleCondition]],"NA")</f>
        <v>4</v>
      </c>
      <c r="CY475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475">
        <f>fun[NUM_ExCond]+fun[NUM_BsmtCond]+fun[NUM_GarCond]</f>
        <v>9</v>
      </c>
      <c r="DA4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121</v>
      </c>
      <c r="DB4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79.75</v>
      </c>
      <c r="DC475">
        <v>440000</v>
      </c>
    </row>
    <row r="476" spans="1:107" x14ac:dyDescent="0.25">
      <c r="A476">
        <v>475</v>
      </c>
      <c r="B476">
        <v>120</v>
      </c>
      <c r="C476" t="s">
        <v>107</v>
      </c>
      <c r="D476">
        <f>IF(fun[[#This Row],[MSZoning]]="RL",1,0)</f>
        <v>1</v>
      </c>
      <c r="E476">
        <f>IF(fun[[#This Row],[rl]]="RM",1,0)</f>
        <v>0</v>
      </c>
      <c r="F476">
        <f>IF(fun[[#This Row],[rm]]="RH",1,0)</f>
        <v>0</v>
      </c>
      <c r="G476">
        <f>IF(fun[[#This Row],[rh]]="C (all)",1,0)</f>
        <v>0</v>
      </c>
      <c r="H476">
        <v>41</v>
      </c>
      <c r="I476">
        <f>IF(fun[[#This Row],[LotFrontage]]="NA",0,fun[[#This Row],[LotFrontage]])</f>
        <v>41</v>
      </c>
      <c r="J476">
        <v>5330</v>
      </c>
      <c r="K476" t="s">
        <v>108</v>
      </c>
      <c r="L476" t="s">
        <v>109</v>
      </c>
      <c r="M476" t="s">
        <v>110</v>
      </c>
      <c r="N476" t="s">
        <v>111</v>
      </c>
      <c r="O476" t="s">
        <v>112</v>
      </c>
      <c r="P476" t="s">
        <v>113</v>
      </c>
      <c r="Q476" t="s">
        <v>114</v>
      </c>
      <c r="R476" t="s">
        <v>226</v>
      </c>
      <c r="S476" t="s">
        <v>116</v>
      </c>
      <c r="T476" t="s">
        <v>116</v>
      </c>
      <c r="U476" t="s">
        <v>205</v>
      </c>
      <c r="V476" t="s">
        <v>141</v>
      </c>
      <c r="W476">
        <v>8</v>
      </c>
      <c r="X476">
        <v>5</v>
      </c>
      <c r="Y476">
        <v>2000</v>
      </c>
      <c r="Z476">
        <v>2000</v>
      </c>
      <c r="AA476" t="s">
        <v>119</v>
      </c>
      <c r="AB476" t="s">
        <v>120</v>
      </c>
      <c r="AC476" t="s">
        <v>206</v>
      </c>
      <c r="AD476" t="s">
        <v>207</v>
      </c>
      <c r="AE476" t="s">
        <v>143</v>
      </c>
      <c r="AF476">
        <v>0</v>
      </c>
      <c r="AG476" t="s">
        <v>123</v>
      </c>
      <c r="AH476">
        <f>IF(fun[[#This Row],[ExterQual]]="Ex",5,IF(fun[[#This Row],[ExterQual]]="Gd",4,IF(fun[[#This Row],[ExterQual]]="TA",3,IF(fun[[#This Row],[ExterQual]]="Fa",2,1))))</f>
        <v>4</v>
      </c>
      <c r="AI476" t="s">
        <v>124</v>
      </c>
      <c r="AJ476">
        <f>IF(fun[[#This Row],[ExterCond]]="Ex",5,IF(fun[[#This Row],[ExterCond]]="Gd",4,IF(fun[[#This Row],[ExterCond]]="TA",3,IF(fun[[#This Row],[ExterCond]]="Fa",2,1))))</f>
        <v>3</v>
      </c>
      <c r="AK476" t="s">
        <v>125</v>
      </c>
      <c r="AL476" t="s">
        <v>123</v>
      </c>
      <c r="AM476">
        <f>IF(fun[[#This Row],[BsmtQual]]="Ex",5,IF(fun[[#This Row],[BsmtQual]]="Gd",4,IF(fun[[#This Row],[BsmtQual]]="TA",3,IF(fun[[#This Row],[BsmtQual]]="Fa",2,IF(fun[[#This Row],[BsmtQual]]="Po",1,0)))))</f>
        <v>4</v>
      </c>
      <c r="AN476" t="s">
        <v>124</v>
      </c>
      <c r="AO476">
        <f>IF(fun[[#This Row],[BsmtCond]]="Ex",5,IF(fun[[#This Row],[BsmtCond]]="Gd",4,IF(fun[[#This Row],[BsmtCond]]="TA",3,IF(fun[[#This Row],[BsmtCond]]="Fa",2,IF(fun[[#This Row],[BsmtCond]]="Po",1,0)))))</f>
        <v>3</v>
      </c>
      <c r="AP476" t="s">
        <v>156</v>
      </c>
      <c r="AQ476">
        <f>IF(fun[[#This Row],[BsmtExposure]]="Gd",3,IF(fun[[#This Row],[BsmtExposure]]="Av",2,IF(fun[[#This Row],[BsmtExposure]]="Mn",1,0)))</f>
        <v>2</v>
      </c>
      <c r="AR476" t="s">
        <v>127</v>
      </c>
      <c r="AS476">
        <v>1196</v>
      </c>
      <c r="AT476" t="s">
        <v>128</v>
      </c>
      <c r="AU476">
        <v>0</v>
      </c>
      <c r="AV476">
        <v>298</v>
      </c>
      <c r="AW476">
        <v>1494</v>
      </c>
      <c r="AX476" t="s">
        <v>129</v>
      </c>
      <c r="AY476" t="s">
        <v>130</v>
      </c>
      <c r="AZ476">
        <f>IF(fun[[#This Row],[HeatingQC]]="Ex",5,IF(fun[[#This Row],[HeatingQC]]="Gd",4,IF(fun[[#This Row],[HeatingQC]]="TA",3,IF(fun[[#This Row],[HeatingQC]]="Fa",2,IF(fun[[#This Row],[HeatingQC]]="Po",1,0)))))</f>
        <v>5</v>
      </c>
      <c r="BA476" t="s">
        <v>131</v>
      </c>
      <c r="BB476" t="s">
        <v>132</v>
      </c>
      <c r="BC476">
        <v>1652</v>
      </c>
      <c r="BD476">
        <v>0</v>
      </c>
      <c r="BE476">
        <v>0</v>
      </c>
      <c r="BF476">
        <v>1652</v>
      </c>
      <c r="BG476">
        <f>LOG(fun[[#This Row],[GrLivArea]])</f>
        <v>3.2180100429843632</v>
      </c>
      <c r="BH476">
        <v>1</v>
      </c>
      <c r="BI476">
        <v>0</v>
      </c>
      <c r="BJ476">
        <f>fun[[#This Row],[BsmtFullBath]]+(0.5*fun[[#This Row],[BsmtHalfBath]])</f>
        <v>1</v>
      </c>
      <c r="BK476">
        <v>2</v>
      </c>
      <c r="BL476">
        <v>0</v>
      </c>
      <c r="BM476">
        <f>fun[[#This Row],[HalfBath]]+fun[[#This Row],[TOTBaseBath]]+fun[[#This Row],[FullBath]]</f>
        <v>3</v>
      </c>
      <c r="BN476">
        <v>2</v>
      </c>
      <c r="BO476">
        <v>1</v>
      </c>
      <c r="BP476" t="s">
        <v>130</v>
      </c>
      <c r="BQ476">
        <f>IF(fun[[#This Row],[KitchenQual]]="Ex",5,IF(fun[[#This Row],[KitchenQual]]="Gd",4,IF(fun[[#This Row],[KitchenQual]]="TA",3,IF(fun[[#This Row],[KitchenQual]]="Fa",2,0))))</f>
        <v>5</v>
      </c>
      <c r="BR476">
        <v>6</v>
      </c>
      <c r="BS476" t="s">
        <v>133</v>
      </c>
      <c r="BT476">
        <v>0</v>
      </c>
      <c r="BU476" t="s">
        <v>109</v>
      </c>
      <c r="BV476">
        <f>IF(fun[[#This Row],[FireplaceQu]]="Ex",5,IF(fun[[#This Row],[FireplaceQu]]="Gd",4,IF(fun[[#This Row],[FireplaceQu]]="TA",3,IF(fun[[#This Row],[FireplaceQu]]="Fa",2,0))))</f>
        <v>0</v>
      </c>
      <c r="BW476" t="s">
        <v>134</v>
      </c>
      <c r="BX476">
        <v>2000</v>
      </c>
      <c r="BY476" t="s">
        <v>135</v>
      </c>
      <c r="BZ476">
        <v>2</v>
      </c>
      <c r="CA476">
        <v>499</v>
      </c>
      <c r="CB476" t="s">
        <v>124</v>
      </c>
      <c r="CC476">
        <f>IF(fun[[#This Row],[GarageQual]]="Ex",5,IF(fun[[#This Row],[GarageQual]]="Gd",4,IF(fun[[#This Row],[GarageQual]]="TA",3,IF(fun[[#This Row],[GarageQual]]="Fa",2,IF(fun[[#This Row],[GarageQual]]="Po",1,0)))))</f>
        <v>3</v>
      </c>
      <c r="CD476" t="s">
        <v>124</v>
      </c>
      <c r="CE476">
        <f>IF(fun[[#This Row],[GarageCond]]="Ex",5,IF(fun[[#This Row],[GarageCond]]="Gd",4,IF(fun[[#This Row],[GarageCond]]="TA",3,IF(fun[[#This Row],[GarageCond]]="Fa",2,IF(fun[[#This Row],[GarageCond]]="Po",1,0)))))</f>
        <v>3</v>
      </c>
      <c r="CF476" t="s">
        <v>131</v>
      </c>
      <c r="CG476">
        <v>96</v>
      </c>
      <c r="CH476">
        <v>48</v>
      </c>
      <c r="CI476">
        <v>0</v>
      </c>
      <c r="CJ476">
        <v>0</v>
      </c>
      <c r="CK476">
        <v>0</v>
      </c>
      <c r="CL476">
        <f>(0.5*fun[[#This Row],[WoodDeckSF]])+fun[[#This Row],[OpenPorchSF]]+(2*fun[[#This Row],[EnclosedPorch]])+(1.5*fun[[#This Row],[3SsnPorch]])+fun[[#This Row],[ScreenPorch]]</f>
        <v>96</v>
      </c>
      <c r="CM476">
        <v>0</v>
      </c>
      <c r="CN476" t="s">
        <v>109</v>
      </c>
      <c r="CO476">
        <f>IF(fun[[#This Row],[PoolQC]]="Ex",5,IF(fun[[#This Row],[PoolQC]]="Gd",4,IF(fun[[#This Row],[PoolQC]]="TA",3,IF(fun[[#This Row],[PoolQC]]="Fa",2,IF(fun[[#This Row],[PoolQC]]="Po",1,0)))))</f>
        <v>0</v>
      </c>
      <c r="CP476" t="s">
        <v>109</v>
      </c>
      <c r="CQ476" t="s">
        <v>109</v>
      </c>
      <c r="CR476">
        <v>0</v>
      </c>
      <c r="CS476">
        <v>8</v>
      </c>
      <c r="CT476">
        <v>2007</v>
      </c>
      <c r="CU476" t="s">
        <v>136</v>
      </c>
      <c r="CV476" t="s">
        <v>137</v>
      </c>
      <c r="CW476">
        <f>COUNTIF(fun[[#This Row],[Id]:[SaleCondition]],0)</f>
        <v>17</v>
      </c>
      <c r="CX476">
        <f>COUNTIF(fun[[#This Row],[Id]:[SaleCondition]],"NA")</f>
        <v>5</v>
      </c>
      <c r="CY476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476">
        <f>fun[NUM_ExCond]+fun[NUM_BsmtCond]+fun[NUM_GarCond]</f>
        <v>9</v>
      </c>
      <c r="DA4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4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476">
        <v>251000</v>
      </c>
    </row>
    <row r="477" spans="1:107" x14ac:dyDescent="0.25">
      <c r="A477">
        <v>476</v>
      </c>
      <c r="B477">
        <v>20</v>
      </c>
      <c r="C477" t="s">
        <v>107</v>
      </c>
      <c r="D477">
        <f>IF(fun[[#This Row],[MSZoning]]="RL",1,0)</f>
        <v>1</v>
      </c>
      <c r="E477">
        <f>IF(fun[[#This Row],[rl]]="RM",1,0)</f>
        <v>0</v>
      </c>
      <c r="F477">
        <f>IF(fun[[#This Row],[rm]]="RH",1,0)</f>
        <v>0</v>
      </c>
      <c r="G477">
        <f>IF(fun[[#This Row],[rh]]="C (all)",1,0)</f>
        <v>0</v>
      </c>
      <c r="H477">
        <v>80</v>
      </c>
      <c r="I477">
        <f>IF(fun[[#This Row],[LotFrontage]]="NA",0,fun[[#This Row],[LotFrontage]])</f>
        <v>80</v>
      </c>
      <c r="J477">
        <v>8480</v>
      </c>
      <c r="K477" t="s">
        <v>108</v>
      </c>
      <c r="L477" t="s">
        <v>109</v>
      </c>
      <c r="M477" t="s">
        <v>110</v>
      </c>
      <c r="N477" t="s">
        <v>111</v>
      </c>
      <c r="O477" t="s">
        <v>112</v>
      </c>
      <c r="P477" t="s">
        <v>148</v>
      </c>
      <c r="Q477" t="s">
        <v>114</v>
      </c>
      <c r="R477" t="s">
        <v>177</v>
      </c>
      <c r="S477" t="s">
        <v>116</v>
      </c>
      <c r="T477" t="s">
        <v>116</v>
      </c>
      <c r="U477" t="s">
        <v>117</v>
      </c>
      <c r="V477" t="s">
        <v>141</v>
      </c>
      <c r="W477">
        <v>5</v>
      </c>
      <c r="X477">
        <v>6</v>
      </c>
      <c r="Y477">
        <v>1963</v>
      </c>
      <c r="Z477">
        <v>1963</v>
      </c>
      <c r="AA477" t="s">
        <v>178</v>
      </c>
      <c r="AB477" t="s">
        <v>120</v>
      </c>
      <c r="AC477" t="s">
        <v>166</v>
      </c>
      <c r="AD477" t="s">
        <v>166</v>
      </c>
      <c r="AE477" t="s">
        <v>143</v>
      </c>
      <c r="AF477">
        <v>0</v>
      </c>
      <c r="AG477" t="s">
        <v>124</v>
      </c>
      <c r="AH477">
        <f>IF(fun[[#This Row],[ExterQual]]="Ex",5,IF(fun[[#This Row],[ExterQual]]="Gd",4,IF(fun[[#This Row],[ExterQual]]="TA",3,IF(fun[[#This Row],[ExterQual]]="Fa",2,1))))</f>
        <v>3</v>
      </c>
      <c r="AI477" t="s">
        <v>124</v>
      </c>
      <c r="AJ477">
        <f>IF(fun[[#This Row],[ExterCond]]="Ex",5,IF(fun[[#This Row],[ExterCond]]="Gd",4,IF(fun[[#This Row],[ExterCond]]="TA",3,IF(fun[[#This Row],[ExterCond]]="Fa",2,1))))</f>
        <v>3</v>
      </c>
      <c r="AK477" t="s">
        <v>144</v>
      </c>
      <c r="AL477" t="s">
        <v>124</v>
      </c>
      <c r="AM477">
        <f>IF(fun[[#This Row],[BsmtQual]]="Ex",5,IF(fun[[#This Row],[BsmtQual]]="Gd",4,IF(fun[[#This Row],[BsmtQual]]="TA",3,IF(fun[[#This Row],[BsmtQual]]="Fa",2,IF(fun[[#This Row],[BsmtQual]]="Po",1,0)))))</f>
        <v>3</v>
      </c>
      <c r="AN477" t="s">
        <v>124</v>
      </c>
      <c r="AO477">
        <f>IF(fun[[#This Row],[BsmtCond]]="Ex",5,IF(fun[[#This Row],[BsmtCond]]="Gd",4,IF(fun[[#This Row],[BsmtCond]]="TA",3,IF(fun[[#This Row],[BsmtCond]]="Fa",2,IF(fun[[#This Row],[BsmtCond]]="Po",1,0)))))</f>
        <v>3</v>
      </c>
      <c r="AP477" t="s">
        <v>126</v>
      </c>
      <c r="AQ477">
        <f>IF(fun[[#This Row],[BsmtExposure]]="Gd",3,IF(fun[[#This Row],[BsmtExposure]]="Av",2,IF(fun[[#This Row],[BsmtExposure]]="Mn",1,0)))</f>
        <v>0</v>
      </c>
      <c r="AR477" t="s">
        <v>127</v>
      </c>
      <c r="AS477">
        <v>630</v>
      </c>
      <c r="AT477" t="s">
        <v>128</v>
      </c>
      <c r="AU477">
        <v>0</v>
      </c>
      <c r="AV477">
        <v>340</v>
      </c>
      <c r="AW477">
        <v>970</v>
      </c>
      <c r="AX477" t="s">
        <v>129</v>
      </c>
      <c r="AY477" t="s">
        <v>124</v>
      </c>
      <c r="AZ477">
        <f>IF(fun[[#This Row],[HeatingQC]]="Ex",5,IF(fun[[#This Row],[HeatingQC]]="Gd",4,IF(fun[[#This Row],[HeatingQC]]="TA",3,IF(fun[[#This Row],[HeatingQC]]="Fa",2,IF(fun[[#This Row],[HeatingQC]]="Po",1,0)))))</f>
        <v>3</v>
      </c>
      <c r="BA477" t="s">
        <v>131</v>
      </c>
      <c r="BB477" t="s">
        <v>132</v>
      </c>
      <c r="BC477">
        <v>970</v>
      </c>
      <c r="BD477">
        <v>0</v>
      </c>
      <c r="BE477">
        <v>0</v>
      </c>
      <c r="BF477">
        <v>970</v>
      </c>
      <c r="BG477">
        <f>LOG(fun[[#This Row],[GrLivArea]])</f>
        <v>2.9867717342662448</v>
      </c>
      <c r="BH477">
        <v>1</v>
      </c>
      <c r="BI477">
        <v>0</v>
      </c>
      <c r="BJ477">
        <f>fun[[#This Row],[BsmtFullBath]]+(0.5*fun[[#This Row],[BsmtHalfBath]])</f>
        <v>1</v>
      </c>
      <c r="BK477">
        <v>1</v>
      </c>
      <c r="BL477">
        <v>0</v>
      </c>
      <c r="BM477">
        <f>fun[[#This Row],[HalfBath]]+fun[[#This Row],[TOTBaseBath]]+fun[[#This Row],[FullBath]]</f>
        <v>2</v>
      </c>
      <c r="BN477">
        <v>2</v>
      </c>
      <c r="BO477">
        <v>1</v>
      </c>
      <c r="BP477" t="s">
        <v>124</v>
      </c>
      <c r="BQ477">
        <f>IF(fun[[#This Row],[KitchenQual]]="Ex",5,IF(fun[[#This Row],[KitchenQual]]="Gd",4,IF(fun[[#This Row],[KitchenQual]]="TA",3,IF(fun[[#This Row],[KitchenQual]]="Fa",2,0))))</f>
        <v>3</v>
      </c>
      <c r="BR477">
        <v>5</v>
      </c>
      <c r="BS477" t="s">
        <v>133</v>
      </c>
      <c r="BT477">
        <v>0</v>
      </c>
      <c r="BU477" t="s">
        <v>109</v>
      </c>
      <c r="BV477">
        <f>IF(fun[[#This Row],[FireplaceQu]]="Ex",5,IF(fun[[#This Row],[FireplaceQu]]="Gd",4,IF(fun[[#This Row],[FireplaceQu]]="TA",3,IF(fun[[#This Row],[FireplaceQu]]="Fa",2,0))))</f>
        <v>0</v>
      </c>
      <c r="BW477" t="s">
        <v>153</v>
      </c>
      <c r="BX477">
        <v>1996</v>
      </c>
      <c r="BY477" t="s">
        <v>128</v>
      </c>
      <c r="BZ477">
        <v>2</v>
      </c>
      <c r="CA477">
        <v>624</v>
      </c>
      <c r="CB477" t="s">
        <v>124</v>
      </c>
      <c r="CC477">
        <f>IF(fun[[#This Row],[GarageQual]]="Ex",5,IF(fun[[#This Row],[GarageQual]]="Gd",4,IF(fun[[#This Row],[GarageQual]]="TA",3,IF(fun[[#This Row],[GarageQual]]="Fa",2,IF(fun[[#This Row],[GarageQual]]="Po",1,0)))))</f>
        <v>3</v>
      </c>
      <c r="CD477" t="s">
        <v>124</v>
      </c>
      <c r="CE477">
        <f>IF(fun[[#This Row],[GarageCond]]="Ex",5,IF(fun[[#This Row],[GarageCond]]="Gd",4,IF(fun[[#This Row],[GarageCond]]="TA",3,IF(fun[[#This Row],[GarageCond]]="Fa",2,IF(fun[[#This Row],[GarageCond]]="Po",1,0)))))</f>
        <v>3</v>
      </c>
      <c r="CF477" t="s">
        <v>131</v>
      </c>
      <c r="CG477">
        <v>0</v>
      </c>
      <c r="CH477">
        <v>24</v>
      </c>
      <c r="CI477">
        <v>0</v>
      </c>
      <c r="CJ477">
        <v>0</v>
      </c>
      <c r="CK477">
        <v>192</v>
      </c>
      <c r="CL477">
        <f>(0.5*fun[[#This Row],[WoodDeckSF]])+fun[[#This Row],[OpenPorchSF]]+(2*fun[[#This Row],[EnclosedPorch]])+(1.5*fun[[#This Row],[3SsnPorch]])+fun[[#This Row],[ScreenPorch]]</f>
        <v>216</v>
      </c>
      <c r="CM477">
        <v>0</v>
      </c>
      <c r="CN477" t="s">
        <v>109</v>
      </c>
      <c r="CO477">
        <f>IF(fun[[#This Row],[PoolQC]]="Ex",5,IF(fun[[#This Row],[PoolQC]]="Gd",4,IF(fun[[#This Row],[PoolQC]]="TA",3,IF(fun[[#This Row],[PoolQC]]="Fa",2,IF(fun[[#This Row],[PoolQC]]="Po",1,0)))))</f>
        <v>0</v>
      </c>
      <c r="CP477" t="s">
        <v>109</v>
      </c>
      <c r="CQ477" t="s">
        <v>109</v>
      </c>
      <c r="CR477">
        <v>0</v>
      </c>
      <c r="CS477">
        <v>7</v>
      </c>
      <c r="CT477">
        <v>2007</v>
      </c>
      <c r="CU477" t="s">
        <v>136</v>
      </c>
      <c r="CV477" t="s">
        <v>137</v>
      </c>
      <c r="CW477">
        <f>COUNTIF(fun[[#This Row],[Id]:[SaleCondition]],0)</f>
        <v>18</v>
      </c>
      <c r="CX477">
        <f>COUNTIF(fun[[#This Row],[Id]:[SaleCondition]],"NA")</f>
        <v>5</v>
      </c>
      <c r="CY47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477">
        <f>fun[NUM_ExCond]+fun[NUM_BsmtCond]+fun[NUM_GarCond]</f>
        <v>9</v>
      </c>
      <c r="DA4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4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477">
        <v>132500</v>
      </c>
    </row>
    <row r="478" spans="1:107" x14ac:dyDescent="0.25">
      <c r="A478">
        <v>477</v>
      </c>
      <c r="B478">
        <v>20</v>
      </c>
      <c r="C478" t="s">
        <v>107</v>
      </c>
      <c r="D478">
        <f>IF(fun[[#This Row],[MSZoning]]="RL",1,0)</f>
        <v>1</v>
      </c>
      <c r="E478">
        <f>IF(fun[[#This Row],[rl]]="RM",1,0)</f>
        <v>0</v>
      </c>
      <c r="F478">
        <f>IF(fun[[#This Row],[rm]]="RH",1,0)</f>
        <v>0</v>
      </c>
      <c r="G478">
        <f>IF(fun[[#This Row],[rh]]="C (all)",1,0)</f>
        <v>0</v>
      </c>
      <c r="H478">
        <v>75</v>
      </c>
      <c r="I478">
        <f>IF(fun[[#This Row],[LotFrontage]]="NA",0,fun[[#This Row],[LotFrontage]])</f>
        <v>75</v>
      </c>
      <c r="J478">
        <v>13125</v>
      </c>
      <c r="K478" t="s">
        <v>108</v>
      </c>
      <c r="L478" t="s">
        <v>109</v>
      </c>
      <c r="M478" t="s">
        <v>110</v>
      </c>
      <c r="N478" t="s">
        <v>111</v>
      </c>
      <c r="O478" t="s">
        <v>112</v>
      </c>
      <c r="P478" t="s">
        <v>113</v>
      </c>
      <c r="Q478" t="s">
        <v>220</v>
      </c>
      <c r="R478" t="s">
        <v>115</v>
      </c>
      <c r="S478" t="s">
        <v>116</v>
      </c>
      <c r="T478" t="s">
        <v>116</v>
      </c>
      <c r="U478" t="s">
        <v>117</v>
      </c>
      <c r="V478" t="s">
        <v>141</v>
      </c>
      <c r="W478">
        <v>6</v>
      </c>
      <c r="X478">
        <v>5</v>
      </c>
      <c r="Y478">
        <v>1997</v>
      </c>
      <c r="Z478">
        <v>1998</v>
      </c>
      <c r="AA478" t="s">
        <v>119</v>
      </c>
      <c r="AB478" t="s">
        <v>120</v>
      </c>
      <c r="AC478" t="s">
        <v>121</v>
      </c>
      <c r="AD478" t="s">
        <v>121</v>
      </c>
      <c r="AE478" t="s">
        <v>122</v>
      </c>
      <c r="AF478">
        <v>215</v>
      </c>
      <c r="AG478" t="s">
        <v>124</v>
      </c>
      <c r="AH478">
        <f>IF(fun[[#This Row],[ExterQual]]="Ex",5,IF(fun[[#This Row],[ExterQual]]="Gd",4,IF(fun[[#This Row],[ExterQual]]="TA",3,IF(fun[[#This Row],[ExterQual]]="Fa",2,1))))</f>
        <v>3</v>
      </c>
      <c r="AI478" t="s">
        <v>124</v>
      </c>
      <c r="AJ478">
        <f>IF(fun[[#This Row],[ExterCond]]="Ex",5,IF(fun[[#This Row],[ExterCond]]="Gd",4,IF(fun[[#This Row],[ExterCond]]="TA",3,IF(fun[[#This Row],[ExterCond]]="Fa",2,1))))</f>
        <v>3</v>
      </c>
      <c r="AK478" t="s">
        <v>125</v>
      </c>
      <c r="AL478" t="s">
        <v>123</v>
      </c>
      <c r="AM478">
        <f>IF(fun[[#This Row],[BsmtQual]]="Ex",5,IF(fun[[#This Row],[BsmtQual]]="Gd",4,IF(fun[[#This Row],[BsmtQual]]="TA",3,IF(fun[[#This Row],[BsmtQual]]="Fa",2,IF(fun[[#This Row],[BsmtQual]]="Po",1,0)))))</f>
        <v>4</v>
      </c>
      <c r="AN478" t="s">
        <v>124</v>
      </c>
      <c r="AO478">
        <f>IF(fun[[#This Row],[BsmtCond]]="Ex",5,IF(fun[[#This Row],[BsmtCond]]="Gd",4,IF(fun[[#This Row],[BsmtCond]]="TA",3,IF(fun[[#This Row],[BsmtCond]]="Fa",2,IF(fun[[#This Row],[BsmtCond]]="Po",1,0)))))</f>
        <v>3</v>
      </c>
      <c r="AP478" t="s">
        <v>123</v>
      </c>
      <c r="AQ478">
        <f>IF(fun[[#This Row],[BsmtExposure]]="Gd",3,IF(fun[[#This Row],[BsmtExposure]]="Av",2,IF(fun[[#This Row],[BsmtExposure]]="Mn",1,0)))</f>
        <v>3</v>
      </c>
      <c r="AR478" t="s">
        <v>127</v>
      </c>
      <c r="AS478">
        <v>994</v>
      </c>
      <c r="AT478" t="s">
        <v>128</v>
      </c>
      <c r="AU478">
        <v>0</v>
      </c>
      <c r="AV478">
        <v>484</v>
      </c>
      <c r="AW478">
        <v>1478</v>
      </c>
      <c r="AX478" t="s">
        <v>129</v>
      </c>
      <c r="AY478" t="s">
        <v>130</v>
      </c>
      <c r="AZ478">
        <f>IF(fun[[#This Row],[HeatingQC]]="Ex",5,IF(fun[[#This Row],[HeatingQC]]="Gd",4,IF(fun[[#This Row],[HeatingQC]]="TA",3,IF(fun[[#This Row],[HeatingQC]]="Fa",2,IF(fun[[#This Row],[HeatingQC]]="Po",1,0)))))</f>
        <v>5</v>
      </c>
      <c r="BA478" t="s">
        <v>131</v>
      </c>
      <c r="BB478" t="s">
        <v>132</v>
      </c>
      <c r="BC478">
        <v>1493</v>
      </c>
      <c r="BD478">
        <v>0</v>
      </c>
      <c r="BE478">
        <v>0</v>
      </c>
      <c r="BF478">
        <v>1493</v>
      </c>
      <c r="BG478">
        <f>LOG(fun[[#This Row],[GrLivArea]])</f>
        <v>3.1740598077250253</v>
      </c>
      <c r="BH478">
        <v>1</v>
      </c>
      <c r="BI478">
        <v>0</v>
      </c>
      <c r="BJ478">
        <f>fun[[#This Row],[BsmtFullBath]]+(0.5*fun[[#This Row],[BsmtHalfBath]])</f>
        <v>1</v>
      </c>
      <c r="BK478">
        <v>2</v>
      </c>
      <c r="BL478">
        <v>0</v>
      </c>
      <c r="BM478">
        <f>fun[[#This Row],[HalfBath]]+fun[[#This Row],[TOTBaseBath]]+fun[[#This Row],[FullBath]]</f>
        <v>3</v>
      </c>
      <c r="BN478">
        <v>3</v>
      </c>
      <c r="BO478">
        <v>1</v>
      </c>
      <c r="BP478" t="s">
        <v>123</v>
      </c>
      <c r="BQ478">
        <f>IF(fun[[#This Row],[KitchenQual]]="Ex",5,IF(fun[[#This Row],[KitchenQual]]="Gd",4,IF(fun[[#This Row],[KitchenQual]]="TA",3,IF(fun[[#This Row],[KitchenQual]]="Fa",2,0))))</f>
        <v>4</v>
      </c>
      <c r="BR478">
        <v>7</v>
      </c>
      <c r="BS478" t="s">
        <v>133</v>
      </c>
      <c r="BT478">
        <v>1</v>
      </c>
      <c r="BU478" t="s">
        <v>124</v>
      </c>
      <c r="BV478">
        <f>IF(fun[[#This Row],[FireplaceQu]]="Ex",5,IF(fun[[#This Row],[FireplaceQu]]="Gd",4,IF(fun[[#This Row],[FireplaceQu]]="TA",3,IF(fun[[#This Row],[FireplaceQu]]="Fa",2,0))))</f>
        <v>3</v>
      </c>
      <c r="BW478" t="s">
        <v>134</v>
      </c>
      <c r="BX478">
        <v>1997</v>
      </c>
      <c r="BY478" t="s">
        <v>183</v>
      </c>
      <c r="BZ478">
        <v>2</v>
      </c>
      <c r="CA478">
        <v>508</v>
      </c>
      <c r="CB478" t="s">
        <v>124</v>
      </c>
      <c r="CC478">
        <f>IF(fun[[#This Row],[GarageQual]]="Ex",5,IF(fun[[#This Row],[GarageQual]]="Gd",4,IF(fun[[#This Row],[GarageQual]]="TA",3,IF(fun[[#This Row],[GarageQual]]="Fa",2,IF(fun[[#This Row],[GarageQual]]="Po",1,0)))))</f>
        <v>3</v>
      </c>
      <c r="CD478" t="s">
        <v>124</v>
      </c>
      <c r="CE478">
        <f>IF(fun[[#This Row],[GarageCond]]="Ex",5,IF(fun[[#This Row],[GarageCond]]="Gd",4,IF(fun[[#This Row],[GarageCond]]="TA",3,IF(fun[[#This Row],[GarageCond]]="Fa",2,IF(fun[[#This Row],[GarageCond]]="Po",1,0)))))</f>
        <v>3</v>
      </c>
      <c r="CF478" t="s">
        <v>131</v>
      </c>
      <c r="CG478">
        <v>140</v>
      </c>
      <c r="CH478">
        <v>39</v>
      </c>
      <c r="CI478">
        <v>0</v>
      </c>
      <c r="CJ478">
        <v>0</v>
      </c>
      <c r="CK478">
        <v>0</v>
      </c>
      <c r="CL478">
        <f>(0.5*fun[[#This Row],[WoodDeckSF]])+fun[[#This Row],[OpenPorchSF]]+(2*fun[[#This Row],[EnclosedPorch]])+(1.5*fun[[#This Row],[3SsnPorch]])+fun[[#This Row],[ScreenPorch]]</f>
        <v>109</v>
      </c>
      <c r="CM478">
        <v>0</v>
      </c>
      <c r="CN478" t="s">
        <v>109</v>
      </c>
      <c r="CO478">
        <f>IF(fun[[#This Row],[PoolQC]]="Ex",5,IF(fun[[#This Row],[PoolQC]]="Gd",4,IF(fun[[#This Row],[PoolQC]]="TA",3,IF(fun[[#This Row],[PoolQC]]="Fa",2,IF(fun[[#This Row],[PoolQC]]="Po",1,0)))))</f>
        <v>0</v>
      </c>
      <c r="CP478" t="s">
        <v>109</v>
      </c>
      <c r="CQ478" t="s">
        <v>109</v>
      </c>
      <c r="CR478">
        <v>0</v>
      </c>
      <c r="CS478">
        <v>4</v>
      </c>
      <c r="CT478">
        <v>2008</v>
      </c>
      <c r="CU478" t="s">
        <v>136</v>
      </c>
      <c r="CV478" t="s">
        <v>137</v>
      </c>
      <c r="CW478">
        <f>COUNTIF(fun[[#This Row],[Id]:[SaleCondition]],0)</f>
        <v>14</v>
      </c>
      <c r="CX478">
        <f>COUNTIF(fun[[#This Row],[Id]:[SaleCondition]],"NA")</f>
        <v>4</v>
      </c>
      <c r="CY478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478">
        <f>fun[NUM_ExCond]+fun[NUM_BsmtCond]+fun[NUM_GarCond]</f>
        <v>9</v>
      </c>
      <c r="DA4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4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478">
        <v>208900</v>
      </c>
    </row>
    <row r="479" spans="1:107" x14ac:dyDescent="0.25">
      <c r="A479">
        <v>478</v>
      </c>
      <c r="B479">
        <v>60</v>
      </c>
      <c r="C479" t="s">
        <v>107</v>
      </c>
      <c r="D479">
        <f>IF(fun[[#This Row],[MSZoning]]="RL",1,0)</f>
        <v>1</v>
      </c>
      <c r="E479">
        <f>IF(fun[[#This Row],[rl]]="RM",1,0)</f>
        <v>0</v>
      </c>
      <c r="F479">
        <f>IF(fun[[#This Row],[rm]]="RH",1,0)</f>
        <v>0</v>
      </c>
      <c r="G479">
        <f>IF(fun[[#This Row],[rh]]="C (all)",1,0)</f>
        <v>0</v>
      </c>
      <c r="H479">
        <v>105</v>
      </c>
      <c r="I479">
        <f>IF(fun[[#This Row],[LotFrontage]]="NA",0,fun[[#This Row],[LotFrontage]])</f>
        <v>105</v>
      </c>
      <c r="J479">
        <v>13693</v>
      </c>
      <c r="K479" t="s">
        <v>108</v>
      </c>
      <c r="L479" t="s">
        <v>109</v>
      </c>
      <c r="M479" t="s">
        <v>110</v>
      </c>
      <c r="N479" t="s">
        <v>111</v>
      </c>
      <c r="O479" t="s">
        <v>112</v>
      </c>
      <c r="P479" t="s">
        <v>113</v>
      </c>
      <c r="Q479" t="s">
        <v>114</v>
      </c>
      <c r="R479" t="s">
        <v>180</v>
      </c>
      <c r="S479" t="s">
        <v>116</v>
      </c>
      <c r="T479" t="s">
        <v>116</v>
      </c>
      <c r="U479" t="s">
        <v>117</v>
      </c>
      <c r="V479" t="s">
        <v>118</v>
      </c>
      <c r="W479">
        <v>9</v>
      </c>
      <c r="X479">
        <v>5</v>
      </c>
      <c r="Y479">
        <v>2006</v>
      </c>
      <c r="Z479">
        <v>2006</v>
      </c>
      <c r="AA479" t="s">
        <v>178</v>
      </c>
      <c r="AB479" t="s">
        <v>120</v>
      </c>
      <c r="AC479" t="s">
        <v>121</v>
      </c>
      <c r="AD479" t="s">
        <v>121</v>
      </c>
      <c r="AE479" t="s">
        <v>122</v>
      </c>
      <c r="AF479">
        <v>772</v>
      </c>
      <c r="AG479" t="s">
        <v>130</v>
      </c>
      <c r="AH479">
        <f>IF(fun[[#This Row],[ExterQual]]="Ex",5,IF(fun[[#This Row],[ExterQual]]="Gd",4,IF(fun[[#This Row],[ExterQual]]="TA",3,IF(fun[[#This Row],[ExterQual]]="Fa",2,1))))</f>
        <v>5</v>
      </c>
      <c r="AI479" t="s">
        <v>124</v>
      </c>
      <c r="AJ479">
        <f>IF(fun[[#This Row],[ExterCond]]="Ex",5,IF(fun[[#This Row],[ExterCond]]="Gd",4,IF(fun[[#This Row],[ExterCond]]="TA",3,IF(fun[[#This Row],[ExterCond]]="Fa",2,1))))</f>
        <v>3</v>
      </c>
      <c r="AK479" t="s">
        <v>125</v>
      </c>
      <c r="AL479" t="s">
        <v>123</v>
      </c>
      <c r="AM479">
        <f>IF(fun[[#This Row],[BsmtQual]]="Ex",5,IF(fun[[#This Row],[BsmtQual]]="Gd",4,IF(fun[[#This Row],[BsmtQual]]="TA",3,IF(fun[[#This Row],[BsmtQual]]="Fa",2,IF(fun[[#This Row],[BsmtQual]]="Po",1,0)))))</f>
        <v>4</v>
      </c>
      <c r="AN479" t="s">
        <v>124</v>
      </c>
      <c r="AO479">
        <f>IF(fun[[#This Row],[BsmtCond]]="Ex",5,IF(fun[[#This Row],[BsmtCond]]="Gd",4,IF(fun[[#This Row],[BsmtCond]]="TA",3,IF(fun[[#This Row],[BsmtCond]]="Fa",2,IF(fun[[#This Row],[BsmtCond]]="Po",1,0)))))</f>
        <v>3</v>
      </c>
      <c r="AP479" t="s">
        <v>156</v>
      </c>
      <c r="AQ479">
        <f>IF(fun[[#This Row],[BsmtExposure]]="Gd",3,IF(fun[[#This Row],[BsmtExposure]]="Av",2,IF(fun[[#This Row],[BsmtExposure]]="Mn",1,0)))</f>
        <v>2</v>
      </c>
      <c r="AR479" t="s">
        <v>128</v>
      </c>
      <c r="AS479">
        <v>0</v>
      </c>
      <c r="AT479" t="s">
        <v>128</v>
      </c>
      <c r="AU479">
        <v>0</v>
      </c>
      <c r="AV479">
        <v>2153</v>
      </c>
      <c r="AW479">
        <v>2153</v>
      </c>
      <c r="AX479" t="s">
        <v>129</v>
      </c>
      <c r="AY479" t="s">
        <v>130</v>
      </c>
      <c r="AZ479">
        <f>IF(fun[[#This Row],[HeatingQC]]="Ex",5,IF(fun[[#This Row],[HeatingQC]]="Gd",4,IF(fun[[#This Row],[HeatingQC]]="TA",3,IF(fun[[#This Row],[HeatingQC]]="Fa",2,IF(fun[[#This Row],[HeatingQC]]="Po",1,0)))))</f>
        <v>5</v>
      </c>
      <c r="BA479" t="s">
        <v>131</v>
      </c>
      <c r="BB479" t="s">
        <v>132</v>
      </c>
      <c r="BC479">
        <v>2069</v>
      </c>
      <c r="BD479">
        <v>574</v>
      </c>
      <c r="BE479">
        <v>0</v>
      </c>
      <c r="BF479">
        <v>2643</v>
      </c>
      <c r="BG479">
        <f>LOG(fun[[#This Row],[GrLivArea]])</f>
        <v>3.4220971631317103</v>
      </c>
      <c r="BH479">
        <v>0</v>
      </c>
      <c r="BI479">
        <v>0</v>
      </c>
      <c r="BJ479">
        <f>fun[[#This Row],[BsmtFullBath]]+(0.5*fun[[#This Row],[BsmtHalfBath]])</f>
        <v>0</v>
      </c>
      <c r="BK479">
        <v>2</v>
      </c>
      <c r="BL479">
        <v>1</v>
      </c>
      <c r="BM479">
        <f>fun[[#This Row],[HalfBath]]+fun[[#This Row],[TOTBaseBath]]+fun[[#This Row],[FullBath]]</f>
        <v>3</v>
      </c>
      <c r="BN479">
        <v>3</v>
      </c>
      <c r="BO479">
        <v>1</v>
      </c>
      <c r="BP479" t="s">
        <v>130</v>
      </c>
      <c r="BQ479">
        <f>IF(fun[[#This Row],[KitchenQual]]="Ex",5,IF(fun[[#This Row],[KitchenQual]]="Gd",4,IF(fun[[#This Row],[KitchenQual]]="TA",3,IF(fun[[#This Row],[KitchenQual]]="Fa",2,0))))</f>
        <v>5</v>
      </c>
      <c r="BR479">
        <v>9</v>
      </c>
      <c r="BS479" t="s">
        <v>133</v>
      </c>
      <c r="BT479">
        <v>1</v>
      </c>
      <c r="BU479" t="s">
        <v>123</v>
      </c>
      <c r="BV479">
        <f>IF(fun[[#This Row],[FireplaceQu]]="Ex",5,IF(fun[[#This Row],[FireplaceQu]]="Gd",4,IF(fun[[#This Row],[FireplaceQu]]="TA",3,IF(fun[[#This Row],[FireplaceQu]]="Fa",2,0))))</f>
        <v>4</v>
      </c>
      <c r="BW479" t="s">
        <v>182</v>
      </c>
      <c r="BX479">
        <v>2006</v>
      </c>
      <c r="BY479" t="s">
        <v>183</v>
      </c>
      <c r="BZ479">
        <v>3</v>
      </c>
      <c r="CA479">
        <v>694</v>
      </c>
      <c r="CB479" t="s">
        <v>124</v>
      </c>
      <c r="CC479">
        <f>IF(fun[[#This Row],[GarageQual]]="Ex",5,IF(fun[[#This Row],[GarageQual]]="Gd",4,IF(fun[[#This Row],[GarageQual]]="TA",3,IF(fun[[#This Row],[GarageQual]]="Fa",2,IF(fun[[#This Row],[GarageQual]]="Po",1,0)))))</f>
        <v>3</v>
      </c>
      <c r="CD479" t="s">
        <v>124</v>
      </c>
      <c r="CE479">
        <f>IF(fun[[#This Row],[GarageCond]]="Ex",5,IF(fun[[#This Row],[GarageCond]]="Gd",4,IF(fun[[#This Row],[GarageCond]]="TA",3,IF(fun[[#This Row],[GarageCond]]="Fa",2,IF(fun[[#This Row],[GarageCond]]="Po",1,0)))))</f>
        <v>3</v>
      </c>
      <c r="CF479" t="s">
        <v>131</v>
      </c>
      <c r="CG479">
        <v>414</v>
      </c>
      <c r="CH479">
        <v>84</v>
      </c>
      <c r="CI479">
        <v>0</v>
      </c>
      <c r="CJ479">
        <v>0</v>
      </c>
      <c r="CK479">
        <v>0</v>
      </c>
      <c r="CL479">
        <f>(0.5*fun[[#This Row],[WoodDeckSF]])+fun[[#This Row],[OpenPorchSF]]+(2*fun[[#This Row],[EnclosedPorch]])+(1.5*fun[[#This Row],[3SsnPorch]])+fun[[#This Row],[ScreenPorch]]</f>
        <v>291</v>
      </c>
      <c r="CM479">
        <v>0</v>
      </c>
      <c r="CN479" t="s">
        <v>109</v>
      </c>
      <c r="CO479">
        <f>IF(fun[[#This Row],[PoolQC]]="Ex",5,IF(fun[[#This Row],[PoolQC]]="Gd",4,IF(fun[[#This Row],[PoolQC]]="TA",3,IF(fun[[#This Row],[PoolQC]]="Fa",2,IF(fun[[#This Row],[PoolQC]]="Po",1,0)))))</f>
        <v>0</v>
      </c>
      <c r="CP479" t="s">
        <v>109</v>
      </c>
      <c r="CQ479" t="s">
        <v>109</v>
      </c>
      <c r="CR479">
        <v>0</v>
      </c>
      <c r="CS479">
        <v>3</v>
      </c>
      <c r="CT479">
        <v>2007</v>
      </c>
      <c r="CU479" t="s">
        <v>136</v>
      </c>
      <c r="CV479" t="s">
        <v>137</v>
      </c>
      <c r="CW479">
        <f>COUNTIF(fun[[#This Row],[Id]:[SaleCondition]],0)</f>
        <v>15</v>
      </c>
      <c r="CX479">
        <f>COUNTIF(fun[[#This Row],[Id]:[SaleCondition]],"NA")</f>
        <v>4</v>
      </c>
      <c r="CY479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479">
        <f>fun[NUM_ExCond]+fun[NUM_BsmtCond]+fun[NUM_GarCond]</f>
        <v>9</v>
      </c>
      <c r="DA4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128</v>
      </c>
      <c r="DB4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87.25</v>
      </c>
      <c r="DC479">
        <v>380000</v>
      </c>
    </row>
    <row r="480" spans="1:107" x14ac:dyDescent="0.25">
      <c r="A480">
        <v>479</v>
      </c>
      <c r="B480">
        <v>20</v>
      </c>
      <c r="C480" t="s">
        <v>107</v>
      </c>
      <c r="D480">
        <f>IF(fun[[#This Row],[MSZoning]]="RL",1,0)</f>
        <v>1</v>
      </c>
      <c r="E480">
        <f>IF(fun[[#This Row],[rl]]="RM",1,0)</f>
        <v>0</v>
      </c>
      <c r="F480">
        <f>IF(fun[[#This Row],[rm]]="RH",1,0)</f>
        <v>0</v>
      </c>
      <c r="G480">
        <f>IF(fun[[#This Row],[rh]]="C (all)",1,0)</f>
        <v>0</v>
      </c>
      <c r="H480">
        <v>79</v>
      </c>
      <c r="I480">
        <f>IF(fun[[#This Row],[LotFrontage]]="NA",0,fun[[#This Row],[LotFrontage]])</f>
        <v>79</v>
      </c>
      <c r="J480">
        <v>10637</v>
      </c>
      <c r="K480" t="s">
        <v>108</v>
      </c>
      <c r="L480" t="s">
        <v>109</v>
      </c>
      <c r="M480" t="s">
        <v>110</v>
      </c>
      <c r="N480" t="s">
        <v>111</v>
      </c>
      <c r="O480" t="s">
        <v>112</v>
      </c>
      <c r="P480" t="s">
        <v>113</v>
      </c>
      <c r="Q480" t="s">
        <v>114</v>
      </c>
      <c r="R480" t="s">
        <v>115</v>
      </c>
      <c r="S480" t="s">
        <v>116</v>
      </c>
      <c r="T480" t="s">
        <v>116</v>
      </c>
      <c r="U480" t="s">
        <v>117</v>
      </c>
      <c r="V480" t="s">
        <v>141</v>
      </c>
      <c r="W480">
        <v>8</v>
      </c>
      <c r="X480">
        <v>5</v>
      </c>
      <c r="Y480">
        <v>2007</v>
      </c>
      <c r="Z480">
        <v>2008</v>
      </c>
      <c r="AA480" t="s">
        <v>178</v>
      </c>
      <c r="AB480" t="s">
        <v>120</v>
      </c>
      <c r="AC480" t="s">
        <v>121</v>
      </c>
      <c r="AD480" t="s">
        <v>121</v>
      </c>
      <c r="AE480" t="s">
        <v>163</v>
      </c>
      <c r="AF480">
        <v>336</v>
      </c>
      <c r="AG480" t="s">
        <v>123</v>
      </c>
      <c r="AH480">
        <f>IF(fun[[#This Row],[ExterQual]]="Ex",5,IF(fun[[#This Row],[ExterQual]]="Gd",4,IF(fun[[#This Row],[ExterQual]]="TA",3,IF(fun[[#This Row],[ExterQual]]="Fa",2,1))))</f>
        <v>4</v>
      </c>
      <c r="AI480" t="s">
        <v>124</v>
      </c>
      <c r="AJ480">
        <f>IF(fun[[#This Row],[ExterCond]]="Ex",5,IF(fun[[#This Row],[ExterCond]]="Gd",4,IF(fun[[#This Row],[ExterCond]]="TA",3,IF(fun[[#This Row],[ExterCond]]="Fa",2,1))))</f>
        <v>3</v>
      </c>
      <c r="AK480" t="s">
        <v>125</v>
      </c>
      <c r="AL480" t="s">
        <v>130</v>
      </c>
      <c r="AM480">
        <f>IF(fun[[#This Row],[BsmtQual]]="Ex",5,IF(fun[[#This Row],[BsmtQual]]="Gd",4,IF(fun[[#This Row],[BsmtQual]]="TA",3,IF(fun[[#This Row],[BsmtQual]]="Fa",2,IF(fun[[#This Row],[BsmtQual]]="Po",1,0)))))</f>
        <v>5</v>
      </c>
      <c r="AN480" t="s">
        <v>124</v>
      </c>
      <c r="AO480">
        <f>IF(fun[[#This Row],[BsmtCond]]="Ex",5,IF(fun[[#This Row],[BsmtCond]]="Gd",4,IF(fun[[#This Row],[BsmtCond]]="TA",3,IF(fun[[#This Row],[BsmtCond]]="Fa",2,IF(fun[[#This Row],[BsmtCond]]="Po",1,0)))))</f>
        <v>3</v>
      </c>
      <c r="AP480" t="s">
        <v>123</v>
      </c>
      <c r="AQ480">
        <f>IF(fun[[#This Row],[BsmtExposure]]="Gd",3,IF(fun[[#This Row],[BsmtExposure]]="Av",2,IF(fun[[#This Row],[BsmtExposure]]="Mn",1,0)))</f>
        <v>3</v>
      </c>
      <c r="AR480" t="s">
        <v>127</v>
      </c>
      <c r="AS480">
        <v>1288</v>
      </c>
      <c r="AT480" t="s">
        <v>128</v>
      </c>
      <c r="AU480">
        <v>0</v>
      </c>
      <c r="AV480">
        <v>417</v>
      </c>
      <c r="AW480">
        <v>1705</v>
      </c>
      <c r="AX480" t="s">
        <v>129</v>
      </c>
      <c r="AY480" t="s">
        <v>130</v>
      </c>
      <c r="AZ480">
        <f>IF(fun[[#This Row],[HeatingQC]]="Ex",5,IF(fun[[#This Row],[HeatingQC]]="Gd",4,IF(fun[[#This Row],[HeatingQC]]="TA",3,IF(fun[[#This Row],[HeatingQC]]="Fa",2,IF(fun[[#This Row],[HeatingQC]]="Po",1,0)))))</f>
        <v>5</v>
      </c>
      <c r="BA480" t="s">
        <v>131</v>
      </c>
      <c r="BB480" t="s">
        <v>132</v>
      </c>
      <c r="BC480">
        <v>1718</v>
      </c>
      <c r="BD480">
        <v>0</v>
      </c>
      <c r="BE480">
        <v>0</v>
      </c>
      <c r="BF480">
        <v>1718</v>
      </c>
      <c r="BG480">
        <f>LOG(fun[[#This Row],[GrLivArea]])</f>
        <v>3.2350231594952237</v>
      </c>
      <c r="BH480">
        <v>1</v>
      </c>
      <c r="BI480">
        <v>0</v>
      </c>
      <c r="BJ480">
        <f>fun[[#This Row],[BsmtFullBath]]+(0.5*fun[[#This Row],[BsmtHalfBath]])</f>
        <v>1</v>
      </c>
      <c r="BK480">
        <v>2</v>
      </c>
      <c r="BL480">
        <v>0</v>
      </c>
      <c r="BM480">
        <f>fun[[#This Row],[HalfBath]]+fun[[#This Row],[TOTBaseBath]]+fun[[#This Row],[FullBath]]</f>
        <v>3</v>
      </c>
      <c r="BN480">
        <v>3</v>
      </c>
      <c r="BO480">
        <v>1</v>
      </c>
      <c r="BP480" t="s">
        <v>123</v>
      </c>
      <c r="BQ480">
        <f>IF(fun[[#This Row],[KitchenQual]]="Ex",5,IF(fun[[#This Row],[KitchenQual]]="Gd",4,IF(fun[[#This Row],[KitchenQual]]="TA",3,IF(fun[[#This Row],[KitchenQual]]="Fa",2,0))))</f>
        <v>4</v>
      </c>
      <c r="BR480">
        <v>7</v>
      </c>
      <c r="BS480" t="s">
        <v>133</v>
      </c>
      <c r="BT480">
        <v>1</v>
      </c>
      <c r="BU480" t="s">
        <v>123</v>
      </c>
      <c r="BV480">
        <f>IF(fun[[#This Row],[FireplaceQu]]="Ex",5,IF(fun[[#This Row],[FireplaceQu]]="Gd",4,IF(fun[[#This Row],[FireplaceQu]]="TA",3,IF(fun[[#This Row],[FireplaceQu]]="Fa",2,0))))</f>
        <v>4</v>
      </c>
      <c r="BW480" t="s">
        <v>134</v>
      </c>
      <c r="BX480">
        <v>2007</v>
      </c>
      <c r="BY480" t="s">
        <v>135</v>
      </c>
      <c r="BZ480">
        <v>3</v>
      </c>
      <c r="CA480">
        <v>826</v>
      </c>
      <c r="CB480" t="s">
        <v>124</v>
      </c>
      <c r="CC480">
        <f>IF(fun[[#This Row],[GarageQual]]="Ex",5,IF(fun[[#This Row],[GarageQual]]="Gd",4,IF(fun[[#This Row],[GarageQual]]="TA",3,IF(fun[[#This Row],[GarageQual]]="Fa",2,IF(fun[[#This Row],[GarageQual]]="Po",1,0)))))</f>
        <v>3</v>
      </c>
      <c r="CD480" t="s">
        <v>124</v>
      </c>
      <c r="CE480">
        <f>IF(fun[[#This Row],[GarageCond]]="Ex",5,IF(fun[[#This Row],[GarageCond]]="Gd",4,IF(fun[[#This Row],[GarageCond]]="TA",3,IF(fun[[#This Row],[GarageCond]]="Fa",2,IF(fun[[#This Row],[GarageCond]]="Po",1,0)))))</f>
        <v>3</v>
      </c>
      <c r="CF480" t="s">
        <v>131</v>
      </c>
      <c r="CG480">
        <v>208</v>
      </c>
      <c r="CH480">
        <v>44</v>
      </c>
      <c r="CI480">
        <v>0</v>
      </c>
      <c r="CJ480">
        <v>0</v>
      </c>
      <c r="CK480">
        <v>0</v>
      </c>
      <c r="CL480">
        <f>(0.5*fun[[#This Row],[WoodDeckSF]])+fun[[#This Row],[OpenPorchSF]]+(2*fun[[#This Row],[EnclosedPorch]])+(1.5*fun[[#This Row],[3SsnPorch]])+fun[[#This Row],[ScreenPorch]]</f>
        <v>148</v>
      </c>
      <c r="CM480">
        <v>0</v>
      </c>
      <c r="CN480" t="s">
        <v>109</v>
      </c>
      <c r="CO480">
        <f>IF(fun[[#This Row],[PoolQC]]="Ex",5,IF(fun[[#This Row],[PoolQC]]="Gd",4,IF(fun[[#This Row],[PoolQC]]="TA",3,IF(fun[[#This Row],[PoolQC]]="Fa",2,IF(fun[[#This Row],[PoolQC]]="Po",1,0)))))</f>
        <v>0</v>
      </c>
      <c r="CP480" t="s">
        <v>109</v>
      </c>
      <c r="CQ480" t="s">
        <v>109</v>
      </c>
      <c r="CR480">
        <v>0</v>
      </c>
      <c r="CS480">
        <v>9</v>
      </c>
      <c r="CT480">
        <v>2009</v>
      </c>
      <c r="CU480" t="s">
        <v>136</v>
      </c>
      <c r="CV480" t="s">
        <v>137</v>
      </c>
      <c r="CW480">
        <f>COUNTIF(fun[[#This Row],[Id]:[SaleCondition]],0)</f>
        <v>14</v>
      </c>
      <c r="CX480">
        <f>COUNTIF(fun[[#This Row],[Id]:[SaleCondition]],"NA")</f>
        <v>4</v>
      </c>
      <c r="CY480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480">
        <f>fun[NUM_ExCond]+fun[NUM_BsmtCond]+fun[NUM_GarCond]</f>
        <v>9</v>
      </c>
      <c r="DA4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4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480">
        <v>297000</v>
      </c>
    </row>
    <row r="481" spans="1:107" x14ac:dyDescent="0.25">
      <c r="A481">
        <v>480</v>
      </c>
      <c r="B481">
        <v>30</v>
      </c>
      <c r="C481" t="s">
        <v>168</v>
      </c>
      <c r="D481">
        <f>IF(fun[[#This Row],[MSZoning]]="RL",1,0)</f>
        <v>0</v>
      </c>
      <c r="E481">
        <f>IF(fun[[#This Row],[rl]]="RM",1,0)</f>
        <v>0</v>
      </c>
      <c r="F481">
        <f>IF(fun[[#This Row],[rm]]="RH",1,0)</f>
        <v>0</v>
      </c>
      <c r="G481">
        <f>IF(fun[[#This Row],[rh]]="C (all)",1,0)</f>
        <v>0</v>
      </c>
      <c r="H481">
        <v>50</v>
      </c>
      <c r="I481">
        <f>IF(fun[[#This Row],[LotFrontage]]="NA",0,fun[[#This Row],[LotFrontage]])</f>
        <v>50</v>
      </c>
      <c r="J481">
        <v>5925</v>
      </c>
      <c r="K481" t="s">
        <v>108</v>
      </c>
      <c r="L481" t="s">
        <v>109</v>
      </c>
      <c r="M481" t="s">
        <v>110</v>
      </c>
      <c r="N481" t="s">
        <v>201</v>
      </c>
      <c r="O481" t="s">
        <v>112</v>
      </c>
      <c r="P481" t="s">
        <v>113</v>
      </c>
      <c r="Q481" t="s">
        <v>114</v>
      </c>
      <c r="R481" t="s">
        <v>169</v>
      </c>
      <c r="S481" t="s">
        <v>116</v>
      </c>
      <c r="T481" t="s">
        <v>116</v>
      </c>
      <c r="U481" t="s">
        <v>117</v>
      </c>
      <c r="V481" t="s">
        <v>141</v>
      </c>
      <c r="W481">
        <v>4</v>
      </c>
      <c r="X481">
        <v>7</v>
      </c>
      <c r="Y481">
        <v>1937</v>
      </c>
      <c r="Z481">
        <v>2000</v>
      </c>
      <c r="AA481" t="s">
        <v>178</v>
      </c>
      <c r="AB481" t="s">
        <v>120</v>
      </c>
      <c r="AC481" t="s">
        <v>229</v>
      </c>
      <c r="AD481" t="s">
        <v>229</v>
      </c>
      <c r="AE481" t="s">
        <v>233</v>
      </c>
      <c r="AF481">
        <v>435</v>
      </c>
      <c r="AG481" t="s">
        <v>124</v>
      </c>
      <c r="AH481">
        <f>IF(fun[[#This Row],[ExterQual]]="Ex",5,IF(fun[[#This Row],[ExterQual]]="Gd",4,IF(fun[[#This Row],[ExterQual]]="TA",3,IF(fun[[#This Row],[ExterQual]]="Fa",2,1))))</f>
        <v>3</v>
      </c>
      <c r="AI481" t="s">
        <v>124</v>
      </c>
      <c r="AJ481">
        <f>IF(fun[[#This Row],[ExterCond]]="Ex",5,IF(fun[[#This Row],[ExterCond]]="Gd",4,IF(fun[[#This Row],[ExterCond]]="TA",3,IF(fun[[#This Row],[ExterCond]]="Fa",2,1))))</f>
        <v>3</v>
      </c>
      <c r="AK481" t="s">
        <v>152</v>
      </c>
      <c r="AL481" t="s">
        <v>173</v>
      </c>
      <c r="AM481">
        <f>IF(fun[[#This Row],[BsmtQual]]="Ex",5,IF(fun[[#This Row],[BsmtQual]]="Gd",4,IF(fun[[#This Row],[BsmtQual]]="TA",3,IF(fun[[#This Row],[BsmtQual]]="Fa",2,IF(fun[[#This Row],[BsmtQual]]="Po",1,0)))))</f>
        <v>2</v>
      </c>
      <c r="AN481" t="s">
        <v>124</v>
      </c>
      <c r="AO481">
        <f>IF(fun[[#This Row],[BsmtCond]]="Ex",5,IF(fun[[#This Row],[BsmtCond]]="Gd",4,IF(fun[[#This Row],[BsmtCond]]="TA",3,IF(fun[[#This Row],[BsmtCond]]="Fa",2,IF(fun[[#This Row],[BsmtCond]]="Po",1,0)))))</f>
        <v>3</v>
      </c>
      <c r="AP481" t="s">
        <v>126</v>
      </c>
      <c r="AQ481">
        <f>IF(fun[[#This Row],[BsmtExposure]]="Gd",3,IF(fun[[#This Row],[BsmtExposure]]="Av",2,IF(fun[[#This Row],[BsmtExposure]]="Mn",1,0)))</f>
        <v>0</v>
      </c>
      <c r="AR481" t="s">
        <v>179</v>
      </c>
      <c r="AS481">
        <v>168</v>
      </c>
      <c r="AT481" t="s">
        <v>128</v>
      </c>
      <c r="AU481">
        <v>0</v>
      </c>
      <c r="AV481">
        <v>739</v>
      </c>
      <c r="AW481">
        <v>907</v>
      </c>
      <c r="AX481" t="s">
        <v>129</v>
      </c>
      <c r="AY481" t="s">
        <v>124</v>
      </c>
      <c r="AZ481">
        <f>IF(fun[[#This Row],[HeatingQC]]="Ex",5,IF(fun[[#This Row],[HeatingQC]]="Gd",4,IF(fun[[#This Row],[HeatingQC]]="TA",3,IF(fun[[#This Row],[HeatingQC]]="Fa",2,IF(fun[[#This Row],[HeatingQC]]="Po",1,0)))))</f>
        <v>3</v>
      </c>
      <c r="BA481" t="s">
        <v>131</v>
      </c>
      <c r="BB481" t="s">
        <v>132</v>
      </c>
      <c r="BC481">
        <v>1131</v>
      </c>
      <c r="BD481">
        <v>0</v>
      </c>
      <c r="BE481">
        <v>0</v>
      </c>
      <c r="BF481">
        <v>1131</v>
      </c>
      <c r="BG481">
        <f>LOG(fun[[#This Row],[GrLivArea]])</f>
        <v>3.0534626049254552</v>
      </c>
      <c r="BH481">
        <v>0</v>
      </c>
      <c r="BI481">
        <v>0</v>
      </c>
      <c r="BJ481">
        <f>fun[[#This Row],[BsmtFullBath]]+(0.5*fun[[#This Row],[BsmtHalfBath]])</f>
        <v>0</v>
      </c>
      <c r="BK481">
        <v>1</v>
      </c>
      <c r="BL481">
        <v>0</v>
      </c>
      <c r="BM481">
        <f>fun[[#This Row],[HalfBath]]+fun[[#This Row],[TOTBaseBath]]+fun[[#This Row],[FullBath]]</f>
        <v>1</v>
      </c>
      <c r="BN481">
        <v>2</v>
      </c>
      <c r="BO481">
        <v>1</v>
      </c>
      <c r="BP481" t="s">
        <v>124</v>
      </c>
      <c r="BQ481">
        <f>IF(fun[[#This Row],[KitchenQual]]="Ex",5,IF(fun[[#This Row],[KitchenQual]]="Gd",4,IF(fun[[#This Row],[KitchenQual]]="TA",3,IF(fun[[#This Row],[KitchenQual]]="Fa",2,0))))</f>
        <v>3</v>
      </c>
      <c r="BR481">
        <v>7</v>
      </c>
      <c r="BS481" t="s">
        <v>133</v>
      </c>
      <c r="BT481">
        <v>0</v>
      </c>
      <c r="BU481" t="s">
        <v>109</v>
      </c>
      <c r="BV481">
        <f>IF(fun[[#This Row],[FireplaceQu]]="Ex",5,IF(fun[[#This Row],[FireplaceQu]]="Gd",4,IF(fun[[#This Row],[FireplaceQu]]="TA",3,IF(fun[[#This Row],[FireplaceQu]]="Fa",2,0))))</f>
        <v>0</v>
      </c>
      <c r="BW481" t="s">
        <v>153</v>
      </c>
      <c r="BX481">
        <v>1995</v>
      </c>
      <c r="BY481" t="s">
        <v>128</v>
      </c>
      <c r="BZ481">
        <v>2</v>
      </c>
      <c r="CA481">
        <v>672</v>
      </c>
      <c r="CB481" t="s">
        <v>124</v>
      </c>
      <c r="CC481">
        <f>IF(fun[[#This Row],[GarageQual]]="Ex",5,IF(fun[[#This Row],[GarageQual]]="Gd",4,IF(fun[[#This Row],[GarageQual]]="TA",3,IF(fun[[#This Row],[GarageQual]]="Fa",2,IF(fun[[#This Row],[GarageQual]]="Po",1,0)))))</f>
        <v>3</v>
      </c>
      <c r="CD481" t="s">
        <v>124</v>
      </c>
      <c r="CE481">
        <f>IF(fun[[#This Row],[GarageCond]]="Ex",5,IF(fun[[#This Row],[GarageCond]]="Gd",4,IF(fun[[#This Row],[GarageCond]]="TA",3,IF(fun[[#This Row],[GarageCond]]="Fa",2,IF(fun[[#This Row],[GarageCond]]="Po",1,0)))))</f>
        <v>3</v>
      </c>
      <c r="CF481" t="s">
        <v>131</v>
      </c>
      <c r="CG481">
        <v>0</v>
      </c>
      <c r="CH481">
        <v>72</v>
      </c>
      <c r="CI481">
        <v>0</v>
      </c>
      <c r="CJ481">
        <v>0</v>
      </c>
      <c r="CK481">
        <v>0</v>
      </c>
      <c r="CL481">
        <f>(0.5*fun[[#This Row],[WoodDeckSF]])+fun[[#This Row],[OpenPorchSF]]+(2*fun[[#This Row],[EnclosedPorch]])+(1.5*fun[[#This Row],[3SsnPorch]])+fun[[#This Row],[ScreenPorch]]</f>
        <v>72</v>
      </c>
      <c r="CM481">
        <v>0</v>
      </c>
      <c r="CN481" t="s">
        <v>109</v>
      </c>
      <c r="CO481">
        <f>IF(fun[[#This Row],[PoolQC]]="Ex",5,IF(fun[[#This Row],[PoolQC]]="Gd",4,IF(fun[[#This Row],[PoolQC]]="TA",3,IF(fun[[#This Row],[PoolQC]]="Fa",2,IF(fun[[#This Row],[PoolQC]]="Po",1,0)))))</f>
        <v>0</v>
      </c>
      <c r="CP481" t="s">
        <v>160</v>
      </c>
      <c r="CQ481" t="s">
        <v>109</v>
      </c>
      <c r="CR481">
        <v>0</v>
      </c>
      <c r="CS481">
        <v>3</v>
      </c>
      <c r="CT481">
        <v>2007</v>
      </c>
      <c r="CU481" t="s">
        <v>136</v>
      </c>
      <c r="CV481" t="s">
        <v>236</v>
      </c>
      <c r="CW481">
        <f>COUNTIF(fun[[#This Row],[Id]:[SaleCondition]],0)</f>
        <v>21</v>
      </c>
      <c r="CX481">
        <f>COUNTIF(fun[[#This Row],[Id]:[SaleCondition]],"NA")</f>
        <v>4</v>
      </c>
      <c r="CY481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481">
        <f>fun[NUM_ExCond]+fun[NUM_BsmtCond]+fun[NUM_GarCond]</f>
        <v>9</v>
      </c>
      <c r="DA4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4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481">
        <v>89471</v>
      </c>
    </row>
    <row r="482" spans="1:107" x14ac:dyDescent="0.25">
      <c r="A482">
        <v>481</v>
      </c>
      <c r="B482">
        <v>20</v>
      </c>
      <c r="C482" t="s">
        <v>107</v>
      </c>
      <c r="D482">
        <f>IF(fun[[#This Row],[MSZoning]]="RL",1,0)</f>
        <v>1</v>
      </c>
      <c r="E482">
        <f>IF(fun[[#This Row],[rl]]="RM",1,0)</f>
        <v>0</v>
      </c>
      <c r="F482">
        <f>IF(fun[[#This Row],[rm]]="RH",1,0)</f>
        <v>0</v>
      </c>
      <c r="G482">
        <f>IF(fun[[#This Row],[rh]]="C (all)",1,0)</f>
        <v>0</v>
      </c>
      <c r="H482">
        <v>98</v>
      </c>
      <c r="I482">
        <f>IF(fun[[#This Row],[LotFrontage]]="NA",0,fun[[#This Row],[LotFrontage]])</f>
        <v>98</v>
      </c>
      <c r="J482">
        <v>16033</v>
      </c>
      <c r="K482" t="s">
        <v>108</v>
      </c>
      <c r="L482" t="s">
        <v>109</v>
      </c>
      <c r="M482" t="s">
        <v>146</v>
      </c>
      <c r="N482" t="s">
        <v>111</v>
      </c>
      <c r="O482" t="s">
        <v>112</v>
      </c>
      <c r="P482" t="s">
        <v>138</v>
      </c>
      <c r="Q482" t="s">
        <v>114</v>
      </c>
      <c r="R482" t="s">
        <v>180</v>
      </c>
      <c r="S482" t="s">
        <v>116</v>
      </c>
      <c r="T482" t="s">
        <v>116</v>
      </c>
      <c r="U482" t="s">
        <v>117</v>
      </c>
      <c r="V482" t="s">
        <v>141</v>
      </c>
      <c r="W482">
        <v>9</v>
      </c>
      <c r="X482">
        <v>5</v>
      </c>
      <c r="Y482">
        <v>2004</v>
      </c>
      <c r="Z482">
        <v>2005</v>
      </c>
      <c r="AA482" t="s">
        <v>178</v>
      </c>
      <c r="AB482" t="s">
        <v>120</v>
      </c>
      <c r="AC482" t="s">
        <v>121</v>
      </c>
      <c r="AD482" t="s">
        <v>121</v>
      </c>
      <c r="AE482" t="s">
        <v>122</v>
      </c>
      <c r="AF482">
        <v>378</v>
      </c>
      <c r="AG482" t="s">
        <v>123</v>
      </c>
      <c r="AH482">
        <f>IF(fun[[#This Row],[ExterQual]]="Ex",5,IF(fun[[#This Row],[ExterQual]]="Gd",4,IF(fun[[#This Row],[ExterQual]]="TA",3,IF(fun[[#This Row],[ExterQual]]="Fa",2,1))))</f>
        <v>4</v>
      </c>
      <c r="AI482" t="s">
        <v>124</v>
      </c>
      <c r="AJ482">
        <f>IF(fun[[#This Row],[ExterCond]]="Ex",5,IF(fun[[#This Row],[ExterCond]]="Gd",4,IF(fun[[#This Row],[ExterCond]]="TA",3,IF(fun[[#This Row],[ExterCond]]="Fa",2,1))))</f>
        <v>3</v>
      </c>
      <c r="AK482" t="s">
        <v>125</v>
      </c>
      <c r="AL482" t="s">
        <v>130</v>
      </c>
      <c r="AM482">
        <f>IF(fun[[#This Row],[BsmtQual]]="Ex",5,IF(fun[[#This Row],[BsmtQual]]="Gd",4,IF(fun[[#This Row],[BsmtQual]]="TA",3,IF(fun[[#This Row],[BsmtQual]]="Fa",2,IF(fun[[#This Row],[BsmtQual]]="Po",1,0)))))</f>
        <v>5</v>
      </c>
      <c r="AN482" t="s">
        <v>124</v>
      </c>
      <c r="AO482">
        <f>IF(fun[[#This Row],[BsmtCond]]="Ex",5,IF(fun[[#This Row],[BsmtCond]]="Gd",4,IF(fun[[#This Row],[BsmtCond]]="TA",3,IF(fun[[#This Row],[BsmtCond]]="Fa",2,IF(fun[[#This Row],[BsmtCond]]="Po",1,0)))))</f>
        <v>3</v>
      </c>
      <c r="AP482" t="s">
        <v>123</v>
      </c>
      <c r="AQ482">
        <f>IF(fun[[#This Row],[BsmtExposure]]="Gd",3,IF(fun[[#This Row],[BsmtExposure]]="Av",2,IF(fun[[#This Row],[BsmtExposure]]="Mn",1,0)))</f>
        <v>3</v>
      </c>
      <c r="AR482" t="s">
        <v>127</v>
      </c>
      <c r="AS482">
        <v>1261</v>
      </c>
      <c r="AT482" t="s">
        <v>128</v>
      </c>
      <c r="AU482">
        <v>0</v>
      </c>
      <c r="AV482">
        <v>572</v>
      </c>
      <c r="AW482">
        <v>1833</v>
      </c>
      <c r="AX482" t="s">
        <v>129</v>
      </c>
      <c r="AY482" t="s">
        <v>130</v>
      </c>
      <c r="AZ482">
        <f>IF(fun[[#This Row],[HeatingQC]]="Ex",5,IF(fun[[#This Row],[HeatingQC]]="Gd",4,IF(fun[[#This Row],[HeatingQC]]="TA",3,IF(fun[[#This Row],[HeatingQC]]="Fa",2,IF(fun[[#This Row],[HeatingQC]]="Po",1,0)))))</f>
        <v>5</v>
      </c>
      <c r="BA482" t="s">
        <v>131</v>
      </c>
      <c r="BB482" t="s">
        <v>132</v>
      </c>
      <c r="BC482">
        <v>1850</v>
      </c>
      <c r="BD482">
        <v>0</v>
      </c>
      <c r="BE482">
        <v>0</v>
      </c>
      <c r="BF482">
        <v>1850</v>
      </c>
      <c r="BG482">
        <f>LOG(fun[[#This Row],[GrLivArea]])</f>
        <v>3.2671717284030137</v>
      </c>
      <c r="BH482">
        <v>1</v>
      </c>
      <c r="BI482">
        <v>0</v>
      </c>
      <c r="BJ482">
        <f>fun[[#This Row],[BsmtFullBath]]+(0.5*fun[[#This Row],[BsmtHalfBath]])</f>
        <v>1</v>
      </c>
      <c r="BK482">
        <v>2</v>
      </c>
      <c r="BL482">
        <v>0</v>
      </c>
      <c r="BM482">
        <f>fun[[#This Row],[HalfBath]]+fun[[#This Row],[TOTBaseBath]]+fun[[#This Row],[FullBath]]</f>
        <v>3</v>
      </c>
      <c r="BN482">
        <v>3</v>
      </c>
      <c r="BO482">
        <v>1</v>
      </c>
      <c r="BP482" t="s">
        <v>123</v>
      </c>
      <c r="BQ482">
        <f>IF(fun[[#This Row],[KitchenQual]]="Ex",5,IF(fun[[#This Row],[KitchenQual]]="Gd",4,IF(fun[[#This Row],[KitchenQual]]="TA",3,IF(fun[[#This Row],[KitchenQual]]="Fa",2,0))))</f>
        <v>4</v>
      </c>
      <c r="BR482">
        <v>8</v>
      </c>
      <c r="BS482" t="s">
        <v>133</v>
      </c>
      <c r="BT482">
        <v>1</v>
      </c>
      <c r="BU482" t="s">
        <v>123</v>
      </c>
      <c r="BV482">
        <f>IF(fun[[#This Row],[FireplaceQu]]="Ex",5,IF(fun[[#This Row],[FireplaceQu]]="Gd",4,IF(fun[[#This Row],[FireplaceQu]]="TA",3,IF(fun[[#This Row],[FireplaceQu]]="Fa",2,0))))</f>
        <v>4</v>
      </c>
      <c r="BW482" t="s">
        <v>134</v>
      </c>
      <c r="BX482">
        <v>2004</v>
      </c>
      <c r="BY482" t="s">
        <v>183</v>
      </c>
      <c r="BZ482">
        <v>3</v>
      </c>
      <c r="CA482">
        <v>772</v>
      </c>
      <c r="CB482" t="s">
        <v>124</v>
      </c>
      <c r="CC482">
        <f>IF(fun[[#This Row],[GarageQual]]="Ex",5,IF(fun[[#This Row],[GarageQual]]="Gd",4,IF(fun[[#This Row],[GarageQual]]="TA",3,IF(fun[[#This Row],[GarageQual]]="Fa",2,IF(fun[[#This Row],[GarageQual]]="Po",1,0)))))</f>
        <v>3</v>
      </c>
      <c r="CD482" t="s">
        <v>124</v>
      </c>
      <c r="CE482">
        <f>IF(fun[[#This Row],[GarageCond]]="Ex",5,IF(fun[[#This Row],[GarageCond]]="Gd",4,IF(fun[[#This Row],[GarageCond]]="TA",3,IF(fun[[#This Row],[GarageCond]]="Fa",2,IF(fun[[#This Row],[GarageCond]]="Po",1,0)))))</f>
        <v>3</v>
      </c>
      <c r="CF482" t="s">
        <v>131</v>
      </c>
      <c r="CG482">
        <v>519</v>
      </c>
      <c r="CH482">
        <v>112</v>
      </c>
      <c r="CI482">
        <v>0</v>
      </c>
      <c r="CJ482">
        <v>0</v>
      </c>
      <c r="CK482">
        <v>0</v>
      </c>
      <c r="CL482">
        <f>(0.5*fun[[#This Row],[WoodDeckSF]])+fun[[#This Row],[OpenPorchSF]]+(2*fun[[#This Row],[EnclosedPorch]])+(1.5*fun[[#This Row],[3SsnPorch]])+fun[[#This Row],[ScreenPorch]]</f>
        <v>371.5</v>
      </c>
      <c r="CM482">
        <v>0</v>
      </c>
      <c r="CN482" t="s">
        <v>109</v>
      </c>
      <c r="CO482">
        <f>IF(fun[[#This Row],[PoolQC]]="Ex",5,IF(fun[[#This Row],[PoolQC]]="Gd",4,IF(fun[[#This Row],[PoolQC]]="TA",3,IF(fun[[#This Row],[PoolQC]]="Fa",2,IF(fun[[#This Row],[PoolQC]]="Po",1,0)))))</f>
        <v>0</v>
      </c>
      <c r="CP482" t="s">
        <v>109</v>
      </c>
      <c r="CQ482" t="s">
        <v>109</v>
      </c>
      <c r="CR482">
        <v>0</v>
      </c>
      <c r="CS482">
        <v>3</v>
      </c>
      <c r="CT482">
        <v>2006</v>
      </c>
      <c r="CU482" t="s">
        <v>136</v>
      </c>
      <c r="CV482" t="s">
        <v>137</v>
      </c>
      <c r="CW482">
        <f>COUNTIF(fun[[#This Row],[Id]:[SaleCondition]],0)</f>
        <v>14</v>
      </c>
      <c r="CX482">
        <f>COUNTIF(fun[[#This Row],[Id]:[SaleCondition]],"NA")</f>
        <v>4</v>
      </c>
      <c r="CY482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482">
        <f>fun[NUM_ExCond]+fun[NUM_BsmtCond]+fun[NUM_GarCond]</f>
        <v>9</v>
      </c>
      <c r="DA4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125</v>
      </c>
      <c r="DB4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83.75</v>
      </c>
      <c r="DC482">
        <v>326000</v>
      </c>
    </row>
    <row r="483" spans="1:107" x14ac:dyDescent="0.25">
      <c r="A483">
        <v>482</v>
      </c>
      <c r="B483">
        <v>20</v>
      </c>
      <c r="C483" t="s">
        <v>107</v>
      </c>
      <c r="D483">
        <f>IF(fun[[#This Row],[MSZoning]]="RL",1,0)</f>
        <v>1</v>
      </c>
      <c r="E483">
        <f>IF(fun[[#This Row],[rl]]="RM",1,0)</f>
        <v>0</v>
      </c>
      <c r="F483">
        <f>IF(fun[[#This Row],[rm]]="RH",1,0)</f>
        <v>0</v>
      </c>
      <c r="G483">
        <f>IF(fun[[#This Row],[rh]]="C (all)",1,0)</f>
        <v>0</v>
      </c>
      <c r="H483">
        <v>72</v>
      </c>
      <c r="I483">
        <f>IF(fun[[#This Row],[LotFrontage]]="NA",0,fun[[#This Row],[LotFrontage]])</f>
        <v>72</v>
      </c>
      <c r="J483">
        <v>11846</v>
      </c>
      <c r="K483" t="s">
        <v>108</v>
      </c>
      <c r="L483" t="s">
        <v>109</v>
      </c>
      <c r="M483" t="s">
        <v>146</v>
      </c>
      <c r="N483" t="s">
        <v>225</v>
      </c>
      <c r="O483" t="s">
        <v>112</v>
      </c>
      <c r="P483" t="s">
        <v>113</v>
      </c>
      <c r="Q483" t="s">
        <v>114</v>
      </c>
      <c r="R483" t="s">
        <v>180</v>
      </c>
      <c r="S483" t="s">
        <v>116</v>
      </c>
      <c r="T483" t="s">
        <v>116</v>
      </c>
      <c r="U483" t="s">
        <v>117</v>
      </c>
      <c r="V483" t="s">
        <v>141</v>
      </c>
      <c r="W483">
        <v>9</v>
      </c>
      <c r="X483">
        <v>5</v>
      </c>
      <c r="Y483">
        <v>2003</v>
      </c>
      <c r="Z483">
        <v>2004</v>
      </c>
      <c r="AA483" t="s">
        <v>178</v>
      </c>
      <c r="AB483" t="s">
        <v>120</v>
      </c>
      <c r="AC483" t="s">
        <v>121</v>
      </c>
      <c r="AD483" t="s">
        <v>121</v>
      </c>
      <c r="AE483" t="s">
        <v>122</v>
      </c>
      <c r="AF483">
        <v>562</v>
      </c>
      <c r="AG483" t="s">
        <v>123</v>
      </c>
      <c r="AH483">
        <f>IF(fun[[#This Row],[ExterQual]]="Ex",5,IF(fun[[#This Row],[ExterQual]]="Gd",4,IF(fun[[#This Row],[ExterQual]]="TA",3,IF(fun[[#This Row],[ExterQual]]="Fa",2,1))))</f>
        <v>4</v>
      </c>
      <c r="AI483" t="s">
        <v>124</v>
      </c>
      <c r="AJ483">
        <f>IF(fun[[#This Row],[ExterCond]]="Ex",5,IF(fun[[#This Row],[ExterCond]]="Gd",4,IF(fun[[#This Row],[ExterCond]]="TA",3,IF(fun[[#This Row],[ExterCond]]="Fa",2,1))))</f>
        <v>3</v>
      </c>
      <c r="AK483" t="s">
        <v>125</v>
      </c>
      <c r="AL483" t="s">
        <v>130</v>
      </c>
      <c r="AM483">
        <f>IF(fun[[#This Row],[BsmtQual]]="Ex",5,IF(fun[[#This Row],[BsmtQual]]="Gd",4,IF(fun[[#This Row],[BsmtQual]]="TA",3,IF(fun[[#This Row],[BsmtQual]]="Fa",2,IF(fun[[#This Row],[BsmtQual]]="Po",1,0)))))</f>
        <v>5</v>
      </c>
      <c r="AN483" t="s">
        <v>124</v>
      </c>
      <c r="AO483">
        <f>IF(fun[[#This Row],[BsmtCond]]="Ex",5,IF(fun[[#This Row],[BsmtCond]]="Gd",4,IF(fun[[#This Row],[BsmtCond]]="TA",3,IF(fun[[#This Row],[BsmtCond]]="Fa",2,IF(fun[[#This Row],[BsmtCond]]="Po",1,0)))))</f>
        <v>3</v>
      </c>
      <c r="AP483" t="s">
        <v>123</v>
      </c>
      <c r="AQ483">
        <f>IF(fun[[#This Row],[BsmtExposure]]="Gd",3,IF(fun[[#This Row],[BsmtExposure]]="Av",2,IF(fun[[#This Row],[BsmtExposure]]="Mn",1,0)))</f>
        <v>3</v>
      </c>
      <c r="AR483" t="s">
        <v>127</v>
      </c>
      <c r="AS483">
        <v>1567</v>
      </c>
      <c r="AT483" t="s">
        <v>128</v>
      </c>
      <c r="AU483">
        <v>0</v>
      </c>
      <c r="AV483">
        <v>225</v>
      </c>
      <c r="AW483">
        <v>1792</v>
      </c>
      <c r="AX483" t="s">
        <v>129</v>
      </c>
      <c r="AY483" t="s">
        <v>130</v>
      </c>
      <c r="AZ483">
        <f>IF(fun[[#This Row],[HeatingQC]]="Ex",5,IF(fun[[#This Row],[HeatingQC]]="Gd",4,IF(fun[[#This Row],[HeatingQC]]="TA",3,IF(fun[[#This Row],[HeatingQC]]="Fa",2,IF(fun[[#This Row],[HeatingQC]]="Po",1,0)))))</f>
        <v>5</v>
      </c>
      <c r="BA483" t="s">
        <v>131</v>
      </c>
      <c r="BB483" t="s">
        <v>132</v>
      </c>
      <c r="BC483">
        <v>1792</v>
      </c>
      <c r="BD483">
        <v>0</v>
      </c>
      <c r="BE483">
        <v>0</v>
      </c>
      <c r="BF483">
        <v>1792</v>
      </c>
      <c r="BG483">
        <f>LOG(fun[[#This Row],[GrLivArea]])</f>
        <v>3.2533380053261065</v>
      </c>
      <c r="BH483">
        <v>1</v>
      </c>
      <c r="BI483">
        <v>0</v>
      </c>
      <c r="BJ483">
        <f>fun[[#This Row],[BsmtFullBath]]+(0.5*fun[[#This Row],[BsmtHalfBath]])</f>
        <v>1</v>
      </c>
      <c r="BK483">
        <v>2</v>
      </c>
      <c r="BL483">
        <v>0</v>
      </c>
      <c r="BM483">
        <f>fun[[#This Row],[HalfBath]]+fun[[#This Row],[TOTBaseBath]]+fun[[#This Row],[FullBath]]</f>
        <v>3</v>
      </c>
      <c r="BN483">
        <v>2</v>
      </c>
      <c r="BO483">
        <v>1</v>
      </c>
      <c r="BP483" t="s">
        <v>130</v>
      </c>
      <c r="BQ483">
        <f>IF(fun[[#This Row],[KitchenQual]]="Ex",5,IF(fun[[#This Row],[KitchenQual]]="Gd",4,IF(fun[[#This Row],[KitchenQual]]="TA",3,IF(fun[[#This Row],[KitchenQual]]="Fa",2,0))))</f>
        <v>5</v>
      </c>
      <c r="BR483">
        <v>6</v>
      </c>
      <c r="BS483" t="s">
        <v>133</v>
      </c>
      <c r="BT483">
        <v>1</v>
      </c>
      <c r="BU483" t="s">
        <v>123</v>
      </c>
      <c r="BV483">
        <f>IF(fun[[#This Row],[FireplaceQu]]="Ex",5,IF(fun[[#This Row],[FireplaceQu]]="Gd",4,IF(fun[[#This Row],[FireplaceQu]]="TA",3,IF(fun[[#This Row],[FireplaceQu]]="Fa",2,0))))</f>
        <v>4</v>
      </c>
      <c r="BW483" t="s">
        <v>134</v>
      </c>
      <c r="BX483">
        <v>2003</v>
      </c>
      <c r="BY483" t="s">
        <v>183</v>
      </c>
      <c r="BZ483">
        <v>3</v>
      </c>
      <c r="CA483">
        <v>874</v>
      </c>
      <c r="CB483" t="s">
        <v>124</v>
      </c>
      <c r="CC483">
        <f>IF(fun[[#This Row],[GarageQual]]="Ex",5,IF(fun[[#This Row],[GarageQual]]="Gd",4,IF(fun[[#This Row],[GarageQual]]="TA",3,IF(fun[[#This Row],[GarageQual]]="Fa",2,IF(fun[[#This Row],[GarageQual]]="Po",1,0)))))</f>
        <v>3</v>
      </c>
      <c r="CD483" t="s">
        <v>124</v>
      </c>
      <c r="CE483">
        <f>IF(fun[[#This Row],[GarageCond]]="Ex",5,IF(fun[[#This Row],[GarageCond]]="Gd",4,IF(fun[[#This Row],[GarageCond]]="TA",3,IF(fun[[#This Row],[GarageCond]]="Fa",2,IF(fun[[#This Row],[GarageCond]]="Po",1,0)))))</f>
        <v>3</v>
      </c>
      <c r="CF483" t="s">
        <v>131</v>
      </c>
      <c r="CG483">
        <v>206</v>
      </c>
      <c r="CH483">
        <v>49</v>
      </c>
      <c r="CI483">
        <v>0</v>
      </c>
      <c r="CJ483">
        <v>0</v>
      </c>
      <c r="CK483">
        <v>0</v>
      </c>
      <c r="CL483">
        <f>(0.5*fun[[#This Row],[WoodDeckSF]])+fun[[#This Row],[OpenPorchSF]]+(2*fun[[#This Row],[EnclosedPorch]])+(1.5*fun[[#This Row],[3SsnPorch]])+fun[[#This Row],[ScreenPorch]]</f>
        <v>152</v>
      </c>
      <c r="CM483">
        <v>0</v>
      </c>
      <c r="CN483" t="s">
        <v>109</v>
      </c>
      <c r="CO483">
        <f>IF(fun[[#This Row],[PoolQC]]="Ex",5,IF(fun[[#This Row],[PoolQC]]="Gd",4,IF(fun[[#This Row],[PoolQC]]="TA",3,IF(fun[[#This Row],[PoolQC]]="Fa",2,IF(fun[[#This Row],[PoolQC]]="Po",1,0)))))</f>
        <v>0</v>
      </c>
      <c r="CP483" t="s">
        <v>109</v>
      </c>
      <c r="CQ483" t="s">
        <v>109</v>
      </c>
      <c r="CR483">
        <v>0</v>
      </c>
      <c r="CS483">
        <v>8</v>
      </c>
      <c r="CT483">
        <v>2006</v>
      </c>
      <c r="CU483" t="s">
        <v>136</v>
      </c>
      <c r="CV483" t="s">
        <v>137</v>
      </c>
      <c r="CW483">
        <f>COUNTIF(fun[[#This Row],[Id]:[SaleCondition]],0)</f>
        <v>14</v>
      </c>
      <c r="CX483">
        <f>COUNTIF(fun[[#This Row],[Id]:[SaleCondition]],"NA")</f>
        <v>4</v>
      </c>
      <c r="CY483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483">
        <f>fun[NUM_ExCond]+fun[NUM_BsmtCond]+fun[NUM_GarCond]</f>
        <v>9</v>
      </c>
      <c r="DA4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128</v>
      </c>
      <c r="DB4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86.75</v>
      </c>
      <c r="DC483">
        <v>374000</v>
      </c>
    </row>
    <row r="484" spans="1:107" x14ac:dyDescent="0.25">
      <c r="A484">
        <v>483</v>
      </c>
      <c r="B484">
        <v>70</v>
      </c>
      <c r="C484" t="s">
        <v>168</v>
      </c>
      <c r="D484">
        <f>IF(fun[[#This Row],[MSZoning]]="RL",1,0)</f>
        <v>0</v>
      </c>
      <c r="E484">
        <f>IF(fun[[#This Row],[rl]]="RM",1,0)</f>
        <v>0</v>
      </c>
      <c r="F484">
        <f>IF(fun[[#This Row],[rm]]="RH",1,0)</f>
        <v>0</v>
      </c>
      <c r="G484">
        <f>IF(fun[[#This Row],[rh]]="C (all)",1,0)</f>
        <v>0</v>
      </c>
      <c r="H484">
        <v>50</v>
      </c>
      <c r="I484">
        <f>IF(fun[[#This Row],[LotFrontage]]="NA",0,fun[[#This Row],[LotFrontage]])</f>
        <v>50</v>
      </c>
      <c r="J484">
        <v>2500</v>
      </c>
      <c r="K484" t="s">
        <v>108</v>
      </c>
      <c r="L484" t="s">
        <v>108</v>
      </c>
      <c r="M484" t="s">
        <v>110</v>
      </c>
      <c r="N484" t="s">
        <v>111</v>
      </c>
      <c r="O484" t="s">
        <v>112</v>
      </c>
      <c r="P484" t="s">
        <v>148</v>
      </c>
      <c r="Q484" t="s">
        <v>114</v>
      </c>
      <c r="R484" t="s">
        <v>169</v>
      </c>
      <c r="S484" t="s">
        <v>116</v>
      </c>
      <c r="T484" t="s">
        <v>116</v>
      </c>
      <c r="U484" t="s">
        <v>117</v>
      </c>
      <c r="V484" t="s">
        <v>118</v>
      </c>
      <c r="W484">
        <v>7</v>
      </c>
      <c r="X484">
        <v>8</v>
      </c>
      <c r="Y484">
        <v>1915</v>
      </c>
      <c r="Z484">
        <v>2005</v>
      </c>
      <c r="AA484" t="s">
        <v>119</v>
      </c>
      <c r="AB484" t="s">
        <v>120</v>
      </c>
      <c r="AC484" t="s">
        <v>229</v>
      </c>
      <c r="AD484" t="s">
        <v>229</v>
      </c>
      <c r="AE484" t="s">
        <v>143</v>
      </c>
      <c r="AF484">
        <v>0</v>
      </c>
      <c r="AG484" t="s">
        <v>123</v>
      </c>
      <c r="AH484">
        <f>IF(fun[[#This Row],[ExterQual]]="Ex",5,IF(fun[[#This Row],[ExterQual]]="Gd",4,IF(fun[[#This Row],[ExterQual]]="TA",3,IF(fun[[#This Row],[ExterQual]]="Fa",2,1))))</f>
        <v>4</v>
      </c>
      <c r="AI484" t="s">
        <v>124</v>
      </c>
      <c r="AJ484">
        <f>IF(fun[[#This Row],[ExterCond]]="Ex",5,IF(fun[[#This Row],[ExterCond]]="Gd",4,IF(fun[[#This Row],[ExterCond]]="TA",3,IF(fun[[#This Row],[ExterCond]]="Fa",2,1))))</f>
        <v>3</v>
      </c>
      <c r="AK484" t="s">
        <v>125</v>
      </c>
      <c r="AL484" t="s">
        <v>124</v>
      </c>
      <c r="AM484">
        <f>IF(fun[[#This Row],[BsmtQual]]="Ex",5,IF(fun[[#This Row],[BsmtQual]]="Gd",4,IF(fun[[#This Row],[BsmtQual]]="TA",3,IF(fun[[#This Row],[BsmtQual]]="Fa",2,IF(fun[[#This Row],[BsmtQual]]="Po",1,0)))))</f>
        <v>3</v>
      </c>
      <c r="AN484" t="s">
        <v>124</v>
      </c>
      <c r="AO484">
        <f>IF(fun[[#This Row],[BsmtCond]]="Ex",5,IF(fun[[#This Row],[BsmtCond]]="Gd",4,IF(fun[[#This Row],[BsmtCond]]="TA",3,IF(fun[[#This Row],[BsmtCond]]="Fa",2,IF(fun[[#This Row],[BsmtCond]]="Po",1,0)))))</f>
        <v>3</v>
      </c>
      <c r="AP484" t="s">
        <v>126</v>
      </c>
      <c r="AQ484">
        <f>IF(fun[[#This Row],[BsmtExposure]]="Gd",3,IF(fun[[#This Row],[BsmtExposure]]="Av",2,IF(fun[[#This Row],[BsmtExposure]]="Mn",1,0)))</f>
        <v>0</v>
      </c>
      <c r="AR484" t="s">
        <v>145</v>
      </c>
      <c r="AS484">
        <v>299</v>
      </c>
      <c r="AT484" t="s">
        <v>128</v>
      </c>
      <c r="AU484">
        <v>0</v>
      </c>
      <c r="AV484">
        <v>611</v>
      </c>
      <c r="AW484">
        <v>910</v>
      </c>
      <c r="AX484" t="s">
        <v>129</v>
      </c>
      <c r="AY484" t="s">
        <v>130</v>
      </c>
      <c r="AZ484">
        <f>IF(fun[[#This Row],[HeatingQC]]="Ex",5,IF(fun[[#This Row],[HeatingQC]]="Gd",4,IF(fun[[#This Row],[HeatingQC]]="TA",3,IF(fun[[#This Row],[HeatingQC]]="Fa",2,IF(fun[[#This Row],[HeatingQC]]="Po",1,0)))))</f>
        <v>5</v>
      </c>
      <c r="BA484" t="s">
        <v>131</v>
      </c>
      <c r="BB484" t="s">
        <v>132</v>
      </c>
      <c r="BC484">
        <v>916</v>
      </c>
      <c r="BD484">
        <v>910</v>
      </c>
      <c r="BE484">
        <v>0</v>
      </c>
      <c r="BF484">
        <v>1826</v>
      </c>
      <c r="BG484">
        <f>LOG(fun[[#This Row],[GrLivArea]])</f>
        <v>3.2615007731982804</v>
      </c>
      <c r="BH484">
        <v>1</v>
      </c>
      <c r="BI484">
        <v>0</v>
      </c>
      <c r="BJ484">
        <f>fun[[#This Row],[BsmtFullBath]]+(0.5*fun[[#This Row],[BsmtHalfBath]])</f>
        <v>1</v>
      </c>
      <c r="BK484">
        <v>1</v>
      </c>
      <c r="BL484">
        <v>1</v>
      </c>
      <c r="BM484">
        <f>fun[[#This Row],[HalfBath]]+fun[[#This Row],[TOTBaseBath]]+fun[[#This Row],[FullBath]]</f>
        <v>3</v>
      </c>
      <c r="BN484">
        <v>4</v>
      </c>
      <c r="BO484">
        <v>1</v>
      </c>
      <c r="BP484" t="s">
        <v>130</v>
      </c>
      <c r="BQ484">
        <f>IF(fun[[#This Row],[KitchenQual]]="Ex",5,IF(fun[[#This Row],[KitchenQual]]="Gd",4,IF(fun[[#This Row],[KitchenQual]]="TA",3,IF(fun[[#This Row],[KitchenQual]]="Fa",2,0))))</f>
        <v>5</v>
      </c>
      <c r="BR484">
        <v>7</v>
      </c>
      <c r="BS484" t="s">
        <v>250</v>
      </c>
      <c r="BT484">
        <v>1</v>
      </c>
      <c r="BU484" t="s">
        <v>123</v>
      </c>
      <c r="BV484">
        <f>IF(fun[[#This Row],[FireplaceQu]]="Ex",5,IF(fun[[#This Row],[FireplaceQu]]="Gd",4,IF(fun[[#This Row],[FireplaceQu]]="TA",3,IF(fun[[#This Row],[FireplaceQu]]="Fa",2,0))))</f>
        <v>4</v>
      </c>
      <c r="BW484" t="s">
        <v>134</v>
      </c>
      <c r="BX484">
        <v>1915</v>
      </c>
      <c r="BY484" t="s">
        <v>128</v>
      </c>
      <c r="BZ484">
        <v>1</v>
      </c>
      <c r="CA484">
        <v>164</v>
      </c>
      <c r="CB484" t="s">
        <v>173</v>
      </c>
      <c r="CC484">
        <f>IF(fun[[#This Row],[GarageQual]]="Ex",5,IF(fun[[#This Row],[GarageQual]]="Gd",4,IF(fun[[#This Row],[GarageQual]]="TA",3,IF(fun[[#This Row],[GarageQual]]="Fa",2,IF(fun[[#This Row],[GarageQual]]="Po",1,0)))))</f>
        <v>2</v>
      </c>
      <c r="CD484" t="s">
        <v>173</v>
      </c>
      <c r="CE484">
        <f>IF(fun[[#This Row],[GarageCond]]="Ex",5,IF(fun[[#This Row],[GarageCond]]="Gd",4,IF(fun[[#This Row],[GarageCond]]="TA",3,IF(fun[[#This Row],[GarageCond]]="Fa",2,IF(fun[[#This Row],[GarageCond]]="Po",1,0)))))</f>
        <v>2</v>
      </c>
      <c r="CF484" t="s">
        <v>131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f>(0.5*fun[[#This Row],[WoodDeckSF]])+fun[[#This Row],[OpenPorchSF]]+(2*fun[[#This Row],[EnclosedPorch]])+(1.5*fun[[#This Row],[3SsnPorch]])+fun[[#This Row],[ScreenPorch]]</f>
        <v>0</v>
      </c>
      <c r="CM484">
        <v>0</v>
      </c>
      <c r="CN484" t="s">
        <v>109</v>
      </c>
      <c r="CO484">
        <f>IF(fun[[#This Row],[PoolQC]]="Ex",5,IF(fun[[#This Row],[PoolQC]]="Gd",4,IF(fun[[#This Row],[PoolQC]]="TA",3,IF(fun[[#This Row],[PoolQC]]="Fa",2,IF(fun[[#This Row],[PoolQC]]="Po",1,0)))))</f>
        <v>0</v>
      </c>
      <c r="CP484" t="s">
        <v>109</v>
      </c>
      <c r="CQ484" t="s">
        <v>109</v>
      </c>
      <c r="CR484">
        <v>0</v>
      </c>
      <c r="CS484">
        <v>6</v>
      </c>
      <c r="CT484">
        <v>2009</v>
      </c>
      <c r="CU484" t="s">
        <v>136</v>
      </c>
      <c r="CV484" t="s">
        <v>137</v>
      </c>
      <c r="CW484">
        <f>COUNTIF(fun[[#This Row],[Id]:[SaleCondition]],0)</f>
        <v>18</v>
      </c>
      <c r="CX484">
        <f>COUNTIF(fun[[#This Row],[Id]:[SaleCondition]],"NA")</f>
        <v>3</v>
      </c>
      <c r="CY484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484">
        <f>fun[NUM_ExCond]+fun[NUM_BsmtCond]+fun[NUM_GarCond]</f>
        <v>8</v>
      </c>
      <c r="DA4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110</v>
      </c>
      <c r="DB4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90</v>
      </c>
      <c r="DC484">
        <v>155000</v>
      </c>
    </row>
    <row r="485" spans="1:107" x14ac:dyDescent="0.25">
      <c r="A485">
        <v>484</v>
      </c>
      <c r="B485">
        <v>120</v>
      </c>
      <c r="C485" t="s">
        <v>168</v>
      </c>
      <c r="D485">
        <f>IF(fun[[#This Row],[MSZoning]]="RL",1,0)</f>
        <v>0</v>
      </c>
      <c r="E485">
        <f>IF(fun[[#This Row],[rl]]="RM",1,0)</f>
        <v>0</v>
      </c>
      <c r="F485">
        <f>IF(fun[[#This Row],[rm]]="RH",1,0)</f>
        <v>0</v>
      </c>
      <c r="G485">
        <f>IF(fun[[#This Row],[rh]]="C (all)",1,0)</f>
        <v>0</v>
      </c>
      <c r="H485">
        <v>32</v>
      </c>
      <c r="I485">
        <f>IF(fun[[#This Row],[LotFrontage]]="NA",0,fun[[#This Row],[LotFrontage]])</f>
        <v>32</v>
      </c>
      <c r="J485">
        <v>4500</v>
      </c>
      <c r="K485" t="s">
        <v>108</v>
      </c>
      <c r="L485" t="s">
        <v>109</v>
      </c>
      <c r="M485" t="s">
        <v>110</v>
      </c>
      <c r="N485" t="s">
        <v>111</v>
      </c>
      <c r="O485" t="s">
        <v>112</v>
      </c>
      <c r="P485" t="s">
        <v>138</v>
      </c>
      <c r="Q485" t="s">
        <v>114</v>
      </c>
      <c r="R485" t="s">
        <v>157</v>
      </c>
      <c r="S485" t="s">
        <v>116</v>
      </c>
      <c r="T485" t="s">
        <v>116</v>
      </c>
      <c r="U485" t="s">
        <v>224</v>
      </c>
      <c r="V485" t="s">
        <v>141</v>
      </c>
      <c r="W485">
        <v>6</v>
      </c>
      <c r="X485">
        <v>5</v>
      </c>
      <c r="Y485">
        <v>1998</v>
      </c>
      <c r="Z485">
        <v>1998</v>
      </c>
      <c r="AA485" t="s">
        <v>178</v>
      </c>
      <c r="AB485" t="s">
        <v>120</v>
      </c>
      <c r="AC485" t="s">
        <v>121</v>
      </c>
      <c r="AD485" t="s">
        <v>121</v>
      </c>
      <c r="AE485" t="s">
        <v>122</v>
      </c>
      <c r="AF485">
        <v>116</v>
      </c>
      <c r="AG485" t="s">
        <v>124</v>
      </c>
      <c r="AH485">
        <f>IF(fun[[#This Row],[ExterQual]]="Ex",5,IF(fun[[#This Row],[ExterQual]]="Gd",4,IF(fun[[#This Row],[ExterQual]]="TA",3,IF(fun[[#This Row],[ExterQual]]="Fa",2,1))))</f>
        <v>3</v>
      </c>
      <c r="AI485" t="s">
        <v>124</v>
      </c>
      <c r="AJ485">
        <f>IF(fun[[#This Row],[ExterCond]]="Ex",5,IF(fun[[#This Row],[ExterCond]]="Gd",4,IF(fun[[#This Row],[ExterCond]]="TA",3,IF(fun[[#This Row],[ExterCond]]="Fa",2,1))))</f>
        <v>3</v>
      </c>
      <c r="AK485" t="s">
        <v>125</v>
      </c>
      <c r="AL485" t="s">
        <v>130</v>
      </c>
      <c r="AM485">
        <f>IF(fun[[#This Row],[BsmtQual]]="Ex",5,IF(fun[[#This Row],[BsmtQual]]="Gd",4,IF(fun[[#This Row],[BsmtQual]]="TA",3,IF(fun[[#This Row],[BsmtQual]]="Fa",2,IF(fun[[#This Row],[BsmtQual]]="Po",1,0)))))</f>
        <v>5</v>
      </c>
      <c r="AN485" t="s">
        <v>124</v>
      </c>
      <c r="AO485">
        <f>IF(fun[[#This Row],[BsmtCond]]="Ex",5,IF(fun[[#This Row],[BsmtCond]]="Gd",4,IF(fun[[#This Row],[BsmtCond]]="TA",3,IF(fun[[#This Row],[BsmtCond]]="Fa",2,IF(fun[[#This Row],[BsmtCond]]="Po",1,0)))))</f>
        <v>3</v>
      </c>
      <c r="AP485" t="s">
        <v>126</v>
      </c>
      <c r="AQ485">
        <f>IF(fun[[#This Row],[BsmtExposure]]="Gd",3,IF(fun[[#This Row],[BsmtExposure]]="Av",2,IF(fun[[#This Row],[BsmtExposure]]="Mn",1,0)))</f>
        <v>0</v>
      </c>
      <c r="AR485" t="s">
        <v>127</v>
      </c>
      <c r="AS485">
        <v>897</v>
      </c>
      <c r="AT485" t="s">
        <v>128</v>
      </c>
      <c r="AU485">
        <v>0</v>
      </c>
      <c r="AV485">
        <v>319</v>
      </c>
      <c r="AW485">
        <v>1216</v>
      </c>
      <c r="AX485" t="s">
        <v>129</v>
      </c>
      <c r="AY485" t="s">
        <v>130</v>
      </c>
      <c r="AZ485">
        <f>IF(fun[[#This Row],[HeatingQC]]="Ex",5,IF(fun[[#This Row],[HeatingQC]]="Gd",4,IF(fun[[#This Row],[HeatingQC]]="TA",3,IF(fun[[#This Row],[HeatingQC]]="Fa",2,IF(fun[[#This Row],[HeatingQC]]="Po",1,0)))))</f>
        <v>5</v>
      </c>
      <c r="BA485" t="s">
        <v>131</v>
      </c>
      <c r="BB485" t="s">
        <v>132</v>
      </c>
      <c r="BC485">
        <v>1216</v>
      </c>
      <c r="BD485">
        <v>0</v>
      </c>
      <c r="BE485">
        <v>0</v>
      </c>
      <c r="BF485">
        <v>1216</v>
      </c>
      <c r="BG485">
        <f>LOG(fun[[#This Row],[GrLivArea]])</f>
        <v>3.0849335749367159</v>
      </c>
      <c r="BH485">
        <v>1</v>
      </c>
      <c r="BI485">
        <v>0</v>
      </c>
      <c r="BJ485">
        <f>fun[[#This Row],[BsmtFullBath]]+(0.5*fun[[#This Row],[BsmtHalfBath]])</f>
        <v>1</v>
      </c>
      <c r="BK485">
        <v>2</v>
      </c>
      <c r="BL485">
        <v>0</v>
      </c>
      <c r="BM485">
        <f>fun[[#This Row],[HalfBath]]+fun[[#This Row],[TOTBaseBath]]+fun[[#This Row],[FullBath]]</f>
        <v>3</v>
      </c>
      <c r="BN485">
        <v>2</v>
      </c>
      <c r="BO485">
        <v>1</v>
      </c>
      <c r="BP485" t="s">
        <v>124</v>
      </c>
      <c r="BQ485">
        <f>IF(fun[[#This Row],[KitchenQual]]="Ex",5,IF(fun[[#This Row],[KitchenQual]]="Gd",4,IF(fun[[#This Row],[KitchenQual]]="TA",3,IF(fun[[#This Row],[KitchenQual]]="Fa",2,0))))</f>
        <v>3</v>
      </c>
      <c r="BR485">
        <v>5</v>
      </c>
      <c r="BS485" t="s">
        <v>133</v>
      </c>
      <c r="BT485">
        <v>0</v>
      </c>
      <c r="BU485" t="s">
        <v>109</v>
      </c>
      <c r="BV485">
        <f>IF(fun[[#This Row],[FireplaceQu]]="Ex",5,IF(fun[[#This Row],[FireplaceQu]]="Gd",4,IF(fun[[#This Row],[FireplaceQu]]="TA",3,IF(fun[[#This Row],[FireplaceQu]]="Fa",2,0))))</f>
        <v>0</v>
      </c>
      <c r="BW485" t="s">
        <v>134</v>
      </c>
      <c r="BX485">
        <v>1998</v>
      </c>
      <c r="BY485" t="s">
        <v>128</v>
      </c>
      <c r="BZ485">
        <v>2</v>
      </c>
      <c r="CA485">
        <v>402</v>
      </c>
      <c r="CB485" t="s">
        <v>124</v>
      </c>
      <c r="CC485">
        <f>IF(fun[[#This Row],[GarageQual]]="Ex",5,IF(fun[[#This Row],[GarageQual]]="Gd",4,IF(fun[[#This Row],[GarageQual]]="TA",3,IF(fun[[#This Row],[GarageQual]]="Fa",2,IF(fun[[#This Row],[GarageQual]]="Po",1,0)))))</f>
        <v>3</v>
      </c>
      <c r="CD485" t="s">
        <v>124</v>
      </c>
      <c r="CE485">
        <f>IF(fun[[#This Row],[GarageCond]]="Ex",5,IF(fun[[#This Row],[GarageCond]]="Gd",4,IF(fun[[#This Row],[GarageCond]]="TA",3,IF(fun[[#This Row],[GarageCond]]="Fa",2,IF(fun[[#This Row],[GarageCond]]="Po",1,0)))))</f>
        <v>3</v>
      </c>
      <c r="CF485" t="s">
        <v>131</v>
      </c>
      <c r="CG485">
        <v>0</v>
      </c>
      <c r="CH485">
        <v>125</v>
      </c>
      <c r="CI485">
        <v>0</v>
      </c>
      <c r="CJ485">
        <v>0</v>
      </c>
      <c r="CK485">
        <v>0</v>
      </c>
      <c r="CL485">
        <f>(0.5*fun[[#This Row],[WoodDeckSF]])+fun[[#This Row],[OpenPorchSF]]+(2*fun[[#This Row],[EnclosedPorch]])+(1.5*fun[[#This Row],[3SsnPorch]])+fun[[#This Row],[ScreenPorch]]</f>
        <v>125</v>
      </c>
      <c r="CM485">
        <v>0</v>
      </c>
      <c r="CN485" t="s">
        <v>109</v>
      </c>
      <c r="CO485">
        <f>IF(fun[[#This Row],[PoolQC]]="Ex",5,IF(fun[[#This Row],[PoolQC]]="Gd",4,IF(fun[[#This Row],[PoolQC]]="TA",3,IF(fun[[#This Row],[PoolQC]]="Fa",2,IF(fun[[#This Row],[PoolQC]]="Po",1,0)))))</f>
        <v>0</v>
      </c>
      <c r="CP485" t="s">
        <v>109</v>
      </c>
      <c r="CQ485" t="s">
        <v>109</v>
      </c>
      <c r="CR485">
        <v>0</v>
      </c>
      <c r="CS485">
        <v>5</v>
      </c>
      <c r="CT485">
        <v>2006</v>
      </c>
      <c r="CU485" t="s">
        <v>136</v>
      </c>
      <c r="CV485" t="s">
        <v>137</v>
      </c>
      <c r="CW485">
        <f>COUNTIF(fun[[#This Row],[Id]:[SaleCondition]],0)</f>
        <v>19</v>
      </c>
      <c r="CX485">
        <f>COUNTIF(fun[[#This Row],[Id]:[SaleCondition]],"NA")</f>
        <v>5</v>
      </c>
      <c r="CY48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485">
        <f>fun[NUM_ExCond]+fun[NUM_BsmtCond]+fun[NUM_GarCond]</f>
        <v>9</v>
      </c>
      <c r="DA4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4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485">
        <v>164000</v>
      </c>
    </row>
    <row r="486" spans="1:107" x14ac:dyDescent="0.25">
      <c r="A486">
        <v>485</v>
      </c>
      <c r="B486">
        <v>20</v>
      </c>
      <c r="C486" t="s">
        <v>107</v>
      </c>
      <c r="D486">
        <f>IF(fun[[#This Row],[MSZoning]]="RL",1,0)</f>
        <v>1</v>
      </c>
      <c r="E486">
        <f>IF(fun[[#This Row],[rl]]="RM",1,0)</f>
        <v>0</v>
      </c>
      <c r="F486">
        <f>IF(fun[[#This Row],[rm]]="RH",1,0)</f>
        <v>0</v>
      </c>
      <c r="G486">
        <f>IF(fun[[#This Row],[rh]]="C (all)",1,0)</f>
        <v>0</v>
      </c>
      <c r="H486" t="s">
        <v>109</v>
      </c>
      <c r="I486">
        <f>IF(fun[[#This Row],[LotFrontage]]="NA",0,fun[[#This Row],[LotFrontage]])</f>
        <v>0</v>
      </c>
      <c r="J486">
        <v>7758</v>
      </c>
      <c r="K486" t="s">
        <v>108</v>
      </c>
      <c r="L486" t="s">
        <v>109</v>
      </c>
      <c r="M486" t="s">
        <v>146</v>
      </c>
      <c r="N486" t="s">
        <v>111</v>
      </c>
      <c r="O486" t="s">
        <v>112</v>
      </c>
      <c r="P486" t="s">
        <v>148</v>
      </c>
      <c r="Q486" t="s">
        <v>114</v>
      </c>
      <c r="R486" t="s">
        <v>177</v>
      </c>
      <c r="S486" t="s">
        <v>116</v>
      </c>
      <c r="T486" t="s">
        <v>116</v>
      </c>
      <c r="U486" t="s">
        <v>117</v>
      </c>
      <c r="V486" t="s">
        <v>141</v>
      </c>
      <c r="W486">
        <v>5</v>
      </c>
      <c r="X486">
        <v>7</v>
      </c>
      <c r="Y486">
        <v>1962</v>
      </c>
      <c r="Z486">
        <v>2001</v>
      </c>
      <c r="AA486" t="s">
        <v>119</v>
      </c>
      <c r="AB486" t="s">
        <v>120</v>
      </c>
      <c r="AC486" t="s">
        <v>166</v>
      </c>
      <c r="AD486" t="s">
        <v>187</v>
      </c>
      <c r="AE486" t="s">
        <v>143</v>
      </c>
      <c r="AF486">
        <v>0</v>
      </c>
      <c r="AG486" t="s">
        <v>124</v>
      </c>
      <c r="AH486">
        <f>IF(fun[[#This Row],[ExterQual]]="Ex",5,IF(fun[[#This Row],[ExterQual]]="Gd",4,IF(fun[[#This Row],[ExterQual]]="TA",3,IF(fun[[#This Row],[ExterQual]]="Fa",2,1))))</f>
        <v>3</v>
      </c>
      <c r="AI486" t="s">
        <v>123</v>
      </c>
      <c r="AJ486">
        <f>IF(fun[[#This Row],[ExterCond]]="Ex",5,IF(fun[[#This Row],[ExterCond]]="Gd",4,IF(fun[[#This Row],[ExterCond]]="TA",3,IF(fun[[#This Row],[ExterCond]]="Fa",2,1))))</f>
        <v>4</v>
      </c>
      <c r="AK486" t="s">
        <v>144</v>
      </c>
      <c r="AL486" t="s">
        <v>124</v>
      </c>
      <c r="AM486">
        <f>IF(fun[[#This Row],[BsmtQual]]="Ex",5,IF(fun[[#This Row],[BsmtQual]]="Gd",4,IF(fun[[#This Row],[BsmtQual]]="TA",3,IF(fun[[#This Row],[BsmtQual]]="Fa",2,IF(fun[[#This Row],[BsmtQual]]="Po",1,0)))))</f>
        <v>3</v>
      </c>
      <c r="AN486" t="s">
        <v>124</v>
      </c>
      <c r="AO486">
        <f>IF(fun[[#This Row],[BsmtCond]]="Ex",5,IF(fun[[#This Row],[BsmtCond]]="Gd",4,IF(fun[[#This Row],[BsmtCond]]="TA",3,IF(fun[[#This Row],[BsmtCond]]="Fa",2,IF(fun[[#This Row],[BsmtCond]]="Po",1,0)))))</f>
        <v>3</v>
      </c>
      <c r="AP486" t="s">
        <v>126</v>
      </c>
      <c r="AQ486">
        <f>IF(fun[[#This Row],[BsmtExposure]]="Gd",3,IF(fun[[#This Row],[BsmtExposure]]="Av",2,IF(fun[[#This Row],[BsmtExposure]]="Mn",1,0)))</f>
        <v>0</v>
      </c>
      <c r="AR486" t="s">
        <v>145</v>
      </c>
      <c r="AS486">
        <v>588</v>
      </c>
      <c r="AT486" t="s">
        <v>128</v>
      </c>
      <c r="AU486">
        <v>0</v>
      </c>
      <c r="AV486">
        <v>411</v>
      </c>
      <c r="AW486">
        <v>999</v>
      </c>
      <c r="AX486" t="s">
        <v>129</v>
      </c>
      <c r="AY486" t="s">
        <v>123</v>
      </c>
      <c r="AZ486">
        <f>IF(fun[[#This Row],[HeatingQC]]="Ex",5,IF(fun[[#This Row],[HeatingQC]]="Gd",4,IF(fun[[#This Row],[HeatingQC]]="TA",3,IF(fun[[#This Row],[HeatingQC]]="Fa",2,IF(fun[[#This Row],[HeatingQC]]="Po",1,0)))))</f>
        <v>4</v>
      </c>
      <c r="BA486" t="s">
        <v>131</v>
      </c>
      <c r="BB486" t="s">
        <v>132</v>
      </c>
      <c r="BC486">
        <v>999</v>
      </c>
      <c r="BD486">
        <v>0</v>
      </c>
      <c r="BE486">
        <v>0</v>
      </c>
      <c r="BF486">
        <v>999</v>
      </c>
      <c r="BG486">
        <f>LOG(fun[[#This Row],[GrLivArea]])</f>
        <v>2.9995654882259823</v>
      </c>
      <c r="BH486">
        <v>1</v>
      </c>
      <c r="BI486">
        <v>0</v>
      </c>
      <c r="BJ486">
        <f>fun[[#This Row],[BsmtFullBath]]+(0.5*fun[[#This Row],[BsmtHalfBath]])</f>
        <v>1</v>
      </c>
      <c r="BK486">
        <v>1</v>
      </c>
      <c r="BL486">
        <v>0</v>
      </c>
      <c r="BM486">
        <f>fun[[#This Row],[HalfBath]]+fun[[#This Row],[TOTBaseBath]]+fun[[#This Row],[FullBath]]</f>
        <v>2</v>
      </c>
      <c r="BN486">
        <v>3</v>
      </c>
      <c r="BO486">
        <v>1</v>
      </c>
      <c r="BP486" t="s">
        <v>123</v>
      </c>
      <c r="BQ486">
        <f>IF(fun[[#This Row],[KitchenQual]]="Ex",5,IF(fun[[#This Row],[KitchenQual]]="Gd",4,IF(fun[[#This Row],[KitchenQual]]="TA",3,IF(fun[[#This Row],[KitchenQual]]="Fa",2,0))))</f>
        <v>4</v>
      </c>
      <c r="BR486">
        <v>6</v>
      </c>
      <c r="BS486" t="s">
        <v>133</v>
      </c>
      <c r="BT486">
        <v>0</v>
      </c>
      <c r="BU486" t="s">
        <v>109</v>
      </c>
      <c r="BV486">
        <f>IF(fun[[#This Row],[FireplaceQu]]="Ex",5,IF(fun[[#This Row],[FireplaceQu]]="Gd",4,IF(fun[[#This Row],[FireplaceQu]]="TA",3,IF(fun[[#This Row],[FireplaceQu]]="Fa",2,0))))</f>
        <v>0</v>
      </c>
      <c r="BW486" t="s">
        <v>153</v>
      </c>
      <c r="BX486">
        <v>1963</v>
      </c>
      <c r="BY486" t="s">
        <v>128</v>
      </c>
      <c r="BZ486">
        <v>1</v>
      </c>
      <c r="CA486">
        <v>264</v>
      </c>
      <c r="CB486" t="s">
        <v>124</v>
      </c>
      <c r="CC486">
        <f>IF(fun[[#This Row],[GarageQual]]="Ex",5,IF(fun[[#This Row],[GarageQual]]="Gd",4,IF(fun[[#This Row],[GarageQual]]="TA",3,IF(fun[[#This Row],[GarageQual]]="Fa",2,IF(fun[[#This Row],[GarageQual]]="Po",1,0)))))</f>
        <v>3</v>
      </c>
      <c r="CD486" t="s">
        <v>124</v>
      </c>
      <c r="CE486">
        <f>IF(fun[[#This Row],[GarageCond]]="Ex",5,IF(fun[[#This Row],[GarageCond]]="Gd",4,IF(fun[[#This Row],[GarageCond]]="TA",3,IF(fun[[#This Row],[GarageCond]]="Fa",2,IF(fun[[#This Row],[GarageCond]]="Po",1,0)))))</f>
        <v>3</v>
      </c>
      <c r="CF486" t="s">
        <v>131</v>
      </c>
      <c r="CG486">
        <v>0</v>
      </c>
      <c r="CH486">
        <v>132</v>
      </c>
      <c r="CI486">
        <v>0</v>
      </c>
      <c r="CJ486">
        <v>0</v>
      </c>
      <c r="CK486">
        <v>0</v>
      </c>
      <c r="CL486">
        <f>(0.5*fun[[#This Row],[WoodDeckSF]])+fun[[#This Row],[OpenPorchSF]]+(2*fun[[#This Row],[EnclosedPorch]])+(1.5*fun[[#This Row],[3SsnPorch]])+fun[[#This Row],[ScreenPorch]]</f>
        <v>132</v>
      </c>
      <c r="CM486">
        <v>0</v>
      </c>
      <c r="CN486" t="s">
        <v>109</v>
      </c>
      <c r="CO486">
        <f>IF(fun[[#This Row],[PoolQC]]="Ex",5,IF(fun[[#This Row],[PoolQC]]="Gd",4,IF(fun[[#This Row],[PoolQC]]="TA",3,IF(fun[[#This Row],[PoolQC]]="Fa",2,IF(fun[[#This Row],[PoolQC]]="Po",1,0)))))</f>
        <v>0</v>
      </c>
      <c r="CP486" t="s">
        <v>109</v>
      </c>
      <c r="CQ486" t="s">
        <v>109</v>
      </c>
      <c r="CR486">
        <v>0</v>
      </c>
      <c r="CS486">
        <v>3</v>
      </c>
      <c r="CT486">
        <v>2007</v>
      </c>
      <c r="CU486" t="s">
        <v>136</v>
      </c>
      <c r="CV486" t="s">
        <v>137</v>
      </c>
      <c r="CW486">
        <f>COUNTIF(fun[[#This Row],[Id]:[SaleCondition]],0)</f>
        <v>20</v>
      </c>
      <c r="CX486">
        <f>COUNTIF(fun[[#This Row],[Id]:[SaleCondition]],"NA")</f>
        <v>6</v>
      </c>
      <c r="CY486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486">
        <f>fun[NUM_ExCond]+fun[NUM_BsmtCond]+fun[NUM_GarCond]</f>
        <v>10</v>
      </c>
      <c r="DA4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4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62.25</v>
      </c>
      <c r="DC486">
        <v>132500</v>
      </c>
    </row>
    <row r="487" spans="1:107" x14ac:dyDescent="0.25">
      <c r="A487">
        <v>486</v>
      </c>
      <c r="B487">
        <v>20</v>
      </c>
      <c r="C487" t="s">
        <v>107</v>
      </c>
      <c r="D487">
        <f>IF(fun[[#This Row],[MSZoning]]="RL",1,0)</f>
        <v>1</v>
      </c>
      <c r="E487">
        <f>IF(fun[[#This Row],[rl]]="RM",1,0)</f>
        <v>0</v>
      </c>
      <c r="F487">
        <f>IF(fun[[#This Row],[rm]]="RH",1,0)</f>
        <v>0</v>
      </c>
      <c r="G487">
        <f>IF(fun[[#This Row],[rh]]="C (all)",1,0)</f>
        <v>0</v>
      </c>
      <c r="H487">
        <v>80</v>
      </c>
      <c r="I487">
        <f>IF(fun[[#This Row],[LotFrontage]]="NA",0,fun[[#This Row],[LotFrontage]])</f>
        <v>80</v>
      </c>
      <c r="J487">
        <v>9600</v>
      </c>
      <c r="K487" t="s">
        <v>108</v>
      </c>
      <c r="L487" t="s">
        <v>109</v>
      </c>
      <c r="M487" t="s">
        <v>110</v>
      </c>
      <c r="N487" t="s">
        <v>111</v>
      </c>
      <c r="O487" t="s">
        <v>112</v>
      </c>
      <c r="P487" t="s">
        <v>113</v>
      </c>
      <c r="Q487" t="s">
        <v>114</v>
      </c>
      <c r="R487" t="s">
        <v>188</v>
      </c>
      <c r="S487" t="s">
        <v>116</v>
      </c>
      <c r="T487" t="s">
        <v>116</v>
      </c>
      <c r="U487" t="s">
        <v>117</v>
      </c>
      <c r="V487" t="s">
        <v>141</v>
      </c>
      <c r="W487">
        <v>5</v>
      </c>
      <c r="X487">
        <v>7</v>
      </c>
      <c r="Y487">
        <v>1950</v>
      </c>
      <c r="Z487">
        <v>2007</v>
      </c>
      <c r="AA487" t="s">
        <v>119</v>
      </c>
      <c r="AB487" t="s">
        <v>120</v>
      </c>
      <c r="AC487" t="s">
        <v>142</v>
      </c>
      <c r="AD487" t="s">
        <v>142</v>
      </c>
      <c r="AE487" t="s">
        <v>143</v>
      </c>
      <c r="AF487">
        <v>0</v>
      </c>
      <c r="AG487" t="s">
        <v>123</v>
      </c>
      <c r="AH487">
        <f>IF(fun[[#This Row],[ExterQual]]="Ex",5,IF(fun[[#This Row],[ExterQual]]="Gd",4,IF(fun[[#This Row],[ExterQual]]="TA",3,IF(fun[[#This Row],[ExterQual]]="Fa",2,1))))</f>
        <v>4</v>
      </c>
      <c r="AI487" t="s">
        <v>124</v>
      </c>
      <c r="AJ487">
        <f>IF(fun[[#This Row],[ExterCond]]="Ex",5,IF(fun[[#This Row],[ExterCond]]="Gd",4,IF(fun[[#This Row],[ExterCond]]="TA",3,IF(fun[[#This Row],[ExterCond]]="Fa",2,1))))</f>
        <v>3</v>
      </c>
      <c r="AK487" t="s">
        <v>144</v>
      </c>
      <c r="AL487" t="s">
        <v>124</v>
      </c>
      <c r="AM487">
        <f>IF(fun[[#This Row],[BsmtQual]]="Ex",5,IF(fun[[#This Row],[BsmtQual]]="Gd",4,IF(fun[[#This Row],[BsmtQual]]="TA",3,IF(fun[[#This Row],[BsmtQual]]="Fa",2,IF(fun[[#This Row],[BsmtQual]]="Po",1,0)))))</f>
        <v>3</v>
      </c>
      <c r="AN487" t="s">
        <v>124</v>
      </c>
      <c r="AO487">
        <f>IF(fun[[#This Row],[BsmtCond]]="Ex",5,IF(fun[[#This Row],[BsmtCond]]="Gd",4,IF(fun[[#This Row],[BsmtCond]]="TA",3,IF(fun[[#This Row],[BsmtCond]]="Fa",2,IF(fun[[#This Row],[BsmtCond]]="Po",1,0)))))</f>
        <v>3</v>
      </c>
      <c r="AP487" t="s">
        <v>126</v>
      </c>
      <c r="AQ487">
        <f>IF(fun[[#This Row],[BsmtExposure]]="Gd",3,IF(fun[[#This Row],[BsmtExposure]]="Av",2,IF(fun[[#This Row],[BsmtExposure]]="Mn",1,0)))</f>
        <v>0</v>
      </c>
      <c r="AR487" t="s">
        <v>145</v>
      </c>
      <c r="AS487">
        <v>607</v>
      </c>
      <c r="AT487" t="s">
        <v>128</v>
      </c>
      <c r="AU487">
        <v>0</v>
      </c>
      <c r="AV487">
        <v>506</v>
      </c>
      <c r="AW487">
        <v>1113</v>
      </c>
      <c r="AX487" t="s">
        <v>129</v>
      </c>
      <c r="AY487" t="s">
        <v>123</v>
      </c>
      <c r="AZ487">
        <f>IF(fun[[#This Row],[HeatingQC]]="Ex",5,IF(fun[[#This Row],[HeatingQC]]="Gd",4,IF(fun[[#This Row],[HeatingQC]]="TA",3,IF(fun[[#This Row],[HeatingQC]]="Fa",2,IF(fun[[#This Row],[HeatingQC]]="Po",1,0)))))</f>
        <v>4</v>
      </c>
      <c r="BA487" t="s">
        <v>131</v>
      </c>
      <c r="BB487" t="s">
        <v>132</v>
      </c>
      <c r="BC487">
        <v>1113</v>
      </c>
      <c r="BD487">
        <v>0</v>
      </c>
      <c r="BE487">
        <v>0</v>
      </c>
      <c r="BF487">
        <v>1113</v>
      </c>
      <c r="BG487">
        <f>LOG(fun[[#This Row],[GrLivArea]])</f>
        <v>3.0464951643347082</v>
      </c>
      <c r="BH487">
        <v>0</v>
      </c>
      <c r="BI487">
        <v>0</v>
      </c>
      <c r="BJ487">
        <f>fun[[#This Row],[BsmtFullBath]]+(0.5*fun[[#This Row],[BsmtHalfBath]])</f>
        <v>0</v>
      </c>
      <c r="BK487">
        <v>1</v>
      </c>
      <c r="BL487">
        <v>0</v>
      </c>
      <c r="BM487">
        <f>fun[[#This Row],[HalfBath]]+fun[[#This Row],[TOTBaseBath]]+fun[[#This Row],[FullBath]]</f>
        <v>1</v>
      </c>
      <c r="BN487">
        <v>3</v>
      </c>
      <c r="BO487">
        <v>1</v>
      </c>
      <c r="BP487" t="s">
        <v>123</v>
      </c>
      <c r="BQ487">
        <f>IF(fun[[#This Row],[KitchenQual]]="Ex",5,IF(fun[[#This Row],[KitchenQual]]="Gd",4,IF(fun[[#This Row],[KitchenQual]]="TA",3,IF(fun[[#This Row],[KitchenQual]]="Fa",2,0))))</f>
        <v>4</v>
      </c>
      <c r="BR487">
        <v>5</v>
      </c>
      <c r="BS487" t="s">
        <v>133</v>
      </c>
      <c r="BT487">
        <v>1</v>
      </c>
      <c r="BU487" t="s">
        <v>123</v>
      </c>
      <c r="BV487">
        <f>IF(fun[[#This Row],[FireplaceQu]]="Ex",5,IF(fun[[#This Row],[FireplaceQu]]="Gd",4,IF(fun[[#This Row],[FireplaceQu]]="TA",3,IF(fun[[#This Row],[FireplaceQu]]="Fa",2,0))))</f>
        <v>4</v>
      </c>
      <c r="BW487" t="s">
        <v>134</v>
      </c>
      <c r="BX487">
        <v>1950</v>
      </c>
      <c r="BY487" t="s">
        <v>128</v>
      </c>
      <c r="BZ487">
        <v>1</v>
      </c>
      <c r="CA487">
        <v>264</v>
      </c>
      <c r="CB487" t="s">
        <v>124</v>
      </c>
      <c r="CC487">
        <f>IF(fun[[#This Row],[GarageQual]]="Ex",5,IF(fun[[#This Row],[GarageQual]]="Gd",4,IF(fun[[#This Row],[GarageQual]]="TA",3,IF(fun[[#This Row],[GarageQual]]="Fa",2,IF(fun[[#This Row],[GarageQual]]="Po",1,0)))))</f>
        <v>3</v>
      </c>
      <c r="CD487" t="s">
        <v>124</v>
      </c>
      <c r="CE487">
        <f>IF(fun[[#This Row],[GarageCond]]="Ex",5,IF(fun[[#This Row],[GarageCond]]="Gd",4,IF(fun[[#This Row],[GarageCond]]="TA",3,IF(fun[[#This Row],[GarageCond]]="Fa",2,IF(fun[[#This Row],[GarageCond]]="Po",1,0)))))</f>
        <v>3</v>
      </c>
      <c r="CF487" t="s">
        <v>131</v>
      </c>
      <c r="CG487">
        <v>0</v>
      </c>
      <c r="CH487">
        <v>80</v>
      </c>
      <c r="CI487">
        <v>120</v>
      </c>
      <c r="CJ487">
        <v>0</v>
      </c>
      <c r="CK487">
        <v>0</v>
      </c>
      <c r="CL487">
        <f>(0.5*fun[[#This Row],[WoodDeckSF]])+fun[[#This Row],[OpenPorchSF]]+(2*fun[[#This Row],[EnclosedPorch]])+(1.5*fun[[#This Row],[3SsnPorch]])+fun[[#This Row],[ScreenPorch]]</f>
        <v>320</v>
      </c>
      <c r="CM487">
        <v>0</v>
      </c>
      <c r="CN487" t="s">
        <v>109</v>
      </c>
      <c r="CO487">
        <f>IF(fun[[#This Row],[PoolQC]]="Ex",5,IF(fun[[#This Row],[PoolQC]]="Gd",4,IF(fun[[#This Row],[PoolQC]]="TA",3,IF(fun[[#This Row],[PoolQC]]="Fa",2,IF(fun[[#This Row],[PoolQC]]="Po",1,0)))))</f>
        <v>0</v>
      </c>
      <c r="CP487" t="s">
        <v>109</v>
      </c>
      <c r="CQ487" t="s">
        <v>109</v>
      </c>
      <c r="CR487">
        <v>0</v>
      </c>
      <c r="CS487">
        <v>7</v>
      </c>
      <c r="CT487">
        <v>2009</v>
      </c>
      <c r="CU487" t="s">
        <v>136</v>
      </c>
      <c r="CV487" t="s">
        <v>137</v>
      </c>
      <c r="CW487">
        <f>COUNTIF(fun[[#This Row],[Id]:[SaleCondition]],0)</f>
        <v>18</v>
      </c>
      <c r="CX487">
        <f>COUNTIF(fun[[#This Row],[Id]:[SaleCondition]],"NA")</f>
        <v>4</v>
      </c>
      <c r="CY48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487">
        <f>fun[NUM_ExCond]+fun[NUM_BsmtCond]+fun[NUM_GarCond]</f>
        <v>9</v>
      </c>
      <c r="DA4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4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66.25</v>
      </c>
      <c r="DC487">
        <v>147000</v>
      </c>
    </row>
    <row r="488" spans="1:107" x14ac:dyDescent="0.25">
      <c r="A488">
        <v>487</v>
      </c>
      <c r="B488">
        <v>20</v>
      </c>
      <c r="C488" t="s">
        <v>107</v>
      </c>
      <c r="D488">
        <f>IF(fun[[#This Row],[MSZoning]]="RL",1,0)</f>
        <v>1</v>
      </c>
      <c r="E488">
        <f>IF(fun[[#This Row],[rl]]="RM",1,0)</f>
        <v>0</v>
      </c>
      <c r="F488">
        <f>IF(fun[[#This Row],[rm]]="RH",1,0)</f>
        <v>0</v>
      </c>
      <c r="G488">
        <f>IF(fun[[#This Row],[rh]]="C (all)",1,0)</f>
        <v>0</v>
      </c>
      <c r="H488">
        <v>79</v>
      </c>
      <c r="I488">
        <f>IF(fun[[#This Row],[LotFrontage]]="NA",0,fun[[#This Row],[LotFrontage]])</f>
        <v>79</v>
      </c>
      <c r="J488">
        <v>10289</v>
      </c>
      <c r="K488" t="s">
        <v>108</v>
      </c>
      <c r="L488" t="s">
        <v>109</v>
      </c>
      <c r="M488" t="s">
        <v>110</v>
      </c>
      <c r="N488" t="s">
        <v>111</v>
      </c>
      <c r="O488" t="s">
        <v>112</v>
      </c>
      <c r="P488" t="s">
        <v>113</v>
      </c>
      <c r="Q488" t="s">
        <v>114</v>
      </c>
      <c r="R488" t="s">
        <v>188</v>
      </c>
      <c r="S488" t="s">
        <v>116</v>
      </c>
      <c r="T488" t="s">
        <v>116</v>
      </c>
      <c r="U488" t="s">
        <v>117</v>
      </c>
      <c r="V488" t="s">
        <v>141</v>
      </c>
      <c r="W488">
        <v>5</v>
      </c>
      <c r="X488">
        <v>7</v>
      </c>
      <c r="Y488">
        <v>1965</v>
      </c>
      <c r="Z488">
        <v>1965</v>
      </c>
      <c r="AA488" t="s">
        <v>178</v>
      </c>
      <c r="AB488" t="s">
        <v>120</v>
      </c>
      <c r="AC488" t="s">
        <v>142</v>
      </c>
      <c r="AD488" t="s">
        <v>142</v>
      </c>
      <c r="AE488" t="s">
        <v>122</v>
      </c>
      <c r="AF488">
        <v>168</v>
      </c>
      <c r="AG488" t="s">
        <v>124</v>
      </c>
      <c r="AH488">
        <f>IF(fun[[#This Row],[ExterQual]]="Ex",5,IF(fun[[#This Row],[ExterQual]]="Gd",4,IF(fun[[#This Row],[ExterQual]]="TA",3,IF(fun[[#This Row],[ExterQual]]="Fa",2,1))))</f>
        <v>3</v>
      </c>
      <c r="AI488" t="s">
        <v>124</v>
      </c>
      <c r="AJ488">
        <f>IF(fun[[#This Row],[ExterCond]]="Ex",5,IF(fun[[#This Row],[ExterCond]]="Gd",4,IF(fun[[#This Row],[ExterCond]]="TA",3,IF(fun[[#This Row],[ExterCond]]="Fa",2,1))))</f>
        <v>3</v>
      </c>
      <c r="AK488" t="s">
        <v>144</v>
      </c>
      <c r="AL488" t="s">
        <v>124</v>
      </c>
      <c r="AM488">
        <f>IF(fun[[#This Row],[BsmtQual]]="Ex",5,IF(fun[[#This Row],[BsmtQual]]="Gd",4,IF(fun[[#This Row],[BsmtQual]]="TA",3,IF(fun[[#This Row],[BsmtQual]]="Fa",2,IF(fun[[#This Row],[BsmtQual]]="Po",1,0)))))</f>
        <v>3</v>
      </c>
      <c r="AN488" t="s">
        <v>124</v>
      </c>
      <c r="AO488">
        <f>IF(fun[[#This Row],[BsmtCond]]="Ex",5,IF(fun[[#This Row],[BsmtCond]]="Gd",4,IF(fun[[#This Row],[BsmtCond]]="TA",3,IF(fun[[#This Row],[BsmtCond]]="Fa",2,IF(fun[[#This Row],[BsmtCond]]="Po",1,0)))))</f>
        <v>3</v>
      </c>
      <c r="AP488" t="s">
        <v>126</v>
      </c>
      <c r="AQ488">
        <f>IF(fun[[#This Row],[BsmtExposure]]="Gd",3,IF(fun[[#This Row],[BsmtExposure]]="Av",2,IF(fun[[#This Row],[BsmtExposure]]="Mn",1,0)))</f>
        <v>0</v>
      </c>
      <c r="AR488" t="s">
        <v>145</v>
      </c>
      <c r="AS488">
        <v>836</v>
      </c>
      <c r="AT488" t="s">
        <v>128</v>
      </c>
      <c r="AU488">
        <v>0</v>
      </c>
      <c r="AV488">
        <v>237</v>
      </c>
      <c r="AW488">
        <v>1073</v>
      </c>
      <c r="AX488" t="s">
        <v>129</v>
      </c>
      <c r="AY488" t="s">
        <v>124</v>
      </c>
      <c r="AZ488">
        <f>IF(fun[[#This Row],[HeatingQC]]="Ex",5,IF(fun[[#This Row],[HeatingQC]]="Gd",4,IF(fun[[#This Row],[HeatingQC]]="TA",3,IF(fun[[#This Row],[HeatingQC]]="Fa",2,IF(fun[[#This Row],[HeatingQC]]="Po",1,0)))))</f>
        <v>3</v>
      </c>
      <c r="BA488" t="s">
        <v>131</v>
      </c>
      <c r="BB488" t="s">
        <v>132</v>
      </c>
      <c r="BC488">
        <v>1073</v>
      </c>
      <c r="BD488">
        <v>0</v>
      </c>
      <c r="BE488">
        <v>0</v>
      </c>
      <c r="BF488">
        <v>1073</v>
      </c>
      <c r="BG488">
        <f>LOG(fun[[#This Row],[GrLivArea]])</f>
        <v>3.0305997219659511</v>
      </c>
      <c r="BH488">
        <v>1</v>
      </c>
      <c r="BI488">
        <v>0</v>
      </c>
      <c r="BJ488">
        <f>fun[[#This Row],[BsmtFullBath]]+(0.5*fun[[#This Row],[BsmtHalfBath]])</f>
        <v>1</v>
      </c>
      <c r="BK488">
        <v>1</v>
      </c>
      <c r="BL488">
        <v>1</v>
      </c>
      <c r="BM488">
        <f>fun[[#This Row],[HalfBath]]+fun[[#This Row],[TOTBaseBath]]+fun[[#This Row],[FullBath]]</f>
        <v>3</v>
      </c>
      <c r="BN488">
        <v>3</v>
      </c>
      <c r="BO488">
        <v>1</v>
      </c>
      <c r="BP488" t="s">
        <v>124</v>
      </c>
      <c r="BQ488">
        <f>IF(fun[[#This Row],[KitchenQual]]="Ex",5,IF(fun[[#This Row],[KitchenQual]]="Gd",4,IF(fun[[#This Row],[KitchenQual]]="TA",3,IF(fun[[#This Row],[KitchenQual]]="Fa",2,0))))</f>
        <v>3</v>
      </c>
      <c r="BR488">
        <v>6</v>
      </c>
      <c r="BS488" t="s">
        <v>133</v>
      </c>
      <c r="BT488">
        <v>0</v>
      </c>
      <c r="BU488" t="s">
        <v>109</v>
      </c>
      <c r="BV488">
        <f>IF(fun[[#This Row],[FireplaceQu]]="Ex",5,IF(fun[[#This Row],[FireplaceQu]]="Gd",4,IF(fun[[#This Row],[FireplaceQu]]="TA",3,IF(fun[[#This Row],[FireplaceQu]]="Fa",2,0))))</f>
        <v>0</v>
      </c>
      <c r="BW488" t="s">
        <v>134</v>
      </c>
      <c r="BX488">
        <v>1965</v>
      </c>
      <c r="BY488" t="s">
        <v>135</v>
      </c>
      <c r="BZ488">
        <v>2</v>
      </c>
      <c r="CA488">
        <v>515</v>
      </c>
      <c r="CB488" t="s">
        <v>124</v>
      </c>
      <c r="CC488">
        <f>IF(fun[[#This Row],[GarageQual]]="Ex",5,IF(fun[[#This Row],[GarageQual]]="Gd",4,IF(fun[[#This Row],[GarageQual]]="TA",3,IF(fun[[#This Row],[GarageQual]]="Fa",2,IF(fun[[#This Row],[GarageQual]]="Po",1,0)))))</f>
        <v>3</v>
      </c>
      <c r="CD488" t="s">
        <v>124</v>
      </c>
      <c r="CE488">
        <f>IF(fun[[#This Row],[GarageCond]]="Ex",5,IF(fun[[#This Row],[GarageCond]]="Gd",4,IF(fun[[#This Row],[GarageCond]]="TA",3,IF(fun[[#This Row],[GarageCond]]="Fa",2,IF(fun[[#This Row],[GarageCond]]="Po",1,0)))))</f>
        <v>3</v>
      </c>
      <c r="CF488" t="s">
        <v>131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f>(0.5*fun[[#This Row],[WoodDeckSF]])+fun[[#This Row],[OpenPorchSF]]+(2*fun[[#This Row],[EnclosedPorch]])+(1.5*fun[[#This Row],[3SsnPorch]])+fun[[#This Row],[ScreenPorch]]</f>
        <v>0</v>
      </c>
      <c r="CM488">
        <v>0</v>
      </c>
      <c r="CN488" t="s">
        <v>109</v>
      </c>
      <c r="CO488">
        <f>IF(fun[[#This Row],[PoolQC]]="Ex",5,IF(fun[[#This Row],[PoolQC]]="Gd",4,IF(fun[[#This Row],[PoolQC]]="TA",3,IF(fun[[#This Row],[PoolQC]]="Fa",2,IF(fun[[#This Row],[PoolQC]]="Po",1,0)))))</f>
        <v>0</v>
      </c>
      <c r="CP488" t="s">
        <v>109</v>
      </c>
      <c r="CQ488" t="s">
        <v>109</v>
      </c>
      <c r="CR488">
        <v>0</v>
      </c>
      <c r="CS488">
        <v>6</v>
      </c>
      <c r="CT488">
        <v>2007</v>
      </c>
      <c r="CU488" t="s">
        <v>136</v>
      </c>
      <c r="CV488" t="s">
        <v>137</v>
      </c>
      <c r="CW488">
        <f>COUNTIF(fun[[#This Row],[Id]:[SaleCondition]],0)</f>
        <v>19</v>
      </c>
      <c r="CX488">
        <f>COUNTIF(fun[[#This Row],[Id]:[SaleCondition]],"NA")</f>
        <v>5</v>
      </c>
      <c r="CY48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488">
        <f>fun[NUM_ExCond]+fun[NUM_BsmtCond]+fun[NUM_GarCond]</f>
        <v>9</v>
      </c>
      <c r="DA4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4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488">
        <v>156000</v>
      </c>
    </row>
    <row r="489" spans="1:107" x14ac:dyDescent="0.25">
      <c r="A489">
        <v>488</v>
      </c>
      <c r="B489">
        <v>20</v>
      </c>
      <c r="C489" t="s">
        <v>107</v>
      </c>
      <c r="D489">
        <f>IF(fun[[#This Row],[MSZoning]]="RL",1,0)</f>
        <v>1</v>
      </c>
      <c r="E489">
        <f>IF(fun[[#This Row],[rl]]="RM",1,0)</f>
        <v>0</v>
      </c>
      <c r="F489">
        <f>IF(fun[[#This Row],[rm]]="RH",1,0)</f>
        <v>0</v>
      </c>
      <c r="G489">
        <f>IF(fun[[#This Row],[rh]]="C (all)",1,0)</f>
        <v>0</v>
      </c>
      <c r="H489">
        <v>70</v>
      </c>
      <c r="I489">
        <f>IF(fun[[#This Row],[LotFrontage]]="NA",0,fun[[#This Row],[LotFrontage]])</f>
        <v>70</v>
      </c>
      <c r="J489">
        <v>12243</v>
      </c>
      <c r="K489" t="s">
        <v>108</v>
      </c>
      <c r="L489" t="s">
        <v>109</v>
      </c>
      <c r="M489" t="s">
        <v>146</v>
      </c>
      <c r="N489" t="s">
        <v>111</v>
      </c>
      <c r="O489" t="s">
        <v>112</v>
      </c>
      <c r="P489" t="s">
        <v>113</v>
      </c>
      <c r="Q489" t="s">
        <v>114</v>
      </c>
      <c r="R489" t="s">
        <v>164</v>
      </c>
      <c r="S489" t="s">
        <v>116</v>
      </c>
      <c r="T489" t="s">
        <v>116</v>
      </c>
      <c r="U489" t="s">
        <v>117</v>
      </c>
      <c r="V489" t="s">
        <v>141</v>
      </c>
      <c r="W489">
        <v>5</v>
      </c>
      <c r="X489">
        <v>6</v>
      </c>
      <c r="Y489">
        <v>1971</v>
      </c>
      <c r="Z489">
        <v>1971</v>
      </c>
      <c r="AA489" t="s">
        <v>119</v>
      </c>
      <c r="AB489" t="s">
        <v>120</v>
      </c>
      <c r="AC489" t="s">
        <v>187</v>
      </c>
      <c r="AD489" t="s">
        <v>187</v>
      </c>
      <c r="AE489" t="s">
        <v>143</v>
      </c>
      <c r="AF489">
        <v>0</v>
      </c>
      <c r="AG489" t="s">
        <v>124</v>
      </c>
      <c r="AH489">
        <f>IF(fun[[#This Row],[ExterQual]]="Ex",5,IF(fun[[#This Row],[ExterQual]]="Gd",4,IF(fun[[#This Row],[ExterQual]]="TA",3,IF(fun[[#This Row],[ExterQual]]="Fa",2,1))))</f>
        <v>3</v>
      </c>
      <c r="AI489" t="s">
        <v>124</v>
      </c>
      <c r="AJ489">
        <f>IF(fun[[#This Row],[ExterCond]]="Ex",5,IF(fun[[#This Row],[ExterCond]]="Gd",4,IF(fun[[#This Row],[ExterCond]]="TA",3,IF(fun[[#This Row],[ExterCond]]="Fa",2,1))))</f>
        <v>3</v>
      </c>
      <c r="AK489" t="s">
        <v>144</v>
      </c>
      <c r="AL489" t="s">
        <v>123</v>
      </c>
      <c r="AM489">
        <f>IF(fun[[#This Row],[BsmtQual]]="Ex",5,IF(fun[[#This Row],[BsmtQual]]="Gd",4,IF(fun[[#This Row],[BsmtQual]]="TA",3,IF(fun[[#This Row],[BsmtQual]]="Fa",2,IF(fun[[#This Row],[BsmtQual]]="Po",1,0)))))</f>
        <v>4</v>
      </c>
      <c r="AN489" t="s">
        <v>124</v>
      </c>
      <c r="AO489">
        <f>IF(fun[[#This Row],[BsmtCond]]="Ex",5,IF(fun[[#This Row],[BsmtCond]]="Gd",4,IF(fun[[#This Row],[BsmtCond]]="TA",3,IF(fun[[#This Row],[BsmtCond]]="Fa",2,IF(fun[[#This Row],[BsmtCond]]="Po",1,0)))))</f>
        <v>3</v>
      </c>
      <c r="AP489" t="s">
        <v>156</v>
      </c>
      <c r="AQ489">
        <f>IF(fun[[#This Row],[BsmtExposure]]="Gd",3,IF(fun[[#This Row],[BsmtExposure]]="Av",2,IF(fun[[#This Row],[BsmtExposure]]="Mn",1,0)))</f>
        <v>2</v>
      </c>
      <c r="AR489" t="s">
        <v>145</v>
      </c>
      <c r="AS489">
        <v>998</v>
      </c>
      <c r="AT489" t="s">
        <v>128</v>
      </c>
      <c r="AU489">
        <v>0</v>
      </c>
      <c r="AV489">
        <v>486</v>
      </c>
      <c r="AW489">
        <v>1484</v>
      </c>
      <c r="AX489" t="s">
        <v>129</v>
      </c>
      <c r="AY489" t="s">
        <v>123</v>
      </c>
      <c r="AZ489">
        <f>IF(fun[[#This Row],[HeatingQC]]="Ex",5,IF(fun[[#This Row],[HeatingQC]]="Gd",4,IF(fun[[#This Row],[HeatingQC]]="TA",3,IF(fun[[#This Row],[HeatingQC]]="Fa",2,IF(fun[[#This Row],[HeatingQC]]="Po",1,0)))))</f>
        <v>4</v>
      </c>
      <c r="BA489" t="s">
        <v>131</v>
      </c>
      <c r="BB489" t="s">
        <v>132</v>
      </c>
      <c r="BC489">
        <v>1484</v>
      </c>
      <c r="BD489">
        <v>0</v>
      </c>
      <c r="BE489">
        <v>0</v>
      </c>
      <c r="BF489">
        <v>1484</v>
      </c>
      <c r="BG489">
        <f>LOG(fun[[#This Row],[GrLivArea]])</f>
        <v>3.1714339009430081</v>
      </c>
      <c r="BH489">
        <v>0</v>
      </c>
      <c r="BI489">
        <v>0</v>
      </c>
      <c r="BJ489">
        <f>fun[[#This Row],[BsmtFullBath]]+(0.5*fun[[#This Row],[BsmtHalfBath]])</f>
        <v>0</v>
      </c>
      <c r="BK489">
        <v>2</v>
      </c>
      <c r="BL489">
        <v>0</v>
      </c>
      <c r="BM489">
        <f>fun[[#This Row],[HalfBath]]+fun[[#This Row],[TOTBaseBath]]+fun[[#This Row],[FullBath]]</f>
        <v>2</v>
      </c>
      <c r="BN489">
        <v>3</v>
      </c>
      <c r="BO489">
        <v>1</v>
      </c>
      <c r="BP489" t="s">
        <v>124</v>
      </c>
      <c r="BQ489">
        <f>IF(fun[[#This Row],[KitchenQual]]="Ex",5,IF(fun[[#This Row],[KitchenQual]]="Gd",4,IF(fun[[#This Row],[KitchenQual]]="TA",3,IF(fun[[#This Row],[KitchenQual]]="Fa",2,0))))</f>
        <v>3</v>
      </c>
      <c r="BR489">
        <v>7</v>
      </c>
      <c r="BS489" t="s">
        <v>133</v>
      </c>
      <c r="BT489">
        <v>1</v>
      </c>
      <c r="BU489" t="s">
        <v>124</v>
      </c>
      <c r="BV489">
        <f>IF(fun[[#This Row],[FireplaceQu]]="Ex",5,IF(fun[[#This Row],[FireplaceQu]]="Gd",4,IF(fun[[#This Row],[FireplaceQu]]="TA",3,IF(fun[[#This Row],[FireplaceQu]]="Fa",2,0))))</f>
        <v>3</v>
      </c>
      <c r="BW489" t="s">
        <v>134</v>
      </c>
      <c r="BX489">
        <v>1971</v>
      </c>
      <c r="BY489" t="s">
        <v>128</v>
      </c>
      <c r="BZ489">
        <v>2</v>
      </c>
      <c r="CA489">
        <v>487</v>
      </c>
      <c r="CB489" t="s">
        <v>124</v>
      </c>
      <c r="CC489">
        <f>IF(fun[[#This Row],[GarageQual]]="Ex",5,IF(fun[[#This Row],[GarageQual]]="Gd",4,IF(fun[[#This Row],[GarageQual]]="TA",3,IF(fun[[#This Row],[GarageQual]]="Fa",2,IF(fun[[#This Row],[GarageQual]]="Po",1,0)))))</f>
        <v>3</v>
      </c>
      <c r="CD489" t="s">
        <v>124</v>
      </c>
      <c r="CE489">
        <f>IF(fun[[#This Row],[GarageCond]]="Ex",5,IF(fun[[#This Row],[GarageCond]]="Gd",4,IF(fun[[#This Row],[GarageCond]]="TA",3,IF(fun[[#This Row],[GarageCond]]="Fa",2,IF(fun[[#This Row],[GarageCond]]="Po",1,0)))))</f>
        <v>3</v>
      </c>
      <c r="CF489" t="s">
        <v>131</v>
      </c>
      <c r="CG489">
        <v>224</v>
      </c>
      <c r="CH489">
        <v>0</v>
      </c>
      <c r="CI489">
        <v>0</v>
      </c>
      <c r="CJ489">
        <v>0</v>
      </c>
      <c r="CK489">
        <v>180</v>
      </c>
      <c r="CL489">
        <f>(0.5*fun[[#This Row],[WoodDeckSF]])+fun[[#This Row],[OpenPorchSF]]+(2*fun[[#This Row],[EnclosedPorch]])+(1.5*fun[[#This Row],[3SsnPorch]])+fun[[#This Row],[ScreenPorch]]</f>
        <v>292</v>
      </c>
      <c r="CM489">
        <v>0</v>
      </c>
      <c r="CN489" t="s">
        <v>109</v>
      </c>
      <c r="CO489">
        <f>IF(fun[[#This Row],[PoolQC]]="Ex",5,IF(fun[[#This Row],[PoolQC]]="Gd",4,IF(fun[[#This Row],[PoolQC]]="TA",3,IF(fun[[#This Row],[PoolQC]]="Fa",2,IF(fun[[#This Row],[PoolQC]]="Po",1,0)))))</f>
        <v>0</v>
      </c>
      <c r="CP489" t="s">
        <v>109</v>
      </c>
      <c r="CQ489" t="s">
        <v>109</v>
      </c>
      <c r="CR489">
        <v>0</v>
      </c>
      <c r="CS489">
        <v>2</v>
      </c>
      <c r="CT489">
        <v>2007</v>
      </c>
      <c r="CU489" t="s">
        <v>136</v>
      </c>
      <c r="CV489" t="s">
        <v>137</v>
      </c>
      <c r="CW489">
        <f>COUNTIF(fun[[#This Row],[Id]:[SaleCondition]],0)</f>
        <v>17</v>
      </c>
      <c r="CX489">
        <f>COUNTIF(fun[[#This Row],[Id]:[SaleCondition]],"NA")</f>
        <v>4</v>
      </c>
      <c r="CY489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489">
        <f>fun[NUM_ExCond]+fun[NUM_BsmtCond]+fun[NUM_GarCond]</f>
        <v>9</v>
      </c>
      <c r="DA4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4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489">
        <v>175000</v>
      </c>
    </row>
    <row r="490" spans="1:107" x14ac:dyDescent="0.25">
      <c r="A490">
        <v>489</v>
      </c>
      <c r="B490">
        <v>190</v>
      </c>
      <c r="C490" t="s">
        <v>107</v>
      </c>
      <c r="D490">
        <f>IF(fun[[#This Row],[MSZoning]]="RL",1,0)</f>
        <v>1</v>
      </c>
      <c r="E490">
        <f>IF(fun[[#This Row],[rl]]="RM",1,0)</f>
        <v>0</v>
      </c>
      <c r="F490">
        <f>IF(fun[[#This Row],[rm]]="RH",1,0)</f>
        <v>0</v>
      </c>
      <c r="G490">
        <f>IF(fun[[#This Row],[rh]]="C (all)",1,0)</f>
        <v>0</v>
      </c>
      <c r="H490">
        <v>60</v>
      </c>
      <c r="I490">
        <f>IF(fun[[#This Row],[LotFrontage]]="NA",0,fun[[#This Row],[LotFrontage]])</f>
        <v>60</v>
      </c>
      <c r="J490">
        <v>10800</v>
      </c>
      <c r="K490" t="s">
        <v>108</v>
      </c>
      <c r="L490" t="s">
        <v>109</v>
      </c>
      <c r="M490" t="s">
        <v>110</v>
      </c>
      <c r="N490" t="s">
        <v>111</v>
      </c>
      <c r="O490" t="s">
        <v>112</v>
      </c>
      <c r="P490" t="s">
        <v>148</v>
      </c>
      <c r="Q490" t="s">
        <v>114</v>
      </c>
      <c r="R490" t="s">
        <v>169</v>
      </c>
      <c r="S490" t="s">
        <v>116</v>
      </c>
      <c r="T490" t="s">
        <v>116</v>
      </c>
      <c r="U490" t="s">
        <v>175</v>
      </c>
      <c r="V490" t="s">
        <v>158</v>
      </c>
      <c r="W490">
        <v>5</v>
      </c>
      <c r="X490">
        <v>4</v>
      </c>
      <c r="Y490">
        <v>1900</v>
      </c>
      <c r="Z490">
        <v>1970</v>
      </c>
      <c r="AA490" t="s">
        <v>119</v>
      </c>
      <c r="AB490" t="s">
        <v>120</v>
      </c>
      <c r="AC490" t="s">
        <v>150</v>
      </c>
      <c r="AD490" t="s">
        <v>150</v>
      </c>
      <c r="AE490" t="s">
        <v>143</v>
      </c>
      <c r="AF490">
        <v>0</v>
      </c>
      <c r="AG490" t="s">
        <v>124</v>
      </c>
      <c r="AH490">
        <f>IF(fun[[#This Row],[ExterQual]]="Ex",5,IF(fun[[#This Row],[ExterQual]]="Gd",4,IF(fun[[#This Row],[ExterQual]]="TA",3,IF(fun[[#This Row],[ExterQual]]="Fa",2,1))))</f>
        <v>3</v>
      </c>
      <c r="AI490" t="s">
        <v>173</v>
      </c>
      <c r="AJ490">
        <f>IF(fun[[#This Row],[ExterCond]]="Ex",5,IF(fun[[#This Row],[ExterCond]]="Gd",4,IF(fun[[#This Row],[ExterCond]]="TA",3,IF(fun[[#This Row],[ExterCond]]="Fa",2,1))))</f>
        <v>2</v>
      </c>
      <c r="AK490" t="s">
        <v>144</v>
      </c>
      <c r="AL490" t="s">
        <v>124</v>
      </c>
      <c r="AM490">
        <f>IF(fun[[#This Row],[BsmtQual]]="Ex",5,IF(fun[[#This Row],[BsmtQual]]="Gd",4,IF(fun[[#This Row],[BsmtQual]]="TA",3,IF(fun[[#This Row],[BsmtQual]]="Fa",2,IF(fun[[#This Row],[BsmtQual]]="Po",1,0)))))</f>
        <v>3</v>
      </c>
      <c r="AN490" t="s">
        <v>173</v>
      </c>
      <c r="AO490">
        <f>IF(fun[[#This Row],[BsmtCond]]="Ex",5,IF(fun[[#This Row],[BsmtCond]]="Gd",4,IF(fun[[#This Row],[BsmtCond]]="TA",3,IF(fun[[#This Row],[BsmtCond]]="Fa",2,IF(fun[[#This Row],[BsmtCond]]="Po",1,0)))))</f>
        <v>2</v>
      </c>
      <c r="AP490" t="s">
        <v>126</v>
      </c>
      <c r="AQ490">
        <f>IF(fun[[#This Row],[BsmtExposure]]="Gd",3,IF(fun[[#This Row],[BsmtExposure]]="Av",2,IF(fun[[#This Row],[BsmtExposure]]="Mn",1,0)))</f>
        <v>0</v>
      </c>
      <c r="AR490" t="s">
        <v>167</v>
      </c>
      <c r="AS490">
        <v>664</v>
      </c>
      <c r="AT490" t="s">
        <v>128</v>
      </c>
      <c r="AU490">
        <v>0</v>
      </c>
      <c r="AV490">
        <v>290</v>
      </c>
      <c r="AW490">
        <v>954</v>
      </c>
      <c r="AX490" t="s">
        <v>129</v>
      </c>
      <c r="AY490" t="s">
        <v>124</v>
      </c>
      <c r="AZ490">
        <f>IF(fun[[#This Row],[HeatingQC]]="Ex",5,IF(fun[[#This Row],[HeatingQC]]="Gd",4,IF(fun[[#This Row],[HeatingQC]]="TA",3,IF(fun[[#This Row],[HeatingQC]]="Fa",2,IF(fun[[#This Row],[HeatingQC]]="Po",1,0)))))</f>
        <v>3</v>
      </c>
      <c r="BA490" t="s">
        <v>203</v>
      </c>
      <c r="BB490" t="s">
        <v>190</v>
      </c>
      <c r="BC490">
        <v>1766</v>
      </c>
      <c r="BD490">
        <v>648</v>
      </c>
      <c r="BE490">
        <v>0</v>
      </c>
      <c r="BF490">
        <v>2414</v>
      </c>
      <c r="BG490">
        <f>LOG(fun[[#This Row],[GrLivArea]])</f>
        <v>3.3827372657613304</v>
      </c>
      <c r="BH490">
        <v>0</v>
      </c>
      <c r="BI490">
        <v>0</v>
      </c>
      <c r="BJ490">
        <f>fun[[#This Row],[BsmtFullBath]]+(0.5*fun[[#This Row],[BsmtHalfBath]])</f>
        <v>0</v>
      </c>
      <c r="BK490">
        <v>2</v>
      </c>
      <c r="BL490">
        <v>0</v>
      </c>
      <c r="BM490">
        <f>fun[[#This Row],[HalfBath]]+fun[[#This Row],[TOTBaseBath]]+fun[[#This Row],[FullBath]]</f>
        <v>2</v>
      </c>
      <c r="BN490">
        <v>3</v>
      </c>
      <c r="BO490">
        <v>2</v>
      </c>
      <c r="BP490" t="s">
        <v>124</v>
      </c>
      <c r="BQ490">
        <f>IF(fun[[#This Row],[KitchenQual]]="Ex",5,IF(fun[[#This Row],[KitchenQual]]="Gd",4,IF(fun[[#This Row],[KitchenQual]]="TA",3,IF(fun[[#This Row],[KitchenQual]]="Fa",2,0))))</f>
        <v>3</v>
      </c>
      <c r="BR490">
        <v>10</v>
      </c>
      <c r="BS490" t="s">
        <v>220</v>
      </c>
      <c r="BT490">
        <v>1</v>
      </c>
      <c r="BU490" t="s">
        <v>123</v>
      </c>
      <c r="BV490">
        <f>IF(fun[[#This Row],[FireplaceQu]]="Ex",5,IF(fun[[#This Row],[FireplaceQu]]="Gd",4,IF(fun[[#This Row],[FireplaceQu]]="TA",3,IF(fun[[#This Row],[FireplaceQu]]="Fa",2,0))))</f>
        <v>4</v>
      </c>
      <c r="BW490" t="s">
        <v>134</v>
      </c>
      <c r="BX490">
        <v>1970</v>
      </c>
      <c r="BY490" t="s">
        <v>128</v>
      </c>
      <c r="BZ490">
        <v>2</v>
      </c>
      <c r="CA490">
        <v>520</v>
      </c>
      <c r="CB490" t="s">
        <v>124</v>
      </c>
      <c r="CC490">
        <f>IF(fun[[#This Row],[GarageQual]]="Ex",5,IF(fun[[#This Row],[GarageQual]]="Gd",4,IF(fun[[#This Row],[GarageQual]]="TA",3,IF(fun[[#This Row],[GarageQual]]="Fa",2,IF(fun[[#This Row],[GarageQual]]="Po",1,0)))))</f>
        <v>3</v>
      </c>
      <c r="CD490" t="s">
        <v>173</v>
      </c>
      <c r="CE490">
        <f>IF(fun[[#This Row],[GarageCond]]="Ex",5,IF(fun[[#This Row],[GarageCond]]="Gd",4,IF(fun[[#This Row],[GarageCond]]="TA",3,IF(fun[[#This Row],[GarageCond]]="Fa",2,IF(fun[[#This Row],[GarageCond]]="Po",1,0)))))</f>
        <v>2</v>
      </c>
      <c r="CF490" t="s">
        <v>203</v>
      </c>
      <c r="CG490">
        <v>142</v>
      </c>
      <c r="CH490">
        <v>0</v>
      </c>
      <c r="CI490">
        <v>0</v>
      </c>
      <c r="CJ490">
        <v>0</v>
      </c>
      <c r="CK490">
        <v>0</v>
      </c>
      <c r="CL490">
        <f>(0.5*fun[[#This Row],[WoodDeckSF]])+fun[[#This Row],[OpenPorchSF]]+(2*fun[[#This Row],[EnclosedPorch]])+(1.5*fun[[#This Row],[3SsnPorch]])+fun[[#This Row],[ScreenPorch]]</f>
        <v>71</v>
      </c>
      <c r="CM490">
        <v>0</v>
      </c>
      <c r="CN490" t="s">
        <v>109</v>
      </c>
      <c r="CO490">
        <f>IF(fun[[#This Row],[PoolQC]]="Ex",5,IF(fun[[#This Row],[PoolQC]]="Gd",4,IF(fun[[#This Row],[PoolQC]]="TA",3,IF(fun[[#This Row],[PoolQC]]="Fa",2,IF(fun[[#This Row],[PoolQC]]="Po",1,0)))))</f>
        <v>0</v>
      </c>
      <c r="CP490" t="s">
        <v>109</v>
      </c>
      <c r="CQ490" t="s">
        <v>109</v>
      </c>
      <c r="CR490">
        <v>0</v>
      </c>
      <c r="CS490">
        <v>5</v>
      </c>
      <c r="CT490">
        <v>2006</v>
      </c>
      <c r="CU490" t="s">
        <v>234</v>
      </c>
      <c r="CV490" t="s">
        <v>137</v>
      </c>
      <c r="CW490">
        <f>COUNTIF(fun[[#This Row],[Id]:[SaleCondition]],0)</f>
        <v>18</v>
      </c>
      <c r="CX490">
        <f>COUNTIF(fun[[#This Row],[Id]:[SaleCondition]],"NA")</f>
        <v>4</v>
      </c>
      <c r="CY49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90">
        <f>fun[NUM_ExCond]+fun[NUM_BsmtCond]+fun[NUM_GarCond]</f>
        <v>6</v>
      </c>
      <c r="DA4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63</v>
      </c>
      <c r="DB4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</v>
      </c>
      <c r="DC490">
        <v>160000</v>
      </c>
    </row>
    <row r="491" spans="1:107" x14ac:dyDescent="0.25">
      <c r="A491">
        <v>490</v>
      </c>
      <c r="B491">
        <v>180</v>
      </c>
      <c r="C491" t="s">
        <v>168</v>
      </c>
      <c r="D491">
        <f>IF(fun[[#This Row],[MSZoning]]="RL",1,0)</f>
        <v>0</v>
      </c>
      <c r="E491">
        <f>IF(fun[[#This Row],[rl]]="RM",1,0)</f>
        <v>0</v>
      </c>
      <c r="F491">
        <f>IF(fun[[#This Row],[rm]]="RH",1,0)</f>
        <v>0</v>
      </c>
      <c r="G491">
        <f>IF(fun[[#This Row],[rh]]="C (all)",1,0)</f>
        <v>0</v>
      </c>
      <c r="H491">
        <v>21</v>
      </c>
      <c r="I491">
        <f>IF(fun[[#This Row],[LotFrontage]]="NA",0,fun[[#This Row],[LotFrontage]])</f>
        <v>21</v>
      </c>
      <c r="J491">
        <v>1526</v>
      </c>
      <c r="K491" t="s">
        <v>108</v>
      </c>
      <c r="L491" t="s">
        <v>109</v>
      </c>
      <c r="M491" t="s">
        <v>110</v>
      </c>
      <c r="N491" t="s">
        <v>111</v>
      </c>
      <c r="O491" t="s">
        <v>112</v>
      </c>
      <c r="P491" t="s">
        <v>113</v>
      </c>
      <c r="Q491" t="s">
        <v>114</v>
      </c>
      <c r="R491" t="s">
        <v>204</v>
      </c>
      <c r="S491" t="s">
        <v>116</v>
      </c>
      <c r="T491" t="s">
        <v>116</v>
      </c>
      <c r="U491" t="s">
        <v>224</v>
      </c>
      <c r="V491" t="s">
        <v>217</v>
      </c>
      <c r="W491">
        <v>4</v>
      </c>
      <c r="X491">
        <v>8</v>
      </c>
      <c r="Y491">
        <v>1970</v>
      </c>
      <c r="Z491">
        <v>2002</v>
      </c>
      <c r="AA491" t="s">
        <v>119</v>
      </c>
      <c r="AB491" t="s">
        <v>120</v>
      </c>
      <c r="AC491" t="s">
        <v>206</v>
      </c>
      <c r="AD491" t="s">
        <v>207</v>
      </c>
      <c r="AE491" t="s">
        <v>143</v>
      </c>
      <c r="AF491">
        <v>0</v>
      </c>
      <c r="AG491" t="s">
        <v>124</v>
      </c>
      <c r="AH491">
        <f>IF(fun[[#This Row],[ExterQual]]="Ex",5,IF(fun[[#This Row],[ExterQual]]="Gd",4,IF(fun[[#This Row],[ExterQual]]="TA",3,IF(fun[[#This Row],[ExterQual]]="Fa",2,1))))</f>
        <v>3</v>
      </c>
      <c r="AI491" t="s">
        <v>123</v>
      </c>
      <c r="AJ491">
        <f>IF(fun[[#This Row],[ExterCond]]="Ex",5,IF(fun[[#This Row],[ExterCond]]="Gd",4,IF(fun[[#This Row],[ExterCond]]="TA",3,IF(fun[[#This Row],[ExterCond]]="Fa",2,1))))</f>
        <v>4</v>
      </c>
      <c r="AK491" t="s">
        <v>144</v>
      </c>
      <c r="AL491" t="s">
        <v>123</v>
      </c>
      <c r="AM491">
        <f>IF(fun[[#This Row],[BsmtQual]]="Ex",5,IF(fun[[#This Row],[BsmtQual]]="Gd",4,IF(fun[[#This Row],[BsmtQual]]="TA",3,IF(fun[[#This Row],[BsmtQual]]="Fa",2,IF(fun[[#This Row],[BsmtQual]]="Po",1,0)))))</f>
        <v>4</v>
      </c>
      <c r="AN491" t="s">
        <v>124</v>
      </c>
      <c r="AO491">
        <f>IF(fun[[#This Row],[BsmtCond]]="Ex",5,IF(fun[[#This Row],[BsmtCond]]="Gd",4,IF(fun[[#This Row],[BsmtCond]]="TA",3,IF(fun[[#This Row],[BsmtCond]]="Fa",2,IF(fun[[#This Row],[BsmtCond]]="Po",1,0)))))</f>
        <v>3</v>
      </c>
      <c r="AP491" t="s">
        <v>156</v>
      </c>
      <c r="AQ491">
        <f>IF(fun[[#This Row],[BsmtExposure]]="Gd",3,IF(fun[[#This Row],[BsmtExposure]]="Av",2,IF(fun[[#This Row],[BsmtExposure]]="Mn",1,0)))</f>
        <v>2</v>
      </c>
      <c r="AR491" t="s">
        <v>127</v>
      </c>
      <c r="AS491">
        <v>515</v>
      </c>
      <c r="AT491" t="s">
        <v>128</v>
      </c>
      <c r="AU491">
        <v>0</v>
      </c>
      <c r="AV491">
        <v>115</v>
      </c>
      <c r="AW491">
        <v>630</v>
      </c>
      <c r="AX491" t="s">
        <v>129</v>
      </c>
      <c r="AY491" t="s">
        <v>124</v>
      </c>
      <c r="AZ491">
        <f>IF(fun[[#This Row],[HeatingQC]]="Ex",5,IF(fun[[#This Row],[HeatingQC]]="Gd",4,IF(fun[[#This Row],[HeatingQC]]="TA",3,IF(fun[[#This Row],[HeatingQC]]="Fa",2,IF(fun[[#This Row],[HeatingQC]]="Po",1,0)))))</f>
        <v>3</v>
      </c>
      <c r="BA491" t="s">
        <v>131</v>
      </c>
      <c r="BB491" t="s">
        <v>132</v>
      </c>
      <c r="BC491">
        <v>630</v>
      </c>
      <c r="BD491">
        <v>0</v>
      </c>
      <c r="BE491">
        <v>0</v>
      </c>
      <c r="BF491">
        <v>630</v>
      </c>
      <c r="BG491">
        <f>LOG(fun[[#This Row],[GrLivArea]])</f>
        <v>2.7993405494535817</v>
      </c>
      <c r="BH491">
        <v>1</v>
      </c>
      <c r="BI491">
        <v>0</v>
      </c>
      <c r="BJ491">
        <f>fun[[#This Row],[BsmtFullBath]]+(0.5*fun[[#This Row],[BsmtHalfBath]])</f>
        <v>1</v>
      </c>
      <c r="BK491">
        <v>1</v>
      </c>
      <c r="BL491">
        <v>0</v>
      </c>
      <c r="BM491">
        <f>fun[[#This Row],[HalfBath]]+fun[[#This Row],[TOTBaseBath]]+fun[[#This Row],[FullBath]]</f>
        <v>2</v>
      </c>
      <c r="BN491">
        <v>1</v>
      </c>
      <c r="BO491">
        <v>1</v>
      </c>
      <c r="BP491" t="s">
        <v>123</v>
      </c>
      <c r="BQ491">
        <f>IF(fun[[#This Row],[KitchenQual]]="Ex",5,IF(fun[[#This Row],[KitchenQual]]="Gd",4,IF(fun[[#This Row],[KitchenQual]]="TA",3,IF(fun[[#This Row],[KitchenQual]]="Fa",2,0))))</f>
        <v>4</v>
      </c>
      <c r="BR491">
        <v>3</v>
      </c>
      <c r="BS491" t="s">
        <v>133</v>
      </c>
      <c r="BT491">
        <v>0</v>
      </c>
      <c r="BU491" t="s">
        <v>109</v>
      </c>
      <c r="BV491">
        <f>IF(fun[[#This Row],[FireplaceQu]]="Ex",5,IF(fun[[#This Row],[FireplaceQu]]="Gd",4,IF(fun[[#This Row],[FireplaceQu]]="TA",3,IF(fun[[#This Row],[FireplaceQu]]="Fa",2,0))))</f>
        <v>0</v>
      </c>
      <c r="BW491" t="s">
        <v>134</v>
      </c>
      <c r="BX491">
        <v>1970</v>
      </c>
      <c r="BY491" t="s">
        <v>128</v>
      </c>
      <c r="BZ491">
        <v>1</v>
      </c>
      <c r="CA491">
        <v>286</v>
      </c>
      <c r="CB491" t="s">
        <v>124</v>
      </c>
      <c r="CC491">
        <f>IF(fun[[#This Row],[GarageQual]]="Ex",5,IF(fun[[#This Row],[GarageQual]]="Gd",4,IF(fun[[#This Row],[GarageQual]]="TA",3,IF(fun[[#This Row],[GarageQual]]="Fa",2,IF(fun[[#This Row],[GarageQual]]="Po",1,0)))))</f>
        <v>3</v>
      </c>
      <c r="CD491" t="s">
        <v>124</v>
      </c>
      <c r="CE491">
        <f>IF(fun[[#This Row],[GarageCond]]="Ex",5,IF(fun[[#This Row],[GarageCond]]="Gd",4,IF(fun[[#This Row],[GarageCond]]="TA",3,IF(fun[[#This Row],[GarageCond]]="Fa",2,IF(fun[[#This Row],[GarageCond]]="Po",1,0)))))</f>
        <v>3</v>
      </c>
      <c r="CF491" t="s">
        <v>131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f>(0.5*fun[[#This Row],[WoodDeckSF]])+fun[[#This Row],[OpenPorchSF]]+(2*fun[[#This Row],[EnclosedPorch]])+(1.5*fun[[#This Row],[3SsnPorch]])+fun[[#This Row],[ScreenPorch]]</f>
        <v>0</v>
      </c>
      <c r="CM491">
        <v>0</v>
      </c>
      <c r="CN491" t="s">
        <v>109</v>
      </c>
      <c r="CO491">
        <f>IF(fun[[#This Row],[PoolQC]]="Ex",5,IF(fun[[#This Row],[PoolQC]]="Gd",4,IF(fun[[#This Row],[PoolQC]]="TA",3,IF(fun[[#This Row],[PoolQC]]="Fa",2,IF(fun[[#This Row],[PoolQC]]="Po",1,0)))))</f>
        <v>0</v>
      </c>
      <c r="CP491" t="s">
        <v>109</v>
      </c>
      <c r="CQ491" t="s">
        <v>109</v>
      </c>
      <c r="CR491">
        <v>0</v>
      </c>
      <c r="CS491">
        <v>5</v>
      </c>
      <c r="CT491">
        <v>2009</v>
      </c>
      <c r="CU491" t="s">
        <v>136</v>
      </c>
      <c r="CV491" t="s">
        <v>137</v>
      </c>
      <c r="CW491">
        <f>COUNTIF(fun[[#This Row],[Id]:[SaleCondition]],0)</f>
        <v>21</v>
      </c>
      <c r="CX491">
        <f>COUNTIF(fun[[#This Row],[Id]:[SaleCondition]],"NA")</f>
        <v>5</v>
      </c>
      <c r="CY49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491">
        <f>fun[NUM_ExCond]+fun[NUM_BsmtCond]+fun[NUM_GarCond]</f>
        <v>10</v>
      </c>
      <c r="DA4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4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59.25</v>
      </c>
      <c r="DC491">
        <v>86000</v>
      </c>
    </row>
    <row r="492" spans="1:107" x14ac:dyDescent="0.25">
      <c r="A492">
        <v>491</v>
      </c>
      <c r="B492">
        <v>160</v>
      </c>
      <c r="C492" t="s">
        <v>168</v>
      </c>
      <c r="D492">
        <f>IF(fun[[#This Row],[MSZoning]]="RL",1,0)</f>
        <v>0</v>
      </c>
      <c r="E492">
        <f>IF(fun[[#This Row],[rl]]="RM",1,0)</f>
        <v>0</v>
      </c>
      <c r="F492">
        <f>IF(fun[[#This Row],[rm]]="RH",1,0)</f>
        <v>0</v>
      </c>
      <c r="G492">
        <f>IF(fun[[#This Row],[rh]]="C (all)",1,0)</f>
        <v>0</v>
      </c>
      <c r="H492" t="s">
        <v>109</v>
      </c>
      <c r="I492">
        <f>IF(fun[[#This Row],[LotFrontage]]="NA",0,fun[[#This Row],[LotFrontage]])</f>
        <v>0</v>
      </c>
      <c r="J492">
        <v>2665</v>
      </c>
      <c r="K492" t="s">
        <v>108</v>
      </c>
      <c r="L492" t="s">
        <v>109</v>
      </c>
      <c r="M492" t="s">
        <v>110</v>
      </c>
      <c r="N492" t="s">
        <v>111</v>
      </c>
      <c r="O492" t="s">
        <v>112</v>
      </c>
      <c r="P492" t="s">
        <v>113</v>
      </c>
      <c r="Q492" t="s">
        <v>114</v>
      </c>
      <c r="R492" t="s">
        <v>204</v>
      </c>
      <c r="S492" t="s">
        <v>116</v>
      </c>
      <c r="T492" t="s">
        <v>116</v>
      </c>
      <c r="U492" t="s">
        <v>205</v>
      </c>
      <c r="V492" t="s">
        <v>118</v>
      </c>
      <c r="W492">
        <v>5</v>
      </c>
      <c r="X492">
        <v>6</v>
      </c>
      <c r="Y492">
        <v>1976</v>
      </c>
      <c r="Z492">
        <v>1976</v>
      </c>
      <c r="AA492" t="s">
        <v>119</v>
      </c>
      <c r="AB492" t="s">
        <v>120</v>
      </c>
      <c r="AC492" t="s">
        <v>206</v>
      </c>
      <c r="AD492" t="s">
        <v>207</v>
      </c>
      <c r="AE492" t="s">
        <v>143</v>
      </c>
      <c r="AF492">
        <v>0</v>
      </c>
      <c r="AG492" t="s">
        <v>124</v>
      </c>
      <c r="AH492">
        <f>IF(fun[[#This Row],[ExterQual]]="Ex",5,IF(fun[[#This Row],[ExterQual]]="Gd",4,IF(fun[[#This Row],[ExterQual]]="TA",3,IF(fun[[#This Row],[ExterQual]]="Fa",2,1))))</f>
        <v>3</v>
      </c>
      <c r="AI492" t="s">
        <v>124</v>
      </c>
      <c r="AJ492">
        <f>IF(fun[[#This Row],[ExterCond]]="Ex",5,IF(fun[[#This Row],[ExterCond]]="Gd",4,IF(fun[[#This Row],[ExterCond]]="TA",3,IF(fun[[#This Row],[ExterCond]]="Fa",2,1))))</f>
        <v>3</v>
      </c>
      <c r="AK492" t="s">
        <v>125</v>
      </c>
      <c r="AL492" t="s">
        <v>123</v>
      </c>
      <c r="AM492">
        <f>IF(fun[[#This Row],[BsmtQual]]="Ex",5,IF(fun[[#This Row],[BsmtQual]]="Gd",4,IF(fun[[#This Row],[BsmtQual]]="TA",3,IF(fun[[#This Row],[BsmtQual]]="Fa",2,IF(fun[[#This Row],[BsmtQual]]="Po",1,0)))))</f>
        <v>4</v>
      </c>
      <c r="AN492" t="s">
        <v>124</v>
      </c>
      <c r="AO492">
        <f>IF(fun[[#This Row],[BsmtCond]]="Ex",5,IF(fun[[#This Row],[BsmtCond]]="Gd",4,IF(fun[[#This Row],[BsmtCond]]="TA",3,IF(fun[[#This Row],[BsmtCond]]="Fa",2,IF(fun[[#This Row],[BsmtCond]]="Po",1,0)))))</f>
        <v>3</v>
      </c>
      <c r="AP492" t="s">
        <v>147</v>
      </c>
      <c r="AQ492">
        <f>IF(fun[[#This Row],[BsmtExposure]]="Gd",3,IF(fun[[#This Row],[BsmtExposure]]="Av",2,IF(fun[[#This Row],[BsmtExposure]]="Mn",1,0)))</f>
        <v>1</v>
      </c>
      <c r="AR492" t="s">
        <v>128</v>
      </c>
      <c r="AS492">
        <v>0</v>
      </c>
      <c r="AT492" t="s">
        <v>128</v>
      </c>
      <c r="AU492">
        <v>0</v>
      </c>
      <c r="AV492">
        <v>264</v>
      </c>
      <c r="AW492">
        <v>264</v>
      </c>
      <c r="AX492" t="s">
        <v>129</v>
      </c>
      <c r="AY492" t="s">
        <v>124</v>
      </c>
      <c r="AZ492">
        <f>IF(fun[[#This Row],[HeatingQC]]="Ex",5,IF(fun[[#This Row],[HeatingQC]]="Gd",4,IF(fun[[#This Row],[HeatingQC]]="TA",3,IF(fun[[#This Row],[HeatingQC]]="Fa",2,IF(fun[[#This Row],[HeatingQC]]="Po",1,0)))))</f>
        <v>3</v>
      </c>
      <c r="BA492" t="s">
        <v>131</v>
      </c>
      <c r="BB492" t="s">
        <v>132</v>
      </c>
      <c r="BC492">
        <v>616</v>
      </c>
      <c r="BD492">
        <v>688</v>
      </c>
      <c r="BE492">
        <v>0</v>
      </c>
      <c r="BF492">
        <v>1304</v>
      </c>
      <c r="BG492">
        <f>LOG(fun[[#This Row],[GrLivArea]])</f>
        <v>3.1152775913959014</v>
      </c>
      <c r="BH492">
        <v>0</v>
      </c>
      <c r="BI492">
        <v>0</v>
      </c>
      <c r="BJ492">
        <f>fun[[#This Row],[BsmtFullBath]]+(0.5*fun[[#This Row],[BsmtHalfBath]])</f>
        <v>0</v>
      </c>
      <c r="BK492">
        <v>1</v>
      </c>
      <c r="BL492">
        <v>1</v>
      </c>
      <c r="BM492">
        <f>fun[[#This Row],[HalfBath]]+fun[[#This Row],[TOTBaseBath]]+fun[[#This Row],[FullBath]]</f>
        <v>2</v>
      </c>
      <c r="BN492">
        <v>3</v>
      </c>
      <c r="BO492">
        <v>1</v>
      </c>
      <c r="BP492" t="s">
        <v>124</v>
      </c>
      <c r="BQ492">
        <f>IF(fun[[#This Row],[KitchenQual]]="Ex",5,IF(fun[[#This Row],[KitchenQual]]="Gd",4,IF(fun[[#This Row],[KitchenQual]]="TA",3,IF(fun[[#This Row],[KitchenQual]]="Fa",2,0))))</f>
        <v>3</v>
      </c>
      <c r="BR492">
        <v>4</v>
      </c>
      <c r="BS492" t="s">
        <v>133</v>
      </c>
      <c r="BT492">
        <v>1</v>
      </c>
      <c r="BU492" t="s">
        <v>123</v>
      </c>
      <c r="BV492">
        <f>IF(fun[[#This Row],[FireplaceQu]]="Ex",5,IF(fun[[#This Row],[FireplaceQu]]="Gd",4,IF(fun[[#This Row],[FireplaceQu]]="TA",3,IF(fun[[#This Row],[FireplaceQu]]="Fa",2,0))))</f>
        <v>4</v>
      </c>
      <c r="BW492" t="s">
        <v>182</v>
      </c>
      <c r="BX492">
        <v>1976</v>
      </c>
      <c r="BY492" t="s">
        <v>183</v>
      </c>
      <c r="BZ492">
        <v>1</v>
      </c>
      <c r="CA492">
        <v>336</v>
      </c>
      <c r="CB492" t="s">
        <v>124</v>
      </c>
      <c r="CC492">
        <f>IF(fun[[#This Row],[GarageQual]]="Ex",5,IF(fun[[#This Row],[GarageQual]]="Gd",4,IF(fun[[#This Row],[GarageQual]]="TA",3,IF(fun[[#This Row],[GarageQual]]="Fa",2,IF(fun[[#This Row],[GarageQual]]="Po",1,0)))))</f>
        <v>3</v>
      </c>
      <c r="CD492" t="s">
        <v>124</v>
      </c>
      <c r="CE492">
        <f>IF(fun[[#This Row],[GarageCond]]="Ex",5,IF(fun[[#This Row],[GarageCond]]="Gd",4,IF(fun[[#This Row],[GarageCond]]="TA",3,IF(fun[[#This Row],[GarageCond]]="Fa",2,IF(fun[[#This Row],[GarageCond]]="Po",1,0)))))</f>
        <v>3</v>
      </c>
      <c r="CF492" t="s">
        <v>131</v>
      </c>
      <c r="CG492">
        <v>141</v>
      </c>
      <c r="CH492">
        <v>24</v>
      </c>
      <c r="CI492">
        <v>0</v>
      </c>
      <c r="CJ492">
        <v>0</v>
      </c>
      <c r="CK492">
        <v>0</v>
      </c>
      <c r="CL492">
        <f>(0.5*fun[[#This Row],[WoodDeckSF]])+fun[[#This Row],[OpenPorchSF]]+(2*fun[[#This Row],[EnclosedPorch]])+(1.5*fun[[#This Row],[3SsnPorch]])+fun[[#This Row],[ScreenPorch]]</f>
        <v>94.5</v>
      </c>
      <c r="CM492">
        <v>0</v>
      </c>
      <c r="CN492" t="s">
        <v>109</v>
      </c>
      <c r="CO492">
        <f>IF(fun[[#This Row],[PoolQC]]="Ex",5,IF(fun[[#This Row],[PoolQC]]="Gd",4,IF(fun[[#This Row],[PoolQC]]="TA",3,IF(fun[[#This Row],[PoolQC]]="Fa",2,IF(fun[[#This Row],[PoolQC]]="Po",1,0)))))</f>
        <v>0</v>
      </c>
      <c r="CP492" t="s">
        <v>109</v>
      </c>
      <c r="CQ492" t="s">
        <v>109</v>
      </c>
      <c r="CR492">
        <v>0</v>
      </c>
      <c r="CS492">
        <v>6</v>
      </c>
      <c r="CT492">
        <v>2008</v>
      </c>
      <c r="CU492" t="s">
        <v>136</v>
      </c>
      <c r="CV492" t="s">
        <v>137</v>
      </c>
      <c r="CW492">
        <f>COUNTIF(fun[[#This Row],[Id]:[SaleCondition]],0)</f>
        <v>18</v>
      </c>
      <c r="CX492">
        <f>COUNTIF(fun[[#This Row],[Id]:[SaleCondition]],"NA")</f>
        <v>5</v>
      </c>
      <c r="CY49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492">
        <f>fun[NUM_ExCond]+fun[NUM_BsmtCond]+fun[NUM_GarCond]</f>
        <v>9</v>
      </c>
      <c r="DA4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4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492">
        <v>115000</v>
      </c>
    </row>
    <row r="493" spans="1:107" x14ac:dyDescent="0.25">
      <c r="A493">
        <v>492</v>
      </c>
      <c r="B493">
        <v>50</v>
      </c>
      <c r="C493" t="s">
        <v>107</v>
      </c>
      <c r="D493">
        <f>IF(fun[[#This Row],[MSZoning]]="RL",1,0)</f>
        <v>1</v>
      </c>
      <c r="E493">
        <f>IF(fun[[#This Row],[rl]]="RM",1,0)</f>
        <v>0</v>
      </c>
      <c r="F493">
        <f>IF(fun[[#This Row],[rm]]="RH",1,0)</f>
        <v>0</v>
      </c>
      <c r="G493">
        <f>IF(fun[[#This Row],[rh]]="C (all)",1,0)</f>
        <v>0</v>
      </c>
      <c r="H493">
        <v>79</v>
      </c>
      <c r="I493">
        <f>IF(fun[[#This Row],[LotFrontage]]="NA",0,fun[[#This Row],[LotFrontage]])</f>
        <v>79</v>
      </c>
      <c r="J493">
        <v>9490</v>
      </c>
      <c r="K493" t="s">
        <v>108</v>
      </c>
      <c r="L493" t="s">
        <v>109</v>
      </c>
      <c r="M493" t="s">
        <v>110</v>
      </c>
      <c r="N493" t="s">
        <v>111</v>
      </c>
      <c r="O493" t="s">
        <v>112</v>
      </c>
      <c r="P493" t="s">
        <v>113</v>
      </c>
      <c r="Q493" t="s">
        <v>114</v>
      </c>
      <c r="R493" t="s">
        <v>188</v>
      </c>
      <c r="S493" t="s">
        <v>170</v>
      </c>
      <c r="T493" t="s">
        <v>116</v>
      </c>
      <c r="U493" t="s">
        <v>117</v>
      </c>
      <c r="V493" t="s">
        <v>158</v>
      </c>
      <c r="W493">
        <v>6</v>
      </c>
      <c r="X493">
        <v>7</v>
      </c>
      <c r="Y493">
        <v>1941</v>
      </c>
      <c r="Z493">
        <v>1950</v>
      </c>
      <c r="AA493" t="s">
        <v>119</v>
      </c>
      <c r="AB493" t="s">
        <v>120</v>
      </c>
      <c r="AC493" t="s">
        <v>150</v>
      </c>
      <c r="AD493" t="s">
        <v>150</v>
      </c>
      <c r="AE493" t="s">
        <v>143</v>
      </c>
      <c r="AF493">
        <v>0</v>
      </c>
      <c r="AG493" t="s">
        <v>124</v>
      </c>
      <c r="AH493">
        <f>IF(fun[[#This Row],[ExterQual]]="Ex",5,IF(fun[[#This Row],[ExterQual]]="Gd",4,IF(fun[[#This Row],[ExterQual]]="TA",3,IF(fun[[#This Row],[ExterQual]]="Fa",2,1))))</f>
        <v>3</v>
      </c>
      <c r="AI493" t="s">
        <v>124</v>
      </c>
      <c r="AJ493">
        <f>IF(fun[[#This Row],[ExterCond]]="Ex",5,IF(fun[[#This Row],[ExterCond]]="Gd",4,IF(fun[[#This Row],[ExterCond]]="TA",3,IF(fun[[#This Row],[ExterCond]]="Fa",2,1))))</f>
        <v>3</v>
      </c>
      <c r="AK493" t="s">
        <v>144</v>
      </c>
      <c r="AL493" t="s">
        <v>124</v>
      </c>
      <c r="AM493">
        <f>IF(fun[[#This Row],[BsmtQual]]="Ex",5,IF(fun[[#This Row],[BsmtQual]]="Gd",4,IF(fun[[#This Row],[BsmtQual]]="TA",3,IF(fun[[#This Row],[BsmtQual]]="Fa",2,IF(fun[[#This Row],[BsmtQual]]="Po",1,0)))))</f>
        <v>3</v>
      </c>
      <c r="AN493" t="s">
        <v>124</v>
      </c>
      <c r="AO493">
        <f>IF(fun[[#This Row],[BsmtCond]]="Ex",5,IF(fun[[#This Row],[BsmtCond]]="Gd",4,IF(fun[[#This Row],[BsmtCond]]="TA",3,IF(fun[[#This Row],[BsmtCond]]="Fa",2,IF(fun[[#This Row],[BsmtCond]]="Po",1,0)))))</f>
        <v>3</v>
      </c>
      <c r="AP493" t="s">
        <v>126</v>
      </c>
      <c r="AQ493">
        <f>IF(fun[[#This Row],[BsmtExposure]]="Gd",3,IF(fun[[#This Row],[BsmtExposure]]="Av",2,IF(fun[[#This Row],[BsmtExposure]]="Mn",1,0)))</f>
        <v>0</v>
      </c>
      <c r="AR493" t="s">
        <v>167</v>
      </c>
      <c r="AS493">
        <v>403</v>
      </c>
      <c r="AT493" t="s">
        <v>179</v>
      </c>
      <c r="AU493">
        <v>165</v>
      </c>
      <c r="AV493">
        <v>238</v>
      </c>
      <c r="AW493">
        <v>806</v>
      </c>
      <c r="AX493" t="s">
        <v>129</v>
      </c>
      <c r="AY493" t="s">
        <v>124</v>
      </c>
      <c r="AZ493">
        <f>IF(fun[[#This Row],[HeatingQC]]="Ex",5,IF(fun[[#This Row],[HeatingQC]]="Gd",4,IF(fun[[#This Row],[HeatingQC]]="TA",3,IF(fun[[#This Row],[HeatingQC]]="Fa",2,IF(fun[[#This Row],[HeatingQC]]="Po",1,0)))))</f>
        <v>3</v>
      </c>
      <c r="BA493" t="s">
        <v>131</v>
      </c>
      <c r="BB493" t="s">
        <v>190</v>
      </c>
      <c r="BC493">
        <v>958</v>
      </c>
      <c r="BD493">
        <v>620</v>
      </c>
      <c r="BE493">
        <v>0</v>
      </c>
      <c r="BF493">
        <v>1578</v>
      </c>
      <c r="BG493">
        <f>LOG(fun[[#This Row],[GrLivArea]])</f>
        <v>3.1981069988734014</v>
      </c>
      <c r="BH493">
        <v>1</v>
      </c>
      <c r="BI493">
        <v>0</v>
      </c>
      <c r="BJ493">
        <f>fun[[#This Row],[BsmtFullBath]]+(0.5*fun[[#This Row],[BsmtHalfBath]])</f>
        <v>1</v>
      </c>
      <c r="BK493">
        <v>1</v>
      </c>
      <c r="BL493">
        <v>0</v>
      </c>
      <c r="BM493">
        <f>fun[[#This Row],[HalfBath]]+fun[[#This Row],[TOTBaseBath]]+fun[[#This Row],[FullBath]]</f>
        <v>2</v>
      </c>
      <c r="BN493">
        <v>3</v>
      </c>
      <c r="BO493">
        <v>1</v>
      </c>
      <c r="BP493" t="s">
        <v>173</v>
      </c>
      <c r="BQ493">
        <f>IF(fun[[#This Row],[KitchenQual]]="Ex",5,IF(fun[[#This Row],[KitchenQual]]="Gd",4,IF(fun[[#This Row],[KitchenQual]]="TA",3,IF(fun[[#This Row],[KitchenQual]]="Fa",2,0))))</f>
        <v>2</v>
      </c>
      <c r="BR493">
        <v>5</v>
      </c>
      <c r="BS493" t="s">
        <v>133</v>
      </c>
      <c r="BT493">
        <v>2</v>
      </c>
      <c r="BU493" t="s">
        <v>124</v>
      </c>
      <c r="BV493">
        <f>IF(fun[[#This Row],[FireplaceQu]]="Ex",5,IF(fun[[#This Row],[FireplaceQu]]="Gd",4,IF(fun[[#This Row],[FireplaceQu]]="TA",3,IF(fun[[#This Row],[FireplaceQu]]="Fa",2,0))))</f>
        <v>3</v>
      </c>
      <c r="BW493" t="s">
        <v>134</v>
      </c>
      <c r="BX493">
        <v>1941</v>
      </c>
      <c r="BY493" t="s">
        <v>128</v>
      </c>
      <c r="BZ493">
        <v>1</v>
      </c>
      <c r="CA493">
        <v>240</v>
      </c>
      <c r="CB493" t="s">
        <v>124</v>
      </c>
      <c r="CC493">
        <f>IF(fun[[#This Row],[GarageQual]]="Ex",5,IF(fun[[#This Row],[GarageQual]]="Gd",4,IF(fun[[#This Row],[GarageQual]]="TA",3,IF(fun[[#This Row],[GarageQual]]="Fa",2,IF(fun[[#This Row],[GarageQual]]="Po",1,0)))))</f>
        <v>3</v>
      </c>
      <c r="CD493" t="s">
        <v>124</v>
      </c>
      <c r="CE493">
        <f>IF(fun[[#This Row],[GarageCond]]="Ex",5,IF(fun[[#This Row],[GarageCond]]="Gd",4,IF(fun[[#This Row],[GarageCond]]="TA",3,IF(fun[[#This Row],[GarageCond]]="Fa",2,IF(fun[[#This Row],[GarageCond]]="Po",1,0)))))</f>
        <v>3</v>
      </c>
      <c r="CF493" t="s">
        <v>131</v>
      </c>
      <c r="CG493">
        <v>0</v>
      </c>
      <c r="CH493">
        <v>0</v>
      </c>
      <c r="CI493">
        <v>32</v>
      </c>
      <c r="CJ493">
        <v>0</v>
      </c>
      <c r="CK493">
        <v>0</v>
      </c>
      <c r="CL493">
        <f>(0.5*fun[[#This Row],[WoodDeckSF]])+fun[[#This Row],[OpenPorchSF]]+(2*fun[[#This Row],[EnclosedPorch]])+(1.5*fun[[#This Row],[3SsnPorch]])+fun[[#This Row],[ScreenPorch]]</f>
        <v>64</v>
      </c>
      <c r="CM493">
        <v>0</v>
      </c>
      <c r="CN493" t="s">
        <v>109</v>
      </c>
      <c r="CO493">
        <f>IF(fun[[#This Row],[PoolQC]]="Ex",5,IF(fun[[#This Row],[PoolQC]]="Gd",4,IF(fun[[#This Row],[PoolQC]]="TA",3,IF(fun[[#This Row],[PoolQC]]="Fa",2,IF(fun[[#This Row],[PoolQC]]="Po",1,0)))))</f>
        <v>0</v>
      </c>
      <c r="CP493" t="s">
        <v>160</v>
      </c>
      <c r="CQ493" t="s">
        <v>109</v>
      </c>
      <c r="CR493">
        <v>0</v>
      </c>
      <c r="CS493">
        <v>8</v>
      </c>
      <c r="CT493">
        <v>2006</v>
      </c>
      <c r="CU493" t="s">
        <v>136</v>
      </c>
      <c r="CV493" t="s">
        <v>137</v>
      </c>
      <c r="CW493">
        <f>COUNTIF(fun[[#This Row],[Id]:[SaleCondition]],0)</f>
        <v>15</v>
      </c>
      <c r="CX493">
        <f>COUNTIF(fun[[#This Row],[Id]:[SaleCondition]],"NA")</f>
        <v>3</v>
      </c>
      <c r="CY493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493">
        <f>fun[NUM_ExCond]+fun[NUM_BsmtCond]+fun[NUM_GarCond]</f>
        <v>9</v>
      </c>
      <c r="DA4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4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63.75</v>
      </c>
      <c r="DC493">
        <v>133000</v>
      </c>
    </row>
    <row r="494" spans="1:107" x14ac:dyDescent="0.25">
      <c r="A494">
        <v>493</v>
      </c>
      <c r="B494">
        <v>60</v>
      </c>
      <c r="C494" t="s">
        <v>107</v>
      </c>
      <c r="D494">
        <f>IF(fun[[#This Row],[MSZoning]]="RL",1,0)</f>
        <v>1</v>
      </c>
      <c r="E494">
        <f>IF(fun[[#This Row],[rl]]="RM",1,0)</f>
        <v>0</v>
      </c>
      <c r="F494">
        <f>IF(fun[[#This Row],[rm]]="RH",1,0)</f>
        <v>0</v>
      </c>
      <c r="G494">
        <f>IF(fun[[#This Row],[rh]]="C (all)",1,0)</f>
        <v>0</v>
      </c>
      <c r="H494">
        <v>105</v>
      </c>
      <c r="I494">
        <f>IF(fun[[#This Row],[LotFrontage]]="NA",0,fun[[#This Row],[LotFrontage]])</f>
        <v>105</v>
      </c>
      <c r="J494">
        <v>15578</v>
      </c>
      <c r="K494" t="s">
        <v>108</v>
      </c>
      <c r="L494" t="s">
        <v>109</v>
      </c>
      <c r="M494" t="s">
        <v>146</v>
      </c>
      <c r="N494" t="s">
        <v>111</v>
      </c>
      <c r="O494" t="s">
        <v>112</v>
      </c>
      <c r="P494" t="s">
        <v>148</v>
      </c>
      <c r="Q494" t="s">
        <v>114</v>
      </c>
      <c r="R494" t="s">
        <v>219</v>
      </c>
      <c r="S494" t="s">
        <v>116</v>
      </c>
      <c r="T494" t="s">
        <v>116</v>
      </c>
      <c r="U494" t="s">
        <v>117</v>
      </c>
      <c r="V494" t="s">
        <v>118</v>
      </c>
      <c r="W494">
        <v>6</v>
      </c>
      <c r="X494">
        <v>5</v>
      </c>
      <c r="Y494">
        <v>2006</v>
      </c>
      <c r="Z494">
        <v>2006</v>
      </c>
      <c r="AA494" t="s">
        <v>119</v>
      </c>
      <c r="AB494" t="s">
        <v>120</v>
      </c>
      <c r="AC494" t="s">
        <v>121</v>
      </c>
      <c r="AD494" t="s">
        <v>121</v>
      </c>
      <c r="AE494" t="s">
        <v>143</v>
      </c>
      <c r="AF494">
        <v>0</v>
      </c>
      <c r="AG494" t="s">
        <v>123</v>
      </c>
      <c r="AH494">
        <f>IF(fun[[#This Row],[ExterQual]]="Ex",5,IF(fun[[#This Row],[ExterQual]]="Gd",4,IF(fun[[#This Row],[ExterQual]]="TA",3,IF(fun[[#This Row],[ExterQual]]="Fa",2,1))))</f>
        <v>4</v>
      </c>
      <c r="AI494" t="s">
        <v>124</v>
      </c>
      <c r="AJ494">
        <f>IF(fun[[#This Row],[ExterCond]]="Ex",5,IF(fun[[#This Row],[ExterCond]]="Gd",4,IF(fun[[#This Row],[ExterCond]]="TA",3,IF(fun[[#This Row],[ExterCond]]="Fa",2,1))))</f>
        <v>3</v>
      </c>
      <c r="AK494" t="s">
        <v>125</v>
      </c>
      <c r="AL494" t="s">
        <v>123</v>
      </c>
      <c r="AM494">
        <f>IF(fun[[#This Row],[BsmtQual]]="Ex",5,IF(fun[[#This Row],[BsmtQual]]="Gd",4,IF(fun[[#This Row],[BsmtQual]]="TA",3,IF(fun[[#This Row],[BsmtQual]]="Fa",2,IF(fun[[#This Row],[BsmtQual]]="Po",1,0)))))</f>
        <v>4</v>
      </c>
      <c r="AN494" t="s">
        <v>124</v>
      </c>
      <c r="AO494">
        <f>IF(fun[[#This Row],[BsmtCond]]="Ex",5,IF(fun[[#This Row],[BsmtCond]]="Gd",4,IF(fun[[#This Row],[BsmtCond]]="TA",3,IF(fun[[#This Row],[BsmtCond]]="Fa",2,IF(fun[[#This Row],[BsmtCond]]="Po",1,0)))))</f>
        <v>3</v>
      </c>
      <c r="AP494" t="s">
        <v>126</v>
      </c>
      <c r="AQ494">
        <f>IF(fun[[#This Row],[BsmtExposure]]="Gd",3,IF(fun[[#This Row],[BsmtExposure]]="Av",2,IF(fun[[#This Row],[BsmtExposure]]="Mn",1,0)))</f>
        <v>0</v>
      </c>
      <c r="AR494" t="s">
        <v>128</v>
      </c>
      <c r="AS494">
        <v>0</v>
      </c>
      <c r="AT494" t="s">
        <v>128</v>
      </c>
      <c r="AU494">
        <v>0</v>
      </c>
      <c r="AV494">
        <v>728</v>
      </c>
      <c r="AW494">
        <v>728</v>
      </c>
      <c r="AX494" t="s">
        <v>129</v>
      </c>
      <c r="AY494" t="s">
        <v>123</v>
      </c>
      <c r="AZ494">
        <f>IF(fun[[#This Row],[HeatingQC]]="Ex",5,IF(fun[[#This Row],[HeatingQC]]="Gd",4,IF(fun[[#This Row],[HeatingQC]]="TA",3,IF(fun[[#This Row],[HeatingQC]]="Fa",2,IF(fun[[#This Row],[HeatingQC]]="Po",1,0)))))</f>
        <v>4</v>
      </c>
      <c r="BA494" t="s">
        <v>131</v>
      </c>
      <c r="BB494" t="s">
        <v>132</v>
      </c>
      <c r="BC494">
        <v>728</v>
      </c>
      <c r="BD494">
        <v>728</v>
      </c>
      <c r="BE494">
        <v>0</v>
      </c>
      <c r="BF494">
        <v>1456</v>
      </c>
      <c r="BG494">
        <f>LOG(fun[[#This Row],[GrLivArea]])</f>
        <v>3.1631613749770184</v>
      </c>
      <c r="BH494">
        <v>0</v>
      </c>
      <c r="BI494">
        <v>0</v>
      </c>
      <c r="BJ494">
        <f>fun[[#This Row],[BsmtFullBath]]+(0.5*fun[[#This Row],[BsmtHalfBath]])</f>
        <v>0</v>
      </c>
      <c r="BK494">
        <v>2</v>
      </c>
      <c r="BL494">
        <v>1</v>
      </c>
      <c r="BM494">
        <f>fun[[#This Row],[HalfBath]]+fun[[#This Row],[TOTBaseBath]]+fun[[#This Row],[FullBath]]</f>
        <v>3</v>
      </c>
      <c r="BN494">
        <v>3</v>
      </c>
      <c r="BO494">
        <v>1</v>
      </c>
      <c r="BP494" t="s">
        <v>124</v>
      </c>
      <c r="BQ494">
        <f>IF(fun[[#This Row],[KitchenQual]]="Ex",5,IF(fun[[#This Row],[KitchenQual]]="Gd",4,IF(fun[[#This Row],[KitchenQual]]="TA",3,IF(fun[[#This Row],[KitchenQual]]="Fa",2,0))))</f>
        <v>3</v>
      </c>
      <c r="BR494">
        <v>8</v>
      </c>
      <c r="BS494" t="s">
        <v>133</v>
      </c>
      <c r="BT494">
        <v>0</v>
      </c>
      <c r="BU494" t="s">
        <v>109</v>
      </c>
      <c r="BV494">
        <f>IF(fun[[#This Row],[FireplaceQu]]="Ex",5,IF(fun[[#This Row],[FireplaceQu]]="Gd",4,IF(fun[[#This Row],[FireplaceQu]]="TA",3,IF(fun[[#This Row],[FireplaceQu]]="Fa",2,0))))</f>
        <v>0</v>
      </c>
      <c r="BW494" t="s">
        <v>134</v>
      </c>
      <c r="BX494">
        <v>2006</v>
      </c>
      <c r="BY494" t="s">
        <v>135</v>
      </c>
      <c r="BZ494">
        <v>2</v>
      </c>
      <c r="CA494">
        <v>429</v>
      </c>
      <c r="CB494" t="s">
        <v>124</v>
      </c>
      <c r="CC494">
        <f>IF(fun[[#This Row],[GarageQual]]="Ex",5,IF(fun[[#This Row],[GarageQual]]="Gd",4,IF(fun[[#This Row],[GarageQual]]="TA",3,IF(fun[[#This Row],[GarageQual]]="Fa",2,IF(fun[[#This Row],[GarageQual]]="Po",1,0)))))</f>
        <v>3</v>
      </c>
      <c r="CD494" t="s">
        <v>124</v>
      </c>
      <c r="CE494">
        <f>IF(fun[[#This Row],[GarageCond]]="Ex",5,IF(fun[[#This Row],[GarageCond]]="Gd",4,IF(fun[[#This Row],[GarageCond]]="TA",3,IF(fun[[#This Row],[GarageCond]]="Fa",2,IF(fun[[#This Row],[GarageCond]]="Po",1,0)))))</f>
        <v>3</v>
      </c>
      <c r="CF494" t="s">
        <v>131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f>(0.5*fun[[#This Row],[WoodDeckSF]])+fun[[#This Row],[OpenPorchSF]]+(2*fun[[#This Row],[EnclosedPorch]])+(1.5*fun[[#This Row],[3SsnPorch]])+fun[[#This Row],[ScreenPorch]]</f>
        <v>0</v>
      </c>
      <c r="CM494">
        <v>0</v>
      </c>
      <c r="CN494" t="s">
        <v>109</v>
      </c>
      <c r="CO494">
        <f>IF(fun[[#This Row],[PoolQC]]="Ex",5,IF(fun[[#This Row],[PoolQC]]="Gd",4,IF(fun[[#This Row],[PoolQC]]="TA",3,IF(fun[[#This Row],[PoolQC]]="Fa",2,IF(fun[[#This Row],[PoolQC]]="Po",1,0)))))</f>
        <v>0</v>
      </c>
      <c r="CP494" t="s">
        <v>109</v>
      </c>
      <c r="CQ494" t="s">
        <v>109</v>
      </c>
      <c r="CR494">
        <v>0</v>
      </c>
      <c r="CS494">
        <v>5</v>
      </c>
      <c r="CT494">
        <v>2006</v>
      </c>
      <c r="CU494" t="s">
        <v>184</v>
      </c>
      <c r="CV494" t="s">
        <v>185</v>
      </c>
      <c r="CW494">
        <f>COUNTIF(fun[[#This Row],[Id]:[SaleCondition]],0)</f>
        <v>22</v>
      </c>
      <c r="CX494">
        <f>COUNTIF(fun[[#This Row],[Id]:[SaleCondition]],"NA")</f>
        <v>5</v>
      </c>
      <c r="CY49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94">
        <f>fun[NUM_ExCond]+fun[NUM_BsmtCond]+fun[NUM_GarCond]</f>
        <v>9</v>
      </c>
      <c r="DA4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4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57.5</v>
      </c>
      <c r="DC494">
        <v>172785</v>
      </c>
    </row>
    <row r="495" spans="1:107" x14ac:dyDescent="0.25">
      <c r="A495">
        <v>494</v>
      </c>
      <c r="B495">
        <v>20</v>
      </c>
      <c r="C495" t="s">
        <v>107</v>
      </c>
      <c r="D495">
        <f>IF(fun[[#This Row],[MSZoning]]="RL",1,0)</f>
        <v>1</v>
      </c>
      <c r="E495">
        <f>IF(fun[[#This Row],[rl]]="RM",1,0)</f>
        <v>0</v>
      </c>
      <c r="F495">
        <f>IF(fun[[#This Row],[rm]]="RH",1,0)</f>
        <v>0</v>
      </c>
      <c r="G495">
        <f>IF(fun[[#This Row],[rh]]="C (all)",1,0)</f>
        <v>0</v>
      </c>
      <c r="H495">
        <v>70</v>
      </c>
      <c r="I495">
        <f>IF(fun[[#This Row],[LotFrontage]]="NA",0,fun[[#This Row],[LotFrontage]])</f>
        <v>70</v>
      </c>
      <c r="J495">
        <v>7931</v>
      </c>
      <c r="K495" t="s">
        <v>108</v>
      </c>
      <c r="L495" t="s">
        <v>109</v>
      </c>
      <c r="M495" t="s">
        <v>110</v>
      </c>
      <c r="N495" t="s">
        <v>111</v>
      </c>
      <c r="O495" t="s">
        <v>112</v>
      </c>
      <c r="P495" t="s">
        <v>113</v>
      </c>
      <c r="Q495" t="s">
        <v>114</v>
      </c>
      <c r="R495" t="s">
        <v>188</v>
      </c>
      <c r="S495" t="s">
        <v>116</v>
      </c>
      <c r="T495" t="s">
        <v>116</v>
      </c>
      <c r="U495" t="s">
        <v>117</v>
      </c>
      <c r="V495" t="s">
        <v>141</v>
      </c>
      <c r="W495">
        <v>5</v>
      </c>
      <c r="X495">
        <v>6</v>
      </c>
      <c r="Y495">
        <v>1960</v>
      </c>
      <c r="Z495">
        <v>1960</v>
      </c>
      <c r="AA495" t="s">
        <v>119</v>
      </c>
      <c r="AB495" t="s">
        <v>120</v>
      </c>
      <c r="AC495" t="s">
        <v>122</v>
      </c>
      <c r="AD495" t="s">
        <v>150</v>
      </c>
      <c r="AE495" t="s">
        <v>143</v>
      </c>
      <c r="AF495">
        <v>0</v>
      </c>
      <c r="AG495" t="s">
        <v>124</v>
      </c>
      <c r="AH495">
        <f>IF(fun[[#This Row],[ExterQual]]="Ex",5,IF(fun[[#This Row],[ExterQual]]="Gd",4,IF(fun[[#This Row],[ExterQual]]="TA",3,IF(fun[[#This Row],[ExterQual]]="Fa",2,1))))</f>
        <v>3</v>
      </c>
      <c r="AI495" t="s">
        <v>124</v>
      </c>
      <c r="AJ495">
        <f>IF(fun[[#This Row],[ExterCond]]="Ex",5,IF(fun[[#This Row],[ExterCond]]="Gd",4,IF(fun[[#This Row],[ExterCond]]="TA",3,IF(fun[[#This Row],[ExterCond]]="Fa",2,1))))</f>
        <v>3</v>
      </c>
      <c r="AK495" t="s">
        <v>144</v>
      </c>
      <c r="AL495" t="s">
        <v>124</v>
      </c>
      <c r="AM495">
        <f>IF(fun[[#This Row],[BsmtQual]]="Ex",5,IF(fun[[#This Row],[BsmtQual]]="Gd",4,IF(fun[[#This Row],[BsmtQual]]="TA",3,IF(fun[[#This Row],[BsmtQual]]="Fa",2,IF(fun[[#This Row],[BsmtQual]]="Po",1,0)))))</f>
        <v>3</v>
      </c>
      <c r="AN495" t="s">
        <v>124</v>
      </c>
      <c r="AO495">
        <f>IF(fun[[#This Row],[BsmtCond]]="Ex",5,IF(fun[[#This Row],[BsmtCond]]="Gd",4,IF(fun[[#This Row],[BsmtCond]]="TA",3,IF(fun[[#This Row],[BsmtCond]]="Fa",2,IF(fun[[#This Row],[BsmtCond]]="Po",1,0)))))</f>
        <v>3</v>
      </c>
      <c r="AP495" t="s">
        <v>126</v>
      </c>
      <c r="AQ495">
        <f>IF(fun[[#This Row],[BsmtExposure]]="Gd",3,IF(fun[[#This Row],[BsmtExposure]]="Av",2,IF(fun[[#This Row],[BsmtExposure]]="Mn",1,0)))</f>
        <v>0</v>
      </c>
      <c r="AR495" t="s">
        <v>167</v>
      </c>
      <c r="AS495">
        <v>374</v>
      </c>
      <c r="AT495" t="s">
        <v>198</v>
      </c>
      <c r="AU495">
        <v>532</v>
      </c>
      <c r="AV495">
        <v>363</v>
      </c>
      <c r="AW495">
        <v>1269</v>
      </c>
      <c r="AX495" t="s">
        <v>129</v>
      </c>
      <c r="AY495" t="s">
        <v>124</v>
      </c>
      <c r="AZ495">
        <f>IF(fun[[#This Row],[HeatingQC]]="Ex",5,IF(fun[[#This Row],[HeatingQC]]="Gd",4,IF(fun[[#This Row],[HeatingQC]]="TA",3,IF(fun[[#This Row],[HeatingQC]]="Fa",2,IF(fun[[#This Row],[HeatingQC]]="Po",1,0)))))</f>
        <v>3</v>
      </c>
      <c r="BA495" t="s">
        <v>131</v>
      </c>
      <c r="BB495" t="s">
        <v>190</v>
      </c>
      <c r="BC495">
        <v>1269</v>
      </c>
      <c r="BD495">
        <v>0</v>
      </c>
      <c r="BE495">
        <v>0</v>
      </c>
      <c r="BF495">
        <v>1269</v>
      </c>
      <c r="BG495">
        <f>LOG(fun[[#This Row],[GrLivArea]])</f>
        <v>3.1034616220947049</v>
      </c>
      <c r="BH495">
        <v>0</v>
      </c>
      <c r="BI495">
        <v>0</v>
      </c>
      <c r="BJ495">
        <f>fun[[#This Row],[BsmtFullBath]]+(0.5*fun[[#This Row],[BsmtHalfBath]])</f>
        <v>0</v>
      </c>
      <c r="BK495">
        <v>1</v>
      </c>
      <c r="BL495">
        <v>1</v>
      </c>
      <c r="BM495">
        <f>fun[[#This Row],[HalfBath]]+fun[[#This Row],[TOTBaseBath]]+fun[[#This Row],[FullBath]]</f>
        <v>2</v>
      </c>
      <c r="BN495">
        <v>3</v>
      </c>
      <c r="BO495">
        <v>1</v>
      </c>
      <c r="BP495" t="s">
        <v>124</v>
      </c>
      <c r="BQ495">
        <f>IF(fun[[#This Row],[KitchenQual]]="Ex",5,IF(fun[[#This Row],[KitchenQual]]="Gd",4,IF(fun[[#This Row],[KitchenQual]]="TA",3,IF(fun[[#This Row],[KitchenQual]]="Fa",2,0))))</f>
        <v>3</v>
      </c>
      <c r="BR495">
        <v>6</v>
      </c>
      <c r="BS495" t="s">
        <v>133</v>
      </c>
      <c r="BT495">
        <v>1</v>
      </c>
      <c r="BU495" t="s">
        <v>173</v>
      </c>
      <c r="BV495">
        <f>IF(fun[[#This Row],[FireplaceQu]]="Ex",5,IF(fun[[#This Row],[FireplaceQu]]="Gd",4,IF(fun[[#This Row],[FireplaceQu]]="TA",3,IF(fun[[#This Row],[FireplaceQu]]="Fa",2,0))))</f>
        <v>2</v>
      </c>
      <c r="BW495" t="s">
        <v>153</v>
      </c>
      <c r="BX495">
        <v>1964</v>
      </c>
      <c r="BY495" t="s">
        <v>128</v>
      </c>
      <c r="BZ495">
        <v>1</v>
      </c>
      <c r="CA495">
        <v>308</v>
      </c>
      <c r="CB495" t="s">
        <v>124</v>
      </c>
      <c r="CC495">
        <f>IF(fun[[#This Row],[GarageQual]]="Ex",5,IF(fun[[#This Row],[GarageQual]]="Gd",4,IF(fun[[#This Row],[GarageQual]]="TA",3,IF(fun[[#This Row],[GarageQual]]="Fa",2,IF(fun[[#This Row],[GarageQual]]="Po",1,0)))))</f>
        <v>3</v>
      </c>
      <c r="CD495" t="s">
        <v>124</v>
      </c>
      <c r="CE495">
        <f>IF(fun[[#This Row],[GarageCond]]="Ex",5,IF(fun[[#This Row],[GarageCond]]="Gd",4,IF(fun[[#This Row],[GarageCond]]="TA",3,IF(fun[[#This Row],[GarageCond]]="Fa",2,IF(fun[[#This Row],[GarageCond]]="Po",1,0)))))</f>
        <v>3</v>
      </c>
      <c r="CF495" t="s">
        <v>131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f>(0.5*fun[[#This Row],[WoodDeckSF]])+fun[[#This Row],[OpenPorchSF]]+(2*fun[[#This Row],[EnclosedPorch]])+(1.5*fun[[#This Row],[3SsnPorch]])+fun[[#This Row],[ScreenPorch]]</f>
        <v>0</v>
      </c>
      <c r="CM495">
        <v>0</v>
      </c>
      <c r="CN495" t="s">
        <v>109</v>
      </c>
      <c r="CO495">
        <f>IF(fun[[#This Row],[PoolQC]]="Ex",5,IF(fun[[#This Row],[PoolQC]]="Gd",4,IF(fun[[#This Row],[PoolQC]]="TA",3,IF(fun[[#This Row],[PoolQC]]="Fa",2,IF(fun[[#This Row],[PoolQC]]="Po",1,0)))))</f>
        <v>0</v>
      </c>
      <c r="CP495" t="s">
        <v>109</v>
      </c>
      <c r="CQ495" t="s">
        <v>109</v>
      </c>
      <c r="CR495">
        <v>0</v>
      </c>
      <c r="CS495">
        <v>6</v>
      </c>
      <c r="CT495">
        <v>2008</v>
      </c>
      <c r="CU495" t="s">
        <v>136</v>
      </c>
      <c r="CV495" t="s">
        <v>137</v>
      </c>
      <c r="CW495">
        <f>COUNTIF(fun[[#This Row],[Id]:[SaleCondition]],0)</f>
        <v>19</v>
      </c>
      <c r="CX495">
        <f>COUNTIF(fun[[#This Row],[Id]:[SaleCondition]],"NA")</f>
        <v>4</v>
      </c>
      <c r="CY495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495">
        <f>fun[NUM_ExCond]+fun[NUM_BsmtCond]+fun[NUM_GarCond]</f>
        <v>9</v>
      </c>
      <c r="DA4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4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53.75</v>
      </c>
      <c r="DC495">
        <v>155000</v>
      </c>
    </row>
    <row r="496" spans="1:107" x14ac:dyDescent="0.25">
      <c r="A496">
        <v>495</v>
      </c>
      <c r="B496">
        <v>30</v>
      </c>
      <c r="C496" t="s">
        <v>168</v>
      </c>
      <c r="D496">
        <f>IF(fun[[#This Row],[MSZoning]]="RL",1,0)</f>
        <v>0</v>
      </c>
      <c r="E496">
        <f>IF(fun[[#This Row],[rl]]="RM",1,0)</f>
        <v>0</v>
      </c>
      <c r="F496">
        <f>IF(fun[[#This Row],[rm]]="RH",1,0)</f>
        <v>0</v>
      </c>
      <c r="G496">
        <f>IF(fun[[#This Row],[rh]]="C (all)",1,0)</f>
        <v>0</v>
      </c>
      <c r="H496">
        <v>50</v>
      </c>
      <c r="I496">
        <f>IF(fun[[#This Row],[LotFrontage]]="NA",0,fun[[#This Row],[LotFrontage]])</f>
        <v>50</v>
      </c>
      <c r="J496">
        <v>5784</v>
      </c>
      <c r="K496" t="s">
        <v>108</v>
      </c>
      <c r="L496" t="s">
        <v>109</v>
      </c>
      <c r="M496" t="s">
        <v>110</v>
      </c>
      <c r="N496" t="s">
        <v>111</v>
      </c>
      <c r="O496" t="s">
        <v>112</v>
      </c>
      <c r="P496" t="s">
        <v>113</v>
      </c>
      <c r="Q496" t="s">
        <v>114</v>
      </c>
      <c r="R496" t="s">
        <v>169</v>
      </c>
      <c r="S496" t="s">
        <v>170</v>
      </c>
      <c r="T496" t="s">
        <v>116</v>
      </c>
      <c r="U496" t="s">
        <v>117</v>
      </c>
      <c r="V496" t="s">
        <v>141</v>
      </c>
      <c r="W496">
        <v>5</v>
      </c>
      <c r="X496">
        <v>8</v>
      </c>
      <c r="Y496">
        <v>1938</v>
      </c>
      <c r="Z496">
        <v>1996</v>
      </c>
      <c r="AA496" t="s">
        <v>119</v>
      </c>
      <c r="AB496" t="s">
        <v>120</v>
      </c>
      <c r="AC496" t="s">
        <v>142</v>
      </c>
      <c r="AD496" t="s">
        <v>142</v>
      </c>
      <c r="AE496" t="s">
        <v>143</v>
      </c>
      <c r="AF496">
        <v>0</v>
      </c>
      <c r="AG496" t="s">
        <v>124</v>
      </c>
      <c r="AH496">
        <f>IF(fun[[#This Row],[ExterQual]]="Ex",5,IF(fun[[#This Row],[ExterQual]]="Gd",4,IF(fun[[#This Row],[ExterQual]]="TA",3,IF(fun[[#This Row],[ExterQual]]="Fa",2,1))))</f>
        <v>3</v>
      </c>
      <c r="AI496" t="s">
        <v>124</v>
      </c>
      <c r="AJ496">
        <f>IF(fun[[#This Row],[ExterCond]]="Ex",5,IF(fun[[#This Row],[ExterCond]]="Gd",4,IF(fun[[#This Row],[ExterCond]]="TA",3,IF(fun[[#This Row],[ExterCond]]="Fa",2,1))))</f>
        <v>3</v>
      </c>
      <c r="AK496" t="s">
        <v>152</v>
      </c>
      <c r="AL496" t="s">
        <v>173</v>
      </c>
      <c r="AM496">
        <f>IF(fun[[#This Row],[BsmtQual]]="Ex",5,IF(fun[[#This Row],[BsmtQual]]="Gd",4,IF(fun[[#This Row],[BsmtQual]]="TA",3,IF(fun[[#This Row],[BsmtQual]]="Fa",2,IF(fun[[#This Row],[BsmtQual]]="Po",1,0)))))</f>
        <v>2</v>
      </c>
      <c r="AN496" t="s">
        <v>124</v>
      </c>
      <c r="AO496">
        <f>IF(fun[[#This Row],[BsmtCond]]="Ex",5,IF(fun[[#This Row],[BsmtCond]]="Gd",4,IF(fun[[#This Row],[BsmtCond]]="TA",3,IF(fun[[#This Row],[BsmtCond]]="Fa",2,IF(fun[[#This Row],[BsmtCond]]="Po",1,0)))))</f>
        <v>3</v>
      </c>
      <c r="AP496" t="s">
        <v>126</v>
      </c>
      <c r="AQ496">
        <f>IF(fun[[#This Row],[BsmtExposure]]="Gd",3,IF(fun[[#This Row],[BsmtExposure]]="Av",2,IF(fun[[#This Row],[BsmtExposure]]="Mn",1,0)))</f>
        <v>0</v>
      </c>
      <c r="AR496" t="s">
        <v>128</v>
      </c>
      <c r="AS496">
        <v>0</v>
      </c>
      <c r="AT496" t="s">
        <v>128</v>
      </c>
      <c r="AU496">
        <v>0</v>
      </c>
      <c r="AV496">
        <v>190</v>
      </c>
      <c r="AW496">
        <v>190</v>
      </c>
      <c r="AX496" t="s">
        <v>129</v>
      </c>
      <c r="AY496" t="s">
        <v>123</v>
      </c>
      <c r="AZ496">
        <f>IF(fun[[#This Row],[HeatingQC]]="Ex",5,IF(fun[[#This Row],[HeatingQC]]="Gd",4,IF(fun[[#This Row],[HeatingQC]]="TA",3,IF(fun[[#This Row],[HeatingQC]]="Fa",2,IF(fun[[#This Row],[HeatingQC]]="Po",1,0)))))</f>
        <v>4</v>
      </c>
      <c r="BA496" t="s">
        <v>131</v>
      </c>
      <c r="BB496" t="s">
        <v>190</v>
      </c>
      <c r="BC496">
        <v>886</v>
      </c>
      <c r="BD496">
        <v>0</v>
      </c>
      <c r="BE496">
        <v>0</v>
      </c>
      <c r="BF496">
        <v>886</v>
      </c>
      <c r="BG496">
        <f>LOG(fun[[#This Row],[GrLivArea]])</f>
        <v>2.9474337218870508</v>
      </c>
      <c r="BH496">
        <v>0</v>
      </c>
      <c r="BI496">
        <v>0</v>
      </c>
      <c r="BJ496">
        <f>fun[[#This Row],[BsmtFullBath]]+(0.5*fun[[#This Row],[BsmtHalfBath]])</f>
        <v>0</v>
      </c>
      <c r="BK496">
        <v>1</v>
      </c>
      <c r="BL496">
        <v>0</v>
      </c>
      <c r="BM496">
        <f>fun[[#This Row],[HalfBath]]+fun[[#This Row],[TOTBaseBath]]+fun[[#This Row],[FullBath]]</f>
        <v>1</v>
      </c>
      <c r="BN496">
        <v>2</v>
      </c>
      <c r="BO496">
        <v>1</v>
      </c>
      <c r="BP496" t="s">
        <v>124</v>
      </c>
      <c r="BQ496">
        <f>IF(fun[[#This Row],[KitchenQual]]="Ex",5,IF(fun[[#This Row],[KitchenQual]]="Gd",4,IF(fun[[#This Row],[KitchenQual]]="TA",3,IF(fun[[#This Row],[KitchenQual]]="Fa",2,0))))</f>
        <v>3</v>
      </c>
      <c r="BR496">
        <v>4</v>
      </c>
      <c r="BS496" t="s">
        <v>133</v>
      </c>
      <c r="BT496">
        <v>0</v>
      </c>
      <c r="BU496" t="s">
        <v>109</v>
      </c>
      <c r="BV496">
        <f>IF(fun[[#This Row],[FireplaceQu]]="Ex",5,IF(fun[[#This Row],[FireplaceQu]]="Gd",4,IF(fun[[#This Row],[FireplaceQu]]="TA",3,IF(fun[[#This Row],[FireplaceQu]]="Fa",2,0))))</f>
        <v>0</v>
      </c>
      <c r="BW496" t="s">
        <v>134</v>
      </c>
      <c r="BX496">
        <v>1938</v>
      </c>
      <c r="BY496" t="s">
        <v>128</v>
      </c>
      <c r="BZ496">
        <v>1</v>
      </c>
      <c r="CA496">
        <v>273</v>
      </c>
      <c r="CB496" t="s">
        <v>124</v>
      </c>
      <c r="CC496">
        <f>IF(fun[[#This Row],[GarageQual]]="Ex",5,IF(fun[[#This Row],[GarageQual]]="Gd",4,IF(fun[[#This Row],[GarageQual]]="TA",3,IF(fun[[#This Row],[GarageQual]]="Fa",2,IF(fun[[#This Row],[GarageQual]]="Po",1,0)))))</f>
        <v>3</v>
      </c>
      <c r="CD496" t="s">
        <v>124</v>
      </c>
      <c r="CE496">
        <f>IF(fun[[#This Row],[GarageCond]]="Ex",5,IF(fun[[#This Row],[GarageCond]]="Gd",4,IF(fun[[#This Row],[GarageCond]]="TA",3,IF(fun[[#This Row],[GarageCond]]="Fa",2,IF(fun[[#This Row],[GarageCond]]="Po",1,0)))))</f>
        <v>3</v>
      </c>
      <c r="CF496" t="s">
        <v>131</v>
      </c>
      <c r="CG496">
        <v>144</v>
      </c>
      <c r="CH496">
        <v>20</v>
      </c>
      <c r="CI496">
        <v>80</v>
      </c>
      <c r="CJ496">
        <v>0</v>
      </c>
      <c r="CK496">
        <v>0</v>
      </c>
      <c r="CL496">
        <f>(0.5*fun[[#This Row],[WoodDeckSF]])+fun[[#This Row],[OpenPorchSF]]+(2*fun[[#This Row],[EnclosedPorch]])+(1.5*fun[[#This Row],[3SsnPorch]])+fun[[#This Row],[ScreenPorch]]</f>
        <v>252</v>
      </c>
      <c r="CM496">
        <v>0</v>
      </c>
      <c r="CN496" t="s">
        <v>109</v>
      </c>
      <c r="CO496">
        <f>IF(fun[[#This Row],[PoolQC]]="Ex",5,IF(fun[[#This Row],[PoolQC]]="Gd",4,IF(fun[[#This Row],[PoolQC]]="TA",3,IF(fun[[#This Row],[PoolQC]]="Fa",2,IF(fun[[#This Row],[PoolQC]]="Po",1,0)))))</f>
        <v>0</v>
      </c>
      <c r="CP496" t="s">
        <v>109</v>
      </c>
      <c r="CQ496" t="s">
        <v>109</v>
      </c>
      <c r="CR496">
        <v>0</v>
      </c>
      <c r="CS496">
        <v>12</v>
      </c>
      <c r="CT496">
        <v>2009</v>
      </c>
      <c r="CU496" t="s">
        <v>136</v>
      </c>
      <c r="CV496" t="s">
        <v>137</v>
      </c>
      <c r="CW496">
        <f>COUNTIF(fun[[#This Row],[Id]:[SaleCondition]],0)</f>
        <v>21</v>
      </c>
      <c r="CX496">
        <f>COUNTIF(fun[[#This Row],[Id]:[SaleCondition]],"NA")</f>
        <v>5</v>
      </c>
      <c r="CY49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496">
        <f>fun[NUM_ExCond]+fun[NUM_BsmtCond]+fun[NUM_GarCond]</f>
        <v>9</v>
      </c>
      <c r="DA4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4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61.75</v>
      </c>
      <c r="DC496">
        <v>91300</v>
      </c>
    </row>
    <row r="497" spans="1:107" x14ac:dyDescent="0.25">
      <c r="A497">
        <v>496</v>
      </c>
      <c r="B497">
        <v>30</v>
      </c>
      <c r="C497" t="s">
        <v>209</v>
      </c>
      <c r="D497">
        <f>IF(fun[[#This Row],[MSZoning]]="RL",1,0)</f>
        <v>0</v>
      </c>
      <c r="E497">
        <f>IF(fun[[#This Row],[rl]]="RM",1,0)</f>
        <v>0</v>
      </c>
      <c r="F497">
        <f>IF(fun[[#This Row],[rm]]="RH",1,0)</f>
        <v>0</v>
      </c>
      <c r="G497">
        <f>IF(fun[[#This Row],[rh]]="C (all)",1,0)</f>
        <v>0</v>
      </c>
      <c r="H497">
        <v>60</v>
      </c>
      <c r="I497">
        <f>IF(fun[[#This Row],[LotFrontage]]="NA",0,fun[[#This Row],[LotFrontage]])</f>
        <v>60</v>
      </c>
      <c r="J497">
        <v>7879</v>
      </c>
      <c r="K497" t="s">
        <v>108</v>
      </c>
      <c r="L497" t="s">
        <v>109</v>
      </c>
      <c r="M497" t="s">
        <v>110</v>
      </c>
      <c r="N497" t="s">
        <v>111</v>
      </c>
      <c r="O497" t="s">
        <v>112</v>
      </c>
      <c r="P497" t="s">
        <v>113</v>
      </c>
      <c r="Q497" t="s">
        <v>114</v>
      </c>
      <c r="R497" t="s">
        <v>202</v>
      </c>
      <c r="S497" t="s">
        <v>116</v>
      </c>
      <c r="T497" t="s">
        <v>116</v>
      </c>
      <c r="U497" t="s">
        <v>117</v>
      </c>
      <c r="V497" t="s">
        <v>141</v>
      </c>
      <c r="W497">
        <v>4</v>
      </c>
      <c r="X497">
        <v>5</v>
      </c>
      <c r="Y497">
        <v>1920</v>
      </c>
      <c r="Z497">
        <v>1950</v>
      </c>
      <c r="AA497" t="s">
        <v>119</v>
      </c>
      <c r="AB497" t="s">
        <v>120</v>
      </c>
      <c r="AC497" t="s">
        <v>150</v>
      </c>
      <c r="AD497" t="s">
        <v>150</v>
      </c>
      <c r="AE497" t="s">
        <v>143</v>
      </c>
      <c r="AF497">
        <v>0</v>
      </c>
      <c r="AG497" t="s">
        <v>124</v>
      </c>
      <c r="AH497">
        <f>IF(fun[[#This Row],[ExterQual]]="Ex",5,IF(fun[[#This Row],[ExterQual]]="Gd",4,IF(fun[[#This Row],[ExterQual]]="TA",3,IF(fun[[#This Row],[ExterQual]]="Fa",2,1))))</f>
        <v>3</v>
      </c>
      <c r="AI497" t="s">
        <v>124</v>
      </c>
      <c r="AJ497">
        <f>IF(fun[[#This Row],[ExterCond]]="Ex",5,IF(fun[[#This Row],[ExterCond]]="Gd",4,IF(fun[[#This Row],[ExterCond]]="TA",3,IF(fun[[#This Row],[ExterCond]]="Fa",2,1))))</f>
        <v>3</v>
      </c>
      <c r="AK497" t="s">
        <v>144</v>
      </c>
      <c r="AL497" t="s">
        <v>124</v>
      </c>
      <c r="AM497">
        <f>IF(fun[[#This Row],[BsmtQual]]="Ex",5,IF(fun[[#This Row],[BsmtQual]]="Gd",4,IF(fun[[#This Row],[BsmtQual]]="TA",3,IF(fun[[#This Row],[BsmtQual]]="Fa",2,IF(fun[[#This Row],[BsmtQual]]="Po",1,0)))))</f>
        <v>3</v>
      </c>
      <c r="AN497" t="s">
        <v>124</v>
      </c>
      <c r="AO497">
        <f>IF(fun[[#This Row],[BsmtCond]]="Ex",5,IF(fun[[#This Row],[BsmtCond]]="Gd",4,IF(fun[[#This Row],[BsmtCond]]="TA",3,IF(fun[[#This Row],[BsmtCond]]="Fa",2,IF(fun[[#This Row],[BsmtCond]]="Po",1,0)))))</f>
        <v>3</v>
      </c>
      <c r="AP497" t="s">
        <v>126</v>
      </c>
      <c r="AQ497">
        <f>IF(fun[[#This Row],[BsmtExposure]]="Gd",3,IF(fun[[#This Row],[BsmtExposure]]="Av",2,IF(fun[[#This Row],[BsmtExposure]]="Mn",1,0)))</f>
        <v>0</v>
      </c>
      <c r="AR497" t="s">
        <v>179</v>
      </c>
      <c r="AS497">
        <v>495</v>
      </c>
      <c r="AT497" t="s">
        <v>128</v>
      </c>
      <c r="AU497">
        <v>0</v>
      </c>
      <c r="AV497">
        <v>225</v>
      </c>
      <c r="AW497">
        <v>720</v>
      </c>
      <c r="AX497" t="s">
        <v>129</v>
      </c>
      <c r="AY497" t="s">
        <v>124</v>
      </c>
      <c r="AZ497">
        <f>IF(fun[[#This Row],[HeatingQC]]="Ex",5,IF(fun[[#This Row],[HeatingQC]]="Gd",4,IF(fun[[#This Row],[HeatingQC]]="TA",3,IF(fun[[#This Row],[HeatingQC]]="Fa",2,IF(fun[[#This Row],[HeatingQC]]="Po",1,0)))))</f>
        <v>3</v>
      </c>
      <c r="BA497" t="s">
        <v>203</v>
      </c>
      <c r="BB497" t="s">
        <v>190</v>
      </c>
      <c r="BC497">
        <v>720</v>
      </c>
      <c r="BD497">
        <v>0</v>
      </c>
      <c r="BE497">
        <v>0</v>
      </c>
      <c r="BF497">
        <v>720</v>
      </c>
      <c r="BG497">
        <f>LOG(fun[[#This Row],[GrLivArea]])</f>
        <v>2.8573324964312685</v>
      </c>
      <c r="BH497">
        <v>0</v>
      </c>
      <c r="BI497">
        <v>0</v>
      </c>
      <c r="BJ497">
        <f>fun[[#This Row],[BsmtFullBath]]+(0.5*fun[[#This Row],[BsmtHalfBath]])</f>
        <v>0</v>
      </c>
      <c r="BK497">
        <v>1</v>
      </c>
      <c r="BL497">
        <v>0</v>
      </c>
      <c r="BM497">
        <f>fun[[#This Row],[HalfBath]]+fun[[#This Row],[TOTBaseBath]]+fun[[#This Row],[FullBath]]</f>
        <v>1</v>
      </c>
      <c r="BN497">
        <v>2</v>
      </c>
      <c r="BO497">
        <v>1</v>
      </c>
      <c r="BP497" t="s">
        <v>124</v>
      </c>
      <c r="BQ497">
        <f>IF(fun[[#This Row],[KitchenQual]]="Ex",5,IF(fun[[#This Row],[KitchenQual]]="Gd",4,IF(fun[[#This Row],[KitchenQual]]="TA",3,IF(fun[[#This Row],[KitchenQual]]="Fa",2,0))))</f>
        <v>3</v>
      </c>
      <c r="BR497">
        <v>4</v>
      </c>
      <c r="BS497" t="s">
        <v>133</v>
      </c>
      <c r="BT497">
        <v>0</v>
      </c>
      <c r="BU497" t="s">
        <v>109</v>
      </c>
      <c r="BV497">
        <f>IF(fun[[#This Row],[FireplaceQu]]="Ex",5,IF(fun[[#This Row],[FireplaceQu]]="Gd",4,IF(fun[[#This Row],[FireplaceQu]]="TA",3,IF(fun[[#This Row],[FireplaceQu]]="Fa",2,0))))</f>
        <v>0</v>
      </c>
      <c r="BW497" t="s">
        <v>109</v>
      </c>
      <c r="BX497" t="s">
        <v>109</v>
      </c>
      <c r="BY497" t="s">
        <v>109</v>
      </c>
      <c r="BZ497">
        <v>0</v>
      </c>
      <c r="CA497">
        <v>0</v>
      </c>
      <c r="CB497" t="s">
        <v>109</v>
      </c>
      <c r="CC497">
        <f>IF(fun[[#This Row],[GarageQual]]="Ex",5,IF(fun[[#This Row],[GarageQual]]="Gd",4,IF(fun[[#This Row],[GarageQual]]="TA",3,IF(fun[[#This Row],[GarageQual]]="Fa",2,IF(fun[[#This Row],[GarageQual]]="Po",1,0)))))</f>
        <v>0</v>
      </c>
      <c r="CD497" t="s">
        <v>109</v>
      </c>
      <c r="CE497">
        <f>IF(fun[[#This Row],[GarageCond]]="Ex",5,IF(fun[[#This Row],[GarageCond]]="Gd",4,IF(fun[[#This Row],[GarageCond]]="TA",3,IF(fun[[#This Row],[GarageCond]]="Fa",2,IF(fun[[#This Row],[GarageCond]]="Po",1,0)))))</f>
        <v>0</v>
      </c>
      <c r="CF497" t="s">
        <v>203</v>
      </c>
      <c r="CG497">
        <v>0</v>
      </c>
      <c r="CH497">
        <v>523</v>
      </c>
      <c r="CI497">
        <v>115</v>
      </c>
      <c r="CJ497">
        <v>0</v>
      </c>
      <c r="CK497">
        <v>0</v>
      </c>
      <c r="CL497">
        <f>(0.5*fun[[#This Row],[WoodDeckSF]])+fun[[#This Row],[OpenPorchSF]]+(2*fun[[#This Row],[EnclosedPorch]])+(1.5*fun[[#This Row],[3SsnPorch]])+fun[[#This Row],[ScreenPorch]]</f>
        <v>753</v>
      </c>
      <c r="CM497">
        <v>0</v>
      </c>
      <c r="CN497" t="s">
        <v>109</v>
      </c>
      <c r="CO497">
        <f>IF(fun[[#This Row],[PoolQC]]="Ex",5,IF(fun[[#This Row],[PoolQC]]="Gd",4,IF(fun[[#This Row],[PoolQC]]="TA",3,IF(fun[[#This Row],[PoolQC]]="Fa",2,IF(fun[[#This Row],[PoolQC]]="Po",1,0)))))</f>
        <v>0</v>
      </c>
      <c r="CP497" t="s">
        <v>189</v>
      </c>
      <c r="CQ497" t="s">
        <v>109</v>
      </c>
      <c r="CR497">
        <v>0</v>
      </c>
      <c r="CS497">
        <v>11</v>
      </c>
      <c r="CT497">
        <v>2009</v>
      </c>
      <c r="CU497" t="s">
        <v>136</v>
      </c>
      <c r="CV497" t="s">
        <v>154</v>
      </c>
      <c r="CW497">
        <f>COUNTIF(fun[[#This Row],[Id]:[SaleCondition]],0)</f>
        <v>25</v>
      </c>
      <c r="CX497">
        <f>COUNTIF(fun[[#This Row],[Id]:[SaleCondition]],"NA")</f>
        <v>9</v>
      </c>
      <c r="CY497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497">
        <f>fun[NUM_ExCond]+fun[NUM_BsmtCond]+fun[NUM_GarCond]</f>
        <v>6</v>
      </c>
      <c r="DA4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53</v>
      </c>
      <c r="DB4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39.5</v>
      </c>
      <c r="DC497">
        <v>34900</v>
      </c>
    </row>
    <row r="498" spans="1:107" x14ac:dyDescent="0.25">
      <c r="A498">
        <v>497</v>
      </c>
      <c r="B498">
        <v>20</v>
      </c>
      <c r="C498" t="s">
        <v>107</v>
      </c>
      <c r="D498">
        <f>IF(fun[[#This Row],[MSZoning]]="RL",1,0)</f>
        <v>1</v>
      </c>
      <c r="E498">
        <f>IF(fun[[#This Row],[rl]]="RM",1,0)</f>
        <v>0</v>
      </c>
      <c r="F498">
        <f>IF(fun[[#This Row],[rm]]="RH",1,0)</f>
        <v>0</v>
      </c>
      <c r="G498">
        <f>IF(fun[[#This Row],[rh]]="C (all)",1,0)</f>
        <v>0</v>
      </c>
      <c r="H498" t="s">
        <v>109</v>
      </c>
      <c r="I498">
        <f>IF(fun[[#This Row],[LotFrontage]]="NA",0,fun[[#This Row],[LotFrontage]])</f>
        <v>0</v>
      </c>
      <c r="J498">
        <v>12692</v>
      </c>
      <c r="K498" t="s">
        <v>108</v>
      </c>
      <c r="L498" t="s">
        <v>109</v>
      </c>
      <c r="M498" t="s">
        <v>146</v>
      </c>
      <c r="N498" t="s">
        <v>111</v>
      </c>
      <c r="O498" t="s">
        <v>112</v>
      </c>
      <c r="P498" t="s">
        <v>113</v>
      </c>
      <c r="Q498" t="s">
        <v>114</v>
      </c>
      <c r="R498" t="s">
        <v>155</v>
      </c>
      <c r="S498" t="s">
        <v>116</v>
      </c>
      <c r="T498" t="s">
        <v>116</v>
      </c>
      <c r="U498" t="s">
        <v>117</v>
      </c>
      <c r="V498" t="s">
        <v>141</v>
      </c>
      <c r="W498">
        <v>8</v>
      </c>
      <c r="X498">
        <v>5</v>
      </c>
      <c r="Y498">
        <v>1992</v>
      </c>
      <c r="Z498">
        <v>1993</v>
      </c>
      <c r="AA498" t="s">
        <v>178</v>
      </c>
      <c r="AB498" t="s">
        <v>120</v>
      </c>
      <c r="AC498" t="s">
        <v>122</v>
      </c>
      <c r="AD498" t="s">
        <v>122</v>
      </c>
      <c r="AE498" t="s">
        <v>143</v>
      </c>
      <c r="AF498">
        <v>0</v>
      </c>
      <c r="AG498" t="s">
        <v>123</v>
      </c>
      <c r="AH498">
        <f>IF(fun[[#This Row],[ExterQual]]="Ex",5,IF(fun[[#This Row],[ExterQual]]="Gd",4,IF(fun[[#This Row],[ExterQual]]="TA",3,IF(fun[[#This Row],[ExterQual]]="Fa",2,1))))</f>
        <v>4</v>
      </c>
      <c r="AI498" t="s">
        <v>124</v>
      </c>
      <c r="AJ498">
        <f>IF(fun[[#This Row],[ExterCond]]="Ex",5,IF(fun[[#This Row],[ExterCond]]="Gd",4,IF(fun[[#This Row],[ExterCond]]="TA",3,IF(fun[[#This Row],[ExterCond]]="Fa",2,1))))</f>
        <v>3</v>
      </c>
      <c r="AK498" t="s">
        <v>125</v>
      </c>
      <c r="AL498" t="s">
        <v>123</v>
      </c>
      <c r="AM498">
        <f>IF(fun[[#This Row],[BsmtQual]]="Ex",5,IF(fun[[#This Row],[BsmtQual]]="Gd",4,IF(fun[[#This Row],[BsmtQual]]="TA",3,IF(fun[[#This Row],[BsmtQual]]="Fa",2,IF(fun[[#This Row],[BsmtQual]]="Po",1,0)))))</f>
        <v>4</v>
      </c>
      <c r="AN498" t="s">
        <v>124</v>
      </c>
      <c r="AO498">
        <f>IF(fun[[#This Row],[BsmtCond]]="Ex",5,IF(fun[[#This Row],[BsmtCond]]="Gd",4,IF(fun[[#This Row],[BsmtCond]]="TA",3,IF(fun[[#This Row],[BsmtCond]]="Fa",2,IF(fun[[#This Row],[BsmtCond]]="Po",1,0)))))</f>
        <v>3</v>
      </c>
      <c r="AP498" t="s">
        <v>126</v>
      </c>
      <c r="AQ498">
        <f>IF(fun[[#This Row],[BsmtExposure]]="Gd",3,IF(fun[[#This Row],[BsmtExposure]]="Av",2,IF(fun[[#This Row],[BsmtExposure]]="Mn",1,0)))</f>
        <v>0</v>
      </c>
      <c r="AR498" t="s">
        <v>127</v>
      </c>
      <c r="AS498">
        <v>1231</v>
      </c>
      <c r="AT498" t="s">
        <v>128</v>
      </c>
      <c r="AU498">
        <v>0</v>
      </c>
      <c r="AV498">
        <v>1969</v>
      </c>
      <c r="AW498">
        <v>3200</v>
      </c>
      <c r="AX498" t="s">
        <v>129</v>
      </c>
      <c r="AY498" t="s">
        <v>130</v>
      </c>
      <c r="AZ498">
        <f>IF(fun[[#This Row],[HeatingQC]]="Ex",5,IF(fun[[#This Row],[HeatingQC]]="Gd",4,IF(fun[[#This Row],[HeatingQC]]="TA",3,IF(fun[[#This Row],[HeatingQC]]="Fa",2,IF(fun[[#This Row],[HeatingQC]]="Po",1,0)))))</f>
        <v>5</v>
      </c>
      <c r="BA498" t="s">
        <v>131</v>
      </c>
      <c r="BB498" t="s">
        <v>132</v>
      </c>
      <c r="BC498">
        <v>3228</v>
      </c>
      <c r="BD498">
        <v>0</v>
      </c>
      <c r="BE498">
        <v>0</v>
      </c>
      <c r="BF498">
        <v>3228</v>
      </c>
      <c r="BG498">
        <f>LOG(fun[[#This Row],[GrLivArea]])</f>
        <v>3.5089335260500327</v>
      </c>
      <c r="BH498">
        <v>1</v>
      </c>
      <c r="BI498">
        <v>0</v>
      </c>
      <c r="BJ498">
        <f>fun[[#This Row],[BsmtFullBath]]+(0.5*fun[[#This Row],[BsmtHalfBath]])</f>
        <v>1</v>
      </c>
      <c r="BK498">
        <v>3</v>
      </c>
      <c r="BL498">
        <v>0</v>
      </c>
      <c r="BM498">
        <f>fun[[#This Row],[HalfBath]]+fun[[#This Row],[TOTBaseBath]]+fun[[#This Row],[FullBath]]</f>
        <v>4</v>
      </c>
      <c r="BN498">
        <v>4</v>
      </c>
      <c r="BO498">
        <v>1</v>
      </c>
      <c r="BP498" t="s">
        <v>123</v>
      </c>
      <c r="BQ498">
        <f>IF(fun[[#This Row],[KitchenQual]]="Ex",5,IF(fun[[#This Row],[KitchenQual]]="Gd",4,IF(fun[[#This Row],[KitchenQual]]="TA",3,IF(fun[[#This Row],[KitchenQual]]="Fa",2,0))))</f>
        <v>4</v>
      </c>
      <c r="BR498">
        <v>10</v>
      </c>
      <c r="BS498" t="s">
        <v>133</v>
      </c>
      <c r="BT498">
        <v>1</v>
      </c>
      <c r="BU498" t="s">
        <v>123</v>
      </c>
      <c r="BV498">
        <f>IF(fun[[#This Row],[FireplaceQu]]="Ex",5,IF(fun[[#This Row],[FireplaceQu]]="Gd",4,IF(fun[[#This Row],[FireplaceQu]]="TA",3,IF(fun[[#This Row],[FireplaceQu]]="Fa",2,0))))</f>
        <v>4</v>
      </c>
      <c r="BW498" t="s">
        <v>134</v>
      </c>
      <c r="BX498">
        <v>1992</v>
      </c>
      <c r="BY498" t="s">
        <v>135</v>
      </c>
      <c r="BZ498">
        <v>2</v>
      </c>
      <c r="CA498">
        <v>546</v>
      </c>
      <c r="CB498" t="s">
        <v>124</v>
      </c>
      <c r="CC498">
        <f>IF(fun[[#This Row],[GarageQual]]="Ex",5,IF(fun[[#This Row],[GarageQual]]="Gd",4,IF(fun[[#This Row],[GarageQual]]="TA",3,IF(fun[[#This Row],[GarageQual]]="Fa",2,IF(fun[[#This Row],[GarageQual]]="Po",1,0)))))</f>
        <v>3</v>
      </c>
      <c r="CD498" t="s">
        <v>124</v>
      </c>
      <c r="CE498">
        <f>IF(fun[[#This Row],[GarageCond]]="Ex",5,IF(fun[[#This Row],[GarageCond]]="Gd",4,IF(fun[[#This Row],[GarageCond]]="TA",3,IF(fun[[#This Row],[GarageCond]]="Fa",2,IF(fun[[#This Row],[GarageCond]]="Po",1,0)))))</f>
        <v>3</v>
      </c>
      <c r="CF498" t="s">
        <v>131</v>
      </c>
      <c r="CG498">
        <v>264</v>
      </c>
      <c r="CH498">
        <v>75</v>
      </c>
      <c r="CI498">
        <v>291</v>
      </c>
      <c r="CJ498">
        <v>0</v>
      </c>
      <c r="CK498">
        <v>0</v>
      </c>
      <c r="CL498">
        <f>(0.5*fun[[#This Row],[WoodDeckSF]])+fun[[#This Row],[OpenPorchSF]]+(2*fun[[#This Row],[EnclosedPorch]])+(1.5*fun[[#This Row],[3SsnPorch]])+fun[[#This Row],[ScreenPorch]]</f>
        <v>789</v>
      </c>
      <c r="CM498">
        <v>0</v>
      </c>
      <c r="CN498" t="s">
        <v>109</v>
      </c>
      <c r="CO498">
        <f>IF(fun[[#This Row],[PoolQC]]="Ex",5,IF(fun[[#This Row],[PoolQC]]="Gd",4,IF(fun[[#This Row],[PoolQC]]="TA",3,IF(fun[[#This Row],[PoolQC]]="Fa",2,IF(fun[[#This Row],[PoolQC]]="Po",1,0)))))</f>
        <v>0</v>
      </c>
      <c r="CP498" t="s">
        <v>109</v>
      </c>
      <c r="CQ498" t="s">
        <v>109</v>
      </c>
      <c r="CR498">
        <v>0</v>
      </c>
      <c r="CS498">
        <v>5</v>
      </c>
      <c r="CT498">
        <v>2007</v>
      </c>
      <c r="CU498" t="s">
        <v>136</v>
      </c>
      <c r="CV498" t="s">
        <v>137</v>
      </c>
      <c r="CW498">
        <f>COUNTIF(fun[[#This Row],[Id]:[SaleCondition]],0)</f>
        <v>16</v>
      </c>
      <c r="CX498">
        <f>COUNTIF(fun[[#This Row],[Id]:[SaleCondition]],"NA")</f>
        <v>5</v>
      </c>
      <c r="CY498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498">
        <f>fun[NUM_ExCond]+fun[NUM_BsmtCond]+fun[NUM_GarCond]</f>
        <v>9</v>
      </c>
      <c r="DA4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4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498">
        <v>430000</v>
      </c>
    </row>
    <row r="499" spans="1:107" x14ac:dyDescent="0.25">
      <c r="A499">
        <v>498</v>
      </c>
      <c r="B499">
        <v>50</v>
      </c>
      <c r="C499" t="s">
        <v>107</v>
      </c>
      <c r="D499">
        <f>IF(fun[[#This Row],[MSZoning]]="RL",1,0)</f>
        <v>1</v>
      </c>
      <c r="E499">
        <f>IF(fun[[#This Row],[rl]]="RM",1,0)</f>
        <v>0</v>
      </c>
      <c r="F499">
        <f>IF(fun[[#This Row],[rm]]="RH",1,0)</f>
        <v>0</v>
      </c>
      <c r="G499">
        <f>IF(fun[[#This Row],[rh]]="C (all)",1,0)</f>
        <v>0</v>
      </c>
      <c r="H499">
        <v>60</v>
      </c>
      <c r="I499">
        <f>IF(fun[[#This Row],[LotFrontage]]="NA",0,fun[[#This Row],[LotFrontage]])</f>
        <v>60</v>
      </c>
      <c r="J499">
        <v>9120</v>
      </c>
      <c r="K499" t="s">
        <v>108</v>
      </c>
      <c r="L499" t="s">
        <v>108</v>
      </c>
      <c r="M499" t="s">
        <v>110</v>
      </c>
      <c r="N499" t="s">
        <v>111</v>
      </c>
      <c r="O499" t="s">
        <v>112</v>
      </c>
      <c r="P499" t="s">
        <v>113</v>
      </c>
      <c r="Q499" t="s">
        <v>114</v>
      </c>
      <c r="R499" t="s">
        <v>174</v>
      </c>
      <c r="S499" t="s">
        <v>116</v>
      </c>
      <c r="T499" t="s">
        <v>116</v>
      </c>
      <c r="U499" t="s">
        <v>117</v>
      </c>
      <c r="V499" t="s">
        <v>158</v>
      </c>
      <c r="W499">
        <v>7</v>
      </c>
      <c r="X499">
        <v>6</v>
      </c>
      <c r="Y499">
        <v>1925</v>
      </c>
      <c r="Z499">
        <v>1950</v>
      </c>
      <c r="AA499" t="s">
        <v>119</v>
      </c>
      <c r="AB499" t="s">
        <v>120</v>
      </c>
      <c r="AC499" t="s">
        <v>150</v>
      </c>
      <c r="AD499" t="s">
        <v>150</v>
      </c>
      <c r="AE499" t="s">
        <v>143</v>
      </c>
      <c r="AF499">
        <v>0</v>
      </c>
      <c r="AG499" t="s">
        <v>124</v>
      </c>
      <c r="AH499">
        <f>IF(fun[[#This Row],[ExterQual]]="Ex",5,IF(fun[[#This Row],[ExterQual]]="Gd",4,IF(fun[[#This Row],[ExterQual]]="TA",3,IF(fun[[#This Row],[ExterQual]]="Fa",2,1))))</f>
        <v>3</v>
      </c>
      <c r="AI499" t="s">
        <v>123</v>
      </c>
      <c r="AJ499">
        <f>IF(fun[[#This Row],[ExterCond]]="Ex",5,IF(fun[[#This Row],[ExterCond]]="Gd",4,IF(fun[[#This Row],[ExterCond]]="TA",3,IF(fun[[#This Row],[ExterCond]]="Fa",2,1))))</f>
        <v>4</v>
      </c>
      <c r="AK499" t="s">
        <v>125</v>
      </c>
      <c r="AL499" t="s">
        <v>124</v>
      </c>
      <c r="AM499">
        <f>IF(fun[[#This Row],[BsmtQual]]="Ex",5,IF(fun[[#This Row],[BsmtQual]]="Gd",4,IF(fun[[#This Row],[BsmtQual]]="TA",3,IF(fun[[#This Row],[BsmtQual]]="Fa",2,IF(fun[[#This Row],[BsmtQual]]="Po",1,0)))))</f>
        <v>3</v>
      </c>
      <c r="AN499" t="s">
        <v>124</v>
      </c>
      <c r="AO499">
        <f>IF(fun[[#This Row],[BsmtCond]]="Ex",5,IF(fun[[#This Row],[BsmtCond]]="Gd",4,IF(fun[[#This Row],[BsmtCond]]="TA",3,IF(fun[[#This Row],[BsmtCond]]="Fa",2,IF(fun[[#This Row],[BsmtCond]]="Po",1,0)))))</f>
        <v>3</v>
      </c>
      <c r="AP499" t="s">
        <v>126</v>
      </c>
      <c r="AQ499">
        <f>IF(fun[[#This Row],[BsmtExposure]]="Gd",3,IF(fun[[#This Row],[BsmtExposure]]="Av",2,IF(fun[[#This Row],[BsmtExposure]]="Mn",1,0)))</f>
        <v>0</v>
      </c>
      <c r="AR499" t="s">
        <v>179</v>
      </c>
      <c r="AS499">
        <v>329</v>
      </c>
      <c r="AT499" t="s">
        <v>128</v>
      </c>
      <c r="AU499">
        <v>0</v>
      </c>
      <c r="AV499">
        <v>697</v>
      </c>
      <c r="AW499">
        <v>1026</v>
      </c>
      <c r="AX499" t="s">
        <v>129</v>
      </c>
      <c r="AY499" t="s">
        <v>130</v>
      </c>
      <c r="AZ499">
        <f>IF(fun[[#This Row],[HeatingQC]]="Ex",5,IF(fun[[#This Row],[HeatingQC]]="Gd",4,IF(fun[[#This Row],[HeatingQC]]="TA",3,IF(fun[[#This Row],[HeatingQC]]="Fa",2,IF(fun[[#This Row],[HeatingQC]]="Po",1,0)))))</f>
        <v>5</v>
      </c>
      <c r="BA499" t="s">
        <v>131</v>
      </c>
      <c r="BB499" t="s">
        <v>132</v>
      </c>
      <c r="BC499">
        <v>1133</v>
      </c>
      <c r="BD499">
        <v>687</v>
      </c>
      <c r="BE499">
        <v>0</v>
      </c>
      <c r="BF499">
        <v>1820</v>
      </c>
      <c r="BG499">
        <f>LOG(fun[[#This Row],[GrLivArea]])</f>
        <v>3.2600713879850747</v>
      </c>
      <c r="BH499">
        <v>1</v>
      </c>
      <c r="BI499">
        <v>0</v>
      </c>
      <c r="BJ499">
        <f>fun[[#This Row],[BsmtFullBath]]+(0.5*fun[[#This Row],[BsmtHalfBath]])</f>
        <v>1</v>
      </c>
      <c r="BK499">
        <v>2</v>
      </c>
      <c r="BL499">
        <v>0</v>
      </c>
      <c r="BM499">
        <f>fun[[#This Row],[HalfBath]]+fun[[#This Row],[TOTBaseBath]]+fun[[#This Row],[FullBath]]</f>
        <v>3</v>
      </c>
      <c r="BN499">
        <v>4</v>
      </c>
      <c r="BO499">
        <v>1</v>
      </c>
      <c r="BP499" t="s">
        <v>124</v>
      </c>
      <c r="BQ499">
        <f>IF(fun[[#This Row],[KitchenQual]]="Ex",5,IF(fun[[#This Row],[KitchenQual]]="Gd",4,IF(fun[[#This Row],[KitchenQual]]="TA",3,IF(fun[[#This Row],[KitchenQual]]="Fa",2,0))))</f>
        <v>3</v>
      </c>
      <c r="BR499">
        <v>8</v>
      </c>
      <c r="BS499" t="s">
        <v>133</v>
      </c>
      <c r="BT499">
        <v>0</v>
      </c>
      <c r="BU499" t="s">
        <v>109</v>
      </c>
      <c r="BV499">
        <f>IF(fun[[#This Row],[FireplaceQu]]="Ex",5,IF(fun[[#This Row],[FireplaceQu]]="Gd",4,IF(fun[[#This Row],[FireplaceQu]]="TA",3,IF(fun[[#This Row],[FireplaceQu]]="Fa",2,0))))</f>
        <v>0</v>
      </c>
      <c r="BW499" t="s">
        <v>153</v>
      </c>
      <c r="BX499">
        <v>1925</v>
      </c>
      <c r="BY499" t="s">
        <v>128</v>
      </c>
      <c r="BZ499">
        <v>1</v>
      </c>
      <c r="CA499">
        <v>240</v>
      </c>
      <c r="CB499" t="s">
        <v>124</v>
      </c>
      <c r="CC499">
        <f>IF(fun[[#This Row],[GarageQual]]="Ex",5,IF(fun[[#This Row],[GarageQual]]="Gd",4,IF(fun[[#This Row],[GarageQual]]="TA",3,IF(fun[[#This Row],[GarageQual]]="Fa",2,IF(fun[[#This Row],[GarageQual]]="Po",1,0)))))</f>
        <v>3</v>
      </c>
      <c r="CD499" t="s">
        <v>124</v>
      </c>
      <c r="CE499">
        <f>IF(fun[[#This Row],[GarageCond]]="Ex",5,IF(fun[[#This Row],[GarageCond]]="Gd",4,IF(fun[[#This Row],[GarageCond]]="TA",3,IF(fun[[#This Row],[GarageCond]]="Fa",2,IF(fun[[#This Row],[GarageCond]]="Po",1,0)))))</f>
        <v>3</v>
      </c>
      <c r="CF499" t="s">
        <v>203</v>
      </c>
      <c r="CG499">
        <v>0</v>
      </c>
      <c r="CH499">
        <v>100</v>
      </c>
      <c r="CI499">
        <v>0</v>
      </c>
      <c r="CJ499">
        <v>0</v>
      </c>
      <c r="CK499">
        <v>0</v>
      </c>
      <c r="CL499">
        <f>(0.5*fun[[#This Row],[WoodDeckSF]])+fun[[#This Row],[OpenPorchSF]]+(2*fun[[#This Row],[EnclosedPorch]])+(1.5*fun[[#This Row],[3SsnPorch]])+fun[[#This Row],[ScreenPorch]]</f>
        <v>100</v>
      </c>
      <c r="CM499">
        <v>0</v>
      </c>
      <c r="CN499" t="s">
        <v>109</v>
      </c>
      <c r="CO499">
        <f>IF(fun[[#This Row],[PoolQC]]="Ex",5,IF(fun[[#This Row],[PoolQC]]="Gd",4,IF(fun[[#This Row],[PoolQC]]="TA",3,IF(fun[[#This Row],[PoolQC]]="Fa",2,IF(fun[[#This Row],[PoolQC]]="Po",1,0)))))</f>
        <v>0</v>
      </c>
      <c r="CP499" t="s">
        <v>191</v>
      </c>
      <c r="CQ499" t="s">
        <v>109</v>
      </c>
      <c r="CR499">
        <v>0</v>
      </c>
      <c r="CS499">
        <v>6</v>
      </c>
      <c r="CT499">
        <v>2008</v>
      </c>
      <c r="CU499" t="s">
        <v>136</v>
      </c>
      <c r="CV499" t="s">
        <v>137</v>
      </c>
      <c r="CW499">
        <f>COUNTIF(fun[[#This Row],[Id]:[SaleCondition]],0)</f>
        <v>18</v>
      </c>
      <c r="CX499">
        <f>COUNTIF(fun[[#This Row],[Id]:[SaleCondition]],"NA")</f>
        <v>3</v>
      </c>
      <c r="CY499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499">
        <f>fun[NUM_ExCond]+fun[NUM_BsmtCond]+fun[NUM_GarCond]</f>
        <v>10</v>
      </c>
      <c r="DA4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4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67.25</v>
      </c>
      <c r="DC499">
        <v>184000</v>
      </c>
    </row>
    <row r="500" spans="1:107" x14ac:dyDescent="0.25">
      <c r="A500">
        <v>499</v>
      </c>
      <c r="B500">
        <v>20</v>
      </c>
      <c r="C500" t="s">
        <v>107</v>
      </c>
      <c r="D500">
        <f>IF(fun[[#This Row],[MSZoning]]="RL",1,0)</f>
        <v>1</v>
      </c>
      <c r="E500">
        <f>IF(fun[[#This Row],[rl]]="RM",1,0)</f>
        <v>0</v>
      </c>
      <c r="F500">
        <f>IF(fun[[#This Row],[rm]]="RH",1,0)</f>
        <v>0</v>
      </c>
      <c r="G500">
        <f>IF(fun[[#This Row],[rh]]="C (all)",1,0)</f>
        <v>0</v>
      </c>
      <c r="H500">
        <v>65</v>
      </c>
      <c r="I500">
        <f>IF(fun[[#This Row],[LotFrontage]]="NA",0,fun[[#This Row],[LotFrontage]])</f>
        <v>65</v>
      </c>
      <c r="J500">
        <v>7800</v>
      </c>
      <c r="K500" t="s">
        <v>108</v>
      </c>
      <c r="L500" t="s">
        <v>109</v>
      </c>
      <c r="M500" t="s">
        <v>110</v>
      </c>
      <c r="N500" t="s">
        <v>111</v>
      </c>
      <c r="O500" t="s">
        <v>112</v>
      </c>
      <c r="P500" t="s">
        <v>113</v>
      </c>
      <c r="Q500" t="s">
        <v>114</v>
      </c>
      <c r="R500" t="s">
        <v>177</v>
      </c>
      <c r="S500" t="s">
        <v>116</v>
      </c>
      <c r="T500" t="s">
        <v>116</v>
      </c>
      <c r="U500" t="s">
        <v>117</v>
      </c>
      <c r="V500" t="s">
        <v>141</v>
      </c>
      <c r="W500">
        <v>5</v>
      </c>
      <c r="X500">
        <v>7</v>
      </c>
      <c r="Y500">
        <v>1967</v>
      </c>
      <c r="Z500">
        <v>2004</v>
      </c>
      <c r="AA500" t="s">
        <v>178</v>
      </c>
      <c r="AB500" t="s">
        <v>120</v>
      </c>
      <c r="AC500" t="s">
        <v>166</v>
      </c>
      <c r="AD500" t="s">
        <v>166</v>
      </c>
      <c r="AE500" t="s">
        <v>122</v>
      </c>
      <c r="AF500">
        <v>89</v>
      </c>
      <c r="AG500" t="s">
        <v>124</v>
      </c>
      <c r="AH500">
        <f>IF(fun[[#This Row],[ExterQual]]="Ex",5,IF(fun[[#This Row],[ExterQual]]="Gd",4,IF(fun[[#This Row],[ExterQual]]="TA",3,IF(fun[[#This Row],[ExterQual]]="Fa",2,1))))</f>
        <v>3</v>
      </c>
      <c r="AI500" t="s">
        <v>124</v>
      </c>
      <c r="AJ500">
        <f>IF(fun[[#This Row],[ExterCond]]="Ex",5,IF(fun[[#This Row],[ExterCond]]="Gd",4,IF(fun[[#This Row],[ExterCond]]="TA",3,IF(fun[[#This Row],[ExterCond]]="Fa",2,1))))</f>
        <v>3</v>
      </c>
      <c r="AK500" t="s">
        <v>125</v>
      </c>
      <c r="AL500" t="s">
        <v>124</v>
      </c>
      <c r="AM500">
        <f>IF(fun[[#This Row],[BsmtQual]]="Ex",5,IF(fun[[#This Row],[BsmtQual]]="Gd",4,IF(fun[[#This Row],[BsmtQual]]="TA",3,IF(fun[[#This Row],[BsmtQual]]="Fa",2,IF(fun[[#This Row],[BsmtQual]]="Po",1,0)))))</f>
        <v>3</v>
      </c>
      <c r="AN500" t="s">
        <v>124</v>
      </c>
      <c r="AO500">
        <f>IF(fun[[#This Row],[BsmtCond]]="Ex",5,IF(fun[[#This Row],[BsmtCond]]="Gd",4,IF(fun[[#This Row],[BsmtCond]]="TA",3,IF(fun[[#This Row],[BsmtCond]]="Fa",2,IF(fun[[#This Row],[BsmtCond]]="Po",1,0)))))</f>
        <v>3</v>
      </c>
      <c r="AP500" t="s">
        <v>126</v>
      </c>
      <c r="AQ500">
        <f>IF(fun[[#This Row],[BsmtExposure]]="Gd",3,IF(fun[[#This Row],[BsmtExposure]]="Av",2,IF(fun[[#This Row],[BsmtExposure]]="Mn",1,0)))</f>
        <v>0</v>
      </c>
      <c r="AR500" t="s">
        <v>145</v>
      </c>
      <c r="AS500">
        <v>450</v>
      </c>
      <c r="AT500" t="s">
        <v>128</v>
      </c>
      <c r="AU500">
        <v>0</v>
      </c>
      <c r="AV500">
        <v>414</v>
      </c>
      <c r="AW500">
        <v>864</v>
      </c>
      <c r="AX500" t="s">
        <v>129</v>
      </c>
      <c r="AY500" t="s">
        <v>130</v>
      </c>
      <c r="AZ500">
        <f>IF(fun[[#This Row],[HeatingQC]]="Ex",5,IF(fun[[#This Row],[HeatingQC]]="Gd",4,IF(fun[[#This Row],[HeatingQC]]="TA",3,IF(fun[[#This Row],[HeatingQC]]="Fa",2,IF(fun[[#This Row],[HeatingQC]]="Po",1,0)))))</f>
        <v>5</v>
      </c>
      <c r="BA500" t="s">
        <v>131</v>
      </c>
      <c r="BB500" t="s">
        <v>132</v>
      </c>
      <c r="BC500">
        <v>899</v>
      </c>
      <c r="BD500">
        <v>0</v>
      </c>
      <c r="BE500">
        <v>0</v>
      </c>
      <c r="BF500">
        <v>899</v>
      </c>
      <c r="BG500">
        <f>LOG(fun[[#This Row],[GrLivArea]])</f>
        <v>2.9537596917332287</v>
      </c>
      <c r="BH500">
        <v>0</v>
      </c>
      <c r="BI500">
        <v>0</v>
      </c>
      <c r="BJ500">
        <f>fun[[#This Row],[BsmtFullBath]]+(0.5*fun[[#This Row],[BsmtHalfBath]])</f>
        <v>0</v>
      </c>
      <c r="BK500">
        <v>1</v>
      </c>
      <c r="BL500">
        <v>0</v>
      </c>
      <c r="BM500">
        <f>fun[[#This Row],[HalfBath]]+fun[[#This Row],[TOTBaseBath]]+fun[[#This Row],[FullBath]]</f>
        <v>1</v>
      </c>
      <c r="BN500">
        <v>3</v>
      </c>
      <c r="BO500">
        <v>1</v>
      </c>
      <c r="BP500" t="s">
        <v>123</v>
      </c>
      <c r="BQ500">
        <f>IF(fun[[#This Row],[KitchenQual]]="Ex",5,IF(fun[[#This Row],[KitchenQual]]="Gd",4,IF(fun[[#This Row],[KitchenQual]]="TA",3,IF(fun[[#This Row],[KitchenQual]]="Fa",2,0))))</f>
        <v>4</v>
      </c>
      <c r="BR500">
        <v>5</v>
      </c>
      <c r="BS500" t="s">
        <v>133</v>
      </c>
      <c r="BT500">
        <v>0</v>
      </c>
      <c r="BU500" t="s">
        <v>109</v>
      </c>
      <c r="BV500">
        <f>IF(fun[[#This Row],[FireplaceQu]]="Ex",5,IF(fun[[#This Row],[FireplaceQu]]="Gd",4,IF(fun[[#This Row],[FireplaceQu]]="TA",3,IF(fun[[#This Row],[FireplaceQu]]="Fa",2,0))))</f>
        <v>0</v>
      </c>
      <c r="BW500" t="s">
        <v>134</v>
      </c>
      <c r="BX500">
        <v>1967</v>
      </c>
      <c r="BY500" t="s">
        <v>183</v>
      </c>
      <c r="BZ500">
        <v>1</v>
      </c>
      <c r="CA500">
        <v>288</v>
      </c>
      <c r="CB500" t="s">
        <v>124</v>
      </c>
      <c r="CC500">
        <f>IF(fun[[#This Row],[GarageQual]]="Ex",5,IF(fun[[#This Row],[GarageQual]]="Gd",4,IF(fun[[#This Row],[GarageQual]]="TA",3,IF(fun[[#This Row],[GarageQual]]="Fa",2,IF(fun[[#This Row],[GarageQual]]="Po",1,0)))))</f>
        <v>3</v>
      </c>
      <c r="CD500" t="s">
        <v>124</v>
      </c>
      <c r="CE500">
        <f>IF(fun[[#This Row],[GarageCond]]="Ex",5,IF(fun[[#This Row],[GarageCond]]="Gd",4,IF(fun[[#This Row],[GarageCond]]="TA",3,IF(fun[[#This Row],[GarageCond]]="Fa",2,IF(fun[[#This Row],[GarageCond]]="Po",1,0)))))</f>
        <v>3</v>
      </c>
      <c r="CF500" t="s">
        <v>131</v>
      </c>
      <c r="CG500">
        <v>64</v>
      </c>
      <c r="CH500">
        <v>0</v>
      </c>
      <c r="CI500">
        <v>0</v>
      </c>
      <c r="CJ500">
        <v>0</v>
      </c>
      <c r="CK500">
        <v>0</v>
      </c>
      <c r="CL500">
        <f>(0.5*fun[[#This Row],[WoodDeckSF]])+fun[[#This Row],[OpenPorchSF]]+(2*fun[[#This Row],[EnclosedPorch]])+(1.5*fun[[#This Row],[3SsnPorch]])+fun[[#This Row],[ScreenPorch]]</f>
        <v>32</v>
      </c>
      <c r="CM500">
        <v>0</v>
      </c>
      <c r="CN500" t="s">
        <v>109</v>
      </c>
      <c r="CO500">
        <f>IF(fun[[#This Row],[PoolQC]]="Ex",5,IF(fun[[#This Row],[PoolQC]]="Gd",4,IF(fun[[#This Row],[PoolQC]]="TA",3,IF(fun[[#This Row],[PoolQC]]="Fa",2,IF(fun[[#This Row],[PoolQC]]="Po",1,0)))))</f>
        <v>0</v>
      </c>
      <c r="CP500" t="s">
        <v>160</v>
      </c>
      <c r="CQ500" t="s">
        <v>109</v>
      </c>
      <c r="CR500">
        <v>0</v>
      </c>
      <c r="CS500">
        <v>6</v>
      </c>
      <c r="CT500">
        <v>2009</v>
      </c>
      <c r="CU500" t="s">
        <v>136</v>
      </c>
      <c r="CV500" t="s">
        <v>137</v>
      </c>
      <c r="CW500">
        <f>COUNTIF(fun[[#This Row],[Id]:[SaleCondition]],0)</f>
        <v>20</v>
      </c>
      <c r="CX500">
        <f>COUNTIF(fun[[#This Row],[Id]:[SaleCondition]],"NA")</f>
        <v>4</v>
      </c>
      <c r="CY500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500">
        <f>fun[NUM_ExCond]+fun[NUM_BsmtCond]+fun[NUM_GarCond]</f>
        <v>9</v>
      </c>
      <c r="DA5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5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61.75</v>
      </c>
      <c r="DC500">
        <v>130000</v>
      </c>
    </row>
    <row r="501" spans="1:107" x14ac:dyDescent="0.25">
      <c r="A501">
        <v>500</v>
      </c>
      <c r="B501">
        <v>20</v>
      </c>
      <c r="C501" t="s">
        <v>107</v>
      </c>
      <c r="D501">
        <f>IF(fun[[#This Row],[MSZoning]]="RL",1,0)</f>
        <v>1</v>
      </c>
      <c r="E501">
        <f>IF(fun[[#This Row],[rl]]="RM",1,0)</f>
        <v>0</v>
      </c>
      <c r="F501">
        <f>IF(fun[[#This Row],[rm]]="RH",1,0)</f>
        <v>0</v>
      </c>
      <c r="G501">
        <f>IF(fun[[#This Row],[rh]]="C (all)",1,0)</f>
        <v>0</v>
      </c>
      <c r="H501">
        <v>70</v>
      </c>
      <c r="I501">
        <f>IF(fun[[#This Row],[LotFrontage]]="NA",0,fun[[#This Row],[LotFrontage]])</f>
        <v>70</v>
      </c>
      <c r="J501">
        <v>7535</v>
      </c>
      <c r="K501" t="s">
        <v>108</v>
      </c>
      <c r="L501" t="s">
        <v>109</v>
      </c>
      <c r="M501" t="s">
        <v>146</v>
      </c>
      <c r="N501" t="s">
        <v>111</v>
      </c>
      <c r="O501" t="s">
        <v>112</v>
      </c>
      <c r="P501" t="s">
        <v>113</v>
      </c>
      <c r="Q501" t="s">
        <v>114</v>
      </c>
      <c r="R501" t="s">
        <v>188</v>
      </c>
      <c r="S501" t="s">
        <v>116</v>
      </c>
      <c r="T501" t="s">
        <v>116</v>
      </c>
      <c r="U501" t="s">
        <v>117</v>
      </c>
      <c r="V501" t="s">
        <v>141</v>
      </c>
      <c r="W501">
        <v>5</v>
      </c>
      <c r="X501">
        <v>7</v>
      </c>
      <c r="Y501">
        <v>1958</v>
      </c>
      <c r="Z501">
        <v>1985</v>
      </c>
      <c r="AA501" t="s">
        <v>119</v>
      </c>
      <c r="AB501" t="s">
        <v>120</v>
      </c>
      <c r="AC501" t="s">
        <v>142</v>
      </c>
      <c r="AD501" t="s">
        <v>142</v>
      </c>
      <c r="AE501" t="s">
        <v>143</v>
      </c>
      <c r="AF501">
        <v>0</v>
      </c>
      <c r="AG501" t="s">
        <v>124</v>
      </c>
      <c r="AH501">
        <f>IF(fun[[#This Row],[ExterQual]]="Ex",5,IF(fun[[#This Row],[ExterQual]]="Gd",4,IF(fun[[#This Row],[ExterQual]]="TA",3,IF(fun[[#This Row],[ExterQual]]="Fa",2,1))))</f>
        <v>3</v>
      </c>
      <c r="AI501" t="s">
        <v>124</v>
      </c>
      <c r="AJ501">
        <f>IF(fun[[#This Row],[ExterCond]]="Ex",5,IF(fun[[#This Row],[ExterCond]]="Gd",4,IF(fun[[#This Row],[ExterCond]]="TA",3,IF(fun[[#This Row],[ExterCond]]="Fa",2,1))))</f>
        <v>3</v>
      </c>
      <c r="AK501" t="s">
        <v>144</v>
      </c>
      <c r="AL501" t="s">
        <v>124</v>
      </c>
      <c r="AM501">
        <f>IF(fun[[#This Row],[BsmtQual]]="Ex",5,IF(fun[[#This Row],[BsmtQual]]="Gd",4,IF(fun[[#This Row],[BsmtQual]]="TA",3,IF(fun[[#This Row],[BsmtQual]]="Fa",2,IF(fun[[#This Row],[BsmtQual]]="Po",1,0)))))</f>
        <v>3</v>
      </c>
      <c r="AN501" t="s">
        <v>124</v>
      </c>
      <c r="AO501">
        <f>IF(fun[[#This Row],[BsmtCond]]="Ex",5,IF(fun[[#This Row],[BsmtCond]]="Gd",4,IF(fun[[#This Row],[BsmtCond]]="TA",3,IF(fun[[#This Row],[BsmtCond]]="Fa",2,IF(fun[[#This Row],[BsmtCond]]="Po",1,0)))))</f>
        <v>3</v>
      </c>
      <c r="AP501" t="s">
        <v>126</v>
      </c>
      <c r="AQ501">
        <f>IF(fun[[#This Row],[BsmtExposure]]="Gd",3,IF(fun[[#This Row],[BsmtExposure]]="Av",2,IF(fun[[#This Row],[BsmtExposure]]="Mn",1,0)))</f>
        <v>0</v>
      </c>
      <c r="AR501" t="s">
        <v>167</v>
      </c>
      <c r="AS501">
        <v>111</v>
      </c>
      <c r="AT501" t="s">
        <v>198</v>
      </c>
      <c r="AU501">
        <v>279</v>
      </c>
      <c r="AV501">
        <v>522</v>
      </c>
      <c r="AW501">
        <v>912</v>
      </c>
      <c r="AX501" t="s">
        <v>129</v>
      </c>
      <c r="AY501" t="s">
        <v>173</v>
      </c>
      <c r="AZ501">
        <f>IF(fun[[#This Row],[HeatingQC]]="Ex",5,IF(fun[[#This Row],[HeatingQC]]="Gd",4,IF(fun[[#This Row],[HeatingQC]]="TA",3,IF(fun[[#This Row],[HeatingQC]]="Fa",2,IF(fun[[#This Row],[HeatingQC]]="Po",1,0)))))</f>
        <v>2</v>
      </c>
      <c r="BA501" t="s">
        <v>131</v>
      </c>
      <c r="BB501" t="s">
        <v>132</v>
      </c>
      <c r="BC501">
        <v>912</v>
      </c>
      <c r="BD501">
        <v>0</v>
      </c>
      <c r="BE501">
        <v>0</v>
      </c>
      <c r="BF501">
        <v>912</v>
      </c>
      <c r="BG501">
        <f>LOG(fun[[#This Row],[GrLivArea]])</f>
        <v>2.959994838328416</v>
      </c>
      <c r="BH501">
        <v>0</v>
      </c>
      <c r="BI501">
        <v>1</v>
      </c>
      <c r="BJ501">
        <f>fun[[#This Row],[BsmtFullBath]]+(0.5*fun[[#This Row],[BsmtHalfBath]])</f>
        <v>0.5</v>
      </c>
      <c r="BK501">
        <v>1</v>
      </c>
      <c r="BL501">
        <v>0</v>
      </c>
      <c r="BM501">
        <f>fun[[#This Row],[HalfBath]]+fun[[#This Row],[TOTBaseBath]]+fun[[#This Row],[FullBath]]</f>
        <v>1.5</v>
      </c>
      <c r="BN501">
        <v>2</v>
      </c>
      <c r="BO501">
        <v>1</v>
      </c>
      <c r="BP501" t="s">
        <v>124</v>
      </c>
      <c r="BQ501">
        <f>IF(fun[[#This Row],[KitchenQual]]="Ex",5,IF(fun[[#This Row],[KitchenQual]]="Gd",4,IF(fun[[#This Row],[KitchenQual]]="TA",3,IF(fun[[#This Row],[KitchenQual]]="Fa",2,0))))</f>
        <v>3</v>
      </c>
      <c r="BR501">
        <v>5</v>
      </c>
      <c r="BS501" t="s">
        <v>133</v>
      </c>
      <c r="BT501">
        <v>0</v>
      </c>
      <c r="BU501" t="s">
        <v>109</v>
      </c>
      <c r="BV501">
        <f>IF(fun[[#This Row],[FireplaceQu]]="Ex",5,IF(fun[[#This Row],[FireplaceQu]]="Gd",4,IF(fun[[#This Row],[FireplaceQu]]="TA",3,IF(fun[[#This Row],[FireplaceQu]]="Fa",2,0))))</f>
        <v>0</v>
      </c>
      <c r="BW501" t="s">
        <v>134</v>
      </c>
      <c r="BX501">
        <v>1958</v>
      </c>
      <c r="BY501" t="s">
        <v>183</v>
      </c>
      <c r="BZ501">
        <v>1</v>
      </c>
      <c r="CA501">
        <v>297</v>
      </c>
      <c r="CB501" t="s">
        <v>124</v>
      </c>
      <c r="CC501">
        <f>IF(fun[[#This Row],[GarageQual]]="Ex",5,IF(fun[[#This Row],[GarageQual]]="Gd",4,IF(fun[[#This Row],[GarageQual]]="TA",3,IF(fun[[#This Row],[GarageQual]]="Fa",2,IF(fun[[#This Row],[GarageQual]]="Po",1,0)))))</f>
        <v>3</v>
      </c>
      <c r="CD501" t="s">
        <v>124</v>
      </c>
      <c r="CE501">
        <f>IF(fun[[#This Row],[GarageCond]]="Ex",5,IF(fun[[#This Row],[GarageCond]]="Gd",4,IF(fun[[#This Row],[GarageCond]]="TA",3,IF(fun[[#This Row],[GarageCond]]="Fa",2,IF(fun[[#This Row],[GarageCond]]="Po",1,0)))))</f>
        <v>3</v>
      </c>
      <c r="CF501" t="s">
        <v>131</v>
      </c>
      <c r="CG501">
        <v>12</v>
      </c>
      <c r="CH501">
        <v>285</v>
      </c>
      <c r="CI501">
        <v>0</v>
      </c>
      <c r="CJ501">
        <v>0</v>
      </c>
      <c r="CK501">
        <v>0</v>
      </c>
      <c r="CL501">
        <f>(0.5*fun[[#This Row],[WoodDeckSF]])+fun[[#This Row],[OpenPorchSF]]+(2*fun[[#This Row],[EnclosedPorch]])+(1.5*fun[[#This Row],[3SsnPorch]])+fun[[#This Row],[ScreenPorch]]</f>
        <v>291</v>
      </c>
      <c r="CM501">
        <v>0</v>
      </c>
      <c r="CN501" t="s">
        <v>109</v>
      </c>
      <c r="CO501">
        <f>IF(fun[[#This Row],[PoolQC]]="Ex",5,IF(fun[[#This Row],[PoolQC]]="Gd",4,IF(fun[[#This Row],[PoolQC]]="TA",3,IF(fun[[#This Row],[PoolQC]]="Fa",2,IF(fun[[#This Row],[PoolQC]]="Po",1,0)))))</f>
        <v>0</v>
      </c>
      <c r="CP501" t="s">
        <v>244</v>
      </c>
      <c r="CQ501" t="s">
        <v>161</v>
      </c>
      <c r="CR501">
        <v>480</v>
      </c>
      <c r="CS501">
        <v>6</v>
      </c>
      <c r="CT501">
        <v>2007</v>
      </c>
      <c r="CU501" t="s">
        <v>136</v>
      </c>
      <c r="CV501" t="s">
        <v>137</v>
      </c>
      <c r="CW501">
        <f>COUNTIF(fun[[#This Row],[Id]:[SaleCondition]],0)</f>
        <v>16</v>
      </c>
      <c r="CX501">
        <f>COUNTIF(fun[[#This Row],[Id]:[SaleCondition]],"NA")</f>
        <v>3</v>
      </c>
      <c r="CY501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501">
        <f>fun[NUM_ExCond]+fun[NUM_BsmtCond]+fun[NUM_GarCond]</f>
        <v>9</v>
      </c>
      <c r="DA5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5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501">
        <v>120000</v>
      </c>
    </row>
    <row r="502" spans="1:107" x14ac:dyDescent="0.25">
      <c r="A502">
        <v>501</v>
      </c>
      <c r="B502">
        <v>160</v>
      </c>
      <c r="C502" t="s">
        <v>168</v>
      </c>
      <c r="D502">
        <f>IF(fun[[#This Row],[MSZoning]]="RL",1,0)</f>
        <v>0</v>
      </c>
      <c r="E502">
        <f>IF(fun[[#This Row],[rl]]="RM",1,0)</f>
        <v>0</v>
      </c>
      <c r="F502">
        <f>IF(fun[[#This Row],[rm]]="RH",1,0)</f>
        <v>0</v>
      </c>
      <c r="G502">
        <f>IF(fun[[#This Row],[rh]]="C (all)",1,0)</f>
        <v>0</v>
      </c>
      <c r="H502">
        <v>21</v>
      </c>
      <c r="I502">
        <f>IF(fun[[#This Row],[LotFrontage]]="NA",0,fun[[#This Row],[LotFrontage]])</f>
        <v>21</v>
      </c>
      <c r="J502">
        <v>1890</v>
      </c>
      <c r="K502" t="s">
        <v>108</v>
      </c>
      <c r="L502" t="s">
        <v>109</v>
      </c>
      <c r="M502" t="s">
        <v>110</v>
      </c>
      <c r="N502" t="s">
        <v>111</v>
      </c>
      <c r="O502" t="s">
        <v>112</v>
      </c>
      <c r="P502" t="s">
        <v>113</v>
      </c>
      <c r="Q502" t="s">
        <v>114</v>
      </c>
      <c r="R502" t="s">
        <v>254</v>
      </c>
      <c r="S502" t="s">
        <v>116</v>
      </c>
      <c r="T502" t="s">
        <v>116</v>
      </c>
      <c r="U502" t="s">
        <v>224</v>
      </c>
      <c r="V502" t="s">
        <v>118</v>
      </c>
      <c r="W502">
        <v>6</v>
      </c>
      <c r="X502">
        <v>5</v>
      </c>
      <c r="Y502">
        <v>1973</v>
      </c>
      <c r="Z502">
        <v>1973</v>
      </c>
      <c r="AA502" t="s">
        <v>119</v>
      </c>
      <c r="AB502" t="s">
        <v>120</v>
      </c>
      <c r="AC502" t="s">
        <v>166</v>
      </c>
      <c r="AD502" t="s">
        <v>166</v>
      </c>
      <c r="AE502" t="s">
        <v>122</v>
      </c>
      <c r="AF502">
        <v>285</v>
      </c>
      <c r="AG502" t="s">
        <v>124</v>
      </c>
      <c r="AH502">
        <f>IF(fun[[#This Row],[ExterQual]]="Ex",5,IF(fun[[#This Row],[ExterQual]]="Gd",4,IF(fun[[#This Row],[ExterQual]]="TA",3,IF(fun[[#This Row],[ExterQual]]="Fa",2,1))))</f>
        <v>3</v>
      </c>
      <c r="AI502" t="s">
        <v>124</v>
      </c>
      <c r="AJ502">
        <f>IF(fun[[#This Row],[ExterCond]]="Ex",5,IF(fun[[#This Row],[ExterCond]]="Gd",4,IF(fun[[#This Row],[ExterCond]]="TA",3,IF(fun[[#This Row],[ExterCond]]="Fa",2,1))))</f>
        <v>3</v>
      </c>
      <c r="AK502" t="s">
        <v>144</v>
      </c>
      <c r="AL502" t="s">
        <v>124</v>
      </c>
      <c r="AM502">
        <f>IF(fun[[#This Row],[BsmtQual]]="Ex",5,IF(fun[[#This Row],[BsmtQual]]="Gd",4,IF(fun[[#This Row],[BsmtQual]]="TA",3,IF(fun[[#This Row],[BsmtQual]]="Fa",2,IF(fun[[#This Row],[BsmtQual]]="Po",1,0)))))</f>
        <v>3</v>
      </c>
      <c r="AN502" t="s">
        <v>124</v>
      </c>
      <c r="AO502">
        <f>IF(fun[[#This Row],[BsmtCond]]="Ex",5,IF(fun[[#This Row],[BsmtCond]]="Gd",4,IF(fun[[#This Row],[BsmtCond]]="TA",3,IF(fun[[#This Row],[BsmtCond]]="Fa",2,IF(fun[[#This Row],[BsmtCond]]="Po",1,0)))))</f>
        <v>3</v>
      </c>
      <c r="AP502" t="s">
        <v>126</v>
      </c>
      <c r="AQ502">
        <f>IF(fun[[#This Row],[BsmtExposure]]="Gd",3,IF(fun[[#This Row],[BsmtExposure]]="Av",2,IF(fun[[#This Row],[BsmtExposure]]="Mn",1,0)))</f>
        <v>0</v>
      </c>
      <c r="AR502" t="s">
        <v>167</v>
      </c>
      <c r="AS502">
        <v>356</v>
      </c>
      <c r="AT502" t="s">
        <v>128</v>
      </c>
      <c r="AU502">
        <v>0</v>
      </c>
      <c r="AV502">
        <v>316</v>
      </c>
      <c r="AW502">
        <v>672</v>
      </c>
      <c r="AX502" t="s">
        <v>129</v>
      </c>
      <c r="AY502" t="s">
        <v>124</v>
      </c>
      <c r="AZ502">
        <f>IF(fun[[#This Row],[HeatingQC]]="Ex",5,IF(fun[[#This Row],[HeatingQC]]="Gd",4,IF(fun[[#This Row],[HeatingQC]]="TA",3,IF(fun[[#This Row],[HeatingQC]]="Fa",2,IF(fun[[#This Row],[HeatingQC]]="Po",1,0)))))</f>
        <v>3</v>
      </c>
      <c r="BA502" t="s">
        <v>131</v>
      </c>
      <c r="BB502" t="s">
        <v>132</v>
      </c>
      <c r="BC502">
        <v>672</v>
      </c>
      <c r="BD502">
        <v>546</v>
      </c>
      <c r="BE502">
        <v>0</v>
      </c>
      <c r="BF502">
        <v>1218</v>
      </c>
      <c r="BG502">
        <f>LOG(fun[[#This Row],[GrLivArea]])</f>
        <v>3.0856472882968564</v>
      </c>
      <c r="BH502">
        <v>0</v>
      </c>
      <c r="BI502">
        <v>0</v>
      </c>
      <c r="BJ502">
        <f>fun[[#This Row],[BsmtFullBath]]+(0.5*fun[[#This Row],[BsmtHalfBath]])</f>
        <v>0</v>
      </c>
      <c r="BK502">
        <v>1</v>
      </c>
      <c r="BL502">
        <v>1</v>
      </c>
      <c r="BM502">
        <f>fun[[#This Row],[HalfBath]]+fun[[#This Row],[TOTBaseBath]]+fun[[#This Row],[FullBath]]</f>
        <v>2</v>
      </c>
      <c r="BN502">
        <v>3</v>
      </c>
      <c r="BO502">
        <v>1</v>
      </c>
      <c r="BP502" t="s">
        <v>124</v>
      </c>
      <c r="BQ502">
        <f>IF(fun[[#This Row],[KitchenQual]]="Ex",5,IF(fun[[#This Row],[KitchenQual]]="Gd",4,IF(fun[[#This Row],[KitchenQual]]="TA",3,IF(fun[[#This Row],[KitchenQual]]="Fa",2,0))))</f>
        <v>3</v>
      </c>
      <c r="BR502">
        <v>7</v>
      </c>
      <c r="BS502" t="s">
        <v>133</v>
      </c>
      <c r="BT502">
        <v>0</v>
      </c>
      <c r="BU502" t="s">
        <v>109</v>
      </c>
      <c r="BV502">
        <f>IF(fun[[#This Row],[FireplaceQu]]="Ex",5,IF(fun[[#This Row],[FireplaceQu]]="Gd",4,IF(fun[[#This Row],[FireplaceQu]]="TA",3,IF(fun[[#This Row],[FireplaceQu]]="Fa",2,0))))</f>
        <v>0</v>
      </c>
      <c r="BW502" t="s">
        <v>153</v>
      </c>
      <c r="BX502">
        <v>1973</v>
      </c>
      <c r="BY502" t="s">
        <v>128</v>
      </c>
      <c r="BZ502">
        <v>1</v>
      </c>
      <c r="CA502">
        <v>264</v>
      </c>
      <c r="CB502" t="s">
        <v>124</v>
      </c>
      <c r="CC502">
        <f>IF(fun[[#This Row],[GarageQual]]="Ex",5,IF(fun[[#This Row],[GarageQual]]="Gd",4,IF(fun[[#This Row],[GarageQual]]="TA",3,IF(fun[[#This Row],[GarageQual]]="Fa",2,IF(fun[[#This Row],[GarageQual]]="Po",1,0)))))</f>
        <v>3</v>
      </c>
      <c r="CD502" t="s">
        <v>124</v>
      </c>
      <c r="CE502">
        <f>IF(fun[[#This Row],[GarageCond]]="Ex",5,IF(fun[[#This Row],[GarageCond]]="Gd",4,IF(fun[[#This Row],[GarageCond]]="TA",3,IF(fun[[#This Row],[GarageCond]]="Fa",2,IF(fun[[#This Row],[GarageCond]]="Po",1,0)))))</f>
        <v>3</v>
      </c>
      <c r="CF502" t="s">
        <v>131</v>
      </c>
      <c r="CG502">
        <v>144</v>
      </c>
      <c r="CH502">
        <v>28</v>
      </c>
      <c r="CI502">
        <v>0</v>
      </c>
      <c r="CJ502">
        <v>0</v>
      </c>
      <c r="CK502">
        <v>0</v>
      </c>
      <c r="CL502">
        <f>(0.5*fun[[#This Row],[WoodDeckSF]])+fun[[#This Row],[OpenPorchSF]]+(2*fun[[#This Row],[EnclosedPorch]])+(1.5*fun[[#This Row],[3SsnPorch]])+fun[[#This Row],[ScreenPorch]]</f>
        <v>100</v>
      </c>
      <c r="CM502">
        <v>0</v>
      </c>
      <c r="CN502" t="s">
        <v>109</v>
      </c>
      <c r="CO502">
        <f>IF(fun[[#This Row],[PoolQC]]="Ex",5,IF(fun[[#This Row],[PoolQC]]="Gd",4,IF(fun[[#This Row],[PoolQC]]="TA",3,IF(fun[[#This Row],[PoolQC]]="Fa",2,IF(fun[[#This Row],[PoolQC]]="Po",1,0)))))</f>
        <v>0</v>
      </c>
      <c r="CP502" t="s">
        <v>109</v>
      </c>
      <c r="CQ502" t="s">
        <v>109</v>
      </c>
      <c r="CR502">
        <v>0</v>
      </c>
      <c r="CS502">
        <v>5</v>
      </c>
      <c r="CT502">
        <v>2007</v>
      </c>
      <c r="CU502" t="s">
        <v>136</v>
      </c>
      <c r="CV502" t="s">
        <v>137</v>
      </c>
      <c r="CW502">
        <f>COUNTIF(fun[[#This Row],[Id]:[SaleCondition]],0)</f>
        <v>18</v>
      </c>
      <c r="CX502">
        <f>COUNTIF(fun[[#This Row],[Id]:[SaleCondition]],"NA")</f>
        <v>5</v>
      </c>
      <c r="CY502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502">
        <f>fun[NUM_ExCond]+fun[NUM_BsmtCond]+fun[NUM_GarCond]</f>
        <v>9</v>
      </c>
      <c r="DA5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5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502">
        <v>113000</v>
      </c>
    </row>
    <row r="503" spans="1:107" x14ac:dyDescent="0.25">
      <c r="A503">
        <v>502</v>
      </c>
      <c r="B503">
        <v>60</v>
      </c>
      <c r="C503" t="s">
        <v>218</v>
      </c>
      <c r="D503">
        <f>IF(fun[[#This Row],[MSZoning]]="RL",1,0)</f>
        <v>0</v>
      </c>
      <c r="E503">
        <f>IF(fun[[#This Row],[rl]]="RM",1,0)</f>
        <v>0</v>
      </c>
      <c r="F503">
        <f>IF(fun[[#This Row],[rm]]="RH",1,0)</f>
        <v>0</v>
      </c>
      <c r="G503">
        <f>IF(fun[[#This Row],[rh]]="C (all)",1,0)</f>
        <v>0</v>
      </c>
      <c r="H503">
        <v>75</v>
      </c>
      <c r="I503">
        <f>IF(fun[[#This Row],[LotFrontage]]="NA",0,fun[[#This Row],[LotFrontage]])</f>
        <v>75</v>
      </c>
      <c r="J503">
        <v>9803</v>
      </c>
      <c r="K503" t="s">
        <v>108</v>
      </c>
      <c r="L503" t="s">
        <v>109</v>
      </c>
      <c r="M503" t="s">
        <v>110</v>
      </c>
      <c r="N503" t="s">
        <v>111</v>
      </c>
      <c r="O503" t="s">
        <v>112</v>
      </c>
      <c r="P503" t="s">
        <v>113</v>
      </c>
      <c r="Q503" t="s">
        <v>114</v>
      </c>
      <c r="R503" t="s">
        <v>162</v>
      </c>
      <c r="S503" t="s">
        <v>116</v>
      </c>
      <c r="T503" t="s">
        <v>116</v>
      </c>
      <c r="U503" t="s">
        <v>117</v>
      </c>
      <c r="V503" t="s">
        <v>118</v>
      </c>
      <c r="W503">
        <v>7</v>
      </c>
      <c r="X503">
        <v>5</v>
      </c>
      <c r="Y503">
        <v>2005</v>
      </c>
      <c r="Z503">
        <v>2005</v>
      </c>
      <c r="AA503" t="s">
        <v>119</v>
      </c>
      <c r="AB503" t="s">
        <v>120</v>
      </c>
      <c r="AC503" t="s">
        <v>121</v>
      </c>
      <c r="AD503" t="s">
        <v>121</v>
      </c>
      <c r="AE503" t="s">
        <v>143</v>
      </c>
      <c r="AF503">
        <v>0</v>
      </c>
      <c r="AG503" t="s">
        <v>123</v>
      </c>
      <c r="AH503">
        <f>IF(fun[[#This Row],[ExterQual]]="Ex",5,IF(fun[[#This Row],[ExterQual]]="Gd",4,IF(fun[[#This Row],[ExterQual]]="TA",3,IF(fun[[#This Row],[ExterQual]]="Fa",2,1))))</f>
        <v>4</v>
      </c>
      <c r="AI503" t="s">
        <v>124</v>
      </c>
      <c r="AJ503">
        <f>IF(fun[[#This Row],[ExterCond]]="Ex",5,IF(fun[[#This Row],[ExterCond]]="Gd",4,IF(fun[[#This Row],[ExterCond]]="TA",3,IF(fun[[#This Row],[ExterCond]]="Fa",2,1))))</f>
        <v>3</v>
      </c>
      <c r="AK503" t="s">
        <v>125</v>
      </c>
      <c r="AL503" t="s">
        <v>123</v>
      </c>
      <c r="AM503">
        <f>IF(fun[[#This Row],[BsmtQual]]="Ex",5,IF(fun[[#This Row],[BsmtQual]]="Gd",4,IF(fun[[#This Row],[BsmtQual]]="TA",3,IF(fun[[#This Row],[BsmtQual]]="Fa",2,IF(fun[[#This Row],[BsmtQual]]="Po",1,0)))))</f>
        <v>4</v>
      </c>
      <c r="AN503" t="s">
        <v>124</v>
      </c>
      <c r="AO503">
        <f>IF(fun[[#This Row],[BsmtCond]]="Ex",5,IF(fun[[#This Row],[BsmtCond]]="Gd",4,IF(fun[[#This Row],[BsmtCond]]="TA",3,IF(fun[[#This Row],[BsmtCond]]="Fa",2,IF(fun[[#This Row],[BsmtCond]]="Po",1,0)))))</f>
        <v>3</v>
      </c>
      <c r="AP503" t="s">
        <v>126</v>
      </c>
      <c r="AQ503">
        <f>IF(fun[[#This Row],[BsmtExposure]]="Gd",3,IF(fun[[#This Row],[BsmtExposure]]="Av",2,IF(fun[[#This Row],[BsmtExposure]]="Mn",1,0)))</f>
        <v>0</v>
      </c>
      <c r="AR503" t="s">
        <v>127</v>
      </c>
      <c r="AS503">
        <v>400</v>
      </c>
      <c r="AT503" t="s">
        <v>128</v>
      </c>
      <c r="AU503">
        <v>0</v>
      </c>
      <c r="AV503">
        <v>466</v>
      </c>
      <c r="AW503">
        <v>866</v>
      </c>
      <c r="AX503" t="s">
        <v>129</v>
      </c>
      <c r="AY503" t="s">
        <v>123</v>
      </c>
      <c r="AZ503">
        <f>IF(fun[[#This Row],[HeatingQC]]="Ex",5,IF(fun[[#This Row],[HeatingQC]]="Gd",4,IF(fun[[#This Row],[HeatingQC]]="TA",3,IF(fun[[#This Row],[HeatingQC]]="Fa",2,IF(fun[[#This Row],[HeatingQC]]="Po",1,0)))))</f>
        <v>4</v>
      </c>
      <c r="BA503" t="s">
        <v>131</v>
      </c>
      <c r="BB503" t="s">
        <v>132</v>
      </c>
      <c r="BC503">
        <v>866</v>
      </c>
      <c r="BD503">
        <v>902</v>
      </c>
      <c r="BE503">
        <v>0</v>
      </c>
      <c r="BF503">
        <v>1768</v>
      </c>
      <c r="BG503">
        <f>LOG(fun[[#This Row],[GrLivArea]])</f>
        <v>3.2474822606770544</v>
      </c>
      <c r="BH503">
        <v>0</v>
      </c>
      <c r="BI503">
        <v>0</v>
      </c>
      <c r="BJ503">
        <f>fun[[#This Row],[BsmtFullBath]]+(0.5*fun[[#This Row],[BsmtHalfBath]])</f>
        <v>0</v>
      </c>
      <c r="BK503">
        <v>2</v>
      </c>
      <c r="BL503">
        <v>1</v>
      </c>
      <c r="BM503">
        <f>fun[[#This Row],[HalfBath]]+fun[[#This Row],[TOTBaseBath]]+fun[[#This Row],[FullBath]]</f>
        <v>3</v>
      </c>
      <c r="BN503">
        <v>3</v>
      </c>
      <c r="BO503">
        <v>1</v>
      </c>
      <c r="BP503" t="s">
        <v>123</v>
      </c>
      <c r="BQ503">
        <f>IF(fun[[#This Row],[KitchenQual]]="Ex",5,IF(fun[[#This Row],[KitchenQual]]="Gd",4,IF(fun[[#This Row],[KitchenQual]]="TA",3,IF(fun[[#This Row],[KitchenQual]]="Fa",2,0))))</f>
        <v>4</v>
      </c>
      <c r="BR503">
        <v>7</v>
      </c>
      <c r="BS503" t="s">
        <v>133</v>
      </c>
      <c r="BT503">
        <v>0</v>
      </c>
      <c r="BU503" t="s">
        <v>109</v>
      </c>
      <c r="BV503">
        <f>IF(fun[[#This Row],[FireplaceQu]]="Ex",5,IF(fun[[#This Row],[FireplaceQu]]="Gd",4,IF(fun[[#This Row],[FireplaceQu]]="TA",3,IF(fun[[#This Row],[FireplaceQu]]="Fa",2,0))))</f>
        <v>0</v>
      </c>
      <c r="BW503" t="s">
        <v>134</v>
      </c>
      <c r="BX503">
        <v>2005</v>
      </c>
      <c r="BY503" t="s">
        <v>135</v>
      </c>
      <c r="BZ503">
        <v>2</v>
      </c>
      <c r="CA503">
        <v>603</v>
      </c>
      <c r="CB503" t="s">
        <v>124</v>
      </c>
      <c r="CC503">
        <f>IF(fun[[#This Row],[GarageQual]]="Ex",5,IF(fun[[#This Row],[GarageQual]]="Gd",4,IF(fun[[#This Row],[GarageQual]]="TA",3,IF(fun[[#This Row],[GarageQual]]="Fa",2,IF(fun[[#This Row],[GarageQual]]="Po",1,0)))))</f>
        <v>3</v>
      </c>
      <c r="CD503" t="s">
        <v>124</v>
      </c>
      <c r="CE503">
        <f>IF(fun[[#This Row],[GarageCond]]="Ex",5,IF(fun[[#This Row],[GarageCond]]="Gd",4,IF(fun[[#This Row],[GarageCond]]="TA",3,IF(fun[[#This Row],[GarageCond]]="Fa",2,IF(fun[[#This Row],[GarageCond]]="Po",1,0)))))</f>
        <v>3</v>
      </c>
      <c r="CF503" t="s">
        <v>131</v>
      </c>
      <c r="CG503">
        <v>0</v>
      </c>
      <c r="CH503">
        <v>108</v>
      </c>
      <c r="CI503">
        <v>0</v>
      </c>
      <c r="CJ503">
        <v>0</v>
      </c>
      <c r="CK503">
        <v>0</v>
      </c>
      <c r="CL503">
        <f>(0.5*fun[[#This Row],[WoodDeckSF]])+fun[[#This Row],[OpenPorchSF]]+(2*fun[[#This Row],[EnclosedPorch]])+(1.5*fun[[#This Row],[3SsnPorch]])+fun[[#This Row],[ScreenPorch]]</f>
        <v>108</v>
      </c>
      <c r="CM503">
        <v>0</v>
      </c>
      <c r="CN503" t="s">
        <v>109</v>
      </c>
      <c r="CO503">
        <f>IF(fun[[#This Row],[PoolQC]]="Ex",5,IF(fun[[#This Row],[PoolQC]]="Gd",4,IF(fun[[#This Row],[PoolQC]]="TA",3,IF(fun[[#This Row],[PoolQC]]="Fa",2,IF(fun[[#This Row],[PoolQC]]="Po",1,0)))))</f>
        <v>0</v>
      </c>
      <c r="CP503" t="s">
        <v>109</v>
      </c>
      <c r="CQ503" t="s">
        <v>109</v>
      </c>
      <c r="CR503">
        <v>0</v>
      </c>
      <c r="CS503">
        <v>2</v>
      </c>
      <c r="CT503">
        <v>2008</v>
      </c>
      <c r="CU503" t="s">
        <v>136</v>
      </c>
      <c r="CV503" t="s">
        <v>137</v>
      </c>
      <c r="CW503">
        <f>COUNTIF(fun[[#This Row],[Id]:[SaleCondition]],0)</f>
        <v>20</v>
      </c>
      <c r="CX503">
        <f>COUNTIF(fun[[#This Row],[Id]:[SaleCondition]],"NA")</f>
        <v>5</v>
      </c>
      <c r="CY50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503">
        <f>fun[NUM_ExCond]+fun[NUM_BsmtCond]+fun[NUM_GarCond]</f>
        <v>9</v>
      </c>
      <c r="DA5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5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503">
        <v>226700</v>
      </c>
    </row>
    <row r="504" spans="1:107" x14ac:dyDescent="0.25">
      <c r="A504">
        <v>503</v>
      </c>
      <c r="B504">
        <v>20</v>
      </c>
      <c r="C504" t="s">
        <v>107</v>
      </c>
      <c r="D504">
        <f>IF(fun[[#This Row],[MSZoning]]="RL",1,0)</f>
        <v>1</v>
      </c>
      <c r="E504">
        <f>IF(fun[[#This Row],[rl]]="RM",1,0)</f>
        <v>0</v>
      </c>
      <c r="F504">
        <f>IF(fun[[#This Row],[rm]]="RH",1,0)</f>
        <v>0</v>
      </c>
      <c r="G504">
        <f>IF(fun[[#This Row],[rh]]="C (all)",1,0)</f>
        <v>0</v>
      </c>
      <c r="H504">
        <v>70</v>
      </c>
      <c r="I504">
        <f>IF(fun[[#This Row],[LotFrontage]]="NA",0,fun[[#This Row],[LotFrontage]])</f>
        <v>70</v>
      </c>
      <c r="J504">
        <v>9170</v>
      </c>
      <c r="K504" t="s">
        <v>108</v>
      </c>
      <c r="L504" t="s">
        <v>109</v>
      </c>
      <c r="M504" t="s">
        <v>110</v>
      </c>
      <c r="N504" t="s">
        <v>111</v>
      </c>
      <c r="O504" t="s">
        <v>112</v>
      </c>
      <c r="P504" t="s">
        <v>148</v>
      </c>
      <c r="Q504" t="s">
        <v>114</v>
      </c>
      <c r="R504" t="s">
        <v>211</v>
      </c>
      <c r="S504" t="s">
        <v>140</v>
      </c>
      <c r="T504" t="s">
        <v>116</v>
      </c>
      <c r="U504" t="s">
        <v>117</v>
      </c>
      <c r="V504" t="s">
        <v>141</v>
      </c>
      <c r="W504">
        <v>5</v>
      </c>
      <c r="X504">
        <v>7</v>
      </c>
      <c r="Y504">
        <v>1965</v>
      </c>
      <c r="Z504">
        <v>1965</v>
      </c>
      <c r="AA504" t="s">
        <v>178</v>
      </c>
      <c r="AB504" t="s">
        <v>120</v>
      </c>
      <c r="AC504" t="s">
        <v>142</v>
      </c>
      <c r="AD504" t="s">
        <v>142</v>
      </c>
      <c r="AE504" t="s">
        <v>143</v>
      </c>
      <c r="AF504">
        <v>0</v>
      </c>
      <c r="AG504" t="s">
        <v>124</v>
      </c>
      <c r="AH504">
        <f>IF(fun[[#This Row],[ExterQual]]="Ex",5,IF(fun[[#This Row],[ExterQual]]="Gd",4,IF(fun[[#This Row],[ExterQual]]="TA",3,IF(fun[[#This Row],[ExterQual]]="Fa",2,1))))</f>
        <v>3</v>
      </c>
      <c r="AI504" t="s">
        <v>124</v>
      </c>
      <c r="AJ504">
        <f>IF(fun[[#This Row],[ExterCond]]="Ex",5,IF(fun[[#This Row],[ExterCond]]="Gd",4,IF(fun[[#This Row],[ExterCond]]="TA",3,IF(fun[[#This Row],[ExterCond]]="Fa",2,1))))</f>
        <v>3</v>
      </c>
      <c r="AK504" t="s">
        <v>144</v>
      </c>
      <c r="AL504" t="s">
        <v>124</v>
      </c>
      <c r="AM504">
        <f>IF(fun[[#This Row],[BsmtQual]]="Ex",5,IF(fun[[#This Row],[BsmtQual]]="Gd",4,IF(fun[[#This Row],[BsmtQual]]="TA",3,IF(fun[[#This Row],[BsmtQual]]="Fa",2,IF(fun[[#This Row],[BsmtQual]]="Po",1,0)))))</f>
        <v>3</v>
      </c>
      <c r="AN504" t="s">
        <v>124</v>
      </c>
      <c r="AO504">
        <f>IF(fun[[#This Row],[BsmtCond]]="Ex",5,IF(fun[[#This Row],[BsmtCond]]="Gd",4,IF(fun[[#This Row],[BsmtCond]]="TA",3,IF(fun[[#This Row],[BsmtCond]]="Fa",2,IF(fun[[#This Row],[BsmtCond]]="Po",1,0)))))</f>
        <v>3</v>
      </c>
      <c r="AP504" t="s">
        <v>126</v>
      </c>
      <c r="AQ504">
        <f>IF(fun[[#This Row],[BsmtExposure]]="Gd",3,IF(fun[[#This Row],[BsmtExposure]]="Av",2,IF(fun[[#This Row],[BsmtExposure]]="Mn",1,0)))</f>
        <v>0</v>
      </c>
      <c r="AR504" t="s">
        <v>145</v>
      </c>
      <c r="AS504">
        <v>698</v>
      </c>
      <c r="AT504" t="s">
        <v>127</v>
      </c>
      <c r="AU504">
        <v>96</v>
      </c>
      <c r="AV504">
        <v>420</v>
      </c>
      <c r="AW504">
        <v>1214</v>
      </c>
      <c r="AX504" t="s">
        <v>129</v>
      </c>
      <c r="AY504" t="s">
        <v>130</v>
      </c>
      <c r="AZ504">
        <f>IF(fun[[#This Row],[HeatingQC]]="Ex",5,IF(fun[[#This Row],[HeatingQC]]="Gd",4,IF(fun[[#This Row],[HeatingQC]]="TA",3,IF(fun[[#This Row],[HeatingQC]]="Fa",2,IF(fun[[#This Row],[HeatingQC]]="Po",1,0)))))</f>
        <v>5</v>
      </c>
      <c r="BA504" t="s">
        <v>131</v>
      </c>
      <c r="BB504" t="s">
        <v>132</v>
      </c>
      <c r="BC504">
        <v>1214</v>
      </c>
      <c r="BD504">
        <v>0</v>
      </c>
      <c r="BE504">
        <v>0</v>
      </c>
      <c r="BF504">
        <v>1214</v>
      </c>
      <c r="BG504">
        <f>LOG(fun[[#This Row],[GrLivArea]])</f>
        <v>3.0842186867392387</v>
      </c>
      <c r="BH504">
        <v>1</v>
      </c>
      <c r="BI504">
        <v>0</v>
      </c>
      <c r="BJ504">
        <f>fun[[#This Row],[BsmtFullBath]]+(0.5*fun[[#This Row],[BsmtHalfBath]])</f>
        <v>1</v>
      </c>
      <c r="BK504">
        <v>1</v>
      </c>
      <c r="BL504">
        <v>0</v>
      </c>
      <c r="BM504">
        <f>fun[[#This Row],[HalfBath]]+fun[[#This Row],[TOTBaseBath]]+fun[[#This Row],[FullBath]]</f>
        <v>2</v>
      </c>
      <c r="BN504">
        <v>2</v>
      </c>
      <c r="BO504">
        <v>1</v>
      </c>
      <c r="BP504" t="s">
        <v>124</v>
      </c>
      <c r="BQ504">
        <f>IF(fun[[#This Row],[KitchenQual]]="Ex",5,IF(fun[[#This Row],[KitchenQual]]="Gd",4,IF(fun[[#This Row],[KitchenQual]]="TA",3,IF(fun[[#This Row],[KitchenQual]]="Fa",2,0))))</f>
        <v>3</v>
      </c>
      <c r="BR504">
        <v>6</v>
      </c>
      <c r="BS504" t="s">
        <v>133</v>
      </c>
      <c r="BT504">
        <v>0</v>
      </c>
      <c r="BU504" t="s">
        <v>109</v>
      </c>
      <c r="BV504">
        <f>IF(fun[[#This Row],[FireplaceQu]]="Ex",5,IF(fun[[#This Row],[FireplaceQu]]="Gd",4,IF(fun[[#This Row],[FireplaceQu]]="TA",3,IF(fun[[#This Row],[FireplaceQu]]="Fa",2,0))))</f>
        <v>0</v>
      </c>
      <c r="BW504" t="s">
        <v>153</v>
      </c>
      <c r="BX504">
        <v>1965</v>
      </c>
      <c r="BY504" t="s">
        <v>128</v>
      </c>
      <c r="BZ504">
        <v>2</v>
      </c>
      <c r="CA504">
        <v>461</v>
      </c>
      <c r="CB504" t="s">
        <v>173</v>
      </c>
      <c r="CC504">
        <f>IF(fun[[#This Row],[GarageQual]]="Ex",5,IF(fun[[#This Row],[GarageQual]]="Gd",4,IF(fun[[#This Row],[GarageQual]]="TA",3,IF(fun[[#This Row],[GarageQual]]="Fa",2,IF(fun[[#This Row],[GarageQual]]="Po",1,0)))))</f>
        <v>2</v>
      </c>
      <c r="CD504" t="s">
        <v>173</v>
      </c>
      <c r="CE504">
        <f>IF(fun[[#This Row],[GarageCond]]="Ex",5,IF(fun[[#This Row],[GarageCond]]="Gd",4,IF(fun[[#This Row],[GarageCond]]="TA",3,IF(fun[[#This Row],[GarageCond]]="Fa",2,IF(fun[[#This Row],[GarageCond]]="Po",1,0)))))</f>
        <v>2</v>
      </c>
      <c r="CF504" t="s">
        <v>131</v>
      </c>
      <c r="CG504">
        <v>0</v>
      </c>
      <c r="CH504">
        <v>0</v>
      </c>
      <c r="CI504">
        <v>184</v>
      </c>
      <c r="CJ504">
        <v>0</v>
      </c>
      <c r="CK504">
        <v>0</v>
      </c>
      <c r="CL504">
        <f>(0.5*fun[[#This Row],[WoodDeckSF]])+fun[[#This Row],[OpenPorchSF]]+(2*fun[[#This Row],[EnclosedPorch]])+(1.5*fun[[#This Row],[3SsnPorch]])+fun[[#This Row],[ScreenPorch]]</f>
        <v>368</v>
      </c>
      <c r="CM504">
        <v>0</v>
      </c>
      <c r="CN504" t="s">
        <v>109</v>
      </c>
      <c r="CO504">
        <f>IF(fun[[#This Row],[PoolQC]]="Ex",5,IF(fun[[#This Row],[PoolQC]]="Gd",4,IF(fun[[#This Row],[PoolQC]]="TA",3,IF(fun[[#This Row],[PoolQC]]="Fa",2,IF(fun[[#This Row],[PoolQC]]="Po",1,0)))))</f>
        <v>0</v>
      </c>
      <c r="CP504" t="s">
        <v>191</v>
      </c>
      <c r="CQ504" t="s">
        <v>161</v>
      </c>
      <c r="CR504">
        <v>400</v>
      </c>
      <c r="CS504">
        <v>4</v>
      </c>
      <c r="CT504">
        <v>2007</v>
      </c>
      <c r="CU504" t="s">
        <v>136</v>
      </c>
      <c r="CV504" t="s">
        <v>137</v>
      </c>
      <c r="CW504">
        <f>COUNTIF(fun[[#This Row],[Id]:[SaleCondition]],0)</f>
        <v>17</v>
      </c>
      <c r="CX504">
        <f>COUNTIF(fun[[#This Row],[Id]:[SaleCondition]],"NA")</f>
        <v>3</v>
      </c>
      <c r="CY504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504">
        <f>fun[NUM_ExCond]+fun[NUM_BsmtCond]+fun[NUM_GarCond]</f>
        <v>8</v>
      </c>
      <c r="DA5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5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58.5</v>
      </c>
      <c r="DC504">
        <v>140000</v>
      </c>
    </row>
    <row r="505" spans="1:107" x14ac:dyDescent="0.25">
      <c r="A505">
        <v>504</v>
      </c>
      <c r="B505">
        <v>20</v>
      </c>
      <c r="C505" t="s">
        <v>107</v>
      </c>
      <c r="D505">
        <f>IF(fun[[#This Row],[MSZoning]]="RL",1,0)</f>
        <v>1</v>
      </c>
      <c r="E505">
        <f>IF(fun[[#This Row],[rl]]="RM",1,0)</f>
        <v>0</v>
      </c>
      <c r="F505">
        <f>IF(fun[[#This Row],[rm]]="RH",1,0)</f>
        <v>0</v>
      </c>
      <c r="G505">
        <f>IF(fun[[#This Row],[rh]]="C (all)",1,0)</f>
        <v>0</v>
      </c>
      <c r="H505">
        <v>100</v>
      </c>
      <c r="I505">
        <f>IF(fun[[#This Row],[LotFrontage]]="NA",0,fun[[#This Row],[LotFrontage]])</f>
        <v>100</v>
      </c>
      <c r="J505">
        <v>15602</v>
      </c>
      <c r="K505" t="s">
        <v>108</v>
      </c>
      <c r="L505" t="s">
        <v>109</v>
      </c>
      <c r="M505" t="s">
        <v>146</v>
      </c>
      <c r="N505" t="s">
        <v>111</v>
      </c>
      <c r="O505" t="s">
        <v>112</v>
      </c>
      <c r="P505" t="s">
        <v>113</v>
      </c>
      <c r="Q505" t="s">
        <v>114</v>
      </c>
      <c r="R505" t="s">
        <v>149</v>
      </c>
      <c r="S505" t="s">
        <v>116</v>
      </c>
      <c r="T505" t="s">
        <v>116</v>
      </c>
      <c r="U505" t="s">
        <v>117</v>
      </c>
      <c r="V505" t="s">
        <v>141</v>
      </c>
      <c r="W505">
        <v>7</v>
      </c>
      <c r="X505">
        <v>8</v>
      </c>
      <c r="Y505">
        <v>1959</v>
      </c>
      <c r="Z505">
        <v>1997</v>
      </c>
      <c r="AA505" t="s">
        <v>119</v>
      </c>
      <c r="AB505" t="s">
        <v>120</v>
      </c>
      <c r="AC505" t="s">
        <v>122</v>
      </c>
      <c r="AD505" t="s">
        <v>150</v>
      </c>
      <c r="AE505" t="s">
        <v>143</v>
      </c>
      <c r="AF505">
        <v>0</v>
      </c>
      <c r="AG505" t="s">
        <v>124</v>
      </c>
      <c r="AH505">
        <f>IF(fun[[#This Row],[ExterQual]]="Ex",5,IF(fun[[#This Row],[ExterQual]]="Gd",4,IF(fun[[#This Row],[ExterQual]]="TA",3,IF(fun[[#This Row],[ExterQual]]="Fa",2,1))))</f>
        <v>3</v>
      </c>
      <c r="AI505" t="s">
        <v>124</v>
      </c>
      <c r="AJ505">
        <f>IF(fun[[#This Row],[ExterCond]]="Ex",5,IF(fun[[#This Row],[ExterCond]]="Gd",4,IF(fun[[#This Row],[ExterCond]]="TA",3,IF(fun[[#This Row],[ExterCond]]="Fa",2,1))))</f>
        <v>3</v>
      </c>
      <c r="AK505" t="s">
        <v>144</v>
      </c>
      <c r="AL505" t="s">
        <v>124</v>
      </c>
      <c r="AM505">
        <f>IF(fun[[#This Row],[BsmtQual]]="Ex",5,IF(fun[[#This Row],[BsmtQual]]="Gd",4,IF(fun[[#This Row],[BsmtQual]]="TA",3,IF(fun[[#This Row],[BsmtQual]]="Fa",2,IF(fun[[#This Row],[BsmtQual]]="Po",1,0)))))</f>
        <v>3</v>
      </c>
      <c r="AN505" t="s">
        <v>124</v>
      </c>
      <c r="AO505">
        <f>IF(fun[[#This Row],[BsmtCond]]="Ex",5,IF(fun[[#This Row],[BsmtCond]]="Gd",4,IF(fun[[#This Row],[BsmtCond]]="TA",3,IF(fun[[#This Row],[BsmtCond]]="Fa",2,IF(fun[[#This Row],[BsmtCond]]="Po",1,0)))))</f>
        <v>3</v>
      </c>
      <c r="AP505" t="s">
        <v>126</v>
      </c>
      <c r="AQ505">
        <f>IF(fun[[#This Row],[BsmtExposure]]="Gd",3,IF(fun[[#This Row],[BsmtExposure]]="Av",2,IF(fun[[#This Row],[BsmtExposure]]="Mn",1,0)))</f>
        <v>0</v>
      </c>
      <c r="AR505" t="s">
        <v>145</v>
      </c>
      <c r="AS505">
        <v>1247</v>
      </c>
      <c r="AT505" t="s">
        <v>128</v>
      </c>
      <c r="AU505">
        <v>0</v>
      </c>
      <c r="AV505">
        <v>254</v>
      </c>
      <c r="AW505">
        <v>1501</v>
      </c>
      <c r="AX505" t="s">
        <v>129</v>
      </c>
      <c r="AY505" t="s">
        <v>124</v>
      </c>
      <c r="AZ505">
        <f>IF(fun[[#This Row],[HeatingQC]]="Ex",5,IF(fun[[#This Row],[HeatingQC]]="Gd",4,IF(fun[[#This Row],[HeatingQC]]="TA",3,IF(fun[[#This Row],[HeatingQC]]="Fa",2,IF(fun[[#This Row],[HeatingQC]]="Po",1,0)))))</f>
        <v>3</v>
      </c>
      <c r="BA505" t="s">
        <v>131</v>
      </c>
      <c r="BB505" t="s">
        <v>132</v>
      </c>
      <c r="BC505">
        <v>1801</v>
      </c>
      <c r="BD505">
        <v>0</v>
      </c>
      <c r="BE505">
        <v>0</v>
      </c>
      <c r="BF505">
        <v>1801</v>
      </c>
      <c r="BG505">
        <f>LOG(fun[[#This Row],[GrLivArea]])</f>
        <v>3.2555137128195333</v>
      </c>
      <c r="BH505">
        <v>1</v>
      </c>
      <c r="BI505">
        <v>0</v>
      </c>
      <c r="BJ505">
        <f>fun[[#This Row],[BsmtFullBath]]+(0.5*fun[[#This Row],[BsmtHalfBath]])</f>
        <v>1</v>
      </c>
      <c r="BK505">
        <v>2</v>
      </c>
      <c r="BL505">
        <v>0</v>
      </c>
      <c r="BM505">
        <f>fun[[#This Row],[HalfBath]]+fun[[#This Row],[TOTBaseBath]]+fun[[#This Row],[FullBath]]</f>
        <v>3</v>
      </c>
      <c r="BN505">
        <v>1</v>
      </c>
      <c r="BO505">
        <v>1</v>
      </c>
      <c r="BP505" t="s">
        <v>124</v>
      </c>
      <c r="BQ505">
        <f>IF(fun[[#This Row],[KitchenQual]]="Ex",5,IF(fun[[#This Row],[KitchenQual]]="Gd",4,IF(fun[[#This Row],[KitchenQual]]="TA",3,IF(fun[[#This Row],[KitchenQual]]="Fa",2,0))))</f>
        <v>3</v>
      </c>
      <c r="BR505">
        <v>6</v>
      </c>
      <c r="BS505" t="s">
        <v>133</v>
      </c>
      <c r="BT505">
        <v>2</v>
      </c>
      <c r="BU505" t="s">
        <v>124</v>
      </c>
      <c r="BV505">
        <f>IF(fun[[#This Row],[FireplaceQu]]="Ex",5,IF(fun[[#This Row],[FireplaceQu]]="Gd",4,IF(fun[[#This Row],[FireplaceQu]]="TA",3,IF(fun[[#This Row],[FireplaceQu]]="Fa",2,0))))</f>
        <v>3</v>
      </c>
      <c r="BW505" t="s">
        <v>134</v>
      </c>
      <c r="BX505">
        <v>1959</v>
      </c>
      <c r="BY505" t="s">
        <v>183</v>
      </c>
      <c r="BZ505">
        <v>2</v>
      </c>
      <c r="CA505">
        <v>484</v>
      </c>
      <c r="CB505" t="s">
        <v>124</v>
      </c>
      <c r="CC505">
        <f>IF(fun[[#This Row],[GarageQual]]="Ex",5,IF(fun[[#This Row],[GarageQual]]="Gd",4,IF(fun[[#This Row],[GarageQual]]="TA",3,IF(fun[[#This Row],[GarageQual]]="Fa",2,IF(fun[[#This Row],[GarageQual]]="Po",1,0)))))</f>
        <v>3</v>
      </c>
      <c r="CD505" t="s">
        <v>124</v>
      </c>
      <c r="CE505">
        <f>IF(fun[[#This Row],[GarageCond]]="Ex",5,IF(fun[[#This Row],[GarageCond]]="Gd",4,IF(fun[[#This Row],[GarageCond]]="TA",3,IF(fun[[#This Row],[GarageCond]]="Fa",2,IF(fun[[#This Row],[GarageCond]]="Po",1,0)))))</f>
        <v>3</v>
      </c>
      <c r="CF505" t="s">
        <v>131</v>
      </c>
      <c r="CG505">
        <v>0</v>
      </c>
      <c r="CH505">
        <v>54</v>
      </c>
      <c r="CI505">
        <v>0</v>
      </c>
      <c r="CJ505">
        <v>0</v>
      </c>
      <c r="CK505">
        <v>161</v>
      </c>
      <c r="CL505">
        <f>(0.5*fun[[#This Row],[WoodDeckSF]])+fun[[#This Row],[OpenPorchSF]]+(2*fun[[#This Row],[EnclosedPorch]])+(1.5*fun[[#This Row],[3SsnPorch]])+fun[[#This Row],[ScreenPorch]]</f>
        <v>215</v>
      </c>
      <c r="CM505">
        <v>0</v>
      </c>
      <c r="CN505" t="s">
        <v>109</v>
      </c>
      <c r="CO505">
        <f>IF(fun[[#This Row],[PoolQC]]="Ex",5,IF(fun[[#This Row],[PoolQC]]="Gd",4,IF(fun[[#This Row],[PoolQC]]="TA",3,IF(fun[[#This Row],[PoolQC]]="Fa",2,IF(fun[[#This Row],[PoolQC]]="Po",1,0)))))</f>
        <v>0</v>
      </c>
      <c r="CP505" t="s">
        <v>189</v>
      </c>
      <c r="CQ505" t="s">
        <v>109</v>
      </c>
      <c r="CR505">
        <v>0</v>
      </c>
      <c r="CS505">
        <v>3</v>
      </c>
      <c r="CT505">
        <v>2010</v>
      </c>
      <c r="CU505" t="s">
        <v>136</v>
      </c>
      <c r="CV505" t="s">
        <v>137</v>
      </c>
      <c r="CW505">
        <f>COUNTIF(fun[[#This Row],[Id]:[SaleCondition]],0)</f>
        <v>16</v>
      </c>
      <c r="CX505">
        <f>COUNTIF(fun[[#This Row],[Id]:[SaleCondition]],"NA")</f>
        <v>3</v>
      </c>
      <c r="CY50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505">
        <f>fun[NUM_ExCond]+fun[NUM_BsmtCond]+fun[NUM_GarCond]</f>
        <v>9</v>
      </c>
      <c r="DA5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110</v>
      </c>
      <c r="DB5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</v>
      </c>
      <c r="DC505">
        <v>289000</v>
      </c>
    </row>
    <row r="506" spans="1:107" x14ac:dyDescent="0.25">
      <c r="A506">
        <v>505</v>
      </c>
      <c r="B506">
        <v>160</v>
      </c>
      <c r="C506" t="s">
        <v>107</v>
      </c>
      <c r="D506">
        <f>IF(fun[[#This Row],[MSZoning]]="RL",1,0)</f>
        <v>1</v>
      </c>
      <c r="E506">
        <f>IF(fun[[#This Row],[rl]]="RM",1,0)</f>
        <v>0</v>
      </c>
      <c r="F506">
        <f>IF(fun[[#This Row],[rm]]="RH",1,0)</f>
        <v>0</v>
      </c>
      <c r="G506">
        <f>IF(fun[[#This Row],[rh]]="C (all)",1,0)</f>
        <v>0</v>
      </c>
      <c r="H506">
        <v>24</v>
      </c>
      <c r="I506">
        <f>IF(fun[[#This Row],[LotFrontage]]="NA",0,fun[[#This Row],[LotFrontage]])</f>
        <v>24</v>
      </c>
      <c r="J506">
        <v>2308</v>
      </c>
      <c r="K506" t="s">
        <v>108</v>
      </c>
      <c r="L506" t="s">
        <v>109</v>
      </c>
      <c r="M506" t="s">
        <v>110</v>
      </c>
      <c r="N506" t="s">
        <v>111</v>
      </c>
      <c r="O506" t="s">
        <v>112</v>
      </c>
      <c r="P506" t="s">
        <v>113</v>
      </c>
      <c r="Q506" t="s">
        <v>114</v>
      </c>
      <c r="R506" t="s">
        <v>242</v>
      </c>
      <c r="S506" t="s">
        <v>116</v>
      </c>
      <c r="T506" t="s">
        <v>116</v>
      </c>
      <c r="U506" t="s">
        <v>205</v>
      </c>
      <c r="V506" t="s">
        <v>118</v>
      </c>
      <c r="W506">
        <v>6</v>
      </c>
      <c r="X506">
        <v>5</v>
      </c>
      <c r="Y506">
        <v>1974</v>
      </c>
      <c r="Z506">
        <v>1974</v>
      </c>
      <c r="AA506" t="s">
        <v>119</v>
      </c>
      <c r="AB506" t="s">
        <v>120</v>
      </c>
      <c r="AC506" t="s">
        <v>187</v>
      </c>
      <c r="AD506" t="s">
        <v>252</v>
      </c>
      <c r="AE506" t="s">
        <v>143</v>
      </c>
      <c r="AF506">
        <v>0</v>
      </c>
      <c r="AG506" t="s">
        <v>124</v>
      </c>
      <c r="AH506">
        <f>IF(fun[[#This Row],[ExterQual]]="Ex",5,IF(fun[[#This Row],[ExterQual]]="Gd",4,IF(fun[[#This Row],[ExterQual]]="TA",3,IF(fun[[#This Row],[ExterQual]]="Fa",2,1))))</f>
        <v>3</v>
      </c>
      <c r="AI506" t="s">
        <v>124</v>
      </c>
      <c r="AJ506">
        <f>IF(fun[[#This Row],[ExterCond]]="Ex",5,IF(fun[[#This Row],[ExterCond]]="Gd",4,IF(fun[[#This Row],[ExterCond]]="TA",3,IF(fun[[#This Row],[ExterCond]]="Fa",2,1))))</f>
        <v>3</v>
      </c>
      <c r="AK506" t="s">
        <v>144</v>
      </c>
      <c r="AL506" t="s">
        <v>124</v>
      </c>
      <c r="AM506">
        <f>IF(fun[[#This Row],[BsmtQual]]="Ex",5,IF(fun[[#This Row],[BsmtQual]]="Gd",4,IF(fun[[#This Row],[BsmtQual]]="TA",3,IF(fun[[#This Row],[BsmtQual]]="Fa",2,IF(fun[[#This Row],[BsmtQual]]="Po",1,0)))))</f>
        <v>3</v>
      </c>
      <c r="AN506" t="s">
        <v>124</v>
      </c>
      <c r="AO506">
        <f>IF(fun[[#This Row],[BsmtCond]]="Ex",5,IF(fun[[#This Row],[BsmtCond]]="Gd",4,IF(fun[[#This Row],[BsmtCond]]="TA",3,IF(fun[[#This Row],[BsmtCond]]="Fa",2,IF(fun[[#This Row],[BsmtCond]]="Po",1,0)))))</f>
        <v>3</v>
      </c>
      <c r="AP506" t="s">
        <v>126</v>
      </c>
      <c r="AQ506">
        <f>IF(fun[[#This Row],[BsmtExposure]]="Gd",3,IF(fun[[#This Row],[BsmtExposure]]="Av",2,IF(fun[[#This Row],[BsmtExposure]]="Mn",1,0)))</f>
        <v>0</v>
      </c>
      <c r="AR506" t="s">
        <v>145</v>
      </c>
      <c r="AS506">
        <v>257</v>
      </c>
      <c r="AT506" t="s">
        <v>179</v>
      </c>
      <c r="AU506">
        <v>495</v>
      </c>
      <c r="AV506">
        <v>103</v>
      </c>
      <c r="AW506">
        <v>855</v>
      </c>
      <c r="AX506" t="s">
        <v>129</v>
      </c>
      <c r="AY506" t="s">
        <v>124</v>
      </c>
      <c r="AZ506">
        <f>IF(fun[[#This Row],[HeatingQC]]="Ex",5,IF(fun[[#This Row],[HeatingQC]]="Gd",4,IF(fun[[#This Row],[HeatingQC]]="TA",3,IF(fun[[#This Row],[HeatingQC]]="Fa",2,IF(fun[[#This Row],[HeatingQC]]="Po",1,0)))))</f>
        <v>3</v>
      </c>
      <c r="BA506" t="s">
        <v>131</v>
      </c>
      <c r="BB506" t="s">
        <v>132</v>
      </c>
      <c r="BC506">
        <v>855</v>
      </c>
      <c r="BD506">
        <v>467</v>
      </c>
      <c r="BE506">
        <v>0</v>
      </c>
      <c r="BF506">
        <v>1322</v>
      </c>
      <c r="BG506">
        <f>LOG(fun[[#This Row],[GrLivArea]])</f>
        <v>3.1212314551496214</v>
      </c>
      <c r="BH506">
        <v>0</v>
      </c>
      <c r="BI506">
        <v>1</v>
      </c>
      <c r="BJ506">
        <f>fun[[#This Row],[BsmtFullBath]]+(0.5*fun[[#This Row],[BsmtHalfBath]])</f>
        <v>0.5</v>
      </c>
      <c r="BK506">
        <v>2</v>
      </c>
      <c r="BL506">
        <v>1</v>
      </c>
      <c r="BM506">
        <f>fun[[#This Row],[HalfBath]]+fun[[#This Row],[TOTBaseBath]]+fun[[#This Row],[FullBath]]</f>
        <v>3.5</v>
      </c>
      <c r="BN506">
        <v>3</v>
      </c>
      <c r="BO506">
        <v>1</v>
      </c>
      <c r="BP506" t="s">
        <v>124</v>
      </c>
      <c r="BQ506">
        <f>IF(fun[[#This Row],[KitchenQual]]="Ex",5,IF(fun[[#This Row],[KitchenQual]]="Gd",4,IF(fun[[#This Row],[KitchenQual]]="TA",3,IF(fun[[#This Row],[KitchenQual]]="Fa",2,0))))</f>
        <v>3</v>
      </c>
      <c r="BR506">
        <v>6</v>
      </c>
      <c r="BS506" t="s">
        <v>133</v>
      </c>
      <c r="BT506">
        <v>1</v>
      </c>
      <c r="BU506" t="s">
        <v>173</v>
      </c>
      <c r="BV506">
        <f>IF(fun[[#This Row],[FireplaceQu]]="Ex",5,IF(fun[[#This Row],[FireplaceQu]]="Gd",4,IF(fun[[#This Row],[FireplaceQu]]="TA",3,IF(fun[[#This Row],[FireplaceQu]]="Fa",2,0))))</f>
        <v>2</v>
      </c>
      <c r="BW506" t="s">
        <v>134</v>
      </c>
      <c r="BX506">
        <v>1974</v>
      </c>
      <c r="BY506" t="s">
        <v>128</v>
      </c>
      <c r="BZ506">
        <v>2</v>
      </c>
      <c r="CA506">
        <v>440</v>
      </c>
      <c r="CB506" t="s">
        <v>124</v>
      </c>
      <c r="CC506">
        <f>IF(fun[[#This Row],[GarageQual]]="Ex",5,IF(fun[[#This Row],[GarageQual]]="Gd",4,IF(fun[[#This Row],[GarageQual]]="TA",3,IF(fun[[#This Row],[GarageQual]]="Fa",2,IF(fun[[#This Row],[GarageQual]]="Po",1,0)))))</f>
        <v>3</v>
      </c>
      <c r="CD506" t="s">
        <v>124</v>
      </c>
      <c r="CE506">
        <f>IF(fun[[#This Row],[GarageCond]]="Ex",5,IF(fun[[#This Row],[GarageCond]]="Gd",4,IF(fun[[#This Row],[GarageCond]]="TA",3,IF(fun[[#This Row],[GarageCond]]="Fa",2,IF(fun[[#This Row],[GarageCond]]="Po",1,0)))))</f>
        <v>3</v>
      </c>
      <c r="CF506" t="s">
        <v>131</v>
      </c>
      <c r="CG506">
        <v>260</v>
      </c>
      <c r="CH506">
        <v>0</v>
      </c>
      <c r="CI506">
        <v>0</v>
      </c>
      <c r="CJ506">
        <v>0</v>
      </c>
      <c r="CK506">
        <v>0</v>
      </c>
      <c r="CL506">
        <f>(0.5*fun[[#This Row],[WoodDeckSF]])+fun[[#This Row],[OpenPorchSF]]+(2*fun[[#This Row],[EnclosedPorch]])+(1.5*fun[[#This Row],[3SsnPorch]])+fun[[#This Row],[ScreenPorch]]</f>
        <v>130</v>
      </c>
      <c r="CM506">
        <v>0</v>
      </c>
      <c r="CN506" t="s">
        <v>109</v>
      </c>
      <c r="CO506">
        <f>IF(fun[[#This Row],[PoolQC]]="Ex",5,IF(fun[[#This Row],[PoolQC]]="Gd",4,IF(fun[[#This Row],[PoolQC]]="TA",3,IF(fun[[#This Row],[PoolQC]]="Fa",2,IF(fun[[#This Row],[PoolQC]]="Po",1,0)))))</f>
        <v>0</v>
      </c>
      <c r="CP506" t="s">
        <v>109</v>
      </c>
      <c r="CQ506" t="s">
        <v>109</v>
      </c>
      <c r="CR506">
        <v>0</v>
      </c>
      <c r="CS506">
        <v>6</v>
      </c>
      <c r="CT506">
        <v>2009</v>
      </c>
      <c r="CU506" t="s">
        <v>136</v>
      </c>
      <c r="CV506" t="s">
        <v>137</v>
      </c>
      <c r="CW506">
        <f>COUNTIF(fun[[#This Row],[Id]:[SaleCondition]],0)</f>
        <v>14</v>
      </c>
      <c r="CX506">
        <f>COUNTIF(fun[[#This Row],[Id]:[SaleCondition]],"NA")</f>
        <v>4</v>
      </c>
      <c r="CY506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506">
        <f>fun[NUM_ExCond]+fun[NUM_BsmtCond]+fun[NUM_GarCond]</f>
        <v>9</v>
      </c>
      <c r="DA5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5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</v>
      </c>
      <c r="DC506">
        <v>147000</v>
      </c>
    </row>
    <row r="507" spans="1:107" x14ac:dyDescent="0.25">
      <c r="A507">
        <v>506</v>
      </c>
      <c r="B507">
        <v>90</v>
      </c>
      <c r="C507" t="s">
        <v>168</v>
      </c>
      <c r="D507">
        <f>IF(fun[[#This Row],[MSZoning]]="RL",1,0)</f>
        <v>0</v>
      </c>
      <c r="E507">
        <f>IF(fun[[#This Row],[rl]]="RM",1,0)</f>
        <v>0</v>
      </c>
      <c r="F507">
        <f>IF(fun[[#This Row],[rm]]="RH",1,0)</f>
        <v>0</v>
      </c>
      <c r="G507">
        <f>IF(fun[[#This Row],[rh]]="C (all)",1,0)</f>
        <v>0</v>
      </c>
      <c r="H507">
        <v>60</v>
      </c>
      <c r="I507">
        <f>IF(fun[[#This Row],[LotFrontage]]="NA",0,fun[[#This Row],[LotFrontage]])</f>
        <v>60</v>
      </c>
      <c r="J507">
        <v>7596</v>
      </c>
      <c r="K507" t="s">
        <v>108</v>
      </c>
      <c r="L507" t="s">
        <v>200</v>
      </c>
      <c r="M507" t="s">
        <v>110</v>
      </c>
      <c r="N507" t="s">
        <v>111</v>
      </c>
      <c r="O507" t="s">
        <v>112</v>
      </c>
      <c r="P507" t="s">
        <v>113</v>
      </c>
      <c r="Q507" t="s">
        <v>114</v>
      </c>
      <c r="R507" t="s">
        <v>169</v>
      </c>
      <c r="S507" t="s">
        <v>170</v>
      </c>
      <c r="T507" t="s">
        <v>116</v>
      </c>
      <c r="U507" t="s">
        <v>193</v>
      </c>
      <c r="V507" t="s">
        <v>118</v>
      </c>
      <c r="W507">
        <v>5</v>
      </c>
      <c r="X507">
        <v>5</v>
      </c>
      <c r="Y507">
        <v>1952</v>
      </c>
      <c r="Z507">
        <v>1952</v>
      </c>
      <c r="AA507" t="s">
        <v>178</v>
      </c>
      <c r="AB507" t="s">
        <v>120</v>
      </c>
      <c r="AC507" t="s">
        <v>150</v>
      </c>
      <c r="AD507" t="s">
        <v>150</v>
      </c>
      <c r="AE507" t="s">
        <v>122</v>
      </c>
      <c r="AF507">
        <v>360</v>
      </c>
      <c r="AG507" t="s">
        <v>124</v>
      </c>
      <c r="AH507">
        <f>IF(fun[[#This Row],[ExterQual]]="Ex",5,IF(fun[[#This Row],[ExterQual]]="Gd",4,IF(fun[[#This Row],[ExterQual]]="TA",3,IF(fun[[#This Row],[ExterQual]]="Fa",2,1))))</f>
        <v>3</v>
      </c>
      <c r="AI507" t="s">
        <v>124</v>
      </c>
      <c r="AJ507">
        <f>IF(fun[[#This Row],[ExterCond]]="Ex",5,IF(fun[[#This Row],[ExterCond]]="Gd",4,IF(fun[[#This Row],[ExterCond]]="TA",3,IF(fun[[#This Row],[ExterCond]]="Fa",2,1))))</f>
        <v>3</v>
      </c>
      <c r="AK507" t="s">
        <v>144</v>
      </c>
      <c r="AL507" t="s">
        <v>124</v>
      </c>
      <c r="AM507">
        <f>IF(fun[[#This Row],[BsmtQual]]="Ex",5,IF(fun[[#This Row],[BsmtQual]]="Gd",4,IF(fun[[#This Row],[BsmtQual]]="TA",3,IF(fun[[#This Row],[BsmtQual]]="Fa",2,IF(fun[[#This Row],[BsmtQual]]="Po",1,0)))))</f>
        <v>3</v>
      </c>
      <c r="AN507" t="s">
        <v>124</v>
      </c>
      <c r="AO507">
        <f>IF(fun[[#This Row],[BsmtCond]]="Ex",5,IF(fun[[#This Row],[BsmtCond]]="Gd",4,IF(fun[[#This Row],[BsmtCond]]="TA",3,IF(fun[[#This Row],[BsmtCond]]="Fa",2,IF(fun[[#This Row],[BsmtCond]]="Po",1,0)))))</f>
        <v>3</v>
      </c>
      <c r="AP507" t="s">
        <v>126</v>
      </c>
      <c r="AQ507">
        <f>IF(fun[[#This Row],[BsmtExposure]]="Gd",3,IF(fun[[#This Row],[BsmtExposure]]="Av",2,IF(fun[[#This Row],[BsmtExposure]]="Mn",1,0)))</f>
        <v>0</v>
      </c>
      <c r="AR507" t="s">
        <v>128</v>
      </c>
      <c r="AS507">
        <v>0</v>
      </c>
      <c r="AT507" t="s">
        <v>128</v>
      </c>
      <c r="AU507">
        <v>0</v>
      </c>
      <c r="AV507">
        <v>960</v>
      </c>
      <c r="AW507">
        <v>960</v>
      </c>
      <c r="AX507" t="s">
        <v>129</v>
      </c>
      <c r="AY507" t="s">
        <v>123</v>
      </c>
      <c r="AZ507">
        <f>IF(fun[[#This Row],[HeatingQC]]="Ex",5,IF(fun[[#This Row],[HeatingQC]]="Gd",4,IF(fun[[#This Row],[HeatingQC]]="TA",3,IF(fun[[#This Row],[HeatingQC]]="Fa",2,IF(fun[[#This Row],[HeatingQC]]="Po",1,0)))))</f>
        <v>4</v>
      </c>
      <c r="BA507" t="s">
        <v>131</v>
      </c>
      <c r="BB507" t="s">
        <v>132</v>
      </c>
      <c r="BC507">
        <v>960</v>
      </c>
      <c r="BD507">
        <v>1000</v>
      </c>
      <c r="BE507">
        <v>0</v>
      </c>
      <c r="BF507">
        <v>1960</v>
      </c>
      <c r="BG507">
        <f>LOG(fun[[#This Row],[GrLivArea]])</f>
        <v>3.2922560713564759</v>
      </c>
      <c r="BH507">
        <v>0</v>
      </c>
      <c r="BI507">
        <v>0</v>
      </c>
      <c r="BJ507">
        <f>fun[[#This Row],[BsmtFullBath]]+(0.5*fun[[#This Row],[BsmtHalfBath]])</f>
        <v>0</v>
      </c>
      <c r="BK507">
        <v>2</v>
      </c>
      <c r="BL507">
        <v>0</v>
      </c>
      <c r="BM507">
        <f>fun[[#This Row],[HalfBath]]+fun[[#This Row],[TOTBaseBath]]+fun[[#This Row],[FullBath]]</f>
        <v>2</v>
      </c>
      <c r="BN507">
        <v>4</v>
      </c>
      <c r="BO507">
        <v>2</v>
      </c>
      <c r="BP507" t="s">
        <v>124</v>
      </c>
      <c r="BQ507">
        <f>IF(fun[[#This Row],[KitchenQual]]="Ex",5,IF(fun[[#This Row],[KitchenQual]]="Gd",4,IF(fun[[#This Row],[KitchenQual]]="TA",3,IF(fun[[#This Row],[KitchenQual]]="Fa",2,0))))</f>
        <v>3</v>
      </c>
      <c r="BR507">
        <v>10</v>
      </c>
      <c r="BS507" t="s">
        <v>133</v>
      </c>
      <c r="BT507">
        <v>0</v>
      </c>
      <c r="BU507" t="s">
        <v>109</v>
      </c>
      <c r="BV507">
        <f>IF(fun[[#This Row],[FireplaceQu]]="Ex",5,IF(fun[[#This Row],[FireplaceQu]]="Gd",4,IF(fun[[#This Row],[FireplaceQu]]="TA",3,IF(fun[[#This Row],[FireplaceQu]]="Fa",2,0))))</f>
        <v>0</v>
      </c>
      <c r="BW507" t="s">
        <v>153</v>
      </c>
      <c r="BX507">
        <v>1952</v>
      </c>
      <c r="BY507" t="s">
        <v>128</v>
      </c>
      <c r="BZ507">
        <v>2</v>
      </c>
      <c r="CA507">
        <v>400</v>
      </c>
      <c r="CB507" t="s">
        <v>124</v>
      </c>
      <c r="CC507">
        <f>IF(fun[[#This Row],[GarageQual]]="Ex",5,IF(fun[[#This Row],[GarageQual]]="Gd",4,IF(fun[[#This Row],[GarageQual]]="TA",3,IF(fun[[#This Row],[GarageQual]]="Fa",2,IF(fun[[#This Row],[GarageQual]]="Po",1,0)))))</f>
        <v>3</v>
      </c>
      <c r="CD507" t="s">
        <v>124</v>
      </c>
      <c r="CE507">
        <f>IF(fun[[#This Row],[GarageCond]]="Ex",5,IF(fun[[#This Row],[GarageCond]]="Gd",4,IF(fun[[#This Row],[GarageCond]]="TA",3,IF(fun[[#This Row],[GarageCond]]="Fa",2,IF(fun[[#This Row],[GarageCond]]="Po",1,0)))))</f>
        <v>3</v>
      </c>
      <c r="CF507" t="s">
        <v>203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f>(0.5*fun[[#This Row],[WoodDeckSF]])+fun[[#This Row],[OpenPorchSF]]+(2*fun[[#This Row],[EnclosedPorch]])+(1.5*fun[[#This Row],[3SsnPorch]])+fun[[#This Row],[ScreenPorch]]</f>
        <v>0</v>
      </c>
      <c r="CM507">
        <v>0</v>
      </c>
      <c r="CN507" t="s">
        <v>109</v>
      </c>
      <c r="CO507">
        <f>IF(fun[[#This Row],[PoolQC]]="Ex",5,IF(fun[[#This Row],[PoolQC]]="Gd",4,IF(fun[[#This Row],[PoolQC]]="TA",3,IF(fun[[#This Row],[PoolQC]]="Fa",2,IF(fun[[#This Row],[PoolQC]]="Po",1,0)))))</f>
        <v>0</v>
      </c>
      <c r="CP507" t="s">
        <v>109</v>
      </c>
      <c r="CQ507" t="s">
        <v>109</v>
      </c>
      <c r="CR507">
        <v>0</v>
      </c>
      <c r="CS507">
        <v>7</v>
      </c>
      <c r="CT507">
        <v>2009</v>
      </c>
      <c r="CU507" t="s">
        <v>199</v>
      </c>
      <c r="CV507" t="s">
        <v>137</v>
      </c>
      <c r="CW507">
        <f>COUNTIF(fun[[#This Row],[Id]:[SaleCondition]],0)</f>
        <v>23</v>
      </c>
      <c r="CX507">
        <f>COUNTIF(fun[[#This Row],[Id]:[SaleCondition]],"NA")</f>
        <v>4</v>
      </c>
      <c r="CY50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507">
        <f>fun[NUM_ExCond]+fun[NUM_BsmtCond]+fun[NUM_GarCond]</f>
        <v>9</v>
      </c>
      <c r="DA5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5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507">
        <v>124500</v>
      </c>
    </row>
    <row r="508" spans="1:107" x14ac:dyDescent="0.25">
      <c r="A508">
        <v>507</v>
      </c>
      <c r="B508">
        <v>60</v>
      </c>
      <c r="C508" t="s">
        <v>107</v>
      </c>
      <c r="D508">
        <f>IF(fun[[#This Row],[MSZoning]]="RL",1,0)</f>
        <v>1</v>
      </c>
      <c r="E508">
        <f>IF(fun[[#This Row],[rl]]="RM",1,0)</f>
        <v>0</v>
      </c>
      <c r="F508">
        <f>IF(fun[[#This Row],[rm]]="RH",1,0)</f>
        <v>0</v>
      </c>
      <c r="G508">
        <f>IF(fun[[#This Row],[rh]]="C (all)",1,0)</f>
        <v>0</v>
      </c>
      <c r="H508">
        <v>80</v>
      </c>
      <c r="I508">
        <f>IF(fun[[#This Row],[LotFrontage]]="NA",0,fun[[#This Row],[LotFrontage]])</f>
        <v>80</v>
      </c>
      <c r="J508">
        <v>9554</v>
      </c>
      <c r="K508" t="s">
        <v>108</v>
      </c>
      <c r="L508" t="s">
        <v>109</v>
      </c>
      <c r="M508" t="s">
        <v>146</v>
      </c>
      <c r="N508" t="s">
        <v>111</v>
      </c>
      <c r="O508" t="s">
        <v>112</v>
      </c>
      <c r="P508" t="s">
        <v>113</v>
      </c>
      <c r="Q508" t="s">
        <v>114</v>
      </c>
      <c r="R508" t="s">
        <v>196</v>
      </c>
      <c r="S508" t="s">
        <v>116</v>
      </c>
      <c r="T508" t="s">
        <v>116</v>
      </c>
      <c r="U508" t="s">
        <v>117</v>
      </c>
      <c r="V508" t="s">
        <v>118</v>
      </c>
      <c r="W508">
        <v>8</v>
      </c>
      <c r="X508">
        <v>5</v>
      </c>
      <c r="Y508">
        <v>1993</v>
      </c>
      <c r="Z508">
        <v>1994</v>
      </c>
      <c r="AA508" t="s">
        <v>119</v>
      </c>
      <c r="AB508" t="s">
        <v>120</v>
      </c>
      <c r="AC508" t="s">
        <v>121</v>
      </c>
      <c r="AD508" t="s">
        <v>121</v>
      </c>
      <c r="AE508" t="s">
        <v>122</v>
      </c>
      <c r="AF508">
        <v>125</v>
      </c>
      <c r="AG508" t="s">
        <v>123</v>
      </c>
      <c r="AH508">
        <f>IF(fun[[#This Row],[ExterQual]]="Ex",5,IF(fun[[#This Row],[ExterQual]]="Gd",4,IF(fun[[#This Row],[ExterQual]]="TA",3,IF(fun[[#This Row],[ExterQual]]="Fa",2,1))))</f>
        <v>4</v>
      </c>
      <c r="AI508" t="s">
        <v>124</v>
      </c>
      <c r="AJ508">
        <f>IF(fun[[#This Row],[ExterCond]]="Ex",5,IF(fun[[#This Row],[ExterCond]]="Gd",4,IF(fun[[#This Row],[ExterCond]]="TA",3,IF(fun[[#This Row],[ExterCond]]="Fa",2,1))))</f>
        <v>3</v>
      </c>
      <c r="AK508" t="s">
        <v>125</v>
      </c>
      <c r="AL508" t="s">
        <v>123</v>
      </c>
      <c r="AM508">
        <f>IF(fun[[#This Row],[BsmtQual]]="Ex",5,IF(fun[[#This Row],[BsmtQual]]="Gd",4,IF(fun[[#This Row],[BsmtQual]]="TA",3,IF(fun[[#This Row],[BsmtQual]]="Fa",2,IF(fun[[#This Row],[BsmtQual]]="Po",1,0)))))</f>
        <v>4</v>
      </c>
      <c r="AN508" t="s">
        <v>124</v>
      </c>
      <c r="AO508">
        <f>IF(fun[[#This Row],[BsmtCond]]="Ex",5,IF(fun[[#This Row],[BsmtCond]]="Gd",4,IF(fun[[#This Row],[BsmtCond]]="TA",3,IF(fun[[#This Row],[BsmtCond]]="Fa",2,IF(fun[[#This Row],[BsmtCond]]="Po",1,0)))))</f>
        <v>3</v>
      </c>
      <c r="AP508" t="s">
        <v>126</v>
      </c>
      <c r="AQ508">
        <f>IF(fun[[#This Row],[BsmtExposure]]="Gd",3,IF(fun[[#This Row],[BsmtExposure]]="Av",2,IF(fun[[#This Row],[BsmtExposure]]="Mn",1,0)))</f>
        <v>0</v>
      </c>
      <c r="AR508" t="s">
        <v>127</v>
      </c>
      <c r="AS508">
        <v>380</v>
      </c>
      <c r="AT508" t="s">
        <v>128</v>
      </c>
      <c r="AU508">
        <v>0</v>
      </c>
      <c r="AV508">
        <v>397</v>
      </c>
      <c r="AW508">
        <v>777</v>
      </c>
      <c r="AX508" t="s">
        <v>129</v>
      </c>
      <c r="AY508" t="s">
        <v>130</v>
      </c>
      <c r="AZ508">
        <f>IF(fun[[#This Row],[HeatingQC]]="Ex",5,IF(fun[[#This Row],[HeatingQC]]="Gd",4,IF(fun[[#This Row],[HeatingQC]]="TA",3,IF(fun[[#This Row],[HeatingQC]]="Fa",2,IF(fun[[#This Row],[HeatingQC]]="Po",1,0)))))</f>
        <v>5</v>
      </c>
      <c r="BA508" t="s">
        <v>131</v>
      </c>
      <c r="BB508" t="s">
        <v>132</v>
      </c>
      <c r="BC508">
        <v>1065</v>
      </c>
      <c r="BD508">
        <v>846</v>
      </c>
      <c r="BE508">
        <v>0</v>
      </c>
      <c r="BF508">
        <v>1911</v>
      </c>
      <c r="BG508">
        <f>LOG(fun[[#This Row],[GrLivArea]])</f>
        <v>3.2812606870550129</v>
      </c>
      <c r="BH508">
        <v>0</v>
      </c>
      <c r="BI508">
        <v>0</v>
      </c>
      <c r="BJ508">
        <f>fun[[#This Row],[BsmtFullBath]]+(0.5*fun[[#This Row],[BsmtHalfBath]])</f>
        <v>0</v>
      </c>
      <c r="BK508">
        <v>2</v>
      </c>
      <c r="BL508">
        <v>1</v>
      </c>
      <c r="BM508">
        <f>fun[[#This Row],[HalfBath]]+fun[[#This Row],[TOTBaseBath]]+fun[[#This Row],[FullBath]]</f>
        <v>3</v>
      </c>
      <c r="BN508">
        <v>3</v>
      </c>
      <c r="BO508">
        <v>1</v>
      </c>
      <c r="BP508" t="s">
        <v>123</v>
      </c>
      <c r="BQ508">
        <f>IF(fun[[#This Row],[KitchenQual]]="Ex",5,IF(fun[[#This Row],[KitchenQual]]="Gd",4,IF(fun[[#This Row],[KitchenQual]]="TA",3,IF(fun[[#This Row],[KitchenQual]]="Fa",2,0))))</f>
        <v>4</v>
      </c>
      <c r="BR508">
        <v>8</v>
      </c>
      <c r="BS508" t="s">
        <v>133</v>
      </c>
      <c r="BT508">
        <v>1</v>
      </c>
      <c r="BU508" t="s">
        <v>124</v>
      </c>
      <c r="BV508">
        <f>IF(fun[[#This Row],[FireplaceQu]]="Ex",5,IF(fun[[#This Row],[FireplaceQu]]="Gd",4,IF(fun[[#This Row],[FireplaceQu]]="TA",3,IF(fun[[#This Row],[FireplaceQu]]="Fa",2,0))))</f>
        <v>3</v>
      </c>
      <c r="BW508" t="s">
        <v>134</v>
      </c>
      <c r="BX508">
        <v>1993</v>
      </c>
      <c r="BY508" t="s">
        <v>135</v>
      </c>
      <c r="BZ508">
        <v>2</v>
      </c>
      <c r="CA508">
        <v>471</v>
      </c>
      <c r="CB508" t="s">
        <v>124</v>
      </c>
      <c r="CC508">
        <f>IF(fun[[#This Row],[GarageQual]]="Ex",5,IF(fun[[#This Row],[GarageQual]]="Gd",4,IF(fun[[#This Row],[GarageQual]]="TA",3,IF(fun[[#This Row],[GarageQual]]="Fa",2,IF(fun[[#This Row],[GarageQual]]="Po",1,0)))))</f>
        <v>3</v>
      </c>
      <c r="CD508" t="s">
        <v>124</v>
      </c>
      <c r="CE508">
        <f>IF(fun[[#This Row],[GarageCond]]="Ex",5,IF(fun[[#This Row],[GarageCond]]="Gd",4,IF(fun[[#This Row],[GarageCond]]="TA",3,IF(fun[[#This Row],[GarageCond]]="Fa",2,IF(fun[[#This Row],[GarageCond]]="Po",1,0)))))</f>
        <v>3</v>
      </c>
      <c r="CF508" t="s">
        <v>131</v>
      </c>
      <c r="CG508">
        <v>182</v>
      </c>
      <c r="CH508">
        <v>81</v>
      </c>
      <c r="CI508">
        <v>0</v>
      </c>
      <c r="CJ508">
        <v>0</v>
      </c>
      <c r="CK508">
        <v>0</v>
      </c>
      <c r="CL508">
        <f>(0.5*fun[[#This Row],[WoodDeckSF]])+fun[[#This Row],[OpenPorchSF]]+(2*fun[[#This Row],[EnclosedPorch]])+(1.5*fun[[#This Row],[3SsnPorch]])+fun[[#This Row],[ScreenPorch]]</f>
        <v>172</v>
      </c>
      <c r="CM508">
        <v>0</v>
      </c>
      <c r="CN508" t="s">
        <v>109</v>
      </c>
      <c r="CO508">
        <f>IF(fun[[#This Row],[PoolQC]]="Ex",5,IF(fun[[#This Row],[PoolQC]]="Gd",4,IF(fun[[#This Row],[PoolQC]]="TA",3,IF(fun[[#This Row],[PoolQC]]="Fa",2,IF(fun[[#This Row],[PoolQC]]="Po",1,0)))))</f>
        <v>0</v>
      </c>
      <c r="CP508" t="s">
        <v>109</v>
      </c>
      <c r="CQ508" t="s">
        <v>109</v>
      </c>
      <c r="CR508">
        <v>0</v>
      </c>
      <c r="CS508">
        <v>9</v>
      </c>
      <c r="CT508">
        <v>2006</v>
      </c>
      <c r="CU508" t="s">
        <v>136</v>
      </c>
      <c r="CV508" t="s">
        <v>137</v>
      </c>
      <c r="CW508">
        <f>COUNTIF(fun[[#This Row],[Id]:[SaleCondition]],0)</f>
        <v>15</v>
      </c>
      <c r="CX508">
        <f>COUNTIF(fun[[#This Row],[Id]:[SaleCondition]],"NA")</f>
        <v>4</v>
      </c>
      <c r="CY508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508">
        <f>fun[NUM_ExCond]+fun[NUM_BsmtCond]+fun[NUM_GarCond]</f>
        <v>9</v>
      </c>
      <c r="DA5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5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508">
        <v>215000</v>
      </c>
    </row>
    <row r="509" spans="1:107" x14ac:dyDescent="0.25">
      <c r="A509">
        <v>508</v>
      </c>
      <c r="B509">
        <v>20</v>
      </c>
      <c r="C509" t="s">
        <v>218</v>
      </c>
      <c r="D509">
        <f>IF(fun[[#This Row],[MSZoning]]="RL",1,0)</f>
        <v>0</v>
      </c>
      <c r="E509">
        <f>IF(fun[[#This Row],[rl]]="RM",1,0)</f>
        <v>0</v>
      </c>
      <c r="F509">
        <f>IF(fun[[#This Row],[rm]]="RH",1,0)</f>
        <v>0</v>
      </c>
      <c r="G509">
        <f>IF(fun[[#This Row],[rh]]="C (all)",1,0)</f>
        <v>0</v>
      </c>
      <c r="H509">
        <v>75</v>
      </c>
      <c r="I509">
        <f>IF(fun[[#This Row],[LotFrontage]]="NA",0,fun[[#This Row],[LotFrontage]])</f>
        <v>75</v>
      </c>
      <c r="J509">
        <v>7862</v>
      </c>
      <c r="K509" t="s">
        <v>108</v>
      </c>
      <c r="L509" t="s">
        <v>109</v>
      </c>
      <c r="M509" t="s">
        <v>146</v>
      </c>
      <c r="N509" t="s">
        <v>111</v>
      </c>
      <c r="O509" t="s">
        <v>112</v>
      </c>
      <c r="P509" t="s">
        <v>113</v>
      </c>
      <c r="Q509" t="s">
        <v>114</v>
      </c>
      <c r="R509" t="s">
        <v>162</v>
      </c>
      <c r="S509" t="s">
        <v>116</v>
      </c>
      <c r="T509" t="s">
        <v>116</v>
      </c>
      <c r="U509" t="s">
        <v>117</v>
      </c>
      <c r="V509" t="s">
        <v>141</v>
      </c>
      <c r="W509">
        <v>6</v>
      </c>
      <c r="X509">
        <v>5</v>
      </c>
      <c r="Y509">
        <v>2009</v>
      </c>
      <c r="Z509">
        <v>2009</v>
      </c>
      <c r="AA509" t="s">
        <v>119</v>
      </c>
      <c r="AB509" t="s">
        <v>120</v>
      </c>
      <c r="AC509" t="s">
        <v>121</v>
      </c>
      <c r="AD509" t="s">
        <v>121</v>
      </c>
      <c r="AE509" t="s">
        <v>143</v>
      </c>
      <c r="AF509">
        <v>0</v>
      </c>
      <c r="AG509" t="s">
        <v>123</v>
      </c>
      <c r="AH509">
        <f>IF(fun[[#This Row],[ExterQual]]="Ex",5,IF(fun[[#This Row],[ExterQual]]="Gd",4,IF(fun[[#This Row],[ExterQual]]="TA",3,IF(fun[[#This Row],[ExterQual]]="Fa",2,1))))</f>
        <v>4</v>
      </c>
      <c r="AI509" t="s">
        <v>124</v>
      </c>
      <c r="AJ509">
        <f>IF(fun[[#This Row],[ExterCond]]="Ex",5,IF(fun[[#This Row],[ExterCond]]="Gd",4,IF(fun[[#This Row],[ExterCond]]="TA",3,IF(fun[[#This Row],[ExterCond]]="Fa",2,1))))</f>
        <v>3</v>
      </c>
      <c r="AK509" t="s">
        <v>125</v>
      </c>
      <c r="AL509" t="s">
        <v>123</v>
      </c>
      <c r="AM509">
        <f>IF(fun[[#This Row],[BsmtQual]]="Ex",5,IF(fun[[#This Row],[BsmtQual]]="Gd",4,IF(fun[[#This Row],[BsmtQual]]="TA",3,IF(fun[[#This Row],[BsmtQual]]="Fa",2,IF(fun[[#This Row],[BsmtQual]]="Po",1,0)))))</f>
        <v>4</v>
      </c>
      <c r="AN509" t="s">
        <v>124</v>
      </c>
      <c r="AO509">
        <f>IF(fun[[#This Row],[BsmtCond]]="Ex",5,IF(fun[[#This Row],[BsmtCond]]="Gd",4,IF(fun[[#This Row],[BsmtCond]]="TA",3,IF(fun[[#This Row],[BsmtCond]]="Fa",2,IF(fun[[#This Row],[BsmtCond]]="Po",1,0)))))</f>
        <v>3</v>
      </c>
      <c r="AP509" t="s">
        <v>126</v>
      </c>
      <c r="AQ509">
        <f>IF(fun[[#This Row],[BsmtExposure]]="Gd",3,IF(fun[[#This Row],[BsmtExposure]]="Av",2,IF(fun[[#This Row],[BsmtExposure]]="Mn",1,0)))</f>
        <v>0</v>
      </c>
      <c r="AR509" t="s">
        <v>127</v>
      </c>
      <c r="AS509">
        <v>27</v>
      </c>
      <c r="AT509" t="s">
        <v>128</v>
      </c>
      <c r="AU509">
        <v>0</v>
      </c>
      <c r="AV509">
        <v>1191</v>
      </c>
      <c r="AW509">
        <v>1218</v>
      </c>
      <c r="AX509" t="s">
        <v>129</v>
      </c>
      <c r="AY509" t="s">
        <v>130</v>
      </c>
      <c r="AZ509">
        <f>IF(fun[[#This Row],[HeatingQC]]="Ex",5,IF(fun[[#This Row],[HeatingQC]]="Gd",4,IF(fun[[#This Row],[HeatingQC]]="TA",3,IF(fun[[#This Row],[HeatingQC]]="Fa",2,IF(fun[[#This Row],[HeatingQC]]="Po",1,0)))))</f>
        <v>5</v>
      </c>
      <c r="BA509" t="s">
        <v>131</v>
      </c>
      <c r="BB509" t="s">
        <v>132</v>
      </c>
      <c r="BC509">
        <v>1218</v>
      </c>
      <c r="BD509">
        <v>0</v>
      </c>
      <c r="BE509">
        <v>0</v>
      </c>
      <c r="BF509">
        <v>1218</v>
      </c>
      <c r="BG509">
        <f>LOG(fun[[#This Row],[GrLivArea]])</f>
        <v>3.0856472882968564</v>
      </c>
      <c r="BH509">
        <v>0</v>
      </c>
      <c r="BI509">
        <v>0</v>
      </c>
      <c r="BJ509">
        <f>fun[[#This Row],[BsmtFullBath]]+(0.5*fun[[#This Row],[BsmtHalfBath]])</f>
        <v>0</v>
      </c>
      <c r="BK509">
        <v>2</v>
      </c>
      <c r="BL509">
        <v>0</v>
      </c>
      <c r="BM509">
        <f>fun[[#This Row],[HalfBath]]+fun[[#This Row],[TOTBaseBath]]+fun[[#This Row],[FullBath]]</f>
        <v>2</v>
      </c>
      <c r="BN509">
        <v>2</v>
      </c>
      <c r="BO509">
        <v>1</v>
      </c>
      <c r="BP509" t="s">
        <v>123</v>
      </c>
      <c r="BQ509">
        <f>IF(fun[[#This Row],[KitchenQual]]="Ex",5,IF(fun[[#This Row],[KitchenQual]]="Gd",4,IF(fun[[#This Row],[KitchenQual]]="TA",3,IF(fun[[#This Row],[KitchenQual]]="Fa",2,0))))</f>
        <v>4</v>
      </c>
      <c r="BR509">
        <v>4</v>
      </c>
      <c r="BS509" t="s">
        <v>133</v>
      </c>
      <c r="BT509">
        <v>0</v>
      </c>
      <c r="BU509" t="s">
        <v>109</v>
      </c>
      <c r="BV509">
        <f>IF(fun[[#This Row],[FireplaceQu]]="Ex",5,IF(fun[[#This Row],[FireplaceQu]]="Gd",4,IF(fun[[#This Row],[FireplaceQu]]="TA",3,IF(fun[[#This Row],[FireplaceQu]]="Fa",2,0))))</f>
        <v>0</v>
      </c>
      <c r="BW509" t="s">
        <v>134</v>
      </c>
      <c r="BX509">
        <v>2009</v>
      </c>
      <c r="BY509" t="s">
        <v>183</v>
      </c>
      <c r="BZ509">
        <v>2</v>
      </c>
      <c r="CA509">
        <v>676</v>
      </c>
      <c r="CB509" t="s">
        <v>124</v>
      </c>
      <c r="CC509">
        <f>IF(fun[[#This Row],[GarageQual]]="Ex",5,IF(fun[[#This Row],[GarageQual]]="Gd",4,IF(fun[[#This Row],[GarageQual]]="TA",3,IF(fun[[#This Row],[GarageQual]]="Fa",2,IF(fun[[#This Row],[GarageQual]]="Po",1,0)))))</f>
        <v>3</v>
      </c>
      <c r="CD509" t="s">
        <v>124</v>
      </c>
      <c r="CE509">
        <f>IF(fun[[#This Row],[GarageCond]]="Ex",5,IF(fun[[#This Row],[GarageCond]]="Gd",4,IF(fun[[#This Row],[GarageCond]]="TA",3,IF(fun[[#This Row],[GarageCond]]="Fa",2,IF(fun[[#This Row],[GarageCond]]="Po",1,0)))))</f>
        <v>3</v>
      </c>
      <c r="CF509" t="s">
        <v>131</v>
      </c>
      <c r="CG509">
        <v>0</v>
      </c>
      <c r="CH509">
        <v>102</v>
      </c>
      <c r="CI509">
        <v>0</v>
      </c>
      <c r="CJ509">
        <v>0</v>
      </c>
      <c r="CK509">
        <v>0</v>
      </c>
      <c r="CL509">
        <f>(0.5*fun[[#This Row],[WoodDeckSF]])+fun[[#This Row],[OpenPorchSF]]+(2*fun[[#This Row],[EnclosedPorch]])+(1.5*fun[[#This Row],[3SsnPorch]])+fun[[#This Row],[ScreenPorch]]</f>
        <v>102</v>
      </c>
      <c r="CM509">
        <v>0</v>
      </c>
      <c r="CN509" t="s">
        <v>109</v>
      </c>
      <c r="CO509">
        <f>IF(fun[[#This Row],[PoolQC]]="Ex",5,IF(fun[[#This Row],[PoolQC]]="Gd",4,IF(fun[[#This Row],[PoolQC]]="TA",3,IF(fun[[#This Row],[PoolQC]]="Fa",2,IF(fun[[#This Row],[PoolQC]]="Po",1,0)))))</f>
        <v>0</v>
      </c>
      <c r="CP509" t="s">
        <v>109</v>
      </c>
      <c r="CQ509" t="s">
        <v>109</v>
      </c>
      <c r="CR509">
        <v>0</v>
      </c>
      <c r="CS509">
        <v>9</v>
      </c>
      <c r="CT509">
        <v>2009</v>
      </c>
      <c r="CU509" t="s">
        <v>184</v>
      </c>
      <c r="CV509" t="s">
        <v>185</v>
      </c>
      <c r="CW509">
        <f>COUNTIF(fun[[#This Row],[Id]:[SaleCondition]],0)</f>
        <v>22</v>
      </c>
      <c r="CX509">
        <f>COUNTIF(fun[[#This Row],[Id]:[SaleCondition]],"NA")</f>
        <v>5</v>
      </c>
      <c r="CY509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509">
        <f>fun[NUM_ExCond]+fun[NUM_BsmtCond]+fun[NUM_GarCond]</f>
        <v>9</v>
      </c>
      <c r="DA5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5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509">
        <v>208300</v>
      </c>
    </row>
    <row r="510" spans="1:107" x14ac:dyDescent="0.25">
      <c r="A510">
        <v>509</v>
      </c>
      <c r="B510">
        <v>70</v>
      </c>
      <c r="C510" t="s">
        <v>168</v>
      </c>
      <c r="D510">
        <f>IF(fun[[#This Row],[MSZoning]]="RL",1,0)</f>
        <v>0</v>
      </c>
      <c r="E510">
        <f>IF(fun[[#This Row],[rl]]="RM",1,0)</f>
        <v>0</v>
      </c>
      <c r="F510">
        <f>IF(fun[[#This Row],[rm]]="RH",1,0)</f>
        <v>0</v>
      </c>
      <c r="G510">
        <f>IF(fun[[#This Row],[rh]]="C (all)",1,0)</f>
        <v>0</v>
      </c>
      <c r="H510">
        <v>60</v>
      </c>
      <c r="I510">
        <f>IF(fun[[#This Row],[LotFrontage]]="NA",0,fun[[#This Row],[LotFrontage]])</f>
        <v>60</v>
      </c>
      <c r="J510">
        <v>9600</v>
      </c>
      <c r="K510" t="s">
        <v>108</v>
      </c>
      <c r="L510" t="s">
        <v>109</v>
      </c>
      <c r="M510" t="s">
        <v>110</v>
      </c>
      <c r="N510" t="s">
        <v>111</v>
      </c>
      <c r="O510" t="s">
        <v>112</v>
      </c>
      <c r="P510" t="s">
        <v>113</v>
      </c>
      <c r="Q510" t="s">
        <v>114</v>
      </c>
      <c r="R510" t="s">
        <v>169</v>
      </c>
      <c r="S510" t="s">
        <v>116</v>
      </c>
      <c r="T510" t="s">
        <v>116</v>
      </c>
      <c r="U510" t="s">
        <v>117</v>
      </c>
      <c r="V510" t="s">
        <v>118</v>
      </c>
      <c r="W510">
        <v>7</v>
      </c>
      <c r="X510">
        <v>9</v>
      </c>
      <c r="Y510">
        <v>1928</v>
      </c>
      <c r="Z510">
        <v>2005</v>
      </c>
      <c r="AA510" t="s">
        <v>210</v>
      </c>
      <c r="AB510" t="s">
        <v>120</v>
      </c>
      <c r="AC510" t="s">
        <v>142</v>
      </c>
      <c r="AD510" t="s">
        <v>142</v>
      </c>
      <c r="AE510" t="s">
        <v>143</v>
      </c>
      <c r="AF510">
        <v>0</v>
      </c>
      <c r="AG510" t="s">
        <v>124</v>
      </c>
      <c r="AH510">
        <f>IF(fun[[#This Row],[ExterQual]]="Ex",5,IF(fun[[#This Row],[ExterQual]]="Gd",4,IF(fun[[#This Row],[ExterQual]]="TA",3,IF(fun[[#This Row],[ExterQual]]="Fa",2,1))))</f>
        <v>3</v>
      </c>
      <c r="AI510" t="s">
        <v>130</v>
      </c>
      <c r="AJ510">
        <f>IF(fun[[#This Row],[ExterCond]]="Ex",5,IF(fun[[#This Row],[ExterCond]]="Gd",4,IF(fun[[#This Row],[ExterCond]]="TA",3,IF(fun[[#This Row],[ExterCond]]="Fa",2,1))))</f>
        <v>5</v>
      </c>
      <c r="AK510" t="s">
        <v>152</v>
      </c>
      <c r="AL510" t="s">
        <v>124</v>
      </c>
      <c r="AM510">
        <f>IF(fun[[#This Row],[BsmtQual]]="Ex",5,IF(fun[[#This Row],[BsmtQual]]="Gd",4,IF(fun[[#This Row],[BsmtQual]]="TA",3,IF(fun[[#This Row],[BsmtQual]]="Fa",2,IF(fun[[#This Row],[BsmtQual]]="Po",1,0)))))</f>
        <v>3</v>
      </c>
      <c r="AN510" t="s">
        <v>124</v>
      </c>
      <c r="AO510">
        <f>IF(fun[[#This Row],[BsmtCond]]="Ex",5,IF(fun[[#This Row],[BsmtCond]]="Gd",4,IF(fun[[#This Row],[BsmtCond]]="TA",3,IF(fun[[#This Row],[BsmtCond]]="Fa",2,IF(fun[[#This Row],[BsmtCond]]="Po",1,0)))))</f>
        <v>3</v>
      </c>
      <c r="AP510" t="s">
        <v>126</v>
      </c>
      <c r="AQ510">
        <f>IF(fun[[#This Row],[BsmtExposure]]="Gd",3,IF(fun[[#This Row],[BsmtExposure]]="Av",2,IF(fun[[#This Row],[BsmtExposure]]="Mn",1,0)))</f>
        <v>0</v>
      </c>
      <c r="AR510" t="s">
        <v>179</v>
      </c>
      <c r="AS510">
        <v>141</v>
      </c>
      <c r="AT510" t="s">
        <v>128</v>
      </c>
      <c r="AU510">
        <v>0</v>
      </c>
      <c r="AV510">
        <v>548</v>
      </c>
      <c r="AW510">
        <v>689</v>
      </c>
      <c r="AX510" t="s">
        <v>129</v>
      </c>
      <c r="AY510" t="s">
        <v>130</v>
      </c>
      <c r="AZ510">
        <f>IF(fun[[#This Row],[HeatingQC]]="Ex",5,IF(fun[[#This Row],[HeatingQC]]="Gd",4,IF(fun[[#This Row],[HeatingQC]]="TA",3,IF(fun[[#This Row],[HeatingQC]]="Fa",2,IF(fun[[#This Row],[HeatingQC]]="Po",1,0)))))</f>
        <v>5</v>
      </c>
      <c r="BA510" t="s">
        <v>131</v>
      </c>
      <c r="BB510" t="s">
        <v>132</v>
      </c>
      <c r="BC510">
        <v>689</v>
      </c>
      <c r="BD510">
        <v>689</v>
      </c>
      <c r="BE510">
        <v>0</v>
      </c>
      <c r="BF510">
        <v>1378</v>
      </c>
      <c r="BG510">
        <f>LOG(fun[[#This Row],[GrLivArea]])</f>
        <v>3.1392492175716069</v>
      </c>
      <c r="BH510">
        <v>0</v>
      </c>
      <c r="BI510">
        <v>0</v>
      </c>
      <c r="BJ510">
        <f>fun[[#This Row],[BsmtFullBath]]+(0.5*fun[[#This Row],[BsmtHalfBath]])</f>
        <v>0</v>
      </c>
      <c r="BK510">
        <v>2</v>
      </c>
      <c r="BL510">
        <v>0</v>
      </c>
      <c r="BM510">
        <f>fun[[#This Row],[HalfBath]]+fun[[#This Row],[TOTBaseBath]]+fun[[#This Row],[FullBath]]</f>
        <v>2</v>
      </c>
      <c r="BN510">
        <v>3</v>
      </c>
      <c r="BO510">
        <v>1</v>
      </c>
      <c r="BP510" t="s">
        <v>123</v>
      </c>
      <c r="BQ510">
        <f>IF(fun[[#This Row],[KitchenQual]]="Ex",5,IF(fun[[#This Row],[KitchenQual]]="Gd",4,IF(fun[[#This Row],[KitchenQual]]="TA",3,IF(fun[[#This Row],[KitchenQual]]="Fa",2,0))))</f>
        <v>4</v>
      </c>
      <c r="BR510">
        <v>7</v>
      </c>
      <c r="BS510" t="s">
        <v>133</v>
      </c>
      <c r="BT510">
        <v>1</v>
      </c>
      <c r="BU510" t="s">
        <v>123</v>
      </c>
      <c r="BV510">
        <f>IF(fun[[#This Row],[FireplaceQu]]="Ex",5,IF(fun[[#This Row],[FireplaceQu]]="Gd",4,IF(fun[[#This Row],[FireplaceQu]]="TA",3,IF(fun[[#This Row],[FireplaceQu]]="Fa",2,0))))</f>
        <v>4</v>
      </c>
      <c r="BW510" t="s">
        <v>153</v>
      </c>
      <c r="BX510">
        <v>1928</v>
      </c>
      <c r="BY510" t="s">
        <v>128</v>
      </c>
      <c r="BZ510">
        <v>2</v>
      </c>
      <c r="CA510">
        <v>360</v>
      </c>
      <c r="CB510" t="s">
        <v>124</v>
      </c>
      <c r="CC510">
        <f>IF(fun[[#This Row],[GarageQual]]="Ex",5,IF(fun[[#This Row],[GarageQual]]="Gd",4,IF(fun[[#This Row],[GarageQual]]="TA",3,IF(fun[[#This Row],[GarageQual]]="Fa",2,IF(fun[[#This Row],[GarageQual]]="Po",1,0)))))</f>
        <v>3</v>
      </c>
      <c r="CD510" t="s">
        <v>124</v>
      </c>
      <c r="CE510">
        <f>IF(fun[[#This Row],[GarageCond]]="Ex",5,IF(fun[[#This Row],[GarageCond]]="Gd",4,IF(fun[[#This Row],[GarageCond]]="TA",3,IF(fun[[#This Row],[GarageCond]]="Fa",2,IF(fun[[#This Row],[GarageCond]]="Po",1,0)))))</f>
        <v>3</v>
      </c>
      <c r="CF510" t="s">
        <v>203</v>
      </c>
      <c r="CG510">
        <v>0</v>
      </c>
      <c r="CH510">
        <v>0</v>
      </c>
      <c r="CI510">
        <v>116</v>
      </c>
      <c r="CJ510">
        <v>0</v>
      </c>
      <c r="CK510">
        <v>0</v>
      </c>
      <c r="CL510">
        <f>(0.5*fun[[#This Row],[WoodDeckSF]])+fun[[#This Row],[OpenPorchSF]]+(2*fun[[#This Row],[EnclosedPorch]])+(1.5*fun[[#This Row],[3SsnPorch]])+fun[[#This Row],[ScreenPorch]]</f>
        <v>232</v>
      </c>
      <c r="CM510">
        <v>0</v>
      </c>
      <c r="CN510" t="s">
        <v>109</v>
      </c>
      <c r="CO510">
        <f>IF(fun[[#This Row],[PoolQC]]="Ex",5,IF(fun[[#This Row],[PoolQC]]="Gd",4,IF(fun[[#This Row],[PoolQC]]="TA",3,IF(fun[[#This Row],[PoolQC]]="Fa",2,IF(fun[[#This Row],[PoolQC]]="Po",1,0)))))</f>
        <v>0</v>
      </c>
      <c r="CP510" t="s">
        <v>109</v>
      </c>
      <c r="CQ510" t="s">
        <v>109</v>
      </c>
      <c r="CR510">
        <v>0</v>
      </c>
      <c r="CS510">
        <v>10</v>
      </c>
      <c r="CT510">
        <v>2008</v>
      </c>
      <c r="CU510" t="s">
        <v>136</v>
      </c>
      <c r="CV510" t="s">
        <v>137</v>
      </c>
      <c r="CW510">
        <f>COUNTIF(fun[[#This Row],[Id]:[SaleCondition]],0)</f>
        <v>19</v>
      </c>
      <c r="CX510">
        <f>COUNTIF(fun[[#This Row],[Id]:[SaleCondition]],"NA")</f>
        <v>4</v>
      </c>
      <c r="CY510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510">
        <f>fun[NUM_ExCond]+fun[NUM_BsmtCond]+fun[NUM_GarCond]</f>
        <v>11</v>
      </c>
      <c r="DA5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5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99</v>
      </c>
      <c r="DC510">
        <v>161000</v>
      </c>
    </row>
    <row r="511" spans="1:107" x14ac:dyDescent="0.25">
      <c r="A511">
        <v>510</v>
      </c>
      <c r="B511">
        <v>20</v>
      </c>
      <c r="C511" t="s">
        <v>107</v>
      </c>
      <c r="D511">
        <f>IF(fun[[#This Row],[MSZoning]]="RL",1,0)</f>
        <v>1</v>
      </c>
      <c r="E511">
        <f>IF(fun[[#This Row],[rl]]="RM",1,0)</f>
        <v>0</v>
      </c>
      <c r="F511">
        <f>IF(fun[[#This Row],[rm]]="RH",1,0)</f>
        <v>0</v>
      </c>
      <c r="G511">
        <f>IF(fun[[#This Row],[rh]]="C (all)",1,0)</f>
        <v>0</v>
      </c>
      <c r="H511">
        <v>80</v>
      </c>
      <c r="I511">
        <f>IF(fun[[#This Row],[LotFrontage]]="NA",0,fun[[#This Row],[LotFrontage]])</f>
        <v>80</v>
      </c>
      <c r="J511">
        <v>9600</v>
      </c>
      <c r="K511" t="s">
        <v>108</v>
      </c>
      <c r="L511" t="s">
        <v>109</v>
      </c>
      <c r="M511" t="s">
        <v>110</v>
      </c>
      <c r="N511" t="s">
        <v>111</v>
      </c>
      <c r="O511" t="s">
        <v>112</v>
      </c>
      <c r="P511" t="s">
        <v>148</v>
      </c>
      <c r="Q511" t="s">
        <v>114</v>
      </c>
      <c r="R511" t="s">
        <v>188</v>
      </c>
      <c r="S511" t="s">
        <v>116</v>
      </c>
      <c r="T511" t="s">
        <v>116</v>
      </c>
      <c r="U511" t="s">
        <v>117</v>
      </c>
      <c r="V511" t="s">
        <v>141</v>
      </c>
      <c r="W511">
        <v>5</v>
      </c>
      <c r="X511">
        <v>6</v>
      </c>
      <c r="Y511">
        <v>1959</v>
      </c>
      <c r="Z511">
        <v>1959</v>
      </c>
      <c r="AA511" t="s">
        <v>119</v>
      </c>
      <c r="AB511" t="s">
        <v>120</v>
      </c>
      <c r="AC511" t="s">
        <v>142</v>
      </c>
      <c r="AD511" t="s">
        <v>142</v>
      </c>
      <c r="AE511" t="s">
        <v>122</v>
      </c>
      <c r="AF511">
        <v>132</v>
      </c>
      <c r="AG511" t="s">
        <v>124</v>
      </c>
      <c r="AH511">
        <f>IF(fun[[#This Row],[ExterQual]]="Ex",5,IF(fun[[#This Row],[ExterQual]]="Gd",4,IF(fun[[#This Row],[ExterQual]]="TA",3,IF(fun[[#This Row],[ExterQual]]="Fa",2,1))))</f>
        <v>3</v>
      </c>
      <c r="AI511" t="s">
        <v>124</v>
      </c>
      <c r="AJ511">
        <f>IF(fun[[#This Row],[ExterCond]]="Ex",5,IF(fun[[#This Row],[ExterCond]]="Gd",4,IF(fun[[#This Row],[ExterCond]]="TA",3,IF(fun[[#This Row],[ExterCond]]="Fa",2,1))))</f>
        <v>3</v>
      </c>
      <c r="AK511" t="s">
        <v>144</v>
      </c>
      <c r="AL511" t="s">
        <v>124</v>
      </c>
      <c r="AM511">
        <f>IF(fun[[#This Row],[BsmtQual]]="Ex",5,IF(fun[[#This Row],[BsmtQual]]="Gd",4,IF(fun[[#This Row],[BsmtQual]]="TA",3,IF(fun[[#This Row],[BsmtQual]]="Fa",2,IF(fun[[#This Row],[BsmtQual]]="Po",1,0)))))</f>
        <v>3</v>
      </c>
      <c r="AN511" t="s">
        <v>124</v>
      </c>
      <c r="AO511">
        <f>IF(fun[[#This Row],[BsmtCond]]="Ex",5,IF(fun[[#This Row],[BsmtCond]]="Gd",4,IF(fun[[#This Row],[BsmtCond]]="TA",3,IF(fun[[#This Row],[BsmtCond]]="Fa",2,IF(fun[[#This Row],[BsmtCond]]="Po",1,0)))))</f>
        <v>3</v>
      </c>
      <c r="AP511" t="s">
        <v>126</v>
      </c>
      <c r="AQ511">
        <f>IF(fun[[#This Row],[BsmtExposure]]="Gd",3,IF(fun[[#This Row],[BsmtExposure]]="Av",2,IF(fun[[#This Row],[BsmtExposure]]="Mn",1,0)))</f>
        <v>0</v>
      </c>
      <c r="AR511" t="s">
        <v>145</v>
      </c>
      <c r="AS511">
        <v>991</v>
      </c>
      <c r="AT511" t="s">
        <v>128</v>
      </c>
      <c r="AU511">
        <v>0</v>
      </c>
      <c r="AV511">
        <v>50</v>
      </c>
      <c r="AW511">
        <v>1041</v>
      </c>
      <c r="AX511" t="s">
        <v>129</v>
      </c>
      <c r="AY511" t="s">
        <v>130</v>
      </c>
      <c r="AZ511">
        <f>IF(fun[[#This Row],[HeatingQC]]="Ex",5,IF(fun[[#This Row],[HeatingQC]]="Gd",4,IF(fun[[#This Row],[HeatingQC]]="TA",3,IF(fun[[#This Row],[HeatingQC]]="Fa",2,IF(fun[[#This Row],[HeatingQC]]="Po",1,0)))))</f>
        <v>5</v>
      </c>
      <c r="BA511" t="s">
        <v>131</v>
      </c>
      <c r="BB511" t="s">
        <v>132</v>
      </c>
      <c r="BC511">
        <v>1041</v>
      </c>
      <c r="BD511">
        <v>0</v>
      </c>
      <c r="BE511">
        <v>0</v>
      </c>
      <c r="BF511">
        <v>1041</v>
      </c>
      <c r="BG511">
        <f>LOG(fun[[#This Row],[GrLivArea]])</f>
        <v>3.0174507295105362</v>
      </c>
      <c r="BH511">
        <v>1</v>
      </c>
      <c r="BI511">
        <v>0</v>
      </c>
      <c r="BJ511">
        <f>fun[[#This Row],[BsmtFullBath]]+(0.5*fun[[#This Row],[BsmtHalfBath]])</f>
        <v>1</v>
      </c>
      <c r="BK511">
        <v>1</v>
      </c>
      <c r="BL511">
        <v>0</v>
      </c>
      <c r="BM511">
        <f>fun[[#This Row],[HalfBath]]+fun[[#This Row],[TOTBaseBath]]+fun[[#This Row],[FullBath]]</f>
        <v>2</v>
      </c>
      <c r="BN511">
        <v>3</v>
      </c>
      <c r="BO511">
        <v>1</v>
      </c>
      <c r="BP511" t="s">
        <v>124</v>
      </c>
      <c r="BQ511">
        <f>IF(fun[[#This Row],[KitchenQual]]="Ex",5,IF(fun[[#This Row],[KitchenQual]]="Gd",4,IF(fun[[#This Row],[KitchenQual]]="TA",3,IF(fun[[#This Row],[KitchenQual]]="Fa",2,0))))</f>
        <v>3</v>
      </c>
      <c r="BR511">
        <v>6</v>
      </c>
      <c r="BS511" t="s">
        <v>133</v>
      </c>
      <c r="BT511">
        <v>0</v>
      </c>
      <c r="BU511" t="s">
        <v>109</v>
      </c>
      <c r="BV511">
        <f>IF(fun[[#This Row],[FireplaceQu]]="Ex",5,IF(fun[[#This Row],[FireplaceQu]]="Gd",4,IF(fun[[#This Row],[FireplaceQu]]="TA",3,IF(fun[[#This Row],[FireplaceQu]]="Fa",2,0))))</f>
        <v>0</v>
      </c>
      <c r="BW511" t="s">
        <v>134</v>
      </c>
      <c r="BX511">
        <v>1959</v>
      </c>
      <c r="BY511" t="s">
        <v>135</v>
      </c>
      <c r="BZ511">
        <v>1</v>
      </c>
      <c r="CA511">
        <v>270</v>
      </c>
      <c r="CB511" t="s">
        <v>124</v>
      </c>
      <c r="CC511">
        <f>IF(fun[[#This Row],[GarageQual]]="Ex",5,IF(fun[[#This Row],[GarageQual]]="Gd",4,IF(fun[[#This Row],[GarageQual]]="TA",3,IF(fun[[#This Row],[GarageQual]]="Fa",2,IF(fun[[#This Row],[GarageQual]]="Po",1,0)))))</f>
        <v>3</v>
      </c>
      <c r="CD511" t="s">
        <v>124</v>
      </c>
      <c r="CE511">
        <f>IF(fun[[#This Row],[GarageCond]]="Ex",5,IF(fun[[#This Row],[GarageCond]]="Gd",4,IF(fun[[#This Row],[GarageCond]]="TA",3,IF(fun[[#This Row],[GarageCond]]="Fa",2,IF(fun[[#This Row],[GarageCond]]="Po",1,0)))))</f>
        <v>3</v>
      </c>
      <c r="CF511" t="s">
        <v>131</v>
      </c>
      <c r="CG511">
        <v>224</v>
      </c>
      <c r="CH511">
        <v>88</v>
      </c>
      <c r="CI511">
        <v>0</v>
      </c>
      <c r="CJ511">
        <v>0</v>
      </c>
      <c r="CK511">
        <v>0</v>
      </c>
      <c r="CL511">
        <f>(0.5*fun[[#This Row],[WoodDeckSF]])+fun[[#This Row],[OpenPorchSF]]+(2*fun[[#This Row],[EnclosedPorch]])+(1.5*fun[[#This Row],[3SsnPorch]])+fun[[#This Row],[ScreenPorch]]</f>
        <v>200</v>
      </c>
      <c r="CM511">
        <v>0</v>
      </c>
      <c r="CN511" t="s">
        <v>109</v>
      </c>
      <c r="CO511">
        <f>IF(fun[[#This Row],[PoolQC]]="Ex",5,IF(fun[[#This Row],[PoolQC]]="Gd",4,IF(fun[[#This Row],[PoolQC]]="TA",3,IF(fun[[#This Row],[PoolQC]]="Fa",2,IF(fun[[#This Row],[PoolQC]]="Po",1,0)))))</f>
        <v>0</v>
      </c>
      <c r="CP511" t="s">
        <v>160</v>
      </c>
      <c r="CQ511" t="s">
        <v>109</v>
      </c>
      <c r="CR511">
        <v>0</v>
      </c>
      <c r="CS511">
        <v>7</v>
      </c>
      <c r="CT511">
        <v>2009</v>
      </c>
      <c r="CU511" t="s">
        <v>136</v>
      </c>
      <c r="CV511" t="s">
        <v>137</v>
      </c>
      <c r="CW511">
        <f>COUNTIF(fun[[#This Row],[Id]:[SaleCondition]],0)</f>
        <v>17</v>
      </c>
      <c r="CX511">
        <f>COUNTIF(fun[[#This Row],[Id]:[SaleCondition]],"NA")</f>
        <v>4</v>
      </c>
      <c r="CY51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511">
        <f>fun[NUM_ExCond]+fun[NUM_BsmtCond]+fun[NUM_GarCond]</f>
        <v>9</v>
      </c>
      <c r="DA5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5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53.75</v>
      </c>
      <c r="DC511">
        <v>124500</v>
      </c>
    </row>
    <row r="512" spans="1:107" x14ac:dyDescent="0.25">
      <c r="A512">
        <v>511</v>
      </c>
      <c r="B512">
        <v>20</v>
      </c>
      <c r="C512" t="s">
        <v>107</v>
      </c>
      <c r="D512">
        <f>IF(fun[[#This Row],[MSZoning]]="RL",1,0)</f>
        <v>1</v>
      </c>
      <c r="E512">
        <f>IF(fun[[#This Row],[rl]]="RM",1,0)</f>
        <v>0</v>
      </c>
      <c r="F512">
        <f>IF(fun[[#This Row],[rm]]="RH",1,0)</f>
        <v>0</v>
      </c>
      <c r="G512">
        <f>IF(fun[[#This Row],[rh]]="C (all)",1,0)</f>
        <v>0</v>
      </c>
      <c r="H512">
        <v>75</v>
      </c>
      <c r="I512">
        <f>IF(fun[[#This Row],[LotFrontage]]="NA",0,fun[[#This Row],[LotFrontage]])</f>
        <v>75</v>
      </c>
      <c r="J512">
        <v>14559</v>
      </c>
      <c r="K512" t="s">
        <v>108</v>
      </c>
      <c r="L512" t="s">
        <v>109</v>
      </c>
      <c r="M512" t="s">
        <v>110</v>
      </c>
      <c r="N512" t="s">
        <v>111</v>
      </c>
      <c r="O512" t="s">
        <v>112</v>
      </c>
      <c r="P512" t="s">
        <v>113</v>
      </c>
      <c r="Q512" t="s">
        <v>114</v>
      </c>
      <c r="R512" t="s">
        <v>188</v>
      </c>
      <c r="S512" t="s">
        <v>116</v>
      </c>
      <c r="T512" t="s">
        <v>116</v>
      </c>
      <c r="U512" t="s">
        <v>117</v>
      </c>
      <c r="V512" t="s">
        <v>141</v>
      </c>
      <c r="W512">
        <v>5</v>
      </c>
      <c r="X512">
        <v>7</v>
      </c>
      <c r="Y512">
        <v>1951</v>
      </c>
      <c r="Z512">
        <v>2000</v>
      </c>
      <c r="AA512" t="s">
        <v>178</v>
      </c>
      <c r="AB512" t="s">
        <v>120</v>
      </c>
      <c r="AC512" t="s">
        <v>150</v>
      </c>
      <c r="AD512" t="s">
        <v>150</v>
      </c>
      <c r="AE512" t="s">
        <v>233</v>
      </c>
      <c r="AF512">
        <v>70</v>
      </c>
      <c r="AG512" t="s">
        <v>123</v>
      </c>
      <c r="AH512">
        <f>IF(fun[[#This Row],[ExterQual]]="Ex",5,IF(fun[[#This Row],[ExterQual]]="Gd",4,IF(fun[[#This Row],[ExterQual]]="TA",3,IF(fun[[#This Row],[ExterQual]]="Fa",2,1))))</f>
        <v>4</v>
      </c>
      <c r="AI512" t="s">
        <v>124</v>
      </c>
      <c r="AJ512">
        <f>IF(fun[[#This Row],[ExterCond]]="Ex",5,IF(fun[[#This Row],[ExterCond]]="Gd",4,IF(fun[[#This Row],[ExterCond]]="TA",3,IF(fun[[#This Row],[ExterCond]]="Fa",2,1))))</f>
        <v>3</v>
      </c>
      <c r="AK512" t="s">
        <v>144</v>
      </c>
      <c r="AL512" t="s">
        <v>124</v>
      </c>
      <c r="AM512">
        <f>IF(fun[[#This Row],[BsmtQual]]="Ex",5,IF(fun[[#This Row],[BsmtQual]]="Gd",4,IF(fun[[#This Row],[BsmtQual]]="TA",3,IF(fun[[#This Row],[BsmtQual]]="Fa",2,IF(fun[[#This Row],[BsmtQual]]="Po",1,0)))))</f>
        <v>3</v>
      </c>
      <c r="AN512" t="s">
        <v>124</v>
      </c>
      <c r="AO512">
        <f>IF(fun[[#This Row],[BsmtCond]]="Ex",5,IF(fun[[#This Row],[BsmtCond]]="Gd",4,IF(fun[[#This Row],[BsmtCond]]="TA",3,IF(fun[[#This Row],[BsmtCond]]="Fa",2,IF(fun[[#This Row],[BsmtCond]]="Po",1,0)))))</f>
        <v>3</v>
      </c>
      <c r="AP512" t="s">
        <v>126</v>
      </c>
      <c r="AQ512">
        <f>IF(fun[[#This Row],[BsmtExposure]]="Gd",3,IF(fun[[#This Row],[BsmtExposure]]="Av",2,IF(fun[[#This Row],[BsmtExposure]]="Mn",1,0)))</f>
        <v>0</v>
      </c>
      <c r="AR512" t="s">
        <v>167</v>
      </c>
      <c r="AS512">
        <v>650</v>
      </c>
      <c r="AT512" t="s">
        <v>179</v>
      </c>
      <c r="AU512">
        <v>180</v>
      </c>
      <c r="AV512">
        <v>178</v>
      </c>
      <c r="AW512">
        <v>1008</v>
      </c>
      <c r="AX512" t="s">
        <v>129</v>
      </c>
      <c r="AY512" t="s">
        <v>130</v>
      </c>
      <c r="AZ512">
        <f>IF(fun[[#This Row],[HeatingQC]]="Ex",5,IF(fun[[#This Row],[HeatingQC]]="Gd",4,IF(fun[[#This Row],[HeatingQC]]="TA",3,IF(fun[[#This Row],[HeatingQC]]="Fa",2,IF(fun[[#This Row],[HeatingQC]]="Po",1,0)))))</f>
        <v>5</v>
      </c>
      <c r="BA512" t="s">
        <v>131</v>
      </c>
      <c r="BB512" t="s">
        <v>132</v>
      </c>
      <c r="BC512">
        <v>1363</v>
      </c>
      <c r="BD512">
        <v>0</v>
      </c>
      <c r="BE512">
        <v>0</v>
      </c>
      <c r="BF512">
        <v>1363</v>
      </c>
      <c r="BG512">
        <f>LOG(fun[[#This Row],[GrLivArea]])</f>
        <v>3.1344958558346736</v>
      </c>
      <c r="BH512">
        <v>1</v>
      </c>
      <c r="BI512">
        <v>0</v>
      </c>
      <c r="BJ512">
        <f>fun[[#This Row],[BsmtFullBath]]+(0.5*fun[[#This Row],[BsmtHalfBath]])</f>
        <v>1</v>
      </c>
      <c r="BK512">
        <v>1</v>
      </c>
      <c r="BL512">
        <v>0</v>
      </c>
      <c r="BM512">
        <f>fun[[#This Row],[HalfBath]]+fun[[#This Row],[TOTBaseBath]]+fun[[#This Row],[FullBath]]</f>
        <v>2</v>
      </c>
      <c r="BN512">
        <v>2</v>
      </c>
      <c r="BO512">
        <v>1</v>
      </c>
      <c r="BP512" t="s">
        <v>124</v>
      </c>
      <c r="BQ512">
        <f>IF(fun[[#This Row],[KitchenQual]]="Ex",5,IF(fun[[#This Row],[KitchenQual]]="Gd",4,IF(fun[[#This Row],[KitchenQual]]="TA",3,IF(fun[[#This Row],[KitchenQual]]="Fa",2,0))))</f>
        <v>3</v>
      </c>
      <c r="BR512">
        <v>6</v>
      </c>
      <c r="BS512" t="s">
        <v>172</v>
      </c>
      <c r="BT512">
        <v>2</v>
      </c>
      <c r="BU512" t="s">
        <v>124</v>
      </c>
      <c r="BV512">
        <f>IF(fun[[#This Row],[FireplaceQu]]="Ex",5,IF(fun[[#This Row],[FireplaceQu]]="Gd",4,IF(fun[[#This Row],[FireplaceQu]]="TA",3,IF(fun[[#This Row],[FireplaceQu]]="Fa",2,0))))</f>
        <v>3</v>
      </c>
      <c r="BW512" t="s">
        <v>195</v>
      </c>
      <c r="BX512">
        <v>1951</v>
      </c>
      <c r="BY512" t="s">
        <v>128</v>
      </c>
      <c r="BZ512">
        <v>1</v>
      </c>
      <c r="CA512">
        <v>288</v>
      </c>
      <c r="CB512" t="s">
        <v>124</v>
      </c>
      <c r="CC512">
        <f>IF(fun[[#This Row],[GarageQual]]="Ex",5,IF(fun[[#This Row],[GarageQual]]="Gd",4,IF(fun[[#This Row],[GarageQual]]="TA",3,IF(fun[[#This Row],[GarageQual]]="Fa",2,IF(fun[[#This Row],[GarageQual]]="Po",1,0)))))</f>
        <v>3</v>
      </c>
      <c r="CD512" t="s">
        <v>124</v>
      </c>
      <c r="CE512">
        <f>IF(fun[[#This Row],[GarageCond]]="Ex",5,IF(fun[[#This Row],[GarageCond]]="Gd",4,IF(fun[[#This Row],[GarageCond]]="TA",3,IF(fun[[#This Row],[GarageCond]]="Fa",2,IF(fun[[#This Row],[GarageCond]]="Po",1,0)))))</f>
        <v>3</v>
      </c>
      <c r="CF512" t="s">
        <v>131</v>
      </c>
      <c r="CG512">
        <v>324</v>
      </c>
      <c r="CH512">
        <v>42</v>
      </c>
      <c r="CI512">
        <v>0</v>
      </c>
      <c r="CJ512">
        <v>0</v>
      </c>
      <c r="CK512">
        <v>168</v>
      </c>
      <c r="CL512">
        <f>(0.5*fun[[#This Row],[WoodDeckSF]])+fun[[#This Row],[OpenPorchSF]]+(2*fun[[#This Row],[EnclosedPorch]])+(1.5*fun[[#This Row],[3SsnPorch]])+fun[[#This Row],[ScreenPorch]]</f>
        <v>372</v>
      </c>
      <c r="CM512">
        <v>0</v>
      </c>
      <c r="CN512" t="s">
        <v>109</v>
      </c>
      <c r="CO512">
        <f>IF(fun[[#This Row],[PoolQC]]="Ex",5,IF(fun[[#This Row],[PoolQC]]="Gd",4,IF(fun[[#This Row],[PoolQC]]="TA",3,IF(fun[[#This Row],[PoolQC]]="Fa",2,IF(fun[[#This Row],[PoolQC]]="Po",1,0)))))</f>
        <v>0</v>
      </c>
      <c r="CP512" t="s">
        <v>109</v>
      </c>
      <c r="CQ512" t="s">
        <v>161</v>
      </c>
      <c r="CR512">
        <v>2000</v>
      </c>
      <c r="CS512">
        <v>6</v>
      </c>
      <c r="CT512">
        <v>2009</v>
      </c>
      <c r="CU512" t="s">
        <v>136</v>
      </c>
      <c r="CV512" t="s">
        <v>137</v>
      </c>
      <c r="CW512">
        <f>COUNTIF(fun[[#This Row],[Id]:[SaleCondition]],0)</f>
        <v>12</v>
      </c>
      <c r="CX512">
        <f>COUNTIF(fun[[#This Row],[Id]:[SaleCondition]],"NA")</f>
        <v>3</v>
      </c>
      <c r="CY51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512">
        <f>fun[NUM_ExCond]+fun[NUM_BsmtCond]+fun[NUM_GarCond]</f>
        <v>9</v>
      </c>
      <c r="DA5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5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63.25</v>
      </c>
      <c r="DC512">
        <v>164900</v>
      </c>
    </row>
    <row r="513" spans="1:107" x14ac:dyDescent="0.25">
      <c r="A513">
        <v>512</v>
      </c>
      <c r="B513">
        <v>120</v>
      </c>
      <c r="C513" t="s">
        <v>107</v>
      </c>
      <c r="D513">
        <f>IF(fun[[#This Row],[MSZoning]]="RL",1,0)</f>
        <v>1</v>
      </c>
      <c r="E513">
        <f>IF(fun[[#This Row],[rl]]="RM",1,0)</f>
        <v>0</v>
      </c>
      <c r="F513">
        <f>IF(fun[[#This Row],[rm]]="RH",1,0)</f>
        <v>0</v>
      </c>
      <c r="G513">
        <f>IF(fun[[#This Row],[rh]]="C (all)",1,0)</f>
        <v>0</v>
      </c>
      <c r="H513">
        <v>40</v>
      </c>
      <c r="I513">
        <f>IF(fun[[#This Row],[LotFrontage]]="NA",0,fun[[#This Row],[LotFrontage]])</f>
        <v>40</v>
      </c>
      <c r="J513">
        <v>6792</v>
      </c>
      <c r="K513" t="s">
        <v>108</v>
      </c>
      <c r="L513" t="s">
        <v>109</v>
      </c>
      <c r="M513" t="s">
        <v>146</v>
      </c>
      <c r="N513" t="s">
        <v>111</v>
      </c>
      <c r="O513" t="s">
        <v>112</v>
      </c>
      <c r="P513" t="s">
        <v>113</v>
      </c>
      <c r="Q513" t="s">
        <v>114</v>
      </c>
      <c r="R513" t="s">
        <v>180</v>
      </c>
      <c r="S513" t="s">
        <v>116</v>
      </c>
      <c r="T513" t="s">
        <v>116</v>
      </c>
      <c r="U513" t="s">
        <v>205</v>
      </c>
      <c r="V513" t="s">
        <v>141</v>
      </c>
      <c r="W513">
        <v>7</v>
      </c>
      <c r="X513">
        <v>5</v>
      </c>
      <c r="Y513">
        <v>2005</v>
      </c>
      <c r="Z513">
        <v>2006</v>
      </c>
      <c r="AA513" t="s">
        <v>119</v>
      </c>
      <c r="AB513" t="s">
        <v>120</v>
      </c>
      <c r="AC513" t="s">
        <v>121</v>
      </c>
      <c r="AD513" t="s">
        <v>121</v>
      </c>
      <c r="AE513" t="s">
        <v>163</v>
      </c>
      <c r="AF513">
        <v>94</v>
      </c>
      <c r="AG513" t="s">
        <v>123</v>
      </c>
      <c r="AH513">
        <f>IF(fun[[#This Row],[ExterQual]]="Ex",5,IF(fun[[#This Row],[ExterQual]]="Gd",4,IF(fun[[#This Row],[ExterQual]]="TA",3,IF(fun[[#This Row],[ExterQual]]="Fa",2,1))))</f>
        <v>4</v>
      </c>
      <c r="AI513" t="s">
        <v>124</v>
      </c>
      <c r="AJ513">
        <f>IF(fun[[#This Row],[ExterCond]]="Ex",5,IF(fun[[#This Row],[ExterCond]]="Gd",4,IF(fun[[#This Row],[ExterCond]]="TA",3,IF(fun[[#This Row],[ExterCond]]="Fa",2,1))))</f>
        <v>3</v>
      </c>
      <c r="AK513" t="s">
        <v>125</v>
      </c>
      <c r="AL513" t="s">
        <v>123</v>
      </c>
      <c r="AM513">
        <f>IF(fun[[#This Row],[BsmtQual]]="Ex",5,IF(fun[[#This Row],[BsmtQual]]="Gd",4,IF(fun[[#This Row],[BsmtQual]]="TA",3,IF(fun[[#This Row],[BsmtQual]]="Fa",2,IF(fun[[#This Row],[BsmtQual]]="Po",1,0)))))</f>
        <v>4</v>
      </c>
      <c r="AN513" t="s">
        <v>124</v>
      </c>
      <c r="AO513">
        <f>IF(fun[[#This Row],[BsmtCond]]="Ex",5,IF(fun[[#This Row],[BsmtCond]]="Gd",4,IF(fun[[#This Row],[BsmtCond]]="TA",3,IF(fun[[#This Row],[BsmtCond]]="Fa",2,IF(fun[[#This Row],[BsmtCond]]="Po",1,0)))))</f>
        <v>3</v>
      </c>
      <c r="AP513" t="s">
        <v>126</v>
      </c>
      <c r="AQ513">
        <f>IF(fun[[#This Row],[BsmtExposure]]="Gd",3,IF(fun[[#This Row],[BsmtExposure]]="Av",2,IF(fun[[#This Row],[BsmtExposure]]="Mn",1,0)))</f>
        <v>0</v>
      </c>
      <c r="AR513" t="s">
        <v>128</v>
      </c>
      <c r="AS513">
        <v>0</v>
      </c>
      <c r="AT513" t="s">
        <v>128</v>
      </c>
      <c r="AU513">
        <v>0</v>
      </c>
      <c r="AV513">
        <v>1368</v>
      </c>
      <c r="AW513">
        <v>1368</v>
      </c>
      <c r="AX513" t="s">
        <v>129</v>
      </c>
      <c r="AY513" t="s">
        <v>130</v>
      </c>
      <c r="AZ513">
        <f>IF(fun[[#This Row],[HeatingQC]]="Ex",5,IF(fun[[#This Row],[HeatingQC]]="Gd",4,IF(fun[[#This Row],[HeatingQC]]="TA",3,IF(fun[[#This Row],[HeatingQC]]="Fa",2,IF(fun[[#This Row],[HeatingQC]]="Po",1,0)))))</f>
        <v>5</v>
      </c>
      <c r="BA513" t="s">
        <v>131</v>
      </c>
      <c r="BB513" t="s">
        <v>132</v>
      </c>
      <c r="BC513">
        <v>1368</v>
      </c>
      <c r="BD513">
        <v>0</v>
      </c>
      <c r="BE513">
        <v>0</v>
      </c>
      <c r="BF513">
        <v>1368</v>
      </c>
      <c r="BG513">
        <f>LOG(fun[[#This Row],[GrLivArea]])</f>
        <v>3.1360860973840974</v>
      </c>
      <c r="BH513">
        <v>0</v>
      </c>
      <c r="BI513">
        <v>0</v>
      </c>
      <c r="BJ513">
        <f>fun[[#This Row],[BsmtFullBath]]+(0.5*fun[[#This Row],[BsmtHalfBath]])</f>
        <v>0</v>
      </c>
      <c r="BK513">
        <v>2</v>
      </c>
      <c r="BL513">
        <v>0</v>
      </c>
      <c r="BM513">
        <f>fun[[#This Row],[HalfBath]]+fun[[#This Row],[TOTBaseBath]]+fun[[#This Row],[FullBath]]</f>
        <v>2</v>
      </c>
      <c r="BN513">
        <v>2</v>
      </c>
      <c r="BO513">
        <v>1</v>
      </c>
      <c r="BP513" t="s">
        <v>123</v>
      </c>
      <c r="BQ513">
        <f>IF(fun[[#This Row],[KitchenQual]]="Ex",5,IF(fun[[#This Row],[KitchenQual]]="Gd",4,IF(fun[[#This Row],[KitchenQual]]="TA",3,IF(fun[[#This Row],[KitchenQual]]="Fa",2,0))))</f>
        <v>4</v>
      </c>
      <c r="BR513">
        <v>6</v>
      </c>
      <c r="BS513" t="s">
        <v>133</v>
      </c>
      <c r="BT513">
        <v>1</v>
      </c>
      <c r="BU513" t="s">
        <v>123</v>
      </c>
      <c r="BV513">
        <f>IF(fun[[#This Row],[FireplaceQu]]="Ex",5,IF(fun[[#This Row],[FireplaceQu]]="Gd",4,IF(fun[[#This Row],[FireplaceQu]]="TA",3,IF(fun[[#This Row],[FireplaceQu]]="Fa",2,0))))</f>
        <v>4</v>
      </c>
      <c r="BW513" t="s">
        <v>134</v>
      </c>
      <c r="BX513">
        <v>2005</v>
      </c>
      <c r="BY513" t="s">
        <v>135</v>
      </c>
      <c r="BZ513">
        <v>2</v>
      </c>
      <c r="CA513">
        <v>474</v>
      </c>
      <c r="CB513" t="s">
        <v>124</v>
      </c>
      <c r="CC513">
        <f>IF(fun[[#This Row],[GarageQual]]="Ex",5,IF(fun[[#This Row],[GarageQual]]="Gd",4,IF(fun[[#This Row],[GarageQual]]="TA",3,IF(fun[[#This Row],[GarageQual]]="Fa",2,IF(fun[[#This Row],[GarageQual]]="Po",1,0)))))</f>
        <v>3</v>
      </c>
      <c r="CD513" t="s">
        <v>124</v>
      </c>
      <c r="CE513">
        <f>IF(fun[[#This Row],[GarageCond]]="Ex",5,IF(fun[[#This Row],[GarageCond]]="Gd",4,IF(fun[[#This Row],[GarageCond]]="TA",3,IF(fun[[#This Row],[GarageCond]]="Fa",2,IF(fun[[#This Row],[GarageCond]]="Po",1,0)))))</f>
        <v>3</v>
      </c>
      <c r="CF513" t="s">
        <v>131</v>
      </c>
      <c r="CG513">
        <v>132</v>
      </c>
      <c r="CH513">
        <v>35</v>
      </c>
      <c r="CI513">
        <v>0</v>
      </c>
      <c r="CJ513">
        <v>0</v>
      </c>
      <c r="CK513">
        <v>0</v>
      </c>
      <c r="CL513">
        <f>(0.5*fun[[#This Row],[WoodDeckSF]])+fun[[#This Row],[OpenPorchSF]]+(2*fun[[#This Row],[EnclosedPorch]])+(1.5*fun[[#This Row],[3SsnPorch]])+fun[[#This Row],[ScreenPorch]]</f>
        <v>101</v>
      </c>
      <c r="CM513">
        <v>0</v>
      </c>
      <c r="CN513" t="s">
        <v>109</v>
      </c>
      <c r="CO513">
        <f>IF(fun[[#This Row],[PoolQC]]="Ex",5,IF(fun[[#This Row],[PoolQC]]="Gd",4,IF(fun[[#This Row],[PoolQC]]="TA",3,IF(fun[[#This Row],[PoolQC]]="Fa",2,IF(fun[[#This Row],[PoolQC]]="Po",1,0)))))</f>
        <v>0</v>
      </c>
      <c r="CP513" t="s">
        <v>109</v>
      </c>
      <c r="CQ513" t="s">
        <v>109</v>
      </c>
      <c r="CR513">
        <v>0</v>
      </c>
      <c r="CS513">
        <v>3</v>
      </c>
      <c r="CT513">
        <v>2006</v>
      </c>
      <c r="CU513" t="s">
        <v>184</v>
      </c>
      <c r="CV513" t="s">
        <v>185</v>
      </c>
      <c r="CW513">
        <f>COUNTIF(fun[[#This Row],[Id]:[SaleCondition]],0)</f>
        <v>18</v>
      </c>
      <c r="CX513">
        <f>COUNTIF(fun[[#This Row],[Id]:[SaleCondition]],"NA")</f>
        <v>4</v>
      </c>
      <c r="CY513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513">
        <f>fun[NUM_ExCond]+fun[NUM_BsmtCond]+fun[NUM_GarCond]</f>
        <v>9</v>
      </c>
      <c r="DA5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5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513">
        <v>202665</v>
      </c>
    </row>
    <row r="514" spans="1:107" x14ac:dyDescent="0.25">
      <c r="A514">
        <v>513</v>
      </c>
      <c r="B514">
        <v>20</v>
      </c>
      <c r="C514" t="s">
        <v>107</v>
      </c>
      <c r="D514">
        <f>IF(fun[[#This Row],[MSZoning]]="RL",1,0)</f>
        <v>1</v>
      </c>
      <c r="E514">
        <f>IF(fun[[#This Row],[rl]]="RM",1,0)</f>
        <v>0</v>
      </c>
      <c r="F514">
        <f>IF(fun[[#This Row],[rm]]="RH",1,0)</f>
        <v>0</v>
      </c>
      <c r="G514">
        <f>IF(fun[[#This Row],[rh]]="C (all)",1,0)</f>
        <v>0</v>
      </c>
      <c r="H514">
        <v>70</v>
      </c>
      <c r="I514">
        <f>IF(fun[[#This Row],[LotFrontage]]="NA",0,fun[[#This Row],[LotFrontage]])</f>
        <v>70</v>
      </c>
      <c r="J514">
        <v>9100</v>
      </c>
      <c r="K514" t="s">
        <v>108</v>
      </c>
      <c r="L514" t="s">
        <v>109</v>
      </c>
      <c r="M514" t="s">
        <v>110</v>
      </c>
      <c r="N514" t="s">
        <v>111</v>
      </c>
      <c r="O514" t="s">
        <v>112</v>
      </c>
      <c r="P514" t="s">
        <v>148</v>
      </c>
      <c r="Q514" t="s">
        <v>114</v>
      </c>
      <c r="R514" t="s">
        <v>188</v>
      </c>
      <c r="S514" t="s">
        <v>140</v>
      </c>
      <c r="T514" t="s">
        <v>116</v>
      </c>
      <c r="U514" t="s">
        <v>117</v>
      </c>
      <c r="V514" t="s">
        <v>141</v>
      </c>
      <c r="W514">
        <v>5</v>
      </c>
      <c r="X514">
        <v>5</v>
      </c>
      <c r="Y514">
        <v>1958</v>
      </c>
      <c r="Z514">
        <v>1958</v>
      </c>
      <c r="AA514" t="s">
        <v>119</v>
      </c>
      <c r="AB514" t="s">
        <v>120</v>
      </c>
      <c r="AC514" t="s">
        <v>121</v>
      </c>
      <c r="AD514" t="s">
        <v>121</v>
      </c>
      <c r="AE514" t="s">
        <v>143</v>
      </c>
      <c r="AF514">
        <v>0</v>
      </c>
      <c r="AG514" t="s">
        <v>124</v>
      </c>
      <c r="AH514">
        <f>IF(fun[[#This Row],[ExterQual]]="Ex",5,IF(fun[[#This Row],[ExterQual]]="Gd",4,IF(fun[[#This Row],[ExterQual]]="TA",3,IF(fun[[#This Row],[ExterQual]]="Fa",2,1))))</f>
        <v>3</v>
      </c>
      <c r="AI514" t="s">
        <v>124</v>
      </c>
      <c r="AJ514">
        <f>IF(fun[[#This Row],[ExterCond]]="Ex",5,IF(fun[[#This Row],[ExterCond]]="Gd",4,IF(fun[[#This Row],[ExterCond]]="TA",3,IF(fun[[#This Row],[ExterCond]]="Fa",2,1))))</f>
        <v>3</v>
      </c>
      <c r="AK514" t="s">
        <v>144</v>
      </c>
      <c r="AL514" t="s">
        <v>124</v>
      </c>
      <c r="AM514">
        <f>IF(fun[[#This Row],[BsmtQual]]="Ex",5,IF(fun[[#This Row],[BsmtQual]]="Gd",4,IF(fun[[#This Row],[BsmtQual]]="TA",3,IF(fun[[#This Row],[BsmtQual]]="Fa",2,IF(fun[[#This Row],[BsmtQual]]="Po",1,0)))))</f>
        <v>3</v>
      </c>
      <c r="AN514" t="s">
        <v>124</v>
      </c>
      <c r="AO514">
        <f>IF(fun[[#This Row],[BsmtCond]]="Ex",5,IF(fun[[#This Row],[BsmtCond]]="Gd",4,IF(fun[[#This Row],[BsmtCond]]="TA",3,IF(fun[[#This Row],[BsmtCond]]="Fa",2,IF(fun[[#This Row],[BsmtCond]]="Po",1,0)))))</f>
        <v>3</v>
      </c>
      <c r="AP514" t="s">
        <v>126</v>
      </c>
      <c r="AQ514">
        <f>IF(fun[[#This Row],[BsmtExposure]]="Gd",3,IF(fun[[#This Row],[BsmtExposure]]="Av",2,IF(fun[[#This Row],[BsmtExposure]]="Mn",1,0)))</f>
        <v>0</v>
      </c>
      <c r="AR514" t="s">
        <v>167</v>
      </c>
      <c r="AS514">
        <v>521</v>
      </c>
      <c r="AT514" t="s">
        <v>198</v>
      </c>
      <c r="AU514">
        <v>174</v>
      </c>
      <c r="AV514">
        <v>169</v>
      </c>
      <c r="AW514">
        <v>864</v>
      </c>
      <c r="AX514" t="s">
        <v>129</v>
      </c>
      <c r="AY514" t="s">
        <v>124</v>
      </c>
      <c r="AZ514">
        <f>IF(fun[[#This Row],[HeatingQC]]="Ex",5,IF(fun[[#This Row],[HeatingQC]]="Gd",4,IF(fun[[#This Row],[HeatingQC]]="TA",3,IF(fun[[#This Row],[HeatingQC]]="Fa",2,IF(fun[[#This Row],[HeatingQC]]="Po",1,0)))))</f>
        <v>3</v>
      </c>
      <c r="BA514" t="s">
        <v>131</v>
      </c>
      <c r="BB514" t="s">
        <v>132</v>
      </c>
      <c r="BC514">
        <v>864</v>
      </c>
      <c r="BD514">
        <v>0</v>
      </c>
      <c r="BE514">
        <v>0</v>
      </c>
      <c r="BF514">
        <v>864</v>
      </c>
      <c r="BG514">
        <f>LOG(fun[[#This Row],[GrLivArea]])</f>
        <v>2.9365137424788932</v>
      </c>
      <c r="BH514">
        <v>1</v>
      </c>
      <c r="BI514">
        <v>0</v>
      </c>
      <c r="BJ514">
        <f>fun[[#This Row],[BsmtFullBath]]+(0.5*fun[[#This Row],[BsmtHalfBath]])</f>
        <v>1</v>
      </c>
      <c r="BK514">
        <v>1</v>
      </c>
      <c r="BL514">
        <v>0</v>
      </c>
      <c r="BM514">
        <f>fun[[#This Row],[HalfBath]]+fun[[#This Row],[TOTBaseBath]]+fun[[#This Row],[FullBath]]</f>
        <v>2</v>
      </c>
      <c r="BN514">
        <v>3</v>
      </c>
      <c r="BO514">
        <v>1</v>
      </c>
      <c r="BP514" t="s">
        <v>124</v>
      </c>
      <c r="BQ514">
        <f>IF(fun[[#This Row],[KitchenQual]]="Ex",5,IF(fun[[#This Row],[KitchenQual]]="Gd",4,IF(fun[[#This Row],[KitchenQual]]="TA",3,IF(fun[[#This Row],[KitchenQual]]="Fa",2,0))))</f>
        <v>3</v>
      </c>
      <c r="BR514">
        <v>5</v>
      </c>
      <c r="BS514" t="s">
        <v>133</v>
      </c>
      <c r="BT514">
        <v>0</v>
      </c>
      <c r="BU514" t="s">
        <v>109</v>
      </c>
      <c r="BV514">
        <f>IF(fun[[#This Row],[FireplaceQu]]="Ex",5,IF(fun[[#This Row],[FireplaceQu]]="Gd",4,IF(fun[[#This Row],[FireplaceQu]]="TA",3,IF(fun[[#This Row],[FireplaceQu]]="Fa",2,0))))</f>
        <v>0</v>
      </c>
      <c r="BW514" t="s">
        <v>153</v>
      </c>
      <c r="BX514">
        <v>1964</v>
      </c>
      <c r="BY514" t="s">
        <v>128</v>
      </c>
      <c r="BZ514">
        <v>2</v>
      </c>
      <c r="CA514">
        <v>624</v>
      </c>
      <c r="CB514" t="s">
        <v>124</v>
      </c>
      <c r="CC514">
        <f>IF(fun[[#This Row],[GarageQual]]="Ex",5,IF(fun[[#This Row],[GarageQual]]="Gd",4,IF(fun[[#This Row],[GarageQual]]="TA",3,IF(fun[[#This Row],[GarageQual]]="Fa",2,IF(fun[[#This Row],[GarageQual]]="Po",1,0)))))</f>
        <v>3</v>
      </c>
      <c r="CD514" t="s">
        <v>124</v>
      </c>
      <c r="CE514">
        <f>IF(fun[[#This Row],[GarageCond]]="Ex",5,IF(fun[[#This Row],[GarageCond]]="Gd",4,IF(fun[[#This Row],[GarageCond]]="TA",3,IF(fun[[#This Row],[GarageCond]]="Fa",2,IF(fun[[#This Row],[GarageCond]]="Po",1,0)))))</f>
        <v>3</v>
      </c>
      <c r="CF514" t="s">
        <v>131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f>(0.5*fun[[#This Row],[WoodDeckSF]])+fun[[#This Row],[OpenPorchSF]]+(2*fun[[#This Row],[EnclosedPorch]])+(1.5*fun[[#This Row],[3SsnPorch]])+fun[[#This Row],[ScreenPorch]]</f>
        <v>0</v>
      </c>
      <c r="CM514">
        <v>0</v>
      </c>
      <c r="CN514" t="s">
        <v>109</v>
      </c>
      <c r="CO514">
        <f>IF(fun[[#This Row],[PoolQC]]="Ex",5,IF(fun[[#This Row],[PoolQC]]="Gd",4,IF(fun[[#This Row],[PoolQC]]="TA",3,IF(fun[[#This Row],[PoolQC]]="Fa",2,IF(fun[[#This Row],[PoolQC]]="Po",1,0)))))</f>
        <v>0</v>
      </c>
      <c r="CP514" t="s">
        <v>109</v>
      </c>
      <c r="CQ514" t="s">
        <v>109</v>
      </c>
      <c r="CR514">
        <v>0</v>
      </c>
      <c r="CS514">
        <v>7</v>
      </c>
      <c r="CT514">
        <v>2006</v>
      </c>
      <c r="CU514" t="s">
        <v>136</v>
      </c>
      <c r="CV514" t="s">
        <v>137</v>
      </c>
      <c r="CW514">
        <f>COUNTIF(fun[[#This Row],[Id]:[SaleCondition]],0)</f>
        <v>20</v>
      </c>
      <c r="CX514">
        <f>COUNTIF(fun[[#This Row],[Id]:[SaleCondition]],"NA")</f>
        <v>5</v>
      </c>
      <c r="CY51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514">
        <f>fun[NUM_ExCond]+fun[NUM_BsmtCond]+fun[NUM_GarCond]</f>
        <v>9</v>
      </c>
      <c r="DA5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5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514">
        <v>129900</v>
      </c>
    </row>
    <row r="515" spans="1:107" x14ac:dyDescent="0.25">
      <c r="A515">
        <v>514</v>
      </c>
      <c r="B515">
        <v>20</v>
      </c>
      <c r="C515" t="s">
        <v>107</v>
      </c>
      <c r="D515">
        <f>IF(fun[[#This Row],[MSZoning]]="RL",1,0)</f>
        <v>1</v>
      </c>
      <c r="E515">
        <f>IF(fun[[#This Row],[rl]]="RM",1,0)</f>
        <v>0</v>
      </c>
      <c r="F515">
        <f>IF(fun[[#This Row],[rm]]="RH",1,0)</f>
        <v>0</v>
      </c>
      <c r="G515">
        <f>IF(fun[[#This Row],[rh]]="C (all)",1,0)</f>
        <v>0</v>
      </c>
      <c r="H515">
        <v>71</v>
      </c>
      <c r="I515">
        <f>IF(fun[[#This Row],[LotFrontage]]="NA",0,fun[[#This Row],[LotFrontage]])</f>
        <v>71</v>
      </c>
      <c r="J515">
        <v>9187</v>
      </c>
      <c r="K515" t="s">
        <v>108</v>
      </c>
      <c r="L515" t="s">
        <v>109</v>
      </c>
      <c r="M515" t="s">
        <v>110</v>
      </c>
      <c r="N515" t="s">
        <v>201</v>
      </c>
      <c r="O515" t="s">
        <v>112</v>
      </c>
      <c r="P515" t="s">
        <v>148</v>
      </c>
      <c r="Q515" t="s">
        <v>114</v>
      </c>
      <c r="R515" t="s">
        <v>157</v>
      </c>
      <c r="S515" t="s">
        <v>116</v>
      </c>
      <c r="T515" t="s">
        <v>116</v>
      </c>
      <c r="U515" t="s">
        <v>117</v>
      </c>
      <c r="V515" t="s">
        <v>141</v>
      </c>
      <c r="W515">
        <v>6</v>
      </c>
      <c r="X515">
        <v>5</v>
      </c>
      <c r="Y515">
        <v>1983</v>
      </c>
      <c r="Z515">
        <v>1983</v>
      </c>
      <c r="AA515" t="s">
        <v>119</v>
      </c>
      <c r="AB515" t="s">
        <v>120</v>
      </c>
      <c r="AC515" t="s">
        <v>121</v>
      </c>
      <c r="AD515" t="s">
        <v>121</v>
      </c>
      <c r="AE515" t="s">
        <v>143</v>
      </c>
      <c r="AF515">
        <v>0</v>
      </c>
      <c r="AG515" t="s">
        <v>124</v>
      </c>
      <c r="AH515">
        <f>IF(fun[[#This Row],[ExterQual]]="Ex",5,IF(fun[[#This Row],[ExterQual]]="Gd",4,IF(fun[[#This Row],[ExterQual]]="TA",3,IF(fun[[#This Row],[ExterQual]]="Fa",2,1))))</f>
        <v>3</v>
      </c>
      <c r="AI515" t="s">
        <v>123</v>
      </c>
      <c r="AJ515">
        <f>IF(fun[[#This Row],[ExterCond]]="Ex",5,IF(fun[[#This Row],[ExterCond]]="Gd",4,IF(fun[[#This Row],[ExterCond]]="TA",3,IF(fun[[#This Row],[ExterCond]]="Fa",2,1))))</f>
        <v>4</v>
      </c>
      <c r="AK515" t="s">
        <v>125</v>
      </c>
      <c r="AL515" t="s">
        <v>124</v>
      </c>
      <c r="AM515">
        <f>IF(fun[[#This Row],[BsmtQual]]="Ex",5,IF(fun[[#This Row],[BsmtQual]]="Gd",4,IF(fun[[#This Row],[BsmtQual]]="TA",3,IF(fun[[#This Row],[BsmtQual]]="Fa",2,IF(fun[[#This Row],[BsmtQual]]="Po",1,0)))))</f>
        <v>3</v>
      </c>
      <c r="AN515" t="s">
        <v>124</v>
      </c>
      <c r="AO515">
        <f>IF(fun[[#This Row],[BsmtCond]]="Ex",5,IF(fun[[#This Row],[BsmtCond]]="Gd",4,IF(fun[[#This Row],[BsmtCond]]="TA",3,IF(fun[[#This Row],[BsmtCond]]="Fa",2,IF(fun[[#This Row],[BsmtCond]]="Po",1,0)))))</f>
        <v>3</v>
      </c>
      <c r="AP515" t="s">
        <v>126</v>
      </c>
      <c r="AQ515">
        <f>IF(fun[[#This Row],[BsmtExposure]]="Gd",3,IF(fun[[#This Row],[BsmtExposure]]="Av",2,IF(fun[[#This Row],[BsmtExposure]]="Mn",1,0)))</f>
        <v>0</v>
      </c>
      <c r="AR515" t="s">
        <v>145</v>
      </c>
      <c r="AS515">
        <v>336</v>
      </c>
      <c r="AT515" t="s">
        <v>128</v>
      </c>
      <c r="AU515">
        <v>0</v>
      </c>
      <c r="AV515">
        <v>748</v>
      </c>
      <c r="AW515">
        <v>1084</v>
      </c>
      <c r="AX515" t="s">
        <v>129</v>
      </c>
      <c r="AY515" t="s">
        <v>124</v>
      </c>
      <c r="AZ515">
        <f>IF(fun[[#This Row],[HeatingQC]]="Ex",5,IF(fun[[#This Row],[HeatingQC]]="Gd",4,IF(fun[[#This Row],[HeatingQC]]="TA",3,IF(fun[[#This Row],[HeatingQC]]="Fa",2,IF(fun[[#This Row],[HeatingQC]]="Po",1,0)))))</f>
        <v>3</v>
      </c>
      <c r="BA515" t="s">
        <v>131</v>
      </c>
      <c r="BB515" t="s">
        <v>132</v>
      </c>
      <c r="BC515">
        <v>1080</v>
      </c>
      <c r="BD515">
        <v>0</v>
      </c>
      <c r="BE515">
        <v>0</v>
      </c>
      <c r="BF515">
        <v>1080</v>
      </c>
      <c r="BG515">
        <f>LOG(fun[[#This Row],[GrLivArea]])</f>
        <v>3.0334237554869499</v>
      </c>
      <c r="BH515">
        <v>0</v>
      </c>
      <c r="BI515">
        <v>0</v>
      </c>
      <c r="BJ515">
        <f>fun[[#This Row],[BsmtFullBath]]+(0.5*fun[[#This Row],[BsmtHalfBath]])</f>
        <v>0</v>
      </c>
      <c r="BK515">
        <v>1</v>
      </c>
      <c r="BL515">
        <v>1</v>
      </c>
      <c r="BM515">
        <f>fun[[#This Row],[HalfBath]]+fun[[#This Row],[TOTBaseBath]]+fun[[#This Row],[FullBath]]</f>
        <v>2</v>
      </c>
      <c r="BN515">
        <v>3</v>
      </c>
      <c r="BO515">
        <v>1</v>
      </c>
      <c r="BP515" t="s">
        <v>124</v>
      </c>
      <c r="BQ515">
        <f>IF(fun[[#This Row],[KitchenQual]]="Ex",5,IF(fun[[#This Row],[KitchenQual]]="Gd",4,IF(fun[[#This Row],[KitchenQual]]="TA",3,IF(fun[[#This Row],[KitchenQual]]="Fa",2,0))))</f>
        <v>3</v>
      </c>
      <c r="BR515">
        <v>5</v>
      </c>
      <c r="BS515" t="s">
        <v>133</v>
      </c>
      <c r="BT515">
        <v>0</v>
      </c>
      <c r="BU515" t="s">
        <v>109</v>
      </c>
      <c r="BV515">
        <f>IF(fun[[#This Row],[FireplaceQu]]="Ex",5,IF(fun[[#This Row],[FireplaceQu]]="Gd",4,IF(fun[[#This Row],[FireplaceQu]]="TA",3,IF(fun[[#This Row],[FireplaceQu]]="Fa",2,0))))</f>
        <v>0</v>
      </c>
      <c r="BW515" t="s">
        <v>134</v>
      </c>
      <c r="BX515">
        <v>1983</v>
      </c>
      <c r="BY515" t="s">
        <v>128</v>
      </c>
      <c r="BZ515">
        <v>2</v>
      </c>
      <c r="CA515">
        <v>484</v>
      </c>
      <c r="CB515" t="s">
        <v>124</v>
      </c>
      <c r="CC515">
        <f>IF(fun[[#This Row],[GarageQual]]="Ex",5,IF(fun[[#This Row],[GarageQual]]="Gd",4,IF(fun[[#This Row],[GarageQual]]="TA",3,IF(fun[[#This Row],[GarageQual]]="Fa",2,IF(fun[[#This Row],[GarageQual]]="Po",1,0)))))</f>
        <v>3</v>
      </c>
      <c r="CD515" t="s">
        <v>124</v>
      </c>
      <c r="CE515">
        <f>IF(fun[[#This Row],[GarageCond]]="Ex",5,IF(fun[[#This Row],[GarageCond]]="Gd",4,IF(fun[[#This Row],[GarageCond]]="TA",3,IF(fun[[#This Row],[GarageCond]]="Fa",2,IF(fun[[#This Row],[GarageCond]]="Po",1,0)))))</f>
        <v>3</v>
      </c>
      <c r="CF515" t="s">
        <v>131</v>
      </c>
      <c r="CG515">
        <v>120</v>
      </c>
      <c r="CH515">
        <v>0</v>
      </c>
      <c r="CI515">
        <v>158</v>
      </c>
      <c r="CJ515">
        <v>0</v>
      </c>
      <c r="CK515">
        <v>0</v>
      </c>
      <c r="CL515">
        <f>(0.5*fun[[#This Row],[WoodDeckSF]])+fun[[#This Row],[OpenPorchSF]]+(2*fun[[#This Row],[EnclosedPorch]])+(1.5*fun[[#This Row],[3SsnPorch]])+fun[[#This Row],[ScreenPorch]]</f>
        <v>376</v>
      </c>
      <c r="CM515">
        <v>0</v>
      </c>
      <c r="CN515" t="s">
        <v>109</v>
      </c>
      <c r="CO515">
        <f>IF(fun[[#This Row],[PoolQC]]="Ex",5,IF(fun[[#This Row],[PoolQC]]="Gd",4,IF(fun[[#This Row],[PoolQC]]="TA",3,IF(fun[[#This Row],[PoolQC]]="Fa",2,IF(fun[[#This Row],[PoolQC]]="Po",1,0)))))</f>
        <v>0</v>
      </c>
      <c r="CP515" t="s">
        <v>109</v>
      </c>
      <c r="CQ515" t="s">
        <v>109</v>
      </c>
      <c r="CR515">
        <v>0</v>
      </c>
      <c r="CS515">
        <v>6</v>
      </c>
      <c r="CT515">
        <v>2007</v>
      </c>
      <c r="CU515" t="s">
        <v>136</v>
      </c>
      <c r="CV515" t="s">
        <v>137</v>
      </c>
      <c r="CW515">
        <f>COUNTIF(fun[[#This Row],[Id]:[SaleCondition]],0)</f>
        <v>19</v>
      </c>
      <c r="CX515">
        <f>COUNTIF(fun[[#This Row],[Id]:[SaleCondition]],"NA")</f>
        <v>5</v>
      </c>
      <c r="CY515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515">
        <f>fun[NUM_ExCond]+fun[NUM_BsmtCond]+fun[NUM_GarCond]</f>
        <v>10</v>
      </c>
      <c r="DA5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5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55.5</v>
      </c>
      <c r="DC515">
        <v>134000</v>
      </c>
    </row>
    <row r="516" spans="1:107" x14ac:dyDescent="0.25">
      <c r="A516">
        <v>515</v>
      </c>
      <c r="B516">
        <v>45</v>
      </c>
      <c r="C516" t="s">
        <v>107</v>
      </c>
      <c r="D516">
        <f>IF(fun[[#This Row],[MSZoning]]="RL",1,0)</f>
        <v>1</v>
      </c>
      <c r="E516">
        <f>IF(fun[[#This Row],[rl]]="RM",1,0)</f>
        <v>0</v>
      </c>
      <c r="F516">
        <f>IF(fun[[#This Row],[rm]]="RH",1,0)</f>
        <v>0</v>
      </c>
      <c r="G516">
        <f>IF(fun[[#This Row],[rh]]="C (all)",1,0)</f>
        <v>0</v>
      </c>
      <c r="H516">
        <v>55</v>
      </c>
      <c r="I516">
        <f>IF(fun[[#This Row],[LotFrontage]]="NA",0,fun[[#This Row],[LotFrontage]])</f>
        <v>55</v>
      </c>
      <c r="J516">
        <v>10594</v>
      </c>
      <c r="K516" t="s">
        <v>108</v>
      </c>
      <c r="L516" t="s">
        <v>109</v>
      </c>
      <c r="M516" t="s">
        <v>110</v>
      </c>
      <c r="N516" t="s">
        <v>111</v>
      </c>
      <c r="O516" t="s">
        <v>112</v>
      </c>
      <c r="P516" t="s">
        <v>113</v>
      </c>
      <c r="Q516" t="s">
        <v>114</v>
      </c>
      <c r="R516" t="s">
        <v>149</v>
      </c>
      <c r="S516" t="s">
        <v>116</v>
      </c>
      <c r="T516" t="s">
        <v>116</v>
      </c>
      <c r="U516" t="s">
        <v>117</v>
      </c>
      <c r="V516" t="s">
        <v>176</v>
      </c>
      <c r="W516">
        <v>5</v>
      </c>
      <c r="X516">
        <v>5</v>
      </c>
      <c r="Y516">
        <v>1926</v>
      </c>
      <c r="Z516">
        <v>1950</v>
      </c>
      <c r="AA516" t="s">
        <v>119</v>
      </c>
      <c r="AB516" t="s">
        <v>120</v>
      </c>
      <c r="AC516" t="s">
        <v>150</v>
      </c>
      <c r="AD516" t="s">
        <v>150</v>
      </c>
      <c r="AE516" t="s">
        <v>143</v>
      </c>
      <c r="AF516">
        <v>0</v>
      </c>
      <c r="AG516" t="s">
        <v>124</v>
      </c>
      <c r="AH516">
        <f>IF(fun[[#This Row],[ExterQual]]="Ex",5,IF(fun[[#This Row],[ExterQual]]="Gd",4,IF(fun[[#This Row],[ExterQual]]="TA",3,IF(fun[[#This Row],[ExterQual]]="Fa",2,1))))</f>
        <v>3</v>
      </c>
      <c r="AI516" t="s">
        <v>124</v>
      </c>
      <c r="AJ516">
        <f>IF(fun[[#This Row],[ExterCond]]="Ex",5,IF(fun[[#This Row],[ExterCond]]="Gd",4,IF(fun[[#This Row],[ExterCond]]="TA",3,IF(fun[[#This Row],[ExterCond]]="Fa",2,1))))</f>
        <v>3</v>
      </c>
      <c r="AK516" t="s">
        <v>152</v>
      </c>
      <c r="AL516" t="s">
        <v>124</v>
      </c>
      <c r="AM516">
        <f>IF(fun[[#This Row],[BsmtQual]]="Ex",5,IF(fun[[#This Row],[BsmtQual]]="Gd",4,IF(fun[[#This Row],[BsmtQual]]="TA",3,IF(fun[[#This Row],[BsmtQual]]="Fa",2,IF(fun[[#This Row],[BsmtQual]]="Po",1,0)))))</f>
        <v>3</v>
      </c>
      <c r="AN516" t="s">
        <v>124</v>
      </c>
      <c r="AO516">
        <f>IF(fun[[#This Row],[BsmtCond]]="Ex",5,IF(fun[[#This Row],[BsmtCond]]="Gd",4,IF(fun[[#This Row],[BsmtCond]]="TA",3,IF(fun[[#This Row],[BsmtCond]]="Fa",2,IF(fun[[#This Row],[BsmtCond]]="Po",1,0)))))</f>
        <v>3</v>
      </c>
      <c r="AP516" t="s">
        <v>126</v>
      </c>
      <c r="AQ516">
        <f>IF(fun[[#This Row],[BsmtExposure]]="Gd",3,IF(fun[[#This Row],[BsmtExposure]]="Av",2,IF(fun[[#This Row],[BsmtExposure]]="Mn",1,0)))</f>
        <v>0</v>
      </c>
      <c r="AR516" t="s">
        <v>128</v>
      </c>
      <c r="AS516">
        <v>0</v>
      </c>
      <c r="AT516" t="s">
        <v>128</v>
      </c>
      <c r="AU516">
        <v>0</v>
      </c>
      <c r="AV516">
        <v>768</v>
      </c>
      <c r="AW516">
        <v>768</v>
      </c>
      <c r="AX516" t="s">
        <v>248</v>
      </c>
      <c r="AY516" t="s">
        <v>173</v>
      </c>
      <c r="AZ516">
        <f>IF(fun[[#This Row],[HeatingQC]]="Ex",5,IF(fun[[#This Row],[HeatingQC]]="Gd",4,IF(fun[[#This Row],[HeatingQC]]="TA",3,IF(fun[[#This Row],[HeatingQC]]="Fa",2,IF(fun[[#This Row],[HeatingQC]]="Po",1,0)))))</f>
        <v>2</v>
      </c>
      <c r="BA516" t="s">
        <v>203</v>
      </c>
      <c r="BB516" t="s">
        <v>132</v>
      </c>
      <c r="BC516">
        <v>789</v>
      </c>
      <c r="BD516">
        <v>0</v>
      </c>
      <c r="BE516">
        <v>0</v>
      </c>
      <c r="BF516">
        <v>789</v>
      </c>
      <c r="BG516">
        <f>LOG(fun[[#This Row],[GrLivArea]])</f>
        <v>2.8970770032094202</v>
      </c>
      <c r="BH516">
        <v>0</v>
      </c>
      <c r="BI516">
        <v>0</v>
      </c>
      <c r="BJ516">
        <f>fun[[#This Row],[BsmtFullBath]]+(0.5*fun[[#This Row],[BsmtHalfBath]])</f>
        <v>0</v>
      </c>
      <c r="BK516">
        <v>1</v>
      </c>
      <c r="BL516">
        <v>0</v>
      </c>
      <c r="BM516">
        <f>fun[[#This Row],[HalfBath]]+fun[[#This Row],[TOTBaseBath]]+fun[[#This Row],[FullBath]]</f>
        <v>1</v>
      </c>
      <c r="BN516">
        <v>2</v>
      </c>
      <c r="BO516">
        <v>1</v>
      </c>
      <c r="BP516" t="s">
        <v>124</v>
      </c>
      <c r="BQ516">
        <f>IF(fun[[#This Row],[KitchenQual]]="Ex",5,IF(fun[[#This Row],[KitchenQual]]="Gd",4,IF(fun[[#This Row],[KitchenQual]]="TA",3,IF(fun[[#This Row],[KitchenQual]]="Fa",2,0))))</f>
        <v>3</v>
      </c>
      <c r="BR516">
        <v>5</v>
      </c>
      <c r="BS516" t="s">
        <v>133</v>
      </c>
      <c r="BT516">
        <v>0</v>
      </c>
      <c r="BU516" t="s">
        <v>109</v>
      </c>
      <c r="BV516">
        <f>IF(fun[[#This Row],[FireplaceQu]]="Ex",5,IF(fun[[#This Row],[FireplaceQu]]="Gd",4,IF(fun[[#This Row],[FireplaceQu]]="TA",3,IF(fun[[#This Row],[FireplaceQu]]="Fa",2,0))))</f>
        <v>0</v>
      </c>
      <c r="BW516" t="s">
        <v>153</v>
      </c>
      <c r="BX516">
        <v>1926</v>
      </c>
      <c r="BY516" t="s">
        <v>128</v>
      </c>
      <c r="BZ516">
        <v>1</v>
      </c>
      <c r="CA516">
        <v>200</v>
      </c>
      <c r="CB516" t="s">
        <v>238</v>
      </c>
      <c r="CC516">
        <f>IF(fun[[#This Row],[GarageQual]]="Ex",5,IF(fun[[#This Row],[GarageQual]]="Gd",4,IF(fun[[#This Row],[GarageQual]]="TA",3,IF(fun[[#This Row],[GarageQual]]="Fa",2,IF(fun[[#This Row],[GarageQual]]="Po",1,0)))))</f>
        <v>1</v>
      </c>
      <c r="CD516" t="s">
        <v>238</v>
      </c>
      <c r="CE516">
        <f>IF(fun[[#This Row],[GarageCond]]="Ex",5,IF(fun[[#This Row],[GarageCond]]="Gd",4,IF(fun[[#This Row],[GarageCond]]="TA",3,IF(fun[[#This Row],[GarageCond]]="Fa",2,IF(fun[[#This Row],[GarageCond]]="Po",1,0)))))</f>
        <v>1</v>
      </c>
      <c r="CF516" t="s">
        <v>131</v>
      </c>
      <c r="CG516">
        <v>0</v>
      </c>
      <c r="CH516">
        <v>0</v>
      </c>
      <c r="CI516">
        <v>112</v>
      </c>
      <c r="CJ516">
        <v>0</v>
      </c>
      <c r="CK516">
        <v>0</v>
      </c>
      <c r="CL516">
        <f>(0.5*fun[[#This Row],[WoodDeckSF]])+fun[[#This Row],[OpenPorchSF]]+(2*fun[[#This Row],[EnclosedPorch]])+(1.5*fun[[#This Row],[3SsnPorch]])+fun[[#This Row],[ScreenPorch]]</f>
        <v>224</v>
      </c>
      <c r="CM516">
        <v>0</v>
      </c>
      <c r="CN516" t="s">
        <v>109</v>
      </c>
      <c r="CO516">
        <f>IF(fun[[#This Row],[PoolQC]]="Ex",5,IF(fun[[#This Row],[PoolQC]]="Gd",4,IF(fun[[#This Row],[PoolQC]]="TA",3,IF(fun[[#This Row],[PoolQC]]="Fa",2,IF(fun[[#This Row],[PoolQC]]="Po",1,0)))))</f>
        <v>0</v>
      </c>
      <c r="CP516" t="s">
        <v>160</v>
      </c>
      <c r="CQ516" t="s">
        <v>109</v>
      </c>
      <c r="CR516">
        <v>0</v>
      </c>
      <c r="CS516">
        <v>6</v>
      </c>
      <c r="CT516">
        <v>2007</v>
      </c>
      <c r="CU516" t="s">
        <v>136</v>
      </c>
      <c r="CV516" t="s">
        <v>137</v>
      </c>
      <c r="CW516">
        <f>COUNTIF(fun[[#This Row],[Id]:[SaleCondition]],0)</f>
        <v>22</v>
      </c>
      <c r="CX516">
        <f>COUNTIF(fun[[#This Row],[Id]:[SaleCondition]],"NA")</f>
        <v>4</v>
      </c>
      <c r="CY516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516">
        <f>fun[NUM_ExCond]+fun[NUM_BsmtCond]+fun[NUM_GarCond]</f>
        <v>7</v>
      </c>
      <c r="DA5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57</v>
      </c>
      <c r="DB5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43.75</v>
      </c>
      <c r="DC516">
        <v>96500</v>
      </c>
    </row>
    <row r="517" spans="1:107" x14ac:dyDescent="0.25">
      <c r="A517">
        <v>516</v>
      </c>
      <c r="B517">
        <v>20</v>
      </c>
      <c r="C517" t="s">
        <v>107</v>
      </c>
      <c r="D517">
        <f>IF(fun[[#This Row],[MSZoning]]="RL",1,0)</f>
        <v>1</v>
      </c>
      <c r="E517">
        <f>IF(fun[[#This Row],[rl]]="RM",1,0)</f>
        <v>0</v>
      </c>
      <c r="F517">
        <f>IF(fun[[#This Row],[rm]]="RH",1,0)</f>
        <v>0</v>
      </c>
      <c r="G517">
        <f>IF(fun[[#This Row],[rh]]="C (all)",1,0)</f>
        <v>0</v>
      </c>
      <c r="H517">
        <v>94</v>
      </c>
      <c r="I517">
        <f>IF(fun[[#This Row],[LotFrontage]]="NA",0,fun[[#This Row],[LotFrontage]])</f>
        <v>94</v>
      </c>
      <c r="J517">
        <v>12220</v>
      </c>
      <c r="K517" t="s">
        <v>108</v>
      </c>
      <c r="L517" t="s">
        <v>109</v>
      </c>
      <c r="M517" t="s">
        <v>110</v>
      </c>
      <c r="N517" t="s">
        <v>111</v>
      </c>
      <c r="O517" t="s">
        <v>112</v>
      </c>
      <c r="P517" t="s">
        <v>113</v>
      </c>
      <c r="Q517" t="s">
        <v>114</v>
      </c>
      <c r="R517" t="s">
        <v>180</v>
      </c>
      <c r="S517" t="s">
        <v>116</v>
      </c>
      <c r="T517" t="s">
        <v>116</v>
      </c>
      <c r="U517" t="s">
        <v>117</v>
      </c>
      <c r="V517" t="s">
        <v>141</v>
      </c>
      <c r="W517">
        <v>10</v>
      </c>
      <c r="X517">
        <v>5</v>
      </c>
      <c r="Y517">
        <v>2009</v>
      </c>
      <c r="Z517">
        <v>2009</v>
      </c>
      <c r="AA517" t="s">
        <v>178</v>
      </c>
      <c r="AB517" t="s">
        <v>120</v>
      </c>
      <c r="AC517" t="s">
        <v>206</v>
      </c>
      <c r="AD517" t="s">
        <v>207</v>
      </c>
      <c r="AE517" t="s">
        <v>122</v>
      </c>
      <c r="AF517">
        <v>305</v>
      </c>
      <c r="AG517" t="s">
        <v>130</v>
      </c>
      <c r="AH517">
        <f>IF(fun[[#This Row],[ExterQual]]="Ex",5,IF(fun[[#This Row],[ExterQual]]="Gd",4,IF(fun[[#This Row],[ExterQual]]="TA",3,IF(fun[[#This Row],[ExterQual]]="Fa",2,1))))</f>
        <v>5</v>
      </c>
      <c r="AI517" t="s">
        <v>124</v>
      </c>
      <c r="AJ517">
        <f>IF(fun[[#This Row],[ExterCond]]="Ex",5,IF(fun[[#This Row],[ExterCond]]="Gd",4,IF(fun[[#This Row],[ExterCond]]="TA",3,IF(fun[[#This Row],[ExterCond]]="Fa",2,1))))</f>
        <v>3</v>
      </c>
      <c r="AK517" t="s">
        <v>144</v>
      </c>
      <c r="AL517" t="s">
        <v>130</v>
      </c>
      <c r="AM517">
        <f>IF(fun[[#This Row],[BsmtQual]]="Ex",5,IF(fun[[#This Row],[BsmtQual]]="Gd",4,IF(fun[[#This Row],[BsmtQual]]="TA",3,IF(fun[[#This Row],[BsmtQual]]="Fa",2,IF(fun[[#This Row],[BsmtQual]]="Po",1,0)))))</f>
        <v>5</v>
      </c>
      <c r="AN517" t="s">
        <v>124</v>
      </c>
      <c r="AO517">
        <f>IF(fun[[#This Row],[BsmtCond]]="Ex",5,IF(fun[[#This Row],[BsmtCond]]="Gd",4,IF(fun[[#This Row],[BsmtCond]]="TA",3,IF(fun[[#This Row],[BsmtCond]]="Fa",2,IF(fun[[#This Row],[BsmtCond]]="Po",1,0)))))</f>
        <v>3</v>
      </c>
      <c r="AP517" t="s">
        <v>126</v>
      </c>
      <c r="AQ517">
        <f>IF(fun[[#This Row],[BsmtExposure]]="Gd",3,IF(fun[[#This Row],[BsmtExposure]]="Av",2,IF(fun[[#This Row],[BsmtExposure]]="Mn",1,0)))</f>
        <v>0</v>
      </c>
      <c r="AR517" t="s">
        <v>127</v>
      </c>
      <c r="AS517">
        <v>1436</v>
      </c>
      <c r="AT517" t="s">
        <v>128</v>
      </c>
      <c r="AU517">
        <v>0</v>
      </c>
      <c r="AV517">
        <v>570</v>
      </c>
      <c r="AW517">
        <v>2006</v>
      </c>
      <c r="AX517" t="s">
        <v>129</v>
      </c>
      <c r="AY517" t="s">
        <v>130</v>
      </c>
      <c r="AZ517">
        <f>IF(fun[[#This Row],[HeatingQC]]="Ex",5,IF(fun[[#This Row],[HeatingQC]]="Gd",4,IF(fun[[#This Row],[HeatingQC]]="TA",3,IF(fun[[#This Row],[HeatingQC]]="Fa",2,IF(fun[[#This Row],[HeatingQC]]="Po",1,0)))))</f>
        <v>5</v>
      </c>
      <c r="BA517" t="s">
        <v>131</v>
      </c>
      <c r="BB517" t="s">
        <v>132</v>
      </c>
      <c r="BC517">
        <v>2020</v>
      </c>
      <c r="BD517">
        <v>0</v>
      </c>
      <c r="BE517">
        <v>0</v>
      </c>
      <c r="BF517">
        <v>2020</v>
      </c>
      <c r="BG517">
        <f>LOG(fun[[#This Row],[GrLivArea]])</f>
        <v>3.3053513694466239</v>
      </c>
      <c r="BH517">
        <v>1</v>
      </c>
      <c r="BI517">
        <v>0</v>
      </c>
      <c r="BJ517">
        <f>fun[[#This Row],[BsmtFullBath]]+(0.5*fun[[#This Row],[BsmtHalfBath]])</f>
        <v>1</v>
      </c>
      <c r="BK517">
        <v>2</v>
      </c>
      <c r="BL517">
        <v>1</v>
      </c>
      <c r="BM517">
        <f>fun[[#This Row],[HalfBath]]+fun[[#This Row],[TOTBaseBath]]+fun[[#This Row],[FullBath]]</f>
        <v>4</v>
      </c>
      <c r="BN517">
        <v>3</v>
      </c>
      <c r="BO517">
        <v>1</v>
      </c>
      <c r="BP517" t="s">
        <v>130</v>
      </c>
      <c r="BQ517">
        <f>IF(fun[[#This Row],[KitchenQual]]="Ex",5,IF(fun[[#This Row],[KitchenQual]]="Gd",4,IF(fun[[#This Row],[KitchenQual]]="TA",3,IF(fun[[#This Row],[KitchenQual]]="Fa",2,0))))</f>
        <v>5</v>
      </c>
      <c r="BR517">
        <v>9</v>
      </c>
      <c r="BS517" t="s">
        <v>133</v>
      </c>
      <c r="BT517">
        <v>1</v>
      </c>
      <c r="BU517" t="s">
        <v>123</v>
      </c>
      <c r="BV517">
        <f>IF(fun[[#This Row],[FireplaceQu]]="Ex",5,IF(fun[[#This Row],[FireplaceQu]]="Gd",4,IF(fun[[#This Row],[FireplaceQu]]="TA",3,IF(fun[[#This Row],[FireplaceQu]]="Fa",2,0))))</f>
        <v>4</v>
      </c>
      <c r="BW517" t="s">
        <v>134</v>
      </c>
      <c r="BX517">
        <v>2009</v>
      </c>
      <c r="BY517" t="s">
        <v>183</v>
      </c>
      <c r="BZ517">
        <v>3</v>
      </c>
      <c r="CA517">
        <v>900</v>
      </c>
      <c r="CB517" t="s">
        <v>124</v>
      </c>
      <c r="CC517">
        <f>IF(fun[[#This Row],[GarageQual]]="Ex",5,IF(fun[[#This Row],[GarageQual]]="Gd",4,IF(fun[[#This Row],[GarageQual]]="TA",3,IF(fun[[#This Row],[GarageQual]]="Fa",2,IF(fun[[#This Row],[GarageQual]]="Po",1,0)))))</f>
        <v>3</v>
      </c>
      <c r="CD517" t="s">
        <v>124</v>
      </c>
      <c r="CE517">
        <f>IF(fun[[#This Row],[GarageCond]]="Ex",5,IF(fun[[#This Row],[GarageCond]]="Gd",4,IF(fun[[#This Row],[GarageCond]]="TA",3,IF(fun[[#This Row],[GarageCond]]="Fa",2,IF(fun[[#This Row],[GarageCond]]="Po",1,0)))))</f>
        <v>3</v>
      </c>
      <c r="CF517" t="s">
        <v>131</v>
      </c>
      <c r="CG517">
        <v>156</v>
      </c>
      <c r="CH517">
        <v>54</v>
      </c>
      <c r="CI517">
        <v>0</v>
      </c>
      <c r="CJ517">
        <v>0</v>
      </c>
      <c r="CK517">
        <v>0</v>
      </c>
      <c r="CL517">
        <f>(0.5*fun[[#This Row],[WoodDeckSF]])+fun[[#This Row],[OpenPorchSF]]+(2*fun[[#This Row],[EnclosedPorch]])+(1.5*fun[[#This Row],[3SsnPorch]])+fun[[#This Row],[ScreenPorch]]</f>
        <v>132</v>
      </c>
      <c r="CM517">
        <v>0</v>
      </c>
      <c r="CN517" t="s">
        <v>109</v>
      </c>
      <c r="CO517">
        <f>IF(fun[[#This Row],[PoolQC]]="Ex",5,IF(fun[[#This Row],[PoolQC]]="Gd",4,IF(fun[[#This Row],[PoolQC]]="TA",3,IF(fun[[#This Row],[PoolQC]]="Fa",2,IF(fun[[#This Row],[PoolQC]]="Po",1,0)))))</f>
        <v>0</v>
      </c>
      <c r="CP517" t="s">
        <v>109</v>
      </c>
      <c r="CQ517" t="s">
        <v>109</v>
      </c>
      <c r="CR517">
        <v>0</v>
      </c>
      <c r="CS517">
        <v>9</v>
      </c>
      <c r="CT517">
        <v>2009</v>
      </c>
      <c r="CU517" t="s">
        <v>184</v>
      </c>
      <c r="CV517" t="s">
        <v>185</v>
      </c>
      <c r="CW517">
        <f>COUNTIF(fun[[#This Row],[Id]:[SaleCondition]],0)</f>
        <v>14</v>
      </c>
      <c r="CX517">
        <f>COUNTIF(fun[[#This Row],[Id]:[SaleCondition]],"NA")</f>
        <v>4</v>
      </c>
      <c r="CY517">
        <f>fun[[#This Row],[OverallQual]]+fun[[#This Row],[NUM_ExQual]]+fun[[#This Row],[NUM_BsmtQual]]+fun[[#This Row],[NUM_Heat]]+fun[[#This Row],[NUM_KitchQual]]+fun[[#This Row],[NUM_GarQual]]+fun[[#This Row],[NUM_Pool]]+fun[NUM_Fire]</f>
        <v>37</v>
      </c>
      <c r="CZ517">
        <f>fun[NUM_ExCond]+fun[NUM_BsmtCond]+fun[NUM_GarCond]</f>
        <v>9</v>
      </c>
      <c r="DA5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136</v>
      </c>
      <c r="DB5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93.25</v>
      </c>
      <c r="DC517">
        <v>402861</v>
      </c>
    </row>
    <row r="518" spans="1:107" x14ac:dyDescent="0.25">
      <c r="A518">
        <v>517</v>
      </c>
      <c r="B518">
        <v>80</v>
      </c>
      <c r="C518" t="s">
        <v>107</v>
      </c>
      <c r="D518">
        <f>IF(fun[[#This Row],[MSZoning]]="RL",1,0)</f>
        <v>1</v>
      </c>
      <c r="E518">
        <f>IF(fun[[#This Row],[rl]]="RM",1,0)</f>
        <v>0</v>
      </c>
      <c r="F518">
        <f>IF(fun[[#This Row],[rm]]="RH",1,0)</f>
        <v>0</v>
      </c>
      <c r="G518">
        <f>IF(fun[[#This Row],[rh]]="C (all)",1,0)</f>
        <v>0</v>
      </c>
      <c r="H518" t="s">
        <v>109</v>
      </c>
      <c r="I518">
        <f>IF(fun[[#This Row],[LotFrontage]]="NA",0,fun[[#This Row],[LotFrontage]])</f>
        <v>0</v>
      </c>
      <c r="J518">
        <v>10448</v>
      </c>
      <c r="K518" t="s">
        <v>108</v>
      </c>
      <c r="L518" t="s">
        <v>109</v>
      </c>
      <c r="M518" t="s">
        <v>146</v>
      </c>
      <c r="N518" t="s">
        <v>111</v>
      </c>
      <c r="O518" t="s">
        <v>112</v>
      </c>
      <c r="P518" t="s">
        <v>148</v>
      </c>
      <c r="Q518" t="s">
        <v>114</v>
      </c>
      <c r="R518" t="s">
        <v>164</v>
      </c>
      <c r="S518" t="s">
        <v>116</v>
      </c>
      <c r="T518" t="s">
        <v>116</v>
      </c>
      <c r="U518" t="s">
        <v>117</v>
      </c>
      <c r="V518" t="s">
        <v>223</v>
      </c>
      <c r="W518">
        <v>6</v>
      </c>
      <c r="X518">
        <v>6</v>
      </c>
      <c r="Y518">
        <v>1972</v>
      </c>
      <c r="Z518">
        <v>1972</v>
      </c>
      <c r="AA518" t="s">
        <v>119</v>
      </c>
      <c r="AB518" t="s">
        <v>120</v>
      </c>
      <c r="AC518" t="s">
        <v>166</v>
      </c>
      <c r="AD518" t="s">
        <v>166</v>
      </c>
      <c r="AE518" t="s">
        <v>122</v>
      </c>
      <c r="AF518">
        <v>333</v>
      </c>
      <c r="AG518" t="s">
        <v>124</v>
      </c>
      <c r="AH518">
        <f>IF(fun[[#This Row],[ExterQual]]="Ex",5,IF(fun[[#This Row],[ExterQual]]="Gd",4,IF(fun[[#This Row],[ExterQual]]="TA",3,IF(fun[[#This Row],[ExterQual]]="Fa",2,1))))</f>
        <v>3</v>
      </c>
      <c r="AI518" t="s">
        <v>124</v>
      </c>
      <c r="AJ518">
        <f>IF(fun[[#This Row],[ExterCond]]="Ex",5,IF(fun[[#This Row],[ExterCond]]="Gd",4,IF(fun[[#This Row],[ExterCond]]="TA",3,IF(fun[[#This Row],[ExterCond]]="Fa",2,1))))</f>
        <v>3</v>
      </c>
      <c r="AK518" t="s">
        <v>144</v>
      </c>
      <c r="AL518" t="s">
        <v>124</v>
      </c>
      <c r="AM518">
        <f>IF(fun[[#This Row],[BsmtQual]]="Ex",5,IF(fun[[#This Row],[BsmtQual]]="Gd",4,IF(fun[[#This Row],[BsmtQual]]="TA",3,IF(fun[[#This Row],[BsmtQual]]="Fa",2,IF(fun[[#This Row],[BsmtQual]]="Po",1,0)))))</f>
        <v>3</v>
      </c>
      <c r="AN518" t="s">
        <v>124</v>
      </c>
      <c r="AO518">
        <f>IF(fun[[#This Row],[BsmtCond]]="Ex",5,IF(fun[[#This Row],[BsmtCond]]="Gd",4,IF(fun[[#This Row],[BsmtCond]]="TA",3,IF(fun[[#This Row],[BsmtCond]]="Fa",2,IF(fun[[#This Row],[BsmtCond]]="Po",1,0)))))</f>
        <v>3</v>
      </c>
      <c r="AP518" t="s">
        <v>126</v>
      </c>
      <c r="AQ518">
        <f>IF(fun[[#This Row],[BsmtExposure]]="Gd",3,IF(fun[[#This Row],[BsmtExposure]]="Av",2,IF(fun[[#This Row],[BsmtExposure]]="Mn",1,0)))</f>
        <v>0</v>
      </c>
      <c r="AR518" t="s">
        <v>128</v>
      </c>
      <c r="AS518">
        <v>0</v>
      </c>
      <c r="AT518" t="s">
        <v>128</v>
      </c>
      <c r="AU518">
        <v>0</v>
      </c>
      <c r="AV518">
        <v>689</v>
      </c>
      <c r="AW518">
        <v>689</v>
      </c>
      <c r="AX518" t="s">
        <v>129</v>
      </c>
      <c r="AY518" t="s">
        <v>124</v>
      </c>
      <c r="AZ518">
        <f>IF(fun[[#This Row],[HeatingQC]]="Ex",5,IF(fun[[#This Row],[HeatingQC]]="Gd",4,IF(fun[[#This Row],[HeatingQC]]="TA",3,IF(fun[[#This Row],[HeatingQC]]="Fa",2,IF(fun[[#This Row],[HeatingQC]]="Po",1,0)))))</f>
        <v>3</v>
      </c>
      <c r="BA518" t="s">
        <v>131</v>
      </c>
      <c r="BB518" t="s">
        <v>132</v>
      </c>
      <c r="BC518">
        <v>1378</v>
      </c>
      <c r="BD518">
        <v>741</v>
      </c>
      <c r="BE518">
        <v>0</v>
      </c>
      <c r="BF518">
        <v>2119</v>
      </c>
      <c r="BG518">
        <f>LOG(fun[[#This Row],[GrLivArea]])</f>
        <v>3.3261309567107946</v>
      </c>
      <c r="BH518">
        <v>0</v>
      </c>
      <c r="BI518">
        <v>0</v>
      </c>
      <c r="BJ518">
        <f>fun[[#This Row],[BsmtFullBath]]+(0.5*fun[[#This Row],[BsmtHalfBath]])</f>
        <v>0</v>
      </c>
      <c r="BK518">
        <v>2</v>
      </c>
      <c r="BL518">
        <v>1</v>
      </c>
      <c r="BM518">
        <f>fun[[#This Row],[HalfBath]]+fun[[#This Row],[TOTBaseBath]]+fun[[#This Row],[FullBath]]</f>
        <v>3</v>
      </c>
      <c r="BN518">
        <v>3</v>
      </c>
      <c r="BO518">
        <v>1</v>
      </c>
      <c r="BP518" t="s">
        <v>124</v>
      </c>
      <c r="BQ518">
        <f>IF(fun[[#This Row],[KitchenQual]]="Ex",5,IF(fun[[#This Row],[KitchenQual]]="Gd",4,IF(fun[[#This Row],[KitchenQual]]="TA",3,IF(fun[[#This Row],[KitchenQual]]="Fa",2,0))))</f>
        <v>3</v>
      </c>
      <c r="BR518">
        <v>7</v>
      </c>
      <c r="BS518" t="s">
        <v>133</v>
      </c>
      <c r="BT518">
        <v>1</v>
      </c>
      <c r="BU518" t="s">
        <v>124</v>
      </c>
      <c r="BV518">
        <f>IF(fun[[#This Row],[FireplaceQu]]="Ex",5,IF(fun[[#This Row],[FireplaceQu]]="Gd",4,IF(fun[[#This Row],[FireplaceQu]]="TA",3,IF(fun[[#This Row],[FireplaceQu]]="Fa",2,0))))</f>
        <v>3</v>
      </c>
      <c r="BW518" t="s">
        <v>134</v>
      </c>
      <c r="BX518">
        <v>1972</v>
      </c>
      <c r="BY518" t="s">
        <v>135</v>
      </c>
      <c r="BZ518">
        <v>2</v>
      </c>
      <c r="CA518">
        <v>583</v>
      </c>
      <c r="CB518" t="s">
        <v>124</v>
      </c>
      <c r="CC518">
        <f>IF(fun[[#This Row],[GarageQual]]="Ex",5,IF(fun[[#This Row],[GarageQual]]="Gd",4,IF(fun[[#This Row],[GarageQual]]="TA",3,IF(fun[[#This Row],[GarageQual]]="Fa",2,IF(fun[[#This Row],[GarageQual]]="Po",1,0)))))</f>
        <v>3</v>
      </c>
      <c r="CD518" t="s">
        <v>124</v>
      </c>
      <c r="CE518">
        <f>IF(fun[[#This Row],[GarageCond]]="Ex",5,IF(fun[[#This Row],[GarageCond]]="Gd",4,IF(fun[[#This Row],[GarageCond]]="TA",3,IF(fun[[#This Row],[GarageCond]]="Fa",2,IF(fun[[#This Row],[GarageCond]]="Po",1,0)))))</f>
        <v>3</v>
      </c>
      <c r="CF518" t="s">
        <v>131</v>
      </c>
      <c r="CG518">
        <v>0</v>
      </c>
      <c r="CH518">
        <v>104</v>
      </c>
      <c r="CI518">
        <v>0</v>
      </c>
      <c r="CJ518">
        <v>0</v>
      </c>
      <c r="CK518">
        <v>0</v>
      </c>
      <c r="CL518">
        <f>(0.5*fun[[#This Row],[WoodDeckSF]])+fun[[#This Row],[OpenPorchSF]]+(2*fun[[#This Row],[EnclosedPorch]])+(1.5*fun[[#This Row],[3SsnPorch]])+fun[[#This Row],[ScreenPorch]]</f>
        <v>104</v>
      </c>
      <c r="CM518">
        <v>0</v>
      </c>
      <c r="CN518" t="s">
        <v>109</v>
      </c>
      <c r="CO518">
        <f>IF(fun[[#This Row],[PoolQC]]="Ex",5,IF(fun[[#This Row],[PoolQC]]="Gd",4,IF(fun[[#This Row],[PoolQC]]="TA",3,IF(fun[[#This Row],[PoolQC]]="Fa",2,IF(fun[[#This Row],[PoolQC]]="Po",1,0)))))</f>
        <v>0</v>
      </c>
      <c r="CP518" t="s">
        <v>191</v>
      </c>
      <c r="CQ518" t="s">
        <v>109</v>
      </c>
      <c r="CR518">
        <v>0</v>
      </c>
      <c r="CS518">
        <v>8</v>
      </c>
      <c r="CT518">
        <v>2009</v>
      </c>
      <c r="CU518" t="s">
        <v>199</v>
      </c>
      <c r="CV518" t="s">
        <v>154</v>
      </c>
      <c r="CW518">
        <f>COUNTIF(fun[[#This Row],[Id]:[SaleCondition]],0)</f>
        <v>18</v>
      </c>
      <c r="CX518">
        <f>COUNTIF(fun[[#This Row],[Id]:[SaleCondition]],"NA")</f>
        <v>4</v>
      </c>
      <c r="CY518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518">
        <f>fun[NUM_ExCond]+fun[NUM_BsmtCond]+fun[NUM_GarCond]</f>
        <v>9</v>
      </c>
      <c r="DA5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5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518">
        <v>158000</v>
      </c>
    </row>
    <row r="519" spans="1:107" x14ac:dyDescent="0.25">
      <c r="A519">
        <v>518</v>
      </c>
      <c r="B519">
        <v>60</v>
      </c>
      <c r="C519" t="s">
        <v>107</v>
      </c>
      <c r="D519">
        <f>IF(fun[[#This Row],[MSZoning]]="RL",1,0)</f>
        <v>1</v>
      </c>
      <c r="E519">
        <f>IF(fun[[#This Row],[rl]]="RM",1,0)</f>
        <v>0</v>
      </c>
      <c r="F519">
        <f>IF(fun[[#This Row],[rm]]="RH",1,0)</f>
        <v>0</v>
      </c>
      <c r="G519">
        <f>IF(fun[[#This Row],[rh]]="C (all)",1,0)</f>
        <v>0</v>
      </c>
      <c r="H519">
        <v>79</v>
      </c>
      <c r="I519">
        <f>IF(fun[[#This Row],[LotFrontage]]="NA",0,fun[[#This Row],[LotFrontage]])</f>
        <v>79</v>
      </c>
      <c r="J519">
        <v>10208</v>
      </c>
      <c r="K519" t="s">
        <v>108</v>
      </c>
      <c r="L519" t="s">
        <v>109</v>
      </c>
      <c r="M519" t="s">
        <v>146</v>
      </c>
      <c r="N519" t="s">
        <v>111</v>
      </c>
      <c r="O519" t="s">
        <v>112</v>
      </c>
      <c r="P519" t="s">
        <v>113</v>
      </c>
      <c r="Q519" t="s">
        <v>114</v>
      </c>
      <c r="R519" t="s">
        <v>155</v>
      </c>
      <c r="S519" t="s">
        <v>116</v>
      </c>
      <c r="T519" t="s">
        <v>116</v>
      </c>
      <c r="U519" t="s">
        <v>117</v>
      </c>
      <c r="V519" t="s">
        <v>118</v>
      </c>
      <c r="W519">
        <v>7</v>
      </c>
      <c r="X519">
        <v>5</v>
      </c>
      <c r="Y519">
        <v>1996</v>
      </c>
      <c r="Z519">
        <v>1997</v>
      </c>
      <c r="AA519" t="s">
        <v>119</v>
      </c>
      <c r="AB519" t="s">
        <v>120</v>
      </c>
      <c r="AC519" t="s">
        <v>121</v>
      </c>
      <c r="AD519" t="s">
        <v>121</v>
      </c>
      <c r="AE519" t="s">
        <v>122</v>
      </c>
      <c r="AF519">
        <v>921</v>
      </c>
      <c r="AG519" t="s">
        <v>123</v>
      </c>
      <c r="AH519">
        <f>IF(fun[[#This Row],[ExterQual]]="Ex",5,IF(fun[[#This Row],[ExterQual]]="Gd",4,IF(fun[[#This Row],[ExterQual]]="TA",3,IF(fun[[#This Row],[ExterQual]]="Fa",2,1))))</f>
        <v>4</v>
      </c>
      <c r="AI519" t="s">
        <v>124</v>
      </c>
      <c r="AJ519">
        <f>IF(fun[[#This Row],[ExterCond]]="Ex",5,IF(fun[[#This Row],[ExterCond]]="Gd",4,IF(fun[[#This Row],[ExterCond]]="TA",3,IF(fun[[#This Row],[ExterCond]]="Fa",2,1))))</f>
        <v>3</v>
      </c>
      <c r="AK519" t="s">
        <v>125</v>
      </c>
      <c r="AL519" t="s">
        <v>123</v>
      </c>
      <c r="AM519">
        <f>IF(fun[[#This Row],[BsmtQual]]="Ex",5,IF(fun[[#This Row],[BsmtQual]]="Gd",4,IF(fun[[#This Row],[BsmtQual]]="TA",3,IF(fun[[#This Row],[BsmtQual]]="Fa",2,IF(fun[[#This Row],[BsmtQual]]="Po",1,0)))))</f>
        <v>4</v>
      </c>
      <c r="AN519" t="s">
        <v>124</v>
      </c>
      <c r="AO519">
        <f>IF(fun[[#This Row],[BsmtCond]]="Ex",5,IF(fun[[#This Row],[BsmtCond]]="Gd",4,IF(fun[[#This Row],[BsmtCond]]="TA",3,IF(fun[[#This Row],[BsmtCond]]="Fa",2,IF(fun[[#This Row],[BsmtCond]]="Po",1,0)))))</f>
        <v>3</v>
      </c>
      <c r="AP519" t="s">
        <v>126</v>
      </c>
      <c r="AQ519">
        <f>IF(fun[[#This Row],[BsmtExposure]]="Gd",3,IF(fun[[#This Row],[BsmtExposure]]="Av",2,IF(fun[[#This Row],[BsmtExposure]]="Mn",1,0)))</f>
        <v>0</v>
      </c>
      <c r="AR519" t="s">
        <v>128</v>
      </c>
      <c r="AS519">
        <v>0</v>
      </c>
      <c r="AT519" t="s">
        <v>128</v>
      </c>
      <c r="AU519">
        <v>0</v>
      </c>
      <c r="AV519">
        <v>1264</v>
      </c>
      <c r="AW519">
        <v>1264</v>
      </c>
      <c r="AX519" t="s">
        <v>129</v>
      </c>
      <c r="AY519" t="s">
        <v>130</v>
      </c>
      <c r="AZ519">
        <f>IF(fun[[#This Row],[HeatingQC]]="Ex",5,IF(fun[[#This Row],[HeatingQC]]="Gd",4,IF(fun[[#This Row],[HeatingQC]]="TA",3,IF(fun[[#This Row],[HeatingQC]]="Fa",2,IF(fun[[#This Row],[HeatingQC]]="Po",1,0)))))</f>
        <v>5</v>
      </c>
      <c r="BA519" t="s">
        <v>131</v>
      </c>
      <c r="BB519" t="s">
        <v>132</v>
      </c>
      <c r="BC519">
        <v>1277</v>
      </c>
      <c r="BD519">
        <v>1067</v>
      </c>
      <c r="BE519">
        <v>0</v>
      </c>
      <c r="BF519">
        <v>2344</v>
      </c>
      <c r="BG519">
        <f>LOG(fun[[#This Row],[GrLivArea]])</f>
        <v>3.3699576073460529</v>
      </c>
      <c r="BH519">
        <v>0</v>
      </c>
      <c r="BI519">
        <v>0</v>
      </c>
      <c r="BJ519">
        <f>fun[[#This Row],[BsmtFullBath]]+(0.5*fun[[#This Row],[BsmtHalfBath]])</f>
        <v>0</v>
      </c>
      <c r="BK519">
        <v>2</v>
      </c>
      <c r="BL519">
        <v>1</v>
      </c>
      <c r="BM519">
        <f>fun[[#This Row],[HalfBath]]+fun[[#This Row],[TOTBaseBath]]+fun[[#This Row],[FullBath]]</f>
        <v>3</v>
      </c>
      <c r="BN519">
        <v>3</v>
      </c>
      <c r="BO519">
        <v>1</v>
      </c>
      <c r="BP519" t="s">
        <v>123</v>
      </c>
      <c r="BQ519">
        <f>IF(fun[[#This Row],[KitchenQual]]="Ex",5,IF(fun[[#This Row],[KitchenQual]]="Gd",4,IF(fun[[#This Row],[KitchenQual]]="TA",3,IF(fun[[#This Row],[KitchenQual]]="Fa",2,0))))</f>
        <v>4</v>
      </c>
      <c r="BR519">
        <v>7</v>
      </c>
      <c r="BS519" t="s">
        <v>133</v>
      </c>
      <c r="BT519">
        <v>1</v>
      </c>
      <c r="BU519" t="s">
        <v>124</v>
      </c>
      <c r="BV519">
        <f>IF(fun[[#This Row],[FireplaceQu]]="Ex",5,IF(fun[[#This Row],[FireplaceQu]]="Gd",4,IF(fun[[#This Row],[FireplaceQu]]="TA",3,IF(fun[[#This Row],[FireplaceQu]]="Fa",2,0))))</f>
        <v>3</v>
      </c>
      <c r="BW519" t="s">
        <v>134</v>
      </c>
      <c r="BX519">
        <v>1996</v>
      </c>
      <c r="BY519" t="s">
        <v>135</v>
      </c>
      <c r="BZ519">
        <v>3</v>
      </c>
      <c r="CA519">
        <v>889</v>
      </c>
      <c r="CB519" t="s">
        <v>124</v>
      </c>
      <c r="CC519">
        <f>IF(fun[[#This Row],[GarageQual]]="Ex",5,IF(fun[[#This Row],[GarageQual]]="Gd",4,IF(fun[[#This Row],[GarageQual]]="TA",3,IF(fun[[#This Row],[GarageQual]]="Fa",2,IF(fun[[#This Row],[GarageQual]]="Po",1,0)))))</f>
        <v>3</v>
      </c>
      <c r="CD519" t="s">
        <v>124</v>
      </c>
      <c r="CE519">
        <f>IF(fun[[#This Row],[GarageCond]]="Ex",5,IF(fun[[#This Row],[GarageCond]]="Gd",4,IF(fun[[#This Row],[GarageCond]]="TA",3,IF(fun[[#This Row],[GarageCond]]="Fa",2,IF(fun[[#This Row],[GarageCond]]="Po",1,0)))))</f>
        <v>3</v>
      </c>
      <c r="CF519" t="s">
        <v>131</v>
      </c>
      <c r="CG519">
        <v>220</v>
      </c>
      <c r="CH519">
        <v>0</v>
      </c>
      <c r="CI519">
        <v>0</v>
      </c>
      <c r="CJ519">
        <v>0</v>
      </c>
      <c r="CK519">
        <v>0</v>
      </c>
      <c r="CL519">
        <f>(0.5*fun[[#This Row],[WoodDeckSF]])+fun[[#This Row],[OpenPorchSF]]+(2*fun[[#This Row],[EnclosedPorch]])+(1.5*fun[[#This Row],[3SsnPorch]])+fun[[#This Row],[ScreenPorch]]</f>
        <v>110</v>
      </c>
      <c r="CM519">
        <v>0</v>
      </c>
      <c r="CN519" t="s">
        <v>109</v>
      </c>
      <c r="CO519">
        <f>IF(fun[[#This Row],[PoolQC]]="Ex",5,IF(fun[[#This Row],[PoolQC]]="Gd",4,IF(fun[[#This Row],[PoolQC]]="TA",3,IF(fun[[#This Row],[PoolQC]]="Fa",2,IF(fun[[#This Row],[PoolQC]]="Po",1,0)))))</f>
        <v>0</v>
      </c>
      <c r="CP519" t="s">
        <v>109</v>
      </c>
      <c r="CQ519" t="s">
        <v>109</v>
      </c>
      <c r="CR519">
        <v>0</v>
      </c>
      <c r="CS519">
        <v>7</v>
      </c>
      <c r="CT519">
        <v>2009</v>
      </c>
      <c r="CU519" t="s">
        <v>136</v>
      </c>
      <c r="CV519" t="s">
        <v>137</v>
      </c>
      <c r="CW519">
        <f>COUNTIF(fun[[#This Row],[Id]:[SaleCondition]],0)</f>
        <v>17</v>
      </c>
      <c r="CX519">
        <f>COUNTIF(fun[[#This Row],[Id]:[SaleCondition]],"NA")</f>
        <v>4</v>
      </c>
      <c r="CY519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519">
        <f>fun[NUM_ExCond]+fun[NUM_BsmtCond]+fun[NUM_GarCond]</f>
        <v>9</v>
      </c>
      <c r="DA5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5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71.75</v>
      </c>
      <c r="DC519">
        <v>265000</v>
      </c>
    </row>
    <row r="520" spans="1:107" x14ac:dyDescent="0.25">
      <c r="A520">
        <v>519</v>
      </c>
      <c r="B520">
        <v>60</v>
      </c>
      <c r="C520" t="s">
        <v>107</v>
      </c>
      <c r="D520">
        <f>IF(fun[[#This Row],[MSZoning]]="RL",1,0)</f>
        <v>1</v>
      </c>
      <c r="E520">
        <f>IF(fun[[#This Row],[rl]]="RM",1,0)</f>
        <v>0</v>
      </c>
      <c r="F520">
        <f>IF(fun[[#This Row],[rm]]="RH",1,0)</f>
        <v>0</v>
      </c>
      <c r="G520">
        <f>IF(fun[[#This Row],[rh]]="C (all)",1,0)</f>
        <v>0</v>
      </c>
      <c r="H520" t="s">
        <v>109</v>
      </c>
      <c r="I520">
        <f>IF(fun[[#This Row],[LotFrontage]]="NA",0,fun[[#This Row],[LotFrontage]])</f>
        <v>0</v>
      </c>
      <c r="J520">
        <v>9531</v>
      </c>
      <c r="K520" t="s">
        <v>108</v>
      </c>
      <c r="L520" t="s">
        <v>109</v>
      </c>
      <c r="M520" t="s">
        <v>146</v>
      </c>
      <c r="N520" t="s">
        <v>111</v>
      </c>
      <c r="O520" t="s">
        <v>112</v>
      </c>
      <c r="P520" t="s">
        <v>192</v>
      </c>
      <c r="Q520" t="s">
        <v>114</v>
      </c>
      <c r="R520" t="s">
        <v>115</v>
      </c>
      <c r="S520" t="s">
        <v>116</v>
      </c>
      <c r="T520" t="s">
        <v>116</v>
      </c>
      <c r="U520" t="s">
        <v>117</v>
      </c>
      <c r="V520" t="s">
        <v>118</v>
      </c>
      <c r="W520">
        <v>6</v>
      </c>
      <c r="X520">
        <v>5</v>
      </c>
      <c r="Y520">
        <v>1998</v>
      </c>
      <c r="Z520">
        <v>1998</v>
      </c>
      <c r="AA520" t="s">
        <v>119</v>
      </c>
      <c r="AB520" t="s">
        <v>120</v>
      </c>
      <c r="AC520" t="s">
        <v>121</v>
      </c>
      <c r="AD520" t="s">
        <v>121</v>
      </c>
      <c r="AE520" t="s">
        <v>143</v>
      </c>
      <c r="AF520">
        <v>0</v>
      </c>
      <c r="AG520" t="s">
        <v>124</v>
      </c>
      <c r="AH520">
        <f>IF(fun[[#This Row],[ExterQual]]="Ex",5,IF(fun[[#This Row],[ExterQual]]="Gd",4,IF(fun[[#This Row],[ExterQual]]="TA",3,IF(fun[[#This Row],[ExterQual]]="Fa",2,1))))</f>
        <v>3</v>
      </c>
      <c r="AI520" t="s">
        <v>124</v>
      </c>
      <c r="AJ520">
        <f>IF(fun[[#This Row],[ExterCond]]="Ex",5,IF(fun[[#This Row],[ExterCond]]="Gd",4,IF(fun[[#This Row],[ExterCond]]="TA",3,IF(fun[[#This Row],[ExterCond]]="Fa",2,1))))</f>
        <v>3</v>
      </c>
      <c r="AK520" t="s">
        <v>125</v>
      </c>
      <c r="AL520" t="s">
        <v>123</v>
      </c>
      <c r="AM520">
        <f>IF(fun[[#This Row],[BsmtQual]]="Ex",5,IF(fun[[#This Row],[BsmtQual]]="Gd",4,IF(fun[[#This Row],[BsmtQual]]="TA",3,IF(fun[[#This Row],[BsmtQual]]="Fa",2,IF(fun[[#This Row],[BsmtQual]]="Po",1,0)))))</f>
        <v>4</v>
      </c>
      <c r="AN520" t="s">
        <v>124</v>
      </c>
      <c r="AO520">
        <f>IF(fun[[#This Row],[BsmtCond]]="Ex",5,IF(fun[[#This Row],[BsmtCond]]="Gd",4,IF(fun[[#This Row],[BsmtCond]]="TA",3,IF(fun[[#This Row],[BsmtCond]]="Fa",2,IF(fun[[#This Row],[BsmtCond]]="Po",1,0)))))</f>
        <v>3</v>
      </c>
      <c r="AP520" t="s">
        <v>147</v>
      </c>
      <c r="AQ520">
        <f>IF(fun[[#This Row],[BsmtExposure]]="Gd",3,IF(fun[[#This Row],[BsmtExposure]]="Av",2,IF(fun[[#This Row],[BsmtExposure]]="Mn",1,0)))</f>
        <v>1</v>
      </c>
      <c r="AR520" t="s">
        <v>127</v>
      </c>
      <c r="AS520">
        <v>706</v>
      </c>
      <c r="AT520" t="s">
        <v>128</v>
      </c>
      <c r="AU520">
        <v>0</v>
      </c>
      <c r="AV520">
        <v>88</v>
      </c>
      <c r="AW520">
        <v>794</v>
      </c>
      <c r="AX520" t="s">
        <v>129</v>
      </c>
      <c r="AY520" t="s">
        <v>130</v>
      </c>
      <c r="AZ520">
        <f>IF(fun[[#This Row],[HeatingQC]]="Ex",5,IF(fun[[#This Row],[HeatingQC]]="Gd",4,IF(fun[[#This Row],[HeatingQC]]="TA",3,IF(fun[[#This Row],[HeatingQC]]="Fa",2,IF(fun[[#This Row],[HeatingQC]]="Po",1,0)))))</f>
        <v>5</v>
      </c>
      <c r="BA520" t="s">
        <v>131</v>
      </c>
      <c r="BB520" t="s">
        <v>132</v>
      </c>
      <c r="BC520">
        <v>882</v>
      </c>
      <c r="BD520">
        <v>914</v>
      </c>
      <c r="BE520">
        <v>0</v>
      </c>
      <c r="BF520">
        <v>1796</v>
      </c>
      <c r="BG520">
        <f>LOG(fun[[#This Row],[GrLivArea]])</f>
        <v>3.2543063323312857</v>
      </c>
      <c r="BH520">
        <v>1</v>
      </c>
      <c r="BI520">
        <v>0</v>
      </c>
      <c r="BJ520">
        <f>fun[[#This Row],[BsmtFullBath]]+(0.5*fun[[#This Row],[BsmtHalfBath]])</f>
        <v>1</v>
      </c>
      <c r="BK520">
        <v>2</v>
      </c>
      <c r="BL520">
        <v>1</v>
      </c>
      <c r="BM520">
        <f>fun[[#This Row],[HalfBath]]+fun[[#This Row],[TOTBaseBath]]+fun[[#This Row],[FullBath]]</f>
        <v>4</v>
      </c>
      <c r="BN520">
        <v>3</v>
      </c>
      <c r="BO520">
        <v>1</v>
      </c>
      <c r="BP520" t="s">
        <v>124</v>
      </c>
      <c r="BQ520">
        <f>IF(fun[[#This Row],[KitchenQual]]="Ex",5,IF(fun[[#This Row],[KitchenQual]]="Gd",4,IF(fun[[#This Row],[KitchenQual]]="TA",3,IF(fun[[#This Row],[KitchenQual]]="Fa",2,0))))</f>
        <v>3</v>
      </c>
      <c r="BR520">
        <v>7</v>
      </c>
      <c r="BS520" t="s">
        <v>133</v>
      </c>
      <c r="BT520">
        <v>0</v>
      </c>
      <c r="BU520" t="s">
        <v>109</v>
      </c>
      <c r="BV520">
        <f>IF(fun[[#This Row],[FireplaceQu]]="Ex",5,IF(fun[[#This Row],[FireplaceQu]]="Gd",4,IF(fun[[#This Row],[FireplaceQu]]="TA",3,IF(fun[[#This Row],[FireplaceQu]]="Fa",2,0))))</f>
        <v>0</v>
      </c>
      <c r="BW520" t="s">
        <v>134</v>
      </c>
      <c r="BX520">
        <v>1998</v>
      </c>
      <c r="BY520" t="s">
        <v>135</v>
      </c>
      <c r="BZ520">
        <v>2</v>
      </c>
      <c r="CA520">
        <v>546</v>
      </c>
      <c r="CB520" t="s">
        <v>124</v>
      </c>
      <c r="CC520">
        <f>IF(fun[[#This Row],[GarageQual]]="Ex",5,IF(fun[[#This Row],[GarageQual]]="Gd",4,IF(fun[[#This Row],[GarageQual]]="TA",3,IF(fun[[#This Row],[GarageQual]]="Fa",2,IF(fun[[#This Row],[GarageQual]]="Po",1,0)))))</f>
        <v>3</v>
      </c>
      <c r="CD520" t="s">
        <v>124</v>
      </c>
      <c r="CE520">
        <f>IF(fun[[#This Row],[GarageCond]]="Ex",5,IF(fun[[#This Row],[GarageCond]]="Gd",4,IF(fun[[#This Row],[GarageCond]]="TA",3,IF(fun[[#This Row],[GarageCond]]="Fa",2,IF(fun[[#This Row],[GarageCond]]="Po",1,0)))))</f>
        <v>3</v>
      </c>
      <c r="CF520" t="s">
        <v>131</v>
      </c>
      <c r="CG520">
        <v>0</v>
      </c>
      <c r="CH520">
        <v>36</v>
      </c>
      <c r="CI520">
        <v>0</v>
      </c>
      <c r="CJ520">
        <v>0</v>
      </c>
      <c r="CK520">
        <v>0</v>
      </c>
      <c r="CL520">
        <f>(0.5*fun[[#This Row],[WoodDeckSF]])+fun[[#This Row],[OpenPorchSF]]+(2*fun[[#This Row],[EnclosedPorch]])+(1.5*fun[[#This Row],[3SsnPorch]])+fun[[#This Row],[ScreenPorch]]</f>
        <v>36</v>
      </c>
      <c r="CM520">
        <v>0</v>
      </c>
      <c r="CN520" t="s">
        <v>109</v>
      </c>
      <c r="CO520">
        <f>IF(fun[[#This Row],[PoolQC]]="Ex",5,IF(fun[[#This Row],[PoolQC]]="Gd",4,IF(fun[[#This Row],[PoolQC]]="TA",3,IF(fun[[#This Row],[PoolQC]]="Fa",2,IF(fun[[#This Row],[PoolQC]]="Po",1,0)))))</f>
        <v>0</v>
      </c>
      <c r="CP520" t="s">
        <v>160</v>
      </c>
      <c r="CQ520" t="s">
        <v>109</v>
      </c>
      <c r="CR520">
        <v>0</v>
      </c>
      <c r="CS520">
        <v>5</v>
      </c>
      <c r="CT520">
        <v>2007</v>
      </c>
      <c r="CU520" t="s">
        <v>136</v>
      </c>
      <c r="CV520" t="s">
        <v>137</v>
      </c>
      <c r="CW520">
        <f>COUNTIF(fun[[#This Row],[Id]:[SaleCondition]],0)</f>
        <v>17</v>
      </c>
      <c r="CX520">
        <f>COUNTIF(fun[[#This Row],[Id]:[SaleCondition]],"NA")</f>
        <v>5</v>
      </c>
      <c r="CY52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520">
        <f>fun[NUM_ExCond]+fun[NUM_BsmtCond]+fun[NUM_GarCond]</f>
        <v>9</v>
      </c>
      <c r="DA5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5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520">
        <v>211000</v>
      </c>
    </row>
    <row r="521" spans="1:107" x14ac:dyDescent="0.25">
      <c r="A521">
        <v>520</v>
      </c>
      <c r="B521">
        <v>70</v>
      </c>
      <c r="C521" t="s">
        <v>107</v>
      </c>
      <c r="D521">
        <f>IF(fun[[#This Row],[MSZoning]]="RL",1,0)</f>
        <v>1</v>
      </c>
      <c r="E521">
        <f>IF(fun[[#This Row],[rl]]="RM",1,0)</f>
        <v>0</v>
      </c>
      <c r="F521">
        <f>IF(fun[[#This Row],[rm]]="RH",1,0)</f>
        <v>0</v>
      </c>
      <c r="G521">
        <f>IF(fun[[#This Row],[rh]]="C (all)",1,0)</f>
        <v>0</v>
      </c>
      <c r="H521">
        <v>53</v>
      </c>
      <c r="I521">
        <f>IF(fun[[#This Row],[LotFrontage]]="NA",0,fun[[#This Row],[LotFrontage]])</f>
        <v>53</v>
      </c>
      <c r="J521">
        <v>10918</v>
      </c>
      <c r="K521" t="s">
        <v>108</v>
      </c>
      <c r="L521" t="s">
        <v>109</v>
      </c>
      <c r="M521" t="s">
        <v>110</v>
      </c>
      <c r="N521" t="s">
        <v>111</v>
      </c>
      <c r="O521" t="s">
        <v>112</v>
      </c>
      <c r="P521" t="s">
        <v>113</v>
      </c>
      <c r="Q521" t="s">
        <v>114</v>
      </c>
      <c r="R521" t="s">
        <v>149</v>
      </c>
      <c r="S521" t="s">
        <v>116</v>
      </c>
      <c r="T521" t="s">
        <v>116</v>
      </c>
      <c r="U521" t="s">
        <v>117</v>
      </c>
      <c r="V521" t="s">
        <v>118</v>
      </c>
      <c r="W521">
        <v>7</v>
      </c>
      <c r="X521">
        <v>9</v>
      </c>
      <c r="Y521">
        <v>1926</v>
      </c>
      <c r="Z521">
        <v>2004</v>
      </c>
      <c r="AA521" t="s">
        <v>210</v>
      </c>
      <c r="AB521" t="s">
        <v>120</v>
      </c>
      <c r="AC521" t="s">
        <v>142</v>
      </c>
      <c r="AD521" t="s">
        <v>142</v>
      </c>
      <c r="AE521" t="s">
        <v>143</v>
      </c>
      <c r="AF521">
        <v>0</v>
      </c>
      <c r="AG521" t="s">
        <v>123</v>
      </c>
      <c r="AH521">
        <f>IF(fun[[#This Row],[ExterQual]]="Ex",5,IF(fun[[#This Row],[ExterQual]]="Gd",4,IF(fun[[#This Row],[ExterQual]]="TA",3,IF(fun[[#This Row],[ExterQual]]="Fa",2,1))))</f>
        <v>4</v>
      </c>
      <c r="AI521" t="s">
        <v>124</v>
      </c>
      <c r="AJ521">
        <f>IF(fun[[#This Row],[ExterCond]]="Ex",5,IF(fun[[#This Row],[ExterCond]]="Gd",4,IF(fun[[#This Row],[ExterCond]]="TA",3,IF(fun[[#This Row],[ExterCond]]="Fa",2,1))))</f>
        <v>3</v>
      </c>
      <c r="AK521" t="s">
        <v>152</v>
      </c>
      <c r="AL521" t="s">
        <v>123</v>
      </c>
      <c r="AM521">
        <f>IF(fun[[#This Row],[BsmtQual]]="Ex",5,IF(fun[[#This Row],[BsmtQual]]="Gd",4,IF(fun[[#This Row],[BsmtQual]]="TA",3,IF(fun[[#This Row],[BsmtQual]]="Fa",2,IF(fun[[#This Row],[BsmtQual]]="Po",1,0)))))</f>
        <v>4</v>
      </c>
      <c r="AN521" t="s">
        <v>124</v>
      </c>
      <c r="AO521">
        <f>IF(fun[[#This Row],[BsmtCond]]="Ex",5,IF(fun[[#This Row],[BsmtCond]]="Gd",4,IF(fun[[#This Row],[BsmtCond]]="TA",3,IF(fun[[#This Row],[BsmtCond]]="Fa",2,IF(fun[[#This Row],[BsmtCond]]="Po",1,0)))))</f>
        <v>3</v>
      </c>
      <c r="AP521" t="s">
        <v>126</v>
      </c>
      <c r="AQ521">
        <f>IF(fun[[#This Row],[BsmtExposure]]="Gd",3,IF(fun[[#This Row],[BsmtExposure]]="Av",2,IF(fun[[#This Row],[BsmtExposure]]="Mn",1,0)))</f>
        <v>0</v>
      </c>
      <c r="AR521" t="s">
        <v>128</v>
      </c>
      <c r="AS521">
        <v>0</v>
      </c>
      <c r="AT521" t="s">
        <v>128</v>
      </c>
      <c r="AU521">
        <v>0</v>
      </c>
      <c r="AV521">
        <v>1276</v>
      </c>
      <c r="AW521">
        <v>1276</v>
      </c>
      <c r="AX521" t="s">
        <v>129</v>
      </c>
      <c r="AY521" t="s">
        <v>130</v>
      </c>
      <c r="AZ521">
        <f>IF(fun[[#This Row],[HeatingQC]]="Ex",5,IF(fun[[#This Row],[HeatingQC]]="Gd",4,IF(fun[[#This Row],[HeatingQC]]="TA",3,IF(fun[[#This Row],[HeatingQC]]="Fa",2,IF(fun[[#This Row],[HeatingQC]]="Po",1,0)))))</f>
        <v>5</v>
      </c>
      <c r="BA521" t="s">
        <v>131</v>
      </c>
      <c r="BB521" t="s">
        <v>132</v>
      </c>
      <c r="BC521">
        <v>1276</v>
      </c>
      <c r="BD521">
        <v>804</v>
      </c>
      <c r="BE521">
        <v>0</v>
      </c>
      <c r="BF521">
        <v>2080</v>
      </c>
      <c r="BG521">
        <f>LOG(fun[[#This Row],[GrLivArea]])</f>
        <v>3.3180633349627615</v>
      </c>
      <c r="BH521">
        <v>0</v>
      </c>
      <c r="BI521">
        <v>0</v>
      </c>
      <c r="BJ521">
        <f>fun[[#This Row],[BsmtFullBath]]+(0.5*fun[[#This Row],[BsmtHalfBath]])</f>
        <v>0</v>
      </c>
      <c r="BK521">
        <v>1</v>
      </c>
      <c r="BL521">
        <v>1</v>
      </c>
      <c r="BM521">
        <f>fun[[#This Row],[HalfBath]]+fun[[#This Row],[TOTBaseBath]]+fun[[#This Row],[FullBath]]</f>
        <v>2</v>
      </c>
      <c r="BN521">
        <v>3</v>
      </c>
      <c r="BO521">
        <v>1</v>
      </c>
      <c r="BP521" t="s">
        <v>123</v>
      </c>
      <c r="BQ521">
        <f>IF(fun[[#This Row],[KitchenQual]]="Ex",5,IF(fun[[#This Row],[KitchenQual]]="Gd",4,IF(fun[[#This Row],[KitchenQual]]="TA",3,IF(fun[[#This Row],[KitchenQual]]="Fa",2,0))))</f>
        <v>4</v>
      </c>
      <c r="BR521">
        <v>9</v>
      </c>
      <c r="BS521" t="s">
        <v>133</v>
      </c>
      <c r="BT521">
        <v>2</v>
      </c>
      <c r="BU521" t="s">
        <v>123</v>
      </c>
      <c r="BV521">
        <f>IF(fun[[#This Row],[FireplaceQu]]="Ex",5,IF(fun[[#This Row],[FireplaceQu]]="Gd",4,IF(fun[[#This Row],[FireplaceQu]]="TA",3,IF(fun[[#This Row],[FireplaceQu]]="Fa",2,0))))</f>
        <v>4</v>
      </c>
      <c r="BW521" t="s">
        <v>153</v>
      </c>
      <c r="BX521">
        <v>1926</v>
      </c>
      <c r="BY521" t="s">
        <v>128</v>
      </c>
      <c r="BZ521">
        <v>1</v>
      </c>
      <c r="CA521">
        <v>282</v>
      </c>
      <c r="CB521" t="s">
        <v>124</v>
      </c>
      <c r="CC521">
        <f>IF(fun[[#This Row],[GarageQual]]="Ex",5,IF(fun[[#This Row],[GarageQual]]="Gd",4,IF(fun[[#This Row],[GarageQual]]="TA",3,IF(fun[[#This Row],[GarageQual]]="Fa",2,IF(fun[[#This Row],[GarageQual]]="Po",1,0)))))</f>
        <v>3</v>
      </c>
      <c r="CD521" t="s">
        <v>124</v>
      </c>
      <c r="CE521">
        <f>IF(fun[[#This Row],[GarageCond]]="Ex",5,IF(fun[[#This Row],[GarageCond]]="Gd",4,IF(fun[[#This Row],[GarageCond]]="TA",3,IF(fun[[#This Row],[GarageCond]]="Fa",2,IF(fun[[#This Row],[GarageCond]]="Po",1,0)))))</f>
        <v>3</v>
      </c>
      <c r="CF521" t="s">
        <v>131</v>
      </c>
      <c r="CG521">
        <v>0</v>
      </c>
      <c r="CH521">
        <v>0</v>
      </c>
      <c r="CI521">
        <v>0</v>
      </c>
      <c r="CJ521">
        <v>0</v>
      </c>
      <c r="CK521">
        <v>145</v>
      </c>
      <c r="CL521">
        <f>(0.5*fun[[#This Row],[WoodDeckSF]])+fun[[#This Row],[OpenPorchSF]]+(2*fun[[#This Row],[EnclosedPorch]])+(1.5*fun[[#This Row],[3SsnPorch]])+fun[[#This Row],[ScreenPorch]]</f>
        <v>145</v>
      </c>
      <c r="CM521">
        <v>0</v>
      </c>
      <c r="CN521" t="s">
        <v>109</v>
      </c>
      <c r="CO521">
        <f>IF(fun[[#This Row],[PoolQC]]="Ex",5,IF(fun[[#This Row],[PoolQC]]="Gd",4,IF(fun[[#This Row],[PoolQC]]="TA",3,IF(fun[[#This Row],[PoolQC]]="Fa",2,IF(fun[[#This Row],[PoolQC]]="Po",1,0)))))</f>
        <v>0</v>
      </c>
      <c r="CP521" t="s">
        <v>160</v>
      </c>
      <c r="CQ521" t="s">
        <v>109</v>
      </c>
      <c r="CR521">
        <v>0</v>
      </c>
      <c r="CS521">
        <v>6</v>
      </c>
      <c r="CT521">
        <v>2009</v>
      </c>
      <c r="CU521" t="s">
        <v>136</v>
      </c>
      <c r="CV521" t="s">
        <v>137</v>
      </c>
      <c r="CW521">
        <f>COUNTIF(fun[[#This Row],[Id]:[SaleCondition]],0)</f>
        <v>18</v>
      </c>
      <c r="CX521">
        <f>COUNTIF(fun[[#This Row],[Id]:[SaleCondition]],"NA")</f>
        <v>3</v>
      </c>
      <c r="CY521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521">
        <f>fun[NUM_ExCond]+fun[NUM_BsmtCond]+fun[NUM_GarCond]</f>
        <v>9</v>
      </c>
      <c r="DA5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122</v>
      </c>
      <c r="DB5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96.25</v>
      </c>
      <c r="DC521">
        <v>234000</v>
      </c>
    </row>
    <row r="522" spans="1:107" x14ac:dyDescent="0.25">
      <c r="A522">
        <v>521</v>
      </c>
      <c r="B522">
        <v>190</v>
      </c>
      <c r="C522" t="s">
        <v>107</v>
      </c>
      <c r="D522">
        <f>IF(fun[[#This Row],[MSZoning]]="RL",1,0)</f>
        <v>1</v>
      </c>
      <c r="E522">
        <f>IF(fun[[#This Row],[rl]]="RM",1,0)</f>
        <v>0</v>
      </c>
      <c r="F522">
        <f>IF(fun[[#This Row],[rm]]="RH",1,0)</f>
        <v>0</v>
      </c>
      <c r="G522">
        <f>IF(fun[[#This Row],[rh]]="C (all)",1,0)</f>
        <v>0</v>
      </c>
      <c r="H522">
        <v>60</v>
      </c>
      <c r="I522">
        <f>IF(fun[[#This Row],[LotFrontage]]="NA",0,fun[[#This Row],[LotFrontage]])</f>
        <v>60</v>
      </c>
      <c r="J522">
        <v>10800</v>
      </c>
      <c r="K522" t="s">
        <v>108</v>
      </c>
      <c r="L522" t="s">
        <v>200</v>
      </c>
      <c r="M522" t="s">
        <v>110</v>
      </c>
      <c r="N522" t="s">
        <v>111</v>
      </c>
      <c r="O522" t="s">
        <v>112</v>
      </c>
      <c r="P522" t="s">
        <v>113</v>
      </c>
      <c r="Q522" t="s">
        <v>114</v>
      </c>
      <c r="R522" t="s">
        <v>169</v>
      </c>
      <c r="S522" t="s">
        <v>116</v>
      </c>
      <c r="T522" t="s">
        <v>116</v>
      </c>
      <c r="U522" t="s">
        <v>175</v>
      </c>
      <c r="V522" t="s">
        <v>118</v>
      </c>
      <c r="W522">
        <v>4</v>
      </c>
      <c r="X522">
        <v>7</v>
      </c>
      <c r="Y522">
        <v>1900</v>
      </c>
      <c r="Z522">
        <v>2000</v>
      </c>
      <c r="AA522" t="s">
        <v>119</v>
      </c>
      <c r="AB522" t="s">
        <v>120</v>
      </c>
      <c r="AC522" t="s">
        <v>142</v>
      </c>
      <c r="AD522" t="s">
        <v>142</v>
      </c>
      <c r="AE522" t="s">
        <v>143</v>
      </c>
      <c r="AF522">
        <v>0</v>
      </c>
      <c r="AG522" t="s">
        <v>124</v>
      </c>
      <c r="AH522">
        <f>IF(fun[[#This Row],[ExterQual]]="Ex",5,IF(fun[[#This Row],[ExterQual]]="Gd",4,IF(fun[[#This Row],[ExterQual]]="TA",3,IF(fun[[#This Row],[ExterQual]]="Fa",2,1))))</f>
        <v>3</v>
      </c>
      <c r="AI522" t="s">
        <v>124</v>
      </c>
      <c r="AJ522">
        <f>IF(fun[[#This Row],[ExterCond]]="Ex",5,IF(fun[[#This Row],[ExterCond]]="Gd",4,IF(fun[[#This Row],[ExterCond]]="TA",3,IF(fun[[#This Row],[ExterCond]]="Fa",2,1))))</f>
        <v>3</v>
      </c>
      <c r="AK522" t="s">
        <v>152</v>
      </c>
      <c r="AL522" t="s">
        <v>109</v>
      </c>
      <c r="AM522">
        <f>IF(fun[[#This Row],[BsmtQual]]="Ex",5,IF(fun[[#This Row],[BsmtQual]]="Gd",4,IF(fun[[#This Row],[BsmtQual]]="TA",3,IF(fun[[#This Row],[BsmtQual]]="Fa",2,IF(fun[[#This Row],[BsmtQual]]="Po",1,0)))))</f>
        <v>0</v>
      </c>
      <c r="AN522" t="s">
        <v>109</v>
      </c>
      <c r="AO522">
        <f>IF(fun[[#This Row],[BsmtCond]]="Ex",5,IF(fun[[#This Row],[BsmtCond]]="Gd",4,IF(fun[[#This Row],[BsmtCond]]="TA",3,IF(fun[[#This Row],[BsmtCond]]="Fa",2,IF(fun[[#This Row],[BsmtCond]]="Po",1,0)))))</f>
        <v>0</v>
      </c>
      <c r="AP522" t="s">
        <v>109</v>
      </c>
      <c r="AQ522">
        <f>IF(fun[[#This Row],[BsmtExposure]]="Gd",3,IF(fun[[#This Row],[BsmtExposure]]="Av",2,IF(fun[[#This Row],[BsmtExposure]]="Mn",1,0)))</f>
        <v>0</v>
      </c>
      <c r="AR522" t="s">
        <v>109</v>
      </c>
      <c r="AS522">
        <v>0</v>
      </c>
      <c r="AT522" t="s">
        <v>109</v>
      </c>
      <c r="AU522">
        <v>0</v>
      </c>
      <c r="AV522">
        <v>0</v>
      </c>
      <c r="AW522">
        <v>0</v>
      </c>
      <c r="AX522" t="s">
        <v>129</v>
      </c>
      <c r="AY522" t="s">
        <v>124</v>
      </c>
      <c r="AZ522">
        <f>IF(fun[[#This Row],[HeatingQC]]="Ex",5,IF(fun[[#This Row],[HeatingQC]]="Gd",4,IF(fun[[#This Row],[HeatingQC]]="TA",3,IF(fun[[#This Row],[HeatingQC]]="Fa",2,IF(fun[[#This Row],[HeatingQC]]="Po",1,0)))))</f>
        <v>3</v>
      </c>
      <c r="BA522" t="s">
        <v>203</v>
      </c>
      <c r="BB522" t="s">
        <v>190</v>
      </c>
      <c r="BC522">
        <v>694</v>
      </c>
      <c r="BD522">
        <v>600</v>
      </c>
      <c r="BE522">
        <v>0</v>
      </c>
      <c r="BF522">
        <v>1294</v>
      </c>
      <c r="BG522">
        <f>LOG(fun[[#This Row],[GrLivArea]])</f>
        <v>3.1119342763326814</v>
      </c>
      <c r="BH522">
        <v>0</v>
      </c>
      <c r="BI522">
        <v>0</v>
      </c>
      <c r="BJ522">
        <f>fun[[#This Row],[BsmtFullBath]]+(0.5*fun[[#This Row],[BsmtHalfBath]])</f>
        <v>0</v>
      </c>
      <c r="BK522">
        <v>2</v>
      </c>
      <c r="BL522">
        <v>0</v>
      </c>
      <c r="BM522">
        <f>fun[[#This Row],[HalfBath]]+fun[[#This Row],[TOTBaseBath]]+fun[[#This Row],[FullBath]]</f>
        <v>2</v>
      </c>
      <c r="BN522">
        <v>3</v>
      </c>
      <c r="BO522">
        <v>2</v>
      </c>
      <c r="BP522" t="s">
        <v>124</v>
      </c>
      <c r="BQ522">
        <f>IF(fun[[#This Row],[KitchenQual]]="Ex",5,IF(fun[[#This Row],[KitchenQual]]="Gd",4,IF(fun[[#This Row],[KitchenQual]]="TA",3,IF(fun[[#This Row],[KitchenQual]]="Fa",2,0))))</f>
        <v>3</v>
      </c>
      <c r="BR522">
        <v>7</v>
      </c>
      <c r="BS522" t="s">
        <v>133</v>
      </c>
      <c r="BT522">
        <v>0</v>
      </c>
      <c r="BU522" t="s">
        <v>109</v>
      </c>
      <c r="BV522">
        <f>IF(fun[[#This Row],[FireplaceQu]]="Ex",5,IF(fun[[#This Row],[FireplaceQu]]="Gd",4,IF(fun[[#This Row],[FireplaceQu]]="TA",3,IF(fun[[#This Row],[FireplaceQu]]="Fa",2,0))))</f>
        <v>0</v>
      </c>
      <c r="BW522" t="s">
        <v>109</v>
      </c>
      <c r="BX522" t="s">
        <v>109</v>
      </c>
      <c r="BY522" t="s">
        <v>109</v>
      </c>
      <c r="BZ522">
        <v>0</v>
      </c>
      <c r="CA522">
        <v>0</v>
      </c>
      <c r="CB522" t="s">
        <v>109</v>
      </c>
      <c r="CC522">
        <f>IF(fun[[#This Row],[GarageQual]]="Ex",5,IF(fun[[#This Row],[GarageQual]]="Gd",4,IF(fun[[#This Row],[GarageQual]]="TA",3,IF(fun[[#This Row],[GarageQual]]="Fa",2,IF(fun[[#This Row],[GarageQual]]="Po",1,0)))))</f>
        <v>0</v>
      </c>
      <c r="CD522" t="s">
        <v>109</v>
      </c>
      <c r="CE522">
        <f>IF(fun[[#This Row],[GarageCond]]="Ex",5,IF(fun[[#This Row],[GarageCond]]="Gd",4,IF(fun[[#This Row],[GarageCond]]="TA",3,IF(fun[[#This Row],[GarageCond]]="Fa",2,IF(fun[[#This Row],[GarageCond]]="Po",1,0)))))</f>
        <v>0</v>
      </c>
      <c r="CF522" t="s">
        <v>203</v>
      </c>
      <c r="CG522">
        <v>220</v>
      </c>
      <c r="CH522">
        <v>114</v>
      </c>
      <c r="CI522">
        <v>210</v>
      </c>
      <c r="CJ522">
        <v>0</v>
      </c>
      <c r="CK522">
        <v>0</v>
      </c>
      <c r="CL522">
        <f>(0.5*fun[[#This Row],[WoodDeckSF]])+fun[[#This Row],[OpenPorchSF]]+(2*fun[[#This Row],[EnclosedPorch]])+(1.5*fun[[#This Row],[3SsnPorch]])+fun[[#This Row],[ScreenPorch]]</f>
        <v>644</v>
      </c>
      <c r="CM522">
        <v>0</v>
      </c>
      <c r="CN522" t="s">
        <v>109</v>
      </c>
      <c r="CO522">
        <f>IF(fun[[#This Row],[PoolQC]]="Ex",5,IF(fun[[#This Row],[PoolQC]]="Gd",4,IF(fun[[#This Row],[PoolQC]]="TA",3,IF(fun[[#This Row],[PoolQC]]="Fa",2,IF(fun[[#This Row],[PoolQC]]="Po",1,0)))))</f>
        <v>0</v>
      </c>
      <c r="CP522" t="s">
        <v>109</v>
      </c>
      <c r="CQ522" t="s">
        <v>109</v>
      </c>
      <c r="CR522">
        <v>0</v>
      </c>
      <c r="CS522">
        <v>8</v>
      </c>
      <c r="CT522">
        <v>2008</v>
      </c>
      <c r="CU522" t="s">
        <v>136</v>
      </c>
      <c r="CV522" t="s">
        <v>137</v>
      </c>
      <c r="CW522">
        <f>COUNTIF(fun[[#This Row],[Id]:[SaleCondition]],0)</f>
        <v>27</v>
      </c>
      <c r="CX522">
        <f>COUNTIF(fun[[#This Row],[Id]:[SaleCondition]],"NA")</f>
        <v>14</v>
      </c>
      <c r="CY522">
        <f>fun[[#This Row],[OverallQual]]+fun[[#This Row],[NUM_ExQual]]+fun[[#This Row],[NUM_BsmtQual]]+fun[[#This Row],[NUM_Heat]]+fun[[#This Row],[NUM_KitchQual]]+fun[[#This Row],[NUM_GarQual]]+fun[[#This Row],[NUM_Pool]]+fun[NUM_Fire]</f>
        <v>13</v>
      </c>
      <c r="CZ522">
        <f>fun[NUM_ExCond]+fun[NUM_BsmtCond]+fun[NUM_GarCond]</f>
        <v>3</v>
      </c>
      <c r="DA5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52</v>
      </c>
      <c r="DB5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44.5</v>
      </c>
      <c r="DC522">
        <v>106250</v>
      </c>
    </row>
    <row r="523" spans="1:107" x14ac:dyDescent="0.25">
      <c r="A523">
        <v>522</v>
      </c>
      <c r="B523">
        <v>20</v>
      </c>
      <c r="C523" t="s">
        <v>107</v>
      </c>
      <c r="D523">
        <f>IF(fun[[#This Row],[MSZoning]]="RL",1,0)</f>
        <v>1</v>
      </c>
      <c r="E523">
        <f>IF(fun[[#This Row],[rl]]="RM",1,0)</f>
        <v>0</v>
      </c>
      <c r="F523">
        <f>IF(fun[[#This Row],[rm]]="RH",1,0)</f>
        <v>0</v>
      </c>
      <c r="G523">
        <f>IF(fun[[#This Row],[rh]]="C (all)",1,0)</f>
        <v>0</v>
      </c>
      <c r="H523">
        <v>90</v>
      </c>
      <c r="I523">
        <f>IF(fun[[#This Row],[LotFrontage]]="NA",0,fun[[#This Row],[LotFrontage]])</f>
        <v>90</v>
      </c>
      <c r="J523">
        <v>11988</v>
      </c>
      <c r="K523" t="s">
        <v>108</v>
      </c>
      <c r="L523" t="s">
        <v>109</v>
      </c>
      <c r="M523" t="s">
        <v>146</v>
      </c>
      <c r="N523" t="s">
        <v>111</v>
      </c>
      <c r="O523" t="s">
        <v>112</v>
      </c>
      <c r="P523" t="s">
        <v>148</v>
      </c>
      <c r="Q523" t="s">
        <v>114</v>
      </c>
      <c r="R523" t="s">
        <v>188</v>
      </c>
      <c r="S523" t="s">
        <v>140</v>
      </c>
      <c r="T523" t="s">
        <v>116</v>
      </c>
      <c r="U523" t="s">
        <v>117</v>
      </c>
      <c r="V523" t="s">
        <v>141</v>
      </c>
      <c r="W523">
        <v>6</v>
      </c>
      <c r="X523">
        <v>6</v>
      </c>
      <c r="Y523">
        <v>1957</v>
      </c>
      <c r="Z523">
        <v>1957</v>
      </c>
      <c r="AA523" t="s">
        <v>119</v>
      </c>
      <c r="AB523" t="s">
        <v>120</v>
      </c>
      <c r="AC523" t="s">
        <v>121</v>
      </c>
      <c r="AD523" t="s">
        <v>121</v>
      </c>
      <c r="AE523" t="s">
        <v>143</v>
      </c>
      <c r="AF523">
        <v>0</v>
      </c>
      <c r="AG523" t="s">
        <v>124</v>
      </c>
      <c r="AH523">
        <f>IF(fun[[#This Row],[ExterQual]]="Ex",5,IF(fun[[#This Row],[ExterQual]]="Gd",4,IF(fun[[#This Row],[ExterQual]]="TA",3,IF(fun[[#This Row],[ExterQual]]="Fa",2,1))))</f>
        <v>3</v>
      </c>
      <c r="AI523" t="s">
        <v>124</v>
      </c>
      <c r="AJ523">
        <f>IF(fun[[#This Row],[ExterCond]]="Ex",5,IF(fun[[#This Row],[ExterCond]]="Gd",4,IF(fun[[#This Row],[ExterCond]]="TA",3,IF(fun[[#This Row],[ExterCond]]="Fa",2,1))))</f>
        <v>3</v>
      </c>
      <c r="AK523" t="s">
        <v>144</v>
      </c>
      <c r="AL523" t="s">
        <v>124</v>
      </c>
      <c r="AM523">
        <f>IF(fun[[#This Row],[BsmtQual]]="Ex",5,IF(fun[[#This Row],[BsmtQual]]="Gd",4,IF(fun[[#This Row],[BsmtQual]]="TA",3,IF(fun[[#This Row],[BsmtQual]]="Fa",2,IF(fun[[#This Row],[BsmtQual]]="Po",1,0)))))</f>
        <v>3</v>
      </c>
      <c r="AN523" t="s">
        <v>124</v>
      </c>
      <c r="AO523">
        <f>IF(fun[[#This Row],[BsmtCond]]="Ex",5,IF(fun[[#This Row],[BsmtCond]]="Gd",4,IF(fun[[#This Row],[BsmtCond]]="TA",3,IF(fun[[#This Row],[BsmtCond]]="Fa",2,IF(fun[[#This Row],[BsmtCond]]="Po",1,0)))))</f>
        <v>3</v>
      </c>
      <c r="AP523" t="s">
        <v>126</v>
      </c>
      <c r="AQ523">
        <f>IF(fun[[#This Row],[BsmtExposure]]="Gd",3,IF(fun[[#This Row],[BsmtExposure]]="Av",2,IF(fun[[#This Row],[BsmtExposure]]="Mn",1,0)))</f>
        <v>0</v>
      </c>
      <c r="AR523" t="s">
        <v>179</v>
      </c>
      <c r="AS523">
        <v>777</v>
      </c>
      <c r="AT523" t="s">
        <v>128</v>
      </c>
      <c r="AU523">
        <v>0</v>
      </c>
      <c r="AV523">
        <v>467</v>
      </c>
      <c r="AW523">
        <v>1244</v>
      </c>
      <c r="AX523" t="s">
        <v>129</v>
      </c>
      <c r="AY523" t="s">
        <v>130</v>
      </c>
      <c r="AZ523">
        <f>IF(fun[[#This Row],[HeatingQC]]="Ex",5,IF(fun[[#This Row],[HeatingQC]]="Gd",4,IF(fun[[#This Row],[HeatingQC]]="TA",3,IF(fun[[#This Row],[HeatingQC]]="Fa",2,IF(fun[[#This Row],[HeatingQC]]="Po",1,0)))))</f>
        <v>5</v>
      </c>
      <c r="BA523" t="s">
        <v>131</v>
      </c>
      <c r="BB523" t="s">
        <v>190</v>
      </c>
      <c r="BC523">
        <v>1244</v>
      </c>
      <c r="BD523">
        <v>0</v>
      </c>
      <c r="BE523">
        <v>0</v>
      </c>
      <c r="BF523">
        <v>1244</v>
      </c>
      <c r="BG523">
        <f>LOG(fun[[#This Row],[GrLivArea]])</f>
        <v>3.0948203803548</v>
      </c>
      <c r="BH523">
        <v>0</v>
      </c>
      <c r="BI523">
        <v>0</v>
      </c>
      <c r="BJ523">
        <f>fun[[#This Row],[BsmtFullBath]]+(0.5*fun[[#This Row],[BsmtHalfBath]])</f>
        <v>0</v>
      </c>
      <c r="BK523">
        <v>1</v>
      </c>
      <c r="BL523">
        <v>1</v>
      </c>
      <c r="BM523">
        <f>fun[[#This Row],[HalfBath]]+fun[[#This Row],[TOTBaseBath]]+fun[[#This Row],[FullBath]]</f>
        <v>2</v>
      </c>
      <c r="BN523">
        <v>3</v>
      </c>
      <c r="BO523">
        <v>1</v>
      </c>
      <c r="BP523" t="s">
        <v>124</v>
      </c>
      <c r="BQ523">
        <f>IF(fun[[#This Row],[KitchenQual]]="Ex",5,IF(fun[[#This Row],[KitchenQual]]="Gd",4,IF(fun[[#This Row],[KitchenQual]]="TA",3,IF(fun[[#This Row],[KitchenQual]]="Fa",2,0))))</f>
        <v>3</v>
      </c>
      <c r="BR523">
        <v>6</v>
      </c>
      <c r="BS523" t="s">
        <v>133</v>
      </c>
      <c r="BT523">
        <v>2</v>
      </c>
      <c r="BU523" t="s">
        <v>123</v>
      </c>
      <c r="BV523">
        <f>IF(fun[[#This Row],[FireplaceQu]]="Ex",5,IF(fun[[#This Row],[FireplaceQu]]="Gd",4,IF(fun[[#This Row],[FireplaceQu]]="TA",3,IF(fun[[#This Row],[FireplaceQu]]="Fa",2,0))))</f>
        <v>4</v>
      </c>
      <c r="BW523" t="s">
        <v>134</v>
      </c>
      <c r="BX523">
        <v>1957</v>
      </c>
      <c r="BY523" t="s">
        <v>128</v>
      </c>
      <c r="BZ523">
        <v>1</v>
      </c>
      <c r="CA523">
        <v>336</v>
      </c>
      <c r="CB523" t="s">
        <v>124</v>
      </c>
      <c r="CC523">
        <f>IF(fun[[#This Row],[GarageQual]]="Ex",5,IF(fun[[#This Row],[GarageQual]]="Gd",4,IF(fun[[#This Row],[GarageQual]]="TA",3,IF(fun[[#This Row],[GarageQual]]="Fa",2,IF(fun[[#This Row],[GarageQual]]="Po",1,0)))))</f>
        <v>3</v>
      </c>
      <c r="CD523" t="s">
        <v>124</v>
      </c>
      <c r="CE523">
        <f>IF(fun[[#This Row],[GarageCond]]="Ex",5,IF(fun[[#This Row],[GarageCond]]="Gd",4,IF(fun[[#This Row],[GarageCond]]="TA",3,IF(fun[[#This Row],[GarageCond]]="Fa",2,IF(fun[[#This Row],[GarageCond]]="Po",1,0)))))</f>
        <v>3</v>
      </c>
      <c r="CF523" t="s">
        <v>131</v>
      </c>
      <c r="CG523">
        <v>0</v>
      </c>
      <c r="CH523">
        <v>40</v>
      </c>
      <c r="CI523">
        <v>0</v>
      </c>
      <c r="CJ523">
        <v>0</v>
      </c>
      <c r="CK523">
        <v>0</v>
      </c>
      <c r="CL523">
        <f>(0.5*fun[[#This Row],[WoodDeckSF]])+fun[[#This Row],[OpenPorchSF]]+(2*fun[[#This Row],[EnclosedPorch]])+(1.5*fun[[#This Row],[3SsnPorch]])+fun[[#This Row],[ScreenPorch]]</f>
        <v>40</v>
      </c>
      <c r="CM523">
        <v>0</v>
      </c>
      <c r="CN523" t="s">
        <v>109</v>
      </c>
      <c r="CO523">
        <f>IF(fun[[#This Row],[PoolQC]]="Ex",5,IF(fun[[#This Row],[PoolQC]]="Gd",4,IF(fun[[#This Row],[PoolQC]]="TA",3,IF(fun[[#This Row],[PoolQC]]="Fa",2,IF(fun[[#This Row],[PoolQC]]="Po",1,0)))))</f>
        <v>0</v>
      </c>
      <c r="CP523" t="s">
        <v>109</v>
      </c>
      <c r="CQ523" t="s">
        <v>109</v>
      </c>
      <c r="CR523">
        <v>0</v>
      </c>
      <c r="CS523">
        <v>5</v>
      </c>
      <c r="CT523">
        <v>2007</v>
      </c>
      <c r="CU523" t="s">
        <v>136</v>
      </c>
      <c r="CV523" t="s">
        <v>137</v>
      </c>
      <c r="CW523">
        <f>COUNTIF(fun[[#This Row],[Id]:[SaleCondition]],0)</f>
        <v>18</v>
      </c>
      <c r="CX523">
        <f>COUNTIF(fun[[#This Row],[Id]:[SaleCondition]],"NA")</f>
        <v>4</v>
      </c>
      <c r="CY52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523">
        <f>fun[NUM_ExCond]+fun[NUM_BsmtCond]+fun[NUM_GarCond]</f>
        <v>9</v>
      </c>
      <c r="DA5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5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63.75</v>
      </c>
      <c r="DC523">
        <v>150000</v>
      </c>
    </row>
    <row r="524" spans="1:107" x14ac:dyDescent="0.25">
      <c r="A524">
        <v>523</v>
      </c>
      <c r="B524">
        <v>50</v>
      </c>
      <c r="C524" t="s">
        <v>168</v>
      </c>
      <c r="D524">
        <f>IF(fun[[#This Row],[MSZoning]]="RL",1,0)</f>
        <v>0</v>
      </c>
      <c r="E524">
        <f>IF(fun[[#This Row],[rl]]="RM",1,0)</f>
        <v>0</v>
      </c>
      <c r="F524">
        <f>IF(fun[[#This Row],[rm]]="RH",1,0)</f>
        <v>0</v>
      </c>
      <c r="G524">
        <f>IF(fun[[#This Row],[rh]]="C (all)",1,0)</f>
        <v>0</v>
      </c>
      <c r="H524">
        <v>50</v>
      </c>
      <c r="I524">
        <f>IF(fun[[#This Row],[LotFrontage]]="NA",0,fun[[#This Row],[LotFrontage]])</f>
        <v>50</v>
      </c>
      <c r="J524">
        <v>5000</v>
      </c>
      <c r="K524" t="s">
        <v>108</v>
      </c>
      <c r="L524" t="s">
        <v>109</v>
      </c>
      <c r="M524" t="s">
        <v>110</v>
      </c>
      <c r="N524" t="s">
        <v>111</v>
      </c>
      <c r="O524" t="s">
        <v>112</v>
      </c>
      <c r="P524" t="s">
        <v>148</v>
      </c>
      <c r="Q524" t="s">
        <v>114</v>
      </c>
      <c r="R524" t="s">
        <v>174</v>
      </c>
      <c r="S524" t="s">
        <v>140</v>
      </c>
      <c r="T524" t="s">
        <v>116</v>
      </c>
      <c r="U524" t="s">
        <v>117</v>
      </c>
      <c r="V524" t="s">
        <v>158</v>
      </c>
      <c r="W524">
        <v>6</v>
      </c>
      <c r="X524">
        <v>7</v>
      </c>
      <c r="Y524">
        <v>1947</v>
      </c>
      <c r="Z524">
        <v>1950</v>
      </c>
      <c r="AA524" t="s">
        <v>119</v>
      </c>
      <c r="AB524" t="s">
        <v>120</v>
      </c>
      <c r="AC524" t="s">
        <v>206</v>
      </c>
      <c r="AD524" t="s">
        <v>207</v>
      </c>
      <c r="AE524" t="s">
        <v>143</v>
      </c>
      <c r="AF524">
        <v>0</v>
      </c>
      <c r="AG524" t="s">
        <v>124</v>
      </c>
      <c r="AH524">
        <f>IF(fun[[#This Row],[ExterQual]]="Ex",5,IF(fun[[#This Row],[ExterQual]]="Gd",4,IF(fun[[#This Row],[ExterQual]]="TA",3,IF(fun[[#This Row],[ExterQual]]="Fa",2,1))))</f>
        <v>3</v>
      </c>
      <c r="AI524" t="s">
        <v>123</v>
      </c>
      <c r="AJ524">
        <f>IF(fun[[#This Row],[ExterCond]]="Ex",5,IF(fun[[#This Row],[ExterCond]]="Gd",4,IF(fun[[#This Row],[ExterCond]]="TA",3,IF(fun[[#This Row],[ExterCond]]="Fa",2,1))))</f>
        <v>4</v>
      </c>
      <c r="AK524" t="s">
        <v>144</v>
      </c>
      <c r="AL524" t="s">
        <v>124</v>
      </c>
      <c r="AM524">
        <f>IF(fun[[#This Row],[BsmtQual]]="Ex",5,IF(fun[[#This Row],[BsmtQual]]="Gd",4,IF(fun[[#This Row],[BsmtQual]]="TA",3,IF(fun[[#This Row],[BsmtQual]]="Fa",2,IF(fun[[#This Row],[BsmtQual]]="Po",1,0)))))</f>
        <v>3</v>
      </c>
      <c r="AN524" t="s">
        <v>124</v>
      </c>
      <c r="AO524">
        <f>IF(fun[[#This Row],[BsmtCond]]="Ex",5,IF(fun[[#This Row],[BsmtCond]]="Gd",4,IF(fun[[#This Row],[BsmtCond]]="TA",3,IF(fun[[#This Row],[BsmtCond]]="Fa",2,IF(fun[[#This Row],[BsmtCond]]="Po",1,0)))))</f>
        <v>3</v>
      </c>
      <c r="AP524" t="s">
        <v>126</v>
      </c>
      <c r="AQ524">
        <f>IF(fun[[#This Row],[BsmtExposure]]="Gd",3,IF(fun[[#This Row],[BsmtExposure]]="Av",2,IF(fun[[#This Row],[BsmtExposure]]="Mn",1,0)))</f>
        <v>0</v>
      </c>
      <c r="AR524" t="s">
        <v>145</v>
      </c>
      <c r="AS524">
        <v>399</v>
      </c>
      <c r="AT524" t="s">
        <v>128</v>
      </c>
      <c r="AU524">
        <v>0</v>
      </c>
      <c r="AV524">
        <v>605</v>
      </c>
      <c r="AW524">
        <v>1004</v>
      </c>
      <c r="AX524" t="s">
        <v>129</v>
      </c>
      <c r="AY524" t="s">
        <v>130</v>
      </c>
      <c r="AZ524">
        <f>IF(fun[[#This Row],[HeatingQC]]="Ex",5,IF(fun[[#This Row],[HeatingQC]]="Gd",4,IF(fun[[#This Row],[HeatingQC]]="TA",3,IF(fun[[#This Row],[HeatingQC]]="Fa",2,IF(fun[[#This Row],[HeatingQC]]="Po",1,0)))))</f>
        <v>5</v>
      </c>
      <c r="BA524" t="s">
        <v>131</v>
      </c>
      <c r="BB524" t="s">
        <v>132</v>
      </c>
      <c r="BC524">
        <v>1004</v>
      </c>
      <c r="BD524">
        <v>660</v>
      </c>
      <c r="BE524">
        <v>0</v>
      </c>
      <c r="BF524">
        <v>1664</v>
      </c>
      <c r="BG524">
        <f>LOG(fun[[#This Row],[GrLivArea]])</f>
        <v>3.2211533219547053</v>
      </c>
      <c r="BH524">
        <v>0</v>
      </c>
      <c r="BI524">
        <v>0</v>
      </c>
      <c r="BJ524">
        <f>fun[[#This Row],[BsmtFullBath]]+(0.5*fun[[#This Row],[BsmtHalfBath]])</f>
        <v>0</v>
      </c>
      <c r="BK524">
        <v>2</v>
      </c>
      <c r="BL524">
        <v>0</v>
      </c>
      <c r="BM524">
        <f>fun[[#This Row],[HalfBath]]+fun[[#This Row],[TOTBaseBath]]+fun[[#This Row],[FullBath]]</f>
        <v>2</v>
      </c>
      <c r="BN524">
        <v>3</v>
      </c>
      <c r="BO524">
        <v>1</v>
      </c>
      <c r="BP524" t="s">
        <v>124</v>
      </c>
      <c r="BQ524">
        <f>IF(fun[[#This Row],[KitchenQual]]="Ex",5,IF(fun[[#This Row],[KitchenQual]]="Gd",4,IF(fun[[#This Row],[KitchenQual]]="TA",3,IF(fun[[#This Row],[KitchenQual]]="Fa",2,0))))</f>
        <v>3</v>
      </c>
      <c r="BR524">
        <v>7</v>
      </c>
      <c r="BS524" t="s">
        <v>133</v>
      </c>
      <c r="BT524">
        <v>2</v>
      </c>
      <c r="BU524" t="s">
        <v>123</v>
      </c>
      <c r="BV524">
        <f>IF(fun[[#This Row],[FireplaceQu]]="Ex",5,IF(fun[[#This Row],[FireplaceQu]]="Gd",4,IF(fun[[#This Row],[FireplaceQu]]="TA",3,IF(fun[[#This Row],[FireplaceQu]]="Fa",2,0))))</f>
        <v>4</v>
      </c>
      <c r="BW524" t="s">
        <v>153</v>
      </c>
      <c r="BX524">
        <v>1950</v>
      </c>
      <c r="BY524" t="s">
        <v>128</v>
      </c>
      <c r="BZ524">
        <v>2</v>
      </c>
      <c r="CA524">
        <v>420</v>
      </c>
      <c r="CB524" t="s">
        <v>124</v>
      </c>
      <c r="CC524">
        <f>IF(fun[[#This Row],[GarageQual]]="Ex",5,IF(fun[[#This Row],[GarageQual]]="Gd",4,IF(fun[[#This Row],[GarageQual]]="TA",3,IF(fun[[#This Row],[GarageQual]]="Fa",2,IF(fun[[#This Row],[GarageQual]]="Po",1,0)))))</f>
        <v>3</v>
      </c>
      <c r="CD524" t="s">
        <v>124</v>
      </c>
      <c r="CE524">
        <f>IF(fun[[#This Row],[GarageCond]]="Ex",5,IF(fun[[#This Row],[GarageCond]]="Gd",4,IF(fun[[#This Row],[GarageCond]]="TA",3,IF(fun[[#This Row],[GarageCond]]="Fa",2,IF(fun[[#This Row],[GarageCond]]="Po",1,0)))))</f>
        <v>3</v>
      </c>
      <c r="CF524" t="s">
        <v>131</v>
      </c>
      <c r="CG524">
        <v>0</v>
      </c>
      <c r="CH524">
        <v>24</v>
      </c>
      <c r="CI524">
        <v>36</v>
      </c>
      <c r="CJ524">
        <v>0</v>
      </c>
      <c r="CK524">
        <v>0</v>
      </c>
      <c r="CL524">
        <f>(0.5*fun[[#This Row],[WoodDeckSF]])+fun[[#This Row],[OpenPorchSF]]+(2*fun[[#This Row],[EnclosedPorch]])+(1.5*fun[[#This Row],[3SsnPorch]])+fun[[#This Row],[ScreenPorch]]</f>
        <v>96</v>
      </c>
      <c r="CM524">
        <v>0</v>
      </c>
      <c r="CN524" t="s">
        <v>109</v>
      </c>
      <c r="CO524">
        <f>IF(fun[[#This Row],[PoolQC]]="Ex",5,IF(fun[[#This Row],[PoolQC]]="Gd",4,IF(fun[[#This Row],[PoolQC]]="TA",3,IF(fun[[#This Row],[PoolQC]]="Fa",2,IF(fun[[#This Row],[PoolQC]]="Po",1,0)))))</f>
        <v>0</v>
      </c>
      <c r="CP524" t="s">
        <v>109</v>
      </c>
      <c r="CQ524" t="s">
        <v>109</v>
      </c>
      <c r="CR524">
        <v>0</v>
      </c>
      <c r="CS524">
        <v>10</v>
      </c>
      <c r="CT524">
        <v>2006</v>
      </c>
      <c r="CU524" t="s">
        <v>136</v>
      </c>
      <c r="CV524" t="s">
        <v>137</v>
      </c>
      <c r="CW524">
        <f>COUNTIF(fun[[#This Row],[Id]:[SaleCondition]],0)</f>
        <v>18</v>
      </c>
      <c r="CX524">
        <f>COUNTIF(fun[[#This Row],[Id]:[SaleCondition]],"NA")</f>
        <v>4</v>
      </c>
      <c r="CY524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524">
        <f>fun[NUM_ExCond]+fun[NUM_BsmtCond]+fun[NUM_GarCond]</f>
        <v>10</v>
      </c>
      <c r="DA5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5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73.5</v>
      </c>
      <c r="DC524">
        <v>159000</v>
      </c>
    </row>
    <row r="525" spans="1:107" x14ac:dyDescent="0.25">
      <c r="A525">
        <v>524</v>
      </c>
      <c r="B525">
        <v>60</v>
      </c>
      <c r="C525" t="s">
        <v>107</v>
      </c>
      <c r="D525">
        <f>IF(fun[[#This Row],[MSZoning]]="RL",1,0)</f>
        <v>1</v>
      </c>
      <c r="E525">
        <f>IF(fun[[#This Row],[rl]]="RM",1,0)</f>
        <v>0</v>
      </c>
      <c r="F525">
        <f>IF(fun[[#This Row],[rm]]="RH",1,0)</f>
        <v>0</v>
      </c>
      <c r="G525">
        <f>IF(fun[[#This Row],[rh]]="C (all)",1,0)</f>
        <v>0</v>
      </c>
      <c r="H525">
        <v>130</v>
      </c>
      <c r="I525">
        <f>IF(fun[[#This Row],[LotFrontage]]="NA",0,fun[[#This Row],[LotFrontage]])</f>
        <v>130</v>
      </c>
      <c r="J525">
        <v>40094</v>
      </c>
      <c r="K525" t="s">
        <v>108</v>
      </c>
      <c r="L525" t="s">
        <v>109</v>
      </c>
      <c r="M525" t="s">
        <v>146</v>
      </c>
      <c r="N525" t="s">
        <v>201</v>
      </c>
      <c r="O525" t="s">
        <v>112</v>
      </c>
      <c r="P525" t="s">
        <v>113</v>
      </c>
      <c r="Q525" t="s">
        <v>114</v>
      </c>
      <c r="R525" t="s">
        <v>211</v>
      </c>
      <c r="S525" t="s">
        <v>165</v>
      </c>
      <c r="T525" t="s">
        <v>165</v>
      </c>
      <c r="U525" t="s">
        <v>117</v>
      </c>
      <c r="V525" t="s">
        <v>118</v>
      </c>
      <c r="W525">
        <v>10</v>
      </c>
      <c r="X525">
        <v>5</v>
      </c>
      <c r="Y525">
        <v>2007</v>
      </c>
      <c r="Z525">
        <v>2008</v>
      </c>
      <c r="AA525" t="s">
        <v>178</v>
      </c>
      <c r="AB525" t="s">
        <v>120</v>
      </c>
      <c r="AC525" t="s">
        <v>206</v>
      </c>
      <c r="AD525" t="s">
        <v>207</v>
      </c>
      <c r="AE525" t="s">
        <v>163</v>
      </c>
      <c r="AF525">
        <v>762</v>
      </c>
      <c r="AG525" t="s">
        <v>130</v>
      </c>
      <c r="AH525">
        <f>IF(fun[[#This Row],[ExterQual]]="Ex",5,IF(fun[[#This Row],[ExterQual]]="Gd",4,IF(fun[[#This Row],[ExterQual]]="TA",3,IF(fun[[#This Row],[ExterQual]]="Fa",2,1))))</f>
        <v>5</v>
      </c>
      <c r="AI525" t="s">
        <v>124</v>
      </c>
      <c r="AJ525">
        <f>IF(fun[[#This Row],[ExterCond]]="Ex",5,IF(fun[[#This Row],[ExterCond]]="Gd",4,IF(fun[[#This Row],[ExterCond]]="TA",3,IF(fun[[#This Row],[ExterCond]]="Fa",2,1))))</f>
        <v>3</v>
      </c>
      <c r="AK525" t="s">
        <v>125</v>
      </c>
      <c r="AL525" t="s">
        <v>130</v>
      </c>
      <c r="AM525">
        <f>IF(fun[[#This Row],[BsmtQual]]="Ex",5,IF(fun[[#This Row],[BsmtQual]]="Gd",4,IF(fun[[#This Row],[BsmtQual]]="TA",3,IF(fun[[#This Row],[BsmtQual]]="Fa",2,IF(fun[[#This Row],[BsmtQual]]="Po",1,0)))))</f>
        <v>5</v>
      </c>
      <c r="AN525" t="s">
        <v>124</v>
      </c>
      <c r="AO525">
        <f>IF(fun[[#This Row],[BsmtCond]]="Ex",5,IF(fun[[#This Row],[BsmtCond]]="Gd",4,IF(fun[[#This Row],[BsmtCond]]="TA",3,IF(fun[[#This Row],[BsmtCond]]="Fa",2,IF(fun[[#This Row],[BsmtCond]]="Po",1,0)))))</f>
        <v>3</v>
      </c>
      <c r="AP525" t="s">
        <v>123</v>
      </c>
      <c r="AQ525">
        <f>IF(fun[[#This Row],[BsmtExposure]]="Gd",3,IF(fun[[#This Row],[BsmtExposure]]="Av",2,IF(fun[[#This Row],[BsmtExposure]]="Mn",1,0)))</f>
        <v>3</v>
      </c>
      <c r="AR525" t="s">
        <v>127</v>
      </c>
      <c r="AS525">
        <v>2260</v>
      </c>
      <c r="AT525" t="s">
        <v>128</v>
      </c>
      <c r="AU525">
        <v>0</v>
      </c>
      <c r="AV525">
        <v>878</v>
      </c>
      <c r="AW525">
        <v>3138</v>
      </c>
      <c r="AX525" t="s">
        <v>129</v>
      </c>
      <c r="AY525" t="s">
        <v>130</v>
      </c>
      <c r="AZ525">
        <f>IF(fun[[#This Row],[HeatingQC]]="Ex",5,IF(fun[[#This Row],[HeatingQC]]="Gd",4,IF(fun[[#This Row],[HeatingQC]]="TA",3,IF(fun[[#This Row],[HeatingQC]]="Fa",2,IF(fun[[#This Row],[HeatingQC]]="Po",1,0)))))</f>
        <v>5</v>
      </c>
      <c r="BA525" t="s">
        <v>131</v>
      </c>
      <c r="BB525" t="s">
        <v>132</v>
      </c>
      <c r="BC525">
        <v>3138</v>
      </c>
      <c r="BD525">
        <v>1538</v>
      </c>
      <c r="BE525">
        <v>0</v>
      </c>
      <c r="BF525">
        <v>4676</v>
      </c>
      <c r="BG525">
        <f>LOG(fun[[#This Row],[GrLivArea]])</f>
        <v>3.6698745024898023</v>
      </c>
      <c r="BH525">
        <v>1</v>
      </c>
      <c r="BI525">
        <v>0</v>
      </c>
      <c r="BJ525">
        <f>fun[[#This Row],[BsmtFullBath]]+(0.5*fun[[#This Row],[BsmtHalfBath]])</f>
        <v>1</v>
      </c>
      <c r="BK525">
        <v>3</v>
      </c>
      <c r="BL525">
        <v>1</v>
      </c>
      <c r="BM525">
        <f>fun[[#This Row],[HalfBath]]+fun[[#This Row],[TOTBaseBath]]+fun[[#This Row],[FullBath]]</f>
        <v>5</v>
      </c>
      <c r="BN525">
        <v>3</v>
      </c>
      <c r="BO525">
        <v>1</v>
      </c>
      <c r="BP525" t="s">
        <v>130</v>
      </c>
      <c r="BQ525">
        <f>IF(fun[[#This Row],[KitchenQual]]="Ex",5,IF(fun[[#This Row],[KitchenQual]]="Gd",4,IF(fun[[#This Row],[KitchenQual]]="TA",3,IF(fun[[#This Row],[KitchenQual]]="Fa",2,0))))</f>
        <v>5</v>
      </c>
      <c r="BR525">
        <v>11</v>
      </c>
      <c r="BS525" t="s">
        <v>133</v>
      </c>
      <c r="BT525">
        <v>1</v>
      </c>
      <c r="BU525" t="s">
        <v>123</v>
      </c>
      <c r="BV525">
        <f>IF(fun[[#This Row],[FireplaceQu]]="Ex",5,IF(fun[[#This Row],[FireplaceQu]]="Gd",4,IF(fun[[#This Row],[FireplaceQu]]="TA",3,IF(fun[[#This Row],[FireplaceQu]]="Fa",2,0))))</f>
        <v>4</v>
      </c>
      <c r="BW525" t="s">
        <v>182</v>
      </c>
      <c r="BX525">
        <v>2007</v>
      </c>
      <c r="BY525" t="s">
        <v>183</v>
      </c>
      <c r="BZ525">
        <v>3</v>
      </c>
      <c r="CA525">
        <v>884</v>
      </c>
      <c r="CB525" t="s">
        <v>124</v>
      </c>
      <c r="CC525">
        <f>IF(fun[[#This Row],[GarageQual]]="Ex",5,IF(fun[[#This Row],[GarageQual]]="Gd",4,IF(fun[[#This Row],[GarageQual]]="TA",3,IF(fun[[#This Row],[GarageQual]]="Fa",2,IF(fun[[#This Row],[GarageQual]]="Po",1,0)))))</f>
        <v>3</v>
      </c>
      <c r="CD525" t="s">
        <v>124</v>
      </c>
      <c r="CE525">
        <f>IF(fun[[#This Row],[GarageCond]]="Ex",5,IF(fun[[#This Row],[GarageCond]]="Gd",4,IF(fun[[#This Row],[GarageCond]]="TA",3,IF(fun[[#This Row],[GarageCond]]="Fa",2,IF(fun[[#This Row],[GarageCond]]="Po",1,0)))))</f>
        <v>3</v>
      </c>
      <c r="CF525" t="s">
        <v>131</v>
      </c>
      <c r="CG525">
        <v>208</v>
      </c>
      <c r="CH525">
        <v>406</v>
      </c>
      <c r="CI525">
        <v>0</v>
      </c>
      <c r="CJ525">
        <v>0</v>
      </c>
      <c r="CK525">
        <v>0</v>
      </c>
      <c r="CL525">
        <f>(0.5*fun[[#This Row],[WoodDeckSF]])+fun[[#This Row],[OpenPorchSF]]+(2*fun[[#This Row],[EnclosedPorch]])+(1.5*fun[[#This Row],[3SsnPorch]])+fun[[#This Row],[ScreenPorch]]</f>
        <v>510</v>
      </c>
      <c r="CM525">
        <v>0</v>
      </c>
      <c r="CN525" t="s">
        <v>109</v>
      </c>
      <c r="CO525">
        <f>IF(fun[[#This Row],[PoolQC]]="Ex",5,IF(fun[[#This Row],[PoolQC]]="Gd",4,IF(fun[[#This Row],[PoolQC]]="TA",3,IF(fun[[#This Row],[PoolQC]]="Fa",2,IF(fun[[#This Row],[PoolQC]]="Po",1,0)))))</f>
        <v>0</v>
      </c>
      <c r="CP525" t="s">
        <v>109</v>
      </c>
      <c r="CQ525" t="s">
        <v>109</v>
      </c>
      <c r="CR525">
        <v>0</v>
      </c>
      <c r="CS525">
        <v>10</v>
      </c>
      <c r="CT525">
        <v>2007</v>
      </c>
      <c r="CU525" t="s">
        <v>184</v>
      </c>
      <c r="CV525" t="s">
        <v>185</v>
      </c>
      <c r="CW525">
        <f>COUNTIF(fun[[#This Row],[Id]:[SaleCondition]],0)</f>
        <v>12</v>
      </c>
      <c r="CX525">
        <f>COUNTIF(fun[[#This Row],[Id]:[SaleCondition]],"NA")</f>
        <v>4</v>
      </c>
      <c r="CY525">
        <f>fun[[#This Row],[OverallQual]]+fun[[#This Row],[NUM_ExQual]]+fun[[#This Row],[NUM_BsmtQual]]+fun[[#This Row],[NUM_Heat]]+fun[[#This Row],[NUM_KitchQual]]+fun[[#This Row],[NUM_GarQual]]+fun[[#This Row],[NUM_Pool]]+fun[NUM_Fire]</f>
        <v>37</v>
      </c>
      <c r="CZ525">
        <f>fun[NUM_ExCond]+fun[NUM_BsmtCond]+fun[NUM_GarCond]</f>
        <v>9</v>
      </c>
      <c r="DA5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136</v>
      </c>
      <c r="DB5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93.25</v>
      </c>
      <c r="DC525">
        <v>184750</v>
      </c>
    </row>
    <row r="526" spans="1:107" x14ac:dyDescent="0.25">
      <c r="A526">
        <v>525</v>
      </c>
      <c r="B526">
        <v>60</v>
      </c>
      <c r="C526" t="s">
        <v>107</v>
      </c>
      <c r="D526">
        <f>IF(fun[[#This Row],[MSZoning]]="RL",1,0)</f>
        <v>1</v>
      </c>
      <c r="E526">
        <f>IF(fun[[#This Row],[rl]]="RM",1,0)</f>
        <v>0</v>
      </c>
      <c r="F526">
        <f>IF(fun[[#This Row],[rm]]="RH",1,0)</f>
        <v>0</v>
      </c>
      <c r="G526">
        <f>IF(fun[[#This Row],[rh]]="C (all)",1,0)</f>
        <v>0</v>
      </c>
      <c r="H526">
        <v>95</v>
      </c>
      <c r="I526">
        <f>IF(fun[[#This Row],[LotFrontage]]="NA",0,fun[[#This Row],[LotFrontage]])</f>
        <v>95</v>
      </c>
      <c r="J526">
        <v>11787</v>
      </c>
      <c r="K526" t="s">
        <v>108</v>
      </c>
      <c r="L526" t="s">
        <v>109</v>
      </c>
      <c r="M526" t="s">
        <v>146</v>
      </c>
      <c r="N526" t="s">
        <v>111</v>
      </c>
      <c r="O526" t="s">
        <v>112</v>
      </c>
      <c r="P526" t="s">
        <v>113</v>
      </c>
      <c r="Q526" t="s">
        <v>114</v>
      </c>
      <c r="R526" t="s">
        <v>155</v>
      </c>
      <c r="S526" t="s">
        <v>116</v>
      </c>
      <c r="T526" t="s">
        <v>116</v>
      </c>
      <c r="U526" t="s">
        <v>117</v>
      </c>
      <c r="V526" t="s">
        <v>118</v>
      </c>
      <c r="W526">
        <v>7</v>
      </c>
      <c r="X526">
        <v>5</v>
      </c>
      <c r="Y526">
        <v>1996</v>
      </c>
      <c r="Z526">
        <v>1997</v>
      </c>
      <c r="AA526" t="s">
        <v>119</v>
      </c>
      <c r="AB526" t="s">
        <v>120</v>
      </c>
      <c r="AC526" t="s">
        <v>121</v>
      </c>
      <c r="AD526" t="s">
        <v>121</v>
      </c>
      <c r="AE526" t="s">
        <v>122</v>
      </c>
      <c r="AF526">
        <v>594</v>
      </c>
      <c r="AG526" t="s">
        <v>123</v>
      </c>
      <c r="AH526">
        <f>IF(fun[[#This Row],[ExterQual]]="Ex",5,IF(fun[[#This Row],[ExterQual]]="Gd",4,IF(fun[[#This Row],[ExterQual]]="TA",3,IF(fun[[#This Row],[ExterQual]]="Fa",2,1))))</f>
        <v>4</v>
      </c>
      <c r="AI526" t="s">
        <v>124</v>
      </c>
      <c r="AJ526">
        <f>IF(fun[[#This Row],[ExterCond]]="Ex",5,IF(fun[[#This Row],[ExterCond]]="Gd",4,IF(fun[[#This Row],[ExterCond]]="TA",3,IF(fun[[#This Row],[ExterCond]]="Fa",2,1))))</f>
        <v>3</v>
      </c>
      <c r="AK526" t="s">
        <v>125</v>
      </c>
      <c r="AL526" t="s">
        <v>123</v>
      </c>
      <c r="AM526">
        <f>IF(fun[[#This Row],[BsmtQual]]="Ex",5,IF(fun[[#This Row],[BsmtQual]]="Gd",4,IF(fun[[#This Row],[BsmtQual]]="TA",3,IF(fun[[#This Row],[BsmtQual]]="Fa",2,IF(fun[[#This Row],[BsmtQual]]="Po",1,0)))))</f>
        <v>4</v>
      </c>
      <c r="AN526" t="s">
        <v>124</v>
      </c>
      <c r="AO526">
        <f>IF(fun[[#This Row],[BsmtCond]]="Ex",5,IF(fun[[#This Row],[BsmtCond]]="Gd",4,IF(fun[[#This Row],[BsmtCond]]="TA",3,IF(fun[[#This Row],[BsmtCond]]="Fa",2,IF(fun[[#This Row],[BsmtCond]]="Po",1,0)))))</f>
        <v>3</v>
      </c>
      <c r="AP526" t="s">
        <v>126</v>
      </c>
      <c r="AQ526">
        <f>IF(fun[[#This Row],[BsmtExposure]]="Gd",3,IF(fun[[#This Row],[BsmtExposure]]="Av",2,IF(fun[[#This Row],[BsmtExposure]]="Mn",1,0)))</f>
        <v>0</v>
      </c>
      <c r="AR526" t="s">
        <v>127</v>
      </c>
      <c r="AS526">
        <v>719</v>
      </c>
      <c r="AT526" t="s">
        <v>128</v>
      </c>
      <c r="AU526">
        <v>0</v>
      </c>
      <c r="AV526">
        <v>660</v>
      </c>
      <c r="AW526">
        <v>1379</v>
      </c>
      <c r="AX526" t="s">
        <v>129</v>
      </c>
      <c r="AY526" t="s">
        <v>130</v>
      </c>
      <c r="AZ526">
        <f>IF(fun[[#This Row],[HeatingQC]]="Ex",5,IF(fun[[#This Row],[HeatingQC]]="Gd",4,IF(fun[[#This Row],[HeatingQC]]="TA",3,IF(fun[[#This Row],[HeatingQC]]="Fa",2,IF(fun[[#This Row],[HeatingQC]]="Po",1,0)))))</f>
        <v>5</v>
      </c>
      <c r="BA526" t="s">
        <v>131</v>
      </c>
      <c r="BB526" t="s">
        <v>132</v>
      </c>
      <c r="BC526">
        <v>1383</v>
      </c>
      <c r="BD526">
        <v>1015</v>
      </c>
      <c r="BE526">
        <v>0</v>
      </c>
      <c r="BF526">
        <v>2398</v>
      </c>
      <c r="BG526">
        <f>LOG(fun[[#This Row],[GrLivArea]])</f>
        <v>3.37984917876283</v>
      </c>
      <c r="BH526">
        <v>1</v>
      </c>
      <c r="BI526">
        <v>0</v>
      </c>
      <c r="BJ526">
        <f>fun[[#This Row],[BsmtFullBath]]+(0.5*fun[[#This Row],[BsmtHalfBath]])</f>
        <v>1</v>
      </c>
      <c r="BK526">
        <v>2</v>
      </c>
      <c r="BL526">
        <v>1</v>
      </c>
      <c r="BM526">
        <f>fun[[#This Row],[HalfBath]]+fun[[#This Row],[TOTBaseBath]]+fun[[#This Row],[FullBath]]</f>
        <v>4</v>
      </c>
      <c r="BN526">
        <v>3</v>
      </c>
      <c r="BO526">
        <v>1</v>
      </c>
      <c r="BP526" t="s">
        <v>123</v>
      </c>
      <c r="BQ526">
        <f>IF(fun[[#This Row],[KitchenQual]]="Ex",5,IF(fun[[#This Row],[KitchenQual]]="Gd",4,IF(fun[[#This Row],[KitchenQual]]="TA",3,IF(fun[[#This Row],[KitchenQual]]="Fa",2,0))))</f>
        <v>4</v>
      </c>
      <c r="BR526">
        <v>8</v>
      </c>
      <c r="BS526" t="s">
        <v>133</v>
      </c>
      <c r="BT526">
        <v>1</v>
      </c>
      <c r="BU526" t="s">
        <v>124</v>
      </c>
      <c r="BV526">
        <f>IF(fun[[#This Row],[FireplaceQu]]="Ex",5,IF(fun[[#This Row],[FireplaceQu]]="Gd",4,IF(fun[[#This Row],[FireplaceQu]]="TA",3,IF(fun[[#This Row],[FireplaceQu]]="Fa",2,0))))</f>
        <v>3</v>
      </c>
      <c r="BW526" t="s">
        <v>134</v>
      </c>
      <c r="BX526">
        <v>1996</v>
      </c>
      <c r="BY526" t="s">
        <v>183</v>
      </c>
      <c r="BZ526">
        <v>3</v>
      </c>
      <c r="CA526">
        <v>834</v>
      </c>
      <c r="CB526" t="s">
        <v>124</v>
      </c>
      <c r="CC526">
        <f>IF(fun[[#This Row],[GarageQual]]="Ex",5,IF(fun[[#This Row],[GarageQual]]="Gd",4,IF(fun[[#This Row],[GarageQual]]="TA",3,IF(fun[[#This Row],[GarageQual]]="Fa",2,IF(fun[[#This Row],[GarageQual]]="Po",1,0)))))</f>
        <v>3</v>
      </c>
      <c r="CD526" t="s">
        <v>124</v>
      </c>
      <c r="CE526">
        <f>IF(fun[[#This Row],[GarageCond]]="Ex",5,IF(fun[[#This Row],[GarageCond]]="Gd",4,IF(fun[[#This Row],[GarageCond]]="TA",3,IF(fun[[#This Row],[GarageCond]]="Fa",2,IF(fun[[#This Row],[GarageCond]]="Po",1,0)))))</f>
        <v>3</v>
      </c>
      <c r="CF526" t="s">
        <v>131</v>
      </c>
      <c r="CG526">
        <v>239</v>
      </c>
      <c r="CH526">
        <v>60</v>
      </c>
      <c r="CI526">
        <v>0</v>
      </c>
      <c r="CJ526">
        <v>0</v>
      </c>
      <c r="CK526">
        <v>0</v>
      </c>
      <c r="CL526">
        <f>(0.5*fun[[#This Row],[WoodDeckSF]])+fun[[#This Row],[OpenPorchSF]]+(2*fun[[#This Row],[EnclosedPorch]])+(1.5*fun[[#This Row],[3SsnPorch]])+fun[[#This Row],[ScreenPorch]]</f>
        <v>179.5</v>
      </c>
      <c r="CM526">
        <v>0</v>
      </c>
      <c r="CN526" t="s">
        <v>109</v>
      </c>
      <c r="CO526">
        <f>IF(fun[[#This Row],[PoolQC]]="Ex",5,IF(fun[[#This Row],[PoolQC]]="Gd",4,IF(fun[[#This Row],[PoolQC]]="TA",3,IF(fun[[#This Row],[PoolQC]]="Fa",2,IF(fun[[#This Row],[PoolQC]]="Po",1,0)))))</f>
        <v>0</v>
      </c>
      <c r="CP526" t="s">
        <v>109</v>
      </c>
      <c r="CQ526" t="s">
        <v>109</v>
      </c>
      <c r="CR526">
        <v>0</v>
      </c>
      <c r="CS526">
        <v>8</v>
      </c>
      <c r="CT526">
        <v>2007</v>
      </c>
      <c r="CU526" t="s">
        <v>136</v>
      </c>
      <c r="CV526" t="s">
        <v>137</v>
      </c>
      <c r="CW526">
        <f>COUNTIF(fun[[#This Row],[Id]:[SaleCondition]],0)</f>
        <v>13</v>
      </c>
      <c r="CX526">
        <f>COUNTIF(fun[[#This Row],[Id]:[SaleCondition]],"NA")</f>
        <v>4</v>
      </c>
      <c r="CY52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526">
        <f>fun[NUM_ExCond]+fun[NUM_BsmtCond]+fun[NUM_GarCond]</f>
        <v>9</v>
      </c>
      <c r="DA5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5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71.75</v>
      </c>
      <c r="DC526">
        <v>315750</v>
      </c>
    </row>
    <row r="527" spans="1:107" x14ac:dyDescent="0.25">
      <c r="A527">
        <v>526</v>
      </c>
      <c r="B527">
        <v>20</v>
      </c>
      <c r="C527" t="s">
        <v>218</v>
      </c>
      <c r="D527">
        <f>IF(fun[[#This Row],[MSZoning]]="RL",1,0)</f>
        <v>0</v>
      </c>
      <c r="E527">
        <f>IF(fun[[#This Row],[rl]]="RM",1,0)</f>
        <v>0</v>
      </c>
      <c r="F527">
        <f>IF(fun[[#This Row],[rm]]="RH",1,0)</f>
        <v>0</v>
      </c>
      <c r="G527">
        <f>IF(fun[[#This Row],[rh]]="C (all)",1,0)</f>
        <v>0</v>
      </c>
      <c r="H527">
        <v>62</v>
      </c>
      <c r="I527">
        <f>IF(fun[[#This Row],[LotFrontage]]="NA",0,fun[[#This Row],[LotFrontage]])</f>
        <v>62</v>
      </c>
      <c r="J527">
        <v>7500</v>
      </c>
      <c r="K527" t="s">
        <v>108</v>
      </c>
      <c r="L527" t="s">
        <v>108</v>
      </c>
      <c r="M527" t="s">
        <v>110</v>
      </c>
      <c r="N527" t="s">
        <v>111</v>
      </c>
      <c r="O527" t="s">
        <v>112</v>
      </c>
      <c r="P527" t="s">
        <v>113</v>
      </c>
      <c r="Q527" t="s">
        <v>114</v>
      </c>
      <c r="R527" t="s">
        <v>162</v>
      </c>
      <c r="S527" t="s">
        <v>116</v>
      </c>
      <c r="T527" t="s">
        <v>116</v>
      </c>
      <c r="U527" t="s">
        <v>117</v>
      </c>
      <c r="V527" t="s">
        <v>141</v>
      </c>
      <c r="W527">
        <v>7</v>
      </c>
      <c r="X527">
        <v>5</v>
      </c>
      <c r="Y527">
        <v>2005</v>
      </c>
      <c r="Z527">
        <v>2005</v>
      </c>
      <c r="AA527" t="s">
        <v>119</v>
      </c>
      <c r="AB527" t="s">
        <v>120</v>
      </c>
      <c r="AC527" t="s">
        <v>121</v>
      </c>
      <c r="AD527" t="s">
        <v>121</v>
      </c>
      <c r="AE527" t="s">
        <v>143</v>
      </c>
      <c r="AF527">
        <v>0</v>
      </c>
      <c r="AG527" t="s">
        <v>123</v>
      </c>
      <c r="AH527">
        <f>IF(fun[[#This Row],[ExterQual]]="Ex",5,IF(fun[[#This Row],[ExterQual]]="Gd",4,IF(fun[[#This Row],[ExterQual]]="TA",3,IF(fun[[#This Row],[ExterQual]]="Fa",2,1))))</f>
        <v>4</v>
      </c>
      <c r="AI527" t="s">
        <v>124</v>
      </c>
      <c r="AJ527">
        <f>IF(fun[[#This Row],[ExterCond]]="Ex",5,IF(fun[[#This Row],[ExterCond]]="Gd",4,IF(fun[[#This Row],[ExterCond]]="TA",3,IF(fun[[#This Row],[ExterCond]]="Fa",2,1))))</f>
        <v>3</v>
      </c>
      <c r="AK527" t="s">
        <v>125</v>
      </c>
      <c r="AL527" t="s">
        <v>123</v>
      </c>
      <c r="AM527">
        <f>IF(fun[[#This Row],[BsmtQual]]="Ex",5,IF(fun[[#This Row],[BsmtQual]]="Gd",4,IF(fun[[#This Row],[BsmtQual]]="TA",3,IF(fun[[#This Row],[BsmtQual]]="Fa",2,IF(fun[[#This Row],[BsmtQual]]="Po",1,0)))))</f>
        <v>4</v>
      </c>
      <c r="AN527" t="s">
        <v>124</v>
      </c>
      <c r="AO527">
        <f>IF(fun[[#This Row],[BsmtCond]]="Ex",5,IF(fun[[#This Row],[BsmtCond]]="Gd",4,IF(fun[[#This Row],[BsmtCond]]="TA",3,IF(fun[[#This Row],[BsmtCond]]="Fa",2,IF(fun[[#This Row],[BsmtCond]]="Po",1,0)))))</f>
        <v>3</v>
      </c>
      <c r="AP527" t="s">
        <v>126</v>
      </c>
      <c r="AQ527">
        <f>IF(fun[[#This Row],[BsmtExposure]]="Gd",3,IF(fun[[#This Row],[BsmtExposure]]="Av",2,IF(fun[[#This Row],[BsmtExposure]]="Mn",1,0)))</f>
        <v>0</v>
      </c>
      <c r="AR527" t="s">
        <v>128</v>
      </c>
      <c r="AS527">
        <v>0</v>
      </c>
      <c r="AT527" t="s">
        <v>128</v>
      </c>
      <c r="AU527">
        <v>0</v>
      </c>
      <c r="AV527">
        <v>1257</v>
      </c>
      <c r="AW527">
        <v>1257</v>
      </c>
      <c r="AX527" t="s">
        <v>129</v>
      </c>
      <c r="AY527" t="s">
        <v>130</v>
      </c>
      <c r="AZ527">
        <f>IF(fun[[#This Row],[HeatingQC]]="Ex",5,IF(fun[[#This Row],[HeatingQC]]="Gd",4,IF(fun[[#This Row],[HeatingQC]]="TA",3,IF(fun[[#This Row],[HeatingQC]]="Fa",2,IF(fun[[#This Row],[HeatingQC]]="Po",1,0)))))</f>
        <v>5</v>
      </c>
      <c r="BA527" t="s">
        <v>131</v>
      </c>
      <c r="BB527" t="s">
        <v>132</v>
      </c>
      <c r="BC527">
        <v>1266</v>
      </c>
      <c r="BD527">
        <v>0</v>
      </c>
      <c r="BE527">
        <v>0</v>
      </c>
      <c r="BF527">
        <v>1266</v>
      </c>
      <c r="BG527">
        <f>LOG(fun[[#This Row],[GrLivArea]])</f>
        <v>3.1024337056813365</v>
      </c>
      <c r="BH527">
        <v>0</v>
      </c>
      <c r="BI527">
        <v>0</v>
      </c>
      <c r="BJ527">
        <f>fun[[#This Row],[BsmtFullBath]]+(0.5*fun[[#This Row],[BsmtHalfBath]])</f>
        <v>0</v>
      </c>
      <c r="BK527">
        <v>2</v>
      </c>
      <c r="BL527">
        <v>0</v>
      </c>
      <c r="BM527">
        <f>fun[[#This Row],[HalfBath]]+fun[[#This Row],[TOTBaseBath]]+fun[[#This Row],[FullBath]]</f>
        <v>2</v>
      </c>
      <c r="BN527">
        <v>3</v>
      </c>
      <c r="BO527">
        <v>1</v>
      </c>
      <c r="BP527" t="s">
        <v>123</v>
      </c>
      <c r="BQ527">
        <f>IF(fun[[#This Row],[KitchenQual]]="Ex",5,IF(fun[[#This Row],[KitchenQual]]="Gd",4,IF(fun[[#This Row],[KitchenQual]]="TA",3,IF(fun[[#This Row],[KitchenQual]]="Fa",2,0))))</f>
        <v>4</v>
      </c>
      <c r="BR527">
        <v>6</v>
      </c>
      <c r="BS527" t="s">
        <v>133</v>
      </c>
      <c r="BT527">
        <v>1</v>
      </c>
      <c r="BU527" t="s">
        <v>124</v>
      </c>
      <c r="BV527">
        <f>IF(fun[[#This Row],[FireplaceQu]]="Ex",5,IF(fun[[#This Row],[FireplaceQu]]="Gd",4,IF(fun[[#This Row],[FireplaceQu]]="TA",3,IF(fun[[#This Row],[FireplaceQu]]="Fa",2,0))))</f>
        <v>3</v>
      </c>
      <c r="BW527" t="s">
        <v>134</v>
      </c>
      <c r="BX527">
        <v>2005</v>
      </c>
      <c r="BY527" t="s">
        <v>128</v>
      </c>
      <c r="BZ527">
        <v>2</v>
      </c>
      <c r="CA527">
        <v>453</v>
      </c>
      <c r="CB527" t="s">
        <v>124</v>
      </c>
      <c r="CC527">
        <f>IF(fun[[#This Row],[GarageQual]]="Ex",5,IF(fun[[#This Row],[GarageQual]]="Gd",4,IF(fun[[#This Row],[GarageQual]]="TA",3,IF(fun[[#This Row],[GarageQual]]="Fa",2,IF(fun[[#This Row],[GarageQual]]="Po",1,0)))))</f>
        <v>3</v>
      </c>
      <c r="CD527" t="s">
        <v>124</v>
      </c>
      <c r="CE527">
        <f>IF(fun[[#This Row],[GarageCond]]="Ex",5,IF(fun[[#This Row],[GarageCond]]="Gd",4,IF(fun[[#This Row],[GarageCond]]="TA",3,IF(fun[[#This Row],[GarageCond]]="Fa",2,IF(fun[[#This Row],[GarageCond]]="Po",1,0)))))</f>
        <v>3</v>
      </c>
      <c r="CF527" t="s">
        <v>131</v>
      </c>
      <c r="CG527">
        <v>38</v>
      </c>
      <c r="CH527">
        <v>144</v>
      </c>
      <c r="CI527">
        <v>0</v>
      </c>
      <c r="CJ527">
        <v>0</v>
      </c>
      <c r="CK527">
        <v>0</v>
      </c>
      <c r="CL527">
        <f>(0.5*fun[[#This Row],[WoodDeckSF]])+fun[[#This Row],[OpenPorchSF]]+(2*fun[[#This Row],[EnclosedPorch]])+(1.5*fun[[#This Row],[3SsnPorch]])+fun[[#This Row],[ScreenPorch]]</f>
        <v>163</v>
      </c>
      <c r="CM527">
        <v>0</v>
      </c>
      <c r="CN527" t="s">
        <v>109</v>
      </c>
      <c r="CO527">
        <f>IF(fun[[#This Row],[PoolQC]]="Ex",5,IF(fun[[#This Row],[PoolQC]]="Gd",4,IF(fun[[#This Row],[PoolQC]]="TA",3,IF(fun[[#This Row],[PoolQC]]="Fa",2,IF(fun[[#This Row],[PoolQC]]="Po",1,0)))))</f>
        <v>0</v>
      </c>
      <c r="CP527" t="s">
        <v>109</v>
      </c>
      <c r="CQ527" t="s">
        <v>109</v>
      </c>
      <c r="CR527">
        <v>0</v>
      </c>
      <c r="CS527">
        <v>4</v>
      </c>
      <c r="CT527">
        <v>2006</v>
      </c>
      <c r="CU527" t="s">
        <v>136</v>
      </c>
      <c r="CV527" t="s">
        <v>137</v>
      </c>
      <c r="CW527">
        <f>COUNTIF(fun[[#This Row],[Id]:[SaleCondition]],0)</f>
        <v>20</v>
      </c>
      <c r="CX527">
        <f>COUNTIF(fun[[#This Row],[Id]:[SaleCondition]],"NA")</f>
        <v>3</v>
      </c>
      <c r="CY527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527">
        <f>fun[NUM_ExCond]+fun[NUM_BsmtCond]+fun[NUM_GarCond]</f>
        <v>9</v>
      </c>
      <c r="DA5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5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527">
        <v>176000</v>
      </c>
    </row>
    <row r="528" spans="1:107" x14ac:dyDescent="0.25">
      <c r="A528">
        <v>527</v>
      </c>
      <c r="B528">
        <v>20</v>
      </c>
      <c r="C528" t="s">
        <v>107</v>
      </c>
      <c r="D528">
        <f>IF(fun[[#This Row],[MSZoning]]="RL",1,0)</f>
        <v>1</v>
      </c>
      <c r="E528">
        <f>IF(fun[[#This Row],[rl]]="RM",1,0)</f>
        <v>0</v>
      </c>
      <c r="F528">
        <f>IF(fun[[#This Row],[rm]]="RH",1,0)</f>
        <v>0</v>
      </c>
      <c r="G528">
        <f>IF(fun[[#This Row],[rh]]="C (all)",1,0)</f>
        <v>0</v>
      </c>
      <c r="H528">
        <v>70</v>
      </c>
      <c r="I528">
        <f>IF(fun[[#This Row],[LotFrontage]]="NA",0,fun[[#This Row],[LotFrontage]])</f>
        <v>70</v>
      </c>
      <c r="J528">
        <v>13300</v>
      </c>
      <c r="K528" t="s">
        <v>108</v>
      </c>
      <c r="L528" t="s">
        <v>109</v>
      </c>
      <c r="M528" t="s">
        <v>110</v>
      </c>
      <c r="N528" t="s">
        <v>111</v>
      </c>
      <c r="O528" t="s">
        <v>112</v>
      </c>
      <c r="P528" t="s">
        <v>113</v>
      </c>
      <c r="Q528" t="s">
        <v>114</v>
      </c>
      <c r="R528" t="s">
        <v>188</v>
      </c>
      <c r="S528" t="s">
        <v>116</v>
      </c>
      <c r="T528" t="s">
        <v>116</v>
      </c>
      <c r="U528" t="s">
        <v>117</v>
      </c>
      <c r="V528" t="s">
        <v>141</v>
      </c>
      <c r="W528">
        <v>5</v>
      </c>
      <c r="X528">
        <v>7</v>
      </c>
      <c r="Y528">
        <v>1956</v>
      </c>
      <c r="Z528">
        <v>2000</v>
      </c>
      <c r="AA528" t="s">
        <v>178</v>
      </c>
      <c r="AB528" t="s">
        <v>120</v>
      </c>
      <c r="AC528" t="s">
        <v>150</v>
      </c>
      <c r="AD528" t="s">
        <v>150</v>
      </c>
      <c r="AE528" t="s">
        <v>143</v>
      </c>
      <c r="AF528">
        <v>0</v>
      </c>
      <c r="AG528" t="s">
        <v>124</v>
      </c>
      <c r="AH528">
        <f>IF(fun[[#This Row],[ExterQual]]="Ex",5,IF(fun[[#This Row],[ExterQual]]="Gd",4,IF(fun[[#This Row],[ExterQual]]="TA",3,IF(fun[[#This Row],[ExterQual]]="Fa",2,1))))</f>
        <v>3</v>
      </c>
      <c r="AI528" t="s">
        <v>124</v>
      </c>
      <c r="AJ528">
        <f>IF(fun[[#This Row],[ExterCond]]="Ex",5,IF(fun[[#This Row],[ExterCond]]="Gd",4,IF(fun[[#This Row],[ExterCond]]="TA",3,IF(fun[[#This Row],[ExterCond]]="Fa",2,1))))</f>
        <v>3</v>
      </c>
      <c r="AK528" t="s">
        <v>144</v>
      </c>
      <c r="AL528" t="s">
        <v>123</v>
      </c>
      <c r="AM528">
        <f>IF(fun[[#This Row],[BsmtQual]]="Ex",5,IF(fun[[#This Row],[BsmtQual]]="Gd",4,IF(fun[[#This Row],[BsmtQual]]="TA",3,IF(fun[[#This Row],[BsmtQual]]="Fa",2,IF(fun[[#This Row],[BsmtQual]]="Po",1,0)))))</f>
        <v>4</v>
      </c>
      <c r="AN528" t="s">
        <v>124</v>
      </c>
      <c r="AO528">
        <f>IF(fun[[#This Row],[BsmtCond]]="Ex",5,IF(fun[[#This Row],[BsmtCond]]="Gd",4,IF(fun[[#This Row],[BsmtCond]]="TA",3,IF(fun[[#This Row],[BsmtCond]]="Fa",2,IF(fun[[#This Row],[BsmtCond]]="Po",1,0)))))</f>
        <v>3</v>
      </c>
      <c r="AP528" t="s">
        <v>126</v>
      </c>
      <c r="AQ528">
        <f>IF(fun[[#This Row],[BsmtExposure]]="Gd",3,IF(fun[[#This Row],[BsmtExposure]]="Av",2,IF(fun[[#This Row],[BsmtExposure]]="Mn",1,0)))</f>
        <v>0</v>
      </c>
      <c r="AR528" t="s">
        <v>179</v>
      </c>
      <c r="AS528">
        <v>377</v>
      </c>
      <c r="AT528" t="s">
        <v>128</v>
      </c>
      <c r="AU528">
        <v>0</v>
      </c>
      <c r="AV528">
        <v>551</v>
      </c>
      <c r="AW528">
        <v>928</v>
      </c>
      <c r="AX528" t="s">
        <v>129</v>
      </c>
      <c r="AY528" t="s">
        <v>124</v>
      </c>
      <c r="AZ528">
        <f>IF(fun[[#This Row],[HeatingQC]]="Ex",5,IF(fun[[#This Row],[HeatingQC]]="Gd",4,IF(fun[[#This Row],[HeatingQC]]="TA",3,IF(fun[[#This Row],[HeatingQC]]="Fa",2,IF(fun[[#This Row],[HeatingQC]]="Po",1,0)))))</f>
        <v>3</v>
      </c>
      <c r="BA528" t="s">
        <v>131</v>
      </c>
      <c r="BB528" t="s">
        <v>132</v>
      </c>
      <c r="BC528">
        <v>928</v>
      </c>
      <c r="BD528">
        <v>0</v>
      </c>
      <c r="BE528">
        <v>0</v>
      </c>
      <c r="BF528">
        <v>928</v>
      </c>
      <c r="BG528">
        <f>LOG(fun[[#This Row],[GrLivArea]])</f>
        <v>2.9675479762188619</v>
      </c>
      <c r="BH528">
        <v>0</v>
      </c>
      <c r="BI528">
        <v>0</v>
      </c>
      <c r="BJ528">
        <f>fun[[#This Row],[BsmtFullBath]]+(0.5*fun[[#This Row],[BsmtHalfBath]])</f>
        <v>0</v>
      </c>
      <c r="BK528">
        <v>1</v>
      </c>
      <c r="BL528">
        <v>0</v>
      </c>
      <c r="BM528">
        <f>fun[[#This Row],[HalfBath]]+fun[[#This Row],[TOTBaseBath]]+fun[[#This Row],[FullBath]]</f>
        <v>1</v>
      </c>
      <c r="BN528">
        <v>2</v>
      </c>
      <c r="BO528">
        <v>1</v>
      </c>
      <c r="BP528" t="s">
        <v>124</v>
      </c>
      <c r="BQ528">
        <f>IF(fun[[#This Row],[KitchenQual]]="Ex",5,IF(fun[[#This Row],[KitchenQual]]="Gd",4,IF(fun[[#This Row],[KitchenQual]]="TA",3,IF(fun[[#This Row],[KitchenQual]]="Fa",2,0))))</f>
        <v>3</v>
      </c>
      <c r="BR528">
        <v>4</v>
      </c>
      <c r="BS528" t="s">
        <v>133</v>
      </c>
      <c r="BT528">
        <v>0</v>
      </c>
      <c r="BU528" t="s">
        <v>109</v>
      </c>
      <c r="BV528">
        <f>IF(fun[[#This Row],[FireplaceQu]]="Ex",5,IF(fun[[#This Row],[FireplaceQu]]="Gd",4,IF(fun[[#This Row],[FireplaceQu]]="TA",3,IF(fun[[#This Row],[FireplaceQu]]="Fa",2,0))))</f>
        <v>0</v>
      </c>
      <c r="BW528" t="s">
        <v>134</v>
      </c>
      <c r="BX528">
        <v>1956</v>
      </c>
      <c r="BY528" t="s">
        <v>128</v>
      </c>
      <c r="BZ528">
        <v>1</v>
      </c>
      <c r="CA528">
        <v>252</v>
      </c>
      <c r="CB528" t="s">
        <v>124</v>
      </c>
      <c r="CC528">
        <f>IF(fun[[#This Row],[GarageQual]]="Ex",5,IF(fun[[#This Row],[GarageQual]]="Gd",4,IF(fun[[#This Row],[GarageQual]]="TA",3,IF(fun[[#This Row],[GarageQual]]="Fa",2,IF(fun[[#This Row],[GarageQual]]="Po",1,0)))))</f>
        <v>3</v>
      </c>
      <c r="CD528" t="s">
        <v>124</v>
      </c>
      <c r="CE528">
        <f>IF(fun[[#This Row],[GarageCond]]="Ex",5,IF(fun[[#This Row],[GarageCond]]="Gd",4,IF(fun[[#This Row],[GarageCond]]="TA",3,IF(fun[[#This Row],[GarageCond]]="Fa",2,IF(fun[[#This Row],[GarageCond]]="Po",1,0)))))</f>
        <v>3</v>
      </c>
      <c r="CF528" t="s">
        <v>131</v>
      </c>
      <c r="CG528">
        <v>261</v>
      </c>
      <c r="CH528">
        <v>0</v>
      </c>
      <c r="CI528">
        <v>156</v>
      </c>
      <c r="CJ528">
        <v>0</v>
      </c>
      <c r="CK528">
        <v>0</v>
      </c>
      <c r="CL528">
        <f>(0.5*fun[[#This Row],[WoodDeckSF]])+fun[[#This Row],[OpenPorchSF]]+(2*fun[[#This Row],[EnclosedPorch]])+(1.5*fun[[#This Row],[3SsnPorch]])+fun[[#This Row],[ScreenPorch]]</f>
        <v>442.5</v>
      </c>
      <c r="CM528">
        <v>0</v>
      </c>
      <c r="CN528" t="s">
        <v>109</v>
      </c>
      <c r="CO528">
        <f>IF(fun[[#This Row],[PoolQC]]="Ex",5,IF(fun[[#This Row],[PoolQC]]="Gd",4,IF(fun[[#This Row],[PoolQC]]="TA",3,IF(fun[[#This Row],[PoolQC]]="Fa",2,IF(fun[[#This Row],[PoolQC]]="Po",1,0)))))</f>
        <v>0</v>
      </c>
      <c r="CP528" t="s">
        <v>109</v>
      </c>
      <c r="CQ528" t="s">
        <v>109</v>
      </c>
      <c r="CR528">
        <v>0</v>
      </c>
      <c r="CS528">
        <v>6</v>
      </c>
      <c r="CT528">
        <v>2007</v>
      </c>
      <c r="CU528" t="s">
        <v>136</v>
      </c>
      <c r="CV528" t="s">
        <v>137</v>
      </c>
      <c r="CW528">
        <f>COUNTIF(fun[[#This Row],[Id]:[SaleCondition]],0)</f>
        <v>20</v>
      </c>
      <c r="CX528">
        <f>COUNTIF(fun[[#This Row],[Id]:[SaleCondition]],"NA")</f>
        <v>5</v>
      </c>
      <c r="CY52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528">
        <f>fun[NUM_ExCond]+fun[NUM_BsmtCond]+fun[NUM_GarCond]</f>
        <v>9</v>
      </c>
      <c r="DA5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5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57.75</v>
      </c>
      <c r="DC528">
        <v>132000</v>
      </c>
    </row>
    <row r="529" spans="1:107" x14ac:dyDescent="0.25">
      <c r="A529">
        <v>528</v>
      </c>
      <c r="B529">
        <v>60</v>
      </c>
      <c r="C529" t="s">
        <v>107</v>
      </c>
      <c r="D529">
        <f>IF(fun[[#This Row],[MSZoning]]="RL",1,0)</f>
        <v>1</v>
      </c>
      <c r="E529">
        <f>IF(fun[[#This Row],[rl]]="RM",1,0)</f>
        <v>0</v>
      </c>
      <c r="F529">
        <f>IF(fun[[#This Row],[rm]]="RH",1,0)</f>
        <v>0</v>
      </c>
      <c r="G529">
        <f>IF(fun[[#This Row],[rh]]="C (all)",1,0)</f>
        <v>0</v>
      </c>
      <c r="H529">
        <v>67</v>
      </c>
      <c r="I529">
        <f>IF(fun[[#This Row],[LotFrontage]]="NA",0,fun[[#This Row],[LotFrontage]])</f>
        <v>67</v>
      </c>
      <c r="J529">
        <v>14948</v>
      </c>
      <c r="K529" t="s">
        <v>108</v>
      </c>
      <c r="L529" t="s">
        <v>109</v>
      </c>
      <c r="M529" t="s">
        <v>146</v>
      </c>
      <c r="N529" t="s">
        <v>111</v>
      </c>
      <c r="O529" t="s">
        <v>112</v>
      </c>
      <c r="P529" t="s">
        <v>113</v>
      </c>
      <c r="Q529" t="s">
        <v>114</v>
      </c>
      <c r="R529" t="s">
        <v>180</v>
      </c>
      <c r="S529" t="s">
        <v>116</v>
      </c>
      <c r="T529" t="s">
        <v>116</v>
      </c>
      <c r="U529" t="s">
        <v>117</v>
      </c>
      <c r="V529" t="s">
        <v>118</v>
      </c>
      <c r="W529">
        <v>9</v>
      </c>
      <c r="X529">
        <v>5</v>
      </c>
      <c r="Y529">
        <v>2008</v>
      </c>
      <c r="Z529">
        <v>2008</v>
      </c>
      <c r="AA529" t="s">
        <v>178</v>
      </c>
      <c r="AB529" t="s">
        <v>120</v>
      </c>
      <c r="AC529" t="s">
        <v>121</v>
      </c>
      <c r="AD529" t="s">
        <v>121</v>
      </c>
      <c r="AE529" t="s">
        <v>163</v>
      </c>
      <c r="AF529">
        <v>268</v>
      </c>
      <c r="AG529" t="s">
        <v>130</v>
      </c>
      <c r="AH529">
        <f>IF(fun[[#This Row],[ExterQual]]="Ex",5,IF(fun[[#This Row],[ExterQual]]="Gd",4,IF(fun[[#This Row],[ExterQual]]="TA",3,IF(fun[[#This Row],[ExterQual]]="Fa",2,1))))</f>
        <v>5</v>
      </c>
      <c r="AI529" t="s">
        <v>124</v>
      </c>
      <c r="AJ529">
        <f>IF(fun[[#This Row],[ExterCond]]="Ex",5,IF(fun[[#This Row],[ExterCond]]="Gd",4,IF(fun[[#This Row],[ExterCond]]="TA",3,IF(fun[[#This Row],[ExterCond]]="Fa",2,1))))</f>
        <v>3</v>
      </c>
      <c r="AK529" t="s">
        <v>125</v>
      </c>
      <c r="AL529" t="s">
        <v>130</v>
      </c>
      <c r="AM529">
        <f>IF(fun[[#This Row],[BsmtQual]]="Ex",5,IF(fun[[#This Row],[BsmtQual]]="Gd",4,IF(fun[[#This Row],[BsmtQual]]="TA",3,IF(fun[[#This Row],[BsmtQual]]="Fa",2,IF(fun[[#This Row],[BsmtQual]]="Po",1,0)))))</f>
        <v>5</v>
      </c>
      <c r="AN529" t="s">
        <v>124</v>
      </c>
      <c r="AO529">
        <f>IF(fun[[#This Row],[BsmtCond]]="Ex",5,IF(fun[[#This Row],[BsmtCond]]="Gd",4,IF(fun[[#This Row],[BsmtCond]]="TA",3,IF(fun[[#This Row],[BsmtCond]]="Fa",2,IF(fun[[#This Row],[BsmtCond]]="Po",1,0)))))</f>
        <v>3</v>
      </c>
      <c r="AP529" t="s">
        <v>156</v>
      </c>
      <c r="AQ529">
        <f>IF(fun[[#This Row],[BsmtExposure]]="Gd",3,IF(fun[[#This Row],[BsmtExposure]]="Av",2,IF(fun[[#This Row],[BsmtExposure]]="Mn",1,0)))</f>
        <v>2</v>
      </c>
      <c r="AR529" t="s">
        <v>127</v>
      </c>
      <c r="AS529">
        <v>1330</v>
      </c>
      <c r="AT529" t="s">
        <v>128</v>
      </c>
      <c r="AU529">
        <v>0</v>
      </c>
      <c r="AV529">
        <v>122</v>
      </c>
      <c r="AW529">
        <v>1452</v>
      </c>
      <c r="AX529" t="s">
        <v>129</v>
      </c>
      <c r="AY529" t="s">
        <v>130</v>
      </c>
      <c r="AZ529">
        <f>IF(fun[[#This Row],[HeatingQC]]="Ex",5,IF(fun[[#This Row],[HeatingQC]]="Gd",4,IF(fun[[#This Row],[HeatingQC]]="TA",3,IF(fun[[#This Row],[HeatingQC]]="Fa",2,IF(fun[[#This Row],[HeatingQC]]="Po",1,0)))))</f>
        <v>5</v>
      </c>
      <c r="BA529" t="s">
        <v>131</v>
      </c>
      <c r="BB529" t="s">
        <v>132</v>
      </c>
      <c r="BC529">
        <v>1476</v>
      </c>
      <c r="BD529">
        <v>1237</v>
      </c>
      <c r="BE529">
        <v>0</v>
      </c>
      <c r="BF529">
        <v>2713</v>
      </c>
      <c r="BG529">
        <f>LOG(fun[[#This Row],[GrLivArea]])</f>
        <v>3.433449793761596</v>
      </c>
      <c r="BH529">
        <v>1</v>
      </c>
      <c r="BI529">
        <v>0</v>
      </c>
      <c r="BJ529">
        <f>fun[[#This Row],[BsmtFullBath]]+(0.5*fun[[#This Row],[BsmtHalfBath]])</f>
        <v>1</v>
      </c>
      <c r="BK529">
        <v>2</v>
      </c>
      <c r="BL529">
        <v>1</v>
      </c>
      <c r="BM529">
        <f>fun[[#This Row],[HalfBath]]+fun[[#This Row],[TOTBaseBath]]+fun[[#This Row],[FullBath]]</f>
        <v>4</v>
      </c>
      <c r="BN529">
        <v>3</v>
      </c>
      <c r="BO529">
        <v>1</v>
      </c>
      <c r="BP529" t="s">
        <v>130</v>
      </c>
      <c r="BQ529">
        <f>IF(fun[[#This Row],[KitchenQual]]="Ex",5,IF(fun[[#This Row],[KitchenQual]]="Gd",4,IF(fun[[#This Row],[KitchenQual]]="TA",3,IF(fun[[#This Row],[KitchenQual]]="Fa",2,0))))</f>
        <v>5</v>
      </c>
      <c r="BR529">
        <v>11</v>
      </c>
      <c r="BS529" t="s">
        <v>133</v>
      </c>
      <c r="BT529">
        <v>1</v>
      </c>
      <c r="BU529" t="s">
        <v>123</v>
      </c>
      <c r="BV529">
        <f>IF(fun[[#This Row],[FireplaceQu]]="Ex",5,IF(fun[[#This Row],[FireplaceQu]]="Gd",4,IF(fun[[#This Row],[FireplaceQu]]="TA",3,IF(fun[[#This Row],[FireplaceQu]]="Fa",2,0))))</f>
        <v>4</v>
      </c>
      <c r="BW529" t="s">
        <v>134</v>
      </c>
      <c r="BX529">
        <v>2008</v>
      </c>
      <c r="BY529" t="s">
        <v>183</v>
      </c>
      <c r="BZ529">
        <v>3</v>
      </c>
      <c r="CA529">
        <v>858</v>
      </c>
      <c r="CB529" t="s">
        <v>124</v>
      </c>
      <c r="CC529">
        <f>IF(fun[[#This Row],[GarageQual]]="Ex",5,IF(fun[[#This Row],[GarageQual]]="Gd",4,IF(fun[[#This Row],[GarageQual]]="TA",3,IF(fun[[#This Row],[GarageQual]]="Fa",2,IF(fun[[#This Row],[GarageQual]]="Po",1,0)))))</f>
        <v>3</v>
      </c>
      <c r="CD529" t="s">
        <v>124</v>
      </c>
      <c r="CE529">
        <f>IF(fun[[#This Row],[GarageCond]]="Ex",5,IF(fun[[#This Row],[GarageCond]]="Gd",4,IF(fun[[#This Row],[GarageCond]]="TA",3,IF(fun[[#This Row],[GarageCond]]="Fa",2,IF(fun[[#This Row],[GarageCond]]="Po",1,0)))))</f>
        <v>3</v>
      </c>
      <c r="CF529" t="s">
        <v>131</v>
      </c>
      <c r="CG529">
        <v>126</v>
      </c>
      <c r="CH529">
        <v>66</v>
      </c>
      <c r="CI529">
        <v>0</v>
      </c>
      <c r="CJ529">
        <v>0</v>
      </c>
      <c r="CK529">
        <v>0</v>
      </c>
      <c r="CL529">
        <f>(0.5*fun[[#This Row],[WoodDeckSF]])+fun[[#This Row],[OpenPorchSF]]+(2*fun[[#This Row],[EnclosedPorch]])+(1.5*fun[[#This Row],[3SsnPorch]])+fun[[#This Row],[ScreenPorch]]</f>
        <v>129</v>
      </c>
      <c r="CM529">
        <v>0</v>
      </c>
      <c r="CN529" t="s">
        <v>109</v>
      </c>
      <c r="CO529">
        <f>IF(fun[[#This Row],[PoolQC]]="Ex",5,IF(fun[[#This Row],[PoolQC]]="Gd",4,IF(fun[[#This Row],[PoolQC]]="TA",3,IF(fun[[#This Row],[PoolQC]]="Fa",2,IF(fun[[#This Row],[PoolQC]]="Po",1,0)))))</f>
        <v>0</v>
      </c>
      <c r="CP529" t="s">
        <v>109</v>
      </c>
      <c r="CQ529" t="s">
        <v>109</v>
      </c>
      <c r="CR529">
        <v>0</v>
      </c>
      <c r="CS529">
        <v>11</v>
      </c>
      <c r="CT529">
        <v>2008</v>
      </c>
      <c r="CU529" t="s">
        <v>184</v>
      </c>
      <c r="CV529" t="s">
        <v>185</v>
      </c>
      <c r="CW529">
        <f>COUNTIF(fun[[#This Row],[Id]:[SaleCondition]],0)</f>
        <v>12</v>
      </c>
      <c r="CX529">
        <f>COUNTIF(fun[[#This Row],[Id]:[SaleCondition]],"NA")</f>
        <v>4</v>
      </c>
      <c r="CY529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529">
        <f>fun[NUM_ExCond]+fun[NUM_BsmtCond]+fun[NUM_GarCond]</f>
        <v>9</v>
      </c>
      <c r="DA5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5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529">
        <v>446261</v>
      </c>
    </row>
    <row r="530" spans="1:107" x14ac:dyDescent="0.25">
      <c r="A530">
        <v>529</v>
      </c>
      <c r="B530">
        <v>30</v>
      </c>
      <c r="C530" t="s">
        <v>107</v>
      </c>
      <c r="D530">
        <f>IF(fun[[#This Row],[MSZoning]]="RL",1,0)</f>
        <v>1</v>
      </c>
      <c r="E530">
        <f>IF(fun[[#This Row],[rl]]="RM",1,0)</f>
        <v>0</v>
      </c>
      <c r="F530">
        <f>IF(fun[[#This Row],[rm]]="RH",1,0)</f>
        <v>0</v>
      </c>
      <c r="G530">
        <f>IF(fun[[#This Row],[rh]]="C (all)",1,0)</f>
        <v>0</v>
      </c>
      <c r="H530">
        <v>58</v>
      </c>
      <c r="I530">
        <f>IF(fun[[#This Row],[LotFrontage]]="NA",0,fun[[#This Row],[LotFrontage]])</f>
        <v>58</v>
      </c>
      <c r="J530">
        <v>9098</v>
      </c>
      <c r="K530" t="s">
        <v>108</v>
      </c>
      <c r="L530" t="s">
        <v>109</v>
      </c>
      <c r="M530" t="s">
        <v>146</v>
      </c>
      <c r="N530" t="s">
        <v>111</v>
      </c>
      <c r="O530" t="s">
        <v>112</v>
      </c>
      <c r="P530" t="s">
        <v>113</v>
      </c>
      <c r="Q530" t="s">
        <v>114</v>
      </c>
      <c r="R530" t="s">
        <v>211</v>
      </c>
      <c r="S530" t="s">
        <v>116</v>
      </c>
      <c r="T530" t="s">
        <v>116</v>
      </c>
      <c r="U530" t="s">
        <v>117</v>
      </c>
      <c r="V530" t="s">
        <v>141</v>
      </c>
      <c r="W530">
        <v>4</v>
      </c>
      <c r="X530">
        <v>7</v>
      </c>
      <c r="Y530">
        <v>1920</v>
      </c>
      <c r="Z530">
        <v>2002</v>
      </c>
      <c r="AA530" t="s">
        <v>119</v>
      </c>
      <c r="AB530" t="s">
        <v>120</v>
      </c>
      <c r="AC530" t="s">
        <v>150</v>
      </c>
      <c r="AD530" t="s">
        <v>150</v>
      </c>
      <c r="AE530" t="s">
        <v>143</v>
      </c>
      <c r="AF530">
        <v>0</v>
      </c>
      <c r="AG530" t="s">
        <v>124</v>
      </c>
      <c r="AH530">
        <f>IF(fun[[#This Row],[ExterQual]]="Ex",5,IF(fun[[#This Row],[ExterQual]]="Gd",4,IF(fun[[#This Row],[ExterQual]]="TA",3,IF(fun[[#This Row],[ExterQual]]="Fa",2,1))))</f>
        <v>3</v>
      </c>
      <c r="AI530" t="s">
        <v>124</v>
      </c>
      <c r="AJ530">
        <f>IF(fun[[#This Row],[ExterCond]]="Ex",5,IF(fun[[#This Row],[ExterCond]]="Gd",4,IF(fun[[#This Row],[ExterCond]]="TA",3,IF(fun[[#This Row],[ExterCond]]="Fa",2,1))))</f>
        <v>3</v>
      </c>
      <c r="AK530" t="s">
        <v>152</v>
      </c>
      <c r="AL530" t="s">
        <v>124</v>
      </c>
      <c r="AM530">
        <f>IF(fun[[#This Row],[BsmtQual]]="Ex",5,IF(fun[[#This Row],[BsmtQual]]="Gd",4,IF(fun[[#This Row],[BsmtQual]]="TA",3,IF(fun[[#This Row],[BsmtQual]]="Fa",2,IF(fun[[#This Row],[BsmtQual]]="Po",1,0)))))</f>
        <v>3</v>
      </c>
      <c r="AN530" t="s">
        <v>124</v>
      </c>
      <c r="AO530">
        <f>IF(fun[[#This Row],[BsmtCond]]="Ex",5,IF(fun[[#This Row],[BsmtCond]]="Gd",4,IF(fun[[#This Row],[BsmtCond]]="TA",3,IF(fun[[#This Row],[BsmtCond]]="Fa",2,IF(fun[[#This Row],[BsmtCond]]="Po",1,0)))))</f>
        <v>3</v>
      </c>
      <c r="AP530" t="s">
        <v>147</v>
      </c>
      <c r="AQ530">
        <f>IF(fun[[#This Row],[BsmtExposure]]="Gd",3,IF(fun[[#This Row],[BsmtExposure]]="Av",2,IF(fun[[#This Row],[BsmtExposure]]="Mn",1,0)))</f>
        <v>1</v>
      </c>
      <c r="AR530" t="s">
        <v>145</v>
      </c>
      <c r="AS530">
        <v>348</v>
      </c>
      <c r="AT530" t="s">
        <v>128</v>
      </c>
      <c r="AU530">
        <v>0</v>
      </c>
      <c r="AV530">
        <v>180</v>
      </c>
      <c r="AW530">
        <v>528</v>
      </c>
      <c r="AX530" t="s">
        <v>129</v>
      </c>
      <c r="AY530" t="s">
        <v>130</v>
      </c>
      <c r="AZ530">
        <f>IF(fun[[#This Row],[HeatingQC]]="Ex",5,IF(fun[[#This Row],[HeatingQC]]="Gd",4,IF(fun[[#This Row],[HeatingQC]]="TA",3,IF(fun[[#This Row],[HeatingQC]]="Fa",2,IF(fun[[#This Row],[HeatingQC]]="Po",1,0)))))</f>
        <v>5</v>
      </c>
      <c r="BA530" t="s">
        <v>131</v>
      </c>
      <c r="BB530" t="s">
        <v>132</v>
      </c>
      <c r="BC530">
        <v>605</v>
      </c>
      <c r="BD530">
        <v>0</v>
      </c>
      <c r="BE530">
        <v>0</v>
      </c>
      <c r="BF530">
        <v>605</v>
      </c>
      <c r="BG530">
        <f>LOG(fun[[#This Row],[GrLivArea]])</f>
        <v>2.781755374652469</v>
      </c>
      <c r="BH530">
        <v>1</v>
      </c>
      <c r="BI530">
        <v>0</v>
      </c>
      <c r="BJ530">
        <f>fun[[#This Row],[BsmtFullBath]]+(0.5*fun[[#This Row],[BsmtHalfBath]])</f>
        <v>1</v>
      </c>
      <c r="BK530">
        <v>1</v>
      </c>
      <c r="BL530">
        <v>0</v>
      </c>
      <c r="BM530">
        <f>fun[[#This Row],[HalfBath]]+fun[[#This Row],[TOTBaseBath]]+fun[[#This Row],[FullBath]]</f>
        <v>2</v>
      </c>
      <c r="BN530">
        <v>2</v>
      </c>
      <c r="BO530">
        <v>1</v>
      </c>
      <c r="BP530" t="s">
        <v>124</v>
      </c>
      <c r="BQ530">
        <f>IF(fun[[#This Row],[KitchenQual]]="Ex",5,IF(fun[[#This Row],[KitchenQual]]="Gd",4,IF(fun[[#This Row],[KitchenQual]]="TA",3,IF(fun[[#This Row],[KitchenQual]]="Fa",2,0))))</f>
        <v>3</v>
      </c>
      <c r="BR530">
        <v>5</v>
      </c>
      <c r="BS530" t="s">
        <v>133</v>
      </c>
      <c r="BT530">
        <v>0</v>
      </c>
      <c r="BU530" t="s">
        <v>109</v>
      </c>
      <c r="BV530">
        <f>IF(fun[[#This Row],[FireplaceQu]]="Ex",5,IF(fun[[#This Row],[FireplaceQu]]="Gd",4,IF(fun[[#This Row],[FireplaceQu]]="TA",3,IF(fun[[#This Row],[FireplaceQu]]="Fa",2,0))))</f>
        <v>0</v>
      </c>
      <c r="BW530" t="s">
        <v>109</v>
      </c>
      <c r="BX530" t="s">
        <v>109</v>
      </c>
      <c r="BY530" t="s">
        <v>109</v>
      </c>
      <c r="BZ530">
        <v>0</v>
      </c>
      <c r="CA530">
        <v>0</v>
      </c>
      <c r="CB530" t="s">
        <v>109</v>
      </c>
      <c r="CC530">
        <f>IF(fun[[#This Row],[GarageQual]]="Ex",5,IF(fun[[#This Row],[GarageQual]]="Gd",4,IF(fun[[#This Row],[GarageQual]]="TA",3,IF(fun[[#This Row],[GarageQual]]="Fa",2,IF(fun[[#This Row],[GarageQual]]="Po",1,0)))))</f>
        <v>0</v>
      </c>
      <c r="CD530" t="s">
        <v>109</v>
      </c>
      <c r="CE530">
        <f>IF(fun[[#This Row],[GarageCond]]="Ex",5,IF(fun[[#This Row],[GarageCond]]="Gd",4,IF(fun[[#This Row],[GarageCond]]="TA",3,IF(fun[[#This Row],[GarageCond]]="Fa",2,IF(fun[[#This Row],[GarageCond]]="Po",1,0)))))</f>
        <v>0</v>
      </c>
      <c r="CF530" t="s">
        <v>203</v>
      </c>
      <c r="CG530">
        <v>0</v>
      </c>
      <c r="CH530">
        <v>0</v>
      </c>
      <c r="CI530">
        <v>144</v>
      </c>
      <c r="CJ530">
        <v>0</v>
      </c>
      <c r="CK530">
        <v>0</v>
      </c>
      <c r="CL530">
        <f>(0.5*fun[[#This Row],[WoodDeckSF]])+fun[[#This Row],[OpenPorchSF]]+(2*fun[[#This Row],[EnclosedPorch]])+(1.5*fun[[#This Row],[3SsnPorch]])+fun[[#This Row],[ScreenPorch]]</f>
        <v>288</v>
      </c>
      <c r="CM530">
        <v>0</v>
      </c>
      <c r="CN530" t="s">
        <v>109</v>
      </c>
      <c r="CO530">
        <f>IF(fun[[#This Row],[PoolQC]]="Ex",5,IF(fun[[#This Row],[PoolQC]]="Gd",4,IF(fun[[#This Row],[PoolQC]]="TA",3,IF(fun[[#This Row],[PoolQC]]="Fa",2,IF(fun[[#This Row],[PoolQC]]="Po",1,0)))))</f>
        <v>0</v>
      </c>
      <c r="CP530" t="s">
        <v>109</v>
      </c>
      <c r="CQ530" t="s">
        <v>109</v>
      </c>
      <c r="CR530">
        <v>0</v>
      </c>
      <c r="CS530">
        <v>7</v>
      </c>
      <c r="CT530">
        <v>2007</v>
      </c>
      <c r="CU530" t="s">
        <v>136</v>
      </c>
      <c r="CV530" t="s">
        <v>137</v>
      </c>
      <c r="CW530">
        <f>COUNTIF(fun[[#This Row],[Id]:[SaleCondition]],0)</f>
        <v>22</v>
      </c>
      <c r="CX530">
        <f>COUNTIF(fun[[#This Row],[Id]:[SaleCondition]],"NA")</f>
        <v>10</v>
      </c>
      <c r="CY530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530">
        <f>fun[NUM_ExCond]+fun[NUM_BsmtCond]+fun[NUM_GarCond]</f>
        <v>6</v>
      </c>
      <c r="DA5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65</v>
      </c>
      <c r="DB5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49.5</v>
      </c>
      <c r="DC530">
        <v>86000</v>
      </c>
    </row>
    <row r="531" spans="1:107" x14ac:dyDescent="0.25">
      <c r="A531">
        <v>530</v>
      </c>
      <c r="B531">
        <v>20</v>
      </c>
      <c r="C531" t="s">
        <v>107</v>
      </c>
      <c r="D531">
        <f>IF(fun[[#This Row],[MSZoning]]="RL",1,0)</f>
        <v>1</v>
      </c>
      <c r="E531">
        <f>IF(fun[[#This Row],[rl]]="RM",1,0)</f>
        <v>0</v>
      </c>
      <c r="F531">
        <f>IF(fun[[#This Row],[rm]]="RH",1,0)</f>
        <v>0</v>
      </c>
      <c r="G531">
        <f>IF(fun[[#This Row],[rh]]="C (all)",1,0)</f>
        <v>0</v>
      </c>
      <c r="H531" t="s">
        <v>109</v>
      </c>
      <c r="I531">
        <f>IF(fun[[#This Row],[LotFrontage]]="NA",0,fun[[#This Row],[LotFrontage]])</f>
        <v>0</v>
      </c>
      <c r="J531">
        <v>32668</v>
      </c>
      <c r="K531" t="s">
        <v>108</v>
      </c>
      <c r="L531" t="s">
        <v>109</v>
      </c>
      <c r="M531" t="s">
        <v>146</v>
      </c>
      <c r="N531" t="s">
        <v>111</v>
      </c>
      <c r="O531" t="s">
        <v>112</v>
      </c>
      <c r="P531" t="s">
        <v>192</v>
      </c>
      <c r="Q531" t="s">
        <v>114</v>
      </c>
      <c r="R531" t="s">
        <v>149</v>
      </c>
      <c r="S531" t="s">
        <v>116</v>
      </c>
      <c r="T531" t="s">
        <v>116</v>
      </c>
      <c r="U531" t="s">
        <v>117</v>
      </c>
      <c r="V531" t="s">
        <v>141</v>
      </c>
      <c r="W531">
        <v>6</v>
      </c>
      <c r="X531">
        <v>3</v>
      </c>
      <c r="Y531">
        <v>1957</v>
      </c>
      <c r="Z531">
        <v>1975</v>
      </c>
      <c r="AA531" t="s">
        <v>178</v>
      </c>
      <c r="AB531" t="s">
        <v>120</v>
      </c>
      <c r="AC531" t="s">
        <v>150</v>
      </c>
      <c r="AD531" t="s">
        <v>163</v>
      </c>
      <c r="AE531" t="s">
        <v>109</v>
      </c>
      <c r="AF531" t="s">
        <v>109</v>
      </c>
      <c r="AG531" t="s">
        <v>123</v>
      </c>
      <c r="AH531">
        <f>IF(fun[[#This Row],[ExterQual]]="Ex",5,IF(fun[[#This Row],[ExterQual]]="Gd",4,IF(fun[[#This Row],[ExterQual]]="TA",3,IF(fun[[#This Row],[ExterQual]]="Fa",2,1))))</f>
        <v>4</v>
      </c>
      <c r="AI531" t="s">
        <v>124</v>
      </c>
      <c r="AJ531">
        <f>IF(fun[[#This Row],[ExterCond]]="Ex",5,IF(fun[[#This Row],[ExterCond]]="Gd",4,IF(fun[[#This Row],[ExterCond]]="TA",3,IF(fun[[#This Row],[ExterCond]]="Fa",2,1))))</f>
        <v>3</v>
      </c>
      <c r="AK531" t="s">
        <v>125</v>
      </c>
      <c r="AL531" t="s">
        <v>124</v>
      </c>
      <c r="AM531">
        <f>IF(fun[[#This Row],[BsmtQual]]="Ex",5,IF(fun[[#This Row],[BsmtQual]]="Gd",4,IF(fun[[#This Row],[BsmtQual]]="TA",3,IF(fun[[#This Row],[BsmtQual]]="Fa",2,IF(fun[[#This Row],[BsmtQual]]="Po",1,0)))))</f>
        <v>3</v>
      </c>
      <c r="AN531" t="s">
        <v>124</v>
      </c>
      <c r="AO531">
        <f>IF(fun[[#This Row],[BsmtCond]]="Ex",5,IF(fun[[#This Row],[BsmtCond]]="Gd",4,IF(fun[[#This Row],[BsmtCond]]="TA",3,IF(fun[[#This Row],[BsmtCond]]="Fa",2,IF(fun[[#This Row],[BsmtCond]]="Po",1,0)))))</f>
        <v>3</v>
      </c>
      <c r="AP531" t="s">
        <v>126</v>
      </c>
      <c r="AQ531">
        <f>IF(fun[[#This Row],[BsmtExposure]]="Gd",3,IF(fun[[#This Row],[BsmtExposure]]="Av",2,IF(fun[[#This Row],[BsmtExposure]]="Mn",1,0)))</f>
        <v>0</v>
      </c>
      <c r="AR531" t="s">
        <v>179</v>
      </c>
      <c r="AS531">
        <v>1219</v>
      </c>
      <c r="AT531" t="s">
        <v>128</v>
      </c>
      <c r="AU531">
        <v>0</v>
      </c>
      <c r="AV531">
        <v>816</v>
      </c>
      <c r="AW531">
        <v>2035</v>
      </c>
      <c r="AX531" t="s">
        <v>129</v>
      </c>
      <c r="AY531" t="s">
        <v>124</v>
      </c>
      <c r="AZ531">
        <f>IF(fun[[#This Row],[HeatingQC]]="Ex",5,IF(fun[[#This Row],[HeatingQC]]="Gd",4,IF(fun[[#This Row],[HeatingQC]]="TA",3,IF(fun[[#This Row],[HeatingQC]]="Fa",2,IF(fun[[#This Row],[HeatingQC]]="Po",1,0)))))</f>
        <v>3</v>
      </c>
      <c r="BA531" t="s">
        <v>131</v>
      </c>
      <c r="BB531" t="s">
        <v>132</v>
      </c>
      <c r="BC531">
        <v>2515</v>
      </c>
      <c r="BD531">
        <v>0</v>
      </c>
      <c r="BE531">
        <v>0</v>
      </c>
      <c r="BF531">
        <v>2515</v>
      </c>
      <c r="BG531">
        <f>LOG(fun[[#This Row],[GrLivArea]])</f>
        <v>3.4005379893919461</v>
      </c>
      <c r="BH531">
        <v>1</v>
      </c>
      <c r="BI531">
        <v>0</v>
      </c>
      <c r="BJ531">
        <f>fun[[#This Row],[BsmtFullBath]]+(0.5*fun[[#This Row],[BsmtHalfBath]])</f>
        <v>1</v>
      </c>
      <c r="BK531">
        <v>3</v>
      </c>
      <c r="BL531">
        <v>0</v>
      </c>
      <c r="BM531">
        <f>fun[[#This Row],[HalfBath]]+fun[[#This Row],[TOTBaseBath]]+fun[[#This Row],[FullBath]]</f>
        <v>4</v>
      </c>
      <c r="BN531">
        <v>4</v>
      </c>
      <c r="BO531">
        <v>2</v>
      </c>
      <c r="BP531" t="s">
        <v>124</v>
      </c>
      <c r="BQ531">
        <f>IF(fun[[#This Row],[KitchenQual]]="Ex",5,IF(fun[[#This Row],[KitchenQual]]="Gd",4,IF(fun[[#This Row],[KitchenQual]]="TA",3,IF(fun[[#This Row],[KitchenQual]]="Fa",2,0))))</f>
        <v>3</v>
      </c>
      <c r="BR531">
        <v>9</v>
      </c>
      <c r="BS531" t="s">
        <v>247</v>
      </c>
      <c r="BT531">
        <v>2</v>
      </c>
      <c r="BU531" t="s">
        <v>124</v>
      </c>
      <c r="BV531">
        <f>IF(fun[[#This Row],[FireplaceQu]]="Ex",5,IF(fun[[#This Row],[FireplaceQu]]="Gd",4,IF(fun[[#This Row],[FireplaceQu]]="TA",3,IF(fun[[#This Row],[FireplaceQu]]="Fa",2,0))))</f>
        <v>3</v>
      </c>
      <c r="BW531" t="s">
        <v>134</v>
      </c>
      <c r="BX531">
        <v>1975</v>
      </c>
      <c r="BY531" t="s">
        <v>135</v>
      </c>
      <c r="BZ531">
        <v>2</v>
      </c>
      <c r="CA531">
        <v>484</v>
      </c>
      <c r="CB531" t="s">
        <v>124</v>
      </c>
      <c r="CC531">
        <f>IF(fun[[#This Row],[GarageQual]]="Ex",5,IF(fun[[#This Row],[GarageQual]]="Gd",4,IF(fun[[#This Row],[GarageQual]]="TA",3,IF(fun[[#This Row],[GarageQual]]="Fa",2,IF(fun[[#This Row],[GarageQual]]="Po",1,0)))))</f>
        <v>3</v>
      </c>
      <c r="CD531" t="s">
        <v>124</v>
      </c>
      <c r="CE531">
        <f>IF(fun[[#This Row],[GarageCond]]="Ex",5,IF(fun[[#This Row],[GarageCond]]="Gd",4,IF(fun[[#This Row],[GarageCond]]="TA",3,IF(fun[[#This Row],[GarageCond]]="Fa",2,IF(fun[[#This Row],[GarageCond]]="Po",1,0)))))</f>
        <v>3</v>
      </c>
      <c r="CF531" t="s">
        <v>131</v>
      </c>
      <c r="CG531">
        <v>0</v>
      </c>
      <c r="CH531">
        <v>0</v>
      </c>
      <c r="CI531">
        <v>200</v>
      </c>
      <c r="CJ531">
        <v>0</v>
      </c>
      <c r="CK531">
        <v>0</v>
      </c>
      <c r="CL531">
        <f>(0.5*fun[[#This Row],[WoodDeckSF]])+fun[[#This Row],[OpenPorchSF]]+(2*fun[[#This Row],[EnclosedPorch]])+(1.5*fun[[#This Row],[3SsnPorch]])+fun[[#This Row],[ScreenPorch]]</f>
        <v>400</v>
      </c>
      <c r="CM531">
        <v>0</v>
      </c>
      <c r="CN531" t="s">
        <v>109</v>
      </c>
      <c r="CO531">
        <f>IF(fun[[#This Row],[PoolQC]]="Ex",5,IF(fun[[#This Row],[PoolQC]]="Gd",4,IF(fun[[#This Row],[PoolQC]]="TA",3,IF(fun[[#This Row],[PoolQC]]="Fa",2,IF(fun[[#This Row],[PoolQC]]="Po",1,0)))))</f>
        <v>0</v>
      </c>
      <c r="CP531" t="s">
        <v>109</v>
      </c>
      <c r="CQ531" t="s">
        <v>109</v>
      </c>
      <c r="CR531">
        <v>0</v>
      </c>
      <c r="CS531">
        <v>3</v>
      </c>
      <c r="CT531">
        <v>2007</v>
      </c>
      <c r="CU531" t="s">
        <v>136</v>
      </c>
      <c r="CV531" t="s">
        <v>236</v>
      </c>
      <c r="CW531">
        <f>COUNTIF(fun[[#This Row],[Id]:[SaleCondition]],0)</f>
        <v>17</v>
      </c>
      <c r="CX531">
        <f>COUNTIF(fun[[#This Row],[Id]:[SaleCondition]],"NA")</f>
        <v>7</v>
      </c>
      <c r="CY531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531">
        <f>fun[NUM_ExCond]+fun[NUM_BsmtCond]+fun[NUM_GarCond]</f>
        <v>9</v>
      </c>
      <c r="DA5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5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46.5</v>
      </c>
      <c r="DC531">
        <v>200624</v>
      </c>
    </row>
    <row r="532" spans="1:107" x14ac:dyDescent="0.25">
      <c r="A532">
        <v>531</v>
      </c>
      <c r="B532">
        <v>80</v>
      </c>
      <c r="C532" t="s">
        <v>107</v>
      </c>
      <c r="D532">
        <f>IF(fun[[#This Row],[MSZoning]]="RL",1,0)</f>
        <v>1</v>
      </c>
      <c r="E532">
        <f>IF(fun[[#This Row],[rl]]="RM",1,0)</f>
        <v>0</v>
      </c>
      <c r="F532">
        <f>IF(fun[[#This Row],[rm]]="RH",1,0)</f>
        <v>0</v>
      </c>
      <c r="G532">
        <f>IF(fun[[#This Row],[rh]]="C (all)",1,0)</f>
        <v>0</v>
      </c>
      <c r="H532">
        <v>85</v>
      </c>
      <c r="I532">
        <f>IF(fun[[#This Row],[LotFrontage]]="NA",0,fun[[#This Row],[LotFrontage]])</f>
        <v>85</v>
      </c>
      <c r="J532">
        <v>10200</v>
      </c>
      <c r="K532" t="s">
        <v>108</v>
      </c>
      <c r="L532" t="s">
        <v>109</v>
      </c>
      <c r="M532" t="s">
        <v>110</v>
      </c>
      <c r="N532" t="s">
        <v>111</v>
      </c>
      <c r="O532" t="s">
        <v>112</v>
      </c>
      <c r="P532" t="s">
        <v>113</v>
      </c>
      <c r="Q532" t="s">
        <v>114</v>
      </c>
      <c r="R532" t="s">
        <v>215</v>
      </c>
      <c r="S532" t="s">
        <v>116</v>
      </c>
      <c r="T532" t="s">
        <v>116</v>
      </c>
      <c r="U532" t="s">
        <v>117</v>
      </c>
      <c r="V532" t="s">
        <v>223</v>
      </c>
      <c r="W532">
        <v>6</v>
      </c>
      <c r="X532">
        <v>5</v>
      </c>
      <c r="Y532">
        <v>1988</v>
      </c>
      <c r="Z532">
        <v>1989</v>
      </c>
      <c r="AA532" t="s">
        <v>119</v>
      </c>
      <c r="AB532" t="s">
        <v>120</v>
      </c>
      <c r="AC532" t="s">
        <v>166</v>
      </c>
      <c r="AD532" t="s">
        <v>166</v>
      </c>
      <c r="AE532" t="s">
        <v>122</v>
      </c>
      <c r="AF532">
        <v>219</v>
      </c>
      <c r="AG532" t="s">
        <v>123</v>
      </c>
      <c r="AH532">
        <f>IF(fun[[#This Row],[ExterQual]]="Ex",5,IF(fun[[#This Row],[ExterQual]]="Gd",4,IF(fun[[#This Row],[ExterQual]]="TA",3,IF(fun[[#This Row],[ExterQual]]="Fa",2,1))))</f>
        <v>4</v>
      </c>
      <c r="AI532" t="s">
        <v>124</v>
      </c>
      <c r="AJ532">
        <f>IF(fun[[#This Row],[ExterCond]]="Ex",5,IF(fun[[#This Row],[ExterCond]]="Gd",4,IF(fun[[#This Row],[ExterCond]]="TA",3,IF(fun[[#This Row],[ExterCond]]="Fa",2,1))))</f>
        <v>3</v>
      </c>
      <c r="AK532" t="s">
        <v>144</v>
      </c>
      <c r="AL532" t="s">
        <v>123</v>
      </c>
      <c r="AM532">
        <f>IF(fun[[#This Row],[BsmtQual]]="Ex",5,IF(fun[[#This Row],[BsmtQual]]="Gd",4,IF(fun[[#This Row],[BsmtQual]]="TA",3,IF(fun[[#This Row],[BsmtQual]]="Fa",2,IF(fun[[#This Row],[BsmtQual]]="Po",1,0)))))</f>
        <v>4</v>
      </c>
      <c r="AN532" t="s">
        <v>124</v>
      </c>
      <c r="AO532">
        <f>IF(fun[[#This Row],[BsmtCond]]="Ex",5,IF(fun[[#This Row],[BsmtCond]]="Gd",4,IF(fun[[#This Row],[BsmtCond]]="TA",3,IF(fun[[#This Row],[BsmtCond]]="Fa",2,IF(fun[[#This Row],[BsmtCond]]="Po",1,0)))))</f>
        <v>3</v>
      </c>
      <c r="AP532" t="s">
        <v>156</v>
      </c>
      <c r="AQ532">
        <f>IF(fun[[#This Row],[BsmtExposure]]="Gd",3,IF(fun[[#This Row],[BsmtExposure]]="Av",2,IF(fun[[#This Row],[BsmtExposure]]="Mn",1,0)))</f>
        <v>2</v>
      </c>
      <c r="AR532" t="s">
        <v>127</v>
      </c>
      <c r="AS532">
        <v>783</v>
      </c>
      <c r="AT532" t="s">
        <v>128</v>
      </c>
      <c r="AU532">
        <v>0</v>
      </c>
      <c r="AV532">
        <v>678</v>
      </c>
      <c r="AW532">
        <v>1461</v>
      </c>
      <c r="AX532" t="s">
        <v>129</v>
      </c>
      <c r="AY532" t="s">
        <v>130</v>
      </c>
      <c r="AZ532">
        <f>IF(fun[[#This Row],[HeatingQC]]="Ex",5,IF(fun[[#This Row],[HeatingQC]]="Gd",4,IF(fun[[#This Row],[HeatingQC]]="TA",3,IF(fun[[#This Row],[HeatingQC]]="Fa",2,IF(fun[[#This Row],[HeatingQC]]="Po",1,0)))))</f>
        <v>5</v>
      </c>
      <c r="BA532" t="s">
        <v>131</v>
      </c>
      <c r="BB532" t="s">
        <v>132</v>
      </c>
      <c r="BC532">
        <v>1509</v>
      </c>
      <c r="BD532">
        <v>0</v>
      </c>
      <c r="BE532">
        <v>0</v>
      </c>
      <c r="BF532">
        <v>1509</v>
      </c>
      <c r="BG532">
        <f>LOG(fun[[#This Row],[GrLivArea]])</f>
        <v>3.1786892397755899</v>
      </c>
      <c r="BH532">
        <v>1</v>
      </c>
      <c r="BI532">
        <v>0</v>
      </c>
      <c r="BJ532">
        <f>fun[[#This Row],[BsmtFullBath]]+(0.5*fun[[#This Row],[BsmtHalfBath]])</f>
        <v>1</v>
      </c>
      <c r="BK532">
        <v>2</v>
      </c>
      <c r="BL532">
        <v>0</v>
      </c>
      <c r="BM532">
        <f>fun[[#This Row],[HalfBath]]+fun[[#This Row],[TOTBaseBath]]+fun[[#This Row],[FullBath]]</f>
        <v>3</v>
      </c>
      <c r="BN532">
        <v>3</v>
      </c>
      <c r="BO532">
        <v>1</v>
      </c>
      <c r="BP532" t="s">
        <v>123</v>
      </c>
      <c r="BQ532">
        <f>IF(fun[[#This Row],[KitchenQual]]="Ex",5,IF(fun[[#This Row],[KitchenQual]]="Gd",4,IF(fun[[#This Row],[KitchenQual]]="TA",3,IF(fun[[#This Row],[KitchenQual]]="Fa",2,0))))</f>
        <v>4</v>
      </c>
      <c r="BR532">
        <v>5</v>
      </c>
      <c r="BS532" t="s">
        <v>133</v>
      </c>
      <c r="BT532">
        <v>1</v>
      </c>
      <c r="BU532" t="s">
        <v>173</v>
      </c>
      <c r="BV532">
        <f>IF(fun[[#This Row],[FireplaceQu]]="Ex",5,IF(fun[[#This Row],[FireplaceQu]]="Gd",4,IF(fun[[#This Row],[FireplaceQu]]="TA",3,IF(fun[[#This Row],[FireplaceQu]]="Fa",2,0))))</f>
        <v>2</v>
      </c>
      <c r="BW532" t="s">
        <v>134</v>
      </c>
      <c r="BX532">
        <v>1988</v>
      </c>
      <c r="BY532" t="s">
        <v>135</v>
      </c>
      <c r="BZ532">
        <v>2</v>
      </c>
      <c r="CA532">
        <v>600</v>
      </c>
      <c r="CB532" t="s">
        <v>124</v>
      </c>
      <c r="CC532">
        <f>IF(fun[[#This Row],[GarageQual]]="Ex",5,IF(fun[[#This Row],[GarageQual]]="Gd",4,IF(fun[[#This Row],[GarageQual]]="TA",3,IF(fun[[#This Row],[GarageQual]]="Fa",2,IF(fun[[#This Row],[GarageQual]]="Po",1,0)))))</f>
        <v>3</v>
      </c>
      <c r="CD532" t="s">
        <v>124</v>
      </c>
      <c r="CE532">
        <f>IF(fun[[#This Row],[GarageCond]]="Ex",5,IF(fun[[#This Row],[GarageCond]]="Gd",4,IF(fun[[#This Row],[GarageCond]]="TA",3,IF(fun[[#This Row],[GarageCond]]="Fa",2,IF(fun[[#This Row],[GarageCond]]="Po",1,0)))))</f>
        <v>3</v>
      </c>
      <c r="CF532" t="s">
        <v>131</v>
      </c>
      <c r="CG532">
        <v>224</v>
      </c>
      <c r="CH532">
        <v>0</v>
      </c>
      <c r="CI532">
        <v>0</v>
      </c>
      <c r="CJ532">
        <v>0</v>
      </c>
      <c r="CK532">
        <v>0</v>
      </c>
      <c r="CL532">
        <f>(0.5*fun[[#This Row],[WoodDeckSF]])+fun[[#This Row],[OpenPorchSF]]+(2*fun[[#This Row],[EnclosedPorch]])+(1.5*fun[[#This Row],[3SsnPorch]])+fun[[#This Row],[ScreenPorch]]</f>
        <v>112</v>
      </c>
      <c r="CM532">
        <v>0</v>
      </c>
      <c r="CN532" t="s">
        <v>109</v>
      </c>
      <c r="CO532">
        <f>IF(fun[[#This Row],[PoolQC]]="Ex",5,IF(fun[[#This Row],[PoolQC]]="Gd",4,IF(fun[[#This Row],[PoolQC]]="TA",3,IF(fun[[#This Row],[PoolQC]]="Fa",2,IF(fun[[#This Row],[PoolQC]]="Po",1,0)))))</f>
        <v>0</v>
      </c>
      <c r="CP532" t="s">
        <v>109</v>
      </c>
      <c r="CQ532" t="s">
        <v>109</v>
      </c>
      <c r="CR532">
        <v>0</v>
      </c>
      <c r="CS532">
        <v>8</v>
      </c>
      <c r="CT532">
        <v>2008</v>
      </c>
      <c r="CU532" t="s">
        <v>136</v>
      </c>
      <c r="CV532" t="s">
        <v>154</v>
      </c>
      <c r="CW532">
        <f>COUNTIF(fun[[#This Row],[Id]:[SaleCondition]],0)</f>
        <v>15</v>
      </c>
      <c r="CX532">
        <f>COUNTIF(fun[[#This Row],[Id]:[SaleCondition]],"NA")</f>
        <v>4</v>
      </c>
      <c r="CY532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532">
        <f>fun[NUM_ExCond]+fun[NUM_BsmtCond]+fun[NUM_GarCond]</f>
        <v>9</v>
      </c>
      <c r="DA5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5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63.5</v>
      </c>
      <c r="DC532">
        <v>175000</v>
      </c>
    </row>
    <row r="533" spans="1:107" x14ac:dyDescent="0.25">
      <c r="A533">
        <v>532</v>
      </c>
      <c r="B533">
        <v>70</v>
      </c>
      <c r="C533" t="s">
        <v>168</v>
      </c>
      <c r="D533">
        <f>IF(fun[[#This Row],[MSZoning]]="RL",1,0)</f>
        <v>0</v>
      </c>
      <c r="E533">
        <f>IF(fun[[#This Row],[rl]]="RM",1,0)</f>
        <v>0</v>
      </c>
      <c r="F533">
        <f>IF(fun[[#This Row],[rm]]="RH",1,0)</f>
        <v>0</v>
      </c>
      <c r="G533">
        <f>IF(fun[[#This Row],[rh]]="C (all)",1,0)</f>
        <v>0</v>
      </c>
      <c r="H533">
        <v>60</v>
      </c>
      <c r="I533">
        <f>IF(fun[[#This Row],[LotFrontage]]="NA",0,fun[[#This Row],[LotFrontage]])</f>
        <v>60</v>
      </c>
      <c r="J533">
        <v>6155</v>
      </c>
      <c r="K533" t="s">
        <v>108</v>
      </c>
      <c r="L533" t="s">
        <v>109</v>
      </c>
      <c r="M533" t="s">
        <v>146</v>
      </c>
      <c r="N533" t="s">
        <v>111</v>
      </c>
      <c r="O533" t="s">
        <v>112</v>
      </c>
      <c r="P533" t="s">
        <v>264</v>
      </c>
      <c r="Q533" t="s">
        <v>114</v>
      </c>
      <c r="R533" t="s">
        <v>174</v>
      </c>
      <c r="S533" t="s">
        <v>208</v>
      </c>
      <c r="T533" t="s">
        <v>140</v>
      </c>
      <c r="U533" t="s">
        <v>117</v>
      </c>
      <c r="V533" t="s">
        <v>118</v>
      </c>
      <c r="W533">
        <v>6</v>
      </c>
      <c r="X533">
        <v>8</v>
      </c>
      <c r="Y533">
        <v>1920</v>
      </c>
      <c r="Z533">
        <v>1999</v>
      </c>
      <c r="AA533" t="s">
        <v>119</v>
      </c>
      <c r="AB533" t="s">
        <v>120</v>
      </c>
      <c r="AC533" t="s">
        <v>150</v>
      </c>
      <c r="AD533" t="s">
        <v>150</v>
      </c>
      <c r="AE533" t="s">
        <v>143</v>
      </c>
      <c r="AF533">
        <v>0</v>
      </c>
      <c r="AG533" t="s">
        <v>124</v>
      </c>
      <c r="AH533">
        <f>IF(fun[[#This Row],[ExterQual]]="Ex",5,IF(fun[[#This Row],[ExterQual]]="Gd",4,IF(fun[[#This Row],[ExterQual]]="TA",3,IF(fun[[#This Row],[ExterQual]]="Fa",2,1))))</f>
        <v>3</v>
      </c>
      <c r="AI533" t="s">
        <v>124</v>
      </c>
      <c r="AJ533">
        <f>IF(fun[[#This Row],[ExterCond]]="Ex",5,IF(fun[[#This Row],[ExterCond]]="Gd",4,IF(fun[[#This Row],[ExterCond]]="TA",3,IF(fun[[#This Row],[ExterCond]]="Fa",2,1))))</f>
        <v>3</v>
      </c>
      <c r="AK533" t="s">
        <v>152</v>
      </c>
      <c r="AL533" t="s">
        <v>173</v>
      </c>
      <c r="AM533">
        <f>IF(fun[[#This Row],[BsmtQual]]="Ex",5,IF(fun[[#This Row],[BsmtQual]]="Gd",4,IF(fun[[#This Row],[BsmtQual]]="TA",3,IF(fun[[#This Row],[BsmtQual]]="Fa",2,IF(fun[[#This Row],[BsmtQual]]="Po",1,0)))))</f>
        <v>2</v>
      </c>
      <c r="AN533" t="s">
        <v>173</v>
      </c>
      <c r="AO533">
        <f>IF(fun[[#This Row],[BsmtCond]]="Ex",5,IF(fun[[#This Row],[BsmtCond]]="Gd",4,IF(fun[[#This Row],[BsmtCond]]="TA",3,IF(fun[[#This Row],[BsmtCond]]="Fa",2,IF(fun[[#This Row],[BsmtCond]]="Po",1,0)))))</f>
        <v>2</v>
      </c>
      <c r="AP533" t="s">
        <v>147</v>
      </c>
      <c r="AQ533">
        <f>IF(fun[[#This Row],[BsmtExposure]]="Gd",3,IF(fun[[#This Row],[BsmtExposure]]="Av",2,IF(fun[[#This Row],[BsmtExposure]]="Mn",1,0)))</f>
        <v>1</v>
      </c>
      <c r="AR533" t="s">
        <v>128</v>
      </c>
      <c r="AS533">
        <v>0</v>
      </c>
      <c r="AT533" t="s">
        <v>128</v>
      </c>
      <c r="AU533">
        <v>0</v>
      </c>
      <c r="AV533">
        <v>611</v>
      </c>
      <c r="AW533">
        <v>611</v>
      </c>
      <c r="AX533" t="s">
        <v>129</v>
      </c>
      <c r="AY533" t="s">
        <v>130</v>
      </c>
      <c r="AZ533">
        <f>IF(fun[[#This Row],[HeatingQC]]="Ex",5,IF(fun[[#This Row],[HeatingQC]]="Gd",4,IF(fun[[#This Row],[HeatingQC]]="TA",3,IF(fun[[#This Row],[HeatingQC]]="Fa",2,IF(fun[[#This Row],[HeatingQC]]="Po",1,0)))))</f>
        <v>5</v>
      </c>
      <c r="BA533" t="s">
        <v>131</v>
      </c>
      <c r="BB533" t="s">
        <v>132</v>
      </c>
      <c r="BC533">
        <v>751</v>
      </c>
      <c r="BD533">
        <v>611</v>
      </c>
      <c r="BE533">
        <v>0</v>
      </c>
      <c r="BF533">
        <v>1362</v>
      </c>
      <c r="BG533">
        <f>LOG(fun[[#This Row],[GrLivArea]])</f>
        <v>3.1341771075767664</v>
      </c>
      <c r="BH533">
        <v>0</v>
      </c>
      <c r="BI533">
        <v>0</v>
      </c>
      <c r="BJ533">
        <f>fun[[#This Row],[BsmtFullBath]]+(0.5*fun[[#This Row],[BsmtHalfBath]])</f>
        <v>0</v>
      </c>
      <c r="BK533">
        <v>2</v>
      </c>
      <c r="BL533">
        <v>0</v>
      </c>
      <c r="BM533">
        <f>fun[[#This Row],[HalfBath]]+fun[[#This Row],[TOTBaseBath]]+fun[[#This Row],[FullBath]]</f>
        <v>2</v>
      </c>
      <c r="BN533">
        <v>3</v>
      </c>
      <c r="BO533">
        <v>1</v>
      </c>
      <c r="BP533" t="s">
        <v>124</v>
      </c>
      <c r="BQ533">
        <f>IF(fun[[#This Row],[KitchenQual]]="Ex",5,IF(fun[[#This Row],[KitchenQual]]="Gd",4,IF(fun[[#This Row],[KitchenQual]]="TA",3,IF(fun[[#This Row],[KitchenQual]]="Fa",2,0))))</f>
        <v>3</v>
      </c>
      <c r="BR533">
        <v>6</v>
      </c>
      <c r="BS533" t="s">
        <v>133</v>
      </c>
      <c r="BT533">
        <v>0</v>
      </c>
      <c r="BU533" t="s">
        <v>109</v>
      </c>
      <c r="BV533">
        <f>IF(fun[[#This Row],[FireplaceQu]]="Ex",5,IF(fun[[#This Row],[FireplaceQu]]="Gd",4,IF(fun[[#This Row],[FireplaceQu]]="TA",3,IF(fun[[#This Row],[FireplaceQu]]="Fa",2,0))))</f>
        <v>0</v>
      </c>
      <c r="BW533" t="s">
        <v>153</v>
      </c>
      <c r="BX533">
        <v>1920</v>
      </c>
      <c r="BY533" t="s">
        <v>183</v>
      </c>
      <c r="BZ533">
        <v>2</v>
      </c>
      <c r="CA533">
        <v>502</v>
      </c>
      <c r="CB533" t="s">
        <v>124</v>
      </c>
      <c r="CC533">
        <f>IF(fun[[#This Row],[GarageQual]]="Ex",5,IF(fun[[#This Row],[GarageQual]]="Gd",4,IF(fun[[#This Row],[GarageQual]]="TA",3,IF(fun[[#This Row],[GarageQual]]="Fa",2,IF(fun[[#This Row],[GarageQual]]="Po",1,0)))))</f>
        <v>3</v>
      </c>
      <c r="CD533" t="s">
        <v>173</v>
      </c>
      <c r="CE533">
        <f>IF(fun[[#This Row],[GarageCond]]="Ex",5,IF(fun[[#This Row],[GarageCond]]="Gd",4,IF(fun[[#This Row],[GarageCond]]="TA",3,IF(fun[[#This Row],[GarageCond]]="Fa",2,IF(fun[[#This Row],[GarageCond]]="Po",1,0)))))</f>
        <v>2</v>
      </c>
      <c r="CF533" t="s">
        <v>131</v>
      </c>
      <c r="CG533">
        <v>0</v>
      </c>
      <c r="CH533">
        <v>0</v>
      </c>
      <c r="CI533">
        <v>84</v>
      </c>
      <c r="CJ533">
        <v>0</v>
      </c>
      <c r="CK533">
        <v>0</v>
      </c>
      <c r="CL533">
        <f>(0.5*fun[[#This Row],[WoodDeckSF]])+fun[[#This Row],[OpenPorchSF]]+(2*fun[[#This Row],[EnclosedPorch]])+(1.5*fun[[#This Row],[3SsnPorch]])+fun[[#This Row],[ScreenPorch]]</f>
        <v>168</v>
      </c>
      <c r="CM533">
        <v>0</v>
      </c>
      <c r="CN533" t="s">
        <v>109</v>
      </c>
      <c r="CO533">
        <f>IF(fun[[#This Row],[PoolQC]]="Ex",5,IF(fun[[#This Row],[PoolQC]]="Gd",4,IF(fun[[#This Row],[PoolQC]]="TA",3,IF(fun[[#This Row],[PoolQC]]="Fa",2,IF(fun[[#This Row],[PoolQC]]="Po",1,0)))))</f>
        <v>0</v>
      </c>
      <c r="CP533" t="s">
        <v>109</v>
      </c>
      <c r="CQ533" t="s">
        <v>109</v>
      </c>
      <c r="CR533">
        <v>0</v>
      </c>
      <c r="CS533">
        <v>6</v>
      </c>
      <c r="CT533">
        <v>2008</v>
      </c>
      <c r="CU533" t="s">
        <v>136</v>
      </c>
      <c r="CV533" t="s">
        <v>137</v>
      </c>
      <c r="CW533">
        <f>COUNTIF(fun[[#This Row],[Id]:[SaleCondition]],0)</f>
        <v>21</v>
      </c>
      <c r="CX533">
        <f>COUNTIF(fun[[#This Row],[Id]:[SaleCondition]],"NA")</f>
        <v>5</v>
      </c>
      <c r="CY533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533">
        <f>fun[NUM_ExCond]+fun[NUM_BsmtCond]+fun[NUM_GarCond]</f>
        <v>7</v>
      </c>
      <c r="DA5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5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70.833333333333343</v>
      </c>
      <c r="DC533">
        <v>128000</v>
      </c>
    </row>
    <row r="534" spans="1:107" x14ac:dyDescent="0.25">
      <c r="A534">
        <v>533</v>
      </c>
      <c r="B534">
        <v>20</v>
      </c>
      <c r="C534" t="s">
        <v>107</v>
      </c>
      <c r="D534">
        <f>IF(fun[[#This Row],[MSZoning]]="RL",1,0)</f>
        <v>1</v>
      </c>
      <c r="E534">
        <f>IF(fun[[#This Row],[rl]]="RM",1,0)</f>
        <v>0</v>
      </c>
      <c r="F534">
        <f>IF(fun[[#This Row],[rm]]="RH",1,0)</f>
        <v>0</v>
      </c>
      <c r="G534">
        <f>IF(fun[[#This Row],[rh]]="C (all)",1,0)</f>
        <v>0</v>
      </c>
      <c r="H534">
        <v>60</v>
      </c>
      <c r="I534">
        <f>IF(fun[[#This Row],[LotFrontage]]="NA",0,fun[[#This Row],[LotFrontage]])</f>
        <v>60</v>
      </c>
      <c r="J534">
        <v>7200</v>
      </c>
      <c r="K534" t="s">
        <v>108</v>
      </c>
      <c r="L534" t="s">
        <v>109</v>
      </c>
      <c r="M534" t="s">
        <v>110</v>
      </c>
      <c r="N534" t="s">
        <v>111</v>
      </c>
      <c r="O534" t="s">
        <v>112</v>
      </c>
      <c r="P534" t="s">
        <v>113</v>
      </c>
      <c r="Q534" t="s">
        <v>114</v>
      </c>
      <c r="R534" t="s">
        <v>188</v>
      </c>
      <c r="S534" t="s">
        <v>116</v>
      </c>
      <c r="T534" t="s">
        <v>116</v>
      </c>
      <c r="U534" t="s">
        <v>117</v>
      </c>
      <c r="V534" t="s">
        <v>141</v>
      </c>
      <c r="W534">
        <v>5</v>
      </c>
      <c r="X534">
        <v>7</v>
      </c>
      <c r="Y534">
        <v>1955</v>
      </c>
      <c r="Z534">
        <v>2007</v>
      </c>
      <c r="AA534" t="s">
        <v>119</v>
      </c>
      <c r="AB534" t="s">
        <v>120</v>
      </c>
      <c r="AC534" t="s">
        <v>121</v>
      </c>
      <c r="AD534" t="s">
        <v>121</v>
      </c>
      <c r="AE534" t="s">
        <v>143</v>
      </c>
      <c r="AF534">
        <v>0</v>
      </c>
      <c r="AG534" t="s">
        <v>124</v>
      </c>
      <c r="AH534">
        <f>IF(fun[[#This Row],[ExterQual]]="Ex",5,IF(fun[[#This Row],[ExterQual]]="Gd",4,IF(fun[[#This Row],[ExterQual]]="TA",3,IF(fun[[#This Row],[ExterQual]]="Fa",2,1))))</f>
        <v>3</v>
      </c>
      <c r="AI534" t="s">
        <v>124</v>
      </c>
      <c r="AJ534">
        <f>IF(fun[[#This Row],[ExterCond]]="Ex",5,IF(fun[[#This Row],[ExterCond]]="Gd",4,IF(fun[[#This Row],[ExterCond]]="TA",3,IF(fun[[#This Row],[ExterCond]]="Fa",2,1))))</f>
        <v>3</v>
      </c>
      <c r="AK534" t="s">
        <v>194</v>
      </c>
      <c r="AL534" t="s">
        <v>109</v>
      </c>
      <c r="AM534">
        <f>IF(fun[[#This Row],[BsmtQual]]="Ex",5,IF(fun[[#This Row],[BsmtQual]]="Gd",4,IF(fun[[#This Row],[BsmtQual]]="TA",3,IF(fun[[#This Row],[BsmtQual]]="Fa",2,IF(fun[[#This Row],[BsmtQual]]="Po",1,0)))))</f>
        <v>0</v>
      </c>
      <c r="AN534" t="s">
        <v>109</v>
      </c>
      <c r="AO534">
        <f>IF(fun[[#This Row],[BsmtCond]]="Ex",5,IF(fun[[#This Row],[BsmtCond]]="Gd",4,IF(fun[[#This Row],[BsmtCond]]="TA",3,IF(fun[[#This Row],[BsmtCond]]="Fa",2,IF(fun[[#This Row],[BsmtCond]]="Po",1,0)))))</f>
        <v>0</v>
      </c>
      <c r="AP534" t="s">
        <v>109</v>
      </c>
      <c r="AQ534">
        <f>IF(fun[[#This Row],[BsmtExposure]]="Gd",3,IF(fun[[#This Row],[BsmtExposure]]="Av",2,IF(fun[[#This Row],[BsmtExposure]]="Mn",1,0)))</f>
        <v>0</v>
      </c>
      <c r="AR534" t="s">
        <v>109</v>
      </c>
      <c r="AS534">
        <v>0</v>
      </c>
      <c r="AT534" t="s">
        <v>109</v>
      </c>
      <c r="AU534">
        <v>0</v>
      </c>
      <c r="AV534">
        <v>0</v>
      </c>
      <c r="AW534">
        <v>0</v>
      </c>
      <c r="AX534" t="s">
        <v>129</v>
      </c>
      <c r="AY534" t="s">
        <v>130</v>
      </c>
      <c r="AZ534">
        <f>IF(fun[[#This Row],[HeatingQC]]="Ex",5,IF(fun[[#This Row],[HeatingQC]]="Gd",4,IF(fun[[#This Row],[HeatingQC]]="TA",3,IF(fun[[#This Row],[HeatingQC]]="Fa",2,IF(fun[[#This Row],[HeatingQC]]="Po",1,0)))))</f>
        <v>5</v>
      </c>
      <c r="BA534" t="s">
        <v>131</v>
      </c>
      <c r="BB534" t="s">
        <v>132</v>
      </c>
      <c r="BC534">
        <v>827</v>
      </c>
      <c r="BD534">
        <v>0</v>
      </c>
      <c r="BE534">
        <v>0</v>
      </c>
      <c r="BF534">
        <v>827</v>
      </c>
      <c r="BG534">
        <f>LOG(fun[[#This Row],[GrLivArea]])</f>
        <v>2.9175055095525466</v>
      </c>
      <c r="BH534">
        <v>0</v>
      </c>
      <c r="BI534">
        <v>0</v>
      </c>
      <c r="BJ534">
        <f>fun[[#This Row],[BsmtFullBath]]+(0.5*fun[[#This Row],[BsmtHalfBath]])</f>
        <v>0</v>
      </c>
      <c r="BK534">
        <v>1</v>
      </c>
      <c r="BL534">
        <v>0</v>
      </c>
      <c r="BM534">
        <f>fun[[#This Row],[HalfBath]]+fun[[#This Row],[TOTBaseBath]]+fun[[#This Row],[FullBath]]</f>
        <v>1</v>
      </c>
      <c r="BN534">
        <v>2</v>
      </c>
      <c r="BO534">
        <v>1</v>
      </c>
      <c r="BP534" t="s">
        <v>124</v>
      </c>
      <c r="BQ534">
        <f>IF(fun[[#This Row],[KitchenQual]]="Ex",5,IF(fun[[#This Row],[KitchenQual]]="Gd",4,IF(fun[[#This Row],[KitchenQual]]="TA",3,IF(fun[[#This Row],[KitchenQual]]="Fa",2,0))))</f>
        <v>3</v>
      </c>
      <c r="BR534">
        <v>5</v>
      </c>
      <c r="BS534" t="s">
        <v>220</v>
      </c>
      <c r="BT534">
        <v>1</v>
      </c>
      <c r="BU534" t="s">
        <v>238</v>
      </c>
      <c r="BV534">
        <f>IF(fun[[#This Row],[FireplaceQu]]="Ex",5,IF(fun[[#This Row],[FireplaceQu]]="Gd",4,IF(fun[[#This Row],[FireplaceQu]]="TA",3,IF(fun[[#This Row],[FireplaceQu]]="Fa",2,0))))</f>
        <v>0</v>
      </c>
      <c r="BW534" t="s">
        <v>153</v>
      </c>
      <c r="BX534">
        <v>1967</v>
      </c>
      <c r="BY534" t="s">
        <v>128</v>
      </c>
      <c r="BZ534">
        <v>1</v>
      </c>
      <c r="CA534">
        <v>392</v>
      </c>
      <c r="CB534" t="s">
        <v>124</v>
      </c>
      <c r="CC534">
        <f>IF(fun[[#This Row],[GarageQual]]="Ex",5,IF(fun[[#This Row],[GarageQual]]="Gd",4,IF(fun[[#This Row],[GarageQual]]="TA",3,IF(fun[[#This Row],[GarageQual]]="Fa",2,IF(fun[[#This Row],[GarageQual]]="Po",1,0)))))</f>
        <v>3</v>
      </c>
      <c r="CD534" t="s">
        <v>124</v>
      </c>
      <c r="CE534">
        <f>IF(fun[[#This Row],[GarageCond]]="Ex",5,IF(fun[[#This Row],[GarageCond]]="Gd",4,IF(fun[[#This Row],[GarageCond]]="TA",3,IF(fun[[#This Row],[GarageCond]]="Fa",2,IF(fun[[#This Row],[GarageCond]]="Po",1,0)))))</f>
        <v>3</v>
      </c>
      <c r="CF534" t="s">
        <v>131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f>(0.5*fun[[#This Row],[WoodDeckSF]])+fun[[#This Row],[OpenPorchSF]]+(2*fun[[#This Row],[EnclosedPorch]])+(1.5*fun[[#This Row],[3SsnPorch]])+fun[[#This Row],[ScreenPorch]]</f>
        <v>0</v>
      </c>
      <c r="CM534">
        <v>0</v>
      </c>
      <c r="CN534" t="s">
        <v>109</v>
      </c>
      <c r="CO534">
        <f>IF(fun[[#This Row],[PoolQC]]="Ex",5,IF(fun[[#This Row],[PoolQC]]="Gd",4,IF(fun[[#This Row],[PoolQC]]="TA",3,IF(fun[[#This Row],[PoolQC]]="Fa",2,IF(fun[[#This Row],[PoolQC]]="Po",1,0)))))</f>
        <v>0</v>
      </c>
      <c r="CP534" t="s">
        <v>109</v>
      </c>
      <c r="CQ534" t="s">
        <v>109</v>
      </c>
      <c r="CR534">
        <v>0</v>
      </c>
      <c r="CS534">
        <v>4</v>
      </c>
      <c r="CT534">
        <v>2010</v>
      </c>
      <c r="CU534" t="s">
        <v>136</v>
      </c>
      <c r="CV534" t="s">
        <v>137</v>
      </c>
      <c r="CW534">
        <f>COUNTIF(fun[[#This Row],[Id]:[SaleCondition]],0)</f>
        <v>27</v>
      </c>
      <c r="CX534">
        <f>COUNTIF(fun[[#This Row],[Id]:[SaleCondition]],"NA")</f>
        <v>9</v>
      </c>
      <c r="CY534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534">
        <f>fun[NUM_ExCond]+fun[NUM_BsmtCond]+fun[NUM_GarCond]</f>
        <v>6</v>
      </c>
      <c r="DA5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5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534">
        <v>107500</v>
      </c>
    </row>
    <row r="535" spans="1:107" x14ac:dyDescent="0.25">
      <c r="A535">
        <v>534</v>
      </c>
      <c r="B535">
        <v>20</v>
      </c>
      <c r="C535" t="s">
        <v>107</v>
      </c>
      <c r="D535">
        <f>IF(fun[[#This Row],[MSZoning]]="RL",1,0)</f>
        <v>1</v>
      </c>
      <c r="E535">
        <f>IF(fun[[#This Row],[rl]]="RM",1,0)</f>
        <v>0</v>
      </c>
      <c r="F535">
        <f>IF(fun[[#This Row],[rm]]="RH",1,0)</f>
        <v>0</v>
      </c>
      <c r="G535">
        <f>IF(fun[[#This Row],[rh]]="C (all)",1,0)</f>
        <v>0</v>
      </c>
      <c r="H535">
        <v>50</v>
      </c>
      <c r="I535">
        <f>IF(fun[[#This Row],[LotFrontage]]="NA",0,fun[[#This Row],[LotFrontage]])</f>
        <v>50</v>
      </c>
      <c r="J535">
        <v>5000</v>
      </c>
      <c r="K535" t="s">
        <v>108</v>
      </c>
      <c r="L535" t="s">
        <v>109</v>
      </c>
      <c r="M535" t="s">
        <v>110</v>
      </c>
      <c r="N535" t="s">
        <v>221</v>
      </c>
      <c r="O535" t="s">
        <v>112</v>
      </c>
      <c r="P535" t="s">
        <v>113</v>
      </c>
      <c r="Q535" t="s">
        <v>220</v>
      </c>
      <c r="R535" t="s">
        <v>174</v>
      </c>
      <c r="S535" t="s">
        <v>116</v>
      </c>
      <c r="T535" t="s">
        <v>116</v>
      </c>
      <c r="U535" t="s">
        <v>117</v>
      </c>
      <c r="V535" t="s">
        <v>141</v>
      </c>
      <c r="W535">
        <v>1</v>
      </c>
      <c r="X535">
        <v>3</v>
      </c>
      <c r="Y535">
        <v>1946</v>
      </c>
      <c r="Z535">
        <v>1950</v>
      </c>
      <c r="AA535" t="s">
        <v>119</v>
      </c>
      <c r="AB535" t="s">
        <v>120</v>
      </c>
      <c r="AC535" t="s">
        <v>121</v>
      </c>
      <c r="AD535" t="s">
        <v>121</v>
      </c>
      <c r="AE535" t="s">
        <v>143</v>
      </c>
      <c r="AF535">
        <v>0</v>
      </c>
      <c r="AG535" t="s">
        <v>173</v>
      </c>
      <c r="AH535">
        <f>IF(fun[[#This Row],[ExterQual]]="Ex",5,IF(fun[[#This Row],[ExterQual]]="Gd",4,IF(fun[[#This Row],[ExterQual]]="TA",3,IF(fun[[#This Row],[ExterQual]]="Fa",2,1))))</f>
        <v>2</v>
      </c>
      <c r="AI535" t="s">
        <v>173</v>
      </c>
      <c r="AJ535">
        <f>IF(fun[[#This Row],[ExterCond]]="Ex",5,IF(fun[[#This Row],[ExterCond]]="Gd",4,IF(fun[[#This Row],[ExterCond]]="TA",3,IF(fun[[#This Row],[ExterCond]]="Fa",2,1))))</f>
        <v>2</v>
      </c>
      <c r="AK535" t="s">
        <v>194</v>
      </c>
      <c r="AL535" t="s">
        <v>109</v>
      </c>
      <c r="AM535">
        <f>IF(fun[[#This Row],[BsmtQual]]="Ex",5,IF(fun[[#This Row],[BsmtQual]]="Gd",4,IF(fun[[#This Row],[BsmtQual]]="TA",3,IF(fun[[#This Row],[BsmtQual]]="Fa",2,IF(fun[[#This Row],[BsmtQual]]="Po",1,0)))))</f>
        <v>0</v>
      </c>
      <c r="AN535" t="s">
        <v>109</v>
      </c>
      <c r="AO535">
        <f>IF(fun[[#This Row],[BsmtCond]]="Ex",5,IF(fun[[#This Row],[BsmtCond]]="Gd",4,IF(fun[[#This Row],[BsmtCond]]="TA",3,IF(fun[[#This Row],[BsmtCond]]="Fa",2,IF(fun[[#This Row],[BsmtCond]]="Po",1,0)))))</f>
        <v>0</v>
      </c>
      <c r="AP535" t="s">
        <v>109</v>
      </c>
      <c r="AQ535">
        <f>IF(fun[[#This Row],[BsmtExposure]]="Gd",3,IF(fun[[#This Row],[BsmtExposure]]="Av",2,IF(fun[[#This Row],[BsmtExposure]]="Mn",1,0)))</f>
        <v>0</v>
      </c>
      <c r="AR535" t="s">
        <v>109</v>
      </c>
      <c r="AS535">
        <v>0</v>
      </c>
      <c r="AT535" t="s">
        <v>109</v>
      </c>
      <c r="AU535">
        <v>0</v>
      </c>
      <c r="AV535">
        <v>0</v>
      </c>
      <c r="AW535">
        <v>0</v>
      </c>
      <c r="AX535" t="s">
        <v>129</v>
      </c>
      <c r="AY535" t="s">
        <v>173</v>
      </c>
      <c r="AZ535">
        <f>IF(fun[[#This Row],[HeatingQC]]="Ex",5,IF(fun[[#This Row],[HeatingQC]]="Gd",4,IF(fun[[#This Row],[HeatingQC]]="TA",3,IF(fun[[#This Row],[HeatingQC]]="Fa",2,IF(fun[[#This Row],[HeatingQC]]="Po",1,0)))))</f>
        <v>2</v>
      </c>
      <c r="BA535" t="s">
        <v>203</v>
      </c>
      <c r="BB535" t="s">
        <v>171</v>
      </c>
      <c r="BC535">
        <v>334</v>
      </c>
      <c r="BD535">
        <v>0</v>
      </c>
      <c r="BE535">
        <v>0</v>
      </c>
      <c r="BF535">
        <v>334</v>
      </c>
      <c r="BG535">
        <f>LOG(fun[[#This Row],[GrLivArea]])</f>
        <v>2.5237464668115646</v>
      </c>
      <c r="BH535">
        <v>0</v>
      </c>
      <c r="BI535">
        <v>0</v>
      </c>
      <c r="BJ535">
        <f>fun[[#This Row],[BsmtFullBath]]+(0.5*fun[[#This Row],[BsmtHalfBath]])</f>
        <v>0</v>
      </c>
      <c r="BK535">
        <v>1</v>
      </c>
      <c r="BL535">
        <v>0</v>
      </c>
      <c r="BM535">
        <f>fun[[#This Row],[HalfBath]]+fun[[#This Row],[TOTBaseBath]]+fun[[#This Row],[FullBath]]</f>
        <v>1</v>
      </c>
      <c r="BN535">
        <v>1</v>
      </c>
      <c r="BO535">
        <v>1</v>
      </c>
      <c r="BP535" t="s">
        <v>173</v>
      </c>
      <c r="BQ535">
        <f>IF(fun[[#This Row],[KitchenQual]]="Ex",5,IF(fun[[#This Row],[KitchenQual]]="Gd",4,IF(fun[[#This Row],[KitchenQual]]="TA",3,IF(fun[[#This Row],[KitchenQual]]="Fa",2,0))))</f>
        <v>2</v>
      </c>
      <c r="BR535">
        <v>2</v>
      </c>
      <c r="BS535" t="s">
        <v>133</v>
      </c>
      <c r="BT535">
        <v>0</v>
      </c>
      <c r="BU535" t="s">
        <v>109</v>
      </c>
      <c r="BV535">
        <f>IF(fun[[#This Row],[FireplaceQu]]="Ex",5,IF(fun[[#This Row],[FireplaceQu]]="Gd",4,IF(fun[[#This Row],[FireplaceQu]]="TA",3,IF(fun[[#This Row],[FireplaceQu]]="Fa",2,0))))</f>
        <v>0</v>
      </c>
      <c r="BW535" t="s">
        <v>109</v>
      </c>
      <c r="BX535" t="s">
        <v>109</v>
      </c>
      <c r="BY535" t="s">
        <v>109</v>
      </c>
      <c r="BZ535">
        <v>0</v>
      </c>
      <c r="CA535">
        <v>0</v>
      </c>
      <c r="CB535" t="s">
        <v>109</v>
      </c>
      <c r="CC535">
        <f>IF(fun[[#This Row],[GarageQual]]="Ex",5,IF(fun[[#This Row],[GarageQual]]="Gd",4,IF(fun[[#This Row],[GarageQual]]="TA",3,IF(fun[[#This Row],[GarageQual]]="Fa",2,IF(fun[[#This Row],[GarageQual]]="Po",1,0)))))</f>
        <v>0</v>
      </c>
      <c r="CD535" t="s">
        <v>109</v>
      </c>
      <c r="CE535">
        <f>IF(fun[[#This Row],[GarageCond]]="Ex",5,IF(fun[[#This Row],[GarageCond]]="Gd",4,IF(fun[[#This Row],[GarageCond]]="TA",3,IF(fun[[#This Row],[GarageCond]]="Fa",2,IF(fun[[#This Row],[GarageCond]]="Po",1,0)))))</f>
        <v>0</v>
      </c>
      <c r="CF535" t="s">
        <v>203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f>(0.5*fun[[#This Row],[WoodDeckSF]])+fun[[#This Row],[OpenPorchSF]]+(2*fun[[#This Row],[EnclosedPorch]])+(1.5*fun[[#This Row],[3SsnPorch]])+fun[[#This Row],[ScreenPorch]]</f>
        <v>0</v>
      </c>
      <c r="CM535">
        <v>0</v>
      </c>
      <c r="CN535" t="s">
        <v>109</v>
      </c>
      <c r="CO535">
        <f>IF(fun[[#This Row],[PoolQC]]="Ex",5,IF(fun[[#This Row],[PoolQC]]="Gd",4,IF(fun[[#This Row],[PoolQC]]="TA",3,IF(fun[[#This Row],[PoolQC]]="Fa",2,IF(fun[[#This Row],[PoolQC]]="Po",1,0)))))</f>
        <v>0</v>
      </c>
      <c r="CP535" t="s">
        <v>109</v>
      </c>
      <c r="CQ535" t="s">
        <v>109</v>
      </c>
      <c r="CR535">
        <v>0</v>
      </c>
      <c r="CS535">
        <v>1</v>
      </c>
      <c r="CT535">
        <v>2007</v>
      </c>
      <c r="CU535" t="s">
        <v>136</v>
      </c>
      <c r="CV535" t="s">
        <v>137</v>
      </c>
      <c r="CW535">
        <f>COUNTIF(fun[[#This Row],[Id]:[SaleCondition]],0)</f>
        <v>32</v>
      </c>
      <c r="CX535">
        <f>COUNTIF(fun[[#This Row],[Id]:[SaleCondition]],"NA")</f>
        <v>15</v>
      </c>
      <c r="CY535">
        <f>fun[[#This Row],[OverallQual]]+fun[[#This Row],[NUM_ExQual]]+fun[[#This Row],[NUM_BsmtQual]]+fun[[#This Row],[NUM_Heat]]+fun[[#This Row],[NUM_KitchQual]]+fun[[#This Row],[NUM_GarQual]]+fun[[#This Row],[NUM_Pool]]+fun[NUM_Fire]</f>
        <v>7</v>
      </c>
      <c r="CZ535">
        <f>fun[NUM_ExCond]+fun[NUM_BsmtCond]+fun[NUM_GarCond]</f>
        <v>2</v>
      </c>
      <c r="DA5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17</v>
      </c>
      <c r="DB5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13</v>
      </c>
      <c r="DC535">
        <v>39300</v>
      </c>
    </row>
    <row r="536" spans="1:107" x14ac:dyDescent="0.25">
      <c r="A536">
        <v>535</v>
      </c>
      <c r="B536">
        <v>60</v>
      </c>
      <c r="C536" t="s">
        <v>107</v>
      </c>
      <c r="D536">
        <f>IF(fun[[#This Row],[MSZoning]]="RL",1,0)</f>
        <v>1</v>
      </c>
      <c r="E536">
        <f>IF(fun[[#This Row],[rl]]="RM",1,0)</f>
        <v>0</v>
      </c>
      <c r="F536">
        <f>IF(fun[[#This Row],[rm]]="RH",1,0)</f>
        <v>0</v>
      </c>
      <c r="G536">
        <f>IF(fun[[#This Row],[rh]]="C (all)",1,0)</f>
        <v>0</v>
      </c>
      <c r="H536">
        <v>74</v>
      </c>
      <c r="I536">
        <f>IF(fun[[#This Row],[LotFrontage]]="NA",0,fun[[#This Row],[LotFrontage]])</f>
        <v>74</v>
      </c>
      <c r="J536">
        <v>9056</v>
      </c>
      <c r="K536" t="s">
        <v>108</v>
      </c>
      <c r="L536" t="s">
        <v>109</v>
      </c>
      <c r="M536" t="s">
        <v>146</v>
      </c>
      <c r="N536" t="s">
        <v>111</v>
      </c>
      <c r="O536" t="s">
        <v>112</v>
      </c>
      <c r="P536" t="s">
        <v>113</v>
      </c>
      <c r="Q536" t="s">
        <v>114</v>
      </c>
      <c r="R536" t="s">
        <v>219</v>
      </c>
      <c r="S536" t="s">
        <v>116</v>
      </c>
      <c r="T536" t="s">
        <v>116</v>
      </c>
      <c r="U536" t="s">
        <v>117</v>
      </c>
      <c r="V536" t="s">
        <v>118</v>
      </c>
      <c r="W536">
        <v>8</v>
      </c>
      <c r="X536">
        <v>5</v>
      </c>
      <c r="Y536">
        <v>2004</v>
      </c>
      <c r="Z536">
        <v>2004</v>
      </c>
      <c r="AA536" t="s">
        <v>119</v>
      </c>
      <c r="AB536" t="s">
        <v>120</v>
      </c>
      <c r="AC536" t="s">
        <v>121</v>
      </c>
      <c r="AD536" t="s">
        <v>121</v>
      </c>
      <c r="AE536" t="s">
        <v>143</v>
      </c>
      <c r="AF536">
        <v>0</v>
      </c>
      <c r="AG536" t="s">
        <v>123</v>
      </c>
      <c r="AH536">
        <f>IF(fun[[#This Row],[ExterQual]]="Ex",5,IF(fun[[#This Row],[ExterQual]]="Gd",4,IF(fun[[#This Row],[ExterQual]]="TA",3,IF(fun[[#This Row],[ExterQual]]="Fa",2,1))))</f>
        <v>4</v>
      </c>
      <c r="AI536" t="s">
        <v>124</v>
      </c>
      <c r="AJ536">
        <f>IF(fun[[#This Row],[ExterCond]]="Ex",5,IF(fun[[#This Row],[ExterCond]]="Gd",4,IF(fun[[#This Row],[ExterCond]]="TA",3,IF(fun[[#This Row],[ExterCond]]="Fa",2,1))))</f>
        <v>3</v>
      </c>
      <c r="AK536" t="s">
        <v>125</v>
      </c>
      <c r="AL536" t="s">
        <v>130</v>
      </c>
      <c r="AM536">
        <f>IF(fun[[#This Row],[BsmtQual]]="Ex",5,IF(fun[[#This Row],[BsmtQual]]="Gd",4,IF(fun[[#This Row],[BsmtQual]]="TA",3,IF(fun[[#This Row],[BsmtQual]]="Fa",2,IF(fun[[#This Row],[BsmtQual]]="Po",1,0)))))</f>
        <v>5</v>
      </c>
      <c r="AN536" t="s">
        <v>123</v>
      </c>
      <c r="AO536">
        <f>IF(fun[[#This Row],[BsmtCond]]="Ex",5,IF(fun[[#This Row],[BsmtCond]]="Gd",4,IF(fun[[#This Row],[BsmtCond]]="TA",3,IF(fun[[#This Row],[BsmtCond]]="Fa",2,IF(fun[[#This Row],[BsmtCond]]="Po",1,0)))))</f>
        <v>4</v>
      </c>
      <c r="AP536" t="s">
        <v>156</v>
      </c>
      <c r="AQ536">
        <f>IF(fun[[#This Row],[BsmtExposure]]="Gd",3,IF(fun[[#This Row],[BsmtExposure]]="Av",2,IF(fun[[#This Row],[BsmtExposure]]="Mn",1,0)))</f>
        <v>2</v>
      </c>
      <c r="AR536" t="s">
        <v>128</v>
      </c>
      <c r="AS536">
        <v>0</v>
      </c>
      <c r="AT536" t="s">
        <v>128</v>
      </c>
      <c r="AU536">
        <v>0</v>
      </c>
      <c r="AV536">
        <v>707</v>
      </c>
      <c r="AW536">
        <v>707</v>
      </c>
      <c r="AX536" t="s">
        <v>129</v>
      </c>
      <c r="AY536" t="s">
        <v>130</v>
      </c>
      <c r="AZ536">
        <f>IF(fun[[#This Row],[HeatingQC]]="Ex",5,IF(fun[[#This Row],[HeatingQC]]="Gd",4,IF(fun[[#This Row],[HeatingQC]]="TA",3,IF(fun[[#This Row],[HeatingQC]]="Fa",2,IF(fun[[#This Row],[HeatingQC]]="Po",1,0)))))</f>
        <v>5</v>
      </c>
      <c r="BA536" t="s">
        <v>131</v>
      </c>
      <c r="BB536" t="s">
        <v>132</v>
      </c>
      <c r="BC536">
        <v>707</v>
      </c>
      <c r="BD536">
        <v>707</v>
      </c>
      <c r="BE536">
        <v>0</v>
      </c>
      <c r="BF536">
        <v>1414</v>
      </c>
      <c r="BG536">
        <f>LOG(fun[[#This Row],[GrLivArea]])</f>
        <v>3.1504494094608808</v>
      </c>
      <c r="BH536">
        <v>0</v>
      </c>
      <c r="BI536">
        <v>0</v>
      </c>
      <c r="BJ536">
        <f>fun[[#This Row],[BsmtFullBath]]+(0.5*fun[[#This Row],[BsmtHalfBath]])</f>
        <v>0</v>
      </c>
      <c r="BK536">
        <v>2</v>
      </c>
      <c r="BL536">
        <v>1</v>
      </c>
      <c r="BM536">
        <f>fun[[#This Row],[HalfBath]]+fun[[#This Row],[TOTBaseBath]]+fun[[#This Row],[FullBath]]</f>
        <v>3</v>
      </c>
      <c r="BN536">
        <v>3</v>
      </c>
      <c r="BO536">
        <v>1</v>
      </c>
      <c r="BP536" t="s">
        <v>123</v>
      </c>
      <c r="BQ536">
        <f>IF(fun[[#This Row],[KitchenQual]]="Ex",5,IF(fun[[#This Row],[KitchenQual]]="Gd",4,IF(fun[[#This Row],[KitchenQual]]="TA",3,IF(fun[[#This Row],[KitchenQual]]="Fa",2,0))))</f>
        <v>4</v>
      </c>
      <c r="BR536">
        <v>6</v>
      </c>
      <c r="BS536" t="s">
        <v>133</v>
      </c>
      <c r="BT536">
        <v>1</v>
      </c>
      <c r="BU536" t="s">
        <v>123</v>
      </c>
      <c r="BV536">
        <f>IF(fun[[#This Row],[FireplaceQu]]="Ex",5,IF(fun[[#This Row],[FireplaceQu]]="Gd",4,IF(fun[[#This Row],[FireplaceQu]]="TA",3,IF(fun[[#This Row],[FireplaceQu]]="Fa",2,0))))</f>
        <v>4</v>
      </c>
      <c r="BW536" t="s">
        <v>134</v>
      </c>
      <c r="BX536">
        <v>2004</v>
      </c>
      <c r="BY536" t="s">
        <v>183</v>
      </c>
      <c r="BZ536">
        <v>2</v>
      </c>
      <c r="CA536">
        <v>403</v>
      </c>
      <c r="CB536" t="s">
        <v>124</v>
      </c>
      <c r="CC536">
        <f>IF(fun[[#This Row],[GarageQual]]="Ex",5,IF(fun[[#This Row],[GarageQual]]="Gd",4,IF(fun[[#This Row],[GarageQual]]="TA",3,IF(fun[[#This Row],[GarageQual]]="Fa",2,IF(fun[[#This Row],[GarageQual]]="Po",1,0)))))</f>
        <v>3</v>
      </c>
      <c r="CD536" t="s">
        <v>124</v>
      </c>
      <c r="CE536">
        <f>IF(fun[[#This Row],[GarageCond]]="Ex",5,IF(fun[[#This Row],[GarageCond]]="Gd",4,IF(fun[[#This Row],[GarageCond]]="TA",3,IF(fun[[#This Row],[GarageCond]]="Fa",2,IF(fun[[#This Row],[GarageCond]]="Po",1,0)))))</f>
        <v>3</v>
      </c>
      <c r="CF536" t="s">
        <v>131</v>
      </c>
      <c r="CG536">
        <v>100</v>
      </c>
      <c r="CH536">
        <v>35</v>
      </c>
      <c r="CI536">
        <v>0</v>
      </c>
      <c r="CJ536">
        <v>0</v>
      </c>
      <c r="CK536">
        <v>0</v>
      </c>
      <c r="CL536">
        <f>(0.5*fun[[#This Row],[WoodDeckSF]])+fun[[#This Row],[OpenPorchSF]]+(2*fun[[#This Row],[EnclosedPorch]])+(1.5*fun[[#This Row],[3SsnPorch]])+fun[[#This Row],[ScreenPorch]]</f>
        <v>85</v>
      </c>
      <c r="CM536">
        <v>0</v>
      </c>
      <c r="CN536" t="s">
        <v>109</v>
      </c>
      <c r="CO536">
        <f>IF(fun[[#This Row],[PoolQC]]="Ex",5,IF(fun[[#This Row],[PoolQC]]="Gd",4,IF(fun[[#This Row],[PoolQC]]="TA",3,IF(fun[[#This Row],[PoolQC]]="Fa",2,IF(fun[[#This Row],[PoolQC]]="Po",1,0)))))</f>
        <v>0</v>
      </c>
      <c r="CP536" t="s">
        <v>109</v>
      </c>
      <c r="CQ536" t="s">
        <v>109</v>
      </c>
      <c r="CR536">
        <v>0</v>
      </c>
      <c r="CS536">
        <v>10</v>
      </c>
      <c r="CT536">
        <v>2006</v>
      </c>
      <c r="CU536" t="s">
        <v>136</v>
      </c>
      <c r="CV536" t="s">
        <v>137</v>
      </c>
      <c r="CW536">
        <f>COUNTIF(fun[[#This Row],[Id]:[SaleCondition]],0)</f>
        <v>16</v>
      </c>
      <c r="CX536">
        <f>COUNTIF(fun[[#This Row],[Id]:[SaleCondition]],"NA")</f>
        <v>4</v>
      </c>
      <c r="CY536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536">
        <f>fun[NUM_ExCond]+fun[NUM_BsmtCond]+fun[NUM_GarCond]</f>
        <v>10</v>
      </c>
      <c r="DA5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5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78.166666666666657</v>
      </c>
      <c r="DC536">
        <v>178000</v>
      </c>
    </row>
    <row r="537" spans="1:107" x14ac:dyDescent="0.25">
      <c r="A537">
        <v>536</v>
      </c>
      <c r="B537">
        <v>190</v>
      </c>
      <c r="C537" t="s">
        <v>107</v>
      </c>
      <c r="D537">
        <f>IF(fun[[#This Row],[MSZoning]]="RL",1,0)</f>
        <v>1</v>
      </c>
      <c r="E537">
        <f>IF(fun[[#This Row],[rl]]="RM",1,0)</f>
        <v>0</v>
      </c>
      <c r="F537">
        <f>IF(fun[[#This Row],[rm]]="RH",1,0)</f>
        <v>0</v>
      </c>
      <c r="G537">
        <f>IF(fun[[#This Row],[rh]]="C (all)",1,0)</f>
        <v>0</v>
      </c>
      <c r="H537">
        <v>70</v>
      </c>
      <c r="I537">
        <f>IF(fun[[#This Row],[LotFrontage]]="NA",0,fun[[#This Row],[LotFrontage]])</f>
        <v>70</v>
      </c>
      <c r="J537">
        <v>7000</v>
      </c>
      <c r="K537" t="s">
        <v>108</v>
      </c>
      <c r="L537" t="s">
        <v>109</v>
      </c>
      <c r="M537" t="s">
        <v>110</v>
      </c>
      <c r="N537" t="s">
        <v>111</v>
      </c>
      <c r="O537" t="s">
        <v>112</v>
      </c>
      <c r="P537" t="s">
        <v>113</v>
      </c>
      <c r="Q537" t="s">
        <v>114</v>
      </c>
      <c r="R537" t="s">
        <v>211</v>
      </c>
      <c r="S537" t="s">
        <v>116</v>
      </c>
      <c r="T537" t="s">
        <v>116</v>
      </c>
      <c r="U537" t="s">
        <v>175</v>
      </c>
      <c r="V537" t="s">
        <v>118</v>
      </c>
      <c r="W537">
        <v>5</v>
      </c>
      <c r="X537">
        <v>7</v>
      </c>
      <c r="Y537">
        <v>1910</v>
      </c>
      <c r="Z537">
        <v>1991</v>
      </c>
      <c r="AA537" t="s">
        <v>119</v>
      </c>
      <c r="AB537" t="s">
        <v>120</v>
      </c>
      <c r="AC537" t="s">
        <v>142</v>
      </c>
      <c r="AD537" t="s">
        <v>142</v>
      </c>
      <c r="AE537" t="s">
        <v>143</v>
      </c>
      <c r="AF537">
        <v>0</v>
      </c>
      <c r="AG537" t="s">
        <v>124</v>
      </c>
      <c r="AH537">
        <f>IF(fun[[#This Row],[ExterQual]]="Ex",5,IF(fun[[#This Row],[ExterQual]]="Gd",4,IF(fun[[#This Row],[ExterQual]]="TA",3,IF(fun[[#This Row],[ExterQual]]="Fa",2,1))))</f>
        <v>3</v>
      </c>
      <c r="AI537" t="s">
        <v>124</v>
      </c>
      <c r="AJ537">
        <f>IF(fun[[#This Row],[ExterCond]]="Ex",5,IF(fun[[#This Row],[ExterCond]]="Gd",4,IF(fun[[#This Row],[ExterCond]]="TA",3,IF(fun[[#This Row],[ExterCond]]="Fa",2,1))))</f>
        <v>3</v>
      </c>
      <c r="AK537" t="s">
        <v>144</v>
      </c>
      <c r="AL537" t="s">
        <v>123</v>
      </c>
      <c r="AM537">
        <f>IF(fun[[#This Row],[BsmtQual]]="Ex",5,IF(fun[[#This Row],[BsmtQual]]="Gd",4,IF(fun[[#This Row],[BsmtQual]]="TA",3,IF(fun[[#This Row],[BsmtQual]]="Fa",2,IF(fun[[#This Row],[BsmtQual]]="Po",1,0)))))</f>
        <v>4</v>
      </c>
      <c r="AN537" t="s">
        <v>124</v>
      </c>
      <c r="AO537">
        <f>IF(fun[[#This Row],[BsmtCond]]="Ex",5,IF(fun[[#This Row],[BsmtCond]]="Gd",4,IF(fun[[#This Row],[BsmtCond]]="TA",3,IF(fun[[#This Row],[BsmtCond]]="Fa",2,IF(fun[[#This Row],[BsmtCond]]="Po",1,0)))))</f>
        <v>3</v>
      </c>
      <c r="AP537" t="s">
        <v>123</v>
      </c>
      <c r="AQ537">
        <f>IF(fun[[#This Row],[BsmtExposure]]="Gd",3,IF(fun[[#This Row],[BsmtExposure]]="Av",2,IF(fun[[#This Row],[BsmtExposure]]="Mn",1,0)))</f>
        <v>3</v>
      </c>
      <c r="AR537" t="s">
        <v>127</v>
      </c>
      <c r="AS537">
        <v>969</v>
      </c>
      <c r="AT537" t="s">
        <v>128</v>
      </c>
      <c r="AU537">
        <v>0</v>
      </c>
      <c r="AV537">
        <v>148</v>
      </c>
      <c r="AW537">
        <v>1117</v>
      </c>
      <c r="AX537" t="s">
        <v>129</v>
      </c>
      <c r="AY537" t="s">
        <v>124</v>
      </c>
      <c r="AZ537">
        <f>IF(fun[[#This Row],[HeatingQC]]="Ex",5,IF(fun[[#This Row],[HeatingQC]]="Gd",4,IF(fun[[#This Row],[HeatingQC]]="TA",3,IF(fun[[#This Row],[HeatingQC]]="Fa",2,IF(fun[[#This Row],[HeatingQC]]="Po",1,0)))))</f>
        <v>3</v>
      </c>
      <c r="BA537" t="s">
        <v>131</v>
      </c>
      <c r="BB537" t="s">
        <v>132</v>
      </c>
      <c r="BC537">
        <v>820</v>
      </c>
      <c r="BD537">
        <v>527</v>
      </c>
      <c r="BE537">
        <v>0</v>
      </c>
      <c r="BF537">
        <v>1347</v>
      </c>
      <c r="BG537">
        <f>LOG(fun[[#This Row],[GrLivArea]])</f>
        <v>3.1293675957229854</v>
      </c>
      <c r="BH537">
        <v>1</v>
      </c>
      <c r="BI537">
        <v>0</v>
      </c>
      <c r="BJ537">
        <f>fun[[#This Row],[BsmtFullBath]]+(0.5*fun[[#This Row],[BsmtHalfBath]])</f>
        <v>1</v>
      </c>
      <c r="BK537">
        <v>1</v>
      </c>
      <c r="BL537">
        <v>0</v>
      </c>
      <c r="BM537">
        <f>fun[[#This Row],[HalfBath]]+fun[[#This Row],[TOTBaseBath]]+fun[[#This Row],[FullBath]]</f>
        <v>2</v>
      </c>
      <c r="BN537">
        <v>3</v>
      </c>
      <c r="BO537">
        <v>1</v>
      </c>
      <c r="BP537" t="s">
        <v>124</v>
      </c>
      <c r="BQ537">
        <f>IF(fun[[#This Row],[KitchenQual]]="Ex",5,IF(fun[[#This Row],[KitchenQual]]="Gd",4,IF(fun[[#This Row],[KitchenQual]]="TA",3,IF(fun[[#This Row],[KitchenQual]]="Fa",2,0))))</f>
        <v>3</v>
      </c>
      <c r="BR537">
        <v>5</v>
      </c>
      <c r="BS537" t="s">
        <v>133</v>
      </c>
      <c r="BT537">
        <v>0</v>
      </c>
      <c r="BU537" t="s">
        <v>109</v>
      </c>
      <c r="BV537">
        <f>IF(fun[[#This Row],[FireplaceQu]]="Ex",5,IF(fun[[#This Row],[FireplaceQu]]="Gd",4,IF(fun[[#This Row],[FireplaceQu]]="TA",3,IF(fun[[#This Row],[FireplaceQu]]="Fa",2,0))))</f>
        <v>0</v>
      </c>
      <c r="BW537" t="s">
        <v>109</v>
      </c>
      <c r="BX537" t="s">
        <v>109</v>
      </c>
      <c r="BY537" t="s">
        <v>109</v>
      </c>
      <c r="BZ537">
        <v>0</v>
      </c>
      <c r="CA537">
        <v>0</v>
      </c>
      <c r="CB537" t="s">
        <v>109</v>
      </c>
      <c r="CC537">
        <f>IF(fun[[#This Row],[GarageQual]]="Ex",5,IF(fun[[#This Row],[GarageQual]]="Gd",4,IF(fun[[#This Row],[GarageQual]]="TA",3,IF(fun[[#This Row],[GarageQual]]="Fa",2,IF(fun[[#This Row],[GarageQual]]="Po",1,0)))))</f>
        <v>0</v>
      </c>
      <c r="CD537" t="s">
        <v>109</v>
      </c>
      <c r="CE537">
        <f>IF(fun[[#This Row],[GarageCond]]="Ex",5,IF(fun[[#This Row],[GarageCond]]="Gd",4,IF(fun[[#This Row],[GarageCond]]="TA",3,IF(fun[[#This Row],[GarageCond]]="Fa",2,IF(fun[[#This Row],[GarageCond]]="Po",1,0)))))</f>
        <v>0</v>
      </c>
      <c r="CF537" t="s">
        <v>203</v>
      </c>
      <c r="CG537">
        <v>85</v>
      </c>
      <c r="CH537">
        <v>0</v>
      </c>
      <c r="CI537">
        <v>148</v>
      </c>
      <c r="CJ537">
        <v>0</v>
      </c>
      <c r="CK537">
        <v>0</v>
      </c>
      <c r="CL537">
        <f>(0.5*fun[[#This Row],[WoodDeckSF]])+fun[[#This Row],[OpenPorchSF]]+(2*fun[[#This Row],[EnclosedPorch]])+(1.5*fun[[#This Row],[3SsnPorch]])+fun[[#This Row],[ScreenPorch]]</f>
        <v>338.5</v>
      </c>
      <c r="CM537">
        <v>0</v>
      </c>
      <c r="CN537" t="s">
        <v>109</v>
      </c>
      <c r="CO537">
        <f>IF(fun[[#This Row],[PoolQC]]="Ex",5,IF(fun[[#This Row],[PoolQC]]="Gd",4,IF(fun[[#This Row],[PoolQC]]="TA",3,IF(fun[[#This Row],[PoolQC]]="Fa",2,IF(fun[[#This Row],[PoolQC]]="Po",1,0)))))</f>
        <v>0</v>
      </c>
      <c r="CP537" t="s">
        <v>109</v>
      </c>
      <c r="CQ537" t="s">
        <v>109</v>
      </c>
      <c r="CR537">
        <v>0</v>
      </c>
      <c r="CS537">
        <v>1</v>
      </c>
      <c r="CT537">
        <v>2008</v>
      </c>
      <c r="CU537" t="s">
        <v>136</v>
      </c>
      <c r="CV537" t="s">
        <v>137</v>
      </c>
      <c r="CW537">
        <f>COUNTIF(fun[[#This Row],[Id]:[SaleCondition]],0)</f>
        <v>20</v>
      </c>
      <c r="CX537">
        <f>COUNTIF(fun[[#This Row],[Id]:[SaleCondition]],"NA")</f>
        <v>10</v>
      </c>
      <c r="CY537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537">
        <f>fun[NUM_ExCond]+fun[NUM_BsmtCond]+fun[NUM_GarCond]</f>
        <v>6</v>
      </c>
      <c r="DA5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5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55.5</v>
      </c>
      <c r="DC537">
        <v>107500</v>
      </c>
    </row>
    <row r="538" spans="1:107" x14ac:dyDescent="0.25">
      <c r="A538">
        <v>537</v>
      </c>
      <c r="B538">
        <v>60</v>
      </c>
      <c r="C538" t="s">
        <v>107</v>
      </c>
      <c r="D538">
        <f>IF(fun[[#This Row],[MSZoning]]="RL",1,0)</f>
        <v>1</v>
      </c>
      <c r="E538">
        <f>IF(fun[[#This Row],[rl]]="RM",1,0)</f>
        <v>0</v>
      </c>
      <c r="F538">
        <f>IF(fun[[#This Row],[rm]]="RH",1,0)</f>
        <v>0</v>
      </c>
      <c r="G538">
        <f>IF(fun[[#This Row],[rh]]="C (all)",1,0)</f>
        <v>0</v>
      </c>
      <c r="H538">
        <v>57</v>
      </c>
      <c r="I538">
        <f>IF(fun[[#This Row],[LotFrontage]]="NA",0,fun[[#This Row],[LotFrontage]])</f>
        <v>57</v>
      </c>
      <c r="J538">
        <v>8924</v>
      </c>
      <c r="K538" t="s">
        <v>108</v>
      </c>
      <c r="L538" t="s">
        <v>109</v>
      </c>
      <c r="M538" t="s">
        <v>146</v>
      </c>
      <c r="N538" t="s">
        <v>111</v>
      </c>
      <c r="O538" t="s">
        <v>112</v>
      </c>
      <c r="P538" t="s">
        <v>192</v>
      </c>
      <c r="Q538" t="s">
        <v>114</v>
      </c>
      <c r="R538" t="s">
        <v>115</v>
      </c>
      <c r="S538" t="s">
        <v>116</v>
      </c>
      <c r="T538" t="s">
        <v>116</v>
      </c>
      <c r="U538" t="s">
        <v>117</v>
      </c>
      <c r="V538" t="s">
        <v>118</v>
      </c>
      <c r="W538">
        <v>7</v>
      </c>
      <c r="X538">
        <v>5</v>
      </c>
      <c r="Y538">
        <v>1998</v>
      </c>
      <c r="Z538">
        <v>1999</v>
      </c>
      <c r="AA538" t="s">
        <v>119</v>
      </c>
      <c r="AB538" t="s">
        <v>120</v>
      </c>
      <c r="AC538" t="s">
        <v>121</v>
      </c>
      <c r="AD538" t="s">
        <v>121</v>
      </c>
      <c r="AE538" t="s">
        <v>143</v>
      </c>
      <c r="AF538">
        <v>0</v>
      </c>
      <c r="AG538" t="s">
        <v>124</v>
      </c>
      <c r="AH538">
        <f>IF(fun[[#This Row],[ExterQual]]="Ex",5,IF(fun[[#This Row],[ExterQual]]="Gd",4,IF(fun[[#This Row],[ExterQual]]="TA",3,IF(fun[[#This Row],[ExterQual]]="Fa",2,1))))</f>
        <v>3</v>
      </c>
      <c r="AI538" t="s">
        <v>124</v>
      </c>
      <c r="AJ538">
        <f>IF(fun[[#This Row],[ExterCond]]="Ex",5,IF(fun[[#This Row],[ExterCond]]="Gd",4,IF(fun[[#This Row],[ExterCond]]="TA",3,IF(fun[[#This Row],[ExterCond]]="Fa",2,1))))</f>
        <v>3</v>
      </c>
      <c r="AK538" t="s">
        <v>125</v>
      </c>
      <c r="AL538" t="s">
        <v>123</v>
      </c>
      <c r="AM538">
        <f>IF(fun[[#This Row],[BsmtQual]]="Ex",5,IF(fun[[#This Row],[BsmtQual]]="Gd",4,IF(fun[[#This Row],[BsmtQual]]="TA",3,IF(fun[[#This Row],[BsmtQual]]="Fa",2,IF(fun[[#This Row],[BsmtQual]]="Po",1,0)))))</f>
        <v>4</v>
      </c>
      <c r="AN538" t="s">
        <v>124</v>
      </c>
      <c r="AO538">
        <f>IF(fun[[#This Row],[BsmtCond]]="Ex",5,IF(fun[[#This Row],[BsmtCond]]="Gd",4,IF(fun[[#This Row],[BsmtCond]]="TA",3,IF(fun[[#This Row],[BsmtCond]]="Fa",2,IF(fun[[#This Row],[BsmtCond]]="Po",1,0)))))</f>
        <v>3</v>
      </c>
      <c r="AP538" t="s">
        <v>156</v>
      </c>
      <c r="AQ538">
        <f>IF(fun[[#This Row],[BsmtExposure]]="Gd",3,IF(fun[[#This Row],[BsmtExposure]]="Av",2,IF(fun[[#This Row],[BsmtExposure]]="Mn",1,0)))</f>
        <v>2</v>
      </c>
      <c r="AR538" t="s">
        <v>128</v>
      </c>
      <c r="AS538">
        <v>0</v>
      </c>
      <c r="AT538" t="s">
        <v>128</v>
      </c>
      <c r="AU538">
        <v>0</v>
      </c>
      <c r="AV538">
        <v>880</v>
      </c>
      <c r="AW538">
        <v>880</v>
      </c>
      <c r="AX538" t="s">
        <v>129</v>
      </c>
      <c r="AY538" t="s">
        <v>130</v>
      </c>
      <c r="AZ538">
        <f>IF(fun[[#This Row],[HeatingQC]]="Ex",5,IF(fun[[#This Row],[HeatingQC]]="Gd",4,IF(fun[[#This Row],[HeatingQC]]="TA",3,IF(fun[[#This Row],[HeatingQC]]="Fa",2,IF(fun[[#This Row],[HeatingQC]]="Po",1,0)))))</f>
        <v>5</v>
      </c>
      <c r="BA538" t="s">
        <v>131</v>
      </c>
      <c r="BB538" t="s">
        <v>132</v>
      </c>
      <c r="BC538">
        <v>880</v>
      </c>
      <c r="BD538">
        <v>844</v>
      </c>
      <c r="BE538">
        <v>0</v>
      </c>
      <c r="BF538">
        <v>1724</v>
      </c>
      <c r="BG538">
        <f>LOG(fun[[#This Row],[GrLivArea]])</f>
        <v>3.236537261488694</v>
      </c>
      <c r="BH538">
        <v>0</v>
      </c>
      <c r="BI538">
        <v>0</v>
      </c>
      <c r="BJ538">
        <f>fun[[#This Row],[BsmtFullBath]]+(0.5*fun[[#This Row],[BsmtHalfBath]])</f>
        <v>0</v>
      </c>
      <c r="BK538">
        <v>2</v>
      </c>
      <c r="BL538">
        <v>1</v>
      </c>
      <c r="BM538">
        <f>fun[[#This Row],[HalfBath]]+fun[[#This Row],[TOTBaseBath]]+fun[[#This Row],[FullBath]]</f>
        <v>3</v>
      </c>
      <c r="BN538">
        <v>3</v>
      </c>
      <c r="BO538">
        <v>1</v>
      </c>
      <c r="BP538" t="s">
        <v>123</v>
      </c>
      <c r="BQ538">
        <f>IF(fun[[#This Row],[KitchenQual]]="Ex",5,IF(fun[[#This Row],[KitchenQual]]="Gd",4,IF(fun[[#This Row],[KitchenQual]]="TA",3,IF(fun[[#This Row],[KitchenQual]]="Fa",2,0))))</f>
        <v>4</v>
      </c>
      <c r="BR538">
        <v>8</v>
      </c>
      <c r="BS538" t="s">
        <v>133</v>
      </c>
      <c r="BT538">
        <v>0</v>
      </c>
      <c r="BU538" t="s">
        <v>109</v>
      </c>
      <c r="BV538">
        <f>IF(fun[[#This Row],[FireplaceQu]]="Ex",5,IF(fun[[#This Row],[FireplaceQu]]="Gd",4,IF(fun[[#This Row],[FireplaceQu]]="TA",3,IF(fun[[#This Row],[FireplaceQu]]="Fa",2,0))))</f>
        <v>0</v>
      </c>
      <c r="BW538" t="s">
        <v>134</v>
      </c>
      <c r="BX538">
        <v>1998</v>
      </c>
      <c r="BY538" t="s">
        <v>183</v>
      </c>
      <c r="BZ538">
        <v>2</v>
      </c>
      <c r="CA538">
        <v>527</v>
      </c>
      <c r="CB538" t="s">
        <v>124</v>
      </c>
      <c r="CC538">
        <f>IF(fun[[#This Row],[GarageQual]]="Ex",5,IF(fun[[#This Row],[GarageQual]]="Gd",4,IF(fun[[#This Row],[GarageQual]]="TA",3,IF(fun[[#This Row],[GarageQual]]="Fa",2,IF(fun[[#This Row],[GarageQual]]="Po",1,0)))))</f>
        <v>3</v>
      </c>
      <c r="CD538" t="s">
        <v>124</v>
      </c>
      <c r="CE538">
        <f>IF(fun[[#This Row],[GarageCond]]="Ex",5,IF(fun[[#This Row],[GarageCond]]="Gd",4,IF(fun[[#This Row],[GarageCond]]="TA",3,IF(fun[[#This Row],[GarageCond]]="Fa",2,IF(fun[[#This Row],[GarageCond]]="Po",1,0)))))</f>
        <v>3</v>
      </c>
      <c r="CF538" t="s">
        <v>131</v>
      </c>
      <c r="CG538">
        <v>120</v>
      </c>
      <c r="CH538">
        <v>155</v>
      </c>
      <c r="CI538">
        <v>0</v>
      </c>
      <c r="CJ538">
        <v>0</v>
      </c>
      <c r="CK538">
        <v>0</v>
      </c>
      <c r="CL538">
        <f>(0.5*fun[[#This Row],[WoodDeckSF]])+fun[[#This Row],[OpenPorchSF]]+(2*fun[[#This Row],[EnclosedPorch]])+(1.5*fun[[#This Row],[3SsnPorch]])+fun[[#This Row],[ScreenPorch]]</f>
        <v>215</v>
      </c>
      <c r="CM538">
        <v>0</v>
      </c>
      <c r="CN538" t="s">
        <v>109</v>
      </c>
      <c r="CO538">
        <f>IF(fun[[#This Row],[PoolQC]]="Ex",5,IF(fun[[#This Row],[PoolQC]]="Gd",4,IF(fun[[#This Row],[PoolQC]]="TA",3,IF(fun[[#This Row],[PoolQC]]="Fa",2,IF(fun[[#This Row],[PoolQC]]="Po",1,0)))))</f>
        <v>0</v>
      </c>
      <c r="CP538" t="s">
        <v>109</v>
      </c>
      <c r="CQ538" t="s">
        <v>109</v>
      </c>
      <c r="CR538">
        <v>0</v>
      </c>
      <c r="CS538">
        <v>7</v>
      </c>
      <c r="CT538">
        <v>2008</v>
      </c>
      <c r="CU538" t="s">
        <v>136</v>
      </c>
      <c r="CV538" t="s">
        <v>137</v>
      </c>
      <c r="CW538">
        <f>COUNTIF(fun[[#This Row],[Id]:[SaleCondition]],0)</f>
        <v>18</v>
      </c>
      <c r="CX538">
        <f>COUNTIF(fun[[#This Row],[Id]:[SaleCondition]],"NA")</f>
        <v>5</v>
      </c>
      <c r="CY53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538">
        <f>fun[NUM_ExCond]+fun[NUM_BsmtCond]+fun[NUM_GarCond]</f>
        <v>9</v>
      </c>
      <c r="DA5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5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538">
        <v>188000</v>
      </c>
    </row>
    <row r="539" spans="1:107" x14ac:dyDescent="0.25">
      <c r="A539">
        <v>538</v>
      </c>
      <c r="B539">
        <v>20</v>
      </c>
      <c r="C539" t="s">
        <v>107</v>
      </c>
      <c r="D539">
        <f>IF(fun[[#This Row],[MSZoning]]="RL",1,0)</f>
        <v>1</v>
      </c>
      <c r="E539">
        <f>IF(fun[[#This Row],[rl]]="RM",1,0)</f>
        <v>0</v>
      </c>
      <c r="F539">
        <f>IF(fun[[#This Row],[rm]]="RH",1,0)</f>
        <v>0</v>
      </c>
      <c r="G539">
        <f>IF(fun[[#This Row],[rh]]="C (all)",1,0)</f>
        <v>0</v>
      </c>
      <c r="H539" t="s">
        <v>109</v>
      </c>
      <c r="I539">
        <f>IF(fun[[#This Row],[LotFrontage]]="NA",0,fun[[#This Row],[LotFrontage]])</f>
        <v>0</v>
      </c>
      <c r="J539">
        <v>12735</v>
      </c>
      <c r="K539" t="s">
        <v>108</v>
      </c>
      <c r="L539" t="s">
        <v>109</v>
      </c>
      <c r="M539" t="s">
        <v>146</v>
      </c>
      <c r="N539" t="s">
        <v>111</v>
      </c>
      <c r="O539" t="s">
        <v>112</v>
      </c>
      <c r="P539" t="s">
        <v>138</v>
      </c>
      <c r="Q539" t="s">
        <v>114</v>
      </c>
      <c r="R539" t="s">
        <v>188</v>
      </c>
      <c r="S539" t="s">
        <v>116</v>
      </c>
      <c r="T539" t="s">
        <v>116</v>
      </c>
      <c r="U539" t="s">
        <v>117</v>
      </c>
      <c r="V539" t="s">
        <v>141</v>
      </c>
      <c r="W539">
        <v>4</v>
      </c>
      <c r="X539">
        <v>5</v>
      </c>
      <c r="Y539">
        <v>1972</v>
      </c>
      <c r="Z539">
        <v>1972</v>
      </c>
      <c r="AA539" t="s">
        <v>178</v>
      </c>
      <c r="AB539" t="s">
        <v>120</v>
      </c>
      <c r="AC539" t="s">
        <v>142</v>
      </c>
      <c r="AD539" t="s">
        <v>142</v>
      </c>
      <c r="AE539" t="s">
        <v>143</v>
      </c>
      <c r="AF539">
        <v>0</v>
      </c>
      <c r="AG539" t="s">
        <v>124</v>
      </c>
      <c r="AH539">
        <f>IF(fun[[#This Row],[ExterQual]]="Ex",5,IF(fun[[#This Row],[ExterQual]]="Gd",4,IF(fun[[#This Row],[ExterQual]]="TA",3,IF(fun[[#This Row],[ExterQual]]="Fa",2,1))))</f>
        <v>3</v>
      </c>
      <c r="AI539" t="s">
        <v>124</v>
      </c>
      <c r="AJ539">
        <f>IF(fun[[#This Row],[ExterCond]]="Ex",5,IF(fun[[#This Row],[ExterCond]]="Gd",4,IF(fun[[#This Row],[ExterCond]]="TA",3,IF(fun[[#This Row],[ExterCond]]="Fa",2,1))))</f>
        <v>3</v>
      </c>
      <c r="AK539" t="s">
        <v>144</v>
      </c>
      <c r="AL539" t="s">
        <v>124</v>
      </c>
      <c r="AM539">
        <f>IF(fun[[#This Row],[BsmtQual]]="Ex",5,IF(fun[[#This Row],[BsmtQual]]="Gd",4,IF(fun[[#This Row],[BsmtQual]]="TA",3,IF(fun[[#This Row],[BsmtQual]]="Fa",2,IF(fun[[#This Row],[BsmtQual]]="Po",1,0)))))</f>
        <v>3</v>
      </c>
      <c r="AN539" t="s">
        <v>124</v>
      </c>
      <c r="AO539">
        <f>IF(fun[[#This Row],[BsmtCond]]="Ex",5,IF(fun[[#This Row],[BsmtCond]]="Gd",4,IF(fun[[#This Row],[BsmtCond]]="TA",3,IF(fun[[#This Row],[BsmtCond]]="Fa",2,IF(fun[[#This Row],[BsmtCond]]="Po",1,0)))))</f>
        <v>3</v>
      </c>
      <c r="AP539" t="s">
        <v>126</v>
      </c>
      <c r="AQ539">
        <f>IF(fun[[#This Row],[BsmtExposure]]="Gd",3,IF(fun[[#This Row],[BsmtExposure]]="Av",2,IF(fun[[#This Row],[BsmtExposure]]="Mn",1,0)))</f>
        <v>0</v>
      </c>
      <c r="AR539" t="s">
        <v>167</v>
      </c>
      <c r="AS539">
        <v>600</v>
      </c>
      <c r="AT539" t="s">
        <v>128</v>
      </c>
      <c r="AU539">
        <v>0</v>
      </c>
      <c r="AV539">
        <v>264</v>
      </c>
      <c r="AW539">
        <v>864</v>
      </c>
      <c r="AX539" t="s">
        <v>129</v>
      </c>
      <c r="AY539" t="s">
        <v>124</v>
      </c>
      <c r="AZ539">
        <f>IF(fun[[#This Row],[HeatingQC]]="Ex",5,IF(fun[[#This Row],[HeatingQC]]="Gd",4,IF(fun[[#This Row],[HeatingQC]]="TA",3,IF(fun[[#This Row],[HeatingQC]]="Fa",2,IF(fun[[#This Row],[HeatingQC]]="Po",1,0)))))</f>
        <v>3</v>
      </c>
      <c r="BA539" t="s">
        <v>131</v>
      </c>
      <c r="BB539" t="s">
        <v>132</v>
      </c>
      <c r="BC539">
        <v>864</v>
      </c>
      <c r="BD539">
        <v>0</v>
      </c>
      <c r="BE539">
        <v>0</v>
      </c>
      <c r="BF539">
        <v>864</v>
      </c>
      <c r="BG539">
        <f>LOG(fun[[#This Row],[GrLivArea]])</f>
        <v>2.9365137424788932</v>
      </c>
      <c r="BH539">
        <v>0</v>
      </c>
      <c r="BI539">
        <v>0</v>
      </c>
      <c r="BJ539">
        <f>fun[[#This Row],[BsmtFullBath]]+(0.5*fun[[#This Row],[BsmtHalfBath]])</f>
        <v>0</v>
      </c>
      <c r="BK539">
        <v>1</v>
      </c>
      <c r="BL539">
        <v>0</v>
      </c>
      <c r="BM539">
        <f>fun[[#This Row],[HalfBath]]+fun[[#This Row],[TOTBaseBath]]+fun[[#This Row],[FullBath]]</f>
        <v>1</v>
      </c>
      <c r="BN539">
        <v>3</v>
      </c>
      <c r="BO539">
        <v>1</v>
      </c>
      <c r="BP539" t="s">
        <v>124</v>
      </c>
      <c r="BQ539">
        <f>IF(fun[[#This Row],[KitchenQual]]="Ex",5,IF(fun[[#This Row],[KitchenQual]]="Gd",4,IF(fun[[#This Row],[KitchenQual]]="TA",3,IF(fun[[#This Row],[KitchenQual]]="Fa",2,0))))</f>
        <v>3</v>
      </c>
      <c r="BR539">
        <v>5</v>
      </c>
      <c r="BS539" t="s">
        <v>133</v>
      </c>
      <c r="BT539">
        <v>0</v>
      </c>
      <c r="BU539" t="s">
        <v>109</v>
      </c>
      <c r="BV539">
        <f>IF(fun[[#This Row],[FireplaceQu]]="Ex",5,IF(fun[[#This Row],[FireplaceQu]]="Gd",4,IF(fun[[#This Row],[FireplaceQu]]="TA",3,IF(fun[[#This Row],[FireplaceQu]]="Fa",2,0))))</f>
        <v>0</v>
      </c>
      <c r="BW539" t="s">
        <v>153</v>
      </c>
      <c r="BX539">
        <v>1980</v>
      </c>
      <c r="BY539" t="s">
        <v>128</v>
      </c>
      <c r="BZ539">
        <v>2</v>
      </c>
      <c r="CA539">
        <v>576</v>
      </c>
      <c r="CB539" t="s">
        <v>124</v>
      </c>
      <c r="CC539">
        <f>IF(fun[[#This Row],[GarageQual]]="Ex",5,IF(fun[[#This Row],[GarageQual]]="Gd",4,IF(fun[[#This Row],[GarageQual]]="TA",3,IF(fun[[#This Row],[GarageQual]]="Fa",2,IF(fun[[#This Row],[GarageQual]]="Po",1,0)))))</f>
        <v>3</v>
      </c>
      <c r="CD539" t="s">
        <v>124</v>
      </c>
      <c r="CE539">
        <f>IF(fun[[#This Row],[GarageCond]]="Ex",5,IF(fun[[#This Row],[GarageCond]]="Gd",4,IF(fun[[#This Row],[GarageCond]]="TA",3,IF(fun[[#This Row],[GarageCond]]="Fa",2,IF(fun[[#This Row],[GarageCond]]="Po",1,0)))))</f>
        <v>3</v>
      </c>
      <c r="CF539" t="s">
        <v>131</v>
      </c>
      <c r="CG539">
        <v>216</v>
      </c>
      <c r="CH539">
        <v>0</v>
      </c>
      <c r="CI539">
        <v>0</v>
      </c>
      <c r="CJ539">
        <v>0</v>
      </c>
      <c r="CK539">
        <v>0</v>
      </c>
      <c r="CL539">
        <f>(0.5*fun[[#This Row],[WoodDeckSF]])+fun[[#This Row],[OpenPorchSF]]+(2*fun[[#This Row],[EnclosedPorch]])+(1.5*fun[[#This Row],[3SsnPorch]])+fun[[#This Row],[ScreenPorch]]</f>
        <v>108</v>
      </c>
      <c r="CM539">
        <v>0</v>
      </c>
      <c r="CN539" t="s">
        <v>109</v>
      </c>
      <c r="CO539">
        <f>IF(fun[[#This Row],[PoolQC]]="Ex",5,IF(fun[[#This Row],[PoolQC]]="Gd",4,IF(fun[[#This Row],[PoolQC]]="TA",3,IF(fun[[#This Row],[PoolQC]]="Fa",2,IF(fun[[#This Row],[PoolQC]]="Po",1,0)))))</f>
        <v>0</v>
      </c>
      <c r="CP539" t="s">
        <v>244</v>
      </c>
      <c r="CQ539" t="s">
        <v>109</v>
      </c>
      <c r="CR539">
        <v>0</v>
      </c>
      <c r="CS539">
        <v>4</v>
      </c>
      <c r="CT539">
        <v>2008</v>
      </c>
      <c r="CU539" t="s">
        <v>199</v>
      </c>
      <c r="CV539" t="s">
        <v>137</v>
      </c>
      <c r="CW539">
        <f>COUNTIF(fun[[#This Row],[Id]:[SaleCondition]],0)</f>
        <v>22</v>
      </c>
      <c r="CX539">
        <f>COUNTIF(fun[[#This Row],[Id]:[SaleCondition]],"NA")</f>
        <v>5</v>
      </c>
      <c r="CY539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539">
        <f>fun[NUM_ExCond]+fun[NUM_BsmtCond]+fun[NUM_GarCond]</f>
        <v>9</v>
      </c>
      <c r="DA5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5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</v>
      </c>
      <c r="DC539">
        <v>111250</v>
      </c>
    </row>
    <row r="540" spans="1:107" x14ac:dyDescent="0.25">
      <c r="A540">
        <v>539</v>
      </c>
      <c r="B540">
        <v>20</v>
      </c>
      <c r="C540" t="s">
        <v>107</v>
      </c>
      <c r="D540">
        <f>IF(fun[[#This Row],[MSZoning]]="RL",1,0)</f>
        <v>1</v>
      </c>
      <c r="E540">
        <f>IF(fun[[#This Row],[rl]]="RM",1,0)</f>
        <v>0</v>
      </c>
      <c r="F540">
        <f>IF(fun[[#This Row],[rm]]="RH",1,0)</f>
        <v>0</v>
      </c>
      <c r="G540">
        <f>IF(fun[[#This Row],[rh]]="C (all)",1,0)</f>
        <v>0</v>
      </c>
      <c r="H540" t="s">
        <v>109</v>
      </c>
      <c r="I540">
        <f>IF(fun[[#This Row],[LotFrontage]]="NA",0,fun[[#This Row],[LotFrontage]])</f>
        <v>0</v>
      </c>
      <c r="J540">
        <v>11553</v>
      </c>
      <c r="K540" t="s">
        <v>108</v>
      </c>
      <c r="L540" t="s">
        <v>109</v>
      </c>
      <c r="M540" t="s">
        <v>146</v>
      </c>
      <c r="N540" t="s">
        <v>111</v>
      </c>
      <c r="O540" t="s">
        <v>112</v>
      </c>
      <c r="P540" t="s">
        <v>113</v>
      </c>
      <c r="Q540" t="s">
        <v>114</v>
      </c>
      <c r="R540" t="s">
        <v>177</v>
      </c>
      <c r="S540" t="s">
        <v>116</v>
      </c>
      <c r="T540" t="s">
        <v>116</v>
      </c>
      <c r="U540" t="s">
        <v>117</v>
      </c>
      <c r="V540" t="s">
        <v>141</v>
      </c>
      <c r="W540">
        <v>5</v>
      </c>
      <c r="X540">
        <v>5</v>
      </c>
      <c r="Y540">
        <v>1968</v>
      </c>
      <c r="Z540">
        <v>1968</v>
      </c>
      <c r="AA540" t="s">
        <v>178</v>
      </c>
      <c r="AB540" t="s">
        <v>120</v>
      </c>
      <c r="AC540" t="s">
        <v>187</v>
      </c>
      <c r="AD540" t="s">
        <v>187</v>
      </c>
      <c r="AE540" t="s">
        <v>122</v>
      </c>
      <c r="AF540">
        <v>188</v>
      </c>
      <c r="AG540" t="s">
        <v>124</v>
      </c>
      <c r="AH540">
        <f>IF(fun[[#This Row],[ExterQual]]="Ex",5,IF(fun[[#This Row],[ExterQual]]="Gd",4,IF(fun[[#This Row],[ExterQual]]="TA",3,IF(fun[[#This Row],[ExterQual]]="Fa",2,1))))</f>
        <v>3</v>
      </c>
      <c r="AI540" t="s">
        <v>124</v>
      </c>
      <c r="AJ540">
        <f>IF(fun[[#This Row],[ExterCond]]="Ex",5,IF(fun[[#This Row],[ExterCond]]="Gd",4,IF(fun[[#This Row],[ExterCond]]="TA",3,IF(fun[[#This Row],[ExterCond]]="Fa",2,1))))</f>
        <v>3</v>
      </c>
      <c r="AK540" t="s">
        <v>144</v>
      </c>
      <c r="AL540" t="s">
        <v>124</v>
      </c>
      <c r="AM540">
        <f>IF(fun[[#This Row],[BsmtQual]]="Ex",5,IF(fun[[#This Row],[BsmtQual]]="Gd",4,IF(fun[[#This Row],[BsmtQual]]="TA",3,IF(fun[[#This Row],[BsmtQual]]="Fa",2,IF(fun[[#This Row],[BsmtQual]]="Po",1,0)))))</f>
        <v>3</v>
      </c>
      <c r="AN540" t="s">
        <v>124</v>
      </c>
      <c r="AO540">
        <f>IF(fun[[#This Row],[BsmtCond]]="Ex",5,IF(fun[[#This Row],[BsmtCond]]="Gd",4,IF(fun[[#This Row],[BsmtCond]]="TA",3,IF(fun[[#This Row],[BsmtCond]]="Fa",2,IF(fun[[#This Row],[BsmtCond]]="Po",1,0)))))</f>
        <v>3</v>
      </c>
      <c r="AP540" t="s">
        <v>126</v>
      </c>
      <c r="AQ540">
        <f>IF(fun[[#This Row],[BsmtExposure]]="Gd",3,IF(fun[[#This Row],[BsmtExposure]]="Av",2,IF(fun[[#This Row],[BsmtExposure]]="Mn",1,0)))</f>
        <v>0</v>
      </c>
      <c r="AR540" t="s">
        <v>167</v>
      </c>
      <c r="AS540">
        <v>673</v>
      </c>
      <c r="AT540" t="s">
        <v>128</v>
      </c>
      <c r="AU540">
        <v>0</v>
      </c>
      <c r="AV540">
        <v>378</v>
      </c>
      <c r="AW540">
        <v>1051</v>
      </c>
      <c r="AX540" t="s">
        <v>129</v>
      </c>
      <c r="AY540" t="s">
        <v>124</v>
      </c>
      <c r="AZ540">
        <f>IF(fun[[#This Row],[HeatingQC]]="Ex",5,IF(fun[[#This Row],[HeatingQC]]="Gd",4,IF(fun[[#This Row],[HeatingQC]]="TA",3,IF(fun[[#This Row],[HeatingQC]]="Fa",2,IF(fun[[#This Row],[HeatingQC]]="Po",1,0)))))</f>
        <v>3</v>
      </c>
      <c r="BA540" t="s">
        <v>131</v>
      </c>
      <c r="BB540" t="s">
        <v>132</v>
      </c>
      <c r="BC540">
        <v>1159</v>
      </c>
      <c r="BD540">
        <v>0</v>
      </c>
      <c r="BE540">
        <v>0</v>
      </c>
      <c r="BF540">
        <v>1159</v>
      </c>
      <c r="BG540">
        <f>LOG(fun[[#This Row],[GrLivArea]])</f>
        <v>3.064083435963596</v>
      </c>
      <c r="BH540">
        <v>0</v>
      </c>
      <c r="BI540">
        <v>0</v>
      </c>
      <c r="BJ540">
        <f>fun[[#This Row],[BsmtFullBath]]+(0.5*fun[[#This Row],[BsmtHalfBath]])</f>
        <v>0</v>
      </c>
      <c r="BK540">
        <v>1</v>
      </c>
      <c r="BL540">
        <v>1</v>
      </c>
      <c r="BM540">
        <f>fun[[#This Row],[HalfBath]]+fun[[#This Row],[TOTBaseBath]]+fun[[#This Row],[FullBath]]</f>
        <v>2</v>
      </c>
      <c r="BN540">
        <v>3</v>
      </c>
      <c r="BO540">
        <v>1</v>
      </c>
      <c r="BP540" t="s">
        <v>124</v>
      </c>
      <c r="BQ540">
        <f>IF(fun[[#This Row],[KitchenQual]]="Ex",5,IF(fun[[#This Row],[KitchenQual]]="Gd",4,IF(fun[[#This Row],[KitchenQual]]="TA",3,IF(fun[[#This Row],[KitchenQual]]="Fa",2,0))))</f>
        <v>3</v>
      </c>
      <c r="BR540">
        <v>7</v>
      </c>
      <c r="BS540" t="s">
        <v>133</v>
      </c>
      <c r="BT540">
        <v>1</v>
      </c>
      <c r="BU540" t="s">
        <v>173</v>
      </c>
      <c r="BV540">
        <f>IF(fun[[#This Row],[FireplaceQu]]="Ex",5,IF(fun[[#This Row],[FireplaceQu]]="Gd",4,IF(fun[[#This Row],[FireplaceQu]]="TA",3,IF(fun[[#This Row],[FireplaceQu]]="Fa",2,0))))</f>
        <v>2</v>
      </c>
      <c r="BW540" t="s">
        <v>134</v>
      </c>
      <c r="BX540">
        <v>1968</v>
      </c>
      <c r="BY540" t="s">
        <v>128</v>
      </c>
      <c r="BZ540">
        <v>1</v>
      </c>
      <c r="CA540">
        <v>336</v>
      </c>
      <c r="CB540" t="s">
        <v>124</v>
      </c>
      <c r="CC540">
        <f>IF(fun[[#This Row],[GarageQual]]="Ex",5,IF(fun[[#This Row],[GarageQual]]="Gd",4,IF(fun[[#This Row],[GarageQual]]="TA",3,IF(fun[[#This Row],[GarageQual]]="Fa",2,IF(fun[[#This Row],[GarageQual]]="Po",1,0)))))</f>
        <v>3</v>
      </c>
      <c r="CD540" t="s">
        <v>124</v>
      </c>
      <c r="CE540">
        <f>IF(fun[[#This Row],[GarageCond]]="Ex",5,IF(fun[[#This Row],[GarageCond]]="Gd",4,IF(fun[[#This Row],[GarageCond]]="TA",3,IF(fun[[#This Row],[GarageCond]]="Fa",2,IF(fun[[#This Row],[GarageCond]]="Po",1,0)))))</f>
        <v>3</v>
      </c>
      <c r="CF540" t="s">
        <v>131</v>
      </c>
      <c r="CG540">
        <v>466</v>
      </c>
      <c r="CH540">
        <v>0</v>
      </c>
      <c r="CI540">
        <v>0</v>
      </c>
      <c r="CJ540">
        <v>0</v>
      </c>
      <c r="CK540">
        <v>0</v>
      </c>
      <c r="CL540">
        <f>(0.5*fun[[#This Row],[WoodDeckSF]])+fun[[#This Row],[OpenPorchSF]]+(2*fun[[#This Row],[EnclosedPorch]])+(1.5*fun[[#This Row],[3SsnPorch]])+fun[[#This Row],[ScreenPorch]]</f>
        <v>233</v>
      </c>
      <c r="CM540">
        <v>0</v>
      </c>
      <c r="CN540" t="s">
        <v>109</v>
      </c>
      <c r="CO540">
        <f>IF(fun[[#This Row],[PoolQC]]="Ex",5,IF(fun[[#This Row],[PoolQC]]="Gd",4,IF(fun[[#This Row],[PoolQC]]="TA",3,IF(fun[[#This Row],[PoolQC]]="Fa",2,IF(fun[[#This Row],[PoolQC]]="Po",1,0)))))</f>
        <v>0</v>
      </c>
      <c r="CP540" t="s">
        <v>109</v>
      </c>
      <c r="CQ540" t="s">
        <v>109</v>
      </c>
      <c r="CR540">
        <v>0</v>
      </c>
      <c r="CS540">
        <v>7</v>
      </c>
      <c r="CT540">
        <v>2006</v>
      </c>
      <c r="CU540" t="s">
        <v>136</v>
      </c>
      <c r="CV540" t="s">
        <v>137</v>
      </c>
      <c r="CW540">
        <f>COUNTIF(fun[[#This Row],[Id]:[SaleCondition]],0)</f>
        <v>18</v>
      </c>
      <c r="CX540">
        <f>COUNTIF(fun[[#This Row],[Id]:[SaleCondition]],"NA")</f>
        <v>5</v>
      </c>
      <c r="CY540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540">
        <f>fun[NUM_ExCond]+fun[NUM_BsmtCond]+fun[NUM_GarCond]</f>
        <v>9</v>
      </c>
      <c r="DA5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5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48.75</v>
      </c>
      <c r="DC540">
        <v>158000</v>
      </c>
    </row>
    <row r="541" spans="1:107" x14ac:dyDescent="0.25">
      <c r="A541">
        <v>540</v>
      </c>
      <c r="B541">
        <v>20</v>
      </c>
      <c r="C541" t="s">
        <v>107</v>
      </c>
      <c r="D541">
        <f>IF(fun[[#This Row],[MSZoning]]="RL",1,0)</f>
        <v>1</v>
      </c>
      <c r="E541">
        <f>IF(fun[[#This Row],[rl]]="RM",1,0)</f>
        <v>0</v>
      </c>
      <c r="F541">
        <f>IF(fun[[#This Row],[rm]]="RH",1,0)</f>
        <v>0</v>
      </c>
      <c r="G541">
        <f>IF(fun[[#This Row],[rh]]="C (all)",1,0)</f>
        <v>0</v>
      </c>
      <c r="H541" t="s">
        <v>109</v>
      </c>
      <c r="I541">
        <f>IF(fun[[#This Row],[LotFrontage]]="NA",0,fun[[#This Row],[LotFrontage]])</f>
        <v>0</v>
      </c>
      <c r="J541">
        <v>11423</v>
      </c>
      <c r="K541" t="s">
        <v>108</v>
      </c>
      <c r="L541" t="s">
        <v>109</v>
      </c>
      <c r="M541" t="s">
        <v>110</v>
      </c>
      <c r="N541" t="s">
        <v>111</v>
      </c>
      <c r="O541" t="s">
        <v>112</v>
      </c>
      <c r="P541" t="s">
        <v>113</v>
      </c>
      <c r="Q541" t="s">
        <v>114</v>
      </c>
      <c r="R541" t="s">
        <v>115</v>
      </c>
      <c r="S541" t="s">
        <v>116</v>
      </c>
      <c r="T541" t="s">
        <v>116</v>
      </c>
      <c r="U541" t="s">
        <v>117</v>
      </c>
      <c r="V541" t="s">
        <v>141</v>
      </c>
      <c r="W541">
        <v>8</v>
      </c>
      <c r="X541">
        <v>5</v>
      </c>
      <c r="Y541">
        <v>2001</v>
      </c>
      <c r="Z541">
        <v>2002</v>
      </c>
      <c r="AA541" t="s">
        <v>119</v>
      </c>
      <c r="AB541" t="s">
        <v>120</v>
      </c>
      <c r="AC541" t="s">
        <v>121</v>
      </c>
      <c r="AD541" t="s">
        <v>121</v>
      </c>
      <c r="AE541" t="s">
        <v>122</v>
      </c>
      <c r="AF541">
        <v>479</v>
      </c>
      <c r="AG541" t="s">
        <v>123</v>
      </c>
      <c r="AH541">
        <f>IF(fun[[#This Row],[ExterQual]]="Ex",5,IF(fun[[#This Row],[ExterQual]]="Gd",4,IF(fun[[#This Row],[ExterQual]]="TA",3,IF(fun[[#This Row],[ExterQual]]="Fa",2,1))))</f>
        <v>4</v>
      </c>
      <c r="AI541" t="s">
        <v>124</v>
      </c>
      <c r="AJ541">
        <f>IF(fun[[#This Row],[ExterCond]]="Ex",5,IF(fun[[#This Row],[ExterCond]]="Gd",4,IF(fun[[#This Row],[ExterCond]]="TA",3,IF(fun[[#This Row],[ExterCond]]="Fa",2,1))))</f>
        <v>3</v>
      </c>
      <c r="AK541" t="s">
        <v>125</v>
      </c>
      <c r="AL541" t="s">
        <v>123</v>
      </c>
      <c r="AM541">
        <f>IF(fun[[#This Row],[BsmtQual]]="Ex",5,IF(fun[[#This Row],[BsmtQual]]="Gd",4,IF(fun[[#This Row],[BsmtQual]]="TA",3,IF(fun[[#This Row],[BsmtQual]]="Fa",2,IF(fun[[#This Row],[BsmtQual]]="Po",1,0)))))</f>
        <v>4</v>
      </c>
      <c r="AN541" t="s">
        <v>124</v>
      </c>
      <c r="AO541">
        <f>IF(fun[[#This Row],[BsmtCond]]="Ex",5,IF(fun[[#This Row],[BsmtCond]]="Gd",4,IF(fun[[#This Row],[BsmtCond]]="TA",3,IF(fun[[#This Row],[BsmtCond]]="Fa",2,IF(fun[[#This Row],[BsmtCond]]="Po",1,0)))))</f>
        <v>3</v>
      </c>
      <c r="AP541" t="s">
        <v>156</v>
      </c>
      <c r="AQ541">
        <f>IF(fun[[#This Row],[BsmtExposure]]="Gd",3,IF(fun[[#This Row],[BsmtExposure]]="Av",2,IF(fun[[#This Row],[BsmtExposure]]="Mn",1,0)))</f>
        <v>2</v>
      </c>
      <c r="AR541" t="s">
        <v>127</v>
      </c>
      <c r="AS541">
        <v>1358</v>
      </c>
      <c r="AT541" t="s">
        <v>128</v>
      </c>
      <c r="AU541">
        <v>0</v>
      </c>
      <c r="AV541">
        <v>223</v>
      </c>
      <c r="AW541">
        <v>1581</v>
      </c>
      <c r="AX541" t="s">
        <v>129</v>
      </c>
      <c r="AY541" t="s">
        <v>130</v>
      </c>
      <c r="AZ541">
        <f>IF(fun[[#This Row],[HeatingQC]]="Ex",5,IF(fun[[#This Row],[HeatingQC]]="Gd",4,IF(fun[[#This Row],[HeatingQC]]="TA",3,IF(fun[[#This Row],[HeatingQC]]="Fa",2,IF(fun[[#This Row],[HeatingQC]]="Po",1,0)))))</f>
        <v>5</v>
      </c>
      <c r="BA541" t="s">
        <v>131</v>
      </c>
      <c r="BB541" t="s">
        <v>132</v>
      </c>
      <c r="BC541">
        <v>1601</v>
      </c>
      <c r="BD541">
        <v>0</v>
      </c>
      <c r="BE541">
        <v>0</v>
      </c>
      <c r="BF541">
        <v>1601</v>
      </c>
      <c r="BG541">
        <f>LOG(fun[[#This Row],[GrLivArea]])</f>
        <v>3.2043913319192998</v>
      </c>
      <c r="BH541">
        <v>1</v>
      </c>
      <c r="BI541">
        <v>0</v>
      </c>
      <c r="BJ541">
        <f>fun[[#This Row],[BsmtFullBath]]+(0.5*fun[[#This Row],[BsmtHalfBath]])</f>
        <v>1</v>
      </c>
      <c r="BK541">
        <v>2</v>
      </c>
      <c r="BL541">
        <v>0</v>
      </c>
      <c r="BM541">
        <f>fun[[#This Row],[HalfBath]]+fun[[#This Row],[TOTBaseBath]]+fun[[#This Row],[FullBath]]</f>
        <v>3</v>
      </c>
      <c r="BN541">
        <v>3</v>
      </c>
      <c r="BO541">
        <v>1</v>
      </c>
      <c r="BP541" t="s">
        <v>123</v>
      </c>
      <c r="BQ541">
        <f>IF(fun[[#This Row],[KitchenQual]]="Ex",5,IF(fun[[#This Row],[KitchenQual]]="Gd",4,IF(fun[[#This Row],[KitchenQual]]="TA",3,IF(fun[[#This Row],[KitchenQual]]="Fa",2,0))))</f>
        <v>4</v>
      </c>
      <c r="BR541">
        <v>6</v>
      </c>
      <c r="BS541" t="s">
        <v>133</v>
      </c>
      <c r="BT541">
        <v>1</v>
      </c>
      <c r="BU541" t="s">
        <v>124</v>
      </c>
      <c r="BV541">
        <f>IF(fun[[#This Row],[FireplaceQu]]="Ex",5,IF(fun[[#This Row],[FireplaceQu]]="Gd",4,IF(fun[[#This Row],[FireplaceQu]]="TA",3,IF(fun[[#This Row],[FireplaceQu]]="Fa",2,0))))</f>
        <v>3</v>
      </c>
      <c r="BW541" t="s">
        <v>134</v>
      </c>
      <c r="BX541">
        <v>2001</v>
      </c>
      <c r="BY541" t="s">
        <v>135</v>
      </c>
      <c r="BZ541">
        <v>2</v>
      </c>
      <c r="CA541">
        <v>670</v>
      </c>
      <c r="CB541" t="s">
        <v>124</v>
      </c>
      <c r="CC541">
        <f>IF(fun[[#This Row],[GarageQual]]="Ex",5,IF(fun[[#This Row],[GarageQual]]="Gd",4,IF(fun[[#This Row],[GarageQual]]="TA",3,IF(fun[[#This Row],[GarageQual]]="Fa",2,IF(fun[[#This Row],[GarageQual]]="Po",1,0)))))</f>
        <v>3</v>
      </c>
      <c r="CD541" t="s">
        <v>124</v>
      </c>
      <c r="CE541">
        <f>IF(fun[[#This Row],[GarageCond]]="Ex",5,IF(fun[[#This Row],[GarageCond]]="Gd",4,IF(fun[[#This Row],[GarageCond]]="TA",3,IF(fun[[#This Row],[GarageCond]]="Fa",2,IF(fun[[#This Row],[GarageCond]]="Po",1,0)))))</f>
        <v>3</v>
      </c>
      <c r="CF541" t="s">
        <v>131</v>
      </c>
      <c r="CG541">
        <v>180</v>
      </c>
      <c r="CH541">
        <v>0</v>
      </c>
      <c r="CI541">
        <v>0</v>
      </c>
      <c r="CJ541">
        <v>0</v>
      </c>
      <c r="CK541">
        <v>0</v>
      </c>
      <c r="CL541">
        <f>(0.5*fun[[#This Row],[WoodDeckSF]])+fun[[#This Row],[OpenPorchSF]]+(2*fun[[#This Row],[EnclosedPorch]])+(1.5*fun[[#This Row],[3SsnPorch]])+fun[[#This Row],[ScreenPorch]]</f>
        <v>90</v>
      </c>
      <c r="CM541">
        <v>0</v>
      </c>
      <c r="CN541" t="s">
        <v>109</v>
      </c>
      <c r="CO541">
        <f>IF(fun[[#This Row],[PoolQC]]="Ex",5,IF(fun[[#This Row],[PoolQC]]="Gd",4,IF(fun[[#This Row],[PoolQC]]="TA",3,IF(fun[[#This Row],[PoolQC]]="Fa",2,IF(fun[[#This Row],[PoolQC]]="Po",1,0)))))</f>
        <v>0</v>
      </c>
      <c r="CP541" t="s">
        <v>160</v>
      </c>
      <c r="CQ541" t="s">
        <v>161</v>
      </c>
      <c r="CR541">
        <v>2000</v>
      </c>
      <c r="CS541">
        <v>5</v>
      </c>
      <c r="CT541">
        <v>2010</v>
      </c>
      <c r="CU541" t="s">
        <v>136</v>
      </c>
      <c r="CV541" t="s">
        <v>137</v>
      </c>
      <c r="CW541">
        <f>COUNTIF(fun[[#This Row],[Id]:[SaleCondition]],0)</f>
        <v>15</v>
      </c>
      <c r="CX541">
        <f>COUNTIF(fun[[#This Row],[Id]:[SaleCondition]],"NA")</f>
        <v>3</v>
      </c>
      <c r="CY541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541">
        <f>fun[NUM_ExCond]+fun[NUM_BsmtCond]+fun[NUM_GarCond]</f>
        <v>9</v>
      </c>
      <c r="DA5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5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541">
        <v>272000</v>
      </c>
    </row>
    <row r="542" spans="1:107" x14ac:dyDescent="0.25">
      <c r="A542">
        <v>541</v>
      </c>
      <c r="B542">
        <v>20</v>
      </c>
      <c r="C542" t="s">
        <v>107</v>
      </c>
      <c r="D542">
        <f>IF(fun[[#This Row],[MSZoning]]="RL",1,0)</f>
        <v>1</v>
      </c>
      <c r="E542">
        <f>IF(fun[[#This Row],[rl]]="RM",1,0)</f>
        <v>0</v>
      </c>
      <c r="F542">
        <f>IF(fun[[#This Row],[rm]]="RH",1,0)</f>
        <v>0</v>
      </c>
      <c r="G542">
        <f>IF(fun[[#This Row],[rh]]="C (all)",1,0)</f>
        <v>0</v>
      </c>
      <c r="H542">
        <v>85</v>
      </c>
      <c r="I542">
        <f>IF(fun[[#This Row],[LotFrontage]]="NA",0,fun[[#This Row],[LotFrontage]])</f>
        <v>85</v>
      </c>
      <c r="J542">
        <v>14601</v>
      </c>
      <c r="K542" t="s">
        <v>108</v>
      </c>
      <c r="L542" t="s">
        <v>109</v>
      </c>
      <c r="M542" t="s">
        <v>110</v>
      </c>
      <c r="N542" t="s">
        <v>111</v>
      </c>
      <c r="O542" t="s">
        <v>112</v>
      </c>
      <c r="P542" t="s">
        <v>113</v>
      </c>
      <c r="Q542" t="s">
        <v>114</v>
      </c>
      <c r="R542" t="s">
        <v>215</v>
      </c>
      <c r="S542" t="s">
        <v>116</v>
      </c>
      <c r="T542" t="s">
        <v>116</v>
      </c>
      <c r="U542" t="s">
        <v>117</v>
      </c>
      <c r="V542" t="s">
        <v>141</v>
      </c>
      <c r="W542">
        <v>9</v>
      </c>
      <c r="X542">
        <v>5</v>
      </c>
      <c r="Y542">
        <v>2006</v>
      </c>
      <c r="Z542">
        <v>2006</v>
      </c>
      <c r="AA542" t="s">
        <v>178</v>
      </c>
      <c r="AB542" t="s">
        <v>120</v>
      </c>
      <c r="AC542" t="s">
        <v>121</v>
      </c>
      <c r="AD542" t="s">
        <v>121</v>
      </c>
      <c r="AE542" t="s">
        <v>122</v>
      </c>
      <c r="AF542">
        <v>584</v>
      </c>
      <c r="AG542" t="s">
        <v>130</v>
      </c>
      <c r="AH542">
        <f>IF(fun[[#This Row],[ExterQual]]="Ex",5,IF(fun[[#This Row],[ExterQual]]="Gd",4,IF(fun[[#This Row],[ExterQual]]="TA",3,IF(fun[[#This Row],[ExterQual]]="Fa",2,1))))</f>
        <v>5</v>
      </c>
      <c r="AI542" t="s">
        <v>124</v>
      </c>
      <c r="AJ542">
        <f>IF(fun[[#This Row],[ExterCond]]="Ex",5,IF(fun[[#This Row],[ExterCond]]="Gd",4,IF(fun[[#This Row],[ExterCond]]="TA",3,IF(fun[[#This Row],[ExterCond]]="Fa",2,1))))</f>
        <v>3</v>
      </c>
      <c r="AK542" t="s">
        <v>125</v>
      </c>
      <c r="AL542" t="s">
        <v>130</v>
      </c>
      <c r="AM542">
        <f>IF(fun[[#This Row],[BsmtQual]]="Ex",5,IF(fun[[#This Row],[BsmtQual]]="Gd",4,IF(fun[[#This Row],[BsmtQual]]="TA",3,IF(fun[[#This Row],[BsmtQual]]="Fa",2,IF(fun[[#This Row],[BsmtQual]]="Po",1,0)))))</f>
        <v>5</v>
      </c>
      <c r="AN542" t="s">
        <v>124</v>
      </c>
      <c r="AO542">
        <f>IF(fun[[#This Row],[BsmtCond]]="Ex",5,IF(fun[[#This Row],[BsmtCond]]="Gd",4,IF(fun[[#This Row],[BsmtCond]]="TA",3,IF(fun[[#This Row],[BsmtCond]]="Fa",2,IF(fun[[#This Row],[BsmtCond]]="Po",1,0)))))</f>
        <v>3</v>
      </c>
      <c r="AP542" t="s">
        <v>156</v>
      </c>
      <c r="AQ542">
        <f>IF(fun[[#This Row],[BsmtExposure]]="Gd",3,IF(fun[[#This Row],[BsmtExposure]]="Av",2,IF(fun[[#This Row],[BsmtExposure]]="Mn",1,0)))</f>
        <v>2</v>
      </c>
      <c r="AR542" t="s">
        <v>127</v>
      </c>
      <c r="AS542">
        <v>1260</v>
      </c>
      <c r="AT542" t="s">
        <v>128</v>
      </c>
      <c r="AU542">
        <v>0</v>
      </c>
      <c r="AV542">
        <v>578</v>
      </c>
      <c r="AW542">
        <v>1838</v>
      </c>
      <c r="AX542" t="s">
        <v>129</v>
      </c>
      <c r="AY542" t="s">
        <v>130</v>
      </c>
      <c r="AZ542">
        <f>IF(fun[[#This Row],[HeatingQC]]="Ex",5,IF(fun[[#This Row],[HeatingQC]]="Gd",4,IF(fun[[#This Row],[HeatingQC]]="TA",3,IF(fun[[#This Row],[HeatingQC]]="Fa",2,IF(fun[[#This Row],[HeatingQC]]="Po",1,0)))))</f>
        <v>5</v>
      </c>
      <c r="BA542" t="s">
        <v>131</v>
      </c>
      <c r="BB542" t="s">
        <v>132</v>
      </c>
      <c r="BC542">
        <v>1838</v>
      </c>
      <c r="BD542">
        <v>0</v>
      </c>
      <c r="BE542">
        <v>0</v>
      </c>
      <c r="BF542">
        <v>1838</v>
      </c>
      <c r="BG542">
        <f>LOG(fun[[#This Row],[GrLivArea]])</f>
        <v>3.2643455070500926</v>
      </c>
      <c r="BH542">
        <v>1</v>
      </c>
      <c r="BI542">
        <v>0</v>
      </c>
      <c r="BJ542">
        <f>fun[[#This Row],[BsmtFullBath]]+(0.5*fun[[#This Row],[BsmtHalfBath]])</f>
        <v>1</v>
      </c>
      <c r="BK542">
        <v>2</v>
      </c>
      <c r="BL542">
        <v>0</v>
      </c>
      <c r="BM542">
        <f>fun[[#This Row],[HalfBath]]+fun[[#This Row],[TOTBaseBath]]+fun[[#This Row],[FullBath]]</f>
        <v>3</v>
      </c>
      <c r="BN542">
        <v>2</v>
      </c>
      <c r="BO542">
        <v>1</v>
      </c>
      <c r="BP542" t="s">
        <v>130</v>
      </c>
      <c r="BQ542">
        <f>IF(fun[[#This Row],[KitchenQual]]="Ex",5,IF(fun[[#This Row],[KitchenQual]]="Gd",4,IF(fun[[#This Row],[KitchenQual]]="TA",3,IF(fun[[#This Row],[KitchenQual]]="Fa",2,0))))</f>
        <v>5</v>
      </c>
      <c r="BR542">
        <v>8</v>
      </c>
      <c r="BS542" t="s">
        <v>133</v>
      </c>
      <c r="BT542">
        <v>1</v>
      </c>
      <c r="BU542" t="s">
        <v>123</v>
      </c>
      <c r="BV542">
        <f>IF(fun[[#This Row],[FireplaceQu]]="Ex",5,IF(fun[[#This Row],[FireplaceQu]]="Gd",4,IF(fun[[#This Row],[FireplaceQu]]="TA",3,IF(fun[[#This Row],[FireplaceQu]]="Fa",2,0))))</f>
        <v>4</v>
      </c>
      <c r="BW542" t="s">
        <v>134</v>
      </c>
      <c r="BX542">
        <v>2006</v>
      </c>
      <c r="BY542" t="s">
        <v>183</v>
      </c>
      <c r="BZ542">
        <v>3</v>
      </c>
      <c r="CA542">
        <v>765</v>
      </c>
      <c r="CB542" t="s">
        <v>124</v>
      </c>
      <c r="CC542">
        <f>IF(fun[[#This Row],[GarageQual]]="Ex",5,IF(fun[[#This Row],[GarageQual]]="Gd",4,IF(fun[[#This Row],[GarageQual]]="TA",3,IF(fun[[#This Row],[GarageQual]]="Fa",2,IF(fun[[#This Row],[GarageQual]]="Po",1,0)))))</f>
        <v>3</v>
      </c>
      <c r="CD542" t="s">
        <v>124</v>
      </c>
      <c r="CE542">
        <f>IF(fun[[#This Row],[GarageCond]]="Ex",5,IF(fun[[#This Row],[GarageCond]]="Gd",4,IF(fun[[#This Row],[GarageCond]]="TA",3,IF(fun[[#This Row],[GarageCond]]="Fa",2,IF(fun[[#This Row],[GarageCond]]="Po",1,0)))))</f>
        <v>3</v>
      </c>
      <c r="CF542" t="s">
        <v>131</v>
      </c>
      <c r="CG542">
        <v>270</v>
      </c>
      <c r="CH542">
        <v>68</v>
      </c>
      <c r="CI542">
        <v>0</v>
      </c>
      <c r="CJ542">
        <v>0</v>
      </c>
      <c r="CK542">
        <v>0</v>
      </c>
      <c r="CL542">
        <f>(0.5*fun[[#This Row],[WoodDeckSF]])+fun[[#This Row],[OpenPorchSF]]+(2*fun[[#This Row],[EnclosedPorch]])+(1.5*fun[[#This Row],[3SsnPorch]])+fun[[#This Row],[ScreenPorch]]</f>
        <v>203</v>
      </c>
      <c r="CM542">
        <v>0</v>
      </c>
      <c r="CN542" t="s">
        <v>109</v>
      </c>
      <c r="CO542">
        <f>IF(fun[[#This Row],[PoolQC]]="Ex",5,IF(fun[[#This Row],[PoolQC]]="Gd",4,IF(fun[[#This Row],[PoolQC]]="TA",3,IF(fun[[#This Row],[PoolQC]]="Fa",2,IF(fun[[#This Row],[PoolQC]]="Po",1,0)))))</f>
        <v>0</v>
      </c>
      <c r="CP542" t="s">
        <v>109</v>
      </c>
      <c r="CQ542" t="s">
        <v>109</v>
      </c>
      <c r="CR542">
        <v>0</v>
      </c>
      <c r="CS542">
        <v>3</v>
      </c>
      <c r="CT542">
        <v>2009</v>
      </c>
      <c r="CU542" t="s">
        <v>136</v>
      </c>
      <c r="CV542" t="s">
        <v>137</v>
      </c>
      <c r="CW542">
        <f>COUNTIF(fun[[#This Row],[Id]:[SaleCondition]],0)</f>
        <v>14</v>
      </c>
      <c r="CX542">
        <f>COUNTIF(fun[[#This Row],[Id]:[SaleCondition]],"NA")</f>
        <v>4</v>
      </c>
      <c r="CY542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542">
        <f>fun[NUM_ExCond]+fun[NUM_BsmtCond]+fun[NUM_GarCond]</f>
        <v>9</v>
      </c>
      <c r="DA5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5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542">
        <v>315000</v>
      </c>
    </row>
    <row r="543" spans="1:107" x14ac:dyDescent="0.25">
      <c r="A543">
        <v>542</v>
      </c>
      <c r="B543">
        <v>60</v>
      </c>
      <c r="C543" t="s">
        <v>107</v>
      </c>
      <c r="D543">
        <f>IF(fun[[#This Row],[MSZoning]]="RL",1,0)</f>
        <v>1</v>
      </c>
      <c r="E543">
        <f>IF(fun[[#This Row],[rl]]="RM",1,0)</f>
        <v>0</v>
      </c>
      <c r="F543">
        <f>IF(fun[[#This Row],[rm]]="RH",1,0)</f>
        <v>0</v>
      </c>
      <c r="G543">
        <f>IF(fun[[#This Row],[rh]]="C (all)",1,0)</f>
        <v>0</v>
      </c>
      <c r="H543" t="s">
        <v>109</v>
      </c>
      <c r="I543">
        <f>IF(fun[[#This Row],[LotFrontage]]="NA",0,fun[[#This Row],[LotFrontage]])</f>
        <v>0</v>
      </c>
      <c r="J543">
        <v>11000</v>
      </c>
      <c r="K543" t="s">
        <v>108</v>
      </c>
      <c r="L543" t="s">
        <v>109</v>
      </c>
      <c r="M543" t="s">
        <v>110</v>
      </c>
      <c r="N543" t="s">
        <v>111</v>
      </c>
      <c r="O543" t="s">
        <v>112</v>
      </c>
      <c r="P543" t="s">
        <v>138</v>
      </c>
      <c r="Q543" t="s">
        <v>114</v>
      </c>
      <c r="R543" t="s">
        <v>155</v>
      </c>
      <c r="S543" t="s">
        <v>116</v>
      </c>
      <c r="T543" t="s">
        <v>116</v>
      </c>
      <c r="U543" t="s">
        <v>117</v>
      </c>
      <c r="V543" t="s">
        <v>118</v>
      </c>
      <c r="W543">
        <v>8</v>
      </c>
      <c r="X543">
        <v>5</v>
      </c>
      <c r="Y543">
        <v>2000</v>
      </c>
      <c r="Z543">
        <v>2000</v>
      </c>
      <c r="AA543" t="s">
        <v>119</v>
      </c>
      <c r="AB543" t="s">
        <v>120</v>
      </c>
      <c r="AC543" t="s">
        <v>121</v>
      </c>
      <c r="AD543" t="s">
        <v>121</v>
      </c>
      <c r="AE543" t="s">
        <v>122</v>
      </c>
      <c r="AF543">
        <v>72</v>
      </c>
      <c r="AG543" t="s">
        <v>123</v>
      </c>
      <c r="AH543">
        <f>IF(fun[[#This Row],[ExterQual]]="Ex",5,IF(fun[[#This Row],[ExterQual]]="Gd",4,IF(fun[[#This Row],[ExterQual]]="TA",3,IF(fun[[#This Row],[ExterQual]]="Fa",2,1))))</f>
        <v>4</v>
      </c>
      <c r="AI543" t="s">
        <v>124</v>
      </c>
      <c r="AJ543">
        <f>IF(fun[[#This Row],[ExterCond]]="Ex",5,IF(fun[[#This Row],[ExterCond]]="Gd",4,IF(fun[[#This Row],[ExterCond]]="TA",3,IF(fun[[#This Row],[ExterCond]]="Fa",2,1))))</f>
        <v>3</v>
      </c>
      <c r="AK543" t="s">
        <v>125</v>
      </c>
      <c r="AL543" t="s">
        <v>123</v>
      </c>
      <c r="AM543">
        <f>IF(fun[[#This Row],[BsmtQual]]="Ex",5,IF(fun[[#This Row],[BsmtQual]]="Gd",4,IF(fun[[#This Row],[BsmtQual]]="TA",3,IF(fun[[#This Row],[BsmtQual]]="Fa",2,IF(fun[[#This Row],[BsmtQual]]="Po",1,0)))))</f>
        <v>4</v>
      </c>
      <c r="AN543" t="s">
        <v>124</v>
      </c>
      <c r="AO543">
        <f>IF(fun[[#This Row],[BsmtCond]]="Ex",5,IF(fun[[#This Row],[BsmtCond]]="Gd",4,IF(fun[[#This Row],[BsmtCond]]="TA",3,IF(fun[[#This Row],[BsmtCond]]="Fa",2,IF(fun[[#This Row],[BsmtCond]]="Po",1,0)))))</f>
        <v>3</v>
      </c>
      <c r="AP543" t="s">
        <v>126</v>
      </c>
      <c r="AQ543">
        <f>IF(fun[[#This Row],[BsmtExposure]]="Gd",3,IF(fun[[#This Row],[BsmtExposure]]="Av",2,IF(fun[[#This Row],[BsmtExposure]]="Mn",1,0)))</f>
        <v>0</v>
      </c>
      <c r="AR543" t="s">
        <v>128</v>
      </c>
      <c r="AS543">
        <v>0</v>
      </c>
      <c r="AT543" t="s">
        <v>128</v>
      </c>
      <c r="AU543">
        <v>0</v>
      </c>
      <c r="AV543">
        <v>969</v>
      </c>
      <c r="AW543">
        <v>969</v>
      </c>
      <c r="AX543" t="s">
        <v>129</v>
      </c>
      <c r="AY543" t="s">
        <v>130</v>
      </c>
      <c r="AZ543">
        <f>IF(fun[[#This Row],[HeatingQC]]="Ex",5,IF(fun[[#This Row],[HeatingQC]]="Gd",4,IF(fun[[#This Row],[HeatingQC]]="TA",3,IF(fun[[#This Row],[HeatingQC]]="Fa",2,IF(fun[[#This Row],[HeatingQC]]="Po",1,0)))))</f>
        <v>5</v>
      </c>
      <c r="BA543" t="s">
        <v>131</v>
      </c>
      <c r="BB543" t="s">
        <v>132</v>
      </c>
      <c r="BC543">
        <v>997</v>
      </c>
      <c r="BD543">
        <v>1288</v>
      </c>
      <c r="BE543">
        <v>0</v>
      </c>
      <c r="BF543">
        <v>2285</v>
      </c>
      <c r="BG543">
        <f>LOG(fun[[#This Row],[GrLivArea]])</f>
        <v>3.3588862044058692</v>
      </c>
      <c r="BH543">
        <v>0</v>
      </c>
      <c r="BI543">
        <v>0</v>
      </c>
      <c r="BJ543">
        <f>fun[[#This Row],[BsmtFullBath]]+(0.5*fun[[#This Row],[BsmtHalfBath]])</f>
        <v>0</v>
      </c>
      <c r="BK543">
        <v>2</v>
      </c>
      <c r="BL543">
        <v>1</v>
      </c>
      <c r="BM543">
        <f>fun[[#This Row],[HalfBath]]+fun[[#This Row],[TOTBaseBath]]+fun[[#This Row],[FullBath]]</f>
        <v>3</v>
      </c>
      <c r="BN543">
        <v>4</v>
      </c>
      <c r="BO543">
        <v>1</v>
      </c>
      <c r="BP543" t="s">
        <v>123</v>
      </c>
      <c r="BQ543">
        <f>IF(fun[[#This Row],[KitchenQual]]="Ex",5,IF(fun[[#This Row],[KitchenQual]]="Gd",4,IF(fun[[#This Row],[KitchenQual]]="TA",3,IF(fun[[#This Row],[KitchenQual]]="Fa",2,0))))</f>
        <v>4</v>
      </c>
      <c r="BR543">
        <v>8</v>
      </c>
      <c r="BS543" t="s">
        <v>133</v>
      </c>
      <c r="BT543">
        <v>1</v>
      </c>
      <c r="BU543" t="s">
        <v>124</v>
      </c>
      <c r="BV543">
        <f>IF(fun[[#This Row],[FireplaceQu]]="Ex",5,IF(fun[[#This Row],[FireplaceQu]]="Gd",4,IF(fun[[#This Row],[FireplaceQu]]="TA",3,IF(fun[[#This Row],[FireplaceQu]]="Fa",2,0))))</f>
        <v>3</v>
      </c>
      <c r="BW543" t="s">
        <v>182</v>
      </c>
      <c r="BX543">
        <v>2000</v>
      </c>
      <c r="BY543" t="s">
        <v>183</v>
      </c>
      <c r="BZ543">
        <v>3</v>
      </c>
      <c r="CA543">
        <v>648</v>
      </c>
      <c r="CB543" t="s">
        <v>124</v>
      </c>
      <c r="CC543">
        <f>IF(fun[[#This Row],[GarageQual]]="Ex",5,IF(fun[[#This Row],[GarageQual]]="Gd",4,IF(fun[[#This Row],[GarageQual]]="TA",3,IF(fun[[#This Row],[GarageQual]]="Fa",2,IF(fun[[#This Row],[GarageQual]]="Po",1,0)))))</f>
        <v>3</v>
      </c>
      <c r="CD543" t="s">
        <v>124</v>
      </c>
      <c r="CE543">
        <f>IF(fun[[#This Row],[GarageCond]]="Ex",5,IF(fun[[#This Row],[GarageCond]]="Gd",4,IF(fun[[#This Row],[GarageCond]]="TA",3,IF(fun[[#This Row],[GarageCond]]="Fa",2,IF(fun[[#This Row],[GarageCond]]="Po",1,0)))))</f>
        <v>3</v>
      </c>
      <c r="CF543" t="s">
        <v>131</v>
      </c>
      <c r="CG543">
        <v>0</v>
      </c>
      <c r="CH543">
        <v>56</v>
      </c>
      <c r="CI543">
        <v>0</v>
      </c>
      <c r="CJ543">
        <v>0</v>
      </c>
      <c r="CK543">
        <v>0</v>
      </c>
      <c r="CL543">
        <f>(0.5*fun[[#This Row],[WoodDeckSF]])+fun[[#This Row],[OpenPorchSF]]+(2*fun[[#This Row],[EnclosedPorch]])+(1.5*fun[[#This Row],[3SsnPorch]])+fun[[#This Row],[ScreenPorch]]</f>
        <v>56</v>
      </c>
      <c r="CM543">
        <v>0</v>
      </c>
      <c r="CN543" t="s">
        <v>109</v>
      </c>
      <c r="CO543">
        <f>IF(fun[[#This Row],[PoolQC]]="Ex",5,IF(fun[[#This Row],[PoolQC]]="Gd",4,IF(fun[[#This Row],[PoolQC]]="TA",3,IF(fun[[#This Row],[PoolQC]]="Fa",2,IF(fun[[#This Row],[PoolQC]]="Po",1,0)))))</f>
        <v>0</v>
      </c>
      <c r="CP543" t="s">
        <v>109</v>
      </c>
      <c r="CQ543" t="s">
        <v>109</v>
      </c>
      <c r="CR543">
        <v>0</v>
      </c>
      <c r="CS543">
        <v>6</v>
      </c>
      <c r="CT543">
        <v>2007</v>
      </c>
      <c r="CU543" t="s">
        <v>136</v>
      </c>
      <c r="CV543" t="s">
        <v>137</v>
      </c>
      <c r="CW543">
        <f>COUNTIF(fun[[#This Row],[Id]:[SaleCondition]],0)</f>
        <v>18</v>
      </c>
      <c r="CX543">
        <f>COUNTIF(fun[[#This Row],[Id]:[SaleCondition]],"NA")</f>
        <v>5</v>
      </c>
      <c r="CY543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543">
        <f>fun[NUM_ExCond]+fun[NUM_BsmtCond]+fun[NUM_GarCond]</f>
        <v>9</v>
      </c>
      <c r="DA5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5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543">
        <v>248000</v>
      </c>
    </row>
    <row r="544" spans="1:107" x14ac:dyDescent="0.25">
      <c r="A544">
        <v>543</v>
      </c>
      <c r="B544">
        <v>20</v>
      </c>
      <c r="C544" t="s">
        <v>107</v>
      </c>
      <c r="D544">
        <f>IF(fun[[#This Row],[MSZoning]]="RL",1,0)</f>
        <v>1</v>
      </c>
      <c r="E544">
        <f>IF(fun[[#This Row],[rl]]="RM",1,0)</f>
        <v>0</v>
      </c>
      <c r="F544">
        <f>IF(fun[[#This Row],[rm]]="RH",1,0)</f>
        <v>0</v>
      </c>
      <c r="G544">
        <f>IF(fun[[#This Row],[rh]]="C (all)",1,0)</f>
        <v>0</v>
      </c>
      <c r="H544">
        <v>78</v>
      </c>
      <c r="I544">
        <f>IF(fun[[#This Row],[LotFrontage]]="NA",0,fun[[#This Row],[LotFrontage]])</f>
        <v>78</v>
      </c>
      <c r="J544">
        <v>10140</v>
      </c>
      <c r="K544" t="s">
        <v>108</v>
      </c>
      <c r="L544" t="s">
        <v>109</v>
      </c>
      <c r="M544" t="s">
        <v>110</v>
      </c>
      <c r="N544" t="s">
        <v>111</v>
      </c>
      <c r="O544" t="s">
        <v>112</v>
      </c>
      <c r="P544" t="s">
        <v>113</v>
      </c>
      <c r="Q544" t="s">
        <v>114</v>
      </c>
      <c r="R544" t="s">
        <v>164</v>
      </c>
      <c r="S544" t="s">
        <v>228</v>
      </c>
      <c r="T544" t="s">
        <v>116</v>
      </c>
      <c r="U544" t="s">
        <v>117</v>
      </c>
      <c r="V544" t="s">
        <v>141</v>
      </c>
      <c r="W544">
        <v>7</v>
      </c>
      <c r="X544">
        <v>5</v>
      </c>
      <c r="Y544">
        <v>1998</v>
      </c>
      <c r="Z544">
        <v>1999</v>
      </c>
      <c r="AA544" t="s">
        <v>178</v>
      </c>
      <c r="AB544" t="s">
        <v>120</v>
      </c>
      <c r="AC544" t="s">
        <v>121</v>
      </c>
      <c r="AD544" t="s">
        <v>121</v>
      </c>
      <c r="AE544" t="s">
        <v>143</v>
      </c>
      <c r="AF544">
        <v>0</v>
      </c>
      <c r="AG544" t="s">
        <v>123</v>
      </c>
      <c r="AH544">
        <f>IF(fun[[#This Row],[ExterQual]]="Ex",5,IF(fun[[#This Row],[ExterQual]]="Gd",4,IF(fun[[#This Row],[ExterQual]]="TA",3,IF(fun[[#This Row],[ExterQual]]="Fa",2,1))))</f>
        <v>4</v>
      </c>
      <c r="AI544" t="s">
        <v>124</v>
      </c>
      <c r="AJ544">
        <f>IF(fun[[#This Row],[ExterCond]]="Ex",5,IF(fun[[#This Row],[ExterCond]]="Gd",4,IF(fun[[#This Row],[ExterCond]]="TA",3,IF(fun[[#This Row],[ExterCond]]="Fa",2,1))))</f>
        <v>3</v>
      </c>
      <c r="AK544" t="s">
        <v>125</v>
      </c>
      <c r="AL544" t="s">
        <v>130</v>
      </c>
      <c r="AM544">
        <f>IF(fun[[#This Row],[BsmtQual]]="Ex",5,IF(fun[[#This Row],[BsmtQual]]="Gd",4,IF(fun[[#This Row],[BsmtQual]]="TA",3,IF(fun[[#This Row],[BsmtQual]]="Fa",2,IF(fun[[#This Row],[BsmtQual]]="Po",1,0)))))</f>
        <v>5</v>
      </c>
      <c r="AN544" t="s">
        <v>124</v>
      </c>
      <c r="AO544">
        <f>IF(fun[[#This Row],[BsmtCond]]="Ex",5,IF(fun[[#This Row],[BsmtCond]]="Gd",4,IF(fun[[#This Row],[BsmtCond]]="TA",3,IF(fun[[#This Row],[BsmtCond]]="Fa",2,IF(fun[[#This Row],[BsmtCond]]="Po",1,0)))))</f>
        <v>3</v>
      </c>
      <c r="AP544" t="s">
        <v>126</v>
      </c>
      <c r="AQ544">
        <f>IF(fun[[#This Row],[BsmtExposure]]="Gd",3,IF(fun[[#This Row],[BsmtExposure]]="Av",2,IF(fun[[#This Row],[BsmtExposure]]="Mn",1,0)))</f>
        <v>0</v>
      </c>
      <c r="AR544" t="s">
        <v>198</v>
      </c>
      <c r="AS544">
        <v>144</v>
      </c>
      <c r="AT544" t="s">
        <v>127</v>
      </c>
      <c r="AU544">
        <v>1127</v>
      </c>
      <c r="AV544">
        <v>379</v>
      </c>
      <c r="AW544">
        <v>1650</v>
      </c>
      <c r="AX544" t="s">
        <v>129</v>
      </c>
      <c r="AY544" t="s">
        <v>130</v>
      </c>
      <c r="AZ544">
        <f>IF(fun[[#This Row],[HeatingQC]]="Ex",5,IF(fun[[#This Row],[HeatingQC]]="Gd",4,IF(fun[[#This Row],[HeatingQC]]="TA",3,IF(fun[[#This Row],[HeatingQC]]="Fa",2,IF(fun[[#This Row],[HeatingQC]]="Po",1,0)))))</f>
        <v>5</v>
      </c>
      <c r="BA544" t="s">
        <v>131</v>
      </c>
      <c r="BB544" t="s">
        <v>132</v>
      </c>
      <c r="BC544">
        <v>1680</v>
      </c>
      <c r="BD544">
        <v>0</v>
      </c>
      <c r="BE544">
        <v>0</v>
      </c>
      <c r="BF544">
        <v>1680</v>
      </c>
      <c r="BG544">
        <f>LOG(fun[[#This Row],[GrLivArea]])</f>
        <v>3.2253092817258628</v>
      </c>
      <c r="BH544">
        <v>1</v>
      </c>
      <c r="BI544">
        <v>0</v>
      </c>
      <c r="BJ544">
        <f>fun[[#This Row],[BsmtFullBath]]+(0.5*fun[[#This Row],[BsmtHalfBath]])</f>
        <v>1</v>
      </c>
      <c r="BK544">
        <v>2</v>
      </c>
      <c r="BL544">
        <v>0</v>
      </c>
      <c r="BM544">
        <f>fun[[#This Row],[HalfBath]]+fun[[#This Row],[TOTBaseBath]]+fun[[#This Row],[FullBath]]</f>
        <v>3</v>
      </c>
      <c r="BN544">
        <v>3</v>
      </c>
      <c r="BO544">
        <v>1</v>
      </c>
      <c r="BP544" t="s">
        <v>123</v>
      </c>
      <c r="BQ544">
        <f>IF(fun[[#This Row],[KitchenQual]]="Ex",5,IF(fun[[#This Row],[KitchenQual]]="Gd",4,IF(fun[[#This Row],[KitchenQual]]="TA",3,IF(fun[[#This Row],[KitchenQual]]="Fa",2,0))))</f>
        <v>4</v>
      </c>
      <c r="BR544">
        <v>7</v>
      </c>
      <c r="BS544" t="s">
        <v>247</v>
      </c>
      <c r="BT544">
        <v>1</v>
      </c>
      <c r="BU544" t="s">
        <v>124</v>
      </c>
      <c r="BV544">
        <f>IF(fun[[#This Row],[FireplaceQu]]="Ex",5,IF(fun[[#This Row],[FireplaceQu]]="Gd",4,IF(fun[[#This Row],[FireplaceQu]]="TA",3,IF(fun[[#This Row],[FireplaceQu]]="Fa",2,0))))</f>
        <v>3</v>
      </c>
      <c r="BW544" t="s">
        <v>134</v>
      </c>
      <c r="BX544">
        <v>1998</v>
      </c>
      <c r="BY544" t="s">
        <v>183</v>
      </c>
      <c r="BZ544">
        <v>2</v>
      </c>
      <c r="CA544">
        <v>583</v>
      </c>
      <c r="CB544" t="s">
        <v>124</v>
      </c>
      <c r="CC544">
        <f>IF(fun[[#This Row],[GarageQual]]="Ex",5,IF(fun[[#This Row],[GarageQual]]="Gd",4,IF(fun[[#This Row],[GarageQual]]="TA",3,IF(fun[[#This Row],[GarageQual]]="Fa",2,IF(fun[[#This Row],[GarageQual]]="Po",1,0)))))</f>
        <v>3</v>
      </c>
      <c r="CD544" t="s">
        <v>124</v>
      </c>
      <c r="CE544">
        <f>IF(fun[[#This Row],[GarageCond]]="Ex",5,IF(fun[[#This Row],[GarageCond]]="Gd",4,IF(fun[[#This Row],[GarageCond]]="TA",3,IF(fun[[#This Row],[GarageCond]]="Fa",2,IF(fun[[#This Row],[GarageCond]]="Po",1,0)))))</f>
        <v>3</v>
      </c>
      <c r="CF544" t="s">
        <v>131</v>
      </c>
      <c r="CG544">
        <v>78</v>
      </c>
      <c r="CH544">
        <v>73</v>
      </c>
      <c r="CI544">
        <v>0</v>
      </c>
      <c r="CJ544">
        <v>0</v>
      </c>
      <c r="CK544">
        <v>0</v>
      </c>
      <c r="CL544">
        <f>(0.5*fun[[#This Row],[WoodDeckSF]])+fun[[#This Row],[OpenPorchSF]]+(2*fun[[#This Row],[EnclosedPorch]])+(1.5*fun[[#This Row],[3SsnPorch]])+fun[[#This Row],[ScreenPorch]]</f>
        <v>112</v>
      </c>
      <c r="CM544">
        <v>0</v>
      </c>
      <c r="CN544" t="s">
        <v>109</v>
      </c>
      <c r="CO544">
        <f>IF(fun[[#This Row],[PoolQC]]="Ex",5,IF(fun[[#This Row],[PoolQC]]="Gd",4,IF(fun[[#This Row],[PoolQC]]="TA",3,IF(fun[[#This Row],[PoolQC]]="Fa",2,IF(fun[[#This Row],[PoolQC]]="Po",1,0)))))</f>
        <v>0</v>
      </c>
      <c r="CP544" t="s">
        <v>109</v>
      </c>
      <c r="CQ544" t="s">
        <v>109</v>
      </c>
      <c r="CR544">
        <v>0</v>
      </c>
      <c r="CS544">
        <v>6</v>
      </c>
      <c r="CT544">
        <v>2009</v>
      </c>
      <c r="CU544" t="s">
        <v>136</v>
      </c>
      <c r="CV544" t="s">
        <v>137</v>
      </c>
      <c r="CW544">
        <f>COUNTIF(fun[[#This Row],[Id]:[SaleCondition]],0)</f>
        <v>15</v>
      </c>
      <c r="CX544">
        <f>COUNTIF(fun[[#This Row],[Id]:[SaleCondition]],"NA")</f>
        <v>4</v>
      </c>
      <c r="CY54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544">
        <f>fun[NUM_ExCond]+fun[NUM_BsmtCond]+fun[NUM_GarCond]</f>
        <v>9</v>
      </c>
      <c r="DA5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105</v>
      </c>
      <c r="DB5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544">
        <v>213250</v>
      </c>
    </row>
    <row r="545" spans="1:107" x14ac:dyDescent="0.25">
      <c r="A545">
        <v>544</v>
      </c>
      <c r="B545">
        <v>120</v>
      </c>
      <c r="C545" t="s">
        <v>265</v>
      </c>
      <c r="D545">
        <f>IF(fun[[#This Row],[MSZoning]]="RL",1,0)</f>
        <v>0</v>
      </c>
      <c r="E545">
        <f>IF(fun[[#This Row],[rl]]="RM",1,0)</f>
        <v>0</v>
      </c>
      <c r="F545">
        <f>IF(fun[[#This Row],[rm]]="RH",1,0)</f>
        <v>0</v>
      </c>
      <c r="G545">
        <f>IF(fun[[#This Row],[rh]]="C (all)",1,0)</f>
        <v>0</v>
      </c>
      <c r="H545">
        <v>34</v>
      </c>
      <c r="I545">
        <f>IF(fun[[#This Row],[LotFrontage]]="NA",0,fun[[#This Row],[LotFrontage]])</f>
        <v>34</v>
      </c>
      <c r="J545">
        <v>4058</v>
      </c>
      <c r="K545" t="s">
        <v>108</v>
      </c>
      <c r="L545" t="s">
        <v>109</v>
      </c>
      <c r="M545" t="s">
        <v>110</v>
      </c>
      <c r="N545" t="s">
        <v>111</v>
      </c>
      <c r="O545" t="s">
        <v>112</v>
      </c>
      <c r="P545" t="s">
        <v>113</v>
      </c>
      <c r="Q545" t="s">
        <v>114</v>
      </c>
      <c r="R545" t="s">
        <v>188</v>
      </c>
      <c r="S545" t="s">
        <v>116</v>
      </c>
      <c r="T545" t="s">
        <v>116</v>
      </c>
      <c r="U545" t="s">
        <v>205</v>
      </c>
      <c r="V545" t="s">
        <v>217</v>
      </c>
      <c r="W545">
        <v>7</v>
      </c>
      <c r="X545">
        <v>5</v>
      </c>
      <c r="Y545">
        <v>1998</v>
      </c>
      <c r="Z545">
        <v>1998</v>
      </c>
      <c r="AA545" t="s">
        <v>119</v>
      </c>
      <c r="AB545" t="s">
        <v>120</v>
      </c>
      <c r="AC545" t="s">
        <v>142</v>
      </c>
      <c r="AD545" t="s">
        <v>142</v>
      </c>
      <c r="AE545" t="s">
        <v>122</v>
      </c>
      <c r="AF545">
        <v>182</v>
      </c>
      <c r="AG545" t="s">
        <v>124</v>
      </c>
      <c r="AH545">
        <f>IF(fun[[#This Row],[ExterQual]]="Ex",5,IF(fun[[#This Row],[ExterQual]]="Gd",4,IF(fun[[#This Row],[ExterQual]]="TA",3,IF(fun[[#This Row],[ExterQual]]="Fa",2,1))))</f>
        <v>3</v>
      </c>
      <c r="AI545" t="s">
        <v>124</v>
      </c>
      <c r="AJ545">
        <f>IF(fun[[#This Row],[ExterCond]]="Ex",5,IF(fun[[#This Row],[ExterCond]]="Gd",4,IF(fun[[#This Row],[ExterCond]]="TA",3,IF(fun[[#This Row],[ExterCond]]="Fa",2,1))))</f>
        <v>3</v>
      </c>
      <c r="AK545" t="s">
        <v>125</v>
      </c>
      <c r="AL545" t="s">
        <v>123</v>
      </c>
      <c r="AM545">
        <f>IF(fun[[#This Row],[BsmtQual]]="Ex",5,IF(fun[[#This Row],[BsmtQual]]="Gd",4,IF(fun[[#This Row],[BsmtQual]]="TA",3,IF(fun[[#This Row],[BsmtQual]]="Fa",2,IF(fun[[#This Row],[BsmtQual]]="Po",1,0)))))</f>
        <v>4</v>
      </c>
      <c r="AN545" t="s">
        <v>124</v>
      </c>
      <c r="AO545">
        <f>IF(fun[[#This Row],[BsmtCond]]="Ex",5,IF(fun[[#This Row],[BsmtCond]]="Gd",4,IF(fun[[#This Row],[BsmtCond]]="TA",3,IF(fun[[#This Row],[BsmtCond]]="Fa",2,IF(fun[[#This Row],[BsmtCond]]="Po",1,0)))))</f>
        <v>3</v>
      </c>
      <c r="AP545" t="s">
        <v>156</v>
      </c>
      <c r="AQ545">
        <f>IF(fun[[#This Row],[BsmtExposure]]="Gd",3,IF(fun[[#This Row],[BsmtExposure]]="Av",2,IF(fun[[#This Row],[BsmtExposure]]="Mn",1,0)))</f>
        <v>2</v>
      </c>
      <c r="AR545" t="s">
        <v>127</v>
      </c>
      <c r="AS545">
        <v>584</v>
      </c>
      <c r="AT545" t="s">
        <v>198</v>
      </c>
      <c r="AU545">
        <v>139</v>
      </c>
      <c r="AV545">
        <v>0</v>
      </c>
      <c r="AW545">
        <v>723</v>
      </c>
      <c r="AX545" t="s">
        <v>129</v>
      </c>
      <c r="AY545" t="s">
        <v>130</v>
      </c>
      <c r="AZ545">
        <f>IF(fun[[#This Row],[HeatingQC]]="Ex",5,IF(fun[[#This Row],[HeatingQC]]="Gd",4,IF(fun[[#This Row],[HeatingQC]]="TA",3,IF(fun[[#This Row],[HeatingQC]]="Fa",2,IF(fun[[#This Row],[HeatingQC]]="Po",1,0)))))</f>
        <v>5</v>
      </c>
      <c r="BA545" t="s">
        <v>131</v>
      </c>
      <c r="BB545" t="s">
        <v>132</v>
      </c>
      <c r="BC545">
        <v>767</v>
      </c>
      <c r="BD545">
        <v>0</v>
      </c>
      <c r="BE545">
        <v>0</v>
      </c>
      <c r="BF545">
        <v>767</v>
      </c>
      <c r="BG545">
        <f>LOG(fun[[#This Row],[GrLivArea]])</f>
        <v>2.8847953639489812</v>
      </c>
      <c r="BH545">
        <v>1</v>
      </c>
      <c r="BI545">
        <v>0</v>
      </c>
      <c r="BJ545">
        <f>fun[[#This Row],[BsmtFullBath]]+(0.5*fun[[#This Row],[BsmtHalfBath]])</f>
        <v>1</v>
      </c>
      <c r="BK545">
        <v>1</v>
      </c>
      <c r="BL545">
        <v>0</v>
      </c>
      <c r="BM545">
        <f>fun[[#This Row],[HalfBath]]+fun[[#This Row],[TOTBaseBath]]+fun[[#This Row],[FullBath]]</f>
        <v>2</v>
      </c>
      <c r="BN545">
        <v>1</v>
      </c>
      <c r="BO545">
        <v>1</v>
      </c>
      <c r="BP545" t="s">
        <v>124</v>
      </c>
      <c r="BQ545">
        <f>IF(fun[[#This Row],[KitchenQual]]="Ex",5,IF(fun[[#This Row],[KitchenQual]]="Gd",4,IF(fun[[#This Row],[KitchenQual]]="TA",3,IF(fun[[#This Row],[KitchenQual]]="Fa",2,0))))</f>
        <v>3</v>
      </c>
      <c r="BR545">
        <v>4</v>
      </c>
      <c r="BS545" t="s">
        <v>133</v>
      </c>
      <c r="BT545">
        <v>0</v>
      </c>
      <c r="BU545" t="s">
        <v>109</v>
      </c>
      <c r="BV545">
        <f>IF(fun[[#This Row],[FireplaceQu]]="Ex",5,IF(fun[[#This Row],[FireplaceQu]]="Gd",4,IF(fun[[#This Row],[FireplaceQu]]="TA",3,IF(fun[[#This Row],[FireplaceQu]]="Fa",2,0))))</f>
        <v>0</v>
      </c>
      <c r="BW545" t="s">
        <v>134</v>
      </c>
      <c r="BX545">
        <v>1998</v>
      </c>
      <c r="BY545" t="s">
        <v>183</v>
      </c>
      <c r="BZ545">
        <v>1</v>
      </c>
      <c r="CA545">
        <v>367</v>
      </c>
      <c r="CB545" t="s">
        <v>124</v>
      </c>
      <c r="CC545">
        <f>IF(fun[[#This Row],[GarageQual]]="Ex",5,IF(fun[[#This Row],[GarageQual]]="Gd",4,IF(fun[[#This Row],[GarageQual]]="TA",3,IF(fun[[#This Row],[GarageQual]]="Fa",2,IF(fun[[#This Row],[GarageQual]]="Po",1,0)))))</f>
        <v>3</v>
      </c>
      <c r="CD545" t="s">
        <v>124</v>
      </c>
      <c r="CE545">
        <f>IF(fun[[#This Row],[GarageCond]]="Ex",5,IF(fun[[#This Row],[GarageCond]]="Gd",4,IF(fun[[#This Row],[GarageCond]]="TA",3,IF(fun[[#This Row],[GarageCond]]="Fa",2,IF(fun[[#This Row],[GarageCond]]="Po",1,0)))))</f>
        <v>3</v>
      </c>
      <c r="CF545" t="s">
        <v>131</v>
      </c>
      <c r="CG545">
        <v>120</v>
      </c>
      <c r="CH545">
        <v>40</v>
      </c>
      <c r="CI545">
        <v>0</v>
      </c>
      <c r="CJ545">
        <v>0</v>
      </c>
      <c r="CK545">
        <v>0</v>
      </c>
      <c r="CL545">
        <f>(0.5*fun[[#This Row],[WoodDeckSF]])+fun[[#This Row],[OpenPorchSF]]+(2*fun[[#This Row],[EnclosedPorch]])+(1.5*fun[[#This Row],[3SsnPorch]])+fun[[#This Row],[ScreenPorch]]</f>
        <v>100</v>
      </c>
      <c r="CM545">
        <v>0</v>
      </c>
      <c r="CN545" t="s">
        <v>109</v>
      </c>
      <c r="CO545">
        <f>IF(fun[[#This Row],[PoolQC]]="Ex",5,IF(fun[[#This Row],[PoolQC]]="Gd",4,IF(fun[[#This Row],[PoolQC]]="TA",3,IF(fun[[#This Row],[PoolQC]]="Fa",2,IF(fun[[#This Row],[PoolQC]]="Po",1,0)))))</f>
        <v>0</v>
      </c>
      <c r="CP545" t="s">
        <v>109</v>
      </c>
      <c r="CQ545" t="s">
        <v>109</v>
      </c>
      <c r="CR545">
        <v>0</v>
      </c>
      <c r="CS545">
        <v>6</v>
      </c>
      <c r="CT545">
        <v>2007</v>
      </c>
      <c r="CU545" t="s">
        <v>136</v>
      </c>
      <c r="CV545" t="s">
        <v>137</v>
      </c>
      <c r="CW545">
        <f>COUNTIF(fun[[#This Row],[Id]:[SaleCondition]],0)</f>
        <v>17</v>
      </c>
      <c r="CX545">
        <f>COUNTIF(fun[[#This Row],[Id]:[SaleCondition]],"NA")</f>
        <v>5</v>
      </c>
      <c r="CY54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545">
        <f>fun[NUM_ExCond]+fun[NUM_BsmtCond]+fun[NUM_GarCond]</f>
        <v>9</v>
      </c>
      <c r="DA5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5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59.75</v>
      </c>
      <c r="DC545">
        <v>133000</v>
      </c>
    </row>
    <row r="546" spans="1:107" x14ac:dyDescent="0.25">
      <c r="A546">
        <v>545</v>
      </c>
      <c r="B546">
        <v>60</v>
      </c>
      <c r="C546" t="s">
        <v>107</v>
      </c>
      <c r="D546">
        <f>IF(fun[[#This Row],[MSZoning]]="RL",1,0)</f>
        <v>1</v>
      </c>
      <c r="E546">
        <f>IF(fun[[#This Row],[rl]]="RM",1,0)</f>
        <v>0</v>
      </c>
      <c r="F546">
        <f>IF(fun[[#This Row],[rm]]="RH",1,0)</f>
        <v>0</v>
      </c>
      <c r="G546">
        <f>IF(fun[[#This Row],[rh]]="C (all)",1,0)</f>
        <v>0</v>
      </c>
      <c r="H546">
        <v>58</v>
      </c>
      <c r="I546">
        <f>IF(fun[[#This Row],[LotFrontage]]="NA",0,fun[[#This Row],[LotFrontage]])</f>
        <v>58</v>
      </c>
      <c r="J546">
        <v>17104</v>
      </c>
      <c r="K546" t="s">
        <v>108</v>
      </c>
      <c r="L546" t="s">
        <v>109</v>
      </c>
      <c r="M546" t="s">
        <v>146</v>
      </c>
      <c r="N546" t="s">
        <v>111</v>
      </c>
      <c r="O546" t="s">
        <v>112</v>
      </c>
      <c r="P546" t="s">
        <v>113</v>
      </c>
      <c r="Q546" t="s">
        <v>114</v>
      </c>
      <c r="R546" t="s">
        <v>219</v>
      </c>
      <c r="S546" t="s">
        <v>116</v>
      </c>
      <c r="T546" t="s">
        <v>116</v>
      </c>
      <c r="U546" t="s">
        <v>117</v>
      </c>
      <c r="V546" t="s">
        <v>118</v>
      </c>
      <c r="W546">
        <v>7</v>
      </c>
      <c r="X546">
        <v>5</v>
      </c>
      <c r="Y546">
        <v>2006</v>
      </c>
      <c r="Z546">
        <v>2006</v>
      </c>
      <c r="AA546" t="s">
        <v>119</v>
      </c>
      <c r="AB546" t="s">
        <v>120</v>
      </c>
      <c r="AC546" t="s">
        <v>121</v>
      </c>
      <c r="AD546" t="s">
        <v>121</v>
      </c>
      <c r="AE546" t="s">
        <v>143</v>
      </c>
      <c r="AF546">
        <v>0</v>
      </c>
      <c r="AG546" t="s">
        <v>123</v>
      </c>
      <c r="AH546">
        <f>IF(fun[[#This Row],[ExterQual]]="Ex",5,IF(fun[[#This Row],[ExterQual]]="Gd",4,IF(fun[[#This Row],[ExterQual]]="TA",3,IF(fun[[#This Row],[ExterQual]]="Fa",2,1))))</f>
        <v>4</v>
      </c>
      <c r="AI546" t="s">
        <v>124</v>
      </c>
      <c r="AJ546">
        <f>IF(fun[[#This Row],[ExterCond]]="Ex",5,IF(fun[[#This Row],[ExterCond]]="Gd",4,IF(fun[[#This Row],[ExterCond]]="TA",3,IF(fun[[#This Row],[ExterCond]]="Fa",2,1))))</f>
        <v>3</v>
      </c>
      <c r="AK546" t="s">
        <v>125</v>
      </c>
      <c r="AL546" t="s">
        <v>123</v>
      </c>
      <c r="AM546">
        <f>IF(fun[[#This Row],[BsmtQual]]="Ex",5,IF(fun[[#This Row],[BsmtQual]]="Gd",4,IF(fun[[#This Row],[BsmtQual]]="TA",3,IF(fun[[#This Row],[BsmtQual]]="Fa",2,IF(fun[[#This Row],[BsmtQual]]="Po",1,0)))))</f>
        <v>4</v>
      </c>
      <c r="AN546" t="s">
        <v>123</v>
      </c>
      <c r="AO546">
        <f>IF(fun[[#This Row],[BsmtCond]]="Ex",5,IF(fun[[#This Row],[BsmtCond]]="Gd",4,IF(fun[[#This Row],[BsmtCond]]="TA",3,IF(fun[[#This Row],[BsmtCond]]="Fa",2,IF(fun[[#This Row],[BsmtCond]]="Po",1,0)))))</f>
        <v>4</v>
      </c>
      <c r="AP546" t="s">
        <v>156</v>
      </c>
      <c r="AQ546">
        <f>IF(fun[[#This Row],[BsmtExposure]]="Gd",3,IF(fun[[#This Row],[BsmtExposure]]="Av",2,IF(fun[[#This Row],[BsmtExposure]]="Mn",1,0)))</f>
        <v>2</v>
      </c>
      <c r="AR546" t="s">
        <v>127</v>
      </c>
      <c r="AS546">
        <v>554</v>
      </c>
      <c r="AT546" t="s">
        <v>128</v>
      </c>
      <c r="AU546">
        <v>0</v>
      </c>
      <c r="AV546">
        <v>100</v>
      </c>
      <c r="AW546">
        <v>654</v>
      </c>
      <c r="AX546" t="s">
        <v>129</v>
      </c>
      <c r="AY546" t="s">
        <v>130</v>
      </c>
      <c r="AZ546">
        <f>IF(fun[[#This Row],[HeatingQC]]="Ex",5,IF(fun[[#This Row],[HeatingQC]]="Gd",4,IF(fun[[#This Row],[HeatingQC]]="TA",3,IF(fun[[#This Row],[HeatingQC]]="Fa",2,IF(fun[[#This Row],[HeatingQC]]="Po",1,0)))))</f>
        <v>5</v>
      </c>
      <c r="BA546" t="s">
        <v>131</v>
      </c>
      <c r="BB546" t="s">
        <v>132</v>
      </c>
      <c r="BC546">
        <v>664</v>
      </c>
      <c r="BD546">
        <v>832</v>
      </c>
      <c r="BE546">
        <v>0</v>
      </c>
      <c r="BF546">
        <v>1496</v>
      </c>
      <c r="BG546">
        <f>LOG(fun[[#This Row],[GrLivArea]])</f>
        <v>3.1749315935284423</v>
      </c>
      <c r="BH546">
        <v>1</v>
      </c>
      <c r="BI546">
        <v>0</v>
      </c>
      <c r="BJ546">
        <f>fun[[#This Row],[BsmtFullBath]]+(0.5*fun[[#This Row],[BsmtHalfBath]])</f>
        <v>1</v>
      </c>
      <c r="BK546">
        <v>2</v>
      </c>
      <c r="BL546">
        <v>1</v>
      </c>
      <c r="BM546">
        <f>fun[[#This Row],[HalfBath]]+fun[[#This Row],[TOTBaseBath]]+fun[[#This Row],[FullBath]]</f>
        <v>4</v>
      </c>
      <c r="BN546">
        <v>3</v>
      </c>
      <c r="BO546">
        <v>1</v>
      </c>
      <c r="BP546" t="s">
        <v>123</v>
      </c>
      <c r="BQ546">
        <f>IF(fun[[#This Row],[KitchenQual]]="Ex",5,IF(fun[[#This Row],[KitchenQual]]="Gd",4,IF(fun[[#This Row],[KitchenQual]]="TA",3,IF(fun[[#This Row],[KitchenQual]]="Fa",2,0))))</f>
        <v>4</v>
      </c>
      <c r="BR546">
        <v>7</v>
      </c>
      <c r="BS546" t="s">
        <v>133</v>
      </c>
      <c r="BT546">
        <v>1</v>
      </c>
      <c r="BU546" t="s">
        <v>123</v>
      </c>
      <c r="BV546">
        <f>IF(fun[[#This Row],[FireplaceQu]]="Ex",5,IF(fun[[#This Row],[FireplaceQu]]="Gd",4,IF(fun[[#This Row],[FireplaceQu]]="TA",3,IF(fun[[#This Row],[FireplaceQu]]="Fa",2,0))))</f>
        <v>4</v>
      </c>
      <c r="BW546" t="s">
        <v>134</v>
      </c>
      <c r="BX546">
        <v>2006</v>
      </c>
      <c r="BY546" t="s">
        <v>135</v>
      </c>
      <c r="BZ546">
        <v>2</v>
      </c>
      <c r="CA546">
        <v>426</v>
      </c>
      <c r="CB546" t="s">
        <v>124</v>
      </c>
      <c r="CC546">
        <f>IF(fun[[#This Row],[GarageQual]]="Ex",5,IF(fun[[#This Row],[GarageQual]]="Gd",4,IF(fun[[#This Row],[GarageQual]]="TA",3,IF(fun[[#This Row],[GarageQual]]="Fa",2,IF(fun[[#This Row],[GarageQual]]="Po",1,0)))))</f>
        <v>3</v>
      </c>
      <c r="CD546" t="s">
        <v>124</v>
      </c>
      <c r="CE546">
        <f>IF(fun[[#This Row],[GarageCond]]="Ex",5,IF(fun[[#This Row],[GarageCond]]="Gd",4,IF(fun[[#This Row],[GarageCond]]="TA",3,IF(fun[[#This Row],[GarageCond]]="Fa",2,IF(fun[[#This Row],[GarageCond]]="Po",1,0)))))</f>
        <v>3</v>
      </c>
      <c r="CF546" t="s">
        <v>131</v>
      </c>
      <c r="CG546">
        <v>100</v>
      </c>
      <c r="CH546">
        <v>24</v>
      </c>
      <c r="CI546">
        <v>0</v>
      </c>
      <c r="CJ546">
        <v>0</v>
      </c>
      <c r="CK546">
        <v>0</v>
      </c>
      <c r="CL546">
        <f>(0.5*fun[[#This Row],[WoodDeckSF]])+fun[[#This Row],[OpenPorchSF]]+(2*fun[[#This Row],[EnclosedPorch]])+(1.5*fun[[#This Row],[3SsnPorch]])+fun[[#This Row],[ScreenPorch]]</f>
        <v>74</v>
      </c>
      <c r="CM546">
        <v>0</v>
      </c>
      <c r="CN546" t="s">
        <v>109</v>
      </c>
      <c r="CO546">
        <f>IF(fun[[#This Row],[PoolQC]]="Ex",5,IF(fun[[#This Row],[PoolQC]]="Gd",4,IF(fun[[#This Row],[PoolQC]]="TA",3,IF(fun[[#This Row],[PoolQC]]="Fa",2,IF(fun[[#This Row],[PoolQC]]="Po",1,0)))))</f>
        <v>0</v>
      </c>
      <c r="CP546" t="s">
        <v>109</v>
      </c>
      <c r="CQ546" t="s">
        <v>109</v>
      </c>
      <c r="CR546">
        <v>0</v>
      </c>
      <c r="CS546">
        <v>9</v>
      </c>
      <c r="CT546">
        <v>2006</v>
      </c>
      <c r="CU546" t="s">
        <v>184</v>
      </c>
      <c r="CV546" t="s">
        <v>185</v>
      </c>
      <c r="CW546">
        <f>COUNTIF(fun[[#This Row],[Id]:[SaleCondition]],0)</f>
        <v>13</v>
      </c>
      <c r="CX546">
        <f>COUNTIF(fun[[#This Row],[Id]:[SaleCondition]],"NA")</f>
        <v>4</v>
      </c>
      <c r="CY54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546">
        <f>fun[NUM_ExCond]+fun[NUM_BsmtCond]+fun[NUM_GarCond]</f>
        <v>10</v>
      </c>
      <c r="DA5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5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71.833333333333343</v>
      </c>
      <c r="DC546">
        <v>179665</v>
      </c>
    </row>
    <row r="547" spans="1:107" x14ac:dyDescent="0.25">
      <c r="A547">
        <v>546</v>
      </c>
      <c r="B547">
        <v>50</v>
      </c>
      <c r="C547" t="s">
        <v>107</v>
      </c>
      <c r="D547">
        <f>IF(fun[[#This Row],[MSZoning]]="RL",1,0)</f>
        <v>1</v>
      </c>
      <c r="E547">
        <f>IF(fun[[#This Row],[rl]]="RM",1,0)</f>
        <v>0</v>
      </c>
      <c r="F547">
        <f>IF(fun[[#This Row],[rm]]="RH",1,0)</f>
        <v>0</v>
      </c>
      <c r="G547">
        <f>IF(fun[[#This Row],[rh]]="C (all)",1,0)</f>
        <v>0</v>
      </c>
      <c r="H547" t="s">
        <v>109</v>
      </c>
      <c r="I547">
        <f>IF(fun[[#This Row],[LotFrontage]]="NA",0,fun[[#This Row],[LotFrontage]])</f>
        <v>0</v>
      </c>
      <c r="J547">
        <v>13837</v>
      </c>
      <c r="K547" t="s">
        <v>108</v>
      </c>
      <c r="L547" t="s">
        <v>109</v>
      </c>
      <c r="M547" t="s">
        <v>146</v>
      </c>
      <c r="N547" t="s">
        <v>111</v>
      </c>
      <c r="O547" t="s">
        <v>112</v>
      </c>
      <c r="P547" t="s">
        <v>148</v>
      </c>
      <c r="Q547" t="s">
        <v>114</v>
      </c>
      <c r="R547" t="s">
        <v>164</v>
      </c>
      <c r="S547" t="s">
        <v>116</v>
      </c>
      <c r="T547" t="s">
        <v>116</v>
      </c>
      <c r="U547" t="s">
        <v>117</v>
      </c>
      <c r="V547" t="s">
        <v>158</v>
      </c>
      <c r="W547">
        <v>7</v>
      </c>
      <c r="X547">
        <v>5</v>
      </c>
      <c r="Y547">
        <v>1988</v>
      </c>
      <c r="Z547">
        <v>1988</v>
      </c>
      <c r="AA547" t="s">
        <v>119</v>
      </c>
      <c r="AB547" t="s">
        <v>120</v>
      </c>
      <c r="AC547" t="s">
        <v>166</v>
      </c>
      <c r="AD547" t="s">
        <v>166</v>
      </c>
      <c r="AE547" t="s">
        <v>122</v>
      </c>
      <c r="AF547">
        <v>178</v>
      </c>
      <c r="AG547" t="s">
        <v>123</v>
      </c>
      <c r="AH547">
        <f>IF(fun[[#This Row],[ExterQual]]="Ex",5,IF(fun[[#This Row],[ExterQual]]="Gd",4,IF(fun[[#This Row],[ExterQual]]="TA",3,IF(fun[[#This Row],[ExterQual]]="Fa",2,1))))</f>
        <v>4</v>
      </c>
      <c r="AI547" t="s">
        <v>123</v>
      </c>
      <c r="AJ547">
        <f>IF(fun[[#This Row],[ExterCond]]="Ex",5,IF(fun[[#This Row],[ExterCond]]="Gd",4,IF(fun[[#This Row],[ExterCond]]="TA",3,IF(fun[[#This Row],[ExterCond]]="Fa",2,1))))</f>
        <v>4</v>
      </c>
      <c r="AK547" t="s">
        <v>125</v>
      </c>
      <c r="AL547" t="s">
        <v>123</v>
      </c>
      <c r="AM547">
        <f>IF(fun[[#This Row],[BsmtQual]]="Ex",5,IF(fun[[#This Row],[BsmtQual]]="Gd",4,IF(fun[[#This Row],[BsmtQual]]="TA",3,IF(fun[[#This Row],[BsmtQual]]="Fa",2,IF(fun[[#This Row],[BsmtQual]]="Po",1,0)))))</f>
        <v>4</v>
      </c>
      <c r="AN547" t="s">
        <v>123</v>
      </c>
      <c r="AO547">
        <f>IF(fun[[#This Row],[BsmtCond]]="Ex",5,IF(fun[[#This Row],[BsmtCond]]="Gd",4,IF(fun[[#This Row],[BsmtCond]]="TA",3,IF(fun[[#This Row],[BsmtCond]]="Fa",2,IF(fun[[#This Row],[BsmtCond]]="Po",1,0)))))</f>
        <v>4</v>
      </c>
      <c r="AP547" t="s">
        <v>126</v>
      </c>
      <c r="AQ547">
        <f>IF(fun[[#This Row],[BsmtExposure]]="Gd",3,IF(fun[[#This Row],[BsmtExposure]]="Av",2,IF(fun[[#This Row],[BsmtExposure]]="Mn",1,0)))</f>
        <v>0</v>
      </c>
      <c r="AR547" t="s">
        <v>127</v>
      </c>
      <c r="AS547">
        <v>1002</v>
      </c>
      <c r="AT547" t="s">
        <v>198</v>
      </c>
      <c r="AU547">
        <v>202</v>
      </c>
      <c r="AV547">
        <v>0</v>
      </c>
      <c r="AW547">
        <v>1204</v>
      </c>
      <c r="AX547" t="s">
        <v>129</v>
      </c>
      <c r="AY547" t="s">
        <v>123</v>
      </c>
      <c r="AZ547">
        <f>IF(fun[[#This Row],[HeatingQC]]="Ex",5,IF(fun[[#This Row],[HeatingQC]]="Gd",4,IF(fun[[#This Row],[HeatingQC]]="TA",3,IF(fun[[#This Row],[HeatingQC]]="Fa",2,IF(fun[[#This Row],[HeatingQC]]="Po",1,0)))))</f>
        <v>4</v>
      </c>
      <c r="BA547" t="s">
        <v>131</v>
      </c>
      <c r="BB547" t="s">
        <v>132</v>
      </c>
      <c r="BC547">
        <v>1377</v>
      </c>
      <c r="BD547">
        <v>806</v>
      </c>
      <c r="BE547">
        <v>0</v>
      </c>
      <c r="BF547">
        <v>2183</v>
      </c>
      <c r="BG547">
        <f>LOG(fun[[#This Row],[GrLivArea]])</f>
        <v>3.3390537357091392</v>
      </c>
      <c r="BH547">
        <v>0</v>
      </c>
      <c r="BI547">
        <v>0</v>
      </c>
      <c r="BJ547">
        <f>fun[[#This Row],[BsmtFullBath]]+(0.5*fun[[#This Row],[BsmtHalfBath]])</f>
        <v>0</v>
      </c>
      <c r="BK547">
        <v>2</v>
      </c>
      <c r="BL547">
        <v>1</v>
      </c>
      <c r="BM547">
        <f>fun[[#This Row],[HalfBath]]+fun[[#This Row],[TOTBaseBath]]+fun[[#This Row],[FullBath]]</f>
        <v>3</v>
      </c>
      <c r="BN547">
        <v>4</v>
      </c>
      <c r="BO547">
        <v>1</v>
      </c>
      <c r="BP547" t="s">
        <v>123</v>
      </c>
      <c r="BQ547">
        <f>IF(fun[[#This Row],[KitchenQual]]="Ex",5,IF(fun[[#This Row],[KitchenQual]]="Gd",4,IF(fun[[#This Row],[KitchenQual]]="TA",3,IF(fun[[#This Row],[KitchenQual]]="Fa",2,0))))</f>
        <v>4</v>
      </c>
      <c r="BR547">
        <v>9</v>
      </c>
      <c r="BS547" t="s">
        <v>133</v>
      </c>
      <c r="BT547">
        <v>0</v>
      </c>
      <c r="BU547" t="s">
        <v>109</v>
      </c>
      <c r="BV547">
        <f>IF(fun[[#This Row],[FireplaceQu]]="Ex",5,IF(fun[[#This Row],[FireplaceQu]]="Gd",4,IF(fun[[#This Row],[FireplaceQu]]="TA",3,IF(fun[[#This Row],[FireplaceQu]]="Fa",2,0))))</f>
        <v>0</v>
      </c>
      <c r="BW547" t="s">
        <v>134</v>
      </c>
      <c r="BX547">
        <v>1988</v>
      </c>
      <c r="BY547" t="s">
        <v>128</v>
      </c>
      <c r="BZ547">
        <v>3</v>
      </c>
      <c r="CA547">
        <v>786</v>
      </c>
      <c r="CB547" t="s">
        <v>124</v>
      </c>
      <c r="CC547">
        <f>IF(fun[[#This Row],[GarageQual]]="Ex",5,IF(fun[[#This Row],[GarageQual]]="Gd",4,IF(fun[[#This Row],[GarageQual]]="TA",3,IF(fun[[#This Row],[GarageQual]]="Fa",2,IF(fun[[#This Row],[GarageQual]]="Po",1,0)))))</f>
        <v>3</v>
      </c>
      <c r="CD547" t="s">
        <v>124</v>
      </c>
      <c r="CE547">
        <f>IF(fun[[#This Row],[GarageCond]]="Ex",5,IF(fun[[#This Row],[GarageCond]]="Gd",4,IF(fun[[#This Row],[GarageCond]]="TA",3,IF(fun[[#This Row],[GarageCond]]="Fa",2,IF(fun[[#This Row],[GarageCond]]="Po",1,0)))))</f>
        <v>3</v>
      </c>
      <c r="CF547" t="s">
        <v>131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f>(0.5*fun[[#This Row],[WoodDeckSF]])+fun[[#This Row],[OpenPorchSF]]+(2*fun[[#This Row],[EnclosedPorch]])+(1.5*fun[[#This Row],[3SsnPorch]])+fun[[#This Row],[ScreenPorch]]</f>
        <v>0</v>
      </c>
      <c r="CM547">
        <v>0</v>
      </c>
      <c r="CN547" t="s">
        <v>109</v>
      </c>
      <c r="CO547">
        <f>IF(fun[[#This Row],[PoolQC]]="Ex",5,IF(fun[[#This Row],[PoolQC]]="Gd",4,IF(fun[[#This Row],[PoolQC]]="TA",3,IF(fun[[#This Row],[PoolQC]]="Fa",2,IF(fun[[#This Row],[PoolQC]]="Po",1,0)))))</f>
        <v>0</v>
      </c>
      <c r="CP547" t="s">
        <v>109</v>
      </c>
      <c r="CQ547" t="s">
        <v>109</v>
      </c>
      <c r="CR547">
        <v>0</v>
      </c>
      <c r="CS547">
        <v>2</v>
      </c>
      <c r="CT547">
        <v>2006</v>
      </c>
      <c r="CU547" t="s">
        <v>136</v>
      </c>
      <c r="CV547" t="s">
        <v>137</v>
      </c>
      <c r="CW547">
        <f>COUNTIF(fun[[#This Row],[Id]:[SaleCondition]],0)</f>
        <v>21</v>
      </c>
      <c r="CX547">
        <f>COUNTIF(fun[[#This Row],[Id]:[SaleCondition]],"NA")</f>
        <v>6</v>
      </c>
      <c r="CY547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547">
        <f>fun[NUM_ExCond]+fun[NUM_BsmtCond]+fun[NUM_GarCond]</f>
        <v>11</v>
      </c>
      <c r="DA5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114</v>
      </c>
      <c r="DB5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71.083333333333343</v>
      </c>
      <c r="DC547">
        <v>229000</v>
      </c>
    </row>
    <row r="548" spans="1:107" x14ac:dyDescent="0.25">
      <c r="A548">
        <v>547</v>
      </c>
      <c r="B548">
        <v>50</v>
      </c>
      <c r="C548" t="s">
        <v>107</v>
      </c>
      <c r="D548">
        <f>IF(fun[[#This Row],[MSZoning]]="RL",1,0)</f>
        <v>1</v>
      </c>
      <c r="E548">
        <f>IF(fun[[#This Row],[rl]]="RM",1,0)</f>
        <v>0</v>
      </c>
      <c r="F548">
        <f>IF(fun[[#This Row],[rm]]="RH",1,0)</f>
        <v>0</v>
      </c>
      <c r="G548">
        <f>IF(fun[[#This Row],[rh]]="C (all)",1,0)</f>
        <v>0</v>
      </c>
      <c r="H548">
        <v>70</v>
      </c>
      <c r="I548">
        <f>IF(fun[[#This Row],[LotFrontage]]="NA",0,fun[[#This Row],[LotFrontage]])</f>
        <v>70</v>
      </c>
      <c r="J548">
        <v>8737</v>
      </c>
      <c r="K548" t="s">
        <v>108</v>
      </c>
      <c r="L548" t="s">
        <v>109</v>
      </c>
      <c r="M548" t="s">
        <v>146</v>
      </c>
      <c r="N548" t="s">
        <v>201</v>
      </c>
      <c r="O548" t="s">
        <v>112</v>
      </c>
      <c r="P548" t="s">
        <v>113</v>
      </c>
      <c r="Q548" t="s">
        <v>114</v>
      </c>
      <c r="R548" t="s">
        <v>174</v>
      </c>
      <c r="S548" t="s">
        <v>116</v>
      </c>
      <c r="T548" t="s">
        <v>116</v>
      </c>
      <c r="U548" t="s">
        <v>117</v>
      </c>
      <c r="V548" t="s">
        <v>158</v>
      </c>
      <c r="W548">
        <v>6</v>
      </c>
      <c r="X548">
        <v>7</v>
      </c>
      <c r="Y548">
        <v>1923</v>
      </c>
      <c r="Z548">
        <v>1950</v>
      </c>
      <c r="AA548" t="s">
        <v>119</v>
      </c>
      <c r="AB548" t="s">
        <v>120</v>
      </c>
      <c r="AC548" t="s">
        <v>122</v>
      </c>
      <c r="AD548" t="s">
        <v>150</v>
      </c>
      <c r="AE548" t="s">
        <v>143</v>
      </c>
      <c r="AF548">
        <v>0</v>
      </c>
      <c r="AG548" t="s">
        <v>124</v>
      </c>
      <c r="AH548">
        <f>IF(fun[[#This Row],[ExterQual]]="Ex",5,IF(fun[[#This Row],[ExterQual]]="Gd",4,IF(fun[[#This Row],[ExterQual]]="TA",3,IF(fun[[#This Row],[ExterQual]]="Fa",2,1))))</f>
        <v>3</v>
      </c>
      <c r="AI548" t="s">
        <v>124</v>
      </c>
      <c r="AJ548">
        <f>IF(fun[[#This Row],[ExterCond]]="Ex",5,IF(fun[[#This Row],[ExterCond]]="Gd",4,IF(fun[[#This Row],[ExterCond]]="TA",3,IF(fun[[#This Row],[ExterCond]]="Fa",2,1))))</f>
        <v>3</v>
      </c>
      <c r="AK548" t="s">
        <v>152</v>
      </c>
      <c r="AL548" t="s">
        <v>123</v>
      </c>
      <c r="AM548">
        <f>IF(fun[[#This Row],[BsmtQual]]="Ex",5,IF(fun[[#This Row],[BsmtQual]]="Gd",4,IF(fun[[#This Row],[BsmtQual]]="TA",3,IF(fun[[#This Row],[BsmtQual]]="Fa",2,IF(fun[[#This Row],[BsmtQual]]="Po",1,0)))))</f>
        <v>4</v>
      </c>
      <c r="AN548" t="s">
        <v>124</v>
      </c>
      <c r="AO548">
        <f>IF(fun[[#This Row],[BsmtCond]]="Ex",5,IF(fun[[#This Row],[BsmtCond]]="Gd",4,IF(fun[[#This Row],[BsmtCond]]="TA",3,IF(fun[[#This Row],[BsmtCond]]="Fa",2,IF(fun[[#This Row],[BsmtCond]]="Po",1,0)))))</f>
        <v>3</v>
      </c>
      <c r="AP548" t="s">
        <v>126</v>
      </c>
      <c r="AQ548">
        <f>IF(fun[[#This Row],[BsmtExposure]]="Gd",3,IF(fun[[#This Row],[BsmtExposure]]="Av",2,IF(fun[[#This Row],[BsmtExposure]]="Mn",1,0)))</f>
        <v>0</v>
      </c>
      <c r="AR548" t="s">
        <v>179</v>
      </c>
      <c r="AS548">
        <v>300</v>
      </c>
      <c r="AT548" t="s">
        <v>128</v>
      </c>
      <c r="AU548">
        <v>0</v>
      </c>
      <c r="AV548">
        <v>765</v>
      </c>
      <c r="AW548">
        <v>1065</v>
      </c>
      <c r="AX548" t="s">
        <v>129</v>
      </c>
      <c r="AY548" t="s">
        <v>130</v>
      </c>
      <c r="AZ548">
        <f>IF(fun[[#This Row],[HeatingQC]]="Ex",5,IF(fun[[#This Row],[HeatingQC]]="Gd",4,IF(fun[[#This Row],[HeatingQC]]="TA",3,IF(fun[[#This Row],[HeatingQC]]="Fa",2,IF(fun[[#This Row],[HeatingQC]]="Po",1,0)))))</f>
        <v>5</v>
      </c>
      <c r="BA548" t="s">
        <v>131</v>
      </c>
      <c r="BB548" t="s">
        <v>190</v>
      </c>
      <c r="BC548">
        <v>915</v>
      </c>
      <c r="BD548">
        <v>720</v>
      </c>
      <c r="BE548">
        <v>0</v>
      </c>
      <c r="BF548">
        <v>1635</v>
      </c>
      <c r="BG548">
        <f>LOG(fun[[#This Row],[GrLivArea]])</f>
        <v>3.2135177569963047</v>
      </c>
      <c r="BH548">
        <v>0</v>
      </c>
      <c r="BI548">
        <v>0</v>
      </c>
      <c r="BJ548">
        <f>fun[[#This Row],[BsmtFullBath]]+(0.5*fun[[#This Row],[BsmtHalfBath]])</f>
        <v>0</v>
      </c>
      <c r="BK548">
        <v>1</v>
      </c>
      <c r="BL548">
        <v>1</v>
      </c>
      <c r="BM548">
        <f>fun[[#This Row],[HalfBath]]+fun[[#This Row],[TOTBaseBath]]+fun[[#This Row],[FullBath]]</f>
        <v>2</v>
      </c>
      <c r="BN548">
        <v>3</v>
      </c>
      <c r="BO548">
        <v>1</v>
      </c>
      <c r="BP548" t="s">
        <v>124</v>
      </c>
      <c r="BQ548">
        <f>IF(fun[[#This Row],[KitchenQual]]="Ex",5,IF(fun[[#This Row],[KitchenQual]]="Gd",4,IF(fun[[#This Row],[KitchenQual]]="TA",3,IF(fun[[#This Row],[KitchenQual]]="Fa",2,0))))</f>
        <v>3</v>
      </c>
      <c r="BR548">
        <v>6</v>
      </c>
      <c r="BS548" t="s">
        <v>133</v>
      </c>
      <c r="BT548">
        <v>1</v>
      </c>
      <c r="BU548" t="s">
        <v>123</v>
      </c>
      <c r="BV548">
        <f>IF(fun[[#This Row],[FireplaceQu]]="Ex",5,IF(fun[[#This Row],[FireplaceQu]]="Gd",4,IF(fun[[#This Row],[FireplaceQu]]="TA",3,IF(fun[[#This Row],[FireplaceQu]]="Fa",2,0))))</f>
        <v>4</v>
      </c>
      <c r="BW548" t="s">
        <v>153</v>
      </c>
      <c r="BX548">
        <v>1950</v>
      </c>
      <c r="BY548" t="s">
        <v>128</v>
      </c>
      <c r="BZ548">
        <v>2</v>
      </c>
      <c r="CA548">
        <v>440</v>
      </c>
      <c r="CB548" t="s">
        <v>124</v>
      </c>
      <c r="CC548">
        <f>IF(fun[[#This Row],[GarageQual]]="Ex",5,IF(fun[[#This Row],[GarageQual]]="Gd",4,IF(fun[[#This Row],[GarageQual]]="TA",3,IF(fun[[#This Row],[GarageQual]]="Fa",2,IF(fun[[#This Row],[GarageQual]]="Po",1,0)))))</f>
        <v>3</v>
      </c>
      <c r="CD548" t="s">
        <v>124</v>
      </c>
      <c r="CE548">
        <f>IF(fun[[#This Row],[GarageCond]]="Ex",5,IF(fun[[#This Row],[GarageCond]]="Gd",4,IF(fun[[#This Row],[GarageCond]]="TA",3,IF(fun[[#This Row],[GarageCond]]="Fa",2,IF(fun[[#This Row],[GarageCond]]="Po",1,0)))))</f>
        <v>3</v>
      </c>
      <c r="CF548" t="s">
        <v>131</v>
      </c>
      <c r="CG548">
        <v>0</v>
      </c>
      <c r="CH548">
        <v>38</v>
      </c>
      <c r="CI548">
        <v>0</v>
      </c>
      <c r="CJ548">
        <v>144</v>
      </c>
      <c r="CK548">
        <v>0</v>
      </c>
      <c r="CL548">
        <f>(0.5*fun[[#This Row],[WoodDeckSF]])+fun[[#This Row],[OpenPorchSF]]+(2*fun[[#This Row],[EnclosedPorch]])+(1.5*fun[[#This Row],[3SsnPorch]])+fun[[#This Row],[ScreenPorch]]</f>
        <v>254</v>
      </c>
      <c r="CM548">
        <v>0</v>
      </c>
      <c r="CN548" t="s">
        <v>109</v>
      </c>
      <c r="CO548">
        <f>IF(fun[[#This Row],[PoolQC]]="Ex",5,IF(fun[[#This Row],[PoolQC]]="Gd",4,IF(fun[[#This Row],[PoolQC]]="TA",3,IF(fun[[#This Row],[PoolQC]]="Fa",2,IF(fun[[#This Row],[PoolQC]]="Po",1,0)))))</f>
        <v>0</v>
      </c>
      <c r="CP548" t="s">
        <v>109</v>
      </c>
      <c r="CQ548" t="s">
        <v>109</v>
      </c>
      <c r="CR548">
        <v>0</v>
      </c>
      <c r="CS548">
        <v>5</v>
      </c>
      <c r="CT548">
        <v>2007</v>
      </c>
      <c r="CU548" t="s">
        <v>136</v>
      </c>
      <c r="CV548" t="s">
        <v>137</v>
      </c>
      <c r="CW548">
        <f>COUNTIF(fun[[#This Row],[Id]:[SaleCondition]],0)</f>
        <v>16</v>
      </c>
      <c r="CX548">
        <f>COUNTIF(fun[[#This Row],[Id]:[SaleCondition]],"NA")</f>
        <v>4</v>
      </c>
      <c r="CY548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548">
        <f>fun[NUM_ExCond]+fun[NUM_BsmtCond]+fun[NUM_GarCond]</f>
        <v>9</v>
      </c>
      <c r="DA5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5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</v>
      </c>
      <c r="DC548">
        <v>210000</v>
      </c>
    </row>
    <row r="549" spans="1:107" x14ac:dyDescent="0.25">
      <c r="A549">
        <v>548</v>
      </c>
      <c r="B549">
        <v>85</v>
      </c>
      <c r="C549" t="s">
        <v>107</v>
      </c>
      <c r="D549">
        <f>IF(fun[[#This Row],[MSZoning]]="RL",1,0)</f>
        <v>1</v>
      </c>
      <c r="E549">
        <f>IF(fun[[#This Row],[rl]]="RM",1,0)</f>
        <v>0</v>
      </c>
      <c r="F549">
        <f>IF(fun[[#This Row],[rm]]="RH",1,0)</f>
        <v>0</v>
      </c>
      <c r="G549">
        <f>IF(fun[[#This Row],[rh]]="C (all)",1,0)</f>
        <v>0</v>
      </c>
      <c r="H549">
        <v>54</v>
      </c>
      <c r="I549">
        <f>IF(fun[[#This Row],[LotFrontage]]="NA",0,fun[[#This Row],[LotFrontage]])</f>
        <v>54</v>
      </c>
      <c r="J549">
        <v>7244</v>
      </c>
      <c r="K549" t="s">
        <v>108</v>
      </c>
      <c r="L549" t="s">
        <v>109</v>
      </c>
      <c r="M549" t="s">
        <v>110</v>
      </c>
      <c r="N549" t="s">
        <v>111</v>
      </c>
      <c r="O549" t="s">
        <v>112</v>
      </c>
      <c r="P549" t="s">
        <v>113</v>
      </c>
      <c r="Q549" t="s">
        <v>114</v>
      </c>
      <c r="R549" t="s">
        <v>157</v>
      </c>
      <c r="S549" t="s">
        <v>116</v>
      </c>
      <c r="T549" t="s">
        <v>116</v>
      </c>
      <c r="U549" t="s">
        <v>117</v>
      </c>
      <c r="V549" t="s">
        <v>217</v>
      </c>
      <c r="W549">
        <v>5</v>
      </c>
      <c r="X549">
        <v>7</v>
      </c>
      <c r="Y549">
        <v>1970</v>
      </c>
      <c r="Z549">
        <v>1970</v>
      </c>
      <c r="AA549" t="s">
        <v>119</v>
      </c>
      <c r="AB549" t="s">
        <v>120</v>
      </c>
      <c r="AC549" t="s">
        <v>121</v>
      </c>
      <c r="AD549" t="s">
        <v>121</v>
      </c>
      <c r="AE549" t="s">
        <v>143</v>
      </c>
      <c r="AF549">
        <v>0</v>
      </c>
      <c r="AG549" t="s">
        <v>124</v>
      </c>
      <c r="AH549">
        <f>IF(fun[[#This Row],[ExterQual]]="Ex",5,IF(fun[[#This Row],[ExterQual]]="Gd",4,IF(fun[[#This Row],[ExterQual]]="TA",3,IF(fun[[#This Row],[ExterQual]]="Fa",2,1))))</f>
        <v>3</v>
      </c>
      <c r="AI549" t="s">
        <v>123</v>
      </c>
      <c r="AJ549">
        <f>IF(fun[[#This Row],[ExterCond]]="Ex",5,IF(fun[[#This Row],[ExterCond]]="Gd",4,IF(fun[[#This Row],[ExterCond]]="TA",3,IF(fun[[#This Row],[ExterCond]]="Fa",2,1))))</f>
        <v>4</v>
      </c>
      <c r="AK549" t="s">
        <v>144</v>
      </c>
      <c r="AL549" t="s">
        <v>123</v>
      </c>
      <c r="AM549">
        <f>IF(fun[[#This Row],[BsmtQual]]="Ex",5,IF(fun[[#This Row],[BsmtQual]]="Gd",4,IF(fun[[#This Row],[BsmtQual]]="TA",3,IF(fun[[#This Row],[BsmtQual]]="Fa",2,IF(fun[[#This Row],[BsmtQual]]="Po",1,0)))))</f>
        <v>4</v>
      </c>
      <c r="AN549" t="s">
        <v>124</v>
      </c>
      <c r="AO549">
        <f>IF(fun[[#This Row],[BsmtCond]]="Ex",5,IF(fun[[#This Row],[BsmtCond]]="Gd",4,IF(fun[[#This Row],[BsmtCond]]="TA",3,IF(fun[[#This Row],[BsmtCond]]="Fa",2,IF(fun[[#This Row],[BsmtCond]]="Po",1,0)))))</f>
        <v>3</v>
      </c>
      <c r="AP549" t="s">
        <v>156</v>
      </c>
      <c r="AQ549">
        <f>IF(fun[[#This Row],[BsmtExposure]]="Gd",3,IF(fun[[#This Row],[BsmtExposure]]="Av",2,IF(fun[[#This Row],[BsmtExposure]]="Mn",1,0)))</f>
        <v>2</v>
      </c>
      <c r="AR549" t="s">
        <v>145</v>
      </c>
      <c r="AS549">
        <v>619</v>
      </c>
      <c r="AT549" t="s">
        <v>128</v>
      </c>
      <c r="AU549">
        <v>0</v>
      </c>
      <c r="AV549">
        <v>149</v>
      </c>
      <c r="AW549">
        <v>768</v>
      </c>
      <c r="AX549" t="s">
        <v>129</v>
      </c>
      <c r="AY549" t="s">
        <v>130</v>
      </c>
      <c r="AZ549">
        <f>IF(fun[[#This Row],[HeatingQC]]="Ex",5,IF(fun[[#This Row],[HeatingQC]]="Gd",4,IF(fun[[#This Row],[HeatingQC]]="TA",3,IF(fun[[#This Row],[HeatingQC]]="Fa",2,IF(fun[[#This Row],[HeatingQC]]="Po",1,0)))))</f>
        <v>5</v>
      </c>
      <c r="BA549" t="s">
        <v>131</v>
      </c>
      <c r="BB549" t="s">
        <v>132</v>
      </c>
      <c r="BC549">
        <v>768</v>
      </c>
      <c r="BD549">
        <v>0</v>
      </c>
      <c r="BE549">
        <v>0</v>
      </c>
      <c r="BF549">
        <v>768</v>
      </c>
      <c r="BG549">
        <f>LOG(fun[[#This Row],[GrLivArea]])</f>
        <v>2.8853612200315122</v>
      </c>
      <c r="BH549">
        <v>1</v>
      </c>
      <c r="BI549">
        <v>0</v>
      </c>
      <c r="BJ549">
        <f>fun[[#This Row],[BsmtFullBath]]+(0.5*fun[[#This Row],[BsmtHalfBath]])</f>
        <v>1</v>
      </c>
      <c r="BK549">
        <v>1</v>
      </c>
      <c r="BL549">
        <v>0</v>
      </c>
      <c r="BM549">
        <f>fun[[#This Row],[HalfBath]]+fun[[#This Row],[TOTBaseBath]]+fun[[#This Row],[FullBath]]</f>
        <v>2</v>
      </c>
      <c r="BN549">
        <v>2</v>
      </c>
      <c r="BO549">
        <v>1</v>
      </c>
      <c r="BP549" t="s">
        <v>124</v>
      </c>
      <c r="BQ549">
        <f>IF(fun[[#This Row],[KitchenQual]]="Ex",5,IF(fun[[#This Row],[KitchenQual]]="Gd",4,IF(fun[[#This Row],[KitchenQual]]="TA",3,IF(fun[[#This Row],[KitchenQual]]="Fa",2,0))))</f>
        <v>3</v>
      </c>
      <c r="BR549">
        <v>5</v>
      </c>
      <c r="BS549" t="s">
        <v>133</v>
      </c>
      <c r="BT549">
        <v>0</v>
      </c>
      <c r="BU549" t="s">
        <v>109</v>
      </c>
      <c r="BV549">
        <f>IF(fun[[#This Row],[FireplaceQu]]="Ex",5,IF(fun[[#This Row],[FireplaceQu]]="Gd",4,IF(fun[[#This Row],[FireplaceQu]]="TA",3,IF(fun[[#This Row],[FireplaceQu]]="Fa",2,0))))</f>
        <v>0</v>
      </c>
      <c r="BW549" t="s">
        <v>153</v>
      </c>
      <c r="BX549">
        <v>1987</v>
      </c>
      <c r="BY549" t="s">
        <v>128</v>
      </c>
      <c r="BZ549">
        <v>2</v>
      </c>
      <c r="CA549">
        <v>624</v>
      </c>
      <c r="CB549" t="s">
        <v>124</v>
      </c>
      <c r="CC549">
        <f>IF(fun[[#This Row],[GarageQual]]="Ex",5,IF(fun[[#This Row],[GarageQual]]="Gd",4,IF(fun[[#This Row],[GarageQual]]="TA",3,IF(fun[[#This Row],[GarageQual]]="Fa",2,IF(fun[[#This Row],[GarageQual]]="Po",1,0)))))</f>
        <v>3</v>
      </c>
      <c r="CD549" t="s">
        <v>124</v>
      </c>
      <c r="CE549">
        <f>IF(fun[[#This Row],[GarageCond]]="Ex",5,IF(fun[[#This Row],[GarageCond]]="Gd",4,IF(fun[[#This Row],[GarageCond]]="TA",3,IF(fun[[#This Row],[GarageCond]]="Fa",2,IF(fun[[#This Row],[GarageCond]]="Po",1,0)))))</f>
        <v>3</v>
      </c>
      <c r="CF549" t="s">
        <v>131</v>
      </c>
      <c r="CG549">
        <v>104</v>
      </c>
      <c r="CH549">
        <v>0</v>
      </c>
      <c r="CI549">
        <v>0</v>
      </c>
      <c r="CJ549">
        <v>0</v>
      </c>
      <c r="CK549">
        <v>0</v>
      </c>
      <c r="CL549">
        <f>(0.5*fun[[#This Row],[WoodDeckSF]])+fun[[#This Row],[OpenPorchSF]]+(2*fun[[#This Row],[EnclosedPorch]])+(1.5*fun[[#This Row],[3SsnPorch]])+fun[[#This Row],[ScreenPorch]]</f>
        <v>52</v>
      </c>
      <c r="CM549">
        <v>0</v>
      </c>
      <c r="CN549" t="s">
        <v>109</v>
      </c>
      <c r="CO549">
        <f>IF(fun[[#This Row],[PoolQC]]="Ex",5,IF(fun[[#This Row],[PoolQC]]="Gd",4,IF(fun[[#This Row],[PoolQC]]="TA",3,IF(fun[[#This Row],[PoolQC]]="Fa",2,IF(fun[[#This Row],[PoolQC]]="Po",1,0)))))</f>
        <v>0</v>
      </c>
      <c r="CP549" t="s">
        <v>109</v>
      </c>
      <c r="CQ549" t="s">
        <v>109</v>
      </c>
      <c r="CR549">
        <v>0</v>
      </c>
      <c r="CS549">
        <v>4</v>
      </c>
      <c r="CT549">
        <v>2007</v>
      </c>
      <c r="CU549" t="s">
        <v>136</v>
      </c>
      <c r="CV549" t="s">
        <v>137</v>
      </c>
      <c r="CW549">
        <f>COUNTIF(fun[[#This Row],[Id]:[SaleCondition]],0)</f>
        <v>18</v>
      </c>
      <c r="CX549">
        <f>COUNTIF(fun[[#This Row],[Id]:[SaleCondition]],"NA")</f>
        <v>5</v>
      </c>
      <c r="CY54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549">
        <f>fun[NUM_ExCond]+fun[NUM_BsmtCond]+fun[NUM_GarCond]</f>
        <v>10</v>
      </c>
      <c r="DA5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5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63.5</v>
      </c>
      <c r="DC549">
        <v>129500</v>
      </c>
    </row>
    <row r="550" spans="1:107" x14ac:dyDescent="0.25">
      <c r="A550">
        <v>549</v>
      </c>
      <c r="B550">
        <v>20</v>
      </c>
      <c r="C550" t="s">
        <v>168</v>
      </c>
      <c r="D550">
        <f>IF(fun[[#This Row],[MSZoning]]="RL",1,0)</f>
        <v>0</v>
      </c>
      <c r="E550">
        <f>IF(fun[[#This Row],[rl]]="RM",1,0)</f>
        <v>0</v>
      </c>
      <c r="F550">
        <f>IF(fun[[#This Row],[rm]]="RH",1,0)</f>
        <v>0</v>
      </c>
      <c r="G550">
        <f>IF(fun[[#This Row],[rh]]="C (all)",1,0)</f>
        <v>0</v>
      </c>
      <c r="H550">
        <v>49</v>
      </c>
      <c r="I550">
        <f>IF(fun[[#This Row],[LotFrontage]]="NA",0,fun[[#This Row],[LotFrontage]])</f>
        <v>49</v>
      </c>
      <c r="J550">
        <v>8235</v>
      </c>
      <c r="K550" t="s">
        <v>108</v>
      </c>
      <c r="L550" t="s">
        <v>109</v>
      </c>
      <c r="M550" t="s">
        <v>146</v>
      </c>
      <c r="N550" t="s">
        <v>225</v>
      </c>
      <c r="O550" t="s">
        <v>112</v>
      </c>
      <c r="P550" t="s">
        <v>113</v>
      </c>
      <c r="Q550" t="s">
        <v>114</v>
      </c>
      <c r="R550" t="s">
        <v>169</v>
      </c>
      <c r="S550" t="s">
        <v>140</v>
      </c>
      <c r="T550" t="s">
        <v>208</v>
      </c>
      <c r="U550" t="s">
        <v>117</v>
      </c>
      <c r="V550" t="s">
        <v>141</v>
      </c>
      <c r="W550">
        <v>5</v>
      </c>
      <c r="X550">
        <v>7</v>
      </c>
      <c r="Y550">
        <v>1955</v>
      </c>
      <c r="Z550">
        <v>1995</v>
      </c>
      <c r="AA550" t="s">
        <v>119</v>
      </c>
      <c r="AB550" t="s">
        <v>120</v>
      </c>
      <c r="AC550" t="s">
        <v>142</v>
      </c>
      <c r="AD550" t="s">
        <v>142</v>
      </c>
      <c r="AE550" t="s">
        <v>143</v>
      </c>
      <c r="AF550">
        <v>0</v>
      </c>
      <c r="AG550" t="s">
        <v>124</v>
      </c>
      <c r="AH550">
        <f>IF(fun[[#This Row],[ExterQual]]="Ex",5,IF(fun[[#This Row],[ExterQual]]="Gd",4,IF(fun[[#This Row],[ExterQual]]="TA",3,IF(fun[[#This Row],[ExterQual]]="Fa",2,1))))</f>
        <v>3</v>
      </c>
      <c r="AI550" t="s">
        <v>123</v>
      </c>
      <c r="AJ550">
        <f>IF(fun[[#This Row],[ExterCond]]="Ex",5,IF(fun[[#This Row],[ExterCond]]="Gd",4,IF(fun[[#This Row],[ExterCond]]="TA",3,IF(fun[[#This Row],[ExterCond]]="Fa",2,1))))</f>
        <v>4</v>
      </c>
      <c r="AK550" t="s">
        <v>144</v>
      </c>
      <c r="AL550" t="s">
        <v>124</v>
      </c>
      <c r="AM550">
        <f>IF(fun[[#This Row],[BsmtQual]]="Ex",5,IF(fun[[#This Row],[BsmtQual]]="Gd",4,IF(fun[[#This Row],[BsmtQual]]="TA",3,IF(fun[[#This Row],[BsmtQual]]="Fa",2,IF(fun[[#This Row],[BsmtQual]]="Po",1,0)))))</f>
        <v>3</v>
      </c>
      <c r="AN550" t="s">
        <v>124</v>
      </c>
      <c r="AO550">
        <f>IF(fun[[#This Row],[BsmtCond]]="Ex",5,IF(fun[[#This Row],[BsmtCond]]="Gd",4,IF(fun[[#This Row],[BsmtCond]]="TA",3,IF(fun[[#This Row],[BsmtCond]]="Fa",2,IF(fun[[#This Row],[BsmtCond]]="Po",1,0)))))</f>
        <v>3</v>
      </c>
      <c r="AP550" t="s">
        <v>126</v>
      </c>
      <c r="AQ550">
        <f>IF(fun[[#This Row],[BsmtExposure]]="Gd",3,IF(fun[[#This Row],[BsmtExposure]]="Av",2,IF(fun[[#This Row],[BsmtExposure]]="Mn",1,0)))</f>
        <v>0</v>
      </c>
      <c r="AR550" t="s">
        <v>198</v>
      </c>
      <c r="AS550">
        <v>180</v>
      </c>
      <c r="AT550" t="s">
        <v>179</v>
      </c>
      <c r="AU550">
        <v>645</v>
      </c>
      <c r="AV550">
        <v>0</v>
      </c>
      <c r="AW550">
        <v>825</v>
      </c>
      <c r="AX550" t="s">
        <v>129</v>
      </c>
      <c r="AY550" t="s">
        <v>124</v>
      </c>
      <c r="AZ550">
        <f>IF(fun[[#This Row],[HeatingQC]]="Ex",5,IF(fun[[#This Row],[HeatingQC]]="Gd",4,IF(fun[[#This Row],[HeatingQC]]="TA",3,IF(fun[[#This Row],[HeatingQC]]="Fa",2,IF(fun[[#This Row],[HeatingQC]]="Po",1,0)))))</f>
        <v>3</v>
      </c>
      <c r="BA550" t="s">
        <v>131</v>
      </c>
      <c r="BB550" t="s">
        <v>132</v>
      </c>
      <c r="BC550">
        <v>825</v>
      </c>
      <c r="BD550">
        <v>0</v>
      </c>
      <c r="BE550">
        <v>0</v>
      </c>
      <c r="BF550">
        <v>825</v>
      </c>
      <c r="BG550">
        <f>LOG(fun[[#This Row],[GrLivArea]])</f>
        <v>2.916453948549925</v>
      </c>
      <c r="BH550">
        <v>1</v>
      </c>
      <c r="BI550">
        <v>0</v>
      </c>
      <c r="BJ550">
        <f>fun[[#This Row],[BsmtFullBath]]+(0.5*fun[[#This Row],[BsmtHalfBath]])</f>
        <v>1</v>
      </c>
      <c r="BK550">
        <v>1</v>
      </c>
      <c r="BL550">
        <v>0</v>
      </c>
      <c r="BM550">
        <f>fun[[#This Row],[HalfBath]]+fun[[#This Row],[TOTBaseBath]]+fun[[#This Row],[FullBath]]</f>
        <v>2</v>
      </c>
      <c r="BN550">
        <v>2</v>
      </c>
      <c r="BO550">
        <v>1</v>
      </c>
      <c r="BP550" t="s">
        <v>124</v>
      </c>
      <c r="BQ550">
        <f>IF(fun[[#This Row],[KitchenQual]]="Ex",5,IF(fun[[#This Row],[KitchenQual]]="Gd",4,IF(fun[[#This Row],[KitchenQual]]="TA",3,IF(fun[[#This Row],[KitchenQual]]="Fa",2,0))))</f>
        <v>3</v>
      </c>
      <c r="BR550">
        <v>4</v>
      </c>
      <c r="BS550" t="s">
        <v>133</v>
      </c>
      <c r="BT550">
        <v>0</v>
      </c>
      <c r="BU550" t="s">
        <v>109</v>
      </c>
      <c r="BV550">
        <f>IF(fun[[#This Row],[FireplaceQu]]="Ex",5,IF(fun[[#This Row],[FireplaceQu]]="Gd",4,IF(fun[[#This Row],[FireplaceQu]]="TA",3,IF(fun[[#This Row],[FireplaceQu]]="Fa",2,0))))</f>
        <v>0</v>
      </c>
      <c r="BW550" t="s">
        <v>153</v>
      </c>
      <c r="BX550">
        <v>1963</v>
      </c>
      <c r="BY550" t="s">
        <v>135</v>
      </c>
      <c r="BZ550">
        <v>2</v>
      </c>
      <c r="CA550">
        <v>720</v>
      </c>
      <c r="CB550" t="s">
        <v>124</v>
      </c>
      <c r="CC550">
        <f>IF(fun[[#This Row],[GarageQual]]="Ex",5,IF(fun[[#This Row],[GarageQual]]="Gd",4,IF(fun[[#This Row],[GarageQual]]="TA",3,IF(fun[[#This Row],[GarageQual]]="Fa",2,IF(fun[[#This Row],[GarageQual]]="Po",1,0)))))</f>
        <v>3</v>
      </c>
      <c r="CD550" t="s">
        <v>124</v>
      </c>
      <c r="CE550">
        <f>IF(fun[[#This Row],[GarageCond]]="Ex",5,IF(fun[[#This Row],[GarageCond]]="Gd",4,IF(fun[[#This Row],[GarageCond]]="TA",3,IF(fun[[#This Row],[GarageCond]]="Fa",2,IF(fun[[#This Row],[GarageCond]]="Po",1,0)))))</f>
        <v>3</v>
      </c>
      <c r="CF550" t="s">
        <v>131</v>
      </c>
      <c r="CG550">
        <v>140</v>
      </c>
      <c r="CH550">
        <v>50</v>
      </c>
      <c r="CI550">
        <v>0</v>
      </c>
      <c r="CJ550">
        <v>0</v>
      </c>
      <c r="CK550">
        <v>0</v>
      </c>
      <c r="CL550">
        <f>(0.5*fun[[#This Row],[WoodDeckSF]])+fun[[#This Row],[OpenPorchSF]]+(2*fun[[#This Row],[EnclosedPorch]])+(1.5*fun[[#This Row],[3SsnPorch]])+fun[[#This Row],[ScreenPorch]]</f>
        <v>120</v>
      </c>
      <c r="CM550">
        <v>0</v>
      </c>
      <c r="CN550" t="s">
        <v>109</v>
      </c>
      <c r="CO550">
        <f>IF(fun[[#This Row],[PoolQC]]="Ex",5,IF(fun[[#This Row],[PoolQC]]="Gd",4,IF(fun[[#This Row],[PoolQC]]="TA",3,IF(fun[[#This Row],[PoolQC]]="Fa",2,IF(fun[[#This Row],[PoolQC]]="Po",1,0)))))</f>
        <v>0</v>
      </c>
      <c r="CP550" t="s">
        <v>160</v>
      </c>
      <c r="CQ550" t="s">
        <v>109</v>
      </c>
      <c r="CR550">
        <v>0</v>
      </c>
      <c r="CS550">
        <v>6</v>
      </c>
      <c r="CT550">
        <v>2008</v>
      </c>
      <c r="CU550" t="s">
        <v>136</v>
      </c>
      <c r="CV550" t="s">
        <v>137</v>
      </c>
      <c r="CW550">
        <f>COUNTIF(fun[[#This Row],[Id]:[SaleCondition]],0)</f>
        <v>19</v>
      </c>
      <c r="CX550">
        <f>COUNTIF(fun[[#This Row],[Id]:[SaleCondition]],"NA")</f>
        <v>4</v>
      </c>
      <c r="CY550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550">
        <f>fun[NUM_ExCond]+fun[NUM_BsmtCond]+fun[NUM_GarCond]</f>
        <v>10</v>
      </c>
      <c r="DA5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5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60.5</v>
      </c>
      <c r="DC550">
        <v>125000</v>
      </c>
    </row>
    <row r="551" spans="1:107" x14ac:dyDescent="0.25">
      <c r="A551">
        <v>550</v>
      </c>
      <c r="B551">
        <v>60</v>
      </c>
      <c r="C551" t="s">
        <v>218</v>
      </c>
      <c r="D551">
        <f>IF(fun[[#This Row],[MSZoning]]="RL",1,0)</f>
        <v>0</v>
      </c>
      <c r="E551">
        <f>IF(fun[[#This Row],[rl]]="RM",1,0)</f>
        <v>0</v>
      </c>
      <c r="F551">
        <f>IF(fun[[#This Row],[rm]]="RH",1,0)</f>
        <v>0</v>
      </c>
      <c r="G551">
        <f>IF(fun[[#This Row],[rh]]="C (all)",1,0)</f>
        <v>0</v>
      </c>
      <c r="H551">
        <v>75</v>
      </c>
      <c r="I551">
        <f>IF(fun[[#This Row],[LotFrontage]]="NA",0,fun[[#This Row],[LotFrontage]])</f>
        <v>75</v>
      </c>
      <c r="J551">
        <v>9375</v>
      </c>
      <c r="K551" t="s">
        <v>108</v>
      </c>
      <c r="L551" t="s">
        <v>109</v>
      </c>
      <c r="M551" t="s">
        <v>110</v>
      </c>
      <c r="N551" t="s">
        <v>111</v>
      </c>
      <c r="O551" t="s">
        <v>112</v>
      </c>
      <c r="P551" t="s">
        <v>113</v>
      </c>
      <c r="Q551" t="s">
        <v>114</v>
      </c>
      <c r="R551" t="s">
        <v>162</v>
      </c>
      <c r="S551" t="s">
        <v>116</v>
      </c>
      <c r="T551" t="s">
        <v>116</v>
      </c>
      <c r="U551" t="s">
        <v>117</v>
      </c>
      <c r="V551" t="s">
        <v>118</v>
      </c>
      <c r="W551">
        <v>7</v>
      </c>
      <c r="X551">
        <v>5</v>
      </c>
      <c r="Y551">
        <v>2003</v>
      </c>
      <c r="Z551">
        <v>2004</v>
      </c>
      <c r="AA551" t="s">
        <v>119</v>
      </c>
      <c r="AB551" t="s">
        <v>120</v>
      </c>
      <c r="AC551" t="s">
        <v>121</v>
      </c>
      <c r="AD551" t="s">
        <v>121</v>
      </c>
      <c r="AE551" t="s">
        <v>143</v>
      </c>
      <c r="AF551">
        <v>0</v>
      </c>
      <c r="AG551" t="s">
        <v>123</v>
      </c>
      <c r="AH551">
        <f>IF(fun[[#This Row],[ExterQual]]="Ex",5,IF(fun[[#This Row],[ExterQual]]="Gd",4,IF(fun[[#This Row],[ExterQual]]="TA",3,IF(fun[[#This Row],[ExterQual]]="Fa",2,1))))</f>
        <v>4</v>
      </c>
      <c r="AI551" t="s">
        <v>124</v>
      </c>
      <c r="AJ551">
        <f>IF(fun[[#This Row],[ExterCond]]="Ex",5,IF(fun[[#This Row],[ExterCond]]="Gd",4,IF(fun[[#This Row],[ExterCond]]="TA",3,IF(fun[[#This Row],[ExterCond]]="Fa",2,1))))</f>
        <v>3</v>
      </c>
      <c r="AK551" t="s">
        <v>125</v>
      </c>
      <c r="AL551" t="s">
        <v>123</v>
      </c>
      <c r="AM551">
        <f>IF(fun[[#This Row],[BsmtQual]]="Ex",5,IF(fun[[#This Row],[BsmtQual]]="Gd",4,IF(fun[[#This Row],[BsmtQual]]="TA",3,IF(fun[[#This Row],[BsmtQual]]="Fa",2,IF(fun[[#This Row],[BsmtQual]]="Po",1,0)))))</f>
        <v>4</v>
      </c>
      <c r="AN551" t="s">
        <v>124</v>
      </c>
      <c r="AO551">
        <f>IF(fun[[#This Row],[BsmtCond]]="Ex",5,IF(fun[[#This Row],[BsmtCond]]="Gd",4,IF(fun[[#This Row],[BsmtCond]]="TA",3,IF(fun[[#This Row],[BsmtCond]]="Fa",2,IF(fun[[#This Row],[BsmtCond]]="Po",1,0)))))</f>
        <v>3</v>
      </c>
      <c r="AP551" t="s">
        <v>126</v>
      </c>
      <c r="AQ551">
        <f>IF(fun[[#This Row],[BsmtExposure]]="Gd",3,IF(fun[[#This Row],[BsmtExposure]]="Av",2,IF(fun[[#This Row],[BsmtExposure]]="Mn",1,0)))</f>
        <v>0</v>
      </c>
      <c r="AR551" t="s">
        <v>128</v>
      </c>
      <c r="AS551">
        <v>0</v>
      </c>
      <c r="AT551" t="s">
        <v>128</v>
      </c>
      <c r="AU551">
        <v>0</v>
      </c>
      <c r="AV551">
        <v>912</v>
      </c>
      <c r="AW551">
        <v>912</v>
      </c>
      <c r="AX551" t="s">
        <v>129</v>
      </c>
      <c r="AY551" t="s">
        <v>130</v>
      </c>
      <c r="AZ551">
        <f>IF(fun[[#This Row],[HeatingQC]]="Ex",5,IF(fun[[#This Row],[HeatingQC]]="Gd",4,IF(fun[[#This Row],[HeatingQC]]="TA",3,IF(fun[[#This Row],[HeatingQC]]="Fa",2,IF(fun[[#This Row],[HeatingQC]]="Po",1,0)))))</f>
        <v>5</v>
      </c>
      <c r="BA551" t="s">
        <v>131</v>
      </c>
      <c r="BB551" t="s">
        <v>132</v>
      </c>
      <c r="BC551">
        <v>912</v>
      </c>
      <c r="BD551">
        <v>1182</v>
      </c>
      <c r="BE551">
        <v>0</v>
      </c>
      <c r="BF551">
        <v>2094</v>
      </c>
      <c r="BG551">
        <f>LOG(fun[[#This Row],[GrLivArea]])</f>
        <v>3.3209766773428235</v>
      </c>
      <c r="BH551">
        <v>0</v>
      </c>
      <c r="BI551">
        <v>0</v>
      </c>
      <c r="BJ551">
        <f>fun[[#This Row],[BsmtFullBath]]+(0.5*fun[[#This Row],[BsmtHalfBath]])</f>
        <v>0</v>
      </c>
      <c r="BK551">
        <v>2</v>
      </c>
      <c r="BL551">
        <v>1</v>
      </c>
      <c r="BM551">
        <f>fun[[#This Row],[HalfBath]]+fun[[#This Row],[TOTBaseBath]]+fun[[#This Row],[FullBath]]</f>
        <v>3</v>
      </c>
      <c r="BN551">
        <v>4</v>
      </c>
      <c r="BO551">
        <v>1</v>
      </c>
      <c r="BP551" t="s">
        <v>123</v>
      </c>
      <c r="BQ551">
        <f>IF(fun[[#This Row],[KitchenQual]]="Ex",5,IF(fun[[#This Row],[KitchenQual]]="Gd",4,IF(fun[[#This Row],[KitchenQual]]="TA",3,IF(fun[[#This Row],[KitchenQual]]="Fa",2,0))))</f>
        <v>4</v>
      </c>
      <c r="BR551">
        <v>8</v>
      </c>
      <c r="BS551" t="s">
        <v>133</v>
      </c>
      <c r="BT551">
        <v>1</v>
      </c>
      <c r="BU551" t="s">
        <v>123</v>
      </c>
      <c r="BV551">
        <f>IF(fun[[#This Row],[FireplaceQu]]="Ex",5,IF(fun[[#This Row],[FireplaceQu]]="Gd",4,IF(fun[[#This Row],[FireplaceQu]]="TA",3,IF(fun[[#This Row],[FireplaceQu]]="Fa",2,0))))</f>
        <v>4</v>
      </c>
      <c r="BW551" t="s">
        <v>182</v>
      </c>
      <c r="BX551">
        <v>2003</v>
      </c>
      <c r="BY551" t="s">
        <v>183</v>
      </c>
      <c r="BZ551">
        <v>2</v>
      </c>
      <c r="CA551">
        <v>615</v>
      </c>
      <c r="CB551" t="s">
        <v>124</v>
      </c>
      <c r="CC551">
        <f>IF(fun[[#This Row],[GarageQual]]="Ex",5,IF(fun[[#This Row],[GarageQual]]="Gd",4,IF(fun[[#This Row],[GarageQual]]="TA",3,IF(fun[[#This Row],[GarageQual]]="Fa",2,IF(fun[[#This Row],[GarageQual]]="Po",1,0)))))</f>
        <v>3</v>
      </c>
      <c r="CD551" t="s">
        <v>124</v>
      </c>
      <c r="CE551">
        <f>IF(fun[[#This Row],[GarageCond]]="Ex",5,IF(fun[[#This Row],[GarageCond]]="Gd",4,IF(fun[[#This Row],[GarageCond]]="TA",3,IF(fun[[#This Row],[GarageCond]]="Fa",2,IF(fun[[#This Row],[GarageCond]]="Po",1,0)))))</f>
        <v>3</v>
      </c>
      <c r="CF551" t="s">
        <v>131</v>
      </c>
      <c r="CG551">
        <v>182</v>
      </c>
      <c r="CH551">
        <v>182</v>
      </c>
      <c r="CI551">
        <v>0</v>
      </c>
      <c r="CJ551">
        <v>0</v>
      </c>
      <c r="CK551">
        <v>0</v>
      </c>
      <c r="CL551">
        <f>(0.5*fun[[#This Row],[WoodDeckSF]])+fun[[#This Row],[OpenPorchSF]]+(2*fun[[#This Row],[EnclosedPorch]])+(1.5*fun[[#This Row],[3SsnPorch]])+fun[[#This Row],[ScreenPorch]]</f>
        <v>273</v>
      </c>
      <c r="CM551">
        <v>0</v>
      </c>
      <c r="CN551" t="s">
        <v>109</v>
      </c>
      <c r="CO551">
        <f>IF(fun[[#This Row],[PoolQC]]="Ex",5,IF(fun[[#This Row],[PoolQC]]="Gd",4,IF(fun[[#This Row],[PoolQC]]="TA",3,IF(fun[[#This Row],[PoolQC]]="Fa",2,IF(fun[[#This Row],[PoolQC]]="Po",1,0)))))</f>
        <v>0</v>
      </c>
      <c r="CP551" t="s">
        <v>109</v>
      </c>
      <c r="CQ551" t="s">
        <v>109</v>
      </c>
      <c r="CR551">
        <v>0</v>
      </c>
      <c r="CS551">
        <v>11</v>
      </c>
      <c r="CT551">
        <v>2009</v>
      </c>
      <c r="CU551" t="s">
        <v>136</v>
      </c>
      <c r="CV551" t="s">
        <v>137</v>
      </c>
      <c r="CW551">
        <f>COUNTIF(fun[[#This Row],[Id]:[SaleCondition]],0)</f>
        <v>18</v>
      </c>
      <c r="CX551">
        <f>COUNTIF(fun[[#This Row],[Id]:[SaleCondition]],"NA")</f>
        <v>4</v>
      </c>
      <c r="CY551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551">
        <f>fun[NUM_ExCond]+fun[NUM_BsmtCond]+fun[NUM_GarCond]</f>
        <v>9</v>
      </c>
      <c r="DA5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5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551">
        <v>263000</v>
      </c>
    </row>
    <row r="552" spans="1:107" x14ac:dyDescent="0.25">
      <c r="A552">
        <v>551</v>
      </c>
      <c r="B552">
        <v>120</v>
      </c>
      <c r="C552" t="s">
        <v>107</v>
      </c>
      <c r="D552">
        <f>IF(fun[[#This Row],[MSZoning]]="RL",1,0)</f>
        <v>1</v>
      </c>
      <c r="E552">
        <f>IF(fun[[#This Row],[rl]]="RM",1,0)</f>
        <v>0</v>
      </c>
      <c r="F552">
        <f>IF(fun[[#This Row],[rm]]="RH",1,0)</f>
        <v>0</v>
      </c>
      <c r="G552">
        <f>IF(fun[[#This Row],[rh]]="C (all)",1,0)</f>
        <v>0</v>
      </c>
      <c r="H552">
        <v>53</v>
      </c>
      <c r="I552">
        <f>IF(fun[[#This Row],[LotFrontage]]="NA",0,fun[[#This Row],[LotFrontage]])</f>
        <v>53</v>
      </c>
      <c r="J552">
        <v>4043</v>
      </c>
      <c r="K552" t="s">
        <v>108</v>
      </c>
      <c r="L552" t="s">
        <v>109</v>
      </c>
      <c r="M552" t="s">
        <v>110</v>
      </c>
      <c r="N552" t="s">
        <v>111</v>
      </c>
      <c r="O552" t="s">
        <v>112</v>
      </c>
      <c r="P552" t="s">
        <v>113</v>
      </c>
      <c r="Q552" t="s">
        <v>114</v>
      </c>
      <c r="R552" t="s">
        <v>242</v>
      </c>
      <c r="S552" t="s">
        <v>116</v>
      </c>
      <c r="T552" t="s">
        <v>116</v>
      </c>
      <c r="U552" t="s">
        <v>205</v>
      </c>
      <c r="V552" t="s">
        <v>141</v>
      </c>
      <c r="W552">
        <v>6</v>
      </c>
      <c r="X552">
        <v>6</v>
      </c>
      <c r="Y552">
        <v>1977</v>
      </c>
      <c r="Z552">
        <v>1977</v>
      </c>
      <c r="AA552" t="s">
        <v>119</v>
      </c>
      <c r="AB552" t="s">
        <v>120</v>
      </c>
      <c r="AC552" t="s">
        <v>187</v>
      </c>
      <c r="AD552" t="s">
        <v>187</v>
      </c>
      <c r="AE552" t="s">
        <v>143</v>
      </c>
      <c r="AF552">
        <v>0</v>
      </c>
      <c r="AG552" t="s">
        <v>124</v>
      </c>
      <c r="AH552">
        <f>IF(fun[[#This Row],[ExterQual]]="Ex",5,IF(fun[[#This Row],[ExterQual]]="Gd",4,IF(fun[[#This Row],[ExterQual]]="TA",3,IF(fun[[#This Row],[ExterQual]]="Fa",2,1))))</f>
        <v>3</v>
      </c>
      <c r="AI552" t="s">
        <v>124</v>
      </c>
      <c r="AJ552">
        <f>IF(fun[[#This Row],[ExterCond]]="Ex",5,IF(fun[[#This Row],[ExterCond]]="Gd",4,IF(fun[[#This Row],[ExterCond]]="TA",3,IF(fun[[#This Row],[ExterCond]]="Fa",2,1))))</f>
        <v>3</v>
      </c>
      <c r="AK552" t="s">
        <v>144</v>
      </c>
      <c r="AL552" t="s">
        <v>123</v>
      </c>
      <c r="AM552">
        <f>IF(fun[[#This Row],[BsmtQual]]="Ex",5,IF(fun[[#This Row],[BsmtQual]]="Gd",4,IF(fun[[#This Row],[BsmtQual]]="TA",3,IF(fun[[#This Row],[BsmtQual]]="Fa",2,IF(fun[[#This Row],[BsmtQual]]="Po",1,0)))))</f>
        <v>4</v>
      </c>
      <c r="AN552" t="s">
        <v>124</v>
      </c>
      <c r="AO552">
        <f>IF(fun[[#This Row],[BsmtCond]]="Ex",5,IF(fun[[#This Row],[BsmtCond]]="Gd",4,IF(fun[[#This Row],[BsmtCond]]="TA",3,IF(fun[[#This Row],[BsmtCond]]="Fa",2,IF(fun[[#This Row],[BsmtCond]]="Po",1,0)))))</f>
        <v>3</v>
      </c>
      <c r="AP552" t="s">
        <v>126</v>
      </c>
      <c r="AQ552">
        <f>IF(fun[[#This Row],[BsmtExposure]]="Gd",3,IF(fun[[#This Row],[BsmtExposure]]="Av",2,IF(fun[[#This Row],[BsmtExposure]]="Mn",1,0)))</f>
        <v>0</v>
      </c>
      <c r="AR552" t="s">
        <v>145</v>
      </c>
      <c r="AS552">
        <v>559</v>
      </c>
      <c r="AT552" t="s">
        <v>128</v>
      </c>
      <c r="AU552">
        <v>0</v>
      </c>
      <c r="AV552">
        <v>510</v>
      </c>
      <c r="AW552">
        <v>1069</v>
      </c>
      <c r="AX552" t="s">
        <v>129</v>
      </c>
      <c r="AY552" t="s">
        <v>124</v>
      </c>
      <c r="AZ552">
        <f>IF(fun[[#This Row],[HeatingQC]]="Ex",5,IF(fun[[#This Row],[HeatingQC]]="Gd",4,IF(fun[[#This Row],[HeatingQC]]="TA",3,IF(fun[[#This Row],[HeatingQC]]="Fa",2,IF(fun[[#This Row],[HeatingQC]]="Po",1,0)))))</f>
        <v>3</v>
      </c>
      <c r="BA552" t="s">
        <v>131</v>
      </c>
      <c r="BB552" t="s">
        <v>132</v>
      </c>
      <c r="BC552">
        <v>1069</v>
      </c>
      <c r="BD552">
        <v>0</v>
      </c>
      <c r="BE552">
        <v>0</v>
      </c>
      <c r="BF552">
        <v>1069</v>
      </c>
      <c r="BG552">
        <f>LOG(fun[[#This Row],[GrLivArea]])</f>
        <v>3.0289777052087778</v>
      </c>
      <c r="BH552">
        <v>0</v>
      </c>
      <c r="BI552">
        <v>0</v>
      </c>
      <c r="BJ552">
        <f>fun[[#This Row],[BsmtFullBath]]+(0.5*fun[[#This Row],[BsmtHalfBath]])</f>
        <v>0</v>
      </c>
      <c r="BK552">
        <v>2</v>
      </c>
      <c r="BL552">
        <v>0</v>
      </c>
      <c r="BM552">
        <f>fun[[#This Row],[HalfBath]]+fun[[#This Row],[TOTBaseBath]]+fun[[#This Row],[FullBath]]</f>
        <v>2</v>
      </c>
      <c r="BN552">
        <v>2</v>
      </c>
      <c r="BO552">
        <v>1</v>
      </c>
      <c r="BP552" t="s">
        <v>124</v>
      </c>
      <c r="BQ552">
        <f>IF(fun[[#This Row],[KitchenQual]]="Ex",5,IF(fun[[#This Row],[KitchenQual]]="Gd",4,IF(fun[[#This Row],[KitchenQual]]="TA",3,IF(fun[[#This Row],[KitchenQual]]="Fa",2,0))))</f>
        <v>3</v>
      </c>
      <c r="BR552">
        <v>4</v>
      </c>
      <c r="BS552" t="s">
        <v>133</v>
      </c>
      <c r="BT552">
        <v>0</v>
      </c>
      <c r="BU552" t="s">
        <v>109</v>
      </c>
      <c r="BV552">
        <f>IF(fun[[#This Row],[FireplaceQu]]="Ex",5,IF(fun[[#This Row],[FireplaceQu]]="Gd",4,IF(fun[[#This Row],[FireplaceQu]]="TA",3,IF(fun[[#This Row],[FireplaceQu]]="Fa",2,0))))</f>
        <v>0</v>
      </c>
      <c r="BW552" t="s">
        <v>134</v>
      </c>
      <c r="BX552">
        <v>1977</v>
      </c>
      <c r="BY552" t="s">
        <v>135</v>
      </c>
      <c r="BZ552">
        <v>2</v>
      </c>
      <c r="CA552">
        <v>440</v>
      </c>
      <c r="CB552" t="s">
        <v>124</v>
      </c>
      <c r="CC552">
        <f>IF(fun[[#This Row],[GarageQual]]="Ex",5,IF(fun[[#This Row],[GarageQual]]="Gd",4,IF(fun[[#This Row],[GarageQual]]="TA",3,IF(fun[[#This Row],[GarageQual]]="Fa",2,IF(fun[[#This Row],[GarageQual]]="Po",1,0)))))</f>
        <v>3</v>
      </c>
      <c r="CD552" t="s">
        <v>124</v>
      </c>
      <c r="CE552">
        <f>IF(fun[[#This Row],[GarageCond]]="Ex",5,IF(fun[[#This Row],[GarageCond]]="Gd",4,IF(fun[[#This Row],[GarageCond]]="TA",3,IF(fun[[#This Row],[GarageCond]]="Fa",2,IF(fun[[#This Row],[GarageCond]]="Po",1,0)))))</f>
        <v>3</v>
      </c>
      <c r="CF552" t="s">
        <v>131</v>
      </c>
      <c r="CG552">
        <v>0</v>
      </c>
      <c r="CH552">
        <v>55</v>
      </c>
      <c r="CI552">
        <v>0</v>
      </c>
      <c r="CJ552">
        <v>0</v>
      </c>
      <c r="CK552">
        <v>200</v>
      </c>
      <c r="CL552">
        <f>(0.5*fun[[#This Row],[WoodDeckSF]])+fun[[#This Row],[OpenPorchSF]]+(2*fun[[#This Row],[EnclosedPorch]])+(1.5*fun[[#This Row],[3SsnPorch]])+fun[[#This Row],[ScreenPorch]]</f>
        <v>255</v>
      </c>
      <c r="CM552">
        <v>0</v>
      </c>
      <c r="CN552" t="s">
        <v>109</v>
      </c>
      <c r="CO552">
        <f>IF(fun[[#This Row],[PoolQC]]="Ex",5,IF(fun[[#This Row],[PoolQC]]="Gd",4,IF(fun[[#This Row],[PoolQC]]="TA",3,IF(fun[[#This Row],[PoolQC]]="Fa",2,IF(fun[[#This Row],[PoolQC]]="Po",1,0)))))</f>
        <v>0</v>
      </c>
      <c r="CP552" t="s">
        <v>109</v>
      </c>
      <c r="CQ552" t="s">
        <v>109</v>
      </c>
      <c r="CR552">
        <v>0</v>
      </c>
      <c r="CS552">
        <v>10</v>
      </c>
      <c r="CT552">
        <v>2008</v>
      </c>
      <c r="CU552" t="s">
        <v>199</v>
      </c>
      <c r="CV552" t="s">
        <v>154</v>
      </c>
      <c r="CW552">
        <f>COUNTIF(fun[[#This Row],[Id]:[SaleCondition]],0)</f>
        <v>20</v>
      </c>
      <c r="CX552">
        <f>COUNTIF(fun[[#This Row],[Id]:[SaleCondition]],"NA")</f>
        <v>5</v>
      </c>
      <c r="CY552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552">
        <f>fun[NUM_ExCond]+fun[NUM_BsmtCond]+fun[NUM_GarCond]</f>
        <v>9</v>
      </c>
      <c r="DA5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5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</v>
      </c>
      <c r="DC552">
        <v>140000</v>
      </c>
    </row>
    <row r="553" spans="1:107" x14ac:dyDescent="0.25">
      <c r="A553">
        <v>552</v>
      </c>
      <c r="B553">
        <v>20</v>
      </c>
      <c r="C553" t="s">
        <v>168</v>
      </c>
      <c r="D553">
        <f>IF(fun[[#This Row],[MSZoning]]="RL",1,0)</f>
        <v>0</v>
      </c>
      <c r="E553">
        <f>IF(fun[[#This Row],[rl]]="RM",1,0)</f>
        <v>0</v>
      </c>
      <c r="F553">
        <f>IF(fun[[#This Row],[rm]]="RH",1,0)</f>
        <v>0</v>
      </c>
      <c r="G553">
        <f>IF(fun[[#This Row],[rh]]="C (all)",1,0)</f>
        <v>0</v>
      </c>
      <c r="H553">
        <v>50</v>
      </c>
      <c r="I553">
        <f>IF(fun[[#This Row],[LotFrontage]]="NA",0,fun[[#This Row],[LotFrontage]])</f>
        <v>50</v>
      </c>
      <c r="J553">
        <v>6000</v>
      </c>
      <c r="K553" t="s">
        <v>108</v>
      </c>
      <c r="L553" t="s">
        <v>109</v>
      </c>
      <c r="M553" t="s">
        <v>110</v>
      </c>
      <c r="N553" t="s">
        <v>111</v>
      </c>
      <c r="O553" t="s">
        <v>112</v>
      </c>
      <c r="P553" t="s">
        <v>113</v>
      </c>
      <c r="Q553" t="s">
        <v>114</v>
      </c>
      <c r="R553" t="s">
        <v>169</v>
      </c>
      <c r="S553" t="s">
        <v>116</v>
      </c>
      <c r="T553" t="s">
        <v>116</v>
      </c>
      <c r="U553" t="s">
        <v>117</v>
      </c>
      <c r="V553" t="s">
        <v>141</v>
      </c>
      <c r="W553">
        <v>5</v>
      </c>
      <c r="X553">
        <v>6</v>
      </c>
      <c r="Y553">
        <v>1957</v>
      </c>
      <c r="Z553">
        <v>1957</v>
      </c>
      <c r="AA553" t="s">
        <v>178</v>
      </c>
      <c r="AB553" t="s">
        <v>120</v>
      </c>
      <c r="AC553" t="s">
        <v>122</v>
      </c>
      <c r="AD553" t="s">
        <v>122</v>
      </c>
      <c r="AE553" t="s">
        <v>143</v>
      </c>
      <c r="AF553">
        <v>0</v>
      </c>
      <c r="AG553" t="s">
        <v>124</v>
      </c>
      <c r="AH553">
        <f>IF(fun[[#This Row],[ExterQual]]="Ex",5,IF(fun[[#This Row],[ExterQual]]="Gd",4,IF(fun[[#This Row],[ExterQual]]="TA",3,IF(fun[[#This Row],[ExterQual]]="Fa",2,1))))</f>
        <v>3</v>
      </c>
      <c r="AI553" t="s">
        <v>124</v>
      </c>
      <c r="AJ553">
        <f>IF(fun[[#This Row],[ExterCond]]="Ex",5,IF(fun[[#This Row],[ExterCond]]="Gd",4,IF(fun[[#This Row],[ExterCond]]="TA",3,IF(fun[[#This Row],[ExterCond]]="Fa",2,1))))</f>
        <v>3</v>
      </c>
      <c r="AK553" t="s">
        <v>144</v>
      </c>
      <c r="AL553" t="s">
        <v>124</v>
      </c>
      <c r="AM553">
        <f>IF(fun[[#This Row],[BsmtQual]]="Ex",5,IF(fun[[#This Row],[BsmtQual]]="Gd",4,IF(fun[[#This Row],[BsmtQual]]="TA",3,IF(fun[[#This Row],[BsmtQual]]="Fa",2,IF(fun[[#This Row],[BsmtQual]]="Po",1,0)))))</f>
        <v>3</v>
      </c>
      <c r="AN553" t="s">
        <v>124</v>
      </c>
      <c r="AO553">
        <f>IF(fun[[#This Row],[BsmtCond]]="Ex",5,IF(fun[[#This Row],[BsmtCond]]="Gd",4,IF(fun[[#This Row],[BsmtCond]]="TA",3,IF(fun[[#This Row],[BsmtCond]]="Fa",2,IF(fun[[#This Row],[BsmtCond]]="Po",1,0)))))</f>
        <v>3</v>
      </c>
      <c r="AP553" t="s">
        <v>126</v>
      </c>
      <c r="AQ553">
        <f>IF(fun[[#This Row],[BsmtExposure]]="Gd",3,IF(fun[[#This Row],[BsmtExposure]]="Av",2,IF(fun[[#This Row],[BsmtExposure]]="Mn",1,0)))</f>
        <v>0</v>
      </c>
      <c r="AR553" t="s">
        <v>179</v>
      </c>
      <c r="AS553">
        <v>308</v>
      </c>
      <c r="AT553" t="s">
        <v>128</v>
      </c>
      <c r="AU553">
        <v>0</v>
      </c>
      <c r="AV553">
        <v>620</v>
      </c>
      <c r="AW553">
        <v>928</v>
      </c>
      <c r="AX553" t="s">
        <v>129</v>
      </c>
      <c r="AY553" t="s">
        <v>123</v>
      </c>
      <c r="AZ553">
        <f>IF(fun[[#This Row],[HeatingQC]]="Ex",5,IF(fun[[#This Row],[HeatingQC]]="Gd",4,IF(fun[[#This Row],[HeatingQC]]="TA",3,IF(fun[[#This Row],[HeatingQC]]="Fa",2,IF(fun[[#This Row],[HeatingQC]]="Po",1,0)))))</f>
        <v>4</v>
      </c>
      <c r="BA553" t="s">
        <v>131</v>
      </c>
      <c r="BB553" t="s">
        <v>190</v>
      </c>
      <c r="BC553">
        <v>928</v>
      </c>
      <c r="BD553">
        <v>0</v>
      </c>
      <c r="BE553">
        <v>0</v>
      </c>
      <c r="BF553">
        <v>928</v>
      </c>
      <c r="BG553">
        <f>LOG(fun[[#This Row],[GrLivArea]])</f>
        <v>2.9675479762188619</v>
      </c>
      <c r="BH553">
        <v>0</v>
      </c>
      <c r="BI553">
        <v>0</v>
      </c>
      <c r="BJ553">
        <f>fun[[#This Row],[BsmtFullBath]]+(0.5*fun[[#This Row],[BsmtHalfBath]])</f>
        <v>0</v>
      </c>
      <c r="BK553">
        <v>1</v>
      </c>
      <c r="BL553">
        <v>0</v>
      </c>
      <c r="BM553">
        <f>fun[[#This Row],[HalfBath]]+fun[[#This Row],[TOTBaseBath]]+fun[[#This Row],[FullBath]]</f>
        <v>1</v>
      </c>
      <c r="BN553">
        <v>3</v>
      </c>
      <c r="BO553">
        <v>1</v>
      </c>
      <c r="BP553" t="s">
        <v>124</v>
      </c>
      <c r="BQ553">
        <f>IF(fun[[#This Row],[KitchenQual]]="Ex",5,IF(fun[[#This Row],[KitchenQual]]="Gd",4,IF(fun[[#This Row],[KitchenQual]]="TA",3,IF(fun[[#This Row],[KitchenQual]]="Fa",2,0))))</f>
        <v>3</v>
      </c>
      <c r="BR553">
        <v>5</v>
      </c>
      <c r="BS553" t="s">
        <v>133</v>
      </c>
      <c r="BT553">
        <v>0</v>
      </c>
      <c r="BU553" t="s">
        <v>109</v>
      </c>
      <c r="BV553">
        <f>IF(fun[[#This Row],[FireplaceQu]]="Ex",5,IF(fun[[#This Row],[FireplaceQu]]="Gd",4,IF(fun[[#This Row],[FireplaceQu]]="TA",3,IF(fun[[#This Row],[FireplaceQu]]="Fa",2,0))))</f>
        <v>0</v>
      </c>
      <c r="BW553" t="s">
        <v>134</v>
      </c>
      <c r="BX553">
        <v>1957</v>
      </c>
      <c r="BY553" t="s">
        <v>183</v>
      </c>
      <c r="BZ553">
        <v>1</v>
      </c>
      <c r="CA553">
        <v>288</v>
      </c>
      <c r="CB553" t="s">
        <v>124</v>
      </c>
      <c r="CC553">
        <f>IF(fun[[#This Row],[GarageQual]]="Ex",5,IF(fun[[#This Row],[GarageQual]]="Gd",4,IF(fun[[#This Row],[GarageQual]]="TA",3,IF(fun[[#This Row],[GarageQual]]="Fa",2,IF(fun[[#This Row],[GarageQual]]="Po",1,0)))))</f>
        <v>3</v>
      </c>
      <c r="CD553" t="s">
        <v>124</v>
      </c>
      <c r="CE553">
        <f>IF(fun[[#This Row],[GarageCond]]="Ex",5,IF(fun[[#This Row],[GarageCond]]="Gd",4,IF(fun[[#This Row],[GarageCond]]="TA",3,IF(fun[[#This Row],[GarageCond]]="Fa",2,IF(fun[[#This Row],[GarageCond]]="Po",1,0)))))</f>
        <v>3</v>
      </c>
      <c r="CF553" t="s">
        <v>131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f>(0.5*fun[[#This Row],[WoodDeckSF]])+fun[[#This Row],[OpenPorchSF]]+(2*fun[[#This Row],[EnclosedPorch]])+(1.5*fun[[#This Row],[3SsnPorch]])+fun[[#This Row],[ScreenPorch]]</f>
        <v>0</v>
      </c>
      <c r="CM553">
        <v>0</v>
      </c>
      <c r="CN553" t="s">
        <v>109</v>
      </c>
      <c r="CO553">
        <f>IF(fun[[#This Row],[PoolQC]]="Ex",5,IF(fun[[#This Row],[PoolQC]]="Gd",4,IF(fun[[#This Row],[PoolQC]]="TA",3,IF(fun[[#This Row],[PoolQC]]="Fa",2,IF(fun[[#This Row],[PoolQC]]="Po",1,0)))))</f>
        <v>0</v>
      </c>
      <c r="CP553" t="s">
        <v>109</v>
      </c>
      <c r="CQ553" t="s">
        <v>109</v>
      </c>
      <c r="CR553">
        <v>0</v>
      </c>
      <c r="CS553">
        <v>6</v>
      </c>
      <c r="CT553">
        <v>2008</v>
      </c>
      <c r="CU553" t="s">
        <v>136</v>
      </c>
      <c r="CV553" t="s">
        <v>137</v>
      </c>
      <c r="CW553">
        <f>COUNTIF(fun[[#This Row],[Id]:[SaleCondition]],0)</f>
        <v>24</v>
      </c>
      <c r="CX553">
        <f>COUNTIF(fun[[#This Row],[Id]:[SaleCondition]],"NA")</f>
        <v>5</v>
      </c>
      <c r="CY553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553">
        <f>fun[NUM_ExCond]+fun[NUM_BsmtCond]+fun[NUM_GarCond]</f>
        <v>9</v>
      </c>
      <c r="DA5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5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52.75</v>
      </c>
      <c r="DC553">
        <v>112500</v>
      </c>
    </row>
    <row r="554" spans="1:107" x14ac:dyDescent="0.25">
      <c r="A554">
        <v>553</v>
      </c>
      <c r="B554">
        <v>20</v>
      </c>
      <c r="C554" t="s">
        <v>107</v>
      </c>
      <c r="D554">
        <f>IF(fun[[#This Row],[MSZoning]]="RL",1,0)</f>
        <v>1</v>
      </c>
      <c r="E554">
        <f>IF(fun[[#This Row],[rl]]="RM",1,0)</f>
        <v>0</v>
      </c>
      <c r="F554">
        <f>IF(fun[[#This Row],[rm]]="RH",1,0)</f>
        <v>0</v>
      </c>
      <c r="G554">
        <f>IF(fun[[#This Row],[rh]]="C (all)",1,0)</f>
        <v>0</v>
      </c>
      <c r="H554">
        <v>87</v>
      </c>
      <c r="I554">
        <f>IF(fun[[#This Row],[LotFrontage]]="NA",0,fun[[#This Row],[LotFrontage]])</f>
        <v>87</v>
      </c>
      <c r="J554">
        <v>11146</v>
      </c>
      <c r="K554" t="s">
        <v>108</v>
      </c>
      <c r="L554" t="s">
        <v>109</v>
      </c>
      <c r="M554" t="s">
        <v>146</v>
      </c>
      <c r="N554" t="s">
        <v>111</v>
      </c>
      <c r="O554" t="s">
        <v>112</v>
      </c>
      <c r="P554" t="s">
        <v>113</v>
      </c>
      <c r="Q554" t="s">
        <v>114</v>
      </c>
      <c r="R554" t="s">
        <v>180</v>
      </c>
      <c r="S554" t="s">
        <v>116</v>
      </c>
      <c r="T554" t="s">
        <v>116</v>
      </c>
      <c r="U554" t="s">
        <v>117</v>
      </c>
      <c r="V554" t="s">
        <v>141</v>
      </c>
      <c r="W554">
        <v>8</v>
      </c>
      <c r="X554">
        <v>5</v>
      </c>
      <c r="Y554">
        <v>2006</v>
      </c>
      <c r="Z554">
        <v>2006</v>
      </c>
      <c r="AA554" t="s">
        <v>119</v>
      </c>
      <c r="AB554" t="s">
        <v>120</v>
      </c>
      <c r="AC554" t="s">
        <v>121</v>
      </c>
      <c r="AD554" t="s">
        <v>121</v>
      </c>
      <c r="AE554" t="s">
        <v>163</v>
      </c>
      <c r="AF554">
        <v>250</v>
      </c>
      <c r="AG554" t="s">
        <v>123</v>
      </c>
      <c r="AH554">
        <f>IF(fun[[#This Row],[ExterQual]]="Ex",5,IF(fun[[#This Row],[ExterQual]]="Gd",4,IF(fun[[#This Row],[ExterQual]]="TA",3,IF(fun[[#This Row],[ExterQual]]="Fa",2,1))))</f>
        <v>4</v>
      </c>
      <c r="AI554" t="s">
        <v>124</v>
      </c>
      <c r="AJ554">
        <f>IF(fun[[#This Row],[ExterCond]]="Ex",5,IF(fun[[#This Row],[ExterCond]]="Gd",4,IF(fun[[#This Row],[ExterCond]]="TA",3,IF(fun[[#This Row],[ExterCond]]="Fa",2,1))))</f>
        <v>3</v>
      </c>
      <c r="AK554" t="s">
        <v>125</v>
      </c>
      <c r="AL554" t="s">
        <v>130</v>
      </c>
      <c r="AM554">
        <f>IF(fun[[#This Row],[BsmtQual]]="Ex",5,IF(fun[[#This Row],[BsmtQual]]="Gd",4,IF(fun[[#This Row],[BsmtQual]]="TA",3,IF(fun[[#This Row],[BsmtQual]]="Fa",2,IF(fun[[#This Row],[BsmtQual]]="Po",1,0)))))</f>
        <v>5</v>
      </c>
      <c r="AN554" t="s">
        <v>124</v>
      </c>
      <c r="AO554">
        <f>IF(fun[[#This Row],[BsmtCond]]="Ex",5,IF(fun[[#This Row],[BsmtCond]]="Gd",4,IF(fun[[#This Row],[BsmtCond]]="TA",3,IF(fun[[#This Row],[BsmtCond]]="Fa",2,IF(fun[[#This Row],[BsmtCond]]="Po",1,0)))))</f>
        <v>3</v>
      </c>
      <c r="AP554" t="s">
        <v>156</v>
      </c>
      <c r="AQ554">
        <f>IF(fun[[#This Row],[BsmtExposure]]="Gd",3,IF(fun[[#This Row],[BsmtExposure]]="Av",2,IF(fun[[#This Row],[BsmtExposure]]="Mn",1,0)))</f>
        <v>2</v>
      </c>
      <c r="AR554" t="s">
        <v>128</v>
      </c>
      <c r="AS554">
        <v>0</v>
      </c>
      <c r="AT554" t="s">
        <v>128</v>
      </c>
      <c r="AU554">
        <v>0</v>
      </c>
      <c r="AV554">
        <v>1709</v>
      </c>
      <c r="AW554">
        <v>1709</v>
      </c>
      <c r="AX554" t="s">
        <v>129</v>
      </c>
      <c r="AY554" t="s">
        <v>130</v>
      </c>
      <c r="AZ554">
        <f>IF(fun[[#This Row],[HeatingQC]]="Ex",5,IF(fun[[#This Row],[HeatingQC]]="Gd",4,IF(fun[[#This Row],[HeatingQC]]="TA",3,IF(fun[[#This Row],[HeatingQC]]="Fa",2,IF(fun[[#This Row],[HeatingQC]]="Po",1,0)))))</f>
        <v>5</v>
      </c>
      <c r="BA554" t="s">
        <v>131</v>
      </c>
      <c r="BB554" t="s">
        <v>132</v>
      </c>
      <c r="BC554">
        <v>1717</v>
      </c>
      <c r="BD554">
        <v>0</v>
      </c>
      <c r="BE554">
        <v>0</v>
      </c>
      <c r="BF554">
        <v>1717</v>
      </c>
      <c r="BG554">
        <f>LOG(fun[[#This Row],[GrLivArea]])</f>
        <v>3.2347702951609163</v>
      </c>
      <c r="BH554">
        <v>0</v>
      </c>
      <c r="BI554">
        <v>0</v>
      </c>
      <c r="BJ554">
        <f>fun[[#This Row],[BsmtFullBath]]+(0.5*fun[[#This Row],[BsmtHalfBath]])</f>
        <v>0</v>
      </c>
      <c r="BK554">
        <v>2</v>
      </c>
      <c r="BL554">
        <v>0</v>
      </c>
      <c r="BM554">
        <f>fun[[#This Row],[HalfBath]]+fun[[#This Row],[TOTBaseBath]]+fun[[#This Row],[FullBath]]</f>
        <v>2</v>
      </c>
      <c r="BN554">
        <v>3</v>
      </c>
      <c r="BO554">
        <v>1</v>
      </c>
      <c r="BP554" t="s">
        <v>123</v>
      </c>
      <c r="BQ554">
        <f>IF(fun[[#This Row],[KitchenQual]]="Ex",5,IF(fun[[#This Row],[KitchenQual]]="Gd",4,IF(fun[[#This Row],[KitchenQual]]="TA",3,IF(fun[[#This Row],[KitchenQual]]="Fa",2,0))))</f>
        <v>4</v>
      </c>
      <c r="BR554">
        <v>7</v>
      </c>
      <c r="BS554" t="s">
        <v>133</v>
      </c>
      <c r="BT554">
        <v>1</v>
      </c>
      <c r="BU554" t="s">
        <v>123</v>
      </c>
      <c r="BV554">
        <f>IF(fun[[#This Row],[FireplaceQu]]="Ex",5,IF(fun[[#This Row],[FireplaceQu]]="Gd",4,IF(fun[[#This Row],[FireplaceQu]]="TA",3,IF(fun[[#This Row],[FireplaceQu]]="Fa",2,0))))</f>
        <v>4</v>
      </c>
      <c r="BW554" t="s">
        <v>134</v>
      </c>
      <c r="BX554">
        <v>2006</v>
      </c>
      <c r="BY554" t="s">
        <v>135</v>
      </c>
      <c r="BZ554">
        <v>3</v>
      </c>
      <c r="CA554">
        <v>908</v>
      </c>
      <c r="CB554" t="s">
        <v>124</v>
      </c>
      <c r="CC554">
        <f>IF(fun[[#This Row],[GarageQual]]="Ex",5,IF(fun[[#This Row],[GarageQual]]="Gd",4,IF(fun[[#This Row],[GarageQual]]="TA",3,IF(fun[[#This Row],[GarageQual]]="Fa",2,IF(fun[[#This Row],[GarageQual]]="Po",1,0)))))</f>
        <v>3</v>
      </c>
      <c r="CD554" t="s">
        <v>124</v>
      </c>
      <c r="CE554">
        <f>IF(fun[[#This Row],[GarageCond]]="Ex",5,IF(fun[[#This Row],[GarageCond]]="Gd",4,IF(fun[[#This Row],[GarageCond]]="TA",3,IF(fun[[#This Row],[GarageCond]]="Fa",2,IF(fun[[#This Row],[GarageCond]]="Po",1,0)))))</f>
        <v>3</v>
      </c>
      <c r="CF554" t="s">
        <v>131</v>
      </c>
      <c r="CG554">
        <v>169</v>
      </c>
      <c r="CH554">
        <v>39</v>
      </c>
      <c r="CI554">
        <v>0</v>
      </c>
      <c r="CJ554">
        <v>0</v>
      </c>
      <c r="CK554">
        <v>0</v>
      </c>
      <c r="CL554">
        <f>(0.5*fun[[#This Row],[WoodDeckSF]])+fun[[#This Row],[OpenPorchSF]]+(2*fun[[#This Row],[EnclosedPorch]])+(1.5*fun[[#This Row],[3SsnPorch]])+fun[[#This Row],[ScreenPorch]]</f>
        <v>123.5</v>
      </c>
      <c r="CM554">
        <v>0</v>
      </c>
      <c r="CN554" t="s">
        <v>109</v>
      </c>
      <c r="CO554">
        <f>IF(fun[[#This Row],[PoolQC]]="Ex",5,IF(fun[[#This Row],[PoolQC]]="Gd",4,IF(fun[[#This Row],[PoolQC]]="TA",3,IF(fun[[#This Row],[PoolQC]]="Fa",2,IF(fun[[#This Row],[PoolQC]]="Po",1,0)))))</f>
        <v>0</v>
      </c>
      <c r="CP554" t="s">
        <v>109</v>
      </c>
      <c r="CQ554" t="s">
        <v>109</v>
      </c>
      <c r="CR554">
        <v>0</v>
      </c>
      <c r="CS554">
        <v>7</v>
      </c>
      <c r="CT554">
        <v>2009</v>
      </c>
      <c r="CU554" t="s">
        <v>136</v>
      </c>
      <c r="CV554" t="s">
        <v>137</v>
      </c>
      <c r="CW554">
        <f>COUNTIF(fun[[#This Row],[Id]:[SaleCondition]],0)</f>
        <v>17</v>
      </c>
      <c r="CX554">
        <f>COUNTIF(fun[[#This Row],[Id]:[SaleCondition]],"NA")</f>
        <v>4</v>
      </c>
      <c r="CY554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554">
        <f>fun[NUM_ExCond]+fun[NUM_BsmtCond]+fun[NUM_GarCond]</f>
        <v>9</v>
      </c>
      <c r="DA5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5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554">
        <v>255500</v>
      </c>
    </row>
    <row r="555" spans="1:107" x14ac:dyDescent="0.25">
      <c r="A555">
        <v>554</v>
      </c>
      <c r="B555">
        <v>20</v>
      </c>
      <c r="C555" t="s">
        <v>107</v>
      </c>
      <c r="D555">
        <f>IF(fun[[#This Row],[MSZoning]]="RL",1,0)</f>
        <v>1</v>
      </c>
      <c r="E555">
        <f>IF(fun[[#This Row],[rl]]="RM",1,0)</f>
        <v>0</v>
      </c>
      <c r="F555">
        <f>IF(fun[[#This Row],[rm]]="RH",1,0)</f>
        <v>0</v>
      </c>
      <c r="G555">
        <f>IF(fun[[#This Row],[rh]]="C (all)",1,0)</f>
        <v>0</v>
      </c>
      <c r="H555">
        <v>67</v>
      </c>
      <c r="I555">
        <f>IF(fun[[#This Row],[LotFrontage]]="NA",0,fun[[#This Row],[LotFrontage]])</f>
        <v>67</v>
      </c>
      <c r="J555">
        <v>8777</v>
      </c>
      <c r="K555" t="s">
        <v>108</v>
      </c>
      <c r="L555" t="s">
        <v>109</v>
      </c>
      <c r="M555" t="s">
        <v>110</v>
      </c>
      <c r="N555" t="s">
        <v>111</v>
      </c>
      <c r="O555" t="s">
        <v>112</v>
      </c>
      <c r="P555" t="s">
        <v>113</v>
      </c>
      <c r="Q555" t="s">
        <v>114</v>
      </c>
      <c r="R555" t="s">
        <v>211</v>
      </c>
      <c r="S555" t="s">
        <v>140</v>
      </c>
      <c r="T555" t="s">
        <v>116</v>
      </c>
      <c r="U555" t="s">
        <v>117</v>
      </c>
      <c r="V555" t="s">
        <v>141</v>
      </c>
      <c r="W555">
        <v>4</v>
      </c>
      <c r="X555">
        <v>5</v>
      </c>
      <c r="Y555">
        <v>1949</v>
      </c>
      <c r="Z555">
        <v>2003</v>
      </c>
      <c r="AA555" t="s">
        <v>119</v>
      </c>
      <c r="AB555" t="s">
        <v>120</v>
      </c>
      <c r="AC555" t="s">
        <v>121</v>
      </c>
      <c r="AD555" t="s">
        <v>121</v>
      </c>
      <c r="AE555" t="s">
        <v>143</v>
      </c>
      <c r="AF555">
        <v>0</v>
      </c>
      <c r="AG555" t="s">
        <v>124</v>
      </c>
      <c r="AH555">
        <f>IF(fun[[#This Row],[ExterQual]]="Ex",5,IF(fun[[#This Row],[ExterQual]]="Gd",4,IF(fun[[#This Row],[ExterQual]]="TA",3,IF(fun[[#This Row],[ExterQual]]="Fa",2,1))))</f>
        <v>3</v>
      </c>
      <c r="AI555" t="s">
        <v>124</v>
      </c>
      <c r="AJ555">
        <f>IF(fun[[#This Row],[ExterCond]]="Ex",5,IF(fun[[#This Row],[ExterCond]]="Gd",4,IF(fun[[#This Row],[ExterCond]]="TA",3,IF(fun[[#This Row],[ExterCond]]="Fa",2,1))))</f>
        <v>3</v>
      </c>
      <c r="AK555" t="s">
        <v>144</v>
      </c>
      <c r="AL555" t="s">
        <v>109</v>
      </c>
      <c r="AM555">
        <f>IF(fun[[#This Row],[BsmtQual]]="Ex",5,IF(fun[[#This Row],[BsmtQual]]="Gd",4,IF(fun[[#This Row],[BsmtQual]]="TA",3,IF(fun[[#This Row],[BsmtQual]]="Fa",2,IF(fun[[#This Row],[BsmtQual]]="Po",1,0)))))</f>
        <v>0</v>
      </c>
      <c r="AN555" t="s">
        <v>109</v>
      </c>
      <c r="AO555">
        <f>IF(fun[[#This Row],[BsmtCond]]="Ex",5,IF(fun[[#This Row],[BsmtCond]]="Gd",4,IF(fun[[#This Row],[BsmtCond]]="TA",3,IF(fun[[#This Row],[BsmtCond]]="Fa",2,IF(fun[[#This Row],[BsmtCond]]="Po",1,0)))))</f>
        <v>0</v>
      </c>
      <c r="AP555" t="s">
        <v>109</v>
      </c>
      <c r="AQ555">
        <f>IF(fun[[#This Row],[BsmtExposure]]="Gd",3,IF(fun[[#This Row],[BsmtExposure]]="Av",2,IF(fun[[#This Row],[BsmtExposure]]="Mn",1,0)))</f>
        <v>0</v>
      </c>
      <c r="AR555" t="s">
        <v>109</v>
      </c>
      <c r="AS555">
        <v>0</v>
      </c>
      <c r="AT555" t="s">
        <v>109</v>
      </c>
      <c r="AU555">
        <v>0</v>
      </c>
      <c r="AV555">
        <v>0</v>
      </c>
      <c r="AW555">
        <v>0</v>
      </c>
      <c r="AX555" t="s">
        <v>129</v>
      </c>
      <c r="AY555" t="s">
        <v>130</v>
      </c>
      <c r="AZ555">
        <f>IF(fun[[#This Row],[HeatingQC]]="Ex",5,IF(fun[[#This Row],[HeatingQC]]="Gd",4,IF(fun[[#This Row],[HeatingQC]]="TA",3,IF(fun[[#This Row],[HeatingQC]]="Fa",2,IF(fun[[#This Row],[HeatingQC]]="Po",1,0)))))</f>
        <v>5</v>
      </c>
      <c r="BA555" t="s">
        <v>131</v>
      </c>
      <c r="BB555" t="s">
        <v>132</v>
      </c>
      <c r="BC555">
        <v>1126</v>
      </c>
      <c r="BD555">
        <v>0</v>
      </c>
      <c r="BE555">
        <v>0</v>
      </c>
      <c r="BF555">
        <v>1126</v>
      </c>
      <c r="BG555">
        <f>LOG(fun[[#This Row],[GrLivArea]])</f>
        <v>3.0515383905153275</v>
      </c>
      <c r="BH555">
        <v>0</v>
      </c>
      <c r="BI555">
        <v>0</v>
      </c>
      <c r="BJ555">
        <f>fun[[#This Row],[BsmtFullBath]]+(0.5*fun[[#This Row],[BsmtHalfBath]])</f>
        <v>0</v>
      </c>
      <c r="BK555">
        <v>2</v>
      </c>
      <c r="BL555">
        <v>0</v>
      </c>
      <c r="BM555">
        <f>fun[[#This Row],[HalfBath]]+fun[[#This Row],[TOTBaseBath]]+fun[[#This Row],[FullBath]]</f>
        <v>2</v>
      </c>
      <c r="BN555">
        <v>2</v>
      </c>
      <c r="BO555">
        <v>1</v>
      </c>
      <c r="BP555" t="s">
        <v>123</v>
      </c>
      <c r="BQ555">
        <f>IF(fun[[#This Row],[KitchenQual]]="Ex",5,IF(fun[[#This Row],[KitchenQual]]="Gd",4,IF(fun[[#This Row],[KitchenQual]]="TA",3,IF(fun[[#This Row],[KitchenQual]]="Fa",2,0))))</f>
        <v>4</v>
      </c>
      <c r="BR555">
        <v>5</v>
      </c>
      <c r="BS555" t="s">
        <v>133</v>
      </c>
      <c r="BT555">
        <v>0</v>
      </c>
      <c r="BU555" t="s">
        <v>109</v>
      </c>
      <c r="BV555">
        <f>IF(fun[[#This Row],[FireplaceQu]]="Ex",5,IF(fun[[#This Row],[FireplaceQu]]="Gd",4,IF(fun[[#This Row],[FireplaceQu]]="TA",3,IF(fun[[#This Row],[FireplaceQu]]="Fa",2,0))))</f>
        <v>0</v>
      </c>
      <c r="BW555" t="s">
        <v>153</v>
      </c>
      <c r="BX555">
        <v>2002</v>
      </c>
      <c r="BY555" t="s">
        <v>183</v>
      </c>
      <c r="BZ555">
        <v>2</v>
      </c>
      <c r="CA555">
        <v>520</v>
      </c>
      <c r="CB555" t="s">
        <v>124</v>
      </c>
      <c r="CC555">
        <f>IF(fun[[#This Row],[GarageQual]]="Ex",5,IF(fun[[#This Row],[GarageQual]]="Gd",4,IF(fun[[#This Row],[GarageQual]]="TA",3,IF(fun[[#This Row],[GarageQual]]="Fa",2,IF(fun[[#This Row],[GarageQual]]="Po",1,0)))))</f>
        <v>3</v>
      </c>
      <c r="CD555" t="s">
        <v>124</v>
      </c>
      <c r="CE555">
        <f>IF(fun[[#This Row],[GarageCond]]="Ex",5,IF(fun[[#This Row],[GarageCond]]="Gd",4,IF(fun[[#This Row],[GarageCond]]="TA",3,IF(fun[[#This Row],[GarageCond]]="Fa",2,IF(fun[[#This Row],[GarageCond]]="Po",1,0)))))</f>
        <v>3</v>
      </c>
      <c r="CF555" t="s">
        <v>203</v>
      </c>
      <c r="CG555">
        <v>0</v>
      </c>
      <c r="CH555">
        <v>96</v>
      </c>
      <c r="CI555">
        <v>0</v>
      </c>
      <c r="CJ555">
        <v>0</v>
      </c>
      <c r="CK555">
        <v>0</v>
      </c>
      <c r="CL555">
        <f>(0.5*fun[[#This Row],[WoodDeckSF]])+fun[[#This Row],[OpenPorchSF]]+(2*fun[[#This Row],[EnclosedPorch]])+(1.5*fun[[#This Row],[3SsnPorch]])+fun[[#This Row],[ScreenPorch]]</f>
        <v>96</v>
      </c>
      <c r="CM555">
        <v>0</v>
      </c>
      <c r="CN555" t="s">
        <v>109</v>
      </c>
      <c r="CO555">
        <f>IF(fun[[#This Row],[PoolQC]]="Ex",5,IF(fun[[#This Row],[PoolQC]]="Gd",4,IF(fun[[#This Row],[PoolQC]]="TA",3,IF(fun[[#This Row],[PoolQC]]="Fa",2,IF(fun[[#This Row],[PoolQC]]="Po",1,0)))))</f>
        <v>0</v>
      </c>
      <c r="CP555" t="s">
        <v>160</v>
      </c>
      <c r="CQ555" t="s">
        <v>109</v>
      </c>
      <c r="CR555">
        <v>0</v>
      </c>
      <c r="CS555">
        <v>5</v>
      </c>
      <c r="CT555">
        <v>2009</v>
      </c>
      <c r="CU555" t="s">
        <v>136</v>
      </c>
      <c r="CV555" t="s">
        <v>137</v>
      </c>
      <c r="CW555">
        <f>COUNTIF(fun[[#This Row],[Id]:[SaleCondition]],0)</f>
        <v>26</v>
      </c>
      <c r="CX555">
        <f>COUNTIF(fun[[#This Row],[Id]:[SaleCondition]],"NA")</f>
        <v>9</v>
      </c>
      <c r="CY555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555">
        <f>fun[NUM_ExCond]+fun[NUM_BsmtCond]+fun[NUM_GarCond]</f>
        <v>6</v>
      </c>
      <c r="DA5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5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</v>
      </c>
      <c r="DC555">
        <v>108000</v>
      </c>
    </row>
    <row r="556" spans="1:107" x14ac:dyDescent="0.25">
      <c r="A556">
        <v>555</v>
      </c>
      <c r="B556">
        <v>60</v>
      </c>
      <c r="C556" t="s">
        <v>107</v>
      </c>
      <c r="D556">
        <f>IF(fun[[#This Row],[MSZoning]]="RL",1,0)</f>
        <v>1</v>
      </c>
      <c r="E556">
        <f>IF(fun[[#This Row],[rl]]="RM",1,0)</f>
        <v>0</v>
      </c>
      <c r="F556">
        <f>IF(fun[[#This Row],[rm]]="RH",1,0)</f>
        <v>0</v>
      </c>
      <c r="G556">
        <f>IF(fun[[#This Row],[rh]]="C (all)",1,0)</f>
        <v>0</v>
      </c>
      <c r="H556">
        <v>85</v>
      </c>
      <c r="I556">
        <f>IF(fun[[#This Row],[LotFrontage]]="NA",0,fun[[#This Row],[LotFrontage]])</f>
        <v>85</v>
      </c>
      <c r="J556">
        <v>10625</v>
      </c>
      <c r="K556" t="s">
        <v>108</v>
      </c>
      <c r="L556" t="s">
        <v>109</v>
      </c>
      <c r="M556" t="s">
        <v>110</v>
      </c>
      <c r="N556" t="s">
        <v>111</v>
      </c>
      <c r="O556" t="s">
        <v>112</v>
      </c>
      <c r="P556" t="s">
        <v>113</v>
      </c>
      <c r="Q556" t="s">
        <v>114</v>
      </c>
      <c r="R556" t="s">
        <v>180</v>
      </c>
      <c r="S556" t="s">
        <v>116</v>
      </c>
      <c r="T556" t="s">
        <v>116</v>
      </c>
      <c r="U556" t="s">
        <v>117</v>
      </c>
      <c r="V556" t="s">
        <v>118</v>
      </c>
      <c r="W556">
        <v>7</v>
      </c>
      <c r="X556">
        <v>5</v>
      </c>
      <c r="Y556">
        <v>2003</v>
      </c>
      <c r="Z556">
        <v>2004</v>
      </c>
      <c r="AA556" t="s">
        <v>119</v>
      </c>
      <c r="AB556" t="s">
        <v>120</v>
      </c>
      <c r="AC556" t="s">
        <v>121</v>
      </c>
      <c r="AD556" t="s">
        <v>121</v>
      </c>
      <c r="AE556" t="s">
        <v>122</v>
      </c>
      <c r="AF556">
        <v>292</v>
      </c>
      <c r="AG556" t="s">
        <v>123</v>
      </c>
      <c r="AH556">
        <f>IF(fun[[#This Row],[ExterQual]]="Ex",5,IF(fun[[#This Row],[ExterQual]]="Gd",4,IF(fun[[#This Row],[ExterQual]]="TA",3,IF(fun[[#This Row],[ExterQual]]="Fa",2,1))))</f>
        <v>4</v>
      </c>
      <c r="AI556" t="s">
        <v>124</v>
      </c>
      <c r="AJ556">
        <f>IF(fun[[#This Row],[ExterCond]]="Ex",5,IF(fun[[#This Row],[ExterCond]]="Gd",4,IF(fun[[#This Row],[ExterCond]]="TA",3,IF(fun[[#This Row],[ExterCond]]="Fa",2,1))))</f>
        <v>3</v>
      </c>
      <c r="AK556" t="s">
        <v>125</v>
      </c>
      <c r="AL556" t="s">
        <v>123</v>
      </c>
      <c r="AM556">
        <f>IF(fun[[#This Row],[BsmtQual]]="Ex",5,IF(fun[[#This Row],[BsmtQual]]="Gd",4,IF(fun[[#This Row],[BsmtQual]]="TA",3,IF(fun[[#This Row],[BsmtQual]]="Fa",2,IF(fun[[#This Row],[BsmtQual]]="Po",1,0)))))</f>
        <v>4</v>
      </c>
      <c r="AN556" t="s">
        <v>124</v>
      </c>
      <c r="AO556">
        <f>IF(fun[[#This Row],[BsmtCond]]="Ex",5,IF(fun[[#This Row],[BsmtCond]]="Gd",4,IF(fun[[#This Row],[BsmtCond]]="TA",3,IF(fun[[#This Row],[BsmtCond]]="Fa",2,IF(fun[[#This Row],[BsmtCond]]="Po",1,0)))))</f>
        <v>3</v>
      </c>
      <c r="AP556" t="s">
        <v>126</v>
      </c>
      <c r="AQ556">
        <f>IF(fun[[#This Row],[BsmtExposure]]="Gd",3,IF(fun[[#This Row],[BsmtExposure]]="Av",2,IF(fun[[#This Row],[BsmtExposure]]="Mn",1,0)))</f>
        <v>0</v>
      </c>
      <c r="AR556" t="s">
        <v>127</v>
      </c>
      <c r="AS556">
        <v>866</v>
      </c>
      <c r="AT556" t="s">
        <v>128</v>
      </c>
      <c r="AU556">
        <v>0</v>
      </c>
      <c r="AV556">
        <v>132</v>
      </c>
      <c r="AW556">
        <v>998</v>
      </c>
      <c r="AX556" t="s">
        <v>129</v>
      </c>
      <c r="AY556" t="s">
        <v>130</v>
      </c>
      <c r="AZ556">
        <f>IF(fun[[#This Row],[HeatingQC]]="Ex",5,IF(fun[[#This Row],[HeatingQC]]="Gd",4,IF(fun[[#This Row],[HeatingQC]]="TA",3,IF(fun[[#This Row],[HeatingQC]]="Fa",2,IF(fun[[#This Row],[HeatingQC]]="Po",1,0)))))</f>
        <v>5</v>
      </c>
      <c r="BA556" t="s">
        <v>131</v>
      </c>
      <c r="BB556" t="s">
        <v>132</v>
      </c>
      <c r="BC556">
        <v>1006</v>
      </c>
      <c r="BD556">
        <v>1040</v>
      </c>
      <c r="BE556">
        <v>0</v>
      </c>
      <c r="BF556">
        <v>2046</v>
      </c>
      <c r="BG556">
        <f>LOG(fun[[#This Row],[GrLivArea]])</f>
        <v>3.3109056293761414</v>
      </c>
      <c r="BH556">
        <v>1</v>
      </c>
      <c r="BI556">
        <v>0</v>
      </c>
      <c r="BJ556">
        <f>fun[[#This Row],[BsmtFullBath]]+(0.5*fun[[#This Row],[BsmtHalfBath]])</f>
        <v>1</v>
      </c>
      <c r="BK556">
        <v>2</v>
      </c>
      <c r="BL556">
        <v>1</v>
      </c>
      <c r="BM556">
        <f>fun[[#This Row],[HalfBath]]+fun[[#This Row],[TOTBaseBath]]+fun[[#This Row],[FullBath]]</f>
        <v>4</v>
      </c>
      <c r="BN556">
        <v>3</v>
      </c>
      <c r="BO556">
        <v>1</v>
      </c>
      <c r="BP556" t="s">
        <v>123</v>
      </c>
      <c r="BQ556">
        <f>IF(fun[[#This Row],[KitchenQual]]="Ex",5,IF(fun[[#This Row],[KitchenQual]]="Gd",4,IF(fun[[#This Row],[KitchenQual]]="TA",3,IF(fun[[#This Row],[KitchenQual]]="Fa",2,0))))</f>
        <v>4</v>
      </c>
      <c r="BR556">
        <v>8</v>
      </c>
      <c r="BS556" t="s">
        <v>133</v>
      </c>
      <c r="BT556">
        <v>1</v>
      </c>
      <c r="BU556" t="s">
        <v>123</v>
      </c>
      <c r="BV556">
        <f>IF(fun[[#This Row],[FireplaceQu]]="Ex",5,IF(fun[[#This Row],[FireplaceQu]]="Gd",4,IF(fun[[#This Row],[FireplaceQu]]="TA",3,IF(fun[[#This Row],[FireplaceQu]]="Fa",2,0))))</f>
        <v>4</v>
      </c>
      <c r="BW556" t="s">
        <v>182</v>
      </c>
      <c r="BX556">
        <v>2003</v>
      </c>
      <c r="BY556" t="s">
        <v>135</v>
      </c>
      <c r="BZ556">
        <v>3</v>
      </c>
      <c r="CA556">
        <v>871</v>
      </c>
      <c r="CB556" t="s">
        <v>124</v>
      </c>
      <c r="CC556">
        <f>IF(fun[[#This Row],[GarageQual]]="Ex",5,IF(fun[[#This Row],[GarageQual]]="Gd",4,IF(fun[[#This Row],[GarageQual]]="TA",3,IF(fun[[#This Row],[GarageQual]]="Fa",2,IF(fun[[#This Row],[GarageQual]]="Po",1,0)))))</f>
        <v>3</v>
      </c>
      <c r="CD556" t="s">
        <v>124</v>
      </c>
      <c r="CE556">
        <f>IF(fun[[#This Row],[GarageCond]]="Ex",5,IF(fun[[#This Row],[GarageCond]]="Gd",4,IF(fun[[#This Row],[GarageCond]]="TA",3,IF(fun[[#This Row],[GarageCond]]="Fa",2,IF(fun[[#This Row],[GarageCond]]="Po",1,0)))))</f>
        <v>3</v>
      </c>
      <c r="CF556" t="s">
        <v>131</v>
      </c>
      <c r="CG556">
        <v>320</v>
      </c>
      <c r="CH556">
        <v>62</v>
      </c>
      <c r="CI556">
        <v>0</v>
      </c>
      <c r="CJ556">
        <v>0</v>
      </c>
      <c r="CK556">
        <v>0</v>
      </c>
      <c r="CL556">
        <f>(0.5*fun[[#This Row],[WoodDeckSF]])+fun[[#This Row],[OpenPorchSF]]+(2*fun[[#This Row],[EnclosedPorch]])+(1.5*fun[[#This Row],[3SsnPorch]])+fun[[#This Row],[ScreenPorch]]</f>
        <v>222</v>
      </c>
      <c r="CM556">
        <v>0</v>
      </c>
      <c r="CN556" t="s">
        <v>109</v>
      </c>
      <c r="CO556">
        <f>IF(fun[[#This Row],[PoolQC]]="Ex",5,IF(fun[[#This Row],[PoolQC]]="Gd",4,IF(fun[[#This Row],[PoolQC]]="TA",3,IF(fun[[#This Row],[PoolQC]]="Fa",2,IF(fun[[#This Row],[PoolQC]]="Po",1,0)))))</f>
        <v>0</v>
      </c>
      <c r="CP556" t="s">
        <v>109</v>
      </c>
      <c r="CQ556" t="s">
        <v>109</v>
      </c>
      <c r="CR556">
        <v>0</v>
      </c>
      <c r="CS556">
        <v>8</v>
      </c>
      <c r="CT556">
        <v>2008</v>
      </c>
      <c r="CU556" t="s">
        <v>136</v>
      </c>
      <c r="CV556" t="s">
        <v>137</v>
      </c>
      <c r="CW556">
        <f>COUNTIF(fun[[#This Row],[Id]:[SaleCondition]],0)</f>
        <v>13</v>
      </c>
      <c r="CX556">
        <f>COUNTIF(fun[[#This Row],[Id]:[SaleCondition]],"NA")</f>
        <v>4</v>
      </c>
      <c r="CY55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556">
        <f>fun[NUM_ExCond]+fun[NUM_BsmtCond]+fun[NUM_GarCond]</f>
        <v>9</v>
      </c>
      <c r="DA5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5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72.75</v>
      </c>
      <c r="DC556">
        <v>284000</v>
      </c>
    </row>
    <row r="557" spans="1:107" x14ac:dyDescent="0.25">
      <c r="A557">
        <v>556</v>
      </c>
      <c r="B557">
        <v>45</v>
      </c>
      <c r="C557" t="s">
        <v>168</v>
      </c>
      <c r="D557">
        <f>IF(fun[[#This Row],[MSZoning]]="RL",1,0)</f>
        <v>0</v>
      </c>
      <c r="E557">
        <f>IF(fun[[#This Row],[rl]]="RM",1,0)</f>
        <v>0</v>
      </c>
      <c r="F557">
        <f>IF(fun[[#This Row],[rm]]="RH",1,0)</f>
        <v>0</v>
      </c>
      <c r="G557">
        <f>IF(fun[[#This Row],[rh]]="C (all)",1,0)</f>
        <v>0</v>
      </c>
      <c r="H557">
        <v>58</v>
      </c>
      <c r="I557">
        <f>IF(fun[[#This Row],[LotFrontage]]="NA",0,fun[[#This Row],[LotFrontage]])</f>
        <v>58</v>
      </c>
      <c r="J557">
        <v>6380</v>
      </c>
      <c r="K557" t="s">
        <v>108</v>
      </c>
      <c r="L557" t="s">
        <v>109</v>
      </c>
      <c r="M557" t="s">
        <v>110</v>
      </c>
      <c r="N557" t="s">
        <v>111</v>
      </c>
      <c r="O557" t="s">
        <v>112</v>
      </c>
      <c r="P557" t="s">
        <v>113</v>
      </c>
      <c r="Q557" t="s">
        <v>114</v>
      </c>
      <c r="R557" t="s">
        <v>174</v>
      </c>
      <c r="S557" t="s">
        <v>116</v>
      </c>
      <c r="T557" t="s">
        <v>116</v>
      </c>
      <c r="U557" t="s">
        <v>117</v>
      </c>
      <c r="V557" t="s">
        <v>176</v>
      </c>
      <c r="W557">
        <v>5</v>
      </c>
      <c r="X557">
        <v>6</v>
      </c>
      <c r="Y557">
        <v>1922</v>
      </c>
      <c r="Z557">
        <v>1950</v>
      </c>
      <c r="AA557" t="s">
        <v>119</v>
      </c>
      <c r="AB557" t="s">
        <v>120</v>
      </c>
      <c r="AC557" t="s">
        <v>142</v>
      </c>
      <c r="AD557" t="s">
        <v>142</v>
      </c>
      <c r="AE557" t="s">
        <v>143</v>
      </c>
      <c r="AF557">
        <v>0</v>
      </c>
      <c r="AG557" t="s">
        <v>124</v>
      </c>
      <c r="AH557">
        <f>IF(fun[[#This Row],[ExterQual]]="Ex",5,IF(fun[[#This Row],[ExterQual]]="Gd",4,IF(fun[[#This Row],[ExterQual]]="TA",3,IF(fun[[#This Row],[ExterQual]]="Fa",2,1))))</f>
        <v>3</v>
      </c>
      <c r="AI557" t="s">
        <v>124</v>
      </c>
      <c r="AJ557">
        <f>IF(fun[[#This Row],[ExterCond]]="Ex",5,IF(fun[[#This Row],[ExterCond]]="Gd",4,IF(fun[[#This Row],[ExterCond]]="TA",3,IF(fun[[#This Row],[ExterCond]]="Fa",2,1))))</f>
        <v>3</v>
      </c>
      <c r="AK557" t="s">
        <v>152</v>
      </c>
      <c r="AL557" t="s">
        <v>124</v>
      </c>
      <c r="AM557">
        <f>IF(fun[[#This Row],[BsmtQual]]="Ex",5,IF(fun[[#This Row],[BsmtQual]]="Gd",4,IF(fun[[#This Row],[BsmtQual]]="TA",3,IF(fun[[#This Row],[BsmtQual]]="Fa",2,IF(fun[[#This Row],[BsmtQual]]="Po",1,0)))))</f>
        <v>3</v>
      </c>
      <c r="AN557" t="s">
        <v>173</v>
      </c>
      <c r="AO557">
        <f>IF(fun[[#This Row],[BsmtCond]]="Ex",5,IF(fun[[#This Row],[BsmtCond]]="Gd",4,IF(fun[[#This Row],[BsmtCond]]="TA",3,IF(fun[[#This Row],[BsmtCond]]="Fa",2,IF(fun[[#This Row],[BsmtCond]]="Po",1,0)))))</f>
        <v>2</v>
      </c>
      <c r="AP557" t="s">
        <v>126</v>
      </c>
      <c r="AQ557">
        <f>IF(fun[[#This Row],[BsmtExposure]]="Gd",3,IF(fun[[#This Row],[BsmtExposure]]="Av",2,IF(fun[[#This Row],[BsmtExposure]]="Mn",1,0)))</f>
        <v>0</v>
      </c>
      <c r="AR557" t="s">
        <v>128</v>
      </c>
      <c r="AS557">
        <v>0</v>
      </c>
      <c r="AT557" t="s">
        <v>128</v>
      </c>
      <c r="AU557">
        <v>0</v>
      </c>
      <c r="AV557">
        <v>993</v>
      </c>
      <c r="AW557">
        <v>993</v>
      </c>
      <c r="AX557" t="s">
        <v>129</v>
      </c>
      <c r="AY557" t="s">
        <v>124</v>
      </c>
      <c r="AZ557">
        <f>IF(fun[[#This Row],[HeatingQC]]="Ex",5,IF(fun[[#This Row],[HeatingQC]]="Gd",4,IF(fun[[#This Row],[HeatingQC]]="TA",3,IF(fun[[#This Row],[HeatingQC]]="Fa",2,IF(fun[[#This Row],[HeatingQC]]="Po",1,0)))))</f>
        <v>3</v>
      </c>
      <c r="BA557" t="s">
        <v>131</v>
      </c>
      <c r="BB557" t="s">
        <v>190</v>
      </c>
      <c r="BC557">
        <v>1048</v>
      </c>
      <c r="BD557">
        <v>0</v>
      </c>
      <c r="BE557">
        <v>0</v>
      </c>
      <c r="BF557">
        <v>1048</v>
      </c>
      <c r="BG557">
        <f>LOG(fun[[#This Row],[GrLivArea]])</f>
        <v>3.0203612826477078</v>
      </c>
      <c r="BH557">
        <v>0</v>
      </c>
      <c r="BI557">
        <v>0</v>
      </c>
      <c r="BJ557">
        <f>fun[[#This Row],[BsmtFullBath]]+(0.5*fun[[#This Row],[BsmtHalfBath]])</f>
        <v>0</v>
      </c>
      <c r="BK557">
        <v>1</v>
      </c>
      <c r="BL557">
        <v>0</v>
      </c>
      <c r="BM557">
        <f>fun[[#This Row],[HalfBath]]+fun[[#This Row],[TOTBaseBath]]+fun[[#This Row],[FullBath]]</f>
        <v>1</v>
      </c>
      <c r="BN557">
        <v>2</v>
      </c>
      <c r="BO557">
        <v>1</v>
      </c>
      <c r="BP557" t="s">
        <v>124</v>
      </c>
      <c r="BQ557">
        <f>IF(fun[[#This Row],[KitchenQual]]="Ex",5,IF(fun[[#This Row],[KitchenQual]]="Gd",4,IF(fun[[#This Row],[KitchenQual]]="TA",3,IF(fun[[#This Row],[KitchenQual]]="Fa",2,0))))</f>
        <v>3</v>
      </c>
      <c r="BR557">
        <v>5</v>
      </c>
      <c r="BS557" t="s">
        <v>133</v>
      </c>
      <c r="BT557">
        <v>1</v>
      </c>
      <c r="BU557" t="s">
        <v>123</v>
      </c>
      <c r="BV557">
        <f>IF(fun[[#This Row],[FireplaceQu]]="Ex",5,IF(fun[[#This Row],[FireplaceQu]]="Gd",4,IF(fun[[#This Row],[FireplaceQu]]="TA",3,IF(fun[[#This Row],[FireplaceQu]]="Fa",2,0))))</f>
        <v>4</v>
      </c>
      <c r="BW557" t="s">
        <v>153</v>
      </c>
      <c r="BX557">
        <v>1922</v>
      </c>
      <c r="BY557" t="s">
        <v>128</v>
      </c>
      <c r="BZ557">
        <v>1</v>
      </c>
      <c r="CA557">
        <v>280</v>
      </c>
      <c r="CB557" t="s">
        <v>124</v>
      </c>
      <c r="CC557">
        <f>IF(fun[[#This Row],[GarageQual]]="Ex",5,IF(fun[[#This Row],[GarageQual]]="Gd",4,IF(fun[[#This Row],[GarageQual]]="TA",3,IF(fun[[#This Row],[GarageQual]]="Fa",2,IF(fun[[#This Row],[GarageQual]]="Po",1,0)))))</f>
        <v>3</v>
      </c>
      <c r="CD557" t="s">
        <v>124</v>
      </c>
      <c r="CE557">
        <f>IF(fun[[#This Row],[GarageCond]]="Ex",5,IF(fun[[#This Row],[GarageCond]]="Gd",4,IF(fun[[#This Row],[GarageCond]]="TA",3,IF(fun[[#This Row],[GarageCond]]="Fa",2,IF(fun[[#This Row],[GarageCond]]="Po",1,0)))))</f>
        <v>3</v>
      </c>
      <c r="CF557" t="s">
        <v>131</v>
      </c>
      <c r="CG557">
        <v>0</v>
      </c>
      <c r="CH557">
        <v>0</v>
      </c>
      <c r="CI557">
        <v>116</v>
      </c>
      <c r="CJ557">
        <v>0</v>
      </c>
      <c r="CK557">
        <v>0</v>
      </c>
      <c r="CL557">
        <f>(0.5*fun[[#This Row],[WoodDeckSF]])+fun[[#This Row],[OpenPorchSF]]+(2*fun[[#This Row],[EnclosedPorch]])+(1.5*fun[[#This Row],[3SsnPorch]])+fun[[#This Row],[ScreenPorch]]</f>
        <v>232</v>
      </c>
      <c r="CM557">
        <v>0</v>
      </c>
      <c r="CN557" t="s">
        <v>109</v>
      </c>
      <c r="CO557">
        <f>IF(fun[[#This Row],[PoolQC]]="Ex",5,IF(fun[[#This Row],[PoolQC]]="Gd",4,IF(fun[[#This Row],[PoolQC]]="TA",3,IF(fun[[#This Row],[PoolQC]]="Fa",2,IF(fun[[#This Row],[PoolQC]]="Po",1,0)))))</f>
        <v>0</v>
      </c>
      <c r="CP557" t="s">
        <v>109</v>
      </c>
      <c r="CQ557" t="s">
        <v>109</v>
      </c>
      <c r="CR557">
        <v>0</v>
      </c>
      <c r="CS557">
        <v>8</v>
      </c>
      <c r="CT557">
        <v>2006</v>
      </c>
      <c r="CU557" t="s">
        <v>136</v>
      </c>
      <c r="CV557" t="s">
        <v>137</v>
      </c>
      <c r="CW557">
        <f>COUNTIF(fun[[#This Row],[Id]:[SaleCondition]],0)</f>
        <v>21</v>
      </c>
      <c r="CX557">
        <f>COUNTIF(fun[[#This Row],[Id]:[SaleCondition]],"NA")</f>
        <v>4</v>
      </c>
      <c r="CY557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557">
        <f>fun[NUM_ExCond]+fun[NUM_BsmtCond]+fun[NUM_GarCond]</f>
        <v>8</v>
      </c>
      <c r="DA5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5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54.75</v>
      </c>
      <c r="DC557">
        <v>113000</v>
      </c>
    </row>
    <row r="558" spans="1:107" x14ac:dyDescent="0.25">
      <c r="A558">
        <v>557</v>
      </c>
      <c r="B558">
        <v>20</v>
      </c>
      <c r="C558" t="s">
        <v>107</v>
      </c>
      <c r="D558">
        <f>IF(fun[[#This Row],[MSZoning]]="RL",1,0)</f>
        <v>1</v>
      </c>
      <c r="E558">
        <f>IF(fun[[#This Row],[rl]]="RM",1,0)</f>
        <v>0</v>
      </c>
      <c r="F558">
        <f>IF(fun[[#This Row],[rm]]="RH",1,0)</f>
        <v>0</v>
      </c>
      <c r="G558">
        <f>IF(fun[[#This Row],[rh]]="C (all)",1,0)</f>
        <v>0</v>
      </c>
      <c r="H558">
        <v>69</v>
      </c>
      <c r="I558">
        <f>IF(fun[[#This Row],[LotFrontage]]="NA",0,fun[[#This Row],[LotFrontage]])</f>
        <v>69</v>
      </c>
      <c r="J558">
        <v>14850</v>
      </c>
      <c r="K558" t="s">
        <v>108</v>
      </c>
      <c r="L558" t="s">
        <v>109</v>
      </c>
      <c r="M558" t="s">
        <v>146</v>
      </c>
      <c r="N558" t="s">
        <v>111</v>
      </c>
      <c r="O558" t="s">
        <v>112</v>
      </c>
      <c r="P558" t="s">
        <v>113</v>
      </c>
      <c r="Q558" t="s">
        <v>114</v>
      </c>
      <c r="R558" t="s">
        <v>188</v>
      </c>
      <c r="S558" t="s">
        <v>116</v>
      </c>
      <c r="T558" t="s">
        <v>116</v>
      </c>
      <c r="U558" t="s">
        <v>117</v>
      </c>
      <c r="V558" t="s">
        <v>141</v>
      </c>
      <c r="W558">
        <v>5</v>
      </c>
      <c r="X558">
        <v>5</v>
      </c>
      <c r="Y558">
        <v>1957</v>
      </c>
      <c r="Z558">
        <v>1957</v>
      </c>
      <c r="AA558" t="s">
        <v>119</v>
      </c>
      <c r="AB558" t="s">
        <v>120</v>
      </c>
      <c r="AC558" t="s">
        <v>150</v>
      </c>
      <c r="AD558" t="s">
        <v>150</v>
      </c>
      <c r="AE558" t="s">
        <v>143</v>
      </c>
      <c r="AF558">
        <v>0</v>
      </c>
      <c r="AG558" t="s">
        <v>124</v>
      </c>
      <c r="AH558">
        <f>IF(fun[[#This Row],[ExterQual]]="Ex",5,IF(fun[[#This Row],[ExterQual]]="Gd",4,IF(fun[[#This Row],[ExterQual]]="TA",3,IF(fun[[#This Row],[ExterQual]]="Fa",2,1))))</f>
        <v>3</v>
      </c>
      <c r="AI558" t="s">
        <v>124</v>
      </c>
      <c r="AJ558">
        <f>IF(fun[[#This Row],[ExterCond]]="Ex",5,IF(fun[[#This Row],[ExterCond]]="Gd",4,IF(fun[[#This Row],[ExterCond]]="TA",3,IF(fun[[#This Row],[ExterCond]]="Fa",2,1))))</f>
        <v>3</v>
      </c>
      <c r="AK558" t="s">
        <v>144</v>
      </c>
      <c r="AL558" t="s">
        <v>124</v>
      </c>
      <c r="AM558">
        <f>IF(fun[[#This Row],[BsmtQual]]="Ex",5,IF(fun[[#This Row],[BsmtQual]]="Gd",4,IF(fun[[#This Row],[BsmtQual]]="TA",3,IF(fun[[#This Row],[BsmtQual]]="Fa",2,IF(fun[[#This Row],[BsmtQual]]="Po",1,0)))))</f>
        <v>3</v>
      </c>
      <c r="AN558" t="s">
        <v>124</v>
      </c>
      <c r="AO558">
        <f>IF(fun[[#This Row],[BsmtCond]]="Ex",5,IF(fun[[#This Row],[BsmtCond]]="Gd",4,IF(fun[[#This Row],[BsmtCond]]="TA",3,IF(fun[[#This Row],[BsmtCond]]="Fa",2,IF(fun[[#This Row],[BsmtCond]]="Po",1,0)))))</f>
        <v>3</v>
      </c>
      <c r="AP558" t="s">
        <v>126</v>
      </c>
      <c r="AQ558">
        <f>IF(fun[[#This Row],[BsmtExposure]]="Gd",3,IF(fun[[#This Row],[BsmtExposure]]="Av",2,IF(fun[[#This Row],[BsmtExposure]]="Mn",1,0)))</f>
        <v>0</v>
      </c>
      <c r="AR558" t="s">
        <v>179</v>
      </c>
      <c r="AS558">
        <v>895</v>
      </c>
      <c r="AT558" t="s">
        <v>128</v>
      </c>
      <c r="AU558">
        <v>0</v>
      </c>
      <c r="AV558">
        <v>197</v>
      </c>
      <c r="AW558">
        <v>1092</v>
      </c>
      <c r="AX558" t="s">
        <v>129</v>
      </c>
      <c r="AY558" t="s">
        <v>124</v>
      </c>
      <c r="AZ558">
        <f>IF(fun[[#This Row],[HeatingQC]]="Ex",5,IF(fun[[#This Row],[HeatingQC]]="Gd",4,IF(fun[[#This Row],[HeatingQC]]="TA",3,IF(fun[[#This Row],[HeatingQC]]="Fa",2,IF(fun[[#This Row],[HeatingQC]]="Po",1,0)))))</f>
        <v>3</v>
      </c>
      <c r="BA558" t="s">
        <v>131</v>
      </c>
      <c r="BB558" t="s">
        <v>190</v>
      </c>
      <c r="BC558">
        <v>1092</v>
      </c>
      <c r="BD558">
        <v>0</v>
      </c>
      <c r="BE558">
        <v>0</v>
      </c>
      <c r="BF558">
        <v>1092</v>
      </c>
      <c r="BG558">
        <f>LOG(fun[[#This Row],[GrLivArea]])</f>
        <v>3.0382226383687185</v>
      </c>
      <c r="BH558">
        <v>1</v>
      </c>
      <c r="BI558">
        <v>0</v>
      </c>
      <c r="BJ558">
        <f>fun[[#This Row],[BsmtFullBath]]+(0.5*fun[[#This Row],[BsmtHalfBath]])</f>
        <v>1</v>
      </c>
      <c r="BK558">
        <v>1</v>
      </c>
      <c r="BL558">
        <v>0</v>
      </c>
      <c r="BM558">
        <f>fun[[#This Row],[HalfBath]]+fun[[#This Row],[TOTBaseBath]]+fun[[#This Row],[FullBath]]</f>
        <v>2</v>
      </c>
      <c r="BN558">
        <v>2</v>
      </c>
      <c r="BO558">
        <v>1</v>
      </c>
      <c r="BP558" t="s">
        <v>124</v>
      </c>
      <c r="BQ558">
        <f>IF(fun[[#This Row],[KitchenQual]]="Ex",5,IF(fun[[#This Row],[KitchenQual]]="Gd",4,IF(fun[[#This Row],[KitchenQual]]="TA",3,IF(fun[[#This Row],[KitchenQual]]="Fa",2,0))))</f>
        <v>3</v>
      </c>
      <c r="BR558">
        <v>6</v>
      </c>
      <c r="BS558" t="s">
        <v>133</v>
      </c>
      <c r="BT558">
        <v>1</v>
      </c>
      <c r="BU558" t="s">
        <v>124</v>
      </c>
      <c r="BV558">
        <f>IF(fun[[#This Row],[FireplaceQu]]="Ex",5,IF(fun[[#This Row],[FireplaceQu]]="Gd",4,IF(fun[[#This Row],[FireplaceQu]]="TA",3,IF(fun[[#This Row],[FireplaceQu]]="Fa",2,0))))</f>
        <v>3</v>
      </c>
      <c r="BW558" t="s">
        <v>134</v>
      </c>
      <c r="BX558">
        <v>1957</v>
      </c>
      <c r="BY558" t="s">
        <v>183</v>
      </c>
      <c r="BZ558">
        <v>1</v>
      </c>
      <c r="CA558">
        <v>299</v>
      </c>
      <c r="CB558" t="s">
        <v>124</v>
      </c>
      <c r="CC558">
        <f>IF(fun[[#This Row],[GarageQual]]="Ex",5,IF(fun[[#This Row],[GarageQual]]="Gd",4,IF(fun[[#This Row],[GarageQual]]="TA",3,IF(fun[[#This Row],[GarageQual]]="Fa",2,IF(fun[[#This Row],[GarageQual]]="Po",1,0)))))</f>
        <v>3</v>
      </c>
      <c r="CD558" t="s">
        <v>124</v>
      </c>
      <c r="CE558">
        <f>IF(fun[[#This Row],[GarageCond]]="Ex",5,IF(fun[[#This Row],[GarageCond]]="Gd",4,IF(fun[[#This Row],[GarageCond]]="TA",3,IF(fun[[#This Row],[GarageCond]]="Fa",2,IF(fun[[#This Row],[GarageCond]]="Po",1,0)))))</f>
        <v>3</v>
      </c>
      <c r="CF558" t="s">
        <v>131</v>
      </c>
      <c r="CG558">
        <v>268</v>
      </c>
      <c r="CH558">
        <v>0</v>
      </c>
      <c r="CI558">
        <v>0</v>
      </c>
      <c r="CJ558">
        <v>0</v>
      </c>
      <c r="CK558">
        <v>122</v>
      </c>
      <c r="CL558">
        <f>(0.5*fun[[#This Row],[WoodDeckSF]])+fun[[#This Row],[OpenPorchSF]]+(2*fun[[#This Row],[EnclosedPorch]])+(1.5*fun[[#This Row],[3SsnPorch]])+fun[[#This Row],[ScreenPorch]]</f>
        <v>256</v>
      </c>
      <c r="CM558">
        <v>0</v>
      </c>
      <c r="CN558" t="s">
        <v>109</v>
      </c>
      <c r="CO558">
        <f>IF(fun[[#This Row],[PoolQC]]="Ex",5,IF(fun[[#This Row],[PoolQC]]="Gd",4,IF(fun[[#This Row],[PoolQC]]="TA",3,IF(fun[[#This Row],[PoolQC]]="Fa",2,IF(fun[[#This Row],[PoolQC]]="Po",1,0)))))</f>
        <v>0</v>
      </c>
      <c r="CP558" t="s">
        <v>244</v>
      </c>
      <c r="CQ558" t="s">
        <v>109</v>
      </c>
      <c r="CR558">
        <v>0</v>
      </c>
      <c r="CS558">
        <v>5</v>
      </c>
      <c r="CT558">
        <v>2006</v>
      </c>
      <c r="CU558" t="s">
        <v>136</v>
      </c>
      <c r="CV558" t="s">
        <v>137</v>
      </c>
      <c r="CW558">
        <f>COUNTIF(fun[[#This Row],[Id]:[SaleCondition]],0)</f>
        <v>16</v>
      </c>
      <c r="CX558">
        <f>COUNTIF(fun[[#This Row],[Id]:[SaleCondition]],"NA")</f>
        <v>3</v>
      </c>
      <c r="CY558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558">
        <f>fun[NUM_ExCond]+fun[NUM_BsmtCond]+fun[NUM_GarCond]</f>
        <v>9</v>
      </c>
      <c r="DA5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5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49.75</v>
      </c>
      <c r="DC558">
        <v>141000</v>
      </c>
    </row>
    <row r="559" spans="1:107" x14ac:dyDescent="0.25">
      <c r="A559">
        <v>558</v>
      </c>
      <c r="B559">
        <v>50</v>
      </c>
      <c r="C559" t="s">
        <v>209</v>
      </c>
      <c r="D559">
        <f>IF(fun[[#This Row],[MSZoning]]="RL",1,0)</f>
        <v>0</v>
      </c>
      <c r="E559">
        <f>IF(fun[[#This Row],[rl]]="RM",1,0)</f>
        <v>0</v>
      </c>
      <c r="F559">
        <f>IF(fun[[#This Row],[rm]]="RH",1,0)</f>
        <v>0</v>
      </c>
      <c r="G559">
        <f>IF(fun[[#This Row],[rh]]="C (all)",1,0)</f>
        <v>0</v>
      </c>
      <c r="H559">
        <v>60</v>
      </c>
      <c r="I559">
        <f>IF(fun[[#This Row],[LotFrontage]]="NA",0,fun[[#This Row],[LotFrontage]])</f>
        <v>60</v>
      </c>
      <c r="J559">
        <v>11040</v>
      </c>
      <c r="K559" t="s">
        <v>108</v>
      </c>
      <c r="L559" t="s">
        <v>109</v>
      </c>
      <c r="M559" t="s">
        <v>110</v>
      </c>
      <c r="N559" t="s">
        <v>221</v>
      </c>
      <c r="O559" t="s">
        <v>112</v>
      </c>
      <c r="P559" t="s">
        <v>113</v>
      </c>
      <c r="Q559" t="s">
        <v>220</v>
      </c>
      <c r="R559" t="s">
        <v>202</v>
      </c>
      <c r="S559" t="s">
        <v>116</v>
      </c>
      <c r="T559" t="s">
        <v>116</v>
      </c>
      <c r="U559" t="s">
        <v>117</v>
      </c>
      <c r="V559" t="s">
        <v>158</v>
      </c>
      <c r="W559">
        <v>4</v>
      </c>
      <c r="X559">
        <v>6</v>
      </c>
      <c r="Y559">
        <v>1920</v>
      </c>
      <c r="Z559">
        <v>1950</v>
      </c>
      <c r="AA559" t="s">
        <v>119</v>
      </c>
      <c r="AB559" t="s">
        <v>120</v>
      </c>
      <c r="AC559" t="s">
        <v>142</v>
      </c>
      <c r="AD559" t="s">
        <v>142</v>
      </c>
      <c r="AE559" t="s">
        <v>143</v>
      </c>
      <c r="AF559">
        <v>0</v>
      </c>
      <c r="AG559" t="s">
        <v>124</v>
      </c>
      <c r="AH559">
        <f>IF(fun[[#This Row],[ExterQual]]="Ex",5,IF(fun[[#This Row],[ExterQual]]="Gd",4,IF(fun[[#This Row],[ExterQual]]="TA",3,IF(fun[[#This Row],[ExterQual]]="Fa",2,1))))</f>
        <v>3</v>
      </c>
      <c r="AI559" t="s">
        <v>124</v>
      </c>
      <c r="AJ559">
        <f>IF(fun[[#This Row],[ExterCond]]="Ex",5,IF(fun[[#This Row],[ExterCond]]="Gd",4,IF(fun[[#This Row],[ExterCond]]="TA",3,IF(fun[[#This Row],[ExterCond]]="Fa",2,1))))</f>
        <v>3</v>
      </c>
      <c r="AK559" t="s">
        <v>144</v>
      </c>
      <c r="AL559" t="s">
        <v>124</v>
      </c>
      <c r="AM559">
        <f>IF(fun[[#This Row],[BsmtQual]]="Ex",5,IF(fun[[#This Row],[BsmtQual]]="Gd",4,IF(fun[[#This Row],[BsmtQual]]="TA",3,IF(fun[[#This Row],[BsmtQual]]="Fa",2,IF(fun[[#This Row],[BsmtQual]]="Po",1,0)))))</f>
        <v>3</v>
      </c>
      <c r="AN559" t="s">
        <v>124</v>
      </c>
      <c r="AO559">
        <f>IF(fun[[#This Row],[BsmtCond]]="Ex",5,IF(fun[[#This Row],[BsmtCond]]="Gd",4,IF(fun[[#This Row],[BsmtCond]]="TA",3,IF(fun[[#This Row],[BsmtCond]]="Fa",2,IF(fun[[#This Row],[BsmtCond]]="Po",1,0)))))</f>
        <v>3</v>
      </c>
      <c r="AP559" t="s">
        <v>126</v>
      </c>
      <c r="AQ559">
        <f>IF(fun[[#This Row],[BsmtExposure]]="Gd",3,IF(fun[[#This Row],[BsmtExposure]]="Av",2,IF(fun[[#This Row],[BsmtExposure]]="Mn",1,0)))</f>
        <v>0</v>
      </c>
      <c r="AR559" t="s">
        <v>179</v>
      </c>
      <c r="AS559">
        <v>637</v>
      </c>
      <c r="AT559" t="s">
        <v>128</v>
      </c>
      <c r="AU559">
        <v>0</v>
      </c>
      <c r="AV559">
        <v>0</v>
      </c>
      <c r="AW559">
        <v>637</v>
      </c>
      <c r="AX559" t="s">
        <v>129</v>
      </c>
      <c r="AY559" t="s">
        <v>123</v>
      </c>
      <c r="AZ559">
        <f>IF(fun[[#This Row],[HeatingQC]]="Ex",5,IF(fun[[#This Row],[HeatingQC]]="Gd",4,IF(fun[[#This Row],[HeatingQC]]="TA",3,IF(fun[[#This Row],[HeatingQC]]="Fa",2,IF(fun[[#This Row],[HeatingQC]]="Po",1,0)))))</f>
        <v>4</v>
      </c>
      <c r="BA559" t="s">
        <v>131</v>
      </c>
      <c r="BB559" t="s">
        <v>132</v>
      </c>
      <c r="BC559">
        <v>897</v>
      </c>
      <c r="BD559">
        <v>439</v>
      </c>
      <c r="BE559">
        <v>0</v>
      </c>
      <c r="BF559">
        <v>1336</v>
      </c>
      <c r="BG559">
        <f>LOG(fun[[#This Row],[GrLivArea]])</f>
        <v>3.1258064581395271</v>
      </c>
      <c r="BH559">
        <v>0</v>
      </c>
      <c r="BI559">
        <v>0</v>
      </c>
      <c r="BJ559">
        <f>fun[[#This Row],[BsmtFullBath]]+(0.5*fun[[#This Row],[BsmtHalfBath]])</f>
        <v>0</v>
      </c>
      <c r="BK559">
        <v>1</v>
      </c>
      <c r="BL559">
        <v>1</v>
      </c>
      <c r="BM559">
        <f>fun[[#This Row],[HalfBath]]+fun[[#This Row],[TOTBaseBath]]+fun[[#This Row],[FullBath]]</f>
        <v>2</v>
      </c>
      <c r="BN559">
        <v>3</v>
      </c>
      <c r="BO559">
        <v>1</v>
      </c>
      <c r="BP559" t="s">
        <v>124</v>
      </c>
      <c r="BQ559">
        <f>IF(fun[[#This Row],[KitchenQual]]="Ex",5,IF(fun[[#This Row],[KitchenQual]]="Gd",4,IF(fun[[#This Row],[KitchenQual]]="TA",3,IF(fun[[#This Row],[KitchenQual]]="Fa",2,0))))</f>
        <v>3</v>
      </c>
      <c r="BR559">
        <v>7</v>
      </c>
      <c r="BS559" t="s">
        <v>133</v>
      </c>
      <c r="BT559">
        <v>0</v>
      </c>
      <c r="BU559" t="s">
        <v>109</v>
      </c>
      <c r="BV559">
        <f>IF(fun[[#This Row],[FireplaceQu]]="Ex",5,IF(fun[[#This Row],[FireplaceQu]]="Gd",4,IF(fun[[#This Row],[FireplaceQu]]="TA",3,IF(fun[[#This Row],[FireplaceQu]]="Fa",2,0))))</f>
        <v>0</v>
      </c>
      <c r="BW559" t="s">
        <v>195</v>
      </c>
      <c r="BX559">
        <v>1994</v>
      </c>
      <c r="BY559" t="s">
        <v>128</v>
      </c>
      <c r="BZ559">
        <v>1</v>
      </c>
      <c r="CA559">
        <v>570</v>
      </c>
      <c r="CB559" t="s">
        <v>124</v>
      </c>
      <c r="CC559">
        <f>IF(fun[[#This Row],[GarageQual]]="Ex",5,IF(fun[[#This Row],[GarageQual]]="Gd",4,IF(fun[[#This Row],[GarageQual]]="TA",3,IF(fun[[#This Row],[GarageQual]]="Fa",2,IF(fun[[#This Row],[GarageQual]]="Po",1,0)))))</f>
        <v>3</v>
      </c>
      <c r="CD559" t="s">
        <v>124</v>
      </c>
      <c r="CE559">
        <f>IF(fun[[#This Row],[GarageCond]]="Ex",5,IF(fun[[#This Row],[GarageCond]]="Gd",4,IF(fun[[#This Row],[GarageCond]]="TA",3,IF(fun[[#This Row],[GarageCond]]="Fa",2,IF(fun[[#This Row],[GarageCond]]="Po",1,0)))))</f>
        <v>3</v>
      </c>
      <c r="CF559" t="s">
        <v>131</v>
      </c>
      <c r="CG559">
        <v>0</v>
      </c>
      <c r="CH559">
        <v>47</v>
      </c>
      <c r="CI559">
        <v>120</v>
      </c>
      <c r="CJ559">
        <v>0</v>
      </c>
      <c r="CK559">
        <v>0</v>
      </c>
      <c r="CL559">
        <f>(0.5*fun[[#This Row],[WoodDeckSF]])+fun[[#This Row],[OpenPorchSF]]+(2*fun[[#This Row],[EnclosedPorch]])+(1.5*fun[[#This Row],[3SsnPorch]])+fun[[#This Row],[ScreenPorch]]</f>
        <v>287</v>
      </c>
      <c r="CM559">
        <v>0</v>
      </c>
      <c r="CN559" t="s">
        <v>109</v>
      </c>
      <c r="CO559">
        <f>IF(fun[[#This Row],[PoolQC]]="Ex",5,IF(fun[[#This Row],[PoolQC]]="Gd",4,IF(fun[[#This Row],[PoolQC]]="TA",3,IF(fun[[#This Row],[PoolQC]]="Fa",2,IF(fun[[#This Row],[PoolQC]]="Po",1,0)))))</f>
        <v>0</v>
      </c>
      <c r="CP559" t="s">
        <v>109</v>
      </c>
      <c r="CQ559" t="s">
        <v>109</v>
      </c>
      <c r="CR559">
        <v>0</v>
      </c>
      <c r="CS559">
        <v>9</v>
      </c>
      <c r="CT559">
        <v>2006</v>
      </c>
      <c r="CU559" t="s">
        <v>199</v>
      </c>
      <c r="CV559" t="s">
        <v>137</v>
      </c>
      <c r="CW559">
        <f>COUNTIF(fun[[#This Row],[Id]:[SaleCondition]],0)</f>
        <v>20</v>
      </c>
      <c r="CX559">
        <f>COUNTIF(fun[[#This Row],[Id]:[SaleCondition]],"NA")</f>
        <v>5</v>
      </c>
      <c r="CY559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559">
        <f>fun[NUM_ExCond]+fun[NUM_BsmtCond]+fun[NUM_GarCond]</f>
        <v>9</v>
      </c>
      <c r="DA5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68</v>
      </c>
      <c r="DB5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559">
        <v>108000</v>
      </c>
    </row>
    <row r="560" spans="1:107" x14ac:dyDescent="0.25">
      <c r="A560">
        <v>559</v>
      </c>
      <c r="B560">
        <v>60</v>
      </c>
      <c r="C560" t="s">
        <v>107</v>
      </c>
      <c r="D560">
        <f>IF(fun[[#This Row],[MSZoning]]="RL",1,0)</f>
        <v>1</v>
      </c>
      <c r="E560">
        <f>IF(fun[[#This Row],[rl]]="RM",1,0)</f>
        <v>0</v>
      </c>
      <c r="F560">
        <f>IF(fun[[#This Row],[rm]]="RH",1,0)</f>
        <v>0</v>
      </c>
      <c r="G560">
        <f>IF(fun[[#This Row],[rh]]="C (all)",1,0)</f>
        <v>0</v>
      </c>
      <c r="H560">
        <v>57</v>
      </c>
      <c r="I560">
        <f>IF(fun[[#This Row],[LotFrontage]]="NA",0,fun[[#This Row],[LotFrontage]])</f>
        <v>57</v>
      </c>
      <c r="J560">
        <v>21872</v>
      </c>
      <c r="K560" t="s">
        <v>108</v>
      </c>
      <c r="L560" t="s">
        <v>109</v>
      </c>
      <c r="M560" t="s">
        <v>186</v>
      </c>
      <c r="N560" t="s">
        <v>225</v>
      </c>
      <c r="O560" t="s">
        <v>112</v>
      </c>
      <c r="P560" t="s">
        <v>138</v>
      </c>
      <c r="Q560" t="s">
        <v>114</v>
      </c>
      <c r="R560" t="s">
        <v>219</v>
      </c>
      <c r="S560" t="s">
        <v>116</v>
      </c>
      <c r="T560" t="s">
        <v>116</v>
      </c>
      <c r="U560" t="s">
        <v>117</v>
      </c>
      <c r="V560" t="s">
        <v>118</v>
      </c>
      <c r="W560">
        <v>7</v>
      </c>
      <c r="X560">
        <v>5</v>
      </c>
      <c r="Y560">
        <v>1996</v>
      </c>
      <c r="Z560">
        <v>1997</v>
      </c>
      <c r="AA560" t="s">
        <v>119</v>
      </c>
      <c r="AB560" t="s">
        <v>120</v>
      </c>
      <c r="AC560" t="s">
        <v>166</v>
      </c>
      <c r="AD560" t="s">
        <v>166</v>
      </c>
      <c r="AE560" t="s">
        <v>143</v>
      </c>
      <c r="AF560">
        <v>0</v>
      </c>
      <c r="AG560" t="s">
        <v>124</v>
      </c>
      <c r="AH560">
        <f>IF(fun[[#This Row],[ExterQual]]="Ex",5,IF(fun[[#This Row],[ExterQual]]="Gd",4,IF(fun[[#This Row],[ExterQual]]="TA",3,IF(fun[[#This Row],[ExterQual]]="Fa",2,1))))</f>
        <v>3</v>
      </c>
      <c r="AI560" t="s">
        <v>124</v>
      </c>
      <c r="AJ560">
        <f>IF(fun[[#This Row],[ExterCond]]="Ex",5,IF(fun[[#This Row],[ExterCond]]="Gd",4,IF(fun[[#This Row],[ExterCond]]="TA",3,IF(fun[[#This Row],[ExterCond]]="Fa",2,1))))</f>
        <v>3</v>
      </c>
      <c r="AK560" t="s">
        <v>125</v>
      </c>
      <c r="AL560" t="s">
        <v>123</v>
      </c>
      <c r="AM560">
        <f>IF(fun[[#This Row],[BsmtQual]]="Ex",5,IF(fun[[#This Row],[BsmtQual]]="Gd",4,IF(fun[[#This Row],[BsmtQual]]="TA",3,IF(fun[[#This Row],[BsmtQual]]="Fa",2,IF(fun[[#This Row],[BsmtQual]]="Po",1,0)))))</f>
        <v>4</v>
      </c>
      <c r="AN560" t="s">
        <v>124</v>
      </c>
      <c r="AO560">
        <f>IF(fun[[#This Row],[BsmtCond]]="Ex",5,IF(fun[[#This Row],[BsmtCond]]="Gd",4,IF(fun[[#This Row],[BsmtCond]]="TA",3,IF(fun[[#This Row],[BsmtCond]]="Fa",2,IF(fun[[#This Row],[BsmtCond]]="Po",1,0)))))</f>
        <v>3</v>
      </c>
      <c r="AP560" t="s">
        <v>123</v>
      </c>
      <c r="AQ560">
        <f>IF(fun[[#This Row],[BsmtExposure]]="Gd",3,IF(fun[[#This Row],[BsmtExposure]]="Av",2,IF(fun[[#This Row],[BsmtExposure]]="Mn",1,0)))</f>
        <v>3</v>
      </c>
      <c r="AR560" t="s">
        <v>127</v>
      </c>
      <c r="AS560">
        <v>604</v>
      </c>
      <c r="AT560" t="s">
        <v>128</v>
      </c>
      <c r="AU560">
        <v>0</v>
      </c>
      <c r="AV560">
        <v>125</v>
      </c>
      <c r="AW560">
        <v>729</v>
      </c>
      <c r="AX560" t="s">
        <v>129</v>
      </c>
      <c r="AY560" t="s">
        <v>130</v>
      </c>
      <c r="AZ560">
        <f>IF(fun[[#This Row],[HeatingQC]]="Ex",5,IF(fun[[#This Row],[HeatingQC]]="Gd",4,IF(fun[[#This Row],[HeatingQC]]="TA",3,IF(fun[[#This Row],[HeatingQC]]="Fa",2,IF(fun[[#This Row],[HeatingQC]]="Po",1,0)))))</f>
        <v>5</v>
      </c>
      <c r="BA560" t="s">
        <v>131</v>
      </c>
      <c r="BB560" t="s">
        <v>132</v>
      </c>
      <c r="BC560">
        <v>729</v>
      </c>
      <c r="BD560">
        <v>717</v>
      </c>
      <c r="BE560">
        <v>0</v>
      </c>
      <c r="BF560">
        <v>1446</v>
      </c>
      <c r="BG560">
        <f>LOG(fun[[#This Row],[GrLivArea]])</f>
        <v>3.1601682929585122</v>
      </c>
      <c r="BH560">
        <v>0</v>
      </c>
      <c r="BI560">
        <v>1</v>
      </c>
      <c r="BJ560">
        <f>fun[[#This Row],[BsmtFullBath]]+(0.5*fun[[#This Row],[BsmtHalfBath]])</f>
        <v>0.5</v>
      </c>
      <c r="BK560">
        <v>2</v>
      </c>
      <c r="BL560">
        <v>1</v>
      </c>
      <c r="BM560">
        <f>fun[[#This Row],[HalfBath]]+fun[[#This Row],[TOTBaseBath]]+fun[[#This Row],[FullBath]]</f>
        <v>3.5</v>
      </c>
      <c r="BN560">
        <v>3</v>
      </c>
      <c r="BO560">
        <v>1</v>
      </c>
      <c r="BP560" t="s">
        <v>124</v>
      </c>
      <c r="BQ560">
        <f>IF(fun[[#This Row],[KitchenQual]]="Ex",5,IF(fun[[#This Row],[KitchenQual]]="Gd",4,IF(fun[[#This Row],[KitchenQual]]="TA",3,IF(fun[[#This Row],[KitchenQual]]="Fa",2,0))))</f>
        <v>3</v>
      </c>
      <c r="BR560">
        <v>6</v>
      </c>
      <c r="BS560" t="s">
        <v>133</v>
      </c>
      <c r="BT560">
        <v>1</v>
      </c>
      <c r="BU560" t="s">
        <v>124</v>
      </c>
      <c r="BV560">
        <f>IF(fun[[#This Row],[FireplaceQu]]="Ex",5,IF(fun[[#This Row],[FireplaceQu]]="Gd",4,IF(fun[[#This Row],[FireplaceQu]]="TA",3,IF(fun[[#This Row],[FireplaceQu]]="Fa",2,0))))</f>
        <v>3</v>
      </c>
      <c r="BW560" t="s">
        <v>134</v>
      </c>
      <c r="BX560">
        <v>1996</v>
      </c>
      <c r="BY560" t="s">
        <v>128</v>
      </c>
      <c r="BZ560">
        <v>2</v>
      </c>
      <c r="CA560">
        <v>406</v>
      </c>
      <c r="CB560" t="s">
        <v>124</v>
      </c>
      <c r="CC560">
        <f>IF(fun[[#This Row],[GarageQual]]="Ex",5,IF(fun[[#This Row],[GarageQual]]="Gd",4,IF(fun[[#This Row],[GarageQual]]="TA",3,IF(fun[[#This Row],[GarageQual]]="Fa",2,IF(fun[[#This Row],[GarageQual]]="Po",1,0)))))</f>
        <v>3</v>
      </c>
      <c r="CD560" t="s">
        <v>124</v>
      </c>
      <c r="CE560">
        <f>IF(fun[[#This Row],[GarageCond]]="Ex",5,IF(fun[[#This Row],[GarageCond]]="Gd",4,IF(fun[[#This Row],[GarageCond]]="TA",3,IF(fun[[#This Row],[GarageCond]]="Fa",2,IF(fun[[#This Row],[GarageCond]]="Po",1,0)))))</f>
        <v>3</v>
      </c>
      <c r="CF560" t="s">
        <v>131</v>
      </c>
      <c r="CG560">
        <v>264</v>
      </c>
      <c r="CH560">
        <v>22</v>
      </c>
      <c r="CI560">
        <v>0</v>
      </c>
      <c r="CJ560">
        <v>0</v>
      </c>
      <c r="CK560">
        <v>0</v>
      </c>
      <c r="CL560">
        <f>(0.5*fun[[#This Row],[WoodDeckSF]])+fun[[#This Row],[OpenPorchSF]]+(2*fun[[#This Row],[EnclosedPorch]])+(1.5*fun[[#This Row],[3SsnPorch]])+fun[[#This Row],[ScreenPorch]]</f>
        <v>154</v>
      </c>
      <c r="CM560">
        <v>0</v>
      </c>
      <c r="CN560" t="s">
        <v>109</v>
      </c>
      <c r="CO560">
        <f>IF(fun[[#This Row],[PoolQC]]="Ex",5,IF(fun[[#This Row],[PoolQC]]="Gd",4,IF(fun[[#This Row],[PoolQC]]="TA",3,IF(fun[[#This Row],[PoolQC]]="Fa",2,IF(fun[[#This Row],[PoolQC]]="Po",1,0)))))</f>
        <v>0</v>
      </c>
      <c r="CP560" t="s">
        <v>109</v>
      </c>
      <c r="CQ560" t="s">
        <v>109</v>
      </c>
      <c r="CR560">
        <v>0</v>
      </c>
      <c r="CS560">
        <v>8</v>
      </c>
      <c r="CT560">
        <v>2008</v>
      </c>
      <c r="CU560" t="s">
        <v>136</v>
      </c>
      <c r="CV560" t="s">
        <v>137</v>
      </c>
      <c r="CW560">
        <f>COUNTIF(fun[[#This Row],[Id]:[SaleCondition]],0)</f>
        <v>13</v>
      </c>
      <c r="CX560">
        <f>COUNTIF(fun[[#This Row],[Id]:[SaleCondition]],"NA")</f>
        <v>4</v>
      </c>
      <c r="CY560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560">
        <f>fun[NUM_ExCond]+fun[NUM_BsmtCond]+fun[NUM_GarCond]</f>
        <v>9</v>
      </c>
      <c r="DA5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5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560">
        <v>175000</v>
      </c>
    </row>
    <row r="561" spans="1:107" x14ac:dyDescent="0.25">
      <c r="A561">
        <v>560</v>
      </c>
      <c r="B561">
        <v>120</v>
      </c>
      <c r="C561" t="s">
        <v>107</v>
      </c>
      <c r="D561">
        <f>IF(fun[[#This Row],[MSZoning]]="RL",1,0)</f>
        <v>1</v>
      </c>
      <c r="E561">
        <f>IF(fun[[#This Row],[rl]]="RM",1,0)</f>
        <v>0</v>
      </c>
      <c r="F561">
        <f>IF(fun[[#This Row],[rm]]="RH",1,0)</f>
        <v>0</v>
      </c>
      <c r="G561">
        <f>IF(fun[[#This Row],[rh]]="C (all)",1,0)</f>
        <v>0</v>
      </c>
      <c r="H561" t="s">
        <v>109</v>
      </c>
      <c r="I561">
        <f>IF(fun[[#This Row],[LotFrontage]]="NA",0,fun[[#This Row],[LotFrontage]])</f>
        <v>0</v>
      </c>
      <c r="J561">
        <v>3196</v>
      </c>
      <c r="K561" t="s">
        <v>108</v>
      </c>
      <c r="L561" t="s">
        <v>109</v>
      </c>
      <c r="M561" t="s">
        <v>110</v>
      </c>
      <c r="N561" t="s">
        <v>111</v>
      </c>
      <c r="O561" t="s">
        <v>112</v>
      </c>
      <c r="P561" t="s">
        <v>113</v>
      </c>
      <c r="Q561" t="s">
        <v>114</v>
      </c>
      <c r="R561" t="s">
        <v>253</v>
      </c>
      <c r="S561" t="s">
        <v>116</v>
      </c>
      <c r="T561" t="s">
        <v>116</v>
      </c>
      <c r="U561" t="s">
        <v>205</v>
      </c>
      <c r="V561" t="s">
        <v>141</v>
      </c>
      <c r="W561">
        <v>7</v>
      </c>
      <c r="X561">
        <v>5</v>
      </c>
      <c r="Y561">
        <v>2003</v>
      </c>
      <c r="Z561">
        <v>2004</v>
      </c>
      <c r="AA561" t="s">
        <v>119</v>
      </c>
      <c r="AB561" t="s">
        <v>120</v>
      </c>
      <c r="AC561" t="s">
        <v>121</v>
      </c>
      <c r="AD561" t="s">
        <v>121</v>
      </c>
      <c r="AE561" t="s">
        <v>122</v>
      </c>
      <c r="AF561">
        <v>18</v>
      </c>
      <c r="AG561" t="s">
        <v>123</v>
      </c>
      <c r="AH561">
        <f>IF(fun[[#This Row],[ExterQual]]="Ex",5,IF(fun[[#This Row],[ExterQual]]="Gd",4,IF(fun[[#This Row],[ExterQual]]="TA",3,IF(fun[[#This Row],[ExterQual]]="Fa",2,1))))</f>
        <v>4</v>
      </c>
      <c r="AI561" t="s">
        <v>124</v>
      </c>
      <c r="AJ561">
        <f>IF(fun[[#This Row],[ExterCond]]="Ex",5,IF(fun[[#This Row],[ExterCond]]="Gd",4,IF(fun[[#This Row],[ExterCond]]="TA",3,IF(fun[[#This Row],[ExterCond]]="Fa",2,1))))</f>
        <v>3</v>
      </c>
      <c r="AK561" t="s">
        <v>125</v>
      </c>
      <c r="AL561" t="s">
        <v>123</v>
      </c>
      <c r="AM561">
        <f>IF(fun[[#This Row],[BsmtQual]]="Ex",5,IF(fun[[#This Row],[BsmtQual]]="Gd",4,IF(fun[[#This Row],[BsmtQual]]="TA",3,IF(fun[[#This Row],[BsmtQual]]="Fa",2,IF(fun[[#This Row],[BsmtQual]]="Po",1,0)))))</f>
        <v>4</v>
      </c>
      <c r="AN561" t="s">
        <v>124</v>
      </c>
      <c r="AO561">
        <f>IF(fun[[#This Row],[BsmtCond]]="Ex",5,IF(fun[[#This Row],[BsmtCond]]="Gd",4,IF(fun[[#This Row],[BsmtCond]]="TA",3,IF(fun[[#This Row],[BsmtCond]]="Fa",2,IF(fun[[#This Row],[BsmtCond]]="Po",1,0)))))</f>
        <v>3</v>
      </c>
      <c r="AP561" t="s">
        <v>123</v>
      </c>
      <c r="AQ561">
        <f>IF(fun[[#This Row],[BsmtExposure]]="Gd",3,IF(fun[[#This Row],[BsmtExposure]]="Av",2,IF(fun[[#This Row],[BsmtExposure]]="Mn",1,0)))</f>
        <v>3</v>
      </c>
      <c r="AR561" t="s">
        <v>128</v>
      </c>
      <c r="AS561">
        <v>0</v>
      </c>
      <c r="AT561" t="s">
        <v>128</v>
      </c>
      <c r="AU561">
        <v>0</v>
      </c>
      <c r="AV561">
        <v>1374</v>
      </c>
      <c r="AW561">
        <v>1374</v>
      </c>
      <c r="AX561" t="s">
        <v>129</v>
      </c>
      <c r="AY561" t="s">
        <v>130</v>
      </c>
      <c r="AZ561">
        <f>IF(fun[[#This Row],[HeatingQC]]="Ex",5,IF(fun[[#This Row],[HeatingQC]]="Gd",4,IF(fun[[#This Row],[HeatingQC]]="TA",3,IF(fun[[#This Row],[HeatingQC]]="Fa",2,IF(fun[[#This Row],[HeatingQC]]="Po",1,0)))))</f>
        <v>5</v>
      </c>
      <c r="BA561" t="s">
        <v>131</v>
      </c>
      <c r="BB561" t="s">
        <v>132</v>
      </c>
      <c r="BC561">
        <v>1557</v>
      </c>
      <c r="BD561">
        <v>0</v>
      </c>
      <c r="BE561">
        <v>0</v>
      </c>
      <c r="BF561">
        <v>1557</v>
      </c>
      <c r="BG561">
        <f>LOG(fun[[#This Row],[GrLivArea]])</f>
        <v>3.1922886125681202</v>
      </c>
      <c r="BH561">
        <v>0</v>
      </c>
      <c r="BI561">
        <v>0</v>
      </c>
      <c r="BJ561">
        <f>fun[[#This Row],[BsmtFullBath]]+(0.5*fun[[#This Row],[BsmtHalfBath]])</f>
        <v>0</v>
      </c>
      <c r="BK561">
        <v>2</v>
      </c>
      <c r="BL561">
        <v>0</v>
      </c>
      <c r="BM561">
        <f>fun[[#This Row],[HalfBath]]+fun[[#This Row],[TOTBaseBath]]+fun[[#This Row],[FullBath]]</f>
        <v>2</v>
      </c>
      <c r="BN561">
        <v>2</v>
      </c>
      <c r="BO561">
        <v>1</v>
      </c>
      <c r="BP561" t="s">
        <v>123</v>
      </c>
      <c r="BQ561">
        <f>IF(fun[[#This Row],[KitchenQual]]="Ex",5,IF(fun[[#This Row],[KitchenQual]]="Gd",4,IF(fun[[#This Row],[KitchenQual]]="TA",3,IF(fun[[#This Row],[KitchenQual]]="Fa",2,0))))</f>
        <v>4</v>
      </c>
      <c r="BR561">
        <v>7</v>
      </c>
      <c r="BS561" t="s">
        <v>133</v>
      </c>
      <c r="BT561">
        <v>1</v>
      </c>
      <c r="BU561" t="s">
        <v>124</v>
      </c>
      <c r="BV561">
        <f>IF(fun[[#This Row],[FireplaceQu]]="Ex",5,IF(fun[[#This Row],[FireplaceQu]]="Gd",4,IF(fun[[#This Row],[FireplaceQu]]="TA",3,IF(fun[[#This Row],[FireplaceQu]]="Fa",2,0))))</f>
        <v>3</v>
      </c>
      <c r="BW561" t="s">
        <v>134</v>
      </c>
      <c r="BX561">
        <v>2003</v>
      </c>
      <c r="BY561" t="s">
        <v>183</v>
      </c>
      <c r="BZ561">
        <v>2</v>
      </c>
      <c r="CA561">
        <v>420</v>
      </c>
      <c r="CB561" t="s">
        <v>124</v>
      </c>
      <c r="CC561">
        <f>IF(fun[[#This Row],[GarageQual]]="Ex",5,IF(fun[[#This Row],[GarageQual]]="Gd",4,IF(fun[[#This Row],[GarageQual]]="TA",3,IF(fun[[#This Row],[GarageQual]]="Fa",2,IF(fun[[#This Row],[GarageQual]]="Po",1,0)))))</f>
        <v>3</v>
      </c>
      <c r="CD561" t="s">
        <v>124</v>
      </c>
      <c r="CE561">
        <f>IF(fun[[#This Row],[GarageCond]]="Ex",5,IF(fun[[#This Row],[GarageCond]]="Gd",4,IF(fun[[#This Row],[GarageCond]]="TA",3,IF(fun[[#This Row],[GarageCond]]="Fa",2,IF(fun[[#This Row],[GarageCond]]="Po",1,0)))))</f>
        <v>3</v>
      </c>
      <c r="CF561" t="s">
        <v>131</v>
      </c>
      <c r="CG561">
        <v>143</v>
      </c>
      <c r="CH561">
        <v>20</v>
      </c>
      <c r="CI561">
        <v>0</v>
      </c>
      <c r="CJ561">
        <v>0</v>
      </c>
      <c r="CK561">
        <v>0</v>
      </c>
      <c r="CL561">
        <f>(0.5*fun[[#This Row],[WoodDeckSF]])+fun[[#This Row],[OpenPorchSF]]+(2*fun[[#This Row],[EnclosedPorch]])+(1.5*fun[[#This Row],[3SsnPorch]])+fun[[#This Row],[ScreenPorch]]</f>
        <v>91.5</v>
      </c>
      <c r="CM561">
        <v>0</v>
      </c>
      <c r="CN561" t="s">
        <v>109</v>
      </c>
      <c r="CO561">
        <f>IF(fun[[#This Row],[PoolQC]]="Ex",5,IF(fun[[#This Row],[PoolQC]]="Gd",4,IF(fun[[#This Row],[PoolQC]]="TA",3,IF(fun[[#This Row],[PoolQC]]="Fa",2,IF(fun[[#This Row],[PoolQC]]="Po",1,0)))))</f>
        <v>0</v>
      </c>
      <c r="CP561" t="s">
        <v>109</v>
      </c>
      <c r="CQ561" t="s">
        <v>109</v>
      </c>
      <c r="CR561">
        <v>0</v>
      </c>
      <c r="CS561">
        <v>10</v>
      </c>
      <c r="CT561">
        <v>2006</v>
      </c>
      <c r="CU561" t="s">
        <v>136</v>
      </c>
      <c r="CV561" t="s">
        <v>137</v>
      </c>
      <c r="CW561">
        <f>COUNTIF(fun[[#This Row],[Id]:[SaleCondition]],0)</f>
        <v>18</v>
      </c>
      <c r="CX561">
        <f>COUNTIF(fun[[#This Row],[Id]:[SaleCondition]],"NA")</f>
        <v>5</v>
      </c>
      <c r="CY561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561">
        <f>fun[NUM_ExCond]+fun[NUM_BsmtCond]+fun[NUM_GarCond]</f>
        <v>9</v>
      </c>
      <c r="DA5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5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561">
        <v>234000</v>
      </c>
    </row>
    <row r="562" spans="1:107" x14ac:dyDescent="0.25">
      <c r="A562">
        <v>561</v>
      </c>
      <c r="B562">
        <v>20</v>
      </c>
      <c r="C562" t="s">
        <v>107</v>
      </c>
      <c r="D562">
        <f>IF(fun[[#This Row],[MSZoning]]="RL",1,0)</f>
        <v>1</v>
      </c>
      <c r="E562">
        <f>IF(fun[[#This Row],[rl]]="RM",1,0)</f>
        <v>0</v>
      </c>
      <c r="F562">
        <f>IF(fun[[#This Row],[rm]]="RH",1,0)</f>
        <v>0</v>
      </c>
      <c r="G562">
        <f>IF(fun[[#This Row],[rh]]="C (all)",1,0)</f>
        <v>0</v>
      </c>
      <c r="H562" t="s">
        <v>109</v>
      </c>
      <c r="I562">
        <f>IF(fun[[#This Row],[LotFrontage]]="NA",0,fun[[#This Row],[LotFrontage]])</f>
        <v>0</v>
      </c>
      <c r="J562">
        <v>11341</v>
      </c>
      <c r="K562" t="s">
        <v>108</v>
      </c>
      <c r="L562" t="s">
        <v>109</v>
      </c>
      <c r="M562" t="s">
        <v>146</v>
      </c>
      <c r="N562" t="s">
        <v>111</v>
      </c>
      <c r="O562" t="s">
        <v>112</v>
      </c>
      <c r="P562" t="s">
        <v>113</v>
      </c>
      <c r="Q562" t="s">
        <v>114</v>
      </c>
      <c r="R562" t="s">
        <v>177</v>
      </c>
      <c r="S562" t="s">
        <v>116</v>
      </c>
      <c r="T562" t="s">
        <v>116</v>
      </c>
      <c r="U562" t="s">
        <v>117</v>
      </c>
      <c r="V562" t="s">
        <v>141</v>
      </c>
      <c r="W562">
        <v>5</v>
      </c>
      <c r="X562">
        <v>6</v>
      </c>
      <c r="Y562">
        <v>1957</v>
      </c>
      <c r="Z562">
        <v>1996</v>
      </c>
      <c r="AA562" t="s">
        <v>178</v>
      </c>
      <c r="AB562" t="s">
        <v>120</v>
      </c>
      <c r="AC562" t="s">
        <v>150</v>
      </c>
      <c r="AD562" t="s">
        <v>150</v>
      </c>
      <c r="AE562" t="s">
        <v>122</v>
      </c>
      <c r="AF562">
        <v>180</v>
      </c>
      <c r="AG562" t="s">
        <v>124</v>
      </c>
      <c r="AH562">
        <f>IF(fun[[#This Row],[ExterQual]]="Ex",5,IF(fun[[#This Row],[ExterQual]]="Gd",4,IF(fun[[#This Row],[ExterQual]]="TA",3,IF(fun[[#This Row],[ExterQual]]="Fa",2,1))))</f>
        <v>3</v>
      </c>
      <c r="AI562" t="s">
        <v>124</v>
      </c>
      <c r="AJ562">
        <f>IF(fun[[#This Row],[ExterCond]]="Ex",5,IF(fun[[#This Row],[ExterCond]]="Gd",4,IF(fun[[#This Row],[ExterCond]]="TA",3,IF(fun[[#This Row],[ExterCond]]="Fa",2,1))))</f>
        <v>3</v>
      </c>
      <c r="AK562" t="s">
        <v>144</v>
      </c>
      <c r="AL562" t="s">
        <v>123</v>
      </c>
      <c r="AM562">
        <f>IF(fun[[#This Row],[BsmtQual]]="Ex",5,IF(fun[[#This Row],[BsmtQual]]="Gd",4,IF(fun[[#This Row],[BsmtQual]]="TA",3,IF(fun[[#This Row],[BsmtQual]]="Fa",2,IF(fun[[#This Row],[BsmtQual]]="Po",1,0)))))</f>
        <v>4</v>
      </c>
      <c r="AN562" t="s">
        <v>124</v>
      </c>
      <c r="AO562">
        <f>IF(fun[[#This Row],[BsmtCond]]="Ex",5,IF(fun[[#This Row],[BsmtCond]]="Gd",4,IF(fun[[#This Row],[BsmtCond]]="TA",3,IF(fun[[#This Row],[BsmtCond]]="Fa",2,IF(fun[[#This Row],[BsmtCond]]="Po",1,0)))))</f>
        <v>3</v>
      </c>
      <c r="AP562" t="s">
        <v>126</v>
      </c>
      <c r="AQ562">
        <f>IF(fun[[#This Row],[BsmtExposure]]="Gd",3,IF(fun[[#This Row],[BsmtExposure]]="Av",2,IF(fun[[#This Row],[BsmtExposure]]="Mn",1,0)))</f>
        <v>0</v>
      </c>
      <c r="AR562" t="s">
        <v>145</v>
      </c>
      <c r="AS562">
        <v>1302</v>
      </c>
      <c r="AT562" t="s">
        <v>128</v>
      </c>
      <c r="AU562">
        <v>0</v>
      </c>
      <c r="AV562">
        <v>90</v>
      </c>
      <c r="AW562">
        <v>1392</v>
      </c>
      <c r="AX562" t="s">
        <v>129</v>
      </c>
      <c r="AY562" t="s">
        <v>124</v>
      </c>
      <c r="AZ562">
        <f>IF(fun[[#This Row],[HeatingQC]]="Ex",5,IF(fun[[#This Row],[HeatingQC]]="Gd",4,IF(fun[[#This Row],[HeatingQC]]="TA",3,IF(fun[[#This Row],[HeatingQC]]="Fa",2,IF(fun[[#This Row],[HeatingQC]]="Po",1,0)))))</f>
        <v>3</v>
      </c>
      <c r="BA562" t="s">
        <v>131</v>
      </c>
      <c r="BB562" t="s">
        <v>132</v>
      </c>
      <c r="BC562">
        <v>1392</v>
      </c>
      <c r="BD562">
        <v>0</v>
      </c>
      <c r="BE562">
        <v>0</v>
      </c>
      <c r="BF562">
        <v>1392</v>
      </c>
      <c r="BG562">
        <f>LOG(fun[[#This Row],[GrLivArea]])</f>
        <v>3.1436392352745433</v>
      </c>
      <c r="BH562">
        <v>1</v>
      </c>
      <c r="BI562">
        <v>0</v>
      </c>
      <c r="BJ562">
        <f>fun[[#This Row],[BsmtFullBath]]+(0.5*fun[[#This Row],[BsmtHalfBath]])</f>
        <v>1</v>
      </c>
      <c r="BK562">
        <v>1</v>
      </c>
      <c r="BL562">
        <v>1</v>
      </c>
      <c r="BM562">
        <f>fun[[#This Row],[HalfBath]]+fun[[#This Row],[TOTBaseBath]]+fun[[#This Row],[FullBath]]</f>
        <v>3</v>
      </c>
      <c r="BN562">
        <v>3</v>
      </c>
      <c r="BO562">
        <v>1</v>
      </c>
      <c r="BP562" t="s">
        <v>124</v>
      </c>
      <c r="BQ562">
        <f>IF(fun[[#This Row],[KitchenQual]]="Ex",5,IF(fun[[#This Row],[KitchenQual]]="Gd",4,IF(fun[[#This Row],[KitchenQual]]="TA",3,IF(fun[[#This Row],[KitchenQual]]="Fa",2,0))))</f>
        <v>3</v>
      </c>
      <c r="BR562">
        <v>5</v>
      </c>
      <c r="BS562" t="s">
        <v>220</v>
      </c>
      <c r="BT562">
        <v>1</v>
      </c>
      <c r="BU562" t="s">
        <v>123</v>
      </c>
      <c r="BV562">
        <f>IF(fun[[#This Row],[FireplaceQu]]="Ex",5,IF(fun[[#This Row],[FireplaceQu]]="Gd",4,IF(fun[[#This Row],[FireplaceQu]]="TA",3,IF(fun[[#This Row],[FireplaceQu]]="Fa",2,0))))</f>
        <v>4</v>
      </c>
      <c r="BW562" t="s">
        <v>153</v>
      </c>
      <c r="BX562">
        <v>1957</v>
      </c>
      <c r="BY562" t="s">
        <v>128</v>
      </c>
      <c r="BZ562">
        <v>2</v>
      </c>
      <c r="CA562">
        <v>528</v>
      </c>
      <c r="CB562" t="s">
        <v>124</v>
      </c>
      <c r="CC562">
        <f>IF(fun[[#This Row],[GarageQual]]="Ex",5,IF(fun[[#This Row],[GarageQual]]="Gd",4,IF(fun[[#This Row],[GarageQual]]="TA",3,IF(fun[[#This Row],[GarageQual]]="Fa",2,IF(fun[[#This Row],[GarageQual]]="Po",1,0)))))</f>
        <v>3</v>
      </c>
      <c r="CD562" t="s">
        <v>124</v>
      </c>
      <c r="CE562">
        <f>IF(fun[[#This Row],[GarageCond]]="Ex",5,IF(fun[[#This Row],[GarageCond]]="Gd",4,IF(fun[[#This Row],[GarageCond]]="TA",3,IF(fun[[#This Row],[GarageCond]]="Fa",2,IF(fun[[#This Row],[GarageCond]]="Po",1,0)))))</f>
        <v>3</v>
      </c>
      <c r="CF562" t="s">
        <v>131</v>
      </c>
      <c r="CG562">
        <v>0</v>
      </c>
      <c r="CH562">
        <v>0</v>
      </c>
      <c r="CI562">
        <v>0</v>
      </c>
      <c r="CJ562">
        <v>0</v>
      </c>
      <c r="CK562">
        <v>95</v>
      </c>
      <c r="CL562">
        <f>(0.5*fun[[#This Row],[WoodDeckSF]])+fun[[#This Row],[OpenPorchSF]]+(2*fun[[#This Row],[EnclosedPorch]])+(1.5*fun[[#This Row],[3SsnPorch]])+fun[[#This Row],[ScreenPorch]]</f>
        <v>95</v>
      </c>
      <c r="CM562">
        <v>0</v>
      </c>
      <c r="CN562" t="s">
        <v>109</v>
      </c>
      <c r="CO562">
        <f>IF(fun[[#This Row],[PoolQC]]="Ex",5,IF(fun[[#This Row],[PoolQC]]="Gd",4,IF(fun[[#This Row],[PoolQC]]="TA",3,IF(fun[[#This Row],[PoolQC]]="Fa",2,IF(fun[[#This Row],[PoolQC]]="Po",1,0)))))</f>
        <v>0</v>
      </c>
      <c r="CP562" t="s">
        <v>109</v>
      </c>
      <c r="CQ562" t="s">
        <v>109</v>
      </c>
      <c r="CR562">
        <v>0</v>
      </c>
      <c r="CS562">
        <v>5</v>
      </c>
      <c r="CT562">
        <v>2010</v>
      </c>
      <c r="CU562" t="s">
        <v>136</v>
      </c>
      <c r="CV562" t="s">
        <v>137</v>
      </c>
      <c r="CW562">
        <f>COUNTIF(fun[[#This Row],[Id]:[SaleCondition]],0)</f>
        <v>16</v>
      </c>
      <c r="CX562">
        <f>COUNTIF(fun[[#This Row],[Id]:[SaleCondition]],"NA")</f>
        <v>5</v>
      </c>
      <c r="CY56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562">
        <f>fun[NUM_ExCond]+fun[NUM_BsmtCond]+fun[NUM_GarCond]</f>
        <v>9</v>
      </c>
      <c r="DA5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5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562">
        <v>121500</v>
      </c>
    </row>
    <row r="563" spans="1:107" x14ac:dyDescent="0.25">
      <c r="A563">
        <v>562</v>
      </c>
      <c r="B563">
        <v>20</v>
      </c>
      <c r="C563" t="s">
        <v>107</v>
      </c>
      <c r="D563">
        <f>IF(fun[[#This Row],[MSZoning]]="RL",1,0)</f>
        <v>1</v>
      </c>
      <c r="E563">
        <f>IF(fun[[#This Row],[rl]]="RM",1,0)</f>
        <v>0</v>
      </c>
      <c r="F563">
        <f>IF(fun[[#This Row],[rm]]="RH",1,0)</f>
        <v>0</v>
      </c>
      <c r="G563">
        <f>IF(fun[[#This Row],[rh]]="C (all)",1,0)</f>
        <v>0</v>
      </c>
      <c r="H563">
        <v>77</v>
      </c>
      <c r="I563">
        <f>IF(fun[[#This Row],[LotFrontage]]="NA",0,fun[[#This Row],[LotFrontage]])</f>
        <v>77</v>
      </c>
      <c r="J563">
        <v>10010</v>
      </c>
      <c r="K563" t="s">
        <v>108</v>
      </c>
      <c r="L563" t="s">
        <v>109</v>
      </c>
      <c r="M563" t="s">
        <v>110</v>
      </c>
      <c r="N563" t="s">
        <v>111</v>
      </c>
      <c r="O563" t="s">
        <v>112</v>
      </c>
      <c r="P563" t="s">
        <v>113</v>
      </c>
      <c r="Q563" t="s">
        <v>220</v>
      </c>
      <c r="R563" t="s">
        <v>157</v>
      </c>
      <c r="S563" t="s">
        <v>116</v>
      </c>
      <c r="T563" t="s">
        <v>116</v>
      </c>
      <c r="U563" t="s">
        <v>117</v>
      </c>
      <c r="V563" t="s">
        <v>141</v>
      </c>
      <c r="W563">
        <v>5</v>
      </c>
      <c r="X563">
        <v>5</v>
      </c>
      <c r="Y563">
        <v>1974</v>
      </c>
      <c r="Z563">
        <v>1975</v>
      </c>
      <c r="AA563" t="s">
        <v>119</v>
      </c>
      <c r="AB563" t="s">
        <v>120</v>
      </c>
      <c r="AC563" t="s">
        <v>166</v>
      </c>
      <c r="AD563" t="s">
        <v>166</v>
      </c>
      <c r="AE563" t="s">
        <v>143</v>
      </c>
      <c r="AF563">
        <v>0</v>
      </c>
      <c r="AG563" t="s">
        <v>124</v>
      </c>
      <c r="AH563">
        <f>IF(fun[[#This Row],[ExterQual]]="Ex",5,IF(fun[[#This Row],[ExterQual]]="Gd",4,IF(fun[[#This Row],[ExterQual]]="TA",3,IF(fun[[#This Row],[ExterQual]]="Fa",2,1))))</f>
        <v>3</v>
      </c>
      <c r="AI563" t="s">
        <v>124</v>
      </c>
      <c r="AJ563">
        <f>IF(fun[[#This Row],[ExterCond]]="Ex",5,IF(fun[[#This Row],[ExterCond]]="Gd",4,IF(fun[[#This Row],[ExterCond]]="TA",3,IF(fun[[#This Row],[ExterCond]]="Fa",2,1))))</f>
        <v>3</v>
      </c>
      <c r="AK563" t="s">
        <v>144</v>
      </c>
      <c r="AL563" t="s">
        <v>123</v>
      </c>
      <c r="AM563">
        <f>IF(fun[[#This Row],[BsmtQual]]="Ex",5,IF(fun[[#This Row],[BsmtQual]]="Gd",4,IF(fun[[#This Row],[BsmtQual]]="TA",3,IF(fun[[#This Row],[BsmtQual]]="Fa",2,IF(fun[[#This Row],[BsmtQual]]="Po",1,0)))))</f>
        <v>4</v>
      </c>
      <c r="AN563" t="s">
        <v>124</v>
      </c>
      <c r="AO563">
        <f>IF(fun[[#This Row],[BsmtCond]]="Ex",5,IF(fun[[#This Row],[BsmtCond]]="Gd",4,IF(fun[[#This Row],[BsmtCond]]="TA",3,IF(fun[[#This Row],[BsmtCond]]="Fa",2,IF(fun[[#This Row],[BsmtCond]]="Po",1,0)))))</f>
        <v>3</v>
      </c>
      <c r="AP563" t="s">
        <v>156</v>
      </c>
      <c r="AQ563">
        <f>IF(fun[[#This Row],[BsmtExposure]]="Gd",3,IF(fun[[#This Row],[BsmtExposure]]="Av",2,IF(fun[[#This Row],[BsmtExposure]]="Mn",1,0)))</f>
        <v>2</v>
      </c>
      <c r="AR563" t="s">
        <v>145</v>
      </c>
      <c r="AS563">
        <v>1071</v>
      </c>
      <c r="AT563" t="s">
        <v>198</v>
      </c>
      <c r="AU563">
        <v>123</v>
      </c>
      <c r="AV563">
        <v>195</v>
      </c>
      <c r="AW563">
        <v>1389</v>
      </c>
      <c r="AX563" t="s">
        <v>129</v>
      </c>
      <c r="AY563" t="s">
        <v>123</v>
      </c>
      <c r="AZ563">
        <f>IF(fun[[#This Row],[HeatingQC]]="Ex",5,IF(fun[[#This Row],[HeatingQC]]="Gd",4,IF(fun[[#This Row],[HeatingQC]]="TA",3,IF(fun[[#This Row],[HeatingQC]]="Fa",2,IF(fun[[#This Row],[HeatingQC]]="Po",1,0)))))</f>
        <v>4</v>
      </c>
      <c r="BA563" t="s">
        <v>131</v>
      </c>
      <c r="BB563" t="s">
        <v>132</v>
      </c>
      <c r="BC563">
        <v>1389</v>
      </c>
      <c r="BD563">
        <v>0</v>
      </c>
      <c r="BE563">
        <v>0</v>
      </c>
      <c r="BF563">
        <v>1389</v>
      </c>
      <c r="BG563">
        <f>LOG(fun[[#This Row],[GrLivArea]])</f>
        <v>3.1427022457376155</v>
      </c>
      <c r="BH563">
        <v>1</v>
      </c>
      <c r="BI563">
        <v>0</v>
      </c>
      <c r="BJ563">
        <f>fun[[#This Row],[BsmtFullBath]]+(0.5*fun[[#This Row],[BsmtHalfBath]])</f>
        <v>1</v>
      </c>
      <c r="BK563">
        <v>1</v>
      </c>
      <c r="BL563">
        <v>0</v>
      </c>
      <c r="BM563">
        <f>fun[[#This Row],[HalfBath]]+fun[[#This Row],[TOTBaseBath]]+fun[[#This Row],[FullBath]]</f>
        <v>2</v>
      </c>
      <c r="BN563">
        <v>2</v>
      </c>
      <c r="BO563">
        <v>1</v>
      </c>
      <c r="BP563" t="s">
        <v>124</v>
      </c>
      <c r="BQ563">
        <f>IF(fun[[#This Row],[KitchenQual]]="Ex",5,IF(fun[[#This Row],[KitchenQual]]="Gd",4,IF(fun[[#This Row],[KitchenQual]]="TA",3,IF(fun[[#This Row],[KitchenQual]]="Fa",2,0))))</f>
        <v>3</v>
      </c>
      <c r="BR563">
        <v>6</v>
      </c>
      <c r="BS563" t="s">
        <v>133</v>
      </c>
      <c r="BT563">
        <v>1</v>
      </c>
      <c r="BU563" t="s">
        <v>124</v>
      </c>
      <c r="BV563">
        <f>IF(fun[[#This Row],[FireplaceQu]]="Ex",5,IF(fun[[#This Row],[FireplaceQu]]="Gd",4,IF(fun[[#This Row],[FireplaceQu]]="TA",3,IF(fun[[#This Row],[FireplaceQu]]="Fa",2,0))))</f>
        <v>3</v>
      </c>
      <c r="BW563" t="s">
        <v>134</v>
      </c>
      <c r="BX563">
        <v>1975</v>
      </c>
      <c r="BY563" t="s">
        <v>135</v>
      </c>
      <c r="BZ563">
        <v>2</v>
      </c>
      <c r="CA563">
        <v>418</v>
      </c>
      <c r="CB563" t="s">
        <v>124</v>
      </c>
      <c r="CC563">
        <f>IF(fun[[#This Row],[GarageQual]]="Ex",5,IF(fun[[#This Row],[GarageQual]]="Gd",4,IF(fun[[#This Row],[GarageQual]]="TA",3,IF(fun[[#This Row],[GarageQual]]="Fa",2,IF(fun[[#This Row],[GarageQual]]="Po",1,0)))))</f>
        <v>3</v>
      </c>
      <c r="CD563" t="s">
        <v>124</v>
      </c>
      <c r="CE563">
        <f>IF(fun[[#This Row],[GarageCond]]="Ex",5,IF(fun[[#This Row],[GarageCond]]="Gd",4,IF(fun[[#This Row],[GarageCond]]="TA",3,IF(fun[[#This Row],[GarageCond]]="Fa",2,IF(fun[[#This Row],[GarageCond]]="Po",1,0)))))</f>
        <v>3</v>
      </c>
      <c r="CF563" t="s">
        <v>131</v>
      </c>
      <c r="CG563">
        <v>240</v>
      </c>
      <c r="CH563">
        <v>38</v>
      </c>
      <c r="CI563">
        <v>0</v>
      </c>
      <c r="CJ563">
        <v>0</v>
      </c>
      <c r="CK563">
        <v>0</v>
      </c>
      <c r="CL563">
        <f>(0.5*fun[[#This Row],[WoodDeckSF]])+fun[[#This Row],[OpenPorchSF]]+(2*fun[[#This Row],[EnclosedPorch]])+(1.5*fun[[#This Row],[3SsnPorch]])+fun[[#This Row],[ScreenPorch]]</f>
        <v>158</v>
      </c>
      <c r="CM563">
        <v>0</v>
      </c>
      <c r="CN563" t="s">
        <v>109</v>
      </c>
      <c r="CO563">
        <f>IF(fun[[#This Row],[PoolQC]]="Ex",5,IF(fun[[#This Row],[PoolQC]]="Gd",4,IF(fun[[#This Row],[PoolQC]]="TA",3,IF(fun[[#This Row],[PoolQC]]="Fa",2,IF(fun[[#This Row],[PoolQC]]="Po",1,0)))))</f>
        <v>0</v>
      </c>
      <c r="CP563" t="s">
        <v>109</v>
      </c>
      <c r="CQ563" t="s">
        <v>109</v>
      </c>
      <c r="CR563">
        <v>0</v>
      </c>
      <c r="CS563">
        <v>4</v>
      </c>
      <c r="CT563">
        <v>2006</v>
      </c>
      <c r="CU563" t="s">
        <v>136</v>
      </c>
      <c r="CV563" t="s">
        <v>137</v>
      </c>
      <c r="CW563">
        <f>COUNTIF(fun[[#This Row],[Id]:[SaleCondition]],0)</f>
        <v>14</v>
      </c>
      <c r="CX563">
        <f>COUNTIF(fun[[#This Row],[Id]:[SaleCondition]],"NA")</f>
        <v>4</v>
      </c>
      <c r="CY56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563">
        <f>fun[NUM_ExCond]+fun[NUM_BsmtCond]+fun[NUM_GarCond]</f>
        <v>9</v>
      </c>
      <c r="DA5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5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563">
        <v>170000</v>
      </c>
    </row>
    <row r="564" spans="1:107" x14ac:dyDescent="0.25">
      <c r="A564">
        <v>563</v>
      </c>
      <c r="B564">
        <v>30</v>
      </c>
      <c r="C564" t="s">
        <v>107</v>
      </c>
      <c r="D564">
        <f>IF(fun[[#This Row],[MSZoning]]="RL",1,0)</f>
        <v>1</v>
      </c>
      <c r="E564">
        <f>IF(fun[[#This Row],[rl]]="RM",1,0)</f>
        <v>0</v>
      </c>
      <c r="F564">
        <f>IF(fun[[#This Row],[rm]]="RH",1,0)</f>
        <v>0</v>
      </c>
      <c r="G564">
        <f>IF(fun[[#This Row],[rh]]="C (all)",1,0)</f>
        <v>0</v>
      </c>
      <c r="H564">
        <v>63</v>
      </c>
      <c r="I564">
        <f>IF(fun[[#This Row],[LotFrontage]]="NA",0,fun[[#This Row],[LotFrontage]])</f>
        <v>63</v>
      </c>
      <c r="J564">
        <v>13907</v>
      </c>
      <c r="K564" t="s">
        <v>108</v>
      </c>
      <c r="L564" t="s">
        <v>109</v>
      </c>
      <c r="M564" t="s">
        <v>110</v>
      </c>
      <c r="N564" t="s">
        <v>111</v>
      </c>
      <c r="O564" t="s">
        <v>112</v>
      </c>
      <c r="P564" t="s">
        <v>113</v>
      </c>
      <c r="Q564" t="s">
        <v>114</v>
      </c>
      <c r="R564" t="s">
        <v>211</v>
      </c>
      <c r="S564" t="s">
        <v>116</v>
      </c>
      <c r="T564" t="s">
        <v>116</v>
      </c>
      <c r="U564" t="s">
        <v>117</v>
      </c>
      <c r="V564" t="s">
        <v>141</v>
      </c>
      <c r="W564">
        <v>5</v>
      </c>
      <c r="X564">
        <v>6</v>
      </c>
      <c r="Y564">
        <v>1940</v>
      </c>
      <c r="Z564">
        <v>1969</v>
      </c>
      <c r="AA564" t="s">
        <v>119</v>
      </c>
      <c r="AB564" t="s">
        <v>120</v>
      </c>
      <c r="AC564" t="s">
        <v>181</v>
      </c>
      <c r="AD564" t="s">
        <v>151</v>
      </c>
      <c r="AE564" t="s">
        <v>143</v>
      </c>
      <c r="AF564">
        <v>0</v>
      </c>
      <c r="AG564" t="s">
        <v>124</v>
      </c>
      <c r="AH564">
        <f>IF(fun[[#This Row],[ExterQual]]="Ex",5,IF(fun[[#This Row],[ExterQual]]="Gd",4,IF(fun[[#This Row],[ExterQual]]="TA",3,IF(fun[[#This Row],[ExterQual]]="Fa",2,1))))</f>
        <v>3</v>
      </c>
      <c r="AI564" t="s">
        <v>124</v>
      </c>
      <c r="AJ564">
        <f>IF(fun[[#This Row],[ExterCond]]="Ex",5,IF(fun[[#This Row],[ExterCond]]="Gd",4,IF(fun[[#This Row],[ExterCond]]="TA",3,IF(fun[[#This Row],[ExterCond]]="Fa",2,1))))</f>
        <v>3</v>
      </c>
      <c r="AK564" t="s">
        <v>144</v>
      </c>
      <c r="AL564" t="s">
        <v>124</v>
      </c>
      <c r="AM564">
        <f>IF(fun[[#This Row],[BsmtQual]]="Ex",5,IF(fun[[#This Row],[BsmtQual]]="Gd",4,IF(fun[[#This Row],[BsmtQual]]="TA",3,IF(fun[[#This Row],[BsmtQual]]="Fa",2,IF(fun[[#This Row],[BsmtQual]]="Po",1,0)))))</f>
        <v>3</v>
      </c>
      <c r="AN564" t="s">
        <v>124</v>
      </c>
      <c r="AO564">
        <f>IF(fun[[#This Row],[BsmtCond]]="Ex",5,IF(fun[[#This Row],[BsmtCond]]="Gd",4,IF(fun[[#This Row],[BsmtCond]]="TA",3,IF(fun[[#This Row],[BsmtCond]]="Fa",2,IF(fun[[#This Row],[BsmtCond]]="Po",1,0)))))</f>
        <v>3</v>
      </c>
      <c r="AP564" t="s">
        <v>126</v>
      </c>
      <c r="AQ564">
        <f>IF(fun[[#This Row],[BsmtExposure]]="Gd",3,IF(fun[[#This Row],[BsmtExposure]]="Av",2,IF(fun[[#This Row],[BsmtExposure]]="Mn",1,0)))</f>
        <v>0</v>
      </c>
      <c r="AR564" t="s">
        <v>167</v>
      </c>
      <c r="AS564">
        <v>290</v>
      </c>
      <c r="AT564" t="s">
        <v>128</v>
      </c>
      <c r="AU564">
        <v>0</v>
      </c>
      <c r="AV564">
        <v>706</v>
      </c>
      <c r="AW564">
        <v>996</v>
      </c>
      <c r="AX564" t="s">
        <v>129</v>
      </c>
      <c r="AY564" t="s">
        <v>130</v>
      </c>
      <c r="AZ564">
        <f>IF(fun[[#This Row],[HeatingQC]]="Ex",5,IF(fun[[#This Row],[HeatingQC]]="Gd",4,IF(fun[[#This Row],[HeatingQC]]="TA",3,IF(fun[[#This Row],[HeatingQC]]="Fa",2,IF(fun[[#This Row],[HeatingQC]]="Po",1,0)))))</f>
        <v>5</v>
      </c>
      <c r="BA564" t="s">
        <v>131</v>
      </c>
      <c r="BB564" t="s">
        <v>132</v>
      </c>
      <c r="BC564">
        <v>996</v>
      </c>
      <c r="BD564">
        <v>0</v>
      </c>
      <c r="BE564">
        <v>0</v>
      </c>
      <c r="BF564">
        <v>996</v>
      </c>
      <c r="BG564">
        <f>LOG(fun[[#This Row],[GrLivArea]])</f>
        <v>2.9982593384236988</v>
      </c>
      <c r="BH564">
        <v>1</v>
      </c>
      <c r="BI564">
        <v>0</v>
      </c>
      <c r="BJ564">
        <f>fun[[#This Row],[BsmtFullBath]]+(0.5*fun[[#This Row],[BsmtHalfBath]])</f>
        <v>1</v>
      </c>
      <c r="BK564">
        <v>1</v>
      </c>
      <c r="BL564">
        <v>0</v>
      </c>
      <c r="BM564">
        <f>fun[[#This Row],[HalfBath]]+fun[[#This Row],[TOTBaseBath]]+fun[[#This Row],[FullBath]]</f>
        <v>2</v>
      </c>
      <c r="BN564">
        <v>3</v>
      </c>
      <c r="BO564">
        <v>1</v>
      </c>
      <c r="BP564" t="s">
        <v>124</v>
      </c>
      <c r="BQ564">
        <f>IF(fun[[#This Row],[KitchenQual]]="Ex",5,IF(fun[[#This Row],[KitchenQual]]="Gd",4,IF(fun[[#This Row],[KitchenQual]]="TA",3,IF(fun[[#This Row],[KitchenQual]]="Fa",2,0))))</f>
        <v>3</v>
      </c>
      <c r="BR564">
        <v>6</v>
      </c>
      <c r="BS564" t="s">
        <v>133</v>
      </c>
      <c r="BT564">
        <v>1</v>
      </c>
      <c r="BU564" t="s">
        <v>123</v>
      </c>
      <c r="BV564">
        <f>IF(fun[[#This Row],[FireplaceQu]]="Ex",5,IF(fun[[#This Row],[FireplaceQu]]="Gd",4,IF(fun[[#This Row],[FireplaceQu]]="TA",3,IF(fun[[#This Row],[FireplaceQu]]="Fa",2,0))))</f>
        <v>4</v>
      </c>
      <c r="BW564" t="s">
        <v>109</v>
      </c>
      <c r="BX564" t="s">
        <v>109</v>
      </c>
      <c r="BY564" t="s">
        <v>109</v>
      </c>
      <c r="BZ564">
        <v>0</v>
      </c>
      <c r="CA564">
        <v>0</v>
      </c>
      <c r="CB564" t="s">
        <v>109</v>
      </c>
      <c r="CC564">
        <f>IF(fun[[#This Row],[GarageQual]]="Ex",5,IF(fun[[#This Row],[GarageQual]]="Gd",4,IF(fun[[#This Row],[GarageQual]]="TA",3,IF(fun[[#This Row],[GarageQual]]="Fa",2,IF(fun[[#This Row],[GarageQual]]="Po",1,0)))))</f>
        <v>0</v>
      </c>
      <c r="CD564" t="s">
        <v>109</v>
      </c>
      <c r="CE564">
        <f>IF(fun[[#This Row],[GarageCond]]="Ex",5,IF(fun[[#This Row],[GarageCond]]="Gd",4,IF(fun[[#This Row],[GarageCond]]="TA",3,IF(fun[[#This Row],[GarageCond]]="Fa",2,IF(fun[[#This Row],[GarageCond]]="Po",1,0)))))</f>
        <v>0</v>
      </c>
      <c r="CF564" t="s">
        <v>131</v>
      </c>
      <c r="CG564">
        <v>144</v>
      </c>
      <c r="CH564">
        <v>0</v>
      </c>
      <c r="CI564">
        <v>0</v>
      </c>
      <c r="CJ564">
        <v>0</v>
      </c>
      <c r="CK564">
        <v>0</v>
      </c>
      <c r="CL564">
        <f>(0.5*fun[[#This Row],[WoodDeckSF]])+fun[[#This Row],[OpenPorchSF]]+(2*fun[[#This Row],[EnclosedPorch]])+(1.5*fun[[#This Row],[3SsnPorch]])+fun[[#This Row],[ScreenPorch]]</f>
        <v>72</v>
      </c>
      <c r="CM564">
        <v>0</v>
      </c>
      <c r="CN564" t="s">
        <v>109</v>
      </c>
      <c r="CO564">
        <f>IF(fun[[#This Row],[PoolQC]]="Ex",5,IF(fun[[#This Row],[PoolQC]]="Gd",4,IF(fun[[#This Row],[PoolQC]]="TA",3,IF(fun[[#This Row],[PoolQC]]="Fa",2,IF(fun[[#This Row],[PoolQC]]="Po",1,0)))))</f>
        <v>0</v>
      </c>
      <c r="CP564" t="s">
        <v>109</v>
      </c>
      <c r="CQ564" t="s">
        <v>109</v>
      </c>
      <c r="CR564">
        <v>0</v>
      </c>
      <c r="CS564">
        <v>7</v>
      </c>
      <c r="CT564">
        <v>2008</v>
      </c>
      <c r="CU564" t="s">
        <v>136</v>
      </c>
      <c r="CV564" t="s">
        <v>137</v>
      </c>
      <c r="CW564">
        <f>COUNTIF(fun[[#This Row],[Id]:[SaleCondition]],0)</f>
        <v>21</v>
      </c>
      <c r="CX564">
        <f>COUNTIF(fun[[#This Row],[Id]:[SaleCondition]],"NA")</f>
        <v>9</v>
      </c>
      <c r="CY564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564">
        <f>fun[NUM_ExCond]+fun[NUM_BsmtCond]+fun[NUM_GarCond]</f>
        <v>6</v>
      </c>
      <c r="DA5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5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55.5</v>
      </c>
      <c r="DC564">
        <v>108000</v>
      </c>
    </row>
    <row r="565" spans="1:107" x14ac:dyDescent="0.25">
      <c r="A565">
        <v>564</v>
      </c>
      <c r="B565">
        <v>50</v>
      </c>
      <c r="C565" t="s">
        <v>107</v>
      </c>
      <c r="D565">
        <f>IF(fun[[#This Row],[MSZoning]]="RL",1,0)</f>
        <v>1</v>
      </c>
      <c r="E565">
        <f>IF(fun[[#This Row],[rl]]="RM",1,0)</f>
        <v>0</v>
      </c>
      <c r="F565">
        <f>IF(fun[[#This Row],[rm]]="RH",1,0)</f>
        <v>0</v>
      </c>
      <c r="G565">
        <f>IF(fun[[#This Row],[rh]]="C (all)",1,0)</f>
        <v>0</v>
      </c>
      <c r="H565">
        <v>66</v>
      </c>
      <c r="I565">
        <f>IF(fun[[#This Row],[LotFrontage]]="NA",0,fun[[#This Row],[LotFrontage]])</f>
        <v>66</v>
      </c>
      <c r="J565">
        <v>21780</v>
      </c>
      <c r="K565" t="s">
        <v>108</v>
      </c>
      <c r="L565" t="s">
        <v>109</v>
      </c>
      <c r="M565" t="s">
        <v>110</v>
      </c>
      <c r="N565" t="s">
        <v>111</v>
      </c>
      <c r="O565" t="s">
        <v>112</v>
      </c>
      <c r="P565" t="s">
        <v>113</v>
      </c>
      <c r="Q565" t="s">
        <v>114</v>
      </c>
      <c r="R565" t="s">
        <v>211</v>
      </c>
      <c r="S565" t="s">
        <v>116</v>
      </c>
      <c r="T565" t="s">
        <v>116</v>
      </c>
      <c r="U565" t="s">
        <v>117</v>
      </c>
      <c r="V565" t="s">
        <v>158</v>
      </c>
      <c r="W565">
        <v>6</v>
      </c>
      <c r="X565">
        <v>7</v>
      </c>
      <c r="Y565">
        <v>1918</v>
      </c>
      <c r="Z565">
        <v>1950</v>
      </c>
      <c r="AA565" t="s">
        <v>119</v>
      </c>
      <c r="AB565" t="s">
        <v>120</v>
      </c>
      <c r="AC565" t="s">
        <v>150</v>
      </c>
      <c r="AD565" t="s">
        <v>150</v>
      </c>
      <c r="AE565" t="s">
        <v>143</v>
      </c>
      <c r="AF565">
        <v>0</v>
      </c>
      <c r="AG565" t="s">
        <v>124</v>
      </c>
      <c r="AH565">
        <f>IF(fun[[#This Row],[ExterQual]]="Ex",5,IF(fun[[#This Row],[ExterQual]]="Gd",4,IF(fun[[#This Row],[ExterQual]]="TA",3,IF(fun[[#This Row],[ExterQual]]="Fa",2,1))))</f>
        <v>3</v>
      </c>
      <c r="AI565" t="s">
        <v>124</v>
      </c>
      <c r="AJ565">
        <f>IF(fun[[#This Row],[ExterCond]]="Ex",5,IF(fun[[#This Row],[ExterCond]]="Gd",4,IF(fun[[#This Row],[ExterCond]]="TA",3,IF(fun[[#This Row],[ExterCond]]="Fa",2,1))))</f>
        <v>3</v>
      </c>
      <c r="AK565" t="s">
        <v>152</v>
      </c>
      <c r="AL565" t="s">
        <v>123</v>
      </c>
      <c r="AM565">
        <f>IF(fun[[#This Row],[BsmtQual]]="Ex",5,IF(fun[[#This Row],[BsmtQual]]="Gd",4,IF(fun[[#This Row],[BsmtQual]]="TA",3,IF(fun[[#This Row],[BsmtQual]]="Fa",2,IF(fun[[#This Row],[BsmtQual]]="Po",1,0)))))</f>
        <v>4</v>
      </c>
      <c r="AN565" t="s">
        <v>124</v>
      </c>
      <c r="AO565">
        <f>IF(fun[[#This Row],[BsmtCond]]="Ex",5,IF(fun[[#This Row],[BsmtCond]]="Gd",4,IF(fun[[#This Row],[BsmtCond]]="TA",3,IF(fun[[#This Row],[BsmtCond]]="Fa",2,IF(fun[[#This Row],[BsmtCond]]="Po",1,0)))))</f>
        <v>3</v>
      </c>
      <c r="AP565" t="s">
        <v>147</v>
      </c>
      <c r="AQ565">
        <f>IF(fun[[#This Row],[BsmtExposure]]="Gd",3,IF(fun[[#This Row],[BsmtExposure]]="Av",2,IF(fun[[#This Row],[BsmtExposure]]="Mn",1,0)))</f>
        <v>1</v>
      </c>
      <c r="AR565" t="s">
        <v>128</v>
      </c>
      <c r="AS565">
        <v>0</v>
      </c>
      <c r="AT565" t="s">
        <v>128</v>
      </c>
      <c r="AU565">
        <v>0</v>
      </c>
      <c r="AV565">
        <v>1163</v>
      </c>
      <c r="AW565">
        <v>1163</v>
      </c>
      <c r="AX565" t="s">
        <v>129</v>
      </c>
      <c r="AY565" t="s">
        <v>130</v>
      </c>
      <c r="AZ565">
        <f>IF(fun[[#This Row],[HeatingQC]]="Ex",5,IF(fun[[#This Row],[HeatingQC]]="Gd",4,IF(fun[[#This Row],[HeatingQC]]="TA",3,IF(fun[[#This Row],[HeatingQC]]="Fa",2,IF(fun[[#This Row],[HeatingQC]]="Po",1,0)))))</f>
        <v>5</v>
      </c>
      <c r="BA565" t="s">
        <v>131</v>
      </c>
      <c r="BB565" t="s">
        <v>132</v>
      </c>
      <c r="BC565">
        <v>1163</v>
      </c>
      <c r="BD565">
        <v>511</v>
      </c>
      <c r="BE565">
        <v>0</v>
      </c>
      <c r="BF565">
        <v>1674</v>
      </c>
      <c r="BG565">
        <f>LOG(fun[[#This Row],[GrLivArea]])</f>
        <v>3.2237554536572413</v>
      </c>
      <c r="BH565">
        <v>0</v>
      </c>
      <c r="BI565">
        <v>0</v>
      </c>
      <c r="BJ565">
        <f>fun[[#This Row],[BsmtFullBath]]+(0.5*fun[[#This Row],[BsmtHalfBath]])</f>
        <v>0</v>
      </c>
      <c r="BK565">
        <v>2</v>
      </c>
      <c r="BL565">
        <v>0</v>
      </c>
      <c r="BM565">
        <f>fun[[#This Row],[HalfBath]]+fun[[#This Row],[TOTBaseBath]]+fun[[#This Row],[FullBath]]</f>
        <v>2</v>
      </c>
      <c r="BN565">
        <v>4</v>
      </c>
      <c r="BO565">
        <v>1</v>
      </c>
      <c r="BP565" t="s">
        <v>124</v>
      </c>
      <c r="BQ565">
        <f>IF(fun[[#This Row],[KitchenQual]]="Ex",5,IF(fun[[#This Row],[KitchenQual]]="Gd",4,IF(fun[[#This Row],[KitchenQual]]="TA",3,IF(fun[[#This Row],[KitchenQual]]="Fa",2,0))))</f>
        <v>3</v>
      </c>
      <c r="BR565">
        <v>8</v>
      </c>
      <c r="BS565" t="s">
        <v>133</v>
      </c>
      <c r="BT565">
        <v>1</v>
      </c>
      <c r="BU565" t="s">
        <v>123</v>
      </c>
      <c r="BV565">
        <f>IF(fun[[#This Row],[FireplaceQu]]="Ex",5,IF(fun[[#This Row],[FireplaceQu]]="Gd",4,IF(fun[[#This Row],[FireplaceQu]]="TA",3,IF(fun[[#This Row],[FireplaceQu]]="Fa",2,0))))</f>
        <v>4</v>
      </c>
      <c r="BW565" t="s">
        <v>153</v>
      </c>
      <c r="BX565">
        <v>1955</v>
      </c>
      <c r="BY565" t="s">
        <v>183</v>
      </c>
      <c r="BZ565">
        <v>2</v>
      </c>
      <c r="CA565">
        <v>396</v>
      </c>
      <c r="CB565" t="s">
        <v>124</v>
      </c>
      <c r="CC565">
        <f>IF(fun[[#This Row],[GarageQual]]="Ex",5,IF(fun[[#This Row],[GarageQual]]="Gd",4,IF(fun[[#This Row],[GarageQual]]="TA",3,IF(fun[[#This Row],[GarageQual]]="Fa",2,IF(fun[[#This Row],[GarageQual]]="Po",1,0)))))</f>
        <v>3</v>
      </c>
      <c r="CD565" t="s">
        <v>124</v>
      </c>
      <c r="CE565">
        <f>IF(fun[[#This Row],[GarageCond]]="Ex",5,IF(fun[[#This Row],[GarageCond]]="Gd",4,IF(fun[[#This Row],[GarageCond]]="TA",3,IF(fun[[#This Row],[GarageCond]]="Fa",2,IF(fun[[#This Row],[GarageCond]]="Po",1,0)))))</f>
        <v>3</v>
      </c>
      <c r="CF565" t="s">
        <v>203</v>
      </c>
      <c r="CG565">
        <v>72</v>
      </c>
      <c r="CH565">
        <v>36</v>
      </c>
      <c r="CI565">
        <v>0</v>
      </c>
      <c r="CJ565">
        <v>0</v>
      </c>
      <c r="CK565">
        <v>144</v>
      </c>
      <c r="CL565">
        <f>(0.5*fun[[#This Row],[WoodDeckSF]])+fun[[#This Row],[OpenPorchSF]]+(2*fun[[#This Row],[EnclosedPorch]])+(1.5*fun[[#This Row],[3SsnPorch]])+fun[[#This Row],[ScreenPorch]]</f>
        <v>216</v>
      </c>
      <c r="CM565">
        <v>0</v>
      </c>
      <c r="CN565" t="s">
        <v>109</v>
      </c>
      <c r="CO565">
        <f>IF(fun[[#This Row],[PoolQC]]="Ex",5,IF(fun[[#This Row],[PoolQC]]="Gd",4,IF(fun[[#This Row],[PoolQC]]="TA",3,IF(fun[[#This Row],[PoolQC]]="Fa",2,IF(fun[[#This Row],[PoolQC]]="Po",1,0)))))</f>
        <v>0</v>
      </c>
      <c r="CP565" t="s">
        <v>109</v>
      </c>
      <c r="CQ565" t="s">
        <v>109</v>
      </c>
      <c r="CR565">
        <v>0</v>
      </c>
      <c r="CS565">
        <v>7</v>
      </c>
      <c r="CT565">
        <v>2008</v>
      </c>
      <c r="CU565" t="s">
        <v>136</v>
      </c>
      <c r="CV565" t="s">
        <v>137</v>
      </c>
      <c r="CW565">
        <f>COUNTIF(fun[[#This Row],[Id]:[SaleCondition]],0)</f>
        <v>16</v>
      </c>
      <c r="CX565">
        <f>COUNTIF(fun[[#This Row],[Id]:[SaleCondition]],"NA")</f>
        <v>4</v>
      </c>
      <c r="CY565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565">
        <f>fun[NUM_ExCond]+fun[NUM_BsmtCond]+fun[NUM_GarCond]</f>
        <v>9</v>
      </c>
      <c r="DA5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5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</v>
      </c>
      <c r="DC565">
        <v>185000</v>
      </c>
    </row>
    <row r="566" spans="1:107" x14ac:dyDescent="0.25">
      <c r="A566">
        <v>565</v>
      </c>
      <c r="B566">
        <v>60</v>
      </c>
      <c r="C566" t="s">
        <v>107</v>
      </c>
      <c r="D566">
        <f>IF(fun[[#This Row],[MSZoning]]="RL",1,0)</f>
        <v>1</v>
      </c>
      <c r="E566">
        <f>IF(fun[[#This Row],[rl]]="RM",1,0)</f>
        <v>0</v>
      </c>
      <c r="F566">
        <f>IF(fun[[#This Row],[rm]]="RH",1,0)</f>
        <v>0</v>
      </c>
      <c r="G566">
        <f>IF(fun[[#This Row],[rh]]="C (all)",1,0)</f>
        <v>0</v>
      </c>
      <c r="H566" t="s">
        <v>109</v>
      </c>
      <c r="I566">
        <f>IF(fun[[#This Row],[LotFrontage]]="NA",0,fun[[#This Row],[LotFrontage]])</f>
        <v>0</v>
      </c>
      <c r="J566">
        <v>13346</v>
      </c>
      <c r="K566" t="s">
        <v>108</v>
      </c>
      <c r="L566" t="s">
        <v>109</v>
      </c>
      <c r="M566" t="s">
        <v>146</v>
      </c>
      <c r="N566" t="s">
        <v>111</v>
      </c>
      <c r="O566" t="s">
        <v>112</v>
      </c>
      <c r="P566" t="s">
        <v>192</v>
      </c>
      <c r="Q566" t="s">
        <v>114</v>
      </c>
      <c r="R566" t="s">
        <v>155</v>
      </c>
      <c r="S566" t="s">
        <v>116</v>
      </c>
      <c r="T566" t="s">
        <v>116</v>
      </c>
      <c r="U566" t="s">
        <v>117</v>
      </c>
      <c r="V566" t="s">
        <v>118</v>
      </c>
      <c r="W566">
        <v>7</v>
      </c>
      <c r="X566">
        <v>5</v>
      </c>
      <c r="Y566">
        <v>1992</v>
      </c>
      <c r="Z566">
        <v>2000</v>
      </c>
      <c r="AA566" t="s">
        <v>119</v>
      </c>
      <c r="AB566" t="s">
        <v>120</v>
      </c>
      <c r="AC566" t="s">
        <v>166</v>
      </c>
      <c r="AD566" t="s">
        <v>166</v>
      </c>
      <c r="AE566" t="s">
        <v>143</v>
      </c>
      <c r="AF566">
        <v>0</v>
      </c>
      <c r="AG566" t="s">
        <v>123</v>
      </c>
      <c r="AH566">
        <f>IF(fun[[#This Row],[ExterQual]]="Ex",5,IF(fun[[#This Row],[ExterQual]]="Gd",4,IF(fun[[#This Row],[ExterQual]]="TA",3,IF(fun[[#This Row],[ExterQual]]="Fa",2,1))))</f>
        <v>4</v>
      </c>
      <c r="AI566" t="s">
        <v>124</v>
      </c>
      <c r="AJ566">
        <f>IF(fun[[#This Row],[ExterCond]]="Ex",5,IF(fun[[#This Row],[ExterCond]]="Gd",4,IF(fun[[#This Row],[ExterCond]]="TA",3,IF(fun[[#This Row],[ExterCond]]="Fa",2,1))))</f>
        <v>3</v>
      </c>
      <c r="AK566" t="s">
        <v>125</v>
      </c>
      <c r="AL566" t="s">
        <v>123</v>
      </c>
      <c r="AM566">
        <f>IF(fun[[#This Row],[BsmtQual]]="Ex",5,IF(fun[[#This Row],[BsmtQual]]="Gd",4,IF(fun[[#This Row],[BsmtQual]]="TA",3,IF(fun[[#This Row],[BsmtQual]]="Fa",2,IF(fun[[#This Row],[BsmtQual]]="Po",1,0)))))</f>
        <v>4</v>
      </c>
      <c r="AN566" t="s">
        <v>124</v>
      </c>
      <c r="AO566">
        <f>IF(fun[[#This Row],[BsmtCond]]="Ex",5,IF(fun[[#This Row],[BsmtCond]]="Gd",4,IF(fun[[#This Row],[BsmtCond]]="TA",3,IF(fun[[#This Row],[BsmtCond]]="Fa",2,IF(fun[[#This Row],[BsmtCond]]="Po",1,0)))))</f>
        <v>3</v>
      </c>
      <c r="AP566" t="s">
        <v>126</v>
      </c>
      <c r="AQ566">
        <f>IF(fun[[#This Row],[BsmtExposure]]="Gd",3,IF(fun[[#This Row],[BsmtExposure]]="Av",2,IF(fun[[#This Row],[BsmtExposure]]="Mn",1,0)))</f>
        <v>0</v>
      </c>
      <c r="AR566" t="s">
        <v>127</v>
      </c>
      <c r="AS566">
        <v>728</v>
      </c>
      <c r="AT566" t="s">
        <v>128</v>
      </c>
      <c r="AU566">
        <v>0</v>
      </c>
      <c r="AV566">
        <v>367</v>
      </c>
      <c r="AW566">
        <v>1095</v>
      </c>
      <c r="AX566" t="s">
        <v>129</v>
      </c>
      <c r="AY566" t="s">
        <v>130</v>
      </c>
      <c r="AZ566">
        <f>IF(fun[[#This Row],[HeatingQC]]="Ex",5,IF(fun[[#This Row],[HeatingQC]]="Gd",4,IF(fun[[#This Row],[HeatingQC]]="TA",3,IF(fun[[#This Row],[HeatingQC]]="Fa",2,IF(fun[[#This Row],[HeatingQC]]="Po",1,0)))))</f>
        <v>5</v>
      </c>
      <c r="BA566" t="s">
        <v>131</v>
      </c>
      <c r="BB566" t="s">
        <v>132</v>
      </c>
      <c r="BC566">
        <v>1166</v>
      </c>
      <c r="BD566">
        <v>1129</v>
      </c>
      <c r="BE566">
        <v>0</v>
      </c>
      <c r="BF566">
        <v>2295</v>
      </c>
      <c r="BG566">
        <f>LOG(fun[[#This Row],[GrLivArea]])</f>
        <v>3.3607826898732802</v>
      </c>
      <c r="BH566">
        <v>1</v>
      </c>
      <c r="BI566">
        <v>0</v>
      </c>
      <c r="BJ566">
        <f>fun[[#This Row],[BsmtFullBath]]+(0.5*fun[[#This Row],[BsmtHalfBath]])</f>
        <v>1</v>
      </c>
      <c r="BK566">
        <v>2</v>
      </c>
      <c r="BL566">
        <v>1</v>
      </c>
      <c r="BM566">
        <f>fun[[#This Row],[HalfBath]]+fun[[#This Row],[TOTBaseBath]]+fun[[#This Row],[FullBath]]</f>
        <v>4</v>
      </c>
      <c r="BN566">
        <v>4</v>
      </c>
      <c r="BO566">
        <v>1</v>
      </c>
      <c r="BP566" t="s">
        <v>123</v>
      </c>
      <c r="BQ566">
        <f>IF(fun[[#This Row],[KitchenQual]]="Ex",5,IF(fun[[#This Row],[KitchenQual]]="Gd",4,IF(fun[[#This Row],[KitchenQual]]="TA",3,IF(fun[[#This Row],[KitchenQual]]="Fa",2,0))))</f>
        <v>4</v>
      </c>
      <c r="BR566">
        <v>9</v>
      </c>
      <c r="BS566" t="s">
        <v>133</v>
      </c>
      <c r="BT566">
        <v>1</v>
      </c>
      <c r="BU566" t="s">
        <v>124</v>
      </c>
      <c r="BV566">
        <f>IF(fun[[#This Row],[FireplaceQu]]="Ex",5,IF(fun[[#This Row],[FireplaceQu]]="Gd",4,IF(fun[[#This Row],[FireplaceQu]]="TA",3,IF(fun[[#This Row],[FireplaceQu]]="Fa",2,0))))</f>
        <v>3</v>
      </c>
      <c r="BW566" t="s">
        <v>134</v>
      </c>
      <c r="BX566">
        <v>1992</v>
      </c>
      <c r="BY566" t="s">
        <v>135</v>
      </c>
      <c r="BZ566">
        <v>2</v>
      </c>
      <c r="CA566">
        <v>590</v>
      </c>
      <c r="CB566" t="s">
        <v>124</v>
      </c>
      <c r="CC566">
        <f>IF(fun[[#This Row],[GarageQual]]="Ex",5,IF(fun[[#This Row],[GarageQual]]="Gd",4,IF(fun[[#This Row],[GarageQual]]="TA",3,IF(fun[[#This Row],[GarageQual]]="Fa",2,IF(fun[[#This Row],[GarageQual]]="Po",1,0)))))</f>
        <v>3</v>
      </c>
      <c r="CD566" t="s">
        <v>124</v>
      </c>
      <c r="CE566">
        <f>IF(fun[[#This Row],[GarageCond]]="Ex",5,IF(fun[[#This Row],[GarageCond]]="Gd",4,IF(fun[[#This Row],[GarageCond]]="TA",3,IF(fun[[#This Row],[GarageCond]]="Fa",2,IF(fun[[#This Row],[GarageCond]]="Po",1,0)))))</f>
        <v>3</v>
      </c>
      <c r="CF566" t="s">
        <v>131</v>
      </c>
      <c r="CG566">
        <v>0</v>
      </c>
      <c r="CH566">
        <v>40</v>
      </c>
      <c r="CI566">
        <v>0</v>
      </c>
      <c r="CJ566">
        <v>0</v>
      </c>
      <c r="CK566">
        <v>0</v>
      </c>
      <c r="CL566">
        <f>(0.5*fun[[#This Row],[WoodDeckSF]])+fun[[#This Row],[OpenPorchSF]]+(2*fun[[#This Row],[EnclosedPorch]])+(1.5*fun[[#This Row],[3SsnPorch]])+fun[[#This Row],[ScreenPorch]]</f>
        <v>40</v>
      </c>
      <c r="CM566">
        <v>0</v>
      </c>
      <c r="CN566" t="s">
        <v>109</v>
      </c>
      <c r="CO566">
        <f>IF(fun[[#This Row],[PoolQC]]="Ex",5,IF(fun[[#This Row],[PoolQC]]="Gd",4,IF(fun[[#This Row],[PoolQC]]="TA",3,IF(fun[[#This Row],[PoolQC]]="Fa",2,IF(fun[[#This Row],[PoolQC]]="Po",1,0)))))</f>
        <v>0</v>
      </c>
      <c r="CP566" t="s">
        <v>109</v>
      </c>
      <c r="CQ566" t="s">
        <v>109</v>
      </c>
      <c r="CR566">
        <v>0</v>
      </c>
      <c r="CS566">
        <v>7</v>
      </c>
      <c r="CT566">
        <v>2006</v>
      </c>
      <c r="CU566" t="s">
        <v>136</v>
      </c>
      <c r="CV566" t="s">
        <v>137</v>
      </c>
      <c r="CW566">
        <f>COUNTIF(fun[[#This Row],[Id]:[SaleCondition]],0)</f>
        <v>16</v>
      </c>
      <c r="CX566">
        <f>COUNTIF(fun[[#This Row],[Id]:[SaleCondition]],"NA")</f>
        <v>5</v>
      </c>
      <c r="CY56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566">
        <f>fun[NUM_ExCond]+fun[NUM_BsmtCond]+fun[NUM_GarCond]</f>
        <v>9</v>
      </c>
      <c r="DA5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5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566">
        <v>268000</v>
      </c>
    </row>
    <row r="567" spans="1:107" x14ac:dyDescent="0.25">
      <c r="A567">
        <v>566</v>
      </c>
      <c r="B567">
        <v>70</v>
      </c>
      <c r="C567" t="s">
        <v>107</v>
      </c>
      <c r="D567">
        <f>IF(fun[[#This Row],[MSZoning]]="RL",1,0)</f>
        <v>1</v>
      </c>
      <c r="E567">
        <f>IF(fun[[#This Row],[rl]]="RM",1,0)</f>
        <v>0</v>
      </c>
      <c r="F567">
        <f>IF(fun[[#This Row],[rm]]="RH",1,0)</f>
        <v>0</v>
      </c>
      <c r="G567">
        <f>IF(fun[[#This Row],[rh]]="C (all)",1,0)</f>
        <v>0</v>
      </c>
      <c r="H567">
        <v>66</v>
      </c>
      <c r="I567">
        <f>IF(fun[[#This Row],[LotFrontage]]="NA",0,fun[[#This Row],[LotFrontage]])</f>
        <v>66</v>
      </c>
      <c r="J567">
        <v>6858</v>
      </c>
      <c r="K567" t="s">
        <v>108</v>
      </c>
      <c r="L567" t="s">
        <v>109</v>
      </c>
      <c r="M567" t="s">
        <v>110</v>
      </c>
      <c r="N567" t="s">
        <v>201</v>
      </c>
      <c r="O567" t="s">
        <v>112</v>
      </c>
      <c r="P567" t="s">
        <v>148</v>
      </c>
      <c r="Q567" t="s">
        <v>114</v>
      </c>
      <c r="R567" t="s">
        <v>258</v>
      </c>
      <c r="S567" t="s">
        <v>116</v>
      </c>
      <c r="T567" t="s">
        <v>116</v>
      </c>
      <c r="U567" t="s">
        <v>117</v>
      </c>
      <c r="V567" t="s">
        <v>118</v>
      </c>
      <c r="W567">
        <v>6</v>
      </c>
      <c r="X567">
        <v>4</v>
      </c>
      <c r="Y567">
        <v>1915</v>
      </c>
      <c r="Z567">
        <v>1950</v>
      </c>
      <c r="AA567" t="s">
        <v>119</v>
      </c>
      <c r="AB567" t="s">
        <v>120</v>
      </c>
      <c r="AC567" t="s">
        <v>150</v>
      </c>
      <c r="AD567" t="s">
        <v>150</v>
      </c>
      <c r="AE567" t="s">
        <v>143</v>
      </c>
      <c r="AF567">
        <v>0</v>
      </c>
      <c r="AG567" t="s">
        <v>124</v>
      </c>
      <c r="AH567">
        <f>IF(fun[[#This Row],[ExterQual]]="Ex",5,IF(fun[[#This Row],[ExterQual]]="Gd",4,IF(fun[[#This Row],[ExterQual]]="TA",3,IF(fun[[#This Row],[ExterQual]]="Fa",2,1))))</f>
        <v>3</v>
      </c>
      <c r="AI567" t="s">
        <v>124</v>
      </c>
      <c r="AJ567">
        <f>IF(fun[[#This Row],[ExterCond]]="Ex",5,IF(fun[[#This Row],[ExterCond]]="Gd",4,IF(fun[[#This Row],[ExterCond]]="TA",3,IF(fun[[#This Row],[ExterCond]]="Fa",2,1))))</f>
        <v>3</v>
      </c>
      <c r="AK567" t="s">
        <v>125</v>
      </c>
      <c r="AL567" t="s">
        <v>123</v>
      </c>
      <c r="AM567">
        <f>IF(fun[[#This Row],[BsmtQual]]="Ex",5,IF(fun[[#This Row],[BsmtQual]]="Gd",4,IF(fun[[#This Row],[BsmtQual]]="TA",3,IF(fun[[#This Row],[BsmtQual]]="Fa",2,IF(fun[[#This Row],[BsmtQual]]="Po",1,0)))))</f>
        <v>4</v>
      </c>
      <c r="AN567" t="s">
        <v>124</v>
      </c>
      <c r="AO567">
        <f>IF(fun[[#This Row],[BsmtCond]]="Ex",5,IF(fun[[#This Row],[BsmtCond]]="Gd",4,IF(fun[[#This Row],[BsmtCond]]="TA",3,IF(fun[[#This Row],[BsmtCond]]="Fa",2,IF(fun[[#This Row],[BsmtCond]]="Po",1,0)))))</f>
        <v>3</v>
      </c>
      <c r="AP567" t="s">
        <v>126</v>
      </c>
      <c r="AQ567">
        <f>IF(fun[[#This Row],[BsmtExposure]]="Gd",3,IF(fun[[#This Row],[BsmtExposure]]="Av",2,IF(fun[[#This Row],[BsmtExposure]]="Mn",1,0)))</f>
        <v>0</v>
      </c>
      <c r="AR567" t="s">
        <v>128</v>
      </c>
      <c r="AS567">
        <v>0</v>
      </c>
      <c r="AT567" t="s">
        <v>128</v>
      </c>
      <c r="AU567">
        <v>0</v>
      </c>
      <c r="AV567">
        <v>806</v>
      </c>
      <c r="AW567">
        <v>806</v>
      </c>
      <c r="AX567" t="s">
        <v>129</v>
      </c>
      <c r="AY567" t="s">
        <v>124</v>
      </c>
      <c r="AZ567">
        <f>IF(fun[[#This Row],[HeatingQC]]="Ex",5,IF(fun[[#This Row],[HeatingQC]]="Gd",4,IF(fun[[#This Row],[HeatingQC]]="TA",3,IF(fun[[#This Row],[HeatingQC]]="Fa",2,IF(fun[[#This Row],[HeatingQC]]="Po",1,0)))))</f>
        <v>3</v>
      </c>
      <c r="BA567" t="s">
        <v>203</v>
      </c>
      <c r="BB567" t="s">
        <v>171</v>
      </c>
      <c r="BC567">
        <v>841</v>
      </c>
      <c r="BD567">
        <v>806</v>
      </c>
      <c r="BE567">
        <v>0</v>
      </c>
      <c r="BF567">
        <v>1647</v>
      </c>
      <c r="BG567">
        <f>LOG(fun[[#This Row],[GrLivArea]])</f>
        <v>3.2166935991697545</v>
      </c>
      <c r="BH567">
        <v>1</v>
      </c>
      <c r="BI567">
        <v>0</v>
      </c>
      <c r="BJ567">
        <f>fun[[#This Row],[BsmtFullBath]]+(0.5*fun[[#This Row],[BsmtHalfBath]])</f>
        <v>1</v>
      </c>
      <c r="BK567">
        <v>1</v>
      </c>
      <c r="BL567">
        <v>1</v>
      </c>
      <c r="BM567">
        <f>fun[[#This Row],[HalfBath]]+fun[[#This Row],[TOTBaseBath]]+fun[[#This Row],[FullBath]]</f>
        <v>3</v>
      </c>
      <c r="BN567">
        <v>4</v>
      </c>
      <c r="BO567">
        <v>1</v>
      </c>
      <c r="BP567" t="s">
        <v>173</v>
      </c>
      <c r="BQ567">
        <f>IF(fun[[#This Row],[KitchenQual]]="Ex",5,IF(fun[[#This Row],[KitchenQual]]="Gd",4,IF(fun[[#This Row],[KitchenQual]]="TA",3,IF(fun[[#This Row],[KitchenQual]]="Fa",2,0))))</f>
        <v>2</v>
      </c>
      <c r="BR567">
        <v>6</v>
      </c>
      <c r="BS567" t="s">
        <v>133</v>
      </c>
      <c r="BT567">
        <v>0</v>
      </c>
      <c r="BU567" t="s">
        <v>109</v>
      </c>
      <c r="BV567">
        <f>IF(fun[[#This Row],[FireplaceQu]]="Ex",5,IF(fun[[#This Row],[FireplaceQu]]="Gd",4,IF(fun[[#This Row],[FireplaceQu]]="TA",3,IF(fun[[#This Row],[FireplaceQu]]="Fa",2,0))))</f>
        <v>0</v>
      </c>
      <c r="BW567" t="s">
        <v>153</v>
      </c>
      <c r="BX567">
        <v>1920</v>
      </c>
      <c r="BY567" t="s">
        <v>128</v>
      </c>
      <c r="BZ567">
        <v>1</v>
      </c>
      <c r="CA567">
        <v>216</v>
      </c>
      <c r="CB567" t="s">
        <v>124</v>
      </c>
      <c r="CC567">
        <f>IF(fun[[#This Row],[GarageQual]]="Ex",5,IF(fun[[#This Row],[GarageQual]]="Gd",4,IF(fun[[#This Row],[GarageQual]]="TA",3,IF(fun[[#This Row],[GarageQual]]="Fa",2,IF(fun[[#This Row],[GarageQual]]="Po",1,0)))))</f>
        <v>3</v>
      </c>
      <c r="CD567" t="s">
        <v>124</v>
      </c>
      <c r="CE567">
        <f>IF(fun[[#This Row],[GarageCond]]="Ex",5,IF(fun[[#This Row],[GarageCond]]="Gd",4,IF(fun[[#This Row],[GarageCond]]="TA",3,IF(fun[[#This Row],[GarageCond]]="Fa",2,IF(fun[[#This Row],[GarageCond]]="Po",1,0)))))</f>
        <v>3</v>
      </c>
      <c r="CF567" t="s">
        <v>131</v>
      </c>
      <c r="CG567">
        <v>0</v>
      </c>
      <c r="CH567">
        <v>66</v>
      </c>
      <c r="CI567">
        <v>136</v>
      </c>
      <c r="CJ567">
        <v>0</v>
      </c>
      <c r="CK567">
        <v>0</v>
      </c>
      <c r="CL567">
        <f>(0.5*fun[[#This Row],[WoodDeckSF]])+fun[[#This Row],[OpenPorchSF]]+(2*fun[[#This Row],[EnclosedPorch]])+(1.5*fun[[#This Row],[3SsnPorch]])+fun[[#This Row],[ScreenPorch]]</f>
        <v>338</v>
      </c>
      <c r="CM567">
        <v>0</v>
      </c>
      <c r="CN567" t="s">
        <v>109</v>
      </c>
      <c r="CO567">
        <f>IF(fun[[#This Row],[PoolQC]]="Ex",5,IF(fun[[#This Row],[PoolQC]]="Gd",4,IF(fun[[#This Row],[PoolQC]]="TA",3,IF(fun[[#This Row],[PoolQC]]="Fa",2,IF(fun[[#This Row],[PoolQC]]="Po",1,0)))))</f>
        <v>0</v>
      </c>
      <c r="CP567" t="s">
        <v>109</v>
      </c>
      <c r="CQ567" t="s">
        <v>109</v>
      </c>
      <c r="CR567">
        <v>0</v>
      </c>
      <c r="CS567">
        <v>5</v>
      </c>
      <c r="CT567">
        <v>2010</v>
      </c>
      <c r="CU567" t="s">
        <v>136</v>
      </c>
      <c r="CV567" t="s">
        <v>137</v>
      </c>
      <c r="CW567">
        <f>COUNTIF(fun[[#This Row],[Id]:[SaleCondition]],0)</f>
        <v>17</v>
      </c>
      <c r="CX567">
        <f>COUNTIF(fun[[#This Row],[Id]:[SaleCondition]],"NA")</f>
        <v>5</v>
      </c>
      <c r="CY56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567">
        <f>fun[NUM_ExCond]+fun[NUM_BsmtCond]+fun[NUM_GarCond]</f>
        <v>9</v>
      </c>
      <c r="DA5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5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43.75</v>
      </c>
      <c r="DC567">
        <v>128000</v>
      </c>
    </row>
    <row r="568" spans="1:107" x14ac:dyDescent="0.25">
      <c r="A568">
        <v>567</v>
      </c>
      <c r="B568">
        <v>60</v>
      </c>
      <c r="C568" t="s">
        <v>107</v>
      </c>
      <c r="D568">
        <f>IF(fun[[#This Row],[MSZoning]]="RL",1,0)</f>
        <v>1</v>
      </c>
      <c r="E568">
        <f>IF(fun[[#This Row],[rl]]="RM",1,0)</f>
        <v>0</v>
      </c>
      <c r="F568">
        <f>IF(fun[[#This Row],[rm]]="RH",1,0)</f>
        <v>0</v>
      </c>
      <c r="G568">
        <f>IF(fun[[#This Row],[rh]]="C (all)",1,0)</f>
        <v>0</v>
      </c>
      <c r="H568">
        <v>77</v>
      </c>
      <c r="I568">
        <f>IF(fun[[#This Row],[LotFrontage]]="NA",0,fun[[#This Row],[LotFrontage]])</f>
        <v>77</v>
      </c>
      <c r="J568">
        <v>11198</v>
      </c>
      <c r="K568" t="s">
        <v>108</v>
      </c>
      <c r="L568" t="s">
        <v>109</v>
      </c>
      <c r="M568" t="s">
        <v>146</v>
      </c>
      <c r="N568" t="s">
        <v>111</v>
      </c>
      <c r="O568" t="s">
        <v>112</v>
      </c>
      <c r="P568" t="s">
        <v>113</v>
      </c>
      <c r="Q568" t="s">
        <v>114</v>
      </c>
      <c r="R568" t="s">
        <v>226</v>
      </c>
      <c r="S568" t="s">
        <v>116</v>
      </c>
      <c r="T568" t="s">
        <v>116</v>
      </c>
      <c r="U568" t="s">
        <v>117</v>
      </c>
      <c r="V568" t="s">
        <v>118</v>
      </c>
      <c r="W568">
        <v>9</v>
      </c>
      <c r="X568">
        <v>5</v>
      </c>
      <c r="Y568">
        <v>2005</v>
      </c>
      <c r="Z568">
        <v>2007</v>
      </c>
      <c r="AA568" t="s">
        <v>178</v>
      </c>
      <c r="AB568" t="s">
        <v>120</v>
      </c>
      <c r="AC568" t="s">
        <v>121</v>
      </c>
      <c r="AD568" t="s">
        <v>121</v>
      </c>
      <c r="AE568" t="s">
        <v>122</v>
      </c>
      <c r="AF568">
        <v>245</v>
      </c>
      <c r="AG568" t="s">
        <v>123</v>
      </c>
      <c r="AH568">
        <f>IF(fun[[#This Row],[ExterQual]]="Ex",5,IF(fun[[#This Row],[ExterQual]]="Gd",4,IF(fun[[#This Row],[ExterQual]]="TA",3,IF(fun[[#This Row],[ExterQual]]="Fa",2,1))))</f>
        <v>4</v>
      </c>
      <c r="AI568" t="s">
        <v>124</v>
      </c>
      <c r="AJ568">
        <f>IF(fun[[#This Row],[ExterCond]]="Ex",5,IF(fun[[#This Row],[ExterCond]]="Gd",4,IF(fun[[#This Row],[ExterCond]]="TA",3,IF(fun[[#This Row],[ExterCond]]="Fa",2,1))))</f>
        <v>3</v>
      </c>
      <c r="AK568" t="s">
        <v>125</v>
      </c>
      <c r="AL568" t="s">
        <v>123</v>
      </c>
      <c r="AM568">
        <f>IF(fun[[#This Row],[BsmtQual]]="Ex",5,IF(fun[[#This Row],[BsmtQual]]="Gd",4,IF(fun[[#This Row],[BsmtQual]]="TA",3,IF(fun[[#This Row],[BsmtQual]]="Fa",2,IF(fun[[#This Row],[BsmtQual]]="Po",1,0)))))</f>
        <v>4</v>
      </c>
      <c r="AN568" t="s">
        <v>123</v>
      </c>
      <c r="AO568">
        <f>IF(fun[[#This Row],[BsmtCond]]="Ex",5,IF(fun[[#This Row],[BsmtCond]]="Gd",4,IF(fun[[#This Row],[BsmtCond]]="TA",3,IF(fun[[#This Row],[BsmtCond]]="Fa",2,IF(fun[[#This Row],[BsmtCond]]="Po",1,0)))))</f>
        <v>4</v>
      </c>
      <c r="AP568" t="s">
        <v>126</v>
      </c>
      <c r="AQ568">
        <f>IF(fun[[#This Row],[BsmtExposure]]="Gd",3,IF(fun[[#This Row],[BsmtExposure]]="Av",2,IF(fun[[#This Row],[BsmtExposure]]="Mn",1,0)))</f>
        <v>0</v>
      </c>
      <c r="AR568" t="s">
        <v>128</v>
      </c>
      <c r="AS568">
        <v>0</v>
      </c>
      <c r="AT568" t="s">
        <v>128</v>
      </c>
      <c r="AU568">
        <v>0</v>
      </c>
      <c r="AV568">
        <v>1122</v>
      </c>
      <c r="AW568">
        <v>1122</v>
      </c>
      <c r="AX568" t="s">
        <v>129</v>
      </c>
      <c r="AY568" t="s">
        <v>130</v>
      </c>
      <c r="AZ568">
        <f>IF(fun[[#This Row],[HeatingQC]]="Ex",5,IF(fun[[#This Row],[HeatingQC]]="Gd",4,IF(fun[[#This Row],[HeatingQC]]="TA",3,IF(fun[[#This Row],[HeatingQC]]="Fa",2,IF(fun[[#This Row],[HeatingQC]]="Po",1,0)))))</f>
        <v>5</v>
      </c>
      <c r="BA568" t="s">
        <v>131</v>
      </c>
      <c r="BB568" t="s">
        <v>132</v>
      </c>
      <c r="BC568">
        <v>1134</v>
      </c>
      <c r="BD568">
        <v>1370</v>
      </c>
      <c r="BE568">
        <v>0</v>
      </c>
      <c r="BF568">
        <v>2504</v>
      </c>
      <c r="BG568">
        <f>LOG(fun[[#This Row],[GrLivArea]])</f>
        <v>3.3986343245383921</v>
      </c>
      <c r="BH568">
        <v>0</v>
      </c>
      <c r="BI568">
        <v>0</v>
      </c>
      <c r="BJ568">
        <f>fun[[#This Row],[BsmtFullBath]]+(0.5*fun[[#This Row],[BsmtHalfBath]])</f>
        <v>0</v>
      </c>
      <c r="BK568">
        <v>2</v>
      </c>
      <c r="BL568">
        <v>1</v>
      </c>
      <c r="BM568">
        <f>fun[[#This Row],[HalfBath]]+fun[[#This Row],[TOTBaseBath]]+fun[[#This Row],[FullBath]]</f>
        <v>3</v>
      </c>
      <c r="BN568">
        <v>4</v>
      </c>
      <c r="BO568">
        <v>1</v>
      </c>
      <c r="BP568" t="s">
        <v>130</v>
      </c>
      <c r="BQ568">
        <f>IF(fun[[#This Row],[KitchenQual]]="Ex",5,IF(fun[[#This Row],[KitchenQual]]="Gd",4,IF(fun[[#This Row],[KitchenQual]]="TA",3,IF(fun[[#This Row],[KitchenQual]]="Fa",2,0))))</f>
        <v>5</v>
      </c>
      <c r="BR568">
        <v>11</v>
      </c>
      <c r="BS568" t="s">
        <v>133</v>
      </c>
      <c r="BT568">
        <v>1</v>
      </c>
      <c r="BU568" t="s">
        <v>123</v>
      </c>
      <c r="BV568">
        <f>IF(fun[[#This Row],[FireplaceQu]]="Ex",5,IF(fun[[#This Row],[FireplaceQu]]="Gd",4,IF(fun[[#This Row],[FireplaceQu]]="TA",3,IF(fun[[#This Row],[FireplaceQu]]="Fa",2,0))))</f>
        <v>4</v>
      </c>
      <c r="BW568" t="s">
        <v>182</v>
      </c>
      <c r="BX568">
        <v>2005</v>
      </c>
      <c r="BY568" t="s">
        <v>183</v>
      </c>
      <c r="BZ568">
        <v>3</v>
      </c>
      <c r="CA568">
        <v>656</v>
      </c>
      <c r="CB568" t="s">
        <v>124</v>
      </c>
      <c r="CC568">
        <f>IF(fun[[#This Row],[GarageQual]]="Ex",5,IF(fun[[#This Row],[GarageQual]]="Gd",4,IF(fun[[#This Row],[GarageQual]]="TA",3,IF(fun[[#This Row],[GarageQual]]="Fa",2,IF(fun[[#This Row],[GarageQual]]="Po",1,0)))))</f>
        <v>3</v>
      </c>
      <c r="CD568" t="s">
        <v>124</v>
      </c>
      <c r="CE568">
        <f>IF(fun[[#This Row],[GarageCond]]="Ex",5,IF(fun[[#This Row],[GarageCond]]="Gd",4,IF(fun[[#This Row],[GarageCond]]="TA",3,IF(fun[[#This Row],[GarageCond]]="Fa",2,IF(fun[[#This Row],[GarageCond]]="Po",1,0)))))</f>
        <v>3</v>
      </c>
      <c r="CF568" t="s">
        <v>131</v>
      </c>
      <c r="CG568">
        <v>144</v>
      </c>
      <c r="CH568">
        <v>39</v>
      </c>
      <c r="CI568">
        <v>0</v>
      </c>
      <c r="CJ568">
        <v>0</v>
      </c>
      <c r="CK568">
        <v>0</v>
      </c>
      <c r="CL568">
        <f>(0.5*fun[[#This Row],[WoodDeckSF]])+fun[[#This Row],[OpenPorchSF]]+(2*fun[[#This Row],[EnclosedPorch]])+(1.5*fun[[#This Row],[3SsnPorch]])+fun[[#This Row],[ScreenPorch]]</f>
        <v>111</v>
      </c>
      <c r="CM568">
        <v>0</v>
      </c>
      <c r="CN568" t="s">
        <v>109</v>
      </c>
      <c r="CO568">
        <f>IF(fun[[#This Row],[PoolQC]]="Ex",5,IF(fun[[#This Row],[PoolQC]]="Gd",4,IF(fun[[#This Row],[PoolQC]]="TA",3,IF(fun[[#This Row],[PoolQC]]="Fa",2,IF(fun[[#This Row],[PoolQC]]="Po",1,0)))))</f>
        <v>0</v>
      </c>
      <c r="CP568" t="s">
        <v>109</v>
      </c>
      <c r="CQ568" t="s">
        <v>109</v>
      </c>
      <c r="CR568">
        <v>0</v>
      </c>
      <c r="CS568">
        <v>6</v>
      </c>
      <c r="CT568">
        <v>2008</v>
      </c>
      <c r="CU568" t="s">
        <v>136</v>
      </c>
      <c r="CV568" t="s">
        <v>137</v>
      </c>
      <c r="CW568">
        <f>COUNTIF(fun[[#This Row],[Id]:[SaleCondition]],0)</f>
        <v>16</v>
      </c>
      <c r="CX568">
        <f>COUNTIF(fun[[#This Row],[Id]:[SaleCondition]],"NA")</f>
        <v>4</v>
      </c>
      <c r="CY568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568">
        <f>fun[NUM_ExCond]+fun[NUM_BsmtCond]+fun[NUM_GarCond]</f>
        <v>10</v>
      </c>
      <c r="DA5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129</v>
      </c>
      <c r="DB5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87.083333333333343</v>
      </c>
      <c r="DC568">
        <v>325000</v>
      </c>
    </row>
    <row r="569" spans="1:107" x14ac:dyDescent="0.25">
      <c r="A569">
        <v>568</v>
      </c>
      <c r="B569">
        <v>20</v>
      </c>
      <c r="C569" t="s">
        <v>107</v>
      </c>
      <c r="D569">
        <f>IF(fun[[#This Row],[MSZoning]]="RL",1,0)</f>
        <v>1</v>
      </c>
      <c r="E569">
        <f>IF(fun[[#This Row],[rl]]="RM",1,0)</f>
        <v>0</v>
      </c>
      <c r="F569">
        <f>IF(fun[[#This Row],[rm]]="RH",1,0)</f>
        <v>0</v>
      </c>
      <c r="G569">
        <f>IF(fun[[#This Row],[rh]]="C (all)",1,0)</f>
        <v>0</v>
      </c>
      <c r="H569">
        <v>70</v>
      </c>
      <c r="I569">
        <f>IF(fun[[#This Row],[LotFrontage]]="NA",0,fun[[#This Row],[LotFrontage]])</f>
        <v>70</v>
      </c>
      <c r="J569">
        <v>10171</v>
      </c>
      <c r="K569" t="s">
        <v>108</v>
      </c>
      <c r="L569" t="s">
        <v>109</v>
      </c>
      <c r="M569" t="s">
        <v>146</v>
      </c>
      <c r="N569" t="s">
        <v>111</v>
      </c>
      <c r="O569" t="s">
        <v>112</v>
      </c>
      <c r="P569" t="s">
        <v>113</v>
      </c>
      <c r="Q569" t="s">
        <v>114</v>
      </c>
      <c r="R569" t="s">
        <v>180</v>
      </c>
      <c r="S569" t="s">
        <v>116</v>
      </c>
      <c r="T569" t="s">
        <v>116</v>
      </c>
      <c r="U569" t="s">
        <v>117</v>
      </c>
      <c r="V569" t="s">
        <v>141</v>
      </c>
      <c r="W569">
        <v>7</v>
      </c>
      <c r="X569">
        <v>5</v>
      </c>
      <c r="Y569">
        <v>2004</v>
      </c>
      <c r="Z569">
        <v>2004</v>
      </c>
      <c r="AA569" t="s">
        <v>119</v>
      </c>
      <c r="AB569" t="s">
        <v>120</v>
      </c>
      <c r="AC569" t="s">
        <v>121</v>
      </c>
      <c r="AD569" t="s">
        <v>121</v>
      </c>
      <c r="AE569" t="s">
        <v>122</v>
      </c>
      <c r="AF569">
        <v>168</v>
      </c>
      <c r="AG569" t="s">
        <v>123</v>
      </c>
      <c r="AH569">
        <f>IF(fun[[#This Row],[ExterQual]]="Ex",5,IF(fun[[#This Row],[ExterQual]]="Gd",4,IF(fun[[#This Row],[ExterQual]]="TA",3,IF(fun[[#This Row],[ExterQual]]="Fa",2,1))))</f>
        <v>4</v>
      </c>
      <c r="AI569" t="s">
        <v>124</v>
      </c>
      <c r="AJ569">
        <f>IF(fun[[#This Row],[ExterCond]]="Ex",5,IF(fun[[#This Row],[ExterCond]]="Gd",4,IF(fun[[#This Row],[ExterCond]]="TA",3,IF(fun[[#This Row],[ExterCond]]="Fa",2,1))))</f>
        <v>3</v>
      </c>
      <c r="AK569" t="s">
        <v>125</v>
      </c>
      <c r="AL569" t="s">
        <v>123</v>
      </c>
      <c r="AM569">
        <f>IF(fun[[#This Row],[BsmtQual]]="Ex",5,IF(fun[[#This Row],[BsmtQual]]="Gd",4,IF(fun[[#This Row],[BsmtQual]]="TA",3,IF(fun[[#This Row],[BsmtQual]]="Fa",2,IF(fun[[#This Row],[BsmtQual]]="Po",1,0)))))</f>
        <v>4</v>
      </c>
      <c r="AN569" t="s">
        <v>124</v>
      </c>
      <c r="AO569">
        <f>IF(fun[[#This Row],[BsmtCond]]="Ex",5,IF(fun[[#This Row],[BsmtCond]]="Gd",4,IF(fun[[#This Row],[BsmtCond]]="TA",3,IF(fun[[#This Row],[BsmtCond]]="Fa",2,IF(fun[[#This Row],[BsmtCond]]="Po",1,0)))))</f>
        <v>3</v>
      </c>
      <c r="AP569" t="s">
        <v>126</v>
      </c>
      <c r="AQ569">
        <f>IF(fun[[#This Row],[BsmtExposure]]="Gd",3,IF(fun[[#This Row],[BsmtExposure]]="Av",2,IF(fun[[#This Row],[BsmtExposure]]="Mn",1,0)))</f>
        <v>0</v>
      </c>
      <c r="AR569" t="s">
        <v>127</v>
      </c>
      <c r="AS569">
        <v>2</v>
      </c>
      <c r="AT569" t="s">
        <v>128</v>
      </c>
      <c r="AU569">
        <v>0</v>
      </c>
      <c r="AV569">
        <v>1515</v>
      </c>
      <c r="AW569">
        <v>1517</v>
      </c>
      <c r="AX569" t="s">
        <v>129</v>
      </c>
      <c r="AY569" t="s">
        <v>130</v>
      </c>
      <c r="AZ569">
        <f>IF(fun[[#This Row],[HeatingQC]]="Ex",5,IF(fun[[#This Row],[HeatingQC]]="Gd",4,IF(fun[[#This Row],[HeatingQC]]="TA",3,IF(fun[[#This Row],[HeatingQC]]="Fa",2,IF(fun[[#This Row],[HeatingQC]]="Po",1,0)))))</f>
        <v>5</v>
      </c>
      <c r="BA569" t="s">
        <v>131</v>
      </c>
      <c r="BB569" t="s">
        <v>132</v>
      </c>
      <c r="BC569">
        <v>1535</v>
      </c>
      <c r="BD569">
        <v>0</v>
      </c>
      <c r="BE569">
        <v>0</v>
      </c>
      <c r="BF569">
        <v>1535</v>
      </c>
      <c r="BG569">
        <f>LOG(fun[[#This Row],[GrLivArea]])</f>
        <v>3.1861083798132053</v>
      </c>
      <c r="BH569">
        <v>0</v>
      </c>
      <c r="BI569">
        <v>0</v>
      </c>
      <c r="BJ569">
        <f>fun[[#This Row],[BsmtFullBath]]+(0.5*fun[[#This Row],[BsmtHalfBath]])</f>
        <v>0</v>
      </c>
      <c r="BK569">
        <v>2</v>
      </c>
      <c r="BL569">
        <v>0</v>
      </c>
      <c r="BM569">
        <f>fun[[#This Row],[HalfBath]]+fun[[#This Row],[TOTBaseBath]]+fun[[#This Row],[FullBath]]</f>
        <v>2</v>
      </c>
      <c r="BN569">
        <v>3</v>
      </c>
      <c r="BO569">
        <v>1</v>
      </c>
      <c r="BP569" t="s">
        <v>123</v>
      </c>
      <c r="BQ569">
        <f>IF(fun[[#This Row],[KitchenQual]]="Ex",5,IF(fun[[#This Row],[KitchenQual]]="Gd",4,IF(fun[[#This Row],[KitchenQual]]="TA",3,IF(fun[[#This Row],[KitchenQual]]="Fa",2,0))))</f>
        <v>4</v>
      </c>
      <c r="BR569">
        <v>7</v>
      </c>
      <c r="BS569" t="s">
        <v>133</v>
      </c>
      <c r="BT569">
        <v>0</v>
      </c>
      <c r="BU569" t="s">
        <v>109</v>
      </c>
      <c r="BV569">
        <f>IF(fun[[#This Row],[FireplaceQu]]="Ex",5,IF(fun[[#This Row],[FireplaceQu]]="Gd",4,IF(fun[[#This Row],[FireplaceQu]]="TA",3,IF(fun[[#This Row],[FireplaceQu]]="Fa",2,0))))</f>
        <v>0</v>
      </c>
      <c r="BW569" t="s">
        <v>134</v>
      </c>
      <c r="BX569">
        <v>2004</v>
      </c>
      <c r="BY569" t="s">
        <v>135</v>
      </c>
      <c r="BZ569">
        <v>2</v>
      </c>
      <c r="CA569">
        <v>532</v>
      </c>
      <c r="CB569" t="s">
        <v>124</v>
      </c>
      <c r="CC569">
        <f>IF(fun[[#This Row],[GarageQual]]="Ex",5,IF(fun[[#This Row],[GarageQual]]="Gd",4,IF(fun[[#This Row],[GarageQual]]="TA",3,IF(fun[[#This Row],[GarageQual]]="Fa",2,IF(fun[[#This Row],[GarageQual]]="Po",1,0)))))</f>
        <v>3</v>
      </c>
      <c r="CD569" t="s">
        <v>124</v>
      </c>
      <c r="CE569">
        <f>IF(fun[[#This Row],[GarageCond]]="Ex",5,IF(fun[[#This Row],[GarageCond]]="Gd",4,IF(fun[[#This Row],[GarageCond]]="TA",3,IF(fun[[#This Row],[GarageCond]]="Fa",2,IF(fun[[#This Row],[GarageCond]]="Po",1,0)))))</f>
        <v>3</v>
      </c>
      <c r="CF569" t="s">
        <v>131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f>(0.5*fun[[#This Row],[WoodDeckSF]])+fun[[#This Row],[OpenPorchSF]]+(2*fun[[#This Row],[EnclosedPorch]])+(1.5*fun[[#This Row],[3SsnPorch]])+fun[[#This Row],[ScreenPorch]]</f>
        <v>0</v>
      </c>
      <c r="CM569">
        <v>0</v>
      </c>
      <c r="CN569" t="s">
        <v>109</v>
      </c>
      <c r="CO569">
        <f>IF(fun[[#This Row],[PoolQC]]="Ex",5,IF(fun[[#This Row],[PoolQC]]="Gd",4,IF(fun[[#This Row],[PoolQC]]="TA",3,IF(fun[[#This Row],[PoolQC]]="Fa",2,IF(fun[[#This Row],[PoolQC]]="Po",1,0)))))</f>
        <v>0</v>
      </c>
      <c r="CP569" t="s">
        <v>109</v>
      </c>
      <c r="CQ569" t="s">
        <v>109</v>
      </c>
      <c r="CR569">
        <v>0</v>
      </c>
      <c r="CS569">
        <v>3</v>
      </c>
      <c r="CT569">
        <v>2010</v>
      </c>
      <c r="CU569" t="s">
        <v>136</v>
      </c>
      <c r="CV569" t="s">
        <v>137</v>
      </c>
      <c r="CW569">
        <f>COUNTIF(fun[[#This Row],[Id]:[SaleCondition]],0)</f>
        <v>22</v>
      </c>
      <c r="CX569">
        <f>COUNTIF(fun[[#This Row],[Id]:[SaleCondition]],"NA")</f>
        <v>5</v>
      </c>
      <c r="CY56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569">
        <f>fun[NUM_ExCond]+fun[NUM_BsmtCond]+fun[NUM_GarCond]</f>
        <v>9</v>
      </c>
      <c r="DA5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5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569">
        <v>214000</v>
      </c>
    </row>
    <row r="570" spans="1:107" x14ac:dyDescent="0.25">
      <c r="A570">
        <v>569</v>
      </c>
      <c r="B570">
        <v>50</v>
      </c>
      <c r="C570" t="s">
        <v>107</v>
      </c>
      <c r="D570">
        <f>IF(fun[[#This Row],[MSZoning]]="RL",1,0)</f>
        <v>1</v>
      </c>
      <c r="E570">
        <f>IF(fun[[#This Row],[rl]]="RM",1,0)</f>
        <v>0</v>
      </c>
      <c r="F570">
        <f>IF(fun[[#This Row],[rm]]="RH",1,0)</f>
        <v>0</v>
      </c>
      <c r="G570">
        <f>IF(fun[[#This Row],[rh]]="C (all)",1,0)</f>
        <v>0</v>
      </c>
      <c r="H570">
        <v>79</v>
      </c>
      <c r="I570">
        <f>IF(fun[[#This Row],[LotFrontage]]="NA",0,fun[[#This Row],[LotFrontage]])</f>
        <v>79</v>
      </c>
      <c r="J570">
        <v>12327</v>
      </c>
      <c r="K570" t="s">
        <v>108</v>
      </c>
      <c r="L570" t="s">
        <v>109</v>
      </c>
      <c r="M570" t="s">
        <v>146</v>
      </c>
      <c r="N570" t="s">
        <v>221</v>
      </c>
      <c r="O570" t="s">
        <v>112</v>
      </c>
      <c r="P570" t="s">
        <v>113</v>
      </c>
      <c r="Q570" t="s">
        <v>220</v>
      </c>
      <c r="R570" t="s">
        <v>196</v>
      </c>
      <c r="S570" t="s">
        <v>116</v>
      </c>
      <c r="T570" t="s">
        <v>116</v>
      </c>
      <c r="U570" t="s">
        <v>117</v>
      </c>
      <c r="V570" t="s">
        <v>158</v>
      </c>
      <c r="W570">
        <v>8</v>
      </c>
      <c r="X570">
        <v>8</v>
      </c>
      <c r="Y570">
        <v>1983</v>
      </c>
      <c r="Z570">
        <v>2009</v>
      </c>
      <c r="AA570" t="s">
        <v>119</v>
      </c>
      <c r="AB570" t="s">
        <v>120</v>
      </c>
      <c r="AC570" t="s">
        <v>150</v>
      </c>
      <c r="AD570" t="s">
        <v>150</v>
      </c>
      <c r="AE570" t="s">
        <v>143</v>
      </c>
      <c r="AF570">
        <v>0</v>
      </c>
      <c r="AG570" t="s">
        <v>123</v>
      </c>
      <c r="AH570">
        <f>IF(fun[[#This Row],[ExterQual]]="Ex",5,IF(fun[[#This Row],[ExterQual]]="Gd",4,IF(fun[[#This Row],[ExterQual]]="TA",3,IF(fun[[#This Row],[ExterQual]]="Fa",2,1))))</f>
        <v>4</v>
      </c>
      <c r="AI570" t="s">
        <v>124</v>
      </c>
      <c r="AJ570">
        <f>IF(fun[[#This Row],[ExterCond]]="Ex",5,IF(fun[[#This Row],[ExterCond]]="Gd",4,IF(fun[[#This Row],[ExterCond]]="TA",3,IF(fun[[#This Row],[ExterCond]]="Fa",2,1))))</f>
        <v>3</v>
      </c>
      <c r="AK570" t="s">
        <v>144</v>
      </c>
      <c r="AL570" t="s">
        <v>123</v>
      </c>
      <c r="AM570">
        <f>IF(fun[[#This Row],[BsmtQual]]="Ex",5,IF(fun[[#This Row],[BsmtQual]]="Gd",4,IF(fun[[#This Row],[BsmtQual]]="TA",3,IF(fun[[#This Row],[BsmtQual]]="Fa",2,IF(fun[[#This Row],[BsmtQual]]="Po",1,0)))))</f>
        <v>4</v>
      </c>
      <c r="AN570" t="s">
        <v>124</v>
      </c>
      <c r="AO570">
        <f>IF(fun[[#This Row],[BsmtCond]]="Ex",5,IF(fun[[#This Row],[BsmtCond]]="Gd",4,IF(fun[[#This Row],[BsmtCond]]="TA",3,IF(fun[[#This Row],[BsmtCond]]="Fa",2,IF(fun[[#This Row],[BsmtCond]]="Po",1,0)))))</f>
        <v>3</v>
      </c>
      <c r="AP570" t="s">
        <v>123</v>
      </c>
      <c r="AQ570">
        <f>IF(fun[[#This Row],[BsmtExposure]]="Gd",3,IF(fun[[#This Row],[BsmtExposure]]="Av",2,IF(fun[[#This Row],[BsmtExposure]]="Mn",1,0)))</f>
        <v>3</v>
      </c>
      <c r="AR570" t="s">
        <v>127</v>
      </c>
      <c r="AS570">
        <v>1441</v>
      </c>
      <c r="AT570" t="s">
        <v>128</v>
      </c>
      <c r="AU570">
        <v>0</v>
      </c>
      <c r="AV570">
        <v>55</v>
      </c>
      <c r="AW570">
        <v>1496</v>
      </c>
      <c r="AX570" t="s">
        <v>129</v>
      </c>
      <c r="AY570" t="s">
        <v>130</v>
      </c>
      <c r="AZ570">
        <f>IF(fun[[#This Row],[HeatingQC]]="Ex",5,IF(fun[[#This Row],[HeatingQC]]="Gd",4,IF(fun[[#This Row],[HeatingQC]]="TA",3,IF(fun[[#This Row],[HeatingQC]]="Fa",2,IF(fun[[#This Row],[HeatingQC]]="Po",1,0)))))</f>
        <v>5</v>
      </c>
      <c r="BA570" t="s">
        <v>131</v>
      </c>
      <c r="BB570" t="s">
        <v>132</v>
      </c>
      <c r="BC570">
        <v>1496</v>
      </c>
      <c r="BD570">
        <v>636</v>
      </c>
      <c r="BE570">
        <v>0</v>
      </c>
      <c r="BF570">
        <v>2132</v>
      </c>
      <c r="BG570">
        <f>LOG(fun[[#This Row],[GrLivArea]])</f>
        <v>3.3287872003545345</v>
      </c>
      <c r="BH570">
        <v>1</v>
      </c>
      <c r="BI570">
        <v>0</v>
      </c>
      <c r="BJ570">
        <f>fun[[#This Row],[BsmtFullBath]]+(0.5*fun[[#This Row],[BsmtHalfBath]])</f>
        <v>1</v>
      </c>
      <c r="BK570">
        <v>1</v>
      </c>
      <c r="BL570">
        <v>1</v>
      </c>
      <c r="BM570">
        <f>fun[[#This Row],[HalfBath]]+fun[[#This Row],[TOTBaseBath]]+fun[[#This Row],[FullBath]]</f>
        <v>3</v>
      </c>
      <c r="BN570">
        <v>1</v>
      </c>
      <c r="BO570">
        <v>1</v>
      </c>
      <c r="BP570" t="s">
        <v>123</v>
      </c>
      <c r="BQ570">
        <f>IF(fun[[#This Row],[KitchenQual]]="Ex",5,IF(fun[[#This Row],[KitchenQual]]="Gd",4,IF(fun[[#This Row],[KitchenQual]]="TA",3,IF(fun[[#This Row],[KitchenQual]]="Fa",2,0))))</f>
        <v>4</v>
      </c>
      <c r="BR570">
        <v>5</v>
      </c>
      <c r="BS570" t="s">
        <v>250</v>
      </c>
      <c r="BT570">
        <v>1</v>
      </c>
      <c r="BU570" t="s">
        <v>123</v>
      </c>
      <c r="BV570">
        <f>IF(fun[[#This Row],[FireplaceQu]]="Ex",5,IF(fun[[#This Row],[FireplaceQu]]="Gd",4,IF(fun[[#This Row],[FireplaceQu]]="TA",3,IF(fun[[#This Row],[FireplaceQu]]="Fa",2,0))))</f>
        <v>4</v>
      </c>
      <c r="BW570" t="s">
        <v>182</v>
      </c>
      <c r="BX570">
        <v>1983</v>
      </c>
      <c r="BY570" t="s">
        <v>183</v>
      </c>
      <c r="BZ570">
        <v>2</v>
      </c>
      <c r="CA570">
        <v>612</v>
      </c>
      <c r="CB570" t="s">
        <v>123</v>
      </c>
      <c r="CC570">
        <f>IF(fun[[#This Row],[GarageQual]]="Ex",5,IF(fun[[#This Row],[GarageQual]]="Gd",4,IF(fun[[#This Row],[GarageQual]]="TA",3,IF(fun[[#This Row],[GarageQual]]="Fa",2,IF(fun[[#This Row],[GarageQual]]="Po",1,0)))))</f>
        <v>4</v>
      </c>
      <c r="CD570" t="s">
        <v>124</v>
      </c>
      <c r="CE570">
        <f>IF(fun[[#This Row],[GarageCond]]="Ex",5,IF(fun[[#This Row],[GarageCond]]="Gd",4,IF(fun[[#This Row],[GarageCond]]="TA",3,IF(fun[[#This Row],[GarageCond]]="Fa",2,IF(fun[[#This Row],[GarageCond]]="Po",1,0)))))</f>
        <v>3</v>
      </c>
      <c r="CF570" t="s">
        <v>131</v>
      </c>
      <c r="CG570">
        <v>349</v>
      </c>
      <c r="CH570">
        <v>40</v>
      </c>
      <c r="CI570">
        <v>0</v>
      </c>
      <c r="CJ570">
        <v>0</v>
      </c>
      <c r="CK570">
        <v>0</v>
      </c>
      <c r="CL570">
        <f>(0.5*fun[[#This Row],[WoodDeckSF]])+fun[[#This Row],[OpenPorchSF]]+(2*fun[[#This Row],[EnclosedPorch]])+(1.5*fun[[#This Row],[3SsnPorch]])+fun[[#This Row],[ScreenPorch]]</f>
        <v>214.5</v>
      </c>
      <c r="CM570">
        <v>0</v>
      </c>
      <c r="CN570" t="s">
        <v>109</v>
      </c>
      <c r="CO570">
        <f>IF(fun[[#This Row],[PoolQC]]="Ex",5,IF(fun[[#This Row],[PoolQC]]="Gd",4,IF(fun[[#This Row],[PoolQC]]="TA",3,IF(fun[[#This Row],[PoolQC]]="Fa",2,IF(fun[[#This Row],[PoolQC]]="Po",1,0)))))</f>
        <v>0</v>
      </c>
      <c r="CP570" t="s">
        <v>109</v>
      </c>
      <c r="CQ570" t="s">
        <v>109</v>
      </c>
      <c r="CR570">
        <v>0</v>
      </c>
      <c r="CS570">
        <v>9</v>
      </c>
      <c r="CT570">
        <v>2009</v>
      </c>
      <c r="CU570" t="s">
        <v>136</v>
      </c>
      <c r="CV570" t="s">
        <v>137</v>
      </c>
      <c r="CW570">
        <f>COUNTIF(fun[[#This Row],[Id]:[SaleCondition]],0)</f>
        <v>13</v>
      </c>
      <c r="CX570">
        <f>COUNTIF(fun[[#This Row],[Id]:[SaleCondition]],"NA")</f>
        <v>4</v>
      </c>
      <c r="CY570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570">
        <f>fun[NUM_ExCond]+fun[NUM_BsmtCond]+fun[NUM_GarCond]</f>
        <v>9</v>
      </c>
      <c r="DA5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138</v>
      </c>
      <c r="DB5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101</v>
      </c>
      <c r="DC570">
        <v>316600</v>
      </c>
    </row>
    <row r="571" spans="1:107" x14ac:dyDescent="0.25">
      <c r="A571">
        <v>570</v>
      </c>
      <c r="B571">
        <v>90</v>
      </c>
      <c r="C571" t="s">
        <v>107</v>
      </c>
      <c r="D571">
        <f>IF(fun[[#This Row],[MSZoning]]="RL",1,0)</f>
        <v>1</v>
      </c>
      <c r="E571">
        <f>IF(fun[[#This Row],[rl]]="RM",1,0)</f>
        <v>0</v>
      </c>
      <c r="F571">
        <f>IF(fun[[#This Row],[rm]]="RH",1,0)</f>
        <v>0</v>
      </c>
      <c r="G571">
        <f>IF(fun[[#This Row],[rh]]="C (all)",1,0)</f>
        <v>0</v>
      </c>
      <c r="H571" t="s">
        <v>109</v>
      </c>
      <c r="I571">
        <f>IF(fun[[#This Row],[LotFrontage]]="NA",0,fun[[#This Row],[LotFrontage]])</f>
        <v>0</v>
      </c>
      <c r="J571">
        <v>7032</v>
      </c>
      <c r="K571" t="s">
        <v>108</v>
      </c>
      <c r="L571" t="s">
        <v>109</v>
      </c>
      <c r="M571" t="s">
        <v>146</v>
      </c>
      <c r="N571" t="s">
        <v>111</v>
      </c>
      <c r="O571" t="s">
        <v>112</v>
      </c>
      <c r="P571" t="s">
        <v>148</v>
      </c>
      <c r="Q571" t="s">
        <v>114</v>
      </c>
      <c r="R571" t="s">
        <v>188</v>
      </c>
      <c r="S571" t="s">
        <v>116</v>
      </c>
      <c r="T571" t="s">
        <v>116</v>
      </c>
      <c r="U571" t="s">
        <v>193</v>
      </c>
      <c r="V571" t="s">
        <v>217</v>
      </c>
      <c r="W571">
        <v>5</v>
      </c>
      <c r="X571">
        <v>5</v>
      </c>
      <c r="Y571">
        <v>1979</v>
      </c>
      <c r="Z571">
        <v>1979</v>
      </c>
      <c r="AA571" t="s">
        <v>119</v>
      </c>
      <c r="AB571" t="s">
        <v>120</v>
      </c>
      <c r="AC571" t="s">
        <v>142</v>
      </c>
      <c r="AD571" t="s">
        <v>142</v>
      </c>
      <c r="AE571" t="s">
        <v>143</v>
      </c>
      <c r="AF571">
        <v>0</v>
      </c>
      <c r="AG571" t="s">
        <v>124</v>
      </c>
      <c r="AH571">
        <f>IF(fun[[#This Row],[ExterQual]]="Ex",5,IF(fun[[#This Row],[ExterQual]]="Gd",4,IF(fun[[#This Row],[ExterQual]]="TA",3,IF(fun[[#This Row],[ExterQual]]="Fa",2,1))))</f>
        <v>3</v>
      </c>
      <c r="AI571" t="s">
        <v>124</v>
      </c>
      <c r="AJ571">
        <f>IF(fun[[#This Row],[ExterCond]]="Ex",5,IF(fun[[#This Row],[ExterCond]]="Gd",4,IF(fun[[#This Row],[ExterCond]]="TA",3,IF(fun[[#This Row],[ExterCond]]="Fa",2,1))))</f>
        <v>3</v>
      </c>
      <c r="AK571" t="s">
        <v>144</v>
      </c>
      <c r="AL571" t="s">
        <v>123</v>
      </c>
      <c r="AM571">
        <f>IF(fun[[#This Row],[BsmtQual]]="Ex",5,IF(fun[[#This Row],[BsmtQual]]="Gd",4,IF(fun[[#This Row],[BsmtQual]]="TA",3,IF(fun[[#This Row],[BsmtQual]]="Fa",2,IF(fun[[#This Row],[BsmtQual]]="Po",1,0)))))</f>
        <v>4</v>
      </c>
      <c r="AN571" t="s">
        <v>124</v>
      </c>
      <c r="AO571">
        <f>IF(fun[[#This Row],[BsmtCond]]="Ex",5,IF(fun[[#This Row],[BsmtCond]]="Gd",4,IF(fun[[#This Row],[BsmtCond]]="TA",3,IF(fun[[#This Row],[BsmtCond]]="Fa",2,IF(fun[[#This Row],[BsmtCond]]="Po",1,0)))))</f>
        <v>3</v>
      </c>
      <c r="AP571" t="s">
        <v>123</v>
      </c>
      <c r="AQ571">
        <f>IF(fun[[#This Row],[BsmtExposure]]="Gd",3,IF(fun[[#This Row],[BsmtExposure]]="Av",2,IF(fun[[#This Row],[BsmtExposure]]="Mn",1,0)))</f>
        <v>3</v>
      </c>
      <c r="AR571" t="s">
        <v>127</v>
      </c>
      <c r="AS571">
        <v>943</v>
      </c>
      <c r="AT571" t="s">
        <v>128</v>
      </c>
      <c r="AU571">
        <v>0</v>
      </c>
      <c r="AV571">
        <v>0</v>
      </c>
      <c r="AW571">
        <v>943</v>
      </c>
      <c r="AX571" t="s">
        <v>129</v>
      </c>
      <c r="AY571" t="s">
        <v>124</v>
      </c>
      <c r="AZ571">
        <f>IF(fun[[#This Row],[HeatingQC]]="Ex",5,IF(fun[[#This Row],[HeatingQC]]="Gd",4,IF(fun[[#This Row],[HeatingQC]]="TA",3,IF(fun[[#This Row],[HeatingQC]]="Fa",2,IF(fun[[#This Row],[HeatingQC]]="Po",1,0)))))</f>
        <v>3</v>
      </c>
      <c r="BA571" t="s">
        <v>131</v>
      </c>
      <c r="BB571" t="s">
        <v>132</v>
      </c>
      <c r="BC571">
        <v>943</v>
      </c>
      <c r="BD571">
        <v>0</v>
      </c>
      <c r="BE571">
        <v>0</v>
      </c>
      <c r="BF571">
        <v>943</v>
      </c>
      <c r="BG571">
        <f>LOG(fun[[#This Row],[GrLivArea]])</f>
        <v>2.9745116927373285</v>
      </c>
      <c r="BH571">
        <v>1</v>
      </c>
      <c r="BI571">
        <v>0</v>
      </c>
      <c r="BJ571">
        <f>fun[[#This Row],[BsmtFullBath]]+(0.5*fun[[#This Row],[BsmtHalfBath]])</f>
        <v>1</v>
      </c>
      <c r="BK571">
        <v>1</v>
      </c>
      <c r="BL571">
        <v>0</v>
      </c>
      <c r="BM571">
        <f>fun[[#This Row],[HalfBath]]+fun[[#This Row],[TOTBaseBath]]+fun[[#This Row],[FullBath]]</f>
        <v>2</v>
      </c>
      <c r="BN571">
        <v>2</v>
      </c>
      <c r="BO571">
        <v>1</v>
      </c>
      <c r="BP571" t="s">
        <v>124</v>
      </c>
      <c r="BQ571">
        <f>IF(fun[[#This Row],[KitchenQual]]="Ex",5,IF(fun[[#This Row],[KitchenQual]]="Gd",4,IF(fun[[#This Row],[KitchenQual]]="TA",3,IF(fun[[#This Row],[KitchenQual]]="Fa",2,0))))</f>
        <v>3</v>
      </c>
      <c r="BR571">
        <v>4</v>
      </c>
      <c r="BS571" t="s">
        <v>133</v>
      </c>
      <c r="BT571">
        <v>2</v>
      </c>
      <c r="BU571" t="s">
        <v>124</v>
      </c>
      <c r="BV571">
        <f>IF(fun[[#This Row],[FireplaceQu]]="Ex",5,IF(fun[[#This Row],[FireplaceQu]]="Gd",4,IF(fun[[#This Row],[FireplaceQu]]="TA",3,IF(fun[[#This Row],[FireplaceQu]]="Fa",2,0))))</f>
        <v>3</v>
      </c>
      <c r="BW571" t="s">
        <v>153</v>
      </c>
      <c r="BX571">
        <v>1979</v>
      </c>
      <c r="BY571" t="s">
        <v>128</v>
      </c>
      <c r="BZ571">
        <v>2</v>
      </c>
      <c r="CA571">
        <v>600</v>
      </c>
      <c r="CB571" t="s">
        <v>124</v>
      </c>
      <c r="CC571">
        <f>IF(fun[[#This Row],[GarageQual]]="Ex",5,IF(fun[[#This Row],[GarageQual]]="Gd",4,IF(fun[[#This Row],[GarageQual]]="TA",3,IF(fun[[#This Row],[GarageQual]]="Fa",2,IF(fun[[#This Row],[GarageQual]]="Po",1,0)))))</f>
        <v>3</v>
      </c>
      <c r="CD571" t="s">
        <v>124</v>
      </c>
      <c r="CE571">
        <f>IF(fun[[#This Row],[GarageCond]]="Ex",5,IF(fun[[#This Row],[GarageCond]]="Gd",4,IF(fun[[#This Row],[GarageCond]]="TA",3,IF(fun[[#This Row],[GarageCond]]="Fa",2,IF(fun[[#This Row],[GarageCond]]="Po",1,0)))))</f>
        <v>3</v>
      </c>
      <c r="CF571" t="s">
        <v>131</v>
      </c>
      <c r="CG571">
        <v>42</v>
      </c>
      <c r="CH571">
        <v>0</v>
      </c>
      <c r="CI571">
        <v>0</v>
      </c>
      <c r="CJ571">
        <v>0</v>
      </c>
      <c r="CK571">
        <v>0</v>
      </c>
      <c r="CL571">
        <f>(0.5*fun[[#This Row],[WoodDeckSF]])+fun[[#This Row],[OpenPorchSF]]+(2*fun[[#This Row],[EnclosedPorch]])+(1.5*fun[[#This Row],[3SsnPorch]])+fun[[#This Row],[ScreenPorch]]</f>
        <v>21</v>
      </c>
      <c r="CM571">
        <v>0</v>
      </c>
      <c r="CN571" t="s">
        <v>109</v>
      </c>
      <c r="CO571">
        <f>IF(fun[[#This Row],[PoolQC]]="Ex",5,IF(fun[[#This Row],[PoolQC]]="Gd",4,IF(fun[[#This Row],[PoolQC]]="TA",3,IF(fun[[#This Row],[PoolQC]]="Fa",2,IF(fun[[#This Row],[PoolQC]]="Po",1,0)))))</f>
        <v>0</v>
      </c>
      <c r="CP571" t="s">
        <v>109</v>
      </c>
      <c r="CQ571" t="s">
        <v>109</v>
      </c>
      <c r="CR571">
        <v>0</v>
      </c>
      <c r="CS571">
        <v>12</v>
      </c>
      <c r="CT571">
        <v>2006</v>
      </c>
      <c r="CU571" t="s">
        <v>136</v>
      </c>
      <c r="CV571" t="s">
        <v>137</v>
      </c>
      <c r="CW571">
        <f>COUNTIF(fun[[#This Row],[Id]:[SaleCondition]],0)</f>
        <v>18</v>
      </c>
      <c r="CX571">
        <f>COUNTIF(fun[[#This Row],[Id]:[SaleCondition]],"NA")</f>
        <v>5</v>
      </c>
      <c r="CY571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571">
        <f>fun[NUM_ExCond]+fun[NUM_BsmtCond]+fun[NUM_GarCond]</f>
        <v>9</v>
      </c>
      <c r="DA5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5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</v>
      </c>
      <c r="DC571">
        <v>135960</v>
      </c>
    </row>
    <row r="572" spans="1:107" x14ac:dyDescent="0.25">
      <c r="A572">
        <v>571</v>
      </c>
      <c r="B572">
        <v>90</v>
      </c>
      <c r="C572" t="s">
        <v>107</v>
      </c>
      <c r="D572">
        <f>IF(fun[[#This Row],[MSZoning]]="RL",1,0)</f>
        <v>1</v>
      </c>
      <c r="E572">
        <f>IF(fun[[#This Row],[rl]]="RM",1,0)</f>
        <v>0</v>
      </c>
      <c r="F572">
        <f>IF(fun[[#This Row],[rm]]="RH",1,0)</f>
        <v>0</v>
      </c>
      <c r="G572">
        <f>IF(fun[[#This Row],[rh]]="C (all)",1,0)</f>
        <v>0</v>
      </c>
      <c r="H572">
        <v>74</v>
      </c>
      <c r="I572">
        <f>IF(fun[[#This Row],[LotFrontage]]="NA",0,fun[[#This Row],[LotFrontage]])</f>
        <v>74</v>
      </c>
      <c r="J572">
        <v>13101</v>
      </c>
      <c r="K572" t="s">
        <v>108</v>
      </c>
      <c r="L572" t="s">
        <v>109</v>
      </c>
      <c r="M572" t="s">
        <v>146</v>
      </c>
      <c r="N572" t="s">
        <v>111</v>
      </c>
      <c r="O572" t="s">
        <v>112</v>
      </c>
      <c r="P572" t="s">
        <v>113</v>
      </c>
      <c r="Q572" t="s">
        <v>114</v>
      </c>
      <c r="R572" t="s">
        <v>188</v>
      </c>
      <c r="S572" t="s">
        <v>116</v>
      </c>
      <c r="T572" t="s">
        <v>116</v>
      </c>
      <c r="U572" t="s">
        <v>193</v>
      </c>
      <c r="V572" t="s">
        <v>141</v>
      </c>
      <c r="W572">
        <v>5</v>
      </c>
      <c r="X572">
        <v>5</v>
      </c>
      <c r="Y572">
        <v>1965</v>
      </c>
      <c r="Z572">
        <v>1965</v>
      </c>
      <c r="AA572" t="s">
        <v>119</v>
      </c>
      <c r="AB572" t="s">
        <v>120</v>
      </c>
      <c r="AC572" t="s">
        <v>166</v>
      </c>
      <c r="AD572" t="s">
        <v>166</v>
      </c>
      <c r="AE572" t="s">
        <v>122</v>
      </c>
      <c r="AF572">
        <v>108</v>
      </c>
      <c r="AG572" t="s">
        <v>124</v>
      </c>
      <c r="AH572">
        <f>IF(fun[[#This Row],[ExterQual]]="Ex",5,IF(fun[[#This Row],[ExterQual]]="Gd",4,IF(fun[[#This Row],[ExterQual]]="TA",3,IF(fun[[#This Row],[ExterQual]]="Fa",2,1))))</f>
        <v>3</v>
      </c>
      <c r="AI572" t="s">
        <v>124</v>
      </c>
      <c r="AJ572">
        <f>IF(fun[[#This Row],[ExterCond]]="Ex",5,IF(fun[[#This Row],[ExterCond]]="Gd",4,IF(fun[[#This Row],[ExterCond]]="TA",3,IF(fun[[#This Row],[ExterCond]]="Fa",2,1))))</f>
        <v>3</v>
      </c>
      <c r="AK572" t="s">
        <v>144</v>
      </c>
      <c r="AL572" t="s">
        <v>124</v>
      </c>
      <c r="AM572">
        <f>IF(fun[[#This Row],[BsmtQual]]="Ex",5,IF(fun[[#This Row],[BsmtQual]]="Gd",4,IF(fun[[#This Row],[BsmtQual]]="TA",3,IF(fun[[#This Row],[BsmtQual]]="Fa",2,IF(fun[[#This Row],[BsmtQual]]="Po",1,0)))))</f>
        <v>3</v>
      </c>
      <c r="AN572" t="s">
        <v>124</v>
      </c>
      <c r="AO572">
        <f>IF(fun[[#This Row],[BsmtCond]]="Ex",5,IF(fun[[#This Row],[BsmtCond]]="Gd",4,IF(fun[[#This Row],[BsmtCond]]="TA",3,IF(fun[[#This Row],[BsmtCond]]="Fa",2,IF(fun[[#This Row],[BsmtCond]]="Po",1,0)))))</f>
        <v>3</v>
      </c>
      <c r="AP572" t="s">
        <v>126</v>
      </c>
      <c r="AQ572">
        <f>IF(fun[[#This Row],[BsmtExposure]]="Gd",3,IF(fun[[#This Row],[BsmtExposure]]="Av",2,IF(fun[[#This Row],[BsmtExposure]]="Mn",1,0)))</f>
        <v>0</v>
      </c>
      <c r="AR572" t="s">
        <v>198</v>
      </c>
      <c r="AS572">
        <v>231</v>
      </c>
      <c r="AT572" t="s">
        <v>128</v>
      </c>
      <c r="AU572">
        <v>0</v>
      </c>
      <c r="AV572">
        <v>1497</v>
      </c>
      <c r="AW572">
        <v>1728</v>
      </c>
      <c r="AX572" t="s">
        <v>129</v>
      </c>
      <c r="AY572" t="s">
        <v>124</v>
      </c>
      <c r="AZ572">
        <f>IF(fun[[#This Row],[HeatingQC]]="Ex",5,IF(fun[[#This Row],[HeatingQC]]="Gd",4,IF(fun[[#This Row],[HeatingQC]]="TA",3,IF(fun[[#This Row],[HeatingQC]]="Fa",2,IF(fun[[#This Row],[HeatingQC]]="Po",1,0)))))</f>
        <v>3</v>
      </c>
      <c r="BA572" t="s">
        <v>131</v>
      </c>
      <c r="BB572" t="s">
        <v>132</v>
      </c>
      <c r="BC572">
        <v>1728</v>
      </c>
      <c r="BD572">
        <v>0</v>
      </c>
      <c r="BE572">
        <v>0</v>
      </c>
      <c r="BF572">
        <v>1728</v>
      </c>
      <c r="BG572">
        <f>LOG(fun[[#This Row],[GrLivArea]])</f>
        <v>3.2375437381428744</v>
      </c>
      <c r="BH572">
        <v>0</v>
      </c>
      <c r="BI572">
        <v>0</v>
      </c>
      <c r="BJ572">
        <f>fun[[#This Row],[BsmtFullBath]]+(0.5*fun[[#This Row],[BsmtHalfBath]])</f>
        <v>0</v>
      </c>
      <c r="BK572">
        <v>2</v>
      </c>
      <c r="BL572">
        <v>0</v>
      </c>
      <c r="BM572">
        <f>fun[[#This Row],[HalfBath]]+fun[[#This Row],[TOTBaseBath]]+fun[[#This Row],[FullBath]]</f>
        <v>2</v>
      </c>
      <c r="BN572">
        <v>6</v>
      </c>
      <c r="BO572">
        <v>2</v>
      </c>
      <c r="BP572" t="s">
        <v>124</v>
      </c>
      <c r="BQ572">
        <f>IF(fun[[#This Row],[KitchenQual]]="Ex",5,IF(fun[[#This Row],[KitchenQual]]="Gd",4,IF(fun[[#This Row],[KitchenQual]]="TA",3,IF(fun[[#This Row],[KitchenQual]]="Fa",2,0))))</f>
        <v>3</v>
      </c>
      <c r="BR572">
        <v>10</v>
      </c>
      <c r="BS572" t="s">
        <v>133</v>
      </c>
      <c r="BT572">
        <v>0</v>
      </c>
      <c r="BU572" t="s">
        <v>109</v>
      </c>
      <c r="BV572">
        <f>IF(fun[[#This Row],[FireplaceQu]]="Ex",5,IF(fun[[#This Row],[FireplaceQu]]="Gd",4,IF(fun[[#This Row],[FireplaceQu]]="TA",3,IF(fun[[#This Row],[FireplaceQu]]="Fa",2,0))))</f>
        <v>0</v>
      </c>
      <c r="BW572" t="s">
        <v>153</v>
      </c>
      <c r="BX572">
        <v>1987</v>
      </c>
      <c r="BY572" t="s">
        <v>128</v>
      </c>
      <c r="BZ572">
        <v>2</v>
      </c>
      <c r="CA572">
        <v>576</v>
      </c>
      <c r="CB572" t="s">
        <v>124</v>
      </c>
      <c r="CC572">
        <f>IF(fun[[#This Row],[GarageQual]]="Ex",5,IF(fun[[#This Row],[GarageQual]]="Gd",4,IF(fun[[#This Row],[GarageQual]]="TA",3,IF(fun[[#This Row],[GarageQual]]="Fa",2,IF(fun[[#This Row],[GarageQual]]="Po",1,0)))))</f>
        <v>3</v>
      </c>
      <c r="CD572" t="s">
        <v>124</v>
      </c>
      <c r="CE572">
        <f>IF(fun[[#This Row],[GarageCond]]="Ex",5,IF(fun[[#This Row],[GarageCond]]="Gd",4,IF(fun[[#This Row],[GarageCond]]="TA",3,IF(fun[[#This Row],[GarageCond]]="Fa",2,IF(fun[[#This Row],[GarageCond]]="Po",1,0)))))</f>
        <v>3</v>
      </c>
      <c r="CF572" t="s">
        <v>131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f>(0.5*fun[[#This Row],[WoodDeckSF]])+fun[[#This Row],[OpenPorchSF]]+(2*fun[[#This Row],[EnclosedPorch]])+(1.5*fun[[#This Row],[3SsnPorch]])+fun[[#This Row],[ScreenPorch]]</f>
        <v>0</v>
      </c>
      <c r="CM572">
        <v>0</v>
      </c>
      <c r="CN572" t="s">
        <v>109</v>
      </c>
      <c r="CO572">
        <f>IF(fun[[#This Row],[PoolQC]]="Ex",5,IF(fun[[#This Row],[PoolQC]]="Gd",4,IF(fun[[#This Row],[PoolQC]]="TA",3,IF(fun[[#This Row],[PoolQC]]="Fa",2,IF(fun[[#This Row],[PoolQC]]="Po",1,0)))))</f>
        <v>0</v>
      </c>
      <c r="CP572" t="s">
        <v>109</v>
      </c>
      <c r="CQ572" t="s">
        <v>109</v>
      </c>
      <c r="CR572">
        <v>0</v>
      </c>
      <c r="CS572">
        <v>11</v>
      </c>
      <c r="CT572">
        <v>2008</v>
      </c>
      <c r="CU572" t="s">
        <v>136</v>
      </c>
      <c r="CV572" t="s">
        <v>137</v>
      </c>
      <c r="CW572">
        <f>COUNTIF(fun[[#This Row],[Id]:[SaleCondition]],0)</f>
        <v>22</v>
      </c>
      <c r="CX572">
        <f>COUNTIF(fun[[#This Row],[Id]:[SaleCondition]],"NA")</f>
        <v>5</v>
      </c>
      <c r="CY57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572">
        <f>fun[NUM_ExCond]+fun[NUM_BsmtCond]+fun[NUM_GarCond]</f>
        <v>9</v>
      </c>
      <c r="DA5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5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572">
        <v>142600</v>
      </c>
    </row>
    <row r="573" spans="1:107" x14ac:dyDescent="0.25">
      <c r="A573">
        <v>572</v>
      </c>
      <c r="B573">
        <v>20</v>
      </c>
      <c r="C573" t="s">
        <v>107</v>
      </c>
      <c r="D573">
        <f>IF(fun[[#This Row],[MSZoning]]="RL",1,0)</f>
        <v>1</v>
      </c>
      <c r="E573">
        <f>IF(fun[[#This Row],[rl]]="RM",1,0)</f>
        <v>0</v>
      </c>
      <c r="F573">
        <f>IF(fun[[#This Row],[rm]]="RH",1,0)</f>
        <v>0</v>
      </c>
      <c r="G573">
        <f>IF(fun[[#This Row],[rh]]="C (all)",1,0)</f>
        <v>0</v>
      </c>
      <c r="H573">
        <v>60</v>
      </c>
      <c r="I573">
        <f>IF(fun[[#This Row],[LotFrontage]]="NA",0,fun[[#This Row],[LotFrontage]])</f>
        <v>60</v>
      </c>
      <c r="J573">
        <v>7332</v>
      </c>
      <c r="K573" t="s">
        <v>108</v>
      </c>
      <c r="L573" t="s">
        <v>109</v>
      </c>
      <c r="M573" t="s">
        <v>110</v>
      </c>
      <c r="N573" t="s">
        <v>111</v>
      </c>
      <c r="O573" t="s">
        <v>112</v>
      </c>
      <c r="P573" t="s">
        <v>113</v>
      </c>
      <c r="Q573" t="s">
        <v>114</v>
      </c>
      <c r="R573" t="s">
        <v>188</v>
      </c>
      <c r="S573" t="s">
        <v>116</v>
      </c>
      <c r="T573" t="s">
        <v>116</v>
      </c>
      <c r="U573" t="s">
        <v>117</v>
      </c>
      <c r="V573" t="s">
        <v>141</v>
      </c>
      <c r="W573">
        <v>6</v>
      </c>
      <c r="X573">
        <v>6</v>
      </c>
      <c r="Y573">
        <v>1959</v>
      </c>
      <c r="Z573">
        <v>1959</v>
      </c>
      <c r="AA573" t="s">
        <v>119</v>
      </c>
      <c r="AB573" t="s">
        <v>120</v>
      </c>
      <c r="AC573" t="s">
        <v>181</v>
      </c>
      <c r="AD573" t="s">
        <v>151</v>
      </c>
      <c r="AE573" t="s">
        <v>122</v>
      </c>
      <c r="AF573">
        <v>207</v>
      </c>
      <c r="AG573" t="s">
        <v>124</v>
      </c>
      <c r="AH573">
        <f>IF(fun[[#This Row],[ExterQual]]="Ex",5,IF(fun[[#This Row],[ExterQual]]="Gd",4,IF(fun[[#This Row],[ExterQual]]="TA",3,IF(fun[[#This Row],[ExterQual]]="Fa",2,1))))</f>
        <v>3</v>
      </c>
      <c r="AI573" t="s">
        <v>124</v>
      </c>
      <c r="AJ573">
        <f>IF(fun[[#This Row],[ExterCond]]="Ex",5,IF(fun[[#This Row],[ExterCond]]="Gd",4,IF(fun[[#This Row],[ExterCond]]="TA",3,IF(fun[[#This Row],[ExterCond]]="Fa",2,1))))</f>
        <v>3</v>
      </c>
      <c r="AK573" t="s">
        <v>144</v>
      </c>
      <c r="AL573" t="s">
        <v>124</v>
      </c>
      <c r="AM573">
        <f>IF(fun[[#This Row],[BsmtQual]]="Ex",5,IF(fun[[#This Row],[BsmtQual]]="Gd",4,IF(fun[[#This Row],[BsmtQual]]="TA",3,IF(fun[[#This Row],[BsmtQual]]="Fa",2,IF(fun[[#This Row],[BsmtQual]]="Po",1,0)))))</f>
        <v>3</v>
      </c>
      <c r="AN573" t="s">
        <v>124</v>
      </c>
      <c r="AO573">
        <f>IF(fun[[#This Row],[BsmtCond]]="Ex",5,IF(fun[[#This Row],[BsmtCond]]="Gd",4,IF(fun[[#This Row],[BsmtCond]]="TA",3,IF(fun[[#This Row],[BsmtCond]]="Fa",2,IF(fun[[#This Row],[BsmtCond]]="Po",1,0)))))</f>
        <v>3</v>
      </c>
      <c r="AP573" t="s">
        <v>126</v>
      </c>
      <c r="AQ573">
        <f>IF(fun[[#This Row],[BsmtExposure]]="Gd",3,IF(fun[[#This Row],[BsmtExposure]]="Av",2,IF(fun[[#This Row],[BsmtExposure]]="Mn",1,0)))</f>
        <v>0</v>
      </c>
      <c r="AR573" t="s">
        <v>167</v>
      </c>
      <c r="AS573">
        <v>414</v>
      </c>
      <c r="AT573" t="s">
        <v>128</v>
      </c>
      <c r="AU573">
        <v>0</v>
      </c>
      <c r="AV573">
        <v>450</v>
      </c>
      <c r="AW573">
        <v>864</v>
      </c>
      <c r="AX573" t="s">
        <v>129</v>
      </c>
      <c r="AY573" t="s">
        <v>130</v>
      </c>
      <c r="AZ573">
        <f>IF(fun[[#This Row],[HeatingQC]]="Ex",5,IF(fun[[#This Row],[HeatingQC]]="Gd",4,IF(fun[[#This Row],[HeatingQC]]="TA",3,IF(fun[[#This Row],[HeatingQC]]="Fa",2,IF(fun[[#This Row],[HeatingQC]]="Po",1,0)))))</f>
        <v>5</v>
      </c>
      <c r="BA573" t="s">
        <v>131</v>
      </c>
      <c r="BB573" t="s">
        <v>132</v>
      </c>
      <c r="BC573">
        <v>864</v>
      </c>
      <c r="BD573">
        <v>0</v>
      </c>
      <c r="BE573">
        <v>0</v>
      </c>
      <c r="BF573">
        <v>864</v>
      </c>
      <c r="BG573">
        <f>LOG(fun[[#This Row],[GrLivArea]])</f>
        <v>2.9365137424788932</v>
      </c>
      <c r="BH573">
        <v>1</v>
      </c>
      <c r="BI573">
        <v>0</v>
      </c>
      <c r="BJ573">
        <f>fun[[#This Row],[BsmtFullBath]]+(0.5*fun[[#This Row],[BsmtHalfBath]])</f>
        <v>1</v>
      </c>
      <c r="BK573">
        <v>1</v>
      </c>
      <c r="BL573">
        <v>0</v>
      </c>
      <c r="BM573">
        <f>fun[[#This Row],[HalfBath]]+fun[[#This Row],[TOTBaseBath]]+fun[[#This Row],[FullBath]]</f>
        <v>2</v>
      </c>
      <c r="BN573">
        <v>2</v>
      </c>
      <c r="BO573">
        <v>1</v>
      </c>
      <c r="BP573" t="s">
        <v>123</v>
      </c>
      <c r="BQ573">
        <f>IF(fun[[#This Row],[KitchenQual]]="Ex",5,IF(fun[[#This Row],[KitchenQual]]="Gd",4,IF(fun[[#This Row],[KitchenQual]]="TA",3,IF(fun[[#This Row],[KitchenQual]]="Fa",2,0))))</f>
        <v>4</v>
      </c>
      <c r="BR573">
        <v>4</v>
      </c>
      <c r="BS573" t="s">
        <v>133</v>
      </c>
      <c r="BT573">
        <v>0</v>
      </c>
      <c r="BU573" t="s">
        <v>109</v>
      </c>
      <c r="BV573">
        <f>IF(fun[[#This Row],[FireplaceQu]]="Ex",5,IF(fun[[#This Row],[FireplaceQu]]="Gd",4,IF(fun[[#This Row],[FireplaceQu]]="TA",3,IF(fun[[#This Row],[FireplaceQu]]="Fa",2,0))))</f>
        <v>0</v>
      </c>
      <c r="BW573" t="s">
        <v>134</v>
      </c>
      <c r="BX573">
        <v>1959</v>
      </c>
      <c r="BY573" t="s">
        <v>128</v>
      </c>
      <c r="BZ573">
        <v>1</v>
      </c>
      <c r="CA573">
        <v>288</v>
      </c>
      <c r="CB573" t="s">
        <v>124</v>
      </c>
      <c r="CC573">
        <f>IF(fun[[#This Row],[GarageQual]]="Ex",5,IF(fun[[#This Row],[GarageQual]]="Gd",4,IF(fun[[#This Row],[GarageQual]]="TA",3,IF(fun[[#This Row],[GarageQual]]="Fa",2,IF(fun[[#This Row],[GarageQual]]="Po",1,0)))))</f>
        <v>3</v>
      </c>
      <c r="CD573" t="s">
        <v>124</v>
      </c>
      <c r="CE573">
        <f>IF(fun[[#This Row],[GarageCond]]="Ex",5,IF(fun[[#This Row],[GarageCond]]="Gd",4,IF(fun[[#This Row],[GarageCond]]="TA",3,IF(fun[[#This Row],[GarageCond]]="Fa",2,IF(fun[[#This Row],[GarageCond]]="Po",1,0)))))</f>
        <v>3</v>
      </c>
      <c r="CF573" t="s">
        <v>131</v>
      </c>
      <c r="CG573">
        <v>168</v>
      </c>
      <c r="CH573">
        <v>0</v>
      </c>
      <c r="CI573">
        <v>0</v>
      </c>
      <c r="CJ573">
        <v>0</v>
      </c>
      <c r="CK573">
        <v>0</v>
      </c>
      <c r="CL573">
        <f>(0.5*fun[[#This Row],[WoodDeckSF]])+fun[[#This Row],[OpenPorchSF]]+(2*fun[[#This Row],[EnclosedPorch]])+(1.5*fun[[#This Row],[3SsnPorch]])+fun[[#This Row],[ScreenPorch]]</f>
        <v>84</v>
      </c>
      <c r="CM573">
        <v>0</v>
      </c>
      <c r="CN573" t="s">
        <v>109</v>
      </c>
      <c r="CO573">
        <f>IF(fun[[#This Row],[PoolQC]]="Ex",5,IF(fun[[#This Row],[PoolQC]]="Gd",4,IF(fun[[#This Row],[PoolQC]]="TA",3,IF(fun[[#This Row],[PoolQC]]="Fa",2,IF(fun[[#This Row],[PoolQC]]="Po",1,0)))))</f>
        <v>0</v>
      </c>
      <c r="CP573" t="s">
        <v>109</v>
      </c>
      <c r="CQ573" t="s">
        <v>109</v>
      </c>
      <c r="CR573">
        <v>0</v>
      </c>
      <c r="CS573">
        <v>10</v>
      </c>
      <c r="CT573">
        <v>2006</v>
      </c>
      <c r="CU573" t="s">
        <v>136</v>
      </c>
      <c r="CV573" t="s">
        <v>154</v>
      </c>
      <c r="CW573">
        <f>COUNTIF(fun[[#This Row],[Id]:[SaleCondition]],0)</f>
        <v>18</v>
      </c>
      <c r="CX573">
        <f>COUNTIF(fun[[#This Row],[Id]:[SaleCondition]],"NA")</f>
        <v>5</v>
      </c>
      <c r="CY573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573">
        <f>fun[NUM_ExCond]+fun[NUM_BsmtCond]+fun[NUM_GarCond]</f>
        <v>9</v>
      </c>
      <c r="DA5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5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62.75</v>
      </c>
      <c r="DC573">
        <v>120000</v>
      </c>
    </row>
    <row r="574" spans="1:107" x14ac:dyDescent="0.25">
      <c r="A574">
        <v>573</v>
      </c>
      <c r="B574">
        <v>60</v>
      </c>
      <c r="C574" t="s">
        <v>107</v>
      </c>
      <c r="D574">
        <f>IF(fun[[#This Row],[MSZoning]]="RL",1,0)</f>
        <v>1</v>
      </c>
      <c r="E574">
        <f>IF(fun[[#This Row],[rl]]="RM",1,0)</f>
        <v>0</v>
      </c>
      <c r="F574">
        <f>IF(fun[[#This Row],[rm]]="RH",1,0)</f>
        <v>0</v>
      </c>
      <c r="G574">
        <f>IF(fun[[#This Row],[rh]]="C (all)",1,0)</f>
        <v>0</v>
      </c>
      <c r="H574">
        <v>83</v>
      </c>
      <c r="I574">
        <f>IF(fun[[#This Row],[LotFrontage]]="NA",0,fun[[#This Row],[LotFrontage]])</f>
        <v>83</v>
      </c>
      <c r="J574">
        <v>13159</v>
      </c>
      <c r="K574" t="s">
        <v>108</v>
      </c>
      <c r="L574" t="s">
        <v>109</v>
      </c>
      <c r="M574" t="s">
        <v>146</v>
      </c>
      <c r="N574" t="s">
        <v>225</v>
      </c>
      <c r="O574" t="s">
        <v>112</v>
      </c>
      <c r="P574" t="s">
        <v>148</v>
      </c>
      <c r="Q574" t="s">
        <v>114</v>
      </c>
      <c r="R574" t="s">
        <v>215</v>
      </c>
      <c r="S574" t="s">
        <v>116</v>
      </c>
      <c r="T574" t="s">
        <v>116</v>
      </c>
      <c r="U574" t="s">
        <v>117</v>
      </c>
      <c r="V574" t="s">
        <v>118</v>
      </c>
      <c r="W574">
        <v>7</v>
      </c>
      <c r="X574">
        <v>5</v>
      </c>
      <c r="Y574">
        <v>2009</v>
      </c>
      <c r="Z574">
        <v>2009</v>
      </c>
      <c r="AA574" t="s">
        <v>119</v>
      </c>
      <c r="AB574" t="s">
        <v>120</v>
      </c>
      <c r="AC574" t="s">
        <v>121</v>
      </c>
      <c r="AD574" t="s">
        <v>121</v>
      </c>
      <c r="AE574" t="s">
        <v>143</v>
      </c>
      <c r="AF574">
        <v>0</v>
      </c>
      <c r="AG574" t="s">
        <v>124</v>
      </c>
      <c r="AH574">
        <f>IF(fun[[#This Row],[ExterQual]]="Ex",5,IF(fun[[#This Row],[ExterQual]]="Gd",4,IF(fun[[#This Row],[ExterQual]]="TA",3,IF(fun[[#This Row],[ExterQual]]="Fa",2,1))))</f>
        <v>3</v>
      </c>
      <c r="AI574" t="s">
        <v>124</v>
      </c>
      <c r="AJ574">
        <f>IF(fun[[#This Row],[ExterCond]]="Ex",5,IF(fun[[#This Row],[ExterCond]]="Gd",4,IF(fun[[#This Row],[ExterCond]]="TA",3,IF(fun[[#This Row],[ExterCond]]="Fa",2,1))))</f>
        <v>3</v>
      </c>
      <c r="AK574" t="s">
        <v>125</v>
      </c>
      <c r="AL574" t="s">
        <v>130</v>
      </c>
      <c r="AM574">
        <f>IF(fun[[#This Row],[BsmtQual]]="Ex",5,IF(fun[[#This Row],[BsmtQual]]="Gd",4,IF(fun[[#This Row],[BsmtQual]]="TA",3,IF(fun[[#This Row],[BsmtQual]]="Fa",2,IF(fun[[#This Row],[BsmtQual]]="Po",1,0)))))</f>
        <v>5</v>
      </c>
      <c r="AN574" t="s">
        <v>124</v>
      </c>
      <c r="AO574">
        <f>IF(fun[[#This Row],[BsmtCond]]="Ex",5,IF(fun[[#This Row],[BsmtCond]]="Gd",4,IF(fun[[#This Row],[BsmtCond]]="TA",3,IF(fun[[#This Row],[BsmtCond]]="Fa",2,IF(fun[[#This Row],[BsmtCond]]="Po",1,0)))))</f>
        <v>3</v>
      </c>
      <c r="AP574" t="s">
        <v>156</v>
      </c>
      <c r="AQ574">
        <f>IF(fun[[#This Row],[BsmtExposure]]="Gd",3,IF(fun[[#This Row],[BsmtExposure]]="Av",2,IF(fun[[#This Row],[BsmtExposure]]="Mn",1,0)))</f>
        <v>2</v>
      </c>
      <c r="AR574" t="s">
        <v>128</v>
      </c>
      <c r="AS574">
        <v>0</v>
      </c>
      <c r="AT574" t="s">
        <v>128</v>
      </c>
      <c r="AU574">
        <v>0</v>
      </c>
      <c r="AV574">
        <v>846</v>
      </c>
      <c r="AW574">
        <v>846</v>
      </c>
      <c r="AX574" t="s">
        <v>129</v>
      </c>
      <c r="AY574" t="s">
        <v>123</v>
      </c>
      <c r="AZ574">
        <f>IF(fun[[#This Row],[HeatingQC]]="Ex",5,IF(fun[[#This Row],[HeatingQC]]="Gd",4,IF(fun[[#This Row],[HeatingQC]]="TA",3,IF(fun[[#This Row],[HeatingQC]]="Fa",2,IF(fun[[#This Row],[HeatingQC]]="Po",1,0)))))</f>
        <v>4</v>
      </c>
      <c r="BA574" t="s">
        <v>131</v>
      </c>
      <c r="BB574" t="s">
        <v>132</v>
      </c>
      <c r="BC574">
        <v>846</v>
      </c>
      <c r="BD574">
        <v>846</v>
      </c>
      <c r="BE574">
        <v>0</v>
      </c>
      <c r="BF574">
        <v>1692</v>
      </c>
      <c r="BG574">
        <f>LOG(fun[[#This Row],[GrLivArea]])</f>
        <v>3.2284003587030048</v>
      </c>
      <c r="BH574">
        <v>0</v>
      </c>
      <c r="BI574">
        <v>0</v>
      </c>
      <c r="BJ574">
        <f>fun[[#This Row],[BsmtFullBath]]+(0.5*fun[[#This Row],[BsmtHalfBath]])</f>
        <v>0</v>
      </c>
      <c r="BK574">
        <v>2</v>
      </c>
      <c r="BL574">
        <v>1</v>
      </c>
      <c r="BM574">
        <f>fun[[#This Row],[HalfBath]]+fun[[#This Row],[TOTBaseBath]]+fun[[#This Row],[FullBath]]</f>
        <v>3</v>
      </c>
      <c r="BN574">
        <v>3</v>
      </c>
      <c r="BO574">
        <v>1</v>
      </c>
      <c r="BP574" t="s">
        <v>123</v>
      </c>
      <c r="BQ574">
        <f>IF(fun[[#This Row],[KitchenQual]]="Ex",5,IF(fun[[#This Row],[KitchenQual]]="Gd",4,IF(fun[[#This Row],[KitchenQual]]="TA",3,IF(fun[[#This Row],[KitchenQual]]="Fa",2,0))))</f>
        <v>4</v>
      </c>
      <c r="BR574">
        <v>6</v>
      </c>
      <c r="BS574" t="s">
        <v>133</v>
      </c>
      <c r="BT574">
        <v>0</v>
      </c>
      <c r="BU574" t="s">
        <v>109</v>
      </c>
      <c r="BV574">
        <f>IF(fun[[#This Row],[FireplaceQu]]="Ex",5,IF(fun[[#This Row],[FireplaceQu]]="Gd",4,IF(fun[[#This Row],[FireplaceQu]]="TA",3,IF(fun[[#This Row],[FireplaceQu]]="Fa",2,0))))</f>
        <v>0</v>
      </c>
      <c r="BW574" t="s">
        <v>134</v>
      </c>
      <c r="BX574">
        <v>2009</v>
      </c>
      <c r="BY574" t="s">
        <v>135</v>
      </c>
      <c r="BZ574">
        <v>2</v>
      </c>
      <c r="CA574">
        <v>650</v>
      </c>
      <c r="CB574" t="s">
        <v>124</v>
      </c>
      <c r="CC574">
        <f>IF(fun[[#This Row],[GarageQual]]="Ex",5,IF(fun[[#This Row],[GarageQual]]="Gd",4,IF(fun[[#This Row],[GarageQual]]="TA",3,IF(fun[[#This Row],[GarageQual]]="Fa",2,IF(fun[[#This Row],[GarageQual]]="Po",1,0)))))</f>
        <v>3</v>
      </c>
      <c r="CD574" t="s">
        <v>124</v>
      </c>
      <c r="CE574">
        <f>IF(fun[[#This Row],[GarageCond]]="Ex",5,IF(fun[[#This Row],[GarageCond]]="Gd",4,IF(fun[[#This Row],[GarageCond]]="TA",3,IF(fun[[#This Row],[GarageCond]]="Fa",2,IF(fun[[#This Row],[GarageCond]]="Po",1,0)))))</f>
        <v>3</v>
      </c>
      <c r="CF574" t="s">
        <v>131</v>
      </c>
      <c r="CG574">
        <v>208</v>
      </c>
      <c r="CH574">
        <v>114</v>
      </c>
      <c r="CI574">
        <v>0</v>
      </c>
      <c r="CJ574">
        <v>0</v>
      </c>
      <c r="CK574">
        <v>0</v>
      </c>
      <c r="CL574">
        <f>(0.5*fun[[#This Row],[WoodDeckSF]])+fun[[#This Row],[OpenPorchSF]]+(2*fun[[#This Row],[EnclosedPorch]])+(1.5*fun[[#This Row],[3SsnPorch]])+fun[[#This Row],[ScreenPorch]]</f>
        <v>218</v>
      </c>
      <c r="CM574">
        <v>0</v>
      </c>
      <c r="CN574" t="s">
        <v>109</v>
      </c>
      <c r="CO574">
        <f>IF(fun[[#This Row],[PoolQC]]="Ex",5,IF(fun[[#This Row],[PoolQC]]="Gd",4,IF(fun[[#This Row],[PoolQC]]="TA",3,IF(fun[[#This Row],[PoolQC]]="Fa",2,IF(fun[[#This Row],[PoolQC]]="Po",1,0)))))</f>
        <v>0</v>
      </c>
      <c r="CP574" t="s">
        <v>109</v>
      </c>
      <c r="CQ574" t="s">
        <v>109</v>
      </c>
      <c r="CR574">
        <v>0</v>
      </c>
      <c r="CS574">
        <v>7</v>
      </c>
      <c r="CT574">
        <v>2009</v>
      </c>
      <c r="CU574" t="s">
        <v>184</v>
      </c>
      <c r="CV574" t="s">
        <v>185</v>
      </c>
      <c r="CW574">
        <f>COUNTIF(fun[[#This Row],[Id]:[SaleCondition]],0)</f>
        <v>18</v>
      </c>
      <c r="CX574">
        <f>COUNTIF(fun[[#This Row],[Id]:[SaleCondition]],"NA")</f>
        <v>5</v>
      </c>
      <c r="CY574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574">
        <f>fun[NUM_ExCond]+fun[NUM_BsmtCond]+fun[NUM_GarCond]</f>
        <v>9</v>
      </c>
      <c r="DA5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5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574">
        <v>224500</v>
      </c>
    </row>
    <row r="575" spans="1:107" x14ac:dyDescent="0.25">
      <c r="A575">
        <v>574</v>
      </c>
      <c r="B575">
        <v>80</v>
      </c>
      <c r="C575" t="s">
        <v>107</v>
      </c>
      <c r="D575">
        <f>IF(fun[[#This Row],[MSZoning]]="RL",1,0)</f>
        <v>1</v>
      </c>
      <c r="E575">
        <f>IF(fun[[#This Row],[rl]]="RM",1,0)</f>
        <v>0</v>
      </c>
      <c r="F575">
        <f>IF(fun[[#This Row],[rm]]="RH",1,0)</f>
        <v>0</v>
      </c>
      <c r="G575">
        <f>IF(fun[[#This Row],[rh]]="C (all)",1,0)</f>
        <v>0</v>
      </c>
      <c r="H575">
        <v>76</v>
      </c>
      <c r="I575">
        <f>IF(fun[[#This Row],[LotFrontage]]="NA",0,fun[[#This Row],[LotFrontage]])</f>
        <v>76</v>
      </c>
      <c r="J575">
        <v>9967</v>
      </c>
      <c r="K575" t="s">
        <v>108</v>
      </c>
      <c r="L575" t="s">
        <v>109</v>
      </c>
      <c r="M575" t="s">
        <v>146</v>
      </c>
      <c r="N575" t="s">
        <v>111</v>
      </c>
      <c r="O575" t="s">
        <v>112</v>
      </c>
      <c r="P575" t="s">
        <v>113</v>
      </c>
      <c r="Q575" t="s">
        <v>114</v>
      </c>
      <c r="R575" t="s">
        <v>219</v>
      </c>
      <c r="S575" t="s">
        <v>116</v>
      </c>
      <c r="T575" t="s">
        <v>116</v>
      </c>
      <c r="U575" t="s">
        <v>117</v>
      </c>
      <c r="V575" t="s">
        <v>223</v>
      </c>
      <c r="W575">
        <v>7</v>
      </c>
      <c r="X575">
        <v>5</v>
      </c>
      <c r="Y575">
        <v>2000</v>
      </c>
      <c r="Z575">
        <v>2000</v>
      </c>
      <c r="AA575" t="s">
        <v>119</v>
      </c>
      <c r="AB575" t="s">
        <v>120</v>
      </c>
      <c r="AC575" t="s">
        <v>121</v>
      </c>
      <c r="AD575" t="s">
        <v>121</v>
      </c>
      <c r="AE575" t="s">
        <v>143</v>
      </c>
      <c r="AF575">
        <v>0</v>
      </c>
      <c r="AG575" t="s">
        <v>124</v>
      </c>
      <c r="AH575">
        <f>IF(fun[[#This Row],[ExterQual]]="Ex",5,IF(fun[[#This Row],[ExterQual]]="Gd",4,IF(fun[[#This Row],[ExterQual]]="TA",3,IF(fun[[#This Row],[ExterQual]]="Fa",2,1))))</f>
        <v>3</v>
      </c>
      <c r="AI575" t="s">
        <v>124</v>
      </c>
      <c r="AJ575">
        <f>IF(fun[[#This Row],[ExterCond]]="Ex",5,IF(fun[[#This Row],[ExterCond]]="Gd",4,IF(fun[[#This Row],[ExterCond]]="TA",3,IF(fun[[#This Row],[ExterCond]]="Fa",2,1))))</f>
        <v>3</v>
      </c>
      <c r="AK575" t="s">
        <v>125</v>
      </c>
      <c r="AL575" t="s">
        <v>123</v>
      </c>
      <c r="AM575">
        <f>IF(fun[[#This Row],[BsmtQual]]="Ex",5,IF(fun[[#This Row],[BsmtQual]]="Gd",4,IF(fun[[#This Row],[BsmtQual]]="TA",3,IF(fun[[#This Row],[BsmtQual]]="Fa",2,IF(fun[[#This Row],[BsmtQual]]="Po",1,0)))))</f>
        <v>4</v>
      </c>
      <c r="AN575" t="s">
        <v>124</v>
      </c>
      <c r="AO575">
        <f>IF(fun[[#This Row],[BsmtCond]]="Ex",5,IF(fun[[#This Row],[BsmtCond]]="Gd",4,IF(fun[[#This Row],[BsmtCond]]="TA",3,IF(fun[[#This Row],[BsmtCond]]="Fa",2,IF(fun[[#This Row],[BsmtCond]]="Po",1,0)))))</f>
        <v>3</v>
      </c>
      <c r="AP575" t="s">
        <v>126</v>
      </c>
      <c r="AQ575">
        <f>IF(fun[[#This Row],[BsmtExposure]]="Gd",3,IF(fun[[#This Row],[BsmtExposure]]="Av",2,IF(fun[[#This Row],[BsmtExposure]]="Mn",1,0)))</f>
        <v>0</v>
      </c>
      <c r="AR575" t="s">
        <v>128</v>
      </c>
      <c r="AS575">
        <v>0</v>
      </c>
      <c r="AT575" t="s">
        <v>128</v>
      </c>
      <c r="AU575">
        <v>0</v>
      </c>
      <c r="AV575">
        <v>384</v>
      </c>
      <c r="AW575">
        <v>384</v>
      </c>
      <c r="AX575" t="s">
        <v>129</v>
      </c>
      <c r="AY575" t="s">
        <v>130</v>
      </c>
      <c r="AZ575">
        <f>IF(fun[[#This Row],[HeatingQC]]="Ex",5,IF(fun[[#This Row],[HeatingQC]]="Gd",4,IF(fun[[#This Row],[HeatingQC]]="TA",3,IF(fun[[#This Row],[HeatingQC]]="Fa",2,IF(fun[[#This Row],[HeatingQC]]="Po",1,0)))))</f>
        <v>5</v>
      </c>
      <c r="BA575" t="s">
        <v>131</v>
      </c>
      <c r="BB575" t="s">
        <v>132</v>
      </c>
      <c r="BC575">
        <v>774</v>
      </c>
      <c r="BD575">
        <v>656</v>
      </c>
      <c r="BE575">
        <v>0</v>
      </c>
      <c r="BF575">
        <v>1430</v>
      </c>
      <c r="BG575">
        <f>LOG(fun[[#This Row],[GrLivArea]])</f>
        <v>3.1553360374650619</v>
      </c>
      <c r="BH575">
        <v>0</v>
      </c>
      <c r="BI575">
        <v>0</v>
      </c>
      <c r="BJ575">
        <f>fun[[#This Row],[BsmtFullBath]]+(0.5*fun[[#This Row],[BsmtHalfBath]])</f>
        <v>0</v>
      </c>
      <c r="BK575">
        <v>2</v>
      </c>
      <c r="BL575">
        <v>1</v>
      </c>
      <c r="BM575">
        <f>fun[[#This Row],[HalfBath]]+fun[[#This Row],[TOTBaseBath]]+fun[[#This Row],[FullBath]]</f>
        <v>3</v>
      </c>
      <c r="BN575">
        <v>3</v>
      </c>
      <c r="BO575">
        <v>1</v>
      </c>
      <c r="BP575" t="s">
        <v>124</v>
      </c>
      <c r="BQ575">
        <f>IF(fun[[#This Row],[KitchenQual]]="Ex",5,IF(fun[[#This Row],[KitchenQual]]="Gd",4,IF(fun[[#This Row],[KitchenQual]]="TA",3,IF(fun[[#This Row],[KitchenQual]]="Fa",2,0))))</f>
        <v>3</v>
      </c>
      <c r="BR575">
        <v>8</v>
      </c>
      <c r="BS575" t="s">
        <v>133</v>
      </c>
      <c r="BT575">
        <v>1</v>
      </c>
      <c r="BU575" t="s">
        <v>124</v>
      </c>
      <c r="BV575">
        <f>IF(fun[[#This Row],[FireplaceQu]]="Ex",5,IF(fun[[#This Row],[FireplaceQu]]="Gd",4,IF(fun[[#This Row],[FireplaceQu]]="TA",3,IF(fun[[#This Row],[FireplaceQu]]="Fa",2,0))))</f>
        <v>3</v>
      </c>
      <c r="BW575" t="s">
        <v>182</v>
      </c>
      <c r="BX575">
        <v>2000</v>
      </c>
      <c r="BY575" t="s">
        <v>135</v>
      </c>
      <c r="BZ575">
        <v>2</v>
      </c>
      <c r="CA575">
        <v>400</v>
      </c>
      <c r="CB575" t="s">
        <v>124</v>
      </c>
      <c r="CC575">
        <f>IF(fun[[#This Row],[GarageQual]]="Ex",5,IF(fun[[#This Row],[GarageQual]]="Gd",4,IF(fun[[#This Row],[GarageQual]]="TA",3,IF(fun[[#This Row],[GarageQual]]="Fa",2,IF(fun[[#This Row],[GarageQual]]="Po",1,0)))))</f>
        <v>3</v>
      </c>
      <c r="CD575" t="s">
        <v>124</v>
      </c>
      <c r="CE575">
        <f>IF(fun[[#This Row],[GarageCond]]="Ex",5,IF(fun[[#This Row],[GarageCond]]="Gd",4,IF(fun[[#This Row],[GarageCond]]="TA",3,IF(fun[[#This Row],[GarageCond]]="Fa",2,IF(fun[[#This Row],[GarageCond]]="Po",1,0)))))</f>
        <v>3</v>
      </c>
      <c r="CF575" t="s">
        <v>131</v>
      </c>
      <c r="CG575">
        <v>100</v>
      </c>
      <c r="CH575">
        <v>0</v>
      </c>
      <c r="CI575">
        <v>0</v>
      </c>
      <c r="CJ575">
        <v>0</v>
      </c>
      <c r="CK575">
        <v>0</v>
      </c>
      <c r="CL575">
        <f>(0.5*fun[[#This Row],[WoodDeckSF]])+fun[[#This Row],[OpenPorchSF]]+(2*fun[[#This Row],[EnclosedPorch]])+(1.5*fun[[#This Row],[3SsnPorch]])+fun[[#This Row],[ScreenPorch]]</f>
        <v>50</v>
      </c>
      <c r="CM575">
        <v>0</v>
      </c>
      <c r="CN575" t="s">
        <v>109</v>
      </c>
      <c r="CO575">
        <f>IF(fun[[#This Row],[PoolQC]]="Ex",5,IF(fun[[#This Row],[PoolQC]]="Gd",4,IF(fun[[#This Row],[PoolQC]]="TA",3,IF(fun[[#This Row],[PoolQC]]="Fa",2,IF(fun[[#This Row],[PoolQC]]="Po",1,0)))))</f>
        <v>0</v>
      </c>
      <c r="CP575" t="s">
        <v>109</v>
      </c>
      <c r="CQ575" t="s">
        <v>109</v>
      </c>
      <c r="CR575">
        <v>0</v>
      </c>
      <c r="CS575">
        <v>12</v>
      </c>
      <c r="CT575">
        <v>2007</v>
      </c>
      <c r="CU575" t="s">
        <v>136</v>
      </c>
      <c r="CV575" t="s">
        <v>137</v>
      </c>
      <c r="CW575">
        <f>COUNTIF(fun[[#This Row],[Id]:[SaleCondition]],0)</f>
        <v>18</v>
      </c>
      <c r="CX575">
        <f>COUNTIF(fun[[#This Row],[Id]:[SaleCondition]],"NA")</f>
        <v>4</v>
      </c>
      <c r="CY575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575">
        <f>fun[NUM_ExCond]+fun[NUM_BsmtCond]+fun[NUM_GarCond]</f>
        <v>9</v>
      </c>
      <c r="DA5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5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575">
        <v>170000</v>
      </c>
    </row>
    <row r="576" spans="1:107" x14ac:dyDescent="0.25">
      <c r="A576">
        <v>575</v>
      </c>
      <c r="B576">
        <v>80</v>
      </c>
      <c r="C576" t="s">
        <v>107</v>
      </c>
      <c r="D576">
        <f>IF(fun[[#This Row],[MSZoning]]="RL",1,0)</f>
        <v>1</v>
      </c>
      <c r="E576">
        <f>IF(fun[[#This Row],[rl]]="RM",1,0)</f>
        <v>0</v>
      </c>
      <c r="F576">
        <f>IF(fun[[#This Row],[rm]]="RH",1,0)</f>
        <v>0</v>
      </c>
      <c r="G576">
        <f>IF(fun[[#This Row],[rh]]="C (all)",1,0)</f>
        <v>0</v>
      </c>
      <c r="H576">
        <v>70</v>
      </c>
      <c r="I576">
        <f>IF(fun[[#This Row],[LotFrontage]]="NA",0,fun[[#This Row],[LotFrontage]])</f>
        <v>70</v>
      </c>
      <c r="J576">
        <v>10500</v>
      </c>
      <c r="K576" t="s">
        <v>108</v>
      </c>
      <c r="L576" t="s">
        <v>109</v>
      </c>
      <c r="M576" t="s">
        <v>110</v>
      </c>
      <c r="N576" t="s">
        <v>111</v>
      </c>
      <c r="O576" t="s">
        <v>112</v>
      </c>
      <c r="P576" t="s">
        <v>138</v>
      </c>
      <c r="Q576" t="s">
        <v>114</v>
      </c>
      <c r="R576" t="s">
        <v>188</v>
      </c>
      <c r="S576" t="s">
        <v>116</v>
      </c>
      <c r="T576" t="s">
        <v>116</v>
      </c>
      <c r="U576" t="s">
        <v>117</v>
      </c>
      <c r="V576" t="s">
        <v>223</v>
      </c>
      <c r="W576">
        <v>5</v>
      </c>
      <c r="X576">
        <v>7</v>
      </c>
      <c r="Y576">
        <v>1971</v>
      </c>
      <c r="Z576">
        <v>2005</v>
      </c>
      <c r="AA576" t="s">
        <v>210</v>
      </c>
      <c r="AB576" t="s">
        <v>120</v>
      </c>
      <c r="AC576" t="s">
        <v>142</v>
      </c>
      <c r="AD576" t="s">
        <v>262</v>
      </c>
      <c r="AE576" t="s">
        <v>122</v>
      </c>
      <c r="AF576">
        <v>82</v>
      </c>
      <c r="AG576" t="s">
        <v>124</v>
      </c>
      <c r="AH576">
        <f>IF(fun[[#This Row],[ExterQual]]="Ex",5,IF(fun[[#This Row],[ExterQual]]="Gd",4,IF(fun[[#This Row],[ExterQual]]="TA",3,IF(fun[[#This Row],[ExterQual]]="Fa",2,1))))</f>
        <v>3</v>
      </c>
      <c r="AI576" t="s">
        <v>124</v>
      </c>
      <c r="AJ576">
        <f>IF(fun[[#This Row],[ExterCond]]="Ex",5,IF(fun[[#This Row],[ExterCond]]="Gd",4,IF(fun[[#This Row],[ExterCond]]="TA",3,IF(fun[[#This Row],[ExterCond]]="Fa",2,1))))</f>
        <v>3</v>
      </c>
      <c r="AK576" t="s">
        <v>144</v>
      </c>
      <c r="AL576" t="s">
        <v>124</v>
      </c>
      <c r="AM576">
        <f>IF(fun[[#This Row],[BsmtQual]]="Ex",5,IF(fun[[#This Row],[BsmtQual]]="Gd",4,IF(fun[[#This Row],[BsmtQual]]="TA",3,IF(fun[[#This Row],[BsmtQual]]="Fa",2,IF(fun[[#This Row],[BsmtQual]]="Po",1,0)))))</f>
        <v>3</v>
      </c>
      <c r="AN576" t="s">
        <v>124</v>
      </c>
      <c r="AO576">
        <f>IF(fun[[#This Row],[BsmtCond]]="Ex",5,IF(fun[[#This Row],[BsmtCond]]="Gd",4,IF(fun[[#This Row],[BsmtCond]]="TA",3,IF(fun[[#This Row],[BsmtCond]]="Fa",2,IF(fun[[#This Row],[BsmtCond]]="Po",1,0)))))</f>
        <v>3</v>
      </c>
      <c r="AP576" t="s">
        <v>156</v>
      </c>
      <c r="AQ576">
        <f>IF(fun[[#This Row],[BsmtExposure]]="Gd",3,IF(fun[[#This Row],[BsmtExposure]]="Av",2,IF(fun[[#This Row],[BsmtExposure]]="Mn",1,0)))</f>
        <v>2</v>
      </c>
      <c r="AR576" t="s">
        <v>145</v>
      </c>
      <c r="AS576">
        <v>349</v>
      </c>
      <c r="AT576" t="s">
        <v>128</v>
      </c>
      <c r="AU576">
        <v>0</v>
      </c>
      <c r="AV576">
        <v>23</v>
      </c>
      <c r="AW576">
        <v>372</v>
      </c>
      <c r="AX576" t="s">
        <v>129</v>
      </c>
      <c r="AY576" t="s">
        <v>124</v>
      </c>
      <c r="AZ576">
        <f>IF(fun[[#This Row],[HeatingQC]]="Ex",5,IF(fun[[#This Row],[HeatingQC]]="Gd",4,IF(fun[[#This Row],[HeatingQC]]="TA",3,IF(fun[[#This Row],[HeatingQC]]="Fa",2,IF(fun[[#This Row],[HeatingQC]]="Po",1,0)))))</f>
        <v>3</v>
      </c>
      <c r="BA576" t="s">
        <v>131</v>
      </c>
      <c r="BB576" t="s">
        <v>132</v>
      </c>
      <c r="BC576">
        <v>576</v>
      </c>
      <c r="BD576">
        <v>533</v>
      </c>
      <c r="BE576">
        <v>0</v>
      </c>
      <c r="BF576">
        <v>1109</v>
      </c>
      <c r="BG576">
        <f>LOG(fun[[#This Row],[GrLivArea]])</f>
        <v>3.0449315461491602</v>
      </c>
      <c r="BH576">
        <v>0</v>
      </c>
      <c r="BI576">
        <v>1</v>
      </c>
      <c r="BJ576">
        <f>fun[[#This Row],[BsmtFullBath]]+(0.5*fun[[#This Row],[BsmtHalfBath]])</f>
        <v>0.5</v>
      </c>
      <c r="BK576">
        <v>1</v>
      </c>
      <c r="BL576">
        <v>0</v>
      </c>
      <c r="BM576">
        <f>fun[[#This Row],[HalfBath]]+fun[[#This Row],[TOTBaseBath]]+fun[[#This Row],[FullBath]]</f>
        <v>1.5</v>
      </c>
      <c r="BN576">
        <v>3</v>
      </c>
      <c r="BO576">
        <v>1</v>
      </c>
      <c r="BP576" t="s">
        <v>124</v>
      </c>
      <c r="BQ576">
        <f>IF(fun[[#This Row],[KitchenQual]]="Ex",5,IF(fun[[#This Row],[KitchenQual]]="Gd",4,IF(fun[[#This Row],[KitchenQual]]="TA",3,IF(fun[[#This Row],[KitchenQual]]="Fa",2,0))))</f>
        <v>3</v>
      </c>
      <c r="BR576">
        <v>5</v>
      </c>
      <c r="BS576" t="s">
        <v>133</v>
      </c>
      <c r="BT576">
        <v>0</v>
      </c>
      <c r="BU576" t="s">
        <v>109</v>
      </c>
      <c r="BV576">
        <f>IF(fun[[#This Row],[FireplaceQu]]="Ex",5,IF(fun[[#This Row],[FireplaceQu]]="Gd",4,IF(fun[[#This Row],[FireplaceQu]]="TA",3,IF(fun[[#This Row],[FireplaceQu]]="Fa",2,0))))</f>
        <v>0</v>
      </c>
      <c r="BW576" t="s">
        <v>182</v>
      </c>
      <c r="BX576">
        <v>1971</v>
      </c>
      <c r="BY576" t="s">
        <v>128</v>
      </c>
      <c r="BZ576">
        <v>1</v>
      </c>
      <c r="CA576">
        <v>288</v>
      </c>
      <c r="CB576" t="s">
        <v>124</v>
      </c>
      <c r="CC576">
        <f>IF(fun[[#This Row],[GarageQual]]="Ex",5,IF(fun[[#This Row],[GarageQual]]="Gd",4,IF(fun[[#This Row],[GarageQual]]="TA",3,IF(fun[[#This Row],[GarageQual]]="Fa",2,IF(fun[[#This Row],[GarageQual]]="Po",1,0)))))</f>
        <v>3</v>
      </c>
      <c r="CD576" t="s">
        <v>124</v>
      </c>
      <c r="CE576">
        <f>IF(fun[[#This Row],[GarageCond]]="Ex",5,IF(fun[[#This Row],[GarageCond]]="Gd",4,IF(fun[[#This Row],[GarageCond]]="TA",3,IF(fun[[#This Row],[GarageCond]]="Fa",2,IF(fun[[#This Row],[GarageCond]]="Po",1,0)))))</f>
        <v>3</v>
      </c>
      <c r="CF576" t="s">
        <v>131</v>
      </c>
      <c r="CG576">
        <v>35</v>
      </c>
      <c r="CH576">
        <v>0</v>
      </c>
      <c r="CI576">
        <v>0</v>
      </c>
      <c r="CJ576">
        <v>0</v>
      </c>
      <c r="CK576">
        <v>0</v>
      </c>
      <c r="CL576">
        <f>(0.5*fun[[#This Row],[WoodDeckSF]])+fun[[#This Row],[OpenPorchSF]]+(2*fun[[#This Row],[EnclosedPorch]])+(1.5*fun[[#This Row],[3SsnPorch]])+fun[[#This Row],[ScreenPorch]]</f>
        <v>17.5</v>
      </c>
      <c r="CM576">
        <v>0</v>
      </c>
      <c r="CN576" t="s">
        <v>109</v>
      </c>
      <c r="CO576">
        <f>IF(fun[[#This Row],[PoolQC]]="Ex",5,IF(fun[[#This Row],[PoolQC]]="Gd",4,IF(fun[[#This Row],[PoolQC]]="TA",3,IF(fun[[#This Row],[PoolQC]]="Fa",2,IF(fun[[#This Row],[PoolQC]]="Po",1,0)))))</f>
        <v>0</v>
      </c>
      <c r="CP576" t="s">
        <v>189</v>
      </c>
      <c r="CQ576" t="s">
        <v>109</v>
      </c>
      <c r="CR576">
        <v>0</v>
      </c>
      <c r="CS576">
        <v>12</v>
      </c>
      <c r="CT576">
        <v>2007</v>
      </c>
      <c r="CU576" t="s">
        <v>136</v>
      </c>
      <c r="CV576" t="s">
        <v>137</v>
      </c>
      <c r="CW576">
        <f>COUNTIF(fun[[#This Row],[Id]:[SaleCondition]],0)</f>
        <v>16</v>
      </c>
      <c r="CX576">
        <f>COUNTIF(fun[[#This Row],[Id]:[SaleCondition]],"NA")</f>
        <v>4</v>
      </c>
      <c r="CY57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576">
        <f>fun[NUM_ExCond]+fun[NUM_BsmtCond]+fun[NUM_GarCond]</f>
        <v>9</v>
      </c>
      <c r="DA5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5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576">
        <v>139000</v>
      </c>
    </row>
    <row r="577" spans="1:107" x14ac:dyDescent="0.25">
      <c r="A577">
        <v>576</v>
      </c>
      <c r="B577">
        <v>50</v>
      </c>
      <c r="C577" t="s">
        <v>107</v>
      </c>
      <c r="D577">
        <f>IF(fun[[#This Row],[MSZoning]]="RL",1,0)</f>
        <v>1</v>
      </c>
      <c r="E577">
        <f>IF(fun[[#This Row],[rl]]="RM",1,0)</f>
        <v>0</v>
      </c>
      <c r="F577">
        <f>IF(fun[[#This Row],[rm]]="RH",1,0)</f>
        <v>0</v>
      </c>
      <c r="G577">
        <f>IF(fun[[#This Row],[rh]]="C (all)",1,0)</f>
        <v>0</v>
      </c>
      <c r="H577">
        <v>80</v>
      </c>
      <c r="I577">
        <f>IF(fun[[#This Row],[LotFrontage]]="NA",0,fun[[#This Row],[LotFrontage]])</f>
        <v>80</v>
      </c>
      <c r="J577">
        <v>8480</v>
      </c>
      <c r="K577" t="s">
        <v>108</v>
      </c>
      <c r="L577" t="s">
        <v>109</v>
      </c>
      <c r="M577" t="s">
        <v>110</v>
      </c>
      <c r="N577" t="s">
        <v>111</v>
      </c>
      <c r="O577" t="s">
        <v>112</v>
      </c>
      <c r="P577" t="s">
        <v>113</v>
      </c>
      <c r="Q577" t="s">
        <v>114</v>
      </c>
      <c r="R577" t="s">
        <v>188</v>
      </c>
      <c r="S577" t="s">
        <v>116</v>
      </c>
      <c r="T577" t="s">
        <v>116</v>
      </c>
      <c r="U577" t="s">
        <v>117</v>
      </c>
      <c r="V577" t="s">
        <v>158</v>
      </c>
      <c r="W577">
        <v>5</v>
      </c>
      <c r="X577">
        <v>5</v>
      </c>
      <c r="Y577">
        <v>1947</v>
      </c>
      <c r="Z577">
        <v>1950</v>
      </c>
      <c r="AA577" t="s">
        <v>119</v>
      </c>
      <c r="AB577" t="s">
        <v>120</v>
      </c>
      <c r="AC577" t="s">
        <v>142</v>
      </c>
      <c r="AD577" t="s">
        <v>142</v>
      </c>
      <c r="AE577" t="s">
        <v>143</v>
      </c>
      <c r="AF577">
        <v>0</v>
      </c>
      <c r="AG577" t="s">
        <v>124</v>
      </c>
      <c r="AH577">
        <f>IF(fun[[#This Row],[ExterQual]]="Ex",5,IF(fun[[#This Row],[ExterQual]]="Gd",4,IF(fun[[#This Row],[ExterQual]]="TA",3,IF(fun[[#This Row],[ExterQual]]="Fa",2,1))))</f>
        <v>3</v>
      </c>
      <c r="AI577" t="s">
        <v>124</v>
      </c>
      <c r="AJ577">
        <f>IF(fun[[#This Row],[ExterCond]]="Ex",5,IF(fun[[#This Row],[ExterCond]]="Gd",4,IF(fun[[#This Row],[ExterCond]]="TA",3,IF(fun[[#This Row],[ExterCond]]="Fa",2,1))))</f>
        <v>3</v>
      </c>
      <c r="AK577" t="s">
        <v>144</v>
      </c>
      <c r="AL577" t="s">
        <v>124</v>
      </c>
      <c r="AM577">
        <f>IF(fun[[#This Row],[BsmtQual]]="Ex",5,IF(fun[[#This Row],[BsmtQual]]="Gd",4,IF(fun[[#This Row],[BsmtQual]]="TA",3,IF(fun[[#This Row],[BsmtQual]]="Fa",2,IF(fun[[#This Row],[BsmtQual]]="Po",1,0)))))</f>
        <v>3</v>
      </c>
      <c r="AN577" t="s">
        <v>124</v>
      </c>
      <c r="AO577">
        <f>IF(fun[[#This Row],[BsmtCond]]="Ex",5,IF(fun[[#This Row],[BsmtCond]]="Gd",4,IF(fun[[#This Row],[BsmtCond]]="TA",3,IF(fun[[#This Row],[BsmtCond]]="Fa",2,IF(fun[[#This Row],[BsmtCond]]="Po",1,0)))))</f>
        <v>3</v>
      </c>
      <c r="AP577" t="s">
        <v>126</v>
      </c>
      <c r="AQ577">
        <f>IF(fun[[#This Row],[BsmtExposure]]="Gd",3,IF(fun[[#This Row],[BsmtExposure]]="Av",2,IF(fun[[#This Row],[BsmtExposure]]="Mn",1,0)))</f>
        <v>0</v>
      </c>
      <c r="AR577" t="s">
        <v>179</v>
      </c>
      <c r="AS577">
        <v>442</v>
      </c>
      <c r="AT577" t="s">
        <v>128</v>
      </c>
      <c r="AU577">
        <v>0</v>
      </c>
      <c r="AV577">
        <v>390</v>
      </c>
      <c r="AW577">
        <v>832</v>
      </c>
      <c r="AX577" t="s">
        <v>129</v>
      </c>
      <c r="AY577" t="s">
        <v>124</v>
      </c>
      <c r="AZ577">
        <f>IF(fun[[#This Row],[HeatingQC]]="Ex",5,IF(fun[[#This Row],[HeatingQC]]="Gd",4,IF(fun[[#This Row],[HeatingQC]]="TA",3,IF(fun[[#This Row],[HeatingQC]]="Fa",2,IF(fun[[#This Row],[HeatingQC]]="Po",1,0)))))</f>
        <v>3</v>
      </c>
      <c r="BA577" t="s">
        <v>131</v>
      </c>
      <c r="BB577" t="s">
        <v>132</v>
      </c>
      <c r="BC577">
        <v>832</v>
      </c>
      <c r="BD577">
        <v>384</v>
      </c>
      <c r="BE577">
        <v>0</v>
      </c>
      <c r="BF577">
        <v>1216</v>
      </c>
      <c r="BG577">
        <f>LOG(fun[[#This Row],[GrLivArea]])</f>
        <v>3.0849335749367159</v>
      </c>
      <c r="BH577">
        <v>0</v>
      </c>
      <c r="BI577">
        <v>0</v>
      </c>
      <c r="BJ577">
        <f>fun[[#This Row],[BsmtFullBath]]+(0.5*fun[[#This Row],[BsmtHalfBath]])</f>
        <v>0</v>
      </c>
      <c r="BK577">
        <v>1</v>
      </c>
      <c r="BL577">
        <v>0</v>
      </c>
      <c r="BM577">
        <f>fun[[#This Row],[HalfBath]]+fun[[#This Row],[TOTBaseBath]]+fun[[#This Row],[FullBath]]</f>
        <v>1</v>
      </c>
      <c r="BN577">
        <v>2</v>
      </c>
      <c r="BO577">
        <v>1</v>
      </c>
      <c r="BP577" t="s">
        <v>124</v>
      </c>
      <c r="BQ577">
        <f>IF(fun[[#This Row],[KitchenQual]]="Ex",5,IF(fun[[#This Row],[KitchenQual]]="Gd",4,IF(fun[[#This Row],[KitchenQual]]="TA",3,IF(fun[[#This Row],[KitchenQual]]="Fa",2,0))))</f>
        <v>3</v>
      </c>
      <c r="BR577">
        <v>6</v>
      </c>
      <c r="BS577" t="s">
        <v>133</v>
      </c>
      <c r="BT577">
        <v>0</v>
      </c>
      <c r="BU577" t="s">
        <v>109</v>
      </c>
      <c r="BV577">
        <f>IF(fun[[#This Row],[FireplaceQu]]="Ex",5,IF(fun[[#This Row],[FireplaceQu]]="Gd",4,IF(fun[[#This Row],[FireplaceQu]]="TA",3,IF(fun[[#This Row],[FireplaceQu]]="Fa",2,0))))</f>
        <v>0</v>
      </c>
      <c r="BW577" t="s">
        <v>153</v>
      </c>
      <c r="BX577">
        <v>1947</v>
      </c>
      <c r="BY577" t="s">
        <v>128</v>
      </c>
      <c r="BZ577">
        <v>1</v>
      </c>
      <c r="CA577">
        <v>336</v>
      </c>
      <c r="CB577" t="s">
        <v>124</v>
      </c>
      <c r="CC577">
        <f>IF(fun[[#This Row],[GarageQual]]="Ex",5,IF(fun[[#This Row],[GarageQual]]="Gd",4,IF(fun[[#This Row],[GarageQual]]="TA",3,IF(fun[[#This Row],[GarageQual]]="Fa",2,IF(fun[[#This Row],[GarageQual]]="Po",1,0)))))</f>
        <v>3</v>
      </c>
      <c r="CD577" t="s">
        <v>124</v>
      </c>
      <c r="CE577">
        <f>IF(fun[[#This Row],[GarageCond]]="Ex",5,IF(fun[[#This Row],[GarageCond]]="Gd",4,IF(fun[[#This Row],[GarageCond]]="TA",3,IF(fun[[#This Row],[GarageCond]]="Fa",2,IF(fun[[#This Row],[GarageCond]]="Po",1,0)))))</f>
        <v>3</v>
      </c>
      <c r="CF577" t="s">
        <v>131</v>
      </c>
      <c r="CG577">
        <v>158</v>
      </c>
      <c r="CH577">
        <v>0</v>
      </c>
      <c r="CI577">
        <v>102</v>
      </c>
      <c r="CJ577">
        <v>0</v>
      </c>
      <c r="CK577">
        <v>0</v>
      </c>
      <c r="CL577">
        <f>(0.5*fun[[#This Row],[WoodDeckSF]])+fun[[#This Row],[OpenPorchSF]]+(2*fun[[#This Row],[EnclosedPorch]])+(1.5*fun[[#This Row],[3SsnPorch]])+fun[[#This Row],[ScreenPorch]]</f>
        <v>283</v>
      </c>
      <c r="CM577">
        <v>0</v>
      </c>
      <c r="CN577" t="s">
        <v>109</v>
      </c>
      <c r="CO577">
        <f>IF(fun[[#This Row],[PoolQC]]="Ex",5,IF(fun[[#This Row],[PoolQC]]="Gd",4,IF(fun[[#This Row],[PoolQC]]="TA",3,IF(fun[[#This Row],[PoolQC]]="Fa",2,IF(fun[[#This Row],[PoolQC]]="Po",1,0)))))</f>
        <v>0</v>
      </c>
      <c r="CP577" t="s">
        <v>109</v>
      </c>
      <c r="CQ577" t="s">
        <v>109</v>
      </c>
      <c r="CR577">
        <v>0</v>
      </c>
      <c r="CS577">
        <v>10</v>
      </c>
      <c r="CT577">
        <v>2008</v>
      </c>
      <c r="CU577" t="s">
        <v>199</v>
      </c>
      <c r="CV577" t="s">
        <v>154</v>
      </c>
      <c r="CW577">
        <f>COUNTIF(fun[[#This Row],[Id]:[SaleCondition]],0)</f>
        <v>19</v>
      </c>
      <c r="CX577">
        <f>COUNTIF(fun[[#This Row],[Id]:[SaleCondition]],"NA")</f>
        <v>5</v>
      </c>
      <c r="CY57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577">
        <f>fun[NUM_ExCond]+fun[NUM_BsmtCond]+fun[NUM_GarCond]</f>
        <v>9</v>
      </c>
      <c r="DA5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5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577">
        <v>118500</v>
      </c>
    </row>
    <row r="578" spans="1:107" x14ac:dyDescent="0.25">
      <c r="A578">
        <v>577</v>
      </c>
      <c r="B578">
        <v>50</v>
      </c>
      <c r="C578" t="s">
        <v>107</v>
      </c>
      <c r="D578">
        <f>IF(fun[[#This Row],[MSZoning]]="RL",1,0)</f>
        <v>1</v>
      </c>
      <c r="E578">
        <f>IF(fun[[#This Row],[rl]]="RM",1,0)</f>
        <v>0</v>
      </c>
      <c r="F578">
        <f>IF(fun[[#This Row],[rm]]="RH",1,0)</f>
        <v>0</v>
      </c>
      <c r="G578">
        <f>IF(fun[[#This Row],[rh]]="C (all)",1,0)</f>
        <v>0</v>
      </c>
      <c r="H578">
        <v>52</v>
      </c>
      <c r="I578">
        <f>IF(fun[[#This Row],[LotFrontage]]="NA",0,fun[[#This Row],[LotFrontage]])</f>
        <v>52</v>
      </c>
      <c r="J578">
        <v>6292</v>
      </c>
      <c r="K578" t="s">
        <v>108</v>
      </c>
      <c r="L578" t="s">
        <v>109</v>
      </c>
      <c r="M578" t="s">
        <v>110</v>
      </c>
      <c r="N578" t="s">
        <v>111</v>
      </c>
      <c r="O578" t="s">
        <v>112</v>
      </c>
      <c r="P578" t="s">
        <v>113</v>
      </c>
      <c r="Q578" t="s">
        <v>114</v>
      </c>
      <c r="R578" t="s">
        <v>258</v>
      </c>
      <c r="S578" t="s">
        <v>116</v>
      </c>
      <c r="T578" t="s">
        <v>116</v>
      </c>
      <c r="U578" t="s">
        <v>117</v>
      </c>
      <c r="V578" t="s">
        <v>158</v>
      </c>
      <c r="W578">
        <v>7</v>
      </c>
      <c r="X578">
        <v>7</v>
      </c>
      <c r="Y578">
        <v>1928</v>
      </c>
      <c r="Z578">
        <v>1950</v>
      </c>
      <c r="AA578" t="s">
        <v>119</v>
      </c>
      <c r="AB578" t="s">
        <v>120</v>
      </c>
      <c r="AC578" t="s">
        <v>150</v>
      </c>
      <c r="AD578" t="s">
        <v>150</v>
      </c>
      <c r="AE578" t="s">
        <v>143</v>
      </c>
      <c r="AF578">
        <v>0</v>
      </c>
      <c r="AG578" t="s">
        <v>124</v>
      </c>
      <c r="AH578">
        <f>IF(fun[[#This Row],[ExterQual]]="Ex",5,IF(fun[[#This Row],[ExterQual]]="Gd",4,IF(fun[[#This Row],[ExterQual]]="TA",3,IF(fun[[#This Row],[ExterQual]]="Fa",2,1))))</f>
        <v>3</v>
      </c>
      <c r="AI578" t="s">
        <v>124</v>
      </c>
      <c r="AJ578">
        <f>IF(fun[[#This Row],[ExterCond]]="Ex",5,IF(fun[[#This Row],[ExterCond]]="Gd",4,IF(fun[[#This Row],[ExterCond]]="TA",3,IF(fun[[#This Row],[ExterCond]]="Fa",2,1))))</f>
        <v>3</v>
      </c>
      <c r="AK578" t="s">
        <v>152</v>
      </c>
      <c r="AL578" t="s">
        <v>124</v>
      </c>
      <c r="AM578">
        <f>IF(fun[[#This Row],[BsmtQual]]="Ex",5,IF(fun[[#This Row],[BsmtQual]]="Gd",4,IF(fun[[#This Row],[BsmtQual]]="TA",3,IF(fun[[#This Row],[BsmtQual]]="Fa",2,IF(fun[[#This Row],[BsmtQual]]="Po",1,0)))))</f>
        <v>3</v>
      </c>
      <c r="AN578" t="s">
        <v>124</v>
      </c>
      <c r="AO578">
        <f>IF(fun[[#This Row],[BsmtCond]]="Ex",5,IF(fun[[#This Row],[BsmtCond]]="Gd",4,IF(fun[[#This Row],[BsmtCond]]="TA",3,IF(fun[[#This Row],[BsmtCond]]="Fa",2,IF(fun[[#This Row],[BsmtCond]]="Po",1,0)))))</f>
        <v>3</v>
      </c>
      <c r="AP578" t="s">
        <v>126</v>
      </c>
      <c r="AQ578">
        <f>IF(fun[[#This Row],[BsmtExposure]]="Gd",3,IF(fun[[#This Row],[BsmtExposure]]="Av",2,IF(fun[[#This Row],[BsmtExposure]]="Mn",1,0)))</f>
        <v>0</v>
      </c>
      <c r="AR578" t="s">
        <v>128</v>
      </c>
      <c r="AS578">
        <v>0</v>
      </c>
      <c r="AT578" t="s">
        <v>128</v>
      </c>
      <c r="AU578">
        <v>0</v>
      </c>
      <c r="AV578">
        <v>861</v>
      </c>
      <c r="AW578">
        <v>861</v>
      </c>
      <c r="AX578" t="s">
        <v>129</v>
      </c>
      <c r="AY578" t="s">
        <v>123</v>
      </c>
      <c r="AZ578">
        <f>IF(fun[[#This Row],[HeatingQC]]="Ex",5,IF(fun[[#This Row],[HeatingQC]]="Gd",4,IF(fun[[#This Row],[HeatingQC]]="TA",3,IF(fun[[#This Row],[HeatingQC]]="Fa",2,IF(fun[[#This Row],[HeatingQC]]="Po",1,0)))))</f>
        <v>4</v>
      </c>
      <c r="BA578" t="s">
        <v>131</v>
      </c>
      <c r="BB578" t="s">
        <v>132</v>
      </c>
      <c r="BC578">
        <v>877</v>
      </c>
      <c r="BD578">
        <v>600</v>
      </c>
      <c r="BE578">
        <v>0</v>
      </c>
      <c r="BF578">
        <v>1477</v>
      </c>
      <c r="BG578">
        <f>LOG(fun[[#This Row],[GrLivArea]])</f>
        <v>3.1693804953119495</v>
      </c>
      <c r="BH578">
        <v>0</v>
      </c>
      <c r="BI578">
        <v>1</v>
      </c>
      <c r="BJ578">
        <f>fun[[#This Row],[BsmtFullBath]]+(0.5*fun[[#This Row],[BsmtHalfBath]])</f>
        <v>0.5</v>
      </c>
      <c r="BK578">
        <v>2</v>
      </c>
      <c r="BL578">
        <v>0</v>
      </c>
      <c r="BM578">
        <f>fun[[#This Row],[HalfBath]]+fun[[#This Row],[TOTBaseBath]]+fun[[#This Row],[FullBath]]</f>
        <v>2.5</v>
      </c>
      <c r="BN578">
        <v>3</v>
      </c>
      <c r="BO578">
        <v>1</v>
      </c>
      <c r="BP578" t="s">
        <v>124</v>
      </c>
      <c r="BQ578">
        <f>IF(fun[[#This Row],[KitchenQual]]="Ex",5,IF(fun[[#This Row],[KitchenQual]]="Gd",4,IF(fun[[#This Row],[KitchenQual]]="TA",3,IF(fun[[#This Row],[KitchenQual]]="Fa",2,0))))</f>
        <v>3</v>
      </c>
      <c r="BR578">
        <v>6</v>
      </c>
      <c r="BS578" t="s">
        <v>133</v>
      </c>
      <c r="BT578">
        <v>1</v>
      </c>
      <c r="BU578" t="s">
        <v>123</v>
      </c>
      <c r="BV578">
        <f>IF(fun[[#This Row],[FireplaceQu]]="Ex",5,IF(fun[[#This Row],[FireplaceQu]]="Gd",4,IF(fun[[#This Row],[FireplaceQu]]="TA",3,IF(fun[[#This Row],[FireplaceQu]]="Fa",2,0))))</f>
        <v>4</v>
      </c>
      <c r="BW578" t="s">
        <v>153</v>
      </c>
      <c r="BX578">
        <v>1928</v>
      </c>
      <c r="BY578" t="s">
        <v>128</v>
      </c>
      <c r="BZ578">
        <v>1</v>
      </c>
      <c r="CA578">
        <v>216</v>
      </c>
      <c r="CB578" t="s">
        <v>124</v>
      </c>
      <c r="CC578">
        <f>IF(fun[[#This Row],[GarageQual]]="Ex",5,IF(fun[[#This Row],[GarageQual]]="Gd",4,IF(fun[[#This Row],[GarageQual]]="TA",3,IF(fun[[#This Row],[GarageQual]]="Fa",2,IF(fun[[#This Row],[GarageQual]]="Po",1,0)))))</f>
        <v>3</v>
      </c>
      <c r="CD578" t="s">
        <v>124</v>
      </c>
      <c r="CE578">
        <f>IF(fun[[#This Row],[GarageCond]]="Ex",5,IF(fun[[#This Row],[GarageCond]]="Gd",4,IF(fun[[#This Row],[GarageCond]]="TA",3,IF(fun[[#This Row],[GarageCond]]="Fa",2,IF(fun[[#This Row],[GarageCond]]="Po",1,0)))))</f>
        <v>3</v>
      </c>
      <c r="CF578" t="s">
        <v>131</v>
      </c>
      <c r="CG578">
        <v>0</v>
      </c>
      <c r="CH578">
        <v>50</v>
      </c>
      <c r="CI578">
        <v>0</v>
      </c>
      <c r="CJ578">
        <v>0</v>
      </c>
      <c r="CK578">
        <v>0</v>
      </c>
      <c r="CL578">
        <f>(0.5*fun[[#This Row],[WoodDeckSF]])+fun[[#This Row],[OpenPorchSF]]+(2*fun[[#This Row],[EnclosedPorch]])+(1.5*fun[[#This Row],[3SsnPorch]])+fun[[#This Row],[ScreenPorch]]</f>
        <v>50</v>
      </c>
      <c r="CM578">
        <v>0</v>
      </c>
      <c r="CN578" t="s">
        <v>109</v>
      </c>
      <c r="CO578">
        <f>IF(fun[[#This Row],[PoolQC]]="Ex",5,IF(fun[[#This Row],[PoolQC]]="Gd",4,IF(fun[[#This Row],[PoolQC]]="TA",3,IF(fun[[#This Row],[PoolQC]]="Fa",2,IF(fun[[#This Row],[PoolQC]]="Po",1,0)))))</f>
        <v>0</v>
      </c>
      <c r="CP578" t="s">
        <v>109</v>
      </c>
      <c r="CQ578" t="s">
        <v>109</v>
      </c>
      <c r="CR578">
        <v>0</v>
      </c>
      <c r="CS578">
        <v>8</v>
      </c>
      <c r="CT578">
        <v>2009</v>
      </c>
      <c r="CU578" t="s">
        <v>136</v>
      </c>
      <c r="CV578" t="s">
        <v>137</v>
      </c>
      <c r="CW578">
        <f>COUNTIF(fun[[#This Row],[Id]:[SaleCondition]],0)</f>
        <v>17</v>
      </c>
      <c r="CX578">
        <f>COUNTIF(fun[[#This Row],[Id]:[SaleCondition]],"NA")</f>
        <v>4</v>
      </c>
      <c r="CY57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578">
        <f>fun[NUM_ExCond]+fun[NUM_BsmtCond]+fun[NUM_GarCond]</f>
        <v>9</v>
      </c>
      <c r="DA5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5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75.75</v>
      </c>
      <c r="DC578">
        <v>145000</v>
      </c>
    </row>
    <row r="579" spans="1:107" x14ac:dyDescent="0.25">
      <c r="A579">
        <v>578</v>
      </c>
      <c r="B579">
        <v>80</v>
      </c>
      <c r="C579" t="s">
        <v>107</v>
      </c>
      <c r="D579">
        <f>IF(fun[[#This Row],[MSZoning]]="RL",1,0)</f>
        <v>1</v>
      </c>
      <c r="E579">
        <f>IF(fun[[#This Row],[rl]]="RM",1,0)</f>
        <v>0</v>
      </c>
      <c r="F579">
        <f>IF(fun[[#This Row],[rm]]="RH",1,0)</f>
        <v>0</v>
      </c>
      <c r="G579">
        <f>IF(fun[[#This Row],[rh]]="C (all)",1,0)</f>
        <v>0</v>
      </c>
      <c r="H579">
        <v>96</v>
      </c>
      <c r="I579">
        <f>IF(fun[[#This Row],[LotFrontage]]="NA",0,fun[[#This Row],[LotFrontage]])</f>
        <v>96</v>
      </c>
      <c r="J579">
        <v>11777</v>
      </c>
      <c r="K579" t="s">
        <v>108</v>
      </c>
      <c r="L579" t="s">
        <v>109</v>
      </c>
      <c r="M579" t="s">
        <v>146</v>
      </c>
      <c r="N579" t="s">
        <v>111</v>
      </c>
      <c r="O579" t="s">
        <v>112</v>
      </c>
      <c r="P579" t="s">
        <v>113</v>
      </c>
      <c r="Q579" t="s">
        <v>114</v>
      </c>
      <c r="R579" t="s">
        <v>177</v>
      </c>
      <c r="S579" t="s">
        <v>116</v>
      </c>
      <c r="T579" t="s">
        <v>116</v>
      </c>
      <c r="U579" t="s">
        <v>117</v>
      </c>
      <c r="V579" t="s">
        <v>223</v>
      </c>
      <c r="W579">
        <v>5</v>
      </c>
      <c r="X579">
        <v>6</v>
      </c>
      <c r="Y579">
        <v>1966</v>
      </c>
      <c r="Z579">
        <v>1966</v>
      </c>
      <c r="AA579" t="s">
        <v>119</v>
      </c>
      <c r="AB579" t="s">
        <v>120</v>
      </c>
      <c r="AC579" t="s">
        <v>121</v>
      </c>
      <c r="AD579" t="s">
        <v>121</v>
      </c>
      <c r="AE579" t="s">
        <v>122</v>
      </c>
      <c r="AF579">
        <v>97</v>
      </c>
      <c r="AG579" t="s">
        <v>124</v>
      </c>
      <c r="AH579">
        <f>IF(fun[[#This Row],[ExterQual]]="Ex",5,IF(fun[[#This Row],[ExterQual]]="Gd",4,IF(fun[[#This Row],[ExterQual]]="TA",3,IF(fun[[#This Row],[ExterQual]]="Fa",2,1))))</f>
        <v>3</v>
      </c>
      <c r="AI579" t="s">
        <v>124</v>
      </c>
      <c r="AJ579">
        <f>IF(fun[[#This Row],[ExterCond]]="Ex",5,IF(fun[[#This Row],[ExterCond]]="Gd",4,IF(fun[[#This Row],[ExterCond]]="TA",3,IF(fun[[#This Row],[ExterCond]]="Fa",2,1))))</f>
        <v>3</v>
      </c>
      <c r="AK579" t="s">
        <v>144</v>
      </c>
      <c r="AL579" t="s">
        <v>124</v>
      </c>
      <c r="AM579">
        <f>IF(fun[[#This Row],[BsmtQual]]="Ex",5,IF(fun[[#This Row],[BsmtQual]]="Gd",4,IF(fun[[#This Row],[BsmtQual]]="TA",3,IF(fun[[#This Row],[BsmtQual]]="Fa",2,IF(fun[[#This Row],[BsmtQual]]="Po",1,0)))))</f>
        <v>3</v>
      </c>
      <c r="AN579" t="s">
        <v>124</v>
      </c>
      <c r="AO579">
        <f>IF(fun[[#This Row],[BsmtCond]]="Ex",5,IF(fun[[#This Row],[BsmtCond]]="Gd",4,IF(fun[[#This Row],[BsmtCond]]="TA",3,IF(fun[[#This Row],[BsmtCond]]="Fa",2,IF(fun[[#This Row],[BsmtCond]]="Po",1,0)))))</f>
        <v>3</v>
      </c>
      <c r="AP579" t="s">
        <v>156</v>
      </c>
      <c r="AQ579">
        <f>IF(fun[[#This Row],[BsmtExposure]]="Gd",3,IF(fun[[#This Row],[BsmtExposure]]="Av",2,IF(fun[[#This Row],[BsmtExposure]]="Mn",1,0)))</f>
        <v>2</v>
      </c>
      <c r="AR579" t="s">
        <v>198</v>
      </c>
      <c r="AS579">
        <v>328</v>
      </c>
      <c r="AT579" t="s">
        <v>145</v>
      </c>
      <c r="AU579">
        <v>551</v>
      </c>
      <c r="AV579">
        <v>285</v>
      </c>
      <c r="AW579">
        <v>1164</v>
      </c>
      <c r="AX579" t="s">
        <v>129</v>
      </c>
      <c r="AY579" t="s">
        <v>130</v>
      </c>
      <c r="AZ579">
        <f>IF(fun[[#This Row],[HeatingQC]]="Ex",5,IF(fun[[#This Row],[HeatingQC]]="Gd",4,IF(fun[[#This Row],[HeatingQC]]="TA",3,IF(fun[[#This Row],[HeatingQC]]="Fa",2,IF(fun[[#This Row],[HeatingQC]]="Po",1,0)))))</f>
        <v>5</v>
      </c>
      <c r="BA579" t="s">
        <v>131</v>
      </c>
      <c r="BB579" t="s">
        <v>132</v>
      </c>
      <c r="BC579">
        <v>1320</v>
      </c>
      <c r="BD579">
        <v>0</v>
      </c>
      <c r="BE579">
        <v>0</v>
      </c>
      <c r="BF579">
        <v>1320</v>
      </c>
      <c r="BG579">
        <f>LOG(fun[[#This Row],[GrLivArea]])</f>
        <v>3.12057393120585</v>
      </c>
      <c r="BH579">
        <v>1</v>
      </c>
      <c r="BI579">
        <v>0</v>
      </c>
      <c r="BJ579">
        <f>fun[[#This Row],[BsmtFullBath]]+(0.5*fun[[#This Row],[BsmtHalfBath]])</f>
        <v>1</v>
      </c>
      <c r="BK579">
        <v>1</v>
      </c>
      <c r="BL579">
        <v>0</v>
      </c>
      <c r="BM579">
        <f>fun[[#This Row],[HalfBath]]+fun[[#This Row],[TOTBaseBath]]+fun[[#This Row],[FullBath]]</f>
        <v>2</v>
      </c>
      <c r="BN579">
        <v>3</v>
      </c>
      <c r="BO579">
        <v>1</v>
      </c>
      <c r="BP579" t="s">
        <v>124</v>
      </c>
      <c r="BQ579">
        <f>IF(fun[[#This Row],[KitchenQual]]="Ex",5,IF(fun[[#This Row],[KitchenQual]]="Gd",4,IF(fun[[#This Row],[KitchenQual]]="TA",3,IF(fun[[#This Row],[KitchenQual]]="Fa",2,0))))</f>
        <v>3</v>
      </c>
      <c r="BR579">
        <v>6</v>
      </c>
      <c r="BS579" t="s">
        <v>133</v>
      </c>
      <c r="BT579">
        <v>2</v>
      </c>
      <c r="BU579" t="s">
        <v>173</v>
      </c>
      <c r="BV579">
        <f>IF(fun[[#This Row],[FireplaceQu]]="Ex",5,IF(fun[[#This Row],[FireplaceQu]]="Gd",4,IF(fun[[#This Row],[FireplaceQu]]="TA",3,IF(fun[[#This Row],[FireplaceQu]]="Fa",2,0))))</f>
        <v>2</v>
      </c>
      <c r="BW579" t="s">
        <v>134</v>
      </c>
      <c r="BX579">
        <v>1966</v>
      </c>
      <c r="BY579" t="s">
        <v>135</v>
      </c>
      <c r="BZ579">
        <v>2</v>
      </c>
      <c r="CA579">
        <v>564</v>
      </c>
      <c r="CB579" t="s">
        <v>124</v>
      </c>
      <c r="CC579">
        <f>IF(fun[[#This Row],[GarageQual]]="Ex",5,IF(fun[[#This Row],[GarageQual]]="Gd",4,IF(fun[[#This Row],[GarageQual]]="TA",3,IF(fun[[#This Row],[GarageQual]]="Fa",2,IF(fun[[#This Row],[GarageQual]]="Po",1,0)))))</f>
        <v>3</v>
      </c>
      <c r="CD579" t="s">
        <v>124</v>
      </c>
      <c r="CE579">
        <f>IF(fun[[#This Row],[GarageCond]]="Ex",5,IF(fun[[#This Row],[GarageCond]]="Gd",4,IF(fun[[#This Row],[GarageCond]]="TA",3,IF(fun[[#This Row],[GarageCond]]="Fa",2,IF(fun[[#This Row],[GarageCond]]="Po",1,0)))))</f>
        <v>3</v>
      </c>
      <c r="CF579" t="s">
        <v>131</v>
      </c>
      <c r="CG579">
        <v>160</v>
      </c>
      <c r="CH579">
        <v>68</v>
      </c>
      <c r="CI579">
        <v>240</v>
      </c>
      <c r="CJ579">
        <v>0</v>
      </c>
      <c r="CK579">
        <v>0</v>
      </c>
      <c r="CL579">
        <f>(0.5*fun[[#This Row],[WoodDeckSF]])+fun[[#This Row],[OpenPorchSF]]+(2*fun[[#This Row],[EnclosedPorch]])+(1.5*fun[[#This Row],[3SsnPorch]])+fun[[#This Row],[ScreenPorch]]</f>
        <v>628</v>
      </c>
      <c r="CM579">
        <v>0</v>
      </c>
      <c r="CN579" t="s">
        <v>109</v>
      </c>
      <c r="CO579">
        <f>IF(fun[[#This Row],[PoolQC]]="Ex",5,IF(fun[[#This Row],[PoolQC]]="Gd",4,IF(fun[[#This Row],[PoolQC]]="TA",3,IF(fun[[#This Row],[PoolQC]]="Fa",2,IF(fun[[#This Row],[PoolQC]]="Po",1,0)))))</f>
        <v>0</v>
      </c>
      <c r="CP579" t="s">
        <v>109</v>
      </c>
      <c r="CQ579" t="s">
        <v>109</v>
      </c>
      <c r="CR579">
        <v>0</v>
      </c>
      <c r="CS579">
        <v>5</v>
      </c>
      <c r="CT579">
        <v>2006</v>
      </c>
      <c r="CU579" t="s">
        <v>136</v>
      </c>
      <c r="CV579" t="s">
        <v>154</v>
      </c>
      <c r="CW579">
        <f>COUNTIF(fun[[#This Row],[Id]:[SaleCondition]],0)</f>
        <v>12</v>
      </c>
      <c r="CX579">
        <f>COUNTIF(fun[[#This Row],[Id]:[SaleCondition]],"NA")</f>
        <v>4</v>
      </c>
      <c r="CY579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579">
        <f>fun[NUM_ExCond]+fun[NUM_BsmtCond]+fun[NUM_GarCond]</f>
        <v>9</v>
      </c>
      <c r="DA5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5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579">
        <v>164500</v>
      </c>
    </row>
    <row r="580" spans="1:107" x14ac:dyDescent="0.25">
      <c r="A580">
        <v>579</v>
      </c>
      <c r="B580">
        <v>160</v>
      </c>
      <c r="C580" t="s">
        <v>218</v>
      </c>
      <c r="D580">
        <f>IF(fun[[#This Row],[MSZoning]]="RL",1,0)</f>
        <v>0</v>
      </c>
      <c r="E580">
        <f>IF(fun[[#This Row],[rl]]="RM",1,0)</f>
        <v>0</v>
      </c>
      <c r="F580">
        <f>IF(fun[[#This Row],[rm]]="RH",1,0)</f>
        <v>0</v>
      </c>
      <c r="G580">
        <f>IF(fun[[#This Row],[rh]]="C (all)",1,0)</f>
        <v>0</v>
      </c>
      <c r="H580">
        <v>34</v>
      </c>
      <c r="I580">
        <f>IF(fun[[#This Row],[LotFrontage]]="NA",0,fun[[#This Row],[LotFrontage]])</f>
        <v>34</v>
      </c>
      <c r="J580">
        <v>3604</v>
      </c>
      <c r="K580" t="s">
        <v>108</v>
      </c>
      <c r="L580" t="s">
        <v>108</v>
      </c>
      <c r="M580" t="s">
        <v>110</v>
      </c>
      <c r="N580" t="s">
        <v>111</v>
      </c>
      <c r="O580" t="s">
        <v>112</v>
      </c>
      <c r="P580" t="s">
        <v>148</v>
      </c>
      <c r="Q580" t="s">
        <v>114</v>
      </c>
      <c r="R580" t="s">
        <v>162</v>
      </c>
      <c r="S580" t="s">
        <v>116</v>
      </c>
      <c r="T580" t="s">
        <v>116</v>
      </c>
      <c r="U580" t="s">
        <v>205</v>
      </c>
      <c r="V580" t="s">
        <v>118</v>
      </c>
      <c r="W580">
        <v>7</v>
      </c>
      <c r="X580">
        <v>5</v>
      </c>
      <c r="Y580">
        <v>2007</v>
      </c>
      <c r="Z580">
        <v>2007</v>
      </c>
      <c r="AA580" t="s">
        <v>119</v>
      </c>
      <c r="AB580" t="s">
        <v>120</v>
      </c>
      <c r="AC580" t="s">
        <v>121</v>
      </c>
      <c r="AD580" t="s">
        <v>121</v>
      </c>
      <c r="AE580" t="s">
        <v>143</v>
      </c>
      <c r="AF580">
        <v>0</v>
      </c>
      <c r="AG580" t="s">
        <v>123</v>
      </c>
      <c r="AH580">
        <f>IF(fun[[#This Row],[ExterQual]]="Ex",5,IF(fun[[#This Row],[ExterQual]]="Gd",4,IF(fun[[#This Row],[ExterQual]]="TA",3,IF(fun[[#This Row],[ExterQual]]="Fa",2,1))))</f>
        <v>4</v>
      </c>
      <c r="AI580" t="s">
        <v>124</v>
      </c>
      <c r="AJ580">
        <f>IF(fun[[#This Row],[ExterCond]]="Ex",5,IF(fun[[#This Row],[ExterCond]]="Gd",4,IF(fun[[#This Row],[ExterCond]]="TA",3,IF(fun[[#This Row],[ExterCond]]="Fa",2,1))))</f>
        <v>3</v>
      </c>
      <c r="AK580" t="s">
        <v>125</v>
      </c>
      <c r="AL580" t="s">
        <v>123</v>
      </c>
      <c r="AM580">
        <f>IF(fun[[#This Row],[BsmtQual]]="Ex",5,IF(fun[[#This Row],[BsmtQual]]="Gd",4,IF(fun[[#This Row],[BsmtQual]]="TA",3,IF(fun[[#This Row],[BsmtQual]]="Fa",2,IF(fun[[#This Row],[BsmtQual]]="Po",1,0)))))</f>
        <v>4</v>
      </c>
      <c r="AN580" t="s">
        <v>124</v>
      </c>
      <c r="AO580">
        <f>IF(fun[[#This Row],[BsmtCond]]="Ex",5,IF(fun[[#This Row],[BsmtCond]]="Gd",4,IF(fun[[#This Row],[BsmtCond]]="TA",3,IF(fun[[#This Row],[BsmtCond]]="Fa",2,IF(fun[[#This Row],[BsmtCond]]="Po",1,0)))))</f>
        <v>3</v>
      </c>
      <c r="AP580" t="s">
        <v>126</v>
      </c>
      <c r="AQ580">
        <f>IF(fun[[#This Row],[BsmtExposure]]="Gd",3,IF(fun[[#This Row],[BsmtExposure]]="Av",2,IF(fun[[#This Row],[BsmtExposure]]="Mn",1,0)))</f>
        <v>0</v>
      </c>
      <c r="AR580" t="s">
        <v>128</v>
      </c>
      <c r="AS580">
        <v>0</v>
      </c>
      <c r="AT580" t="s">
        <v>128</v>
      </c>
      <c r="AU580">
        <v>0</v>
      </c>
      <c r="AV580">
        <v>689</v>
      </c>
      <c r="AW580">
        <v>689</v>
      </c>
      <c r="AX580" t="s">
        <v>129</v>
      </c>
      <c r="AY580" t="s">
        <v>130</v>
      </c>
      <c r="AZ580">
        <f>IF(fun[[#This Row],[HeatingQC]]="Ex",5,IF(fun[[#This Row],[HeatingQC]]="Gd",4,IF(fun[[#This Row],[HeatingQC]]="TA",3,IF(fun[[#This Row],[HeatingQC]]="Fa",2,IF(fun[[#This Row],[HeatingQC]]="Po",1,0)))))</f>
        <v>5</v>
      </c>
      <c r="BA580" t="s">
        <v>131</v>
      </c>
      <c r="BB580" t="s">
        <v>132</v>
      </c>
      <c r="BC580">
        <v>703</v>
      </c>
      <c r="BD580">
        <v>689</v>
      </c>
      <c r="BE580">
        <v>0</v>
      </c>
      <c r="BF580">
        <v>1392</v>
      </c>
      <c r="BG580">
        <f>LOG(fun[[#This Row],[GrLivArea]])</f>
        <v>3.1436392352745433</v>
      </c>
      <c r="BH580">
        <v>0</v>
      </c>
      <c r="BI580">
        <v>0</v>
      </c>
      <c r="BJ580">
        <f>fun[[#This Row],[BsmtFullBath]]+(0.5*fun[[#This Row],[BsmtHalfBath]])</f>
        <v>0</v>
      </c>
      <c r="BK580">
        <v>2</v>
      </c>
      <c r="BL580">
        <v>0</v>
      </c>
      <c r="BM580">
        <f>fun[[#This Row],[HalfBath]]+fun[[#This Row],[TOTBaseBath]]+fun[[#This Row],[FullBath]]</f>
        <v>2</v>
      </c>
      <c r="BN580">
        <v>2</v>
      </c>
      <c r="BO580">
        <v>1</v>
      </c>
      <c r="BP580" t="s">
        <v>123</v>
      </c>
      <c r="BQ580">
        <f>IF(fun[[#This Row],[KitchenQual]]="Ex",5,IF(fun[[#This Row],[KitchenQual]]="Gd",4,IF(fun[[#This Row],[KitchenQual]]="TA",3,IF(fun[[#This Row],[KitchenQual]]="Fa",2,0))))</f>
        <v>4</v>
      </c>
      <c r="BR580">
        <v>5</v>
      </c>
      <c r="BS580" t="s">
        <v>133</v>
      </c>
      <c r="BT580">
        <v>0</v>
      </c>
      <c r="BU580" t="s">
        <v>109</v>
      </c>
      <c r="BV580">
        <f>IF(fun[[#This Row],[FireplaceQu]]="Ex",5,IF(fun[[#This Row],[FireplaceQu]]="Gd",4,IF(fun[[#This Row],[FireplaceQu]]="TA",3,IF(fun[[#This Row],[FireplaceQu]]="Fa",2,0))))</f>
        <v>0</v>
      </c>
      <c r="BW580" t="s">
        <v>153</v>
      </c>
      <c r="BX580">
        <v>2007</v>
      </c>
      <c r="BY580" t="s">
        <v>128</v>
      </c>
      <c r="BZ580">
        <v>2</v>
      </c>
      <c r="CA580">
        <v>540</v>
      </c>
      <c r="CB580" t="s">
        <v>124</v>
      </c>
      <c r="CC580">
        <f>IF(fun[[#This Row],[GarageQual]]="Ex",5,IF(fun[[#This Row],[GarageQual]]="Gd",4,IF(fun[[#This Row],[GarageQual]]="TA",3,IF(fun[[#This Row],[GarageQual]]="Fa",2,IF(fun[[#This Row],[GarageQual]]="Po",1,0)))))</f>
        <v>3</v>
      </c>
      <c r="CD580" t="s">
        <v>124</v>
      </c>
      <c r="CE580">
        <f>IF(fun[[#This Row],[GarageCond]]="Ex",5,IF(fun[[#This Row],[GarageCond]]="Gd",4,IF(fun[[#This Row],[GarageCond]]="TA",3,IF(fun[[#This Row],[GarageCond]]="Fa",2,IF(fun[[#This Row],[GarageCond]]="Po",1,0)))))</f>
        <v>3</v>
      </c>
      <c r="CF580" t="s">
        <v>131</v>
      </c>
      <c r="CG580">
        <v>0</v>
      </c>
      <c r="CH580">
        <v>102</v>
      </c>
      <c r="CI580">
        <v>0</v>
      </c>
      <c r="CJ580">
        <v>0</v>
      </c>
      <c r="CK580">
        <v>0</v>
      </c>
      <c r="CL580">
        <f>(0.5*fun[[#This Row],[WoodDeckSF]])+fun[[#This Row],[OpenPorchSF]]+(2*fun[[#This Row],[EnclosedPorch]])+(1.5*fun[[#This Row],[3SsnPorch]])+fun[[#This Row],[ScreenPorch]]</f>
        <v>102</v>
      </c>
      <c r="CM580">
        <v>0</v>
      </c>
      <c r="CN580" t="s">
        <v>109</v>
      </c>
      <c r="CO580">
        <f>IF(fun[[#This Row],[PoolQC]]="Ex",5,IF(fun[[#This Row],[PoolQC]]="Gd",4,IF(fun[[#This Row],[PoolQC]]="TA",3,IF(fun[[#This Row],[PoolQC]]="Fa",2,IF(fun[[#This Row],[PoolQC]]="Po",1,0)))))</f>
        <v>0</v>
      </c>
      <c r="CP580" t="s">
        <v>109</v>
      </c>
      <c r="CQ580" t="s">
        <v>109</v>
      </c>
      <c r="CR580">
        <v>0</v>
      </c>
      <c r="CS580">
        <v>2</v>
      </c>
      <c r="CT580">
        <v>2008</v>
      </c>
      <c r="CU580" t="s">
        <v>136</v>
      </c>
      <c r="CV580" t="s">
        <v>154</v>
      </c>
      <c r="CW580">
        <f>COUNTIF(fun[[#This Row],[Id]:[SaleCondition]],0)</f>
        <v>22</v>
      </c>
      <c r="CX580">
        <f>COUNTIF(fun[[#This Row],[Id]:[SaleCondition]],"NA")</f>
        <v>4</v>
      </c>
      <c r="CY58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580">
        <f>fun[NUM_ExCond]+fun[NUM_BsmtCond]+fun[NUM_GarCond]</f>
        <v>9</v>
      </c>
      <c r="DA5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5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580">
        <v>146000</v>
      </c>
    </row>
    <row r="581" spans="1:107" x14ac:dyDescent="0.25">
      <c r="A581">
        <v>580</v>
      </c>
      <c r="B581">
        <v>50</v>
      </c>
      <c r="C581" t="s">
        <v>168</v>
      </c>
      <c r="D581">
        <f>IF(fun[[#This Row],[MSZoning]]="RL",1,0)</f>
        <v>0</v>
      </c>
      <c r="E581">
        <f>IF(fun[[#This Row],[rl]]="RM",1,0)</f>
        <v>0</v>
      </c>
      <c r="F581">
        <f>IF(fun[[#This Row],[rm]]="RH",1,0)</f>
        <v>0</v>
      </c>
      <c r="G581">
        <f>IF(fun[[#This Row],[rh]]="C (all)",1,0)</f>
        <v>0</v>
      </c>
      <c r="H581">
        <v>81</v>
      </c>
      <c r="I581">
        <f>IF(fun[[#This Row],[LotFrontage]]="NA",0,fun[[#This Row],[LotFrontage]])</f>
        <v>81</v>
      </c>
      <c r="J581">
        <v>12150</v>
      </c>
      <c r="K581" t="s">
        <v>108</v>
      </c>
      <c r="L581" t="s">
        <v>200</v>
      </c>
      <c r="M581" t="s">
        <v>110</v>
      </c>
      <c r="N581" t="s">
        <v>111</v>
      </c>
      <c r="O581" t="s">
        <v>112</v>
      </c>
      <c r="P581" t="s">
        <v>113</v>
      </c>
      <c r="Q581" t="s">
        <v>114</v>
      </c>
      <c r="R581" t="s">
        <v>169</v>
      </c>
      <c r="S581" t="s">
        <v>116</v>
      </c>
      <c r="T581" t="s">
        <v>116</v>
      </c>
      <c r="U581" t="s">
        <v>117</v>
      </c>
      <c r="V581" t="s">
        <v>158</v>
      </c>
      <c r="W581">
        <v>5</v>
      </c>
      <c r="X581">
        <v>5</v>
      </c>
      <c r="Y581">
        <v>1954</v>
      </c>
      <c r="Z581">
        <v>1954</v>
      </c>
      <c r="AA581" t="s">
        <v>119</v>
      </c>
      <c r="AB581" t="s">
        <v>120</v>
      </c>
      <c r="AC581" t="s">
        <v>142</v>
      </c>
      <c r="AD581" t="s">
        <v>142</v>
      </c>
      <c r="AE581" t="s">
        <v>122</v>
      </c>
      <c r="AF581">
        <v>335</v>
      </c>
      <c r="AG581" t="s">
        <v>124</v>
      </c>
      <c r="AH581">
        <f>IF(fun[[#This Row],[ExterQual]]="Ex",5,IF(fun[[#This Row],[ExterQual]]="Gd",4,IF(fun[[#This Row],[ExterQual]]="TA",3,IF(fun[[#This Row],[ExterQual]]="Fa",2,1))))</f>
        <v>3</v>
      </c>
      <c r="AI581" t="s">
        <v>124</v>
      </c>
      <c r="AJ581">
        <f>IF(fun[[#This Row],[ExterCond]]="Ex",5,IF(fun[[#This Row],[ExterCond]]="Gd",4,IF(fun[[#This Row],[ExterCond]]="TA",3,IF(fun[[#This Row],[ExterCond]]="Fa",2,1))))</f>
        <v>3</v>
      </c>
      <c r="AK581" t="s">
        <v>152</v>
      </c>
      <c r="AL581" t="s">
        <v>124</v>
      </c>
      <c r="AM581">
        <f>IF(fun[[#This Row],[BsmtQual]]="Ex",5,IF(fun[[#This Row],[BsmtQual]]="Gd",4,IF(fun[[#This Row],[BsmtQual]]="TA",3,IF(fun[[#This Row],[BsmtQual]]="Fa",2,IF(fun[[#This Row],[BsmtQual]]="Po",1,0)))))</f>
        <v>3</v>
      </c>
      <c r="AN581" t="s">
        <v>124</v>
      </c>
      <c r="AO581">
        <f>IF(fun[[#This Row],[BsmtCond]]="Ex",5,IF(fun[[#This Row],[BsmtCond]]="Gd",4,IF(fun[[#This Row],[BsmtCond]]="TA",3,IF(fun[[#This Row],[BsmtCond]]="Fa",2,IF(fun[[#This Row],[BsmtCond]]="Po",1,0)))))</f>
        <v>3</v>
      </c>
      <c r="AP581" t="s">
        <v>126</v>
      </c>
      <c r="AQ581">
        <f>IF(fun[[#This Row],[BsmtExposure]]="Gd",3,IF(fun[[#This Row],[BsmtExposure]]="Av",2,IF(fun[[#This Row],[BsmtExposure]]="Mn",1,0)))</f>
        <v>0</v>
      </c>
      <c r="AR581" t="s">
        <v>128</v>
      </c>
      <c r="AS581">
        <v>0</v>
      </c>
      <c r="AT581" t="s">
        <v>128</v>
      </c>
      <c r="AU581">
        <v>0</v>
      </c>
      <c r="AV581">
        <v>1050</v>
      </c>
      <c r="AW581">
        <v>1050</v>
      </c>
      <c r="AX581" t="s">
        <v>129</v>
      </c>
      <c r="AY581" t="s">
        <v>130</v>
      </c>
      <c r="AZ581">
        <f>IF(fun[[#This Row],[HeatingQC]]="Ex",5,IF(fun[[#This Row],[HeatingQC]]="Gd",4,IF(fun[[#This Row],[HeatingQC]]="TA",3,IF(fun[[#This Row],[HeatingQC]]="Fa",2,IF(fun[[#This Row],[HeatingQC]]="Po",1,0)))))</f>
        <v>5</v>
      </c>
      <c r="BA581" t="s">
        <v>203</v>
      </c>
      <c r="BB581" t="s">
        <v>171</v>
      </c>
      <c r="BC581">
        <v>1050</v>
      </c>
      <c r="BD581">
        <v>745</v>
      </c>
      <c r="BE581">
        <v>0</v>
      </c>
      <c r="BF581">
        <v>1795</v>
      </c>
      <c r="BG581">
        <f>LOG(fun[[#This Row],[GrLivArea]])</f>
        <v>3.2540644529143381</v>
      </c>
      <c r="BH581">
        <v>0</v>
      </c>
      <c r="BI581">
        <v>0</v>
      </c>
      <c r="BJ581">
        <f>fun[[#This Row],[BsmtFullBath]]+(0.5*fun[[#This Row],[BsmtHalfBath]])</f>
        <v>0</v>
      </c>
      <c r="BK581">
        <v>2</v>
      </c>
      <c r="BL581">
        <v>0</v>
      </c>
      <c r="BM581">
        <f>fun[[#This Row],[HalfBath]]+fun[[#This Row],[TOTBaseBath]]+fun[[#This Row],[FullBath]]</f>
        <v>2</v>
      </c>
      <c r="BN581">
        <v>4</v>
      </c>
      <c r="BO581">
        <v>1</v>
      </c>
      <c r="BP581" t="s">
        <v>124</v>
      </c>
      <c r="BQ581">
        <f>IF(fun[[#This Row],[KitchenQual]]="Ex",5,IF(fun[[#This Row],[KitchenQual]]="Gd",4,IF(fun[[#This Row],[KitchenQual]]="TA",3,IF(fun[[#This Row],[KitchenQual]]="Fa",2,0))))</f>
        <v>3</v>
      </c>
      <c r="BR581">
        <v>7</v>
      </c>
      <c r="BS581" t="s">
        <v>133</v>
      </c>
      <c r="BT581">
        <v>0</v>
      </c>
      <c r="BU581" t="s">
        <v>109</v>
      </c>
      <c r="BV581">
        <f>IF(fun[[#This Row],[FireplaceQu]]="Ex",5,IF(fun[[#This Row],[FireplaceQu]]="Gd",4,IF(fun[[#This Row],[FireplaceQu]]="TA",3,IF(fun[[#This Row],[FireplaceQu]]="Fa",2,0))))</f>
        <v>0</v>
      </c>
      <c r="BW581" t="s">
        <v>134</v>
      </c>
      <c r="BX581">
        <v>1954</v>
      </c>
      <c r="BY581" t="s">
        <v>128</v>
      </c>
      <c r="BZ581">
        <v>1</v>
      </c>
      <c r="CA581">
        <v>352</v>
      </c>
      <c r="CB581" t="s">
        <v>173</v>
      </c>
      <c r="CC581">
        <f>IF(fun[[#This Row],[GarageQual]]="Ex",5,IF(fun[[#This Row],[GarageQual]]="Gd",4,IF(fun[[#This Row],[GarageQual]]="TA",3,IF(fun[[#This Row],[GarageQual]]="Fa",2,IF(fun[[#This Row],[GarageQual]]="Po",1,0)))))</f>
        <v>2</v>
      </c>
      <c r="CD581" t="s">
        <v>124</v>
      </c>
      <c r="CE581">
        <f>IF(fun[[#This Row],[GarageCond]]="Ex",5,IF(fun[[#This Row],[GarageCond]]="Gd",4,IF(fun[[#This Row],[GarageCond]]="TA",3,IF(fun[[#This Row],[GarageCond]]="Fa",2,IF(fun[[#This Row],[GarageCond]]="Po",1,0)))))</f>
        <v>3</v>
      </c>
      <c r="CF581" t="s">
        <v>131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f>(0.5*fun[[#This Row],[WoodDeckSF]])+fun[[#This Row],[OpenPorchSF]]+(2*fun[[#This Row],[EnclosedPorch]])+(1.5*fun[[#This Row],[3SsnPorch]])+fun[[#This Row],[ScreenPorch]]</f>
        <v>0</v>
      </c>
      <c r="CM581">
        <v>0</v>
      </c>
      <c r="CN581" t="s">
        <v>109</v>
      </c>
      <c r="CO581">
        <f>IF(fun[[#This Row],[PoolQC]]="Ex",5,IF(fun[[#This Row],[PoolQC]]="Gd",4,IF(fun[[#This Row],[PoolQC]]="TA",3,IF(fun[[#This Row],[PoolQC]]="Fa",2,IF(fun[[#This Row],[PoolQC]]="Po",1,0)))))</f>
        <v>0</v>
      </c>
      <c r="CP581" t="s">
        <v>109</v>
      </c>
      <c r="CQ581" t="s">
        <v>109</v>
      </c>
      <c r="CR581">
        <v>0</v>
      </c>
      <c r="CS581">
        <v>11</v>
      </c>
      <c r="CT581">
        <v>2008</v>
      </c>
      <c r="CU581" t="s">
        <v>136</v>
      </c>
      <c r="CV581" t="s">
        <v>137</v>
      </c>
      <c r="CW581">
        <f>COUNTIF(fun[[#This Row],[Id]:[SaleCondition]],0)</f>
        <v>23</v>
      </c>
      <c r="CX581">
        <f>COUNTIF(fun[[#This Row],[Id]:[SaleCondition]],"NA")</f>
        <v>4</v>
      </c>
      <c r="CY58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581">
        <f>fun[NUM_ExCond]+fun[NUM_BsmtCond]+fun[NUM_GarCond]</f>
        <v>9</v>
      </c>
      <c r="DA5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68</v>
      </c>
      <c r="DB5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</v>
      </c>
      <c r="DC581">
        <v>131500</v>
      </c>
    </row>
    <row r="582" spans="1:107" x14ac:dyDescent="0.25">
      <c r="A582">
        <v>581</v>
      </c>
      <c r="B582">
        <v>20</v>
      </c>
      <c r="C582" t="s">
        <v>107</v>
      </c>
      <c r="D582">
        <f>IF(fun[[#This Row],[MSZoning]]="RL",1,0)</f>
        <v>1</v>
      </c>
      <c r="E582">
        <f>IF(fun[[#This Row],[rl]]="RM",1,0)</f>
        <v>0</v>
      </c>
      <c r="F582">
        <f>IF(fun[[#This Row],[rm]]="RH",1,0)</f>
        <v>0</v>
      </c>
      <c r="G582">
        <f>IF(fun[[#This Row],[rh]]="C (all)",1,0)</f>
        <v>0</v>
      </c>
      <c r="H582" t="s">
        <v>109</v>
      </c>
      <c r="I582">
        <f>IF(fun[[#This Row],[LotFrontage]]="NA",0,fun[[#This Row],[LotFrontage]])</f>
        <v>0</v>
      </c>
      <c r="J582">
        <v>14585</v>
      </c>
      <c r="K582" t="s">
        <v>108</v>
      </c>
      <c r="L582" t="s">
        <v>109</v>
      </c>
      <c r="M582" t="s">
        <v>146</v>
      </c>
      <c r="N582" t="s">
        <v>111</v>
      </c>
      <c r="O582" t="s">
        <v>112</v>
      </c>
      <c r="P582" t="s">
        <v>192</v>
      </c>
      <c r="Q582" t="s">
        <v>114</v>
      </c>
      <c r="R582" t="s">
        <v>188</v>
      </c>
      <c r="S582" t="s">
        <v>116</v>
      </c>
      <c r="T582" t="s">
        <v>116</v>
      </c>
      <c r="U582" t="s">
        <v>117</v>
      </c>
      <c r="V582" t="s">
        <v>141</v>
      </c>
      <c r="W582">
        <v>6</v>
      </c>
      <c r="X582">
        <v>6</v>
      </c>
      <c r="Y582">
        <v>1960</v>
      </c>
      <c r="Z582">
        <v>1987</v>
      </c>
      <c r="AA582" t="s">
        <v>119</v>
      </c>
      <c r="AB582" t="s">
        <v>120</v>
      </c>
      <c r="AC582" t="s">
        <v>150</v>
      </c>
      <c r="AD582" t="s">
        <v>150</v>
      </c>
      <c r="AE582" t="s">
        <v>122</v>
      </c>
      <c r="AF582">
        <v>85</v>
      </c>
      <c r="AG582" t="s">
        <v>124</v>
      </c>
      <c r="AH582">
        <f>IF(fun[[#This Row],[ExterQual]]="Ex",5,IF(fun[[#This Row],[ExterQual]]="Gd",4,IF(fun[[#This Row],[ExterQual]]="TA",3,IF(fun[[#This Row],[ExterQual]]="Fa",2,1))))</f>
        <v>3</v>
      </c>
      <c r="AI582" t="s">
        <v>124</v>
      </c>
      <c r="AJ582">
        <f>IF(fun[[#This Row],[ExterCond]]="Ex",5,IF(fun[[#This Row],[ExterCond]]="Gd",4,IF(fun[[#This Row],[ExterCond]]="TA",3,IF(fun[[#This Row],[ExterCond]]="Fa",2,1))))</f>
        <v>3</v>
      </c>
      <c r="AK582" t="s">
        <v>144</v>
      </c>
      <c r="AL582" t="s">
        <v>124</v>
      </c>
      <c r="AM582">
        <f>IF(fun[[#This Row],[BsmtQual]]="Ex",5,IF(fun[[#This Row],[BsmtQual]]="Gd",4,IF(fun[[#This Row],[BsmtQual]]="TA",3,IF(fun[[#This Row],[BsmtQual]]="Fa",2,IF(fun[[#This Row],[BsmtQual]]="Po",1,0)))))</f>
        <v>3</v>
      </c>
      <c r="AN582" t="s">
        <v>124</v>
      </c>
      <c r="AO582">
        <f>IF(fun[[#This Row],[BsmtCond]]="Ex",5,IF(fun[[#This Row],[BsmtCond]]="Gd",4,IF(fun[[#This Row],[BsmtCond]]="TA",3,IF(fun[[#This Row],[BsmtCond]]="Fa",2,IF(fun[[#This Row],[BsmtCond]]="Po",1,0)))))</f>
        <v>3</v>
      </c>
      <c r="AP582" t="s">
        <v>126</v>
      </c>
      <c r="AQ582">
        <f>IF(fun[[#This Row],[BsmtExposure]]="Gd",3,IF(fun[[#This Row],[BsmtExposure]]="Av",2,IF(fun[[#This Row],[BsmtExposure]]="Mn",1,0)))</f>
        <v>0</v>
      </c>
      <c r="AR582" t="s">
        <v>167</v>
      </c>
      <c r="AS582">
        <v>594</v>
      </c>
      <c r="AT582" t="s">
        <v>179</v>
      </c>
      <c r="AU582">
        <v>219</v>
      </c>
      <c r="AV582">
        <v>331</v>
      </c>
      <c r="AW582">
        <v>1144</v>
      </c>
      <c r="AX582" t="s">
        <v>129</v>
      </c>
      <c r="AY582" t="s">
        <v>130</v>
      </c>
      <c r="AZ582">
        <f>IF(fun[[#This Row],[HeatingQC]]="Ex",5,IF(fun[[#This Row],[HeatingQC]]="Gd",4,IF(fun[[#This Row],[HeatingQC]]="TA",3,IF(fun[[#This Row],[HeatingQC]]="Fa",2,IF(fun[[#This Row],[HeatingQC]]="Po",1,0)))))</f>
        <v>5</v>
      </c>
      <c r="BA582" t="s">
        <v>131</v>
      </c>
      <c r="BB582" t="s">
        <v>132</v>
      </c>
      <c r="BC582">
        <v>1429</v>
      </c>
      <c r="BD582">
        <v>0</v>
      </c>
      <c r="BE582">
        <v>0</v>
      </c>
      <c r="BF582">
        <v>1429</v>
      </c>
      <c r="BG582">
        <f>LOG(fun[[#This Row],[GrLivArea]])</f>
        <v>3.1550322287909704</v>
      </c>
      <c r="BH582">
        <v>0</v>
      </c>
      <c r="BI582">
        <v>1</v>
      </c>
      <c r="BJ582">
        <f>fun[[#This Row],[BsmtFullBath]]+(0.5*fun[[#This Row],[BsmtHalfBath]])</f>
        <v>0.5</v>
      </c>
      <c r="BK582">
        <v>1</v>
      </c>
      <c r="BL582">
        <v>0</v>
      </c>
      <c r="BM582">
        <f>fun[[#This Row],[HalfBath]]+fun[[#This Row],[TOTBaseBath]]+fun[[#This Row],[FullBath]]</f>
        <v>1.5</v>
      </c>
      <c r="BN582">
        <v>3</v>
      </c>
      <c r="BO582">
        <v>1</v>
      </c>
      <c r="BP582" t="s">
        <v>123</v>
      </c>
      <c r="BQ582">
        <f>IF(fun[[#This Row],[KitchenQual]]="Ex",5,IF(fun[[#This Row],[KitchenQual]]="Gd",4,IF(fun[[#This Row],[KitchenQual]]="TA",3,IF(fun[[#This Row],[KitchenQual]]="Fa",2,0))))</f>
        <v>4</v>
      </c>
      <c r="BR582">
        <v>7</v>
      </c>
      <c r="BS582" t="s">
        <v>133</v>
      </c>
      <c r="BT582">
        <v>2</v>
      </c>
      <c r="BU582" t="s">
        <v>123</v>
      </c>
      <c r="BV582">
        <f>IF(fun[[#This Row],[FireplaceQu]]="Ex",5,IF(fun[[#This Row],[FireplaceQu]]="Gd",4,IF(fun[[#This Row],[FireplaceQu]]="TA",3,IF(fun[[#This Row],[FireplaceQu]]="Fa",2,0))))</f>
        <v>4</v>
      </c>
      <c r="BW582" t="s">
        <v>134</v>
      </c>
      <c r="BX582">
        <v>1960</v>
      </c>
      <c r="BY582" t="s">
        <v>128</v>
      </c>
      <c r="BZ582">
        <v>2</v>
      </c>
      <c r="CA582">
        <v>572</v>
      </c>
      <c r="CB582" t="s">
        <v>124</v>
      </c>
      <c r="CC582">
        <f>IF(fun[[#This Row],[GarageQual]]="Ex",5,IF(fun[[#This Row],[GarageQual]]="Gd",4,IF(fun[[#This Row],[GarageQual]]="TA",3,IF(fun[[#This Row],[GarageQual]]="Fa",2,IF(fun[[#This Row],[GarageQual]]="Po",1,0)))))</f>
        <v>3</v>
      </c>
      <c r="CD582" t="s">
        <v>124</v>
      </c>
      <c r="CE582">
        <f>IF(fun[[#This Row],[GarageCond]]="Ex",5,IF(fun[[#This Row],[GarageCond]]="Gd",4,IF(fun[[#This Row],[GarageCond]]="TA",3,IF(fun[[#This Row],[GarageCond]]="Fa",2,IF(fun[[#This Row],[GarageCond]]="Po",1,0)))))</f>
        <v>3</v>
      </c>
      <c r="CF582" t="s">
        <v>131</v>
      </c>
      <c r="CG582">
        <v>216</v>
      </c>
      <c r="CH582">
        <v>110</v>
      </c>
      <c r="CI582">
        <v>0</v>
      </c>
      <c r="CJ582">
        <v>0</v>
      </c>
      <c r="CK582">
        <v>0</v>
      </c>
      <c r="CL582">
        <f>(0.5*fun[[#This Row],[WoodDeckSF]])+fun[[#This Row],[OpenPorchSF]]+(2*fun[[#This Row],[EnclosedPorch]])+(1.5*fun[[#This Row],[3SsnPorch]])+fun[[#This Row],[ScreenPorch]]</f>
        <v>218</v>
      </c>
      <c r="CM582">
        <v>0</v>
      </c>
      <c r="CN582" t="s">
        <v>109</v>
      </c>
      <c r="CO582">
        <f>IF(fun[[#This Row],[PoolQC]]="Ex",5,IF(fun[[#This Row],[PoolQC]]="Gd",4,IF(fun[[#This Row],[PoolQC]]="TA",3,IF(fun[[#This Row],[PoolQC]]="Fa",2,IF(fun[[#This Row],[PoolQC]]="Po",1,0)))))</f>
        <v>0</v>
      </c>
      <c r="CP582" t="s">
        <v>109</v>
      </c>
      <c r="CQ582" t="s">
        <v>109</v>
      </c>
      <c r="CR582">
        <v>0</v>
      </c>
      <c r="CS582">
        <v>6</v>
      </c>
      <c r="CT582">
        <v>2007</v>
      </c>
      <c r="CU582" t="s">
        <v>136</v>
      </c>
      <c r="CV582" t="s">
        <v>137</v>
      </c>
      <c r="CW582">
        <f>COUNTIF(fun[[#This Row],[Id]:[SaleCondition]],0)</f>
        <v>15</v>
      </c>
      <c r="CX582">
        <f>COUNTIF(fun[[#This Row],[Id]:[SaleCondition]],"NA")</f>
        <v>5</v>
      </c>
      <c r="CY582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582">
        <f>fun[NUM_ExCond]+fun[NUM_BsmtCond]+fun[NUM_GarCond]</f>
        <v>9</v>
      </c>
      <c r="DA5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5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</v>
      </c>
      <c r="DC582">
        <v>181900</v>
      </c>
    </row>
    <row r="583" spans="1:107" x14ac:dyDescent="0.25">
      <c r="A583">
        <v>582</v>
      </c>
      <c r="B583">
        <v>20</v>
      </c>
      <c r="C583" t="s">
        <v>107</v>
      </c>
      <c r="D583">
        <f>IF(fun[[#This Row],[MSZoning]]="RL",1,0)</f>
        <v>1</v>
      </c>
      <c r="E583">
        <f>IF(fun[[#This Row],[rl]]="RM",1,0)</f>
        <v>0</v>
      </c>
      <c r="F583">
        <f>IF(fun[[#This Row],[rm]]="RH",1,0)</f>
        <v>0</v>
      </c>
      <c r="G583">
        <f>IF(fun[[#This Row],[rh]]="C (all)",1,0)</f>
        <v>0</v>
      </c>
      <c r="H583">
        <v>98</v>
      </c>
      <c r="I583">
        <f>IF(fun[[#This Row],[LotFrontage]]="NA",0,fun[[#This Row],[LotFrontage]])</f>
        <v>98</v>
      </c>
      <c r="J583">
        <v>12704</v>
      </c>
      <c r="K583" t="s">
        <v>108</v>
      </c>
      <c r="L583" t="s">
        <v>109</v>
      </c>
      <c r="M583" t="s">
        <v>110</v>
      </c>
      <c r="N583" t="s">
        <v>111</v>
      </c>
      <c r="O583" t="s">
        <v>112</v>
      </c>
      <c r="P583" t="s">
        <v>113</v>
      </c>
      <c r="Q583" t="s">
        <v>114</v>
      </c>
      <c r="R583" t="s">
        <v>180</v>
      </c>
      <c r="S583" t="s">
        <v>116</v>
      </c>
      <c r="T583" t="s">
        <v>116</v>
      </c>
      <c r="U583" t="s">
        <v>117</v>
      </c>
      <c r="V583" t="s">
        <v>141</v>
      </c>
      <c r="W583">
        <v>8</v>
      </c>
      <c r="X583">
        <v>5</v>
      </c>
      <c r="Y583">
        <v>2008</v>
      </c>
      <c r="Z583">
        <v>2009</v>
      </c>
      <c r="AA583" t="s">
        <v>178</v>
      </c>
      <c r="AB583" t="s">
        <v>120</v>
      </c>
      <c r="AC583" t="s">
        <v>121</v>
      </c>
      <c r="AD583" t="s">
        <v>121</v>
      </c>
      <c r="AE583" t="s">
        <v>122</v>
      </c>
      <c r="AF583">
        <v>306</v>
      </c>
      <c r="AG583" t="s">
        <v>130</v>
      </c>
      <c r="AH583">
        <f>IF(fun[[#This Row],[ExterQual]]="Ex",5,IF(fun[[#This Row],[ExterQual]]="Gd",4,IF(fun[[#This Row],[ExterQual]]="TA",3,IF(fun[[#This Row],[ExterQual]]="Fa",2,1))))</f>
        <v>5</v>
      </c>
      <c r="AI583" t="s">
        <v>124</v>
      </c>
      <c r="AJ583">
        <f>IF(fun[[#This Row],[ExterCond]]="Ex",5,IF(fun[[#This Row],[ExterCond]]="Gd",4,IF(fun[[#This Row],[ExterCond]]="TA",3,IF(fun[[#This Row],[ExterCond]]="Fa",2,1))))</f>
        <v>3</v>
      </c>
      <c r="AK583" t="s">
        <v>125</v>
      </c>
      <c r="AL583" t="s">
        <v>130</v>
      </c>
      <c r="AM583">
        <f>IF(fun[[#This Row],[BsmtQual]]="Ex",5,IF(fun[[#This Row],[BsmtQual]]="Gd",4,IF(fun[[#This Row],[BsmtQual]]="TA",3,IF(fun[[#This Row],[BsmtQual]]="Fa",2,IF(fun[[#This Row],[BsmtQual]]="Po",1,0)))))</f>
        <v>5</v>
      </c>
      <c r="AN583" t="s">
        <v>124</v>
      </c>
      <c r="AO583">
        <f>IF(fun[[#This Row],[BsmtCond]]="Ex",5,IF(fun[[#This Row],[BsmtCond]]="Gd",4,IF(fun[[#This Row],[BsmtCond]]="TA",3,IF(fun[[#This Row],[BsmtCond]]="Fa",2,IF(fun[[#This Row],[BsmtCond]]="Po",1,0)))))</f>
        <v>3</v>
      </c>
      <c r="AP583" t="s">
        <v>126</v>
      </c>
      <c r="AQ583">
        <f>IF(fun[[#This Row],[BsmtExposure]]="Gd",3,IF(fun[[#This Row],[BsmtExposure]]="Av",2,IF(fun[[#This Row],[BsmtExposure]]="Mn",1,0)))</f>
        <v>0</v>
      </c>
      <c r="AR583" t="s">
        <v>128</v>
      </c>
      <c r="AS583">
        <v>0</v>
      </c>
      <c r="AT583" t="s">
        <v>128</v>
      </c>
      <c r="AU583">
        <v>0</v>
      </c>
      <c r="AV583">
        <v>2042</v>
      </c>
      <c r="AW583">
        <v>2042</v>
      </c>
      <c r="AX583" t="s">
        <v>129</v>
      </c>
      <c r="AY583" t="s">
        <v>130</v>
      </c>
      <c r="AZ583">
        <f>IF(fun[[#This Row],[HeatingQC]]="Ex",5,IF(fun[[#This Row],[HeatingQC]]="Gd",4,IF(fun[[#This Row],[HeatingQC]]="TA",3,IF(fun[[#This Row],[HeatingQC]]="Fa",2,IF(fun[[#This Row],[HeatingQC]]="Po",1,0)))))</f>
        <v>5</v>
      </c>
      <c r="BA583" t="s">
        <v>131</v>
      </c>
      <c r="BB583" t="s">
        <v>132</v>
      </c>
      <c r="BC583">
        <v>2042</v>
      </c>
      <c r="BD583">
        <v>0</v>
      </c>
      <c r="BE583">
        <v>0</v>
      </c>
      <c r="BF583">
        <v>2042</v>
      </c>
      <c r="BG583">
        <f>LOG(fun[[#This Row],[GrLivArea]])</f>
        <v>3.3100557377508912</v>
      </c>
      <c r="BH583">
        <v>0</v>
      </c>
      <c r="BI583">
        <v>0</v>
      </c>
      <c r="BJ583">
        <f>fun[[#This Row],[BsmtFullBath]]+(0.5*fun[[#This Row],[BsmtHalfBath]])</f>
        <v>0</v>
      </c>
      <c r="BK583">
        <v>2</v>
      </c>
      <c r="BL583">
        <v>1</v>
      </c>
      <c r="BM583">
        <f>fun[[#This Row],[HalfBath]]+fun[[#This Row],[TOTBaseBath]]+fun[[#This Row],[FullBath]]</f>
        <v>3</v>
      </c>
      <c r="BN583">
        <v>3</v>
      </c>
      <c r="BO583">
        <v>1</v>
      </c>
      <c r="BP583" t="s">
        <v>130</v>
      </c>
      <c r="BQ583">
        <f>IF(fun[[#This Row],[KitchenQual]]="Ex",5,IF(fun[[#This Row],[KitchenQual]]="Gd",4,IF(fun[[#This Row],[KitchenQual]]="TA",3,IF(fun[[#This Row],[KitchenQual]]="Fa",2,0))))</f>
        <v>5</v>
      </c>
      <c r="BR583">
        <v>8</v>
      </c>
      <c r="BS583" t="s">
        <v>133</v>
      </c>
      <c r="BT583">
        <v>1</v>
      </c>
      <c r="BU583" t="s">
        <v>123</v>
      </c>
      <c r="BV583">
        <f>IF(fun[[#This Row],[FireplaceQu]]="Ex",5,IF(fun[[#This Row],[FireplaceQu]]="Gd",4,IF(fun[[#This Row],[FireplaceQu]]="TA",3,IF(fun[[#This Row],[FireplaceQu]]="Fa",2,0))))</f>
        <v>4</v>
      </c>
      <c r="BW583" t="s">
        <v>134</v>
      </c>
      <c r="BX583">
        <v>2009</v>
      </c>
      <c r="BY583" t="s">
        <v>135</v>
      </c>
      <c r="BZ583">
        <v>3</v>
      </c>
      <c r="CA583">
        <v>1390</v>
      </c>
      <c r="CB583" t="s">
        <v>124</v>
      </c>
      <c r="CC583">
        <f>IF(fun[[#This Row],[GarageQual]]="Ex",5,IF(fun[[#This Row],[GarageQual]]="Gd",4,IF(fun[[#This Row],[GarageQual]]="TA",3,IF(fun[[#This Row],[GarageQual]]="Fa",2,IF(fun[[#This Row],[GarageQual]]="Po",1,0)))))</f>
        <v>3</v>
      </c>
      <c r="CD583" t="s">
        <v>124</v>
      </c>
      <c r="CE583">
        <f>IF(fun[[#This Row],[GarageCond]]="Ex",5,IF(fun[[#This Row],[GarageCond]]="Gd",4,IF(fun[[#This Row],[GarageCond]]="TA",3,IF(fun[[#This Row],[GarageCond]]="Fa",2,IF(fun[[#This Row],[GarageCond]]="Po",1,0)))))</f>
        <v>3</v>
      </c>
      <c r="CF583" t="s">
        <v>131</v>
      </c>
      <c r="CG583">
        <v>0</v>
      </c>
      <c r="CH583">
        <v>90</v>
      </c>
      <c r="CI583">
        <v>0</v>
      </c>
      <c r="CJ583">
        <v>0</v>
      </c>
      <c r="CK583">
        <v>0</v>
      </c>
      <c r="CL583">
        <f>(0.5*fun[[#This Row],[WoodDeckSF]])+fun[[#This Row],[OpenPorchSF]]+(2*fun[[#This Row],[EnclosedPorch]])+(1.5*fun[[#This Row],[3SsnPorch]])+fun[[#This Row],[ScreenPorch]]</f>
        <v>90</v>
      </c>
      <c r="CM583">
        <v>0</v>
      </c>
      <c r="CN583" t="s">
        <v>109</v>
      </c>
      <c r="CO583">
        <f>IF(fun[[#This Row],[PoolQC]]="Ex",5,IF(fun[[#This Row],[PoolQC]]="Gd",4,IF(fun[[#This Row],[PoolQC]]="TA",3,IF(fun[[#This Row],[PoolQC]]="Fa",2,IF(fun[[#This Row],[PoolQC]]="Po",1,0)))))</f>
        <v>0</v>
      </c>
      <c r="CP583" t="s">
        <v>109</v>
      </c>
      <c r="CQ583" t="s">
        <v>109</v>
      </c>
      <c r="CR583">
        <v>0</v>
      </c>
      <c r="CS583">
        <v>8</v>
      </c>
      <c r="CT583">
        <v>2009</v>
      </c>
      <c r="CU583" t="s">
        <v>184</v>
      </c>
      <c r="CV583" t="s">
        <v>185</v>
      </c>
      <c r="CW583">
        <f>COUNTIF(fun[[#This Row],[Id]:[SaleCondition]],0)</f>
        <v>18</v>
      </c>
      <c r="CX583">
        <f>COUNTIF(fun[[#This Row],[Id]:[SaleCondition]],"NA")</f>
        <v>4</v>
      </c>
      <c r="CY583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583">
        <f>fun[NUM_ExCond]+fun[NUM_BsmtCond]+fun[NUM_GarCond]</f>
        <v>9</v>
      </c>
      <c r="DA5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126</v>
      </c>
      <c r="DB5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83.25</v>
      </c>
      <c r="DC583">
        <v>253293</v>
      </c>
    </row>
    <row r="584" spans="1:107" x14ac:dyDescent="0.25">
      <c r="A584">
        <v>583</v>
      </c>
      <c r="B584">
        <v>90</v>
      </c>
      <c r="C584" t="s">
        <v>107</v>
      </c>
      <c r="D584">
        <f>IF(fun[[#This Row],[MSZoning]]="RL",1,0)</f>
        <v>1</v>
      </c>
      <c r="E584">
        <f>IF(fun[[#This Row],[rl]]="RM",1,0)</f>
        <v>0</v>
      </c>
      <c r="F584">
        <f>IF(fun[[#This Row],[rm]]="RH",1,0)</f>
        <v>0</v>
      </c>
      <c r="G584">
        <f>IF(fun[[#This Row],[rh]]="C (all)",1,0)</f>
        <v>0</v>
      </c>
      <c r="H584">
        <v>81</v>
      </c>
      <c r="I584">
        <f>IF(fun[[#This Row],[LotFrontage]]="NA",0,fun[[#This Row],[LotFrontage]])</f>
        <v>81</v>
      </c>
      <c r="J584">
        <v>11841</v>
      </c>
      <c r="K584" t="s">
        <v>200</v>
      </c>
      <c r="L584" t="s">
        <v>109</v>
      </c>
      <c r="M584" t="s">
        <v>110</v>
      </c>
      <c r="N584" t="s">
        <v>111</v>
      </c>
      <c r="O584" t="s">
        <v>112</v>
      </c>
      <c r="P584" t="s">
        <v>113</v>
      </c>
      <c r="Q584" t="s">
        <v>114</v>
      </c>
      <c r="R584" t="s">
        <v>211</v>
      </c>
      <c r="S584" t="s">
        <v>116</v>
      </c>
      <c r="T584" t="s">
        <v>116</v>
      </c>
      <c r="U584" t="s">
        <v>193</v>
      </c>
      <c r="V584" t="s">
        <v>217</v>
      </c>
      <c r="W584">
        <v>6</v>
      </c>
      <c r="X584">
        <v>5</v>
      </c>
      <c r="Y584">
        <v>1990</v>
      </c>
      <c r="Z584">
        <v>1990</v>
      </c>
      <c r="AA584" t="s">
        <v>119</v>
      </c>
      <c r="AB584" t="s">
        <v>120</v>
      </c>
      <c r="AC584" t="s">
        <v>166</v>
      </c>
      <c r="AD584" t="s">
        <v>166</v>
      </c>
      <c r="AE584" t="s">
        <v>122</v>
      </c>
      <c r="AF584">
        <v>104</v>
      </c>
      <c r="AG584" t="s">
        <v>124</v>
      </c>
      <c r="AH584">
        <f>IF(fun[[#This Row],[ExterQual]]="Ex",5,IF(fun[[#This Row],[ExterQual]]="Gd",4,IF(fun[[#This Row],[ExterQual]]="TA",3,IF(fun[[#This Row],[ExterQual]]="Fa",2,1))))</f>
        <v>3</v>
      </c>
      <c r="AI584" t="s">
        <v>123</v>
      </c>
      <c r="AJ584">
        <f>IF(fun[[#This Row],[ExterCond]]="Ex",5,IF(fun[[#This Row],[ExterCond]]="Gd",4,IF(fun[[#This Row],[ExterCond]]="TA",3,IF(fun[[#This Row],[ExterCond]]="Fa",2,1))))</f>
        <v>4</v>
      </c>
      <c r="AK584" t="s">
        <v>144</v>
      </c>
      <c r="AL584" t="s">
        <v>123</v>
      </c>
      <c r="AM584">
        <f>IF(fun[[#This Row],[BsmtQual]]="Ex",5,IF(fun[[#This Row],[BsmtQual]]="Gd",4,IF(fun[[#This Row],[BsmtQual]]="TA",3,IF(fun[[#This Row],[BsmtQual]]="Fa",2,IF(fun[[#This Row],[BsmtQual]]="Po",1,0)))))</f>
        <v>4</v>
      </c>
      <c r="AN584" t="s">
        <v>124</v>
      </c>
      <c r="AO584">
        <f>IF(fun[[#This Row],[BsmtCond]]="Ex",5,IF(fun[[#This Row],[BsmtCond]]="Gd",4,IF(fun[[#This Row],[BsmtCond]]="TA",3,IF(fun[[#This Row],[BsmtCond]]="Fa",2,IF(fun[[#This Row],[BsmtCond]]="Po",1,0)))))</f>
        <v>3</v>
      </c>
      <c r="AP584" t="s">
        <v>156</v>
      </c>
      <c r="AQ584">
        <f>IF(fun[[#This Row],[BsmtExposure]]="Gd",3,IF(fun[[#This Row],[BsmtExposure]]="Av",2,IF(fun[[#This Row],[BsmtExposure]]="Mn",1,0)))</f>
        <v>2</v>
      </c>
      <c r="AR584" t="s">
        <v>127</v>
      </c>
      <c r="AS584">
        <v>816</v>
      </c>
      <c r="AT584" t="s">
        <v>128</v>
      </c>
      <c r="AU584">
        <v>0</v>
      </c>
      <c r="AV584">
        <v>0</v>
      </c>
      <c r="AW584">
        <v>816</v>
      </c>
      <c r="AX584" t="s">
        <v>129</v>
      </c>
      <c r="AY584" t="s">
        <v>124</v>
      </c>
      <c r="AZ584">
        <f>IF(fun[[#This Row],[HeatingQC]]="Ex",5,IF(fun[[#This Row],[HeatingQC]]="Gd",4,IF(fun[[#This Row],[HeatingQC]]="TA",3,IF(fun[[#This Row],[HeatingQC]]="Fa",2,IF(fun[[#This Row],[HeatingQC]]="Po",1,0)))))</f>
        <v>3</v>
      </c>
      <c r="BA584" t="s">
        <v>131</v>
      </c>
      <c r="BB584" t="s">
        <v>132</v>
      </c>
      <c r="BC584">
        <v>816</v>
      </c>
      <c r="BD584">
        <v>0</v>
      </c>
      <c r="BE584">
        <v>0</v>
      </c>
      <c r="BF584">
        <v>816</v>
      </c>
      <c r="BG584">
        <f>LOG(fun[[#This Row],[GrLivArea]])</f>
        <v>2.9116901587538613</v>
      </c>
      <c r="BH584">
        <v>1</v>
      </c>
      <c r="BI584">
        <v>0</v>
      </c>
      <c r="BJ584">
        <f>fun[[#This Row],[BsmtFullBath]]+(0.5*fun[[#This Row],[BsmtHalfBath]])</f>
        <v>1</v>
      </c>
      <c r="BK584">
        <v>1</v>
      </c>
      <c r="BL584">
        <v>0</v>
      </c>
      <c r="BM584">
        <f>fun[[#This Row],[HalfBath]]+fun[[#This Row],[TOTBaseBath]]+fun[[#This Row],[FullBath]]</f>
        <v>2</v>
      </c>
      <c r="BN584">
        <v>3</v>
      </c>
      <c r="BO584">
        <v>1</v>
      </c>
      <c r="BP584" t="s">
        <v>124</v>
      </c>
      <c r="BQ584">
        <f>IF(fun[[#This Row],[KitchenQual]]="Ex",5,IF(fun[[#This Row],[KitchenQual]]="Gd",4,IF(fun[[#This Row],[KitchenQual]]="TA",3,IF(fun[[#This Row],[KitchenQual]]="Fa",2,0))))</f>
        <v>3</v>
      </c>
      <c r="BR584">
        <v>5</v>
      </c>
      <c r="BS584" t="s">
        <v>133</v>
      </c>
      <c r="BT584">
        <v>0</v>
      </c>
      <c r="BU584" t="s">
        <v>109</v>
      </c>
      <c r="BV584">
        <f>IF(fun[[#This Row],[FireplaceQu]]="Ex",5,IF(fun[[#This Row],[FireplaceQu]]="Gd",4,IF(fun[[#This Row],[FireplaceQu]]="TA",3,IF(fun[[#This Row],[FireplaceQu]]="Fa",2,0))))</f>
        <v>0</v>
      </c>
      <c r="BW584" t="s">
        <v>109</v>
      </c>
      <c r="BX584" t="s">
        <v>109</v>
      </c>
      <c r="BY584" t="s">
        <v>109</v>
      </c>
      <c r="BZ584">
        <v>0</v>
      </c>
      <c r="CA584">
        <v>0</v>
      </c>
      <c r="CB584" t="s">
        <v>109</v>
      </c>
      <c r="CC584">
        <f>IF(fun[[#This Row],[GarageQual]]="Ex",5,IF(fun[[#This Row],[GarageQual]]="Gd",4,IF(fun[[#This Row],[GarageQual]]="TA",3,IF(fun[[#This Row],[GarageQual]]="Fa",2,IF(fun[[#This Row],[GarageQual]]="Po",1,0)))))</f>
        <v>0</v>
      </c>
      <c r="CD584" t="s">
        <v>109</v>
      </c>
      <c r="CE584">
        <f>IF(fun[[#This Row],[GarageCond]]="Ex",5,IF(fun[[#This Row],[GarageCond]]="Gd",4,IF(fun[[#This Row],[GarageCond]]="TA",3,IF(fun[[#This Row],[GarageCond]]="Fa",2,IF(fun[[#This Row],[GarageCond]]="Po",1,0)))))</f>
        <v>0</v>
      </c>
      <c r="CF584" t="s">
        <v>131</v>
      </c>
      <c r="CG584">
        <v>0</v>
      </c>
      <c r="CH584">
        <v>32</v>
      </c>
      <c r="CI584">
        <v>0</v>
      </c>
      <c r="CJ584">
        <v>0</v>
      </c>
      <c r="CK584">
        <v>0</v>
      </c>
      <c r="CL584">
        <f>(0.5*fun[[#This Row],[WoodDeckSF]])+fun[[#This Row],[OpenPorchSF]]+(2*fun[[#This Row],[EnclosedPorch]])+(1.5*fun[[#This Row],[3SsnPorch]])+fun[[#This Row],[ScreenPorch]]</f>
        <v>32</v>
      </c>
      <c r="CM584">
        <v>0</v>
      </c>
      <c r="CN584" t="s">
        <v>109</v>
      </c>
      <c r="CO584">
        <f>IF(fun[[#This Row],[PoolQC]]="Ex",5,IF(fun[[#This Row],[PoolQC]]="Gd",4,IF(fun[[#This Row],[PoolQC]]="TA",3,IF(fun[[#This Row],[PoolQC]]="Fa",2,IF(fun[[#This Row],[PoolQC]]="Po",1,0)))))</f>
        <v>0</v>
      </c>
      <c r="CP584" t="s">
        <v>109</v>
      </c>
      <c r="CQ584" t="s">
        <v>109</v>
      </c>
      <c r="CR584">
        <v>0</v>
      </c>
      <c r="CS584">
        <v>5</v>
      </c>
      <c r="CT584">
        <v>2007</v>
      </c>
      <c r="CU584" t="s">
        <v>136</v>
      </c>
      <c r="CV584" t="s">
        <v>137</v>
      </c>
      <c r="CW584">
        <f>COUNTIF(fun[[#This Row],[Id]:[SaleCondition]],0)</f>
        <v>22</v>
      </c>
      <c r="CX584">
        <f>COUNTIF(fun[[#This Row],[Id]:[SaleCondition]],"NA")</f>
        <v>10</v>
      </c>
      <c r="CY584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584">
        <f>fun[NUM_ExCond]+fun[NUM_BsmtCond]+fun[NUM_GarCond]</f>
        <v>7</v>
      </c>
      <c r="DA5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5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</v>
      </c>
      <c r="DC584">
        <v>118500</v>
      </c>
    </row>
    <row r="585" spans="1:107" x14ac:dyDescent="0.25">
      <c r="A585">
        <v>584</v>
      </c>
      <c r="B585">
        <v>75</v>
      </c>
      <c r="C585" t="s">
        <v>168</v>
      </c>
      <c r="D585">
        <f>IF(fun[[#This Row],[MSZoning]]="RL",1,0)</f>
        <v>0</v>
      </c>
      <c r="E585">
        <f>IF(fun[[#This Row],[rl]]="RM",1,0)</f>
        <v>0</v>
      </c>
      <c r="F585">
        <f>IF(fun[[#This Row],[rm]]="RH",1,0)</f>
        <v>0</v>
      </c>
      <c r="G585">
        <f>IF(fun[[#This Row],[rh]]="C (all)",1,0)</f>
        <v>0</v>
      </c>
      <c r="H585">
        <v>75</v>
      </c>
      <c r="I585">
        <f>IF(fun[[#This Row],[LotFrontage]]="NA",0,fun[[#This Row],[LotFrontage]])</f>
        <v>75</v>
      </c>
      <c r="J585">
        <v>13500</v>
      </c>
      <c r="K585" t="s">
        <v>108</v>
      </c>
      <c r="L585" t="s">
        <v>109</v>
      </c>
      <c r="M585" t="s">
        <v>110</v>
      </c>
      <c r="N585" t="s">
        <v>111</v>
      </c>
      <c r="O585" t="s">
        <v>112</v>
      </c>
      <c r="P585" t="s">
        <v>113</v>
      </c>
      <c r="Q585" t="s">
        <v>114</v>
      </c>
      <c r="R585" t="s">
        <v>169</v>
      </c>
      <c r="S585" t="s">
        <v>170</v>
      </c>
      <c r="T585" t="s">
        <v>230</v>
      </c>
      <c r="U585" t="s">
        <v>117</v>
      </c>
      <c r="V585" t="s">
        <v>227</v>
      </c>
      <c r="W585">
        <v>10</v>
      </c>
      <c r="X585">
        <v>9</v>
      </c>
      <c r="Y585">
        <v>1893</v>
      </c>
      <c r="Z585">
        <v>2000</v>
      </c>
      <c r="AA585" t="s">
        <v>119</v>
      </c>
      <c r="AB585" t="s">
        <v>120</v>
      </c>
      <c r="AC585" t="s">
        <v>150</v>
      </c>
      <c r="AD585" t="s">
        <v>150</v>
      </c>
      <c r="AE585" t="s">
        <v>143</v>
      </c>
      <c r="AF585">
        <v>0</v>
      </c>
      <c r="AG585" t="s">
        <v>130</v>
      </c>
      <c r="AH585">
        <f>IF(fun[[#This Row],[ExterQual]]="Ex",5,IF(fun[[#This Row],[ExterQual]]="Gd",4,IF(fun[[#This Row],[ExterQual]]="TA",3,IF(fun[[#This Row],[ExterQual]]="Fa",2,1))))</f>
        <v>5</v>
      </c>
      <c r="AI585" t="s">
        <v>130</v>
      </c>
      <c r="AJ585">
        <f>IF(fun[[#This Row],[ExterCond]]="Ex",5,IF(fun[[#This Row],[ExterCond]]="Gd",4,IF(fun[[#This Row],[ExterCond]]="TA",3,IF(fun[[#This Row],[ExterCond]]="Fa",2,1))))</f>
        <v>5</v>
      </c>
      <c r="AK585" t="s">
        <v>152</v>
      </c>
      <c r="AL585" t="s">
        <v>124</v>
      </c>
      <c r="AM585">
        <f>IF(fun[[#This Row],[BsmtQual]]="Ex",5,IF(fun[[#This Row],[BsmtQual]]="Gd",4,IF(fun[[#This Row],[BsmtQual]]="TA",3,IF(fun[[#This Row],[BsmtQual]]="Fa",2,IF(fun[[#This Row],[BsmtQual]]="Po",1,0)))))</f>
        <v>3</v>
      </c>
      <c r="AN585" t="s">
        <v>124</v>
      </c>
      <c r="AO585">
        <f>IF(fun[[#This Row],[BsmtCond]]="Ex",5,IF(fun[[#This Row],[BsmtCond]]="Gd",4,IF(fun[[#This Row],[BsmtCond]]="TA",3,IF(fun[[#This Row],[BsmtCond]]="Fa",2,IF(fun[[#This Row],[BsmtCond]]="Po",1,0)))))</f>
        <v>3</v>
      </c>
      <c r="AP585" t="s">
        <v>126</v>
      </c>
      <c r="AQ585">
        <f>IF(fun[[#This Row],[BsmtExposure]]="Gd",3,IF(fun[[#This Row],[BsmtExposure]]="Av",2,IF(fun[[#This Row],[BsmtExposure]]="Mn",1,0)))</f>
        <v>0</v>
      </c>
      <c r="AR585" t="s">
        <v>128</v>
      </c>
      <c r="AS585">
        <v>0</v>
      </c>
      <c r="AT585" t="s">
        <v>128</v>
      </c>
      <c r="AU585">
        <v>0</v>
      </c>
      <c r="AV585">
        <v>1237</v>
      </c>
      <c r="AW585">
        <v>1237</v>
      </c>
      <c r="AX585" t="s">
        <v>129</v>
      </c>
      <c r="AY585" t="s">
        <v>123</v>
      </c>
      <c r="AZ585">
        <f>IF(fun[[#This Row],[HeatingQC]]="Ex",5,IF(fun[[#This Row],[HeatingQC]]="Gd",4,IF(fun[[#This Row],[HeatingQC]]="TA",3,IF(fun[[#This Row],[HeatingQC]]="Fa",2,IF(fun[[#This Row],[HeatingQC]]="Po",1,0)))))</f>
        <v>4</v>
      </c>
      <c r="BA585" t="s">
        <v>131</v>
      </c>
      <c r="BB585" t="s">
        <v>132</v>
      </c>
      <c r="BC585">
        <v>1521</v>
      </c>
      <c r="BD585">
        <v>1254</v>
      </c>
      <c r="BE585">
        <v>0</v>
      </c>
      <c r="BF585">
        <v>2775</v>
      </c>
      <c r="BG585">
        <f>LOG(fun[[#This Row],[GrLivArea]])</f>
        <v>3.4432629874586951</v>
      </c>
      <c r="BH585">
        <v>0</v>
      </c>
      <c r="BI585">
        <v>0</v>
      </c>
      <c r="BJ585">
        <f>fun[[#This Row],[BsmtFullBath]]+(0.5*fun[[#This Row],[BsmtHalfBath]])</f>
        <v>0</v>
      </c>
      <c r="BK585">
        <v>3</v>
      </c>
      <c r="BL585">
        <v>1</v>
      </c>
      <c r="BM585">
        <f>fun[[#This Row],[HalfBath]]+fun[[#This Row],[TOTBaseBath]]+fun[[#This Row],[FullBath]]</f>
        <v>4</v>
      </c>
      <c r="BN585">
        <v>3</v>
      </c>
      <c r="BO585">
        <v>1</v>
      </c>
      <c r="BP585" t="s">
        <v>123</v>
      </c>
      <c r="BQ585">
        <f>IF(fun[[#This Row],[KitchenQual]]="Ex",5,IF(fun[[#This Row],[KitchenQual]]="Gd",4,IF(fun[[#This Row],[KitchenQual]]="TA",3,IF(fun[[#This Row],[KitchenQual]]="Fa",2,0))))</f>
        <v>4</v>
      </c>
      <c r="BR585">
        <v>9</v>
      </c>
      <c r="BS585" t="s">
        <v>133</v>
      </c>
      <c r="BT585">
        <v>1</v>
      </c>
      <c r="BU585" t="s">
        <v>123</v>
      </c>
      <c r="BV585">
        <f>IF(fun[[#This Row],[FireplaceQu]]="Ex",5,IF(fun[[#This Row],[FireplaceQu]]="Gd",4,IF(fun[[#This Row],[FireplaceQu]]="TA",3,IF(fun[[#This Row],[FireplaceQu]]="Fa",2,0))))</f>
        <v>4</v>
      </c>
      <c r="BW585" t="s">
        <v>153</v>
      </c>
      <c r="BX585">
        <v>1988</v>
      </c>
      <c r="BY585" t="s">
        <v>128</v>
      </c>
      <c r="BZ585">
        <v>2</v>
      </c>
      <c r="CA585">
        <v>880</v>
      </c>
      <c r="CB585" t="s">
        <v>123</v>
      </c>
      <c r="CC585">
        <f>IF(fun[[#This Row],[GarageQual]]="Ex",5,IF(fun[[#This Row],[GarageQual]]="Gd",4,IF(fun[[#This Row],[GarageQual]]="TA",3,IF(fun[[#This Row],[GarageQual]]="Fa",2,IF(fun[[#This Row],[GarageQual]]="Po",1,0)))))</f>
        <v>4</v>
      </c>
      <c r="CD585" t="s">
        <v>124</v>
      </c>
      <c r="CE585">
        <f>IF(fun[[#This Row],[GarageCond]]="Ex",5,IF(fun[[#This Row],[GarageCond]]="Gd",4,IF(fun[[#This Row],[GarageCond]]="TA",3,IF(fun[[#This Row],[GarageCond]]="Fa",2,IF(fun[[#This Row],[GarageCond]]="Po",1,0)))))</f>
        <v>3</v>
      </c>
      <c r="CF585" t="s">
        <v>131</v>
      </c>
      <c r="CG585">
        <v>105</v>
      </c>
      <c r="CH585">
        <v>502</v>
      </c>
      <c r="CI585">
        <v>0</v>
      </c>
      <c r="CJ585">
        <v>0</v>
      </c>
      <c r="CK585">
        <v>0</v>
      </c>
      <c r="CL585">
        <f>(0.5*fun[[#This Row],[WoodDeckSF]])+fun[[#This Row],[OpenPorchSF]]+(2*fun[[#This Row],[EnclosedPorch]])+(1.5*fun[[#This Row],[3SsnPorch]])+fun[[#This Row],[ScreenPorch]]</f>
        <v>554.5</v>
      </c>
      <c r="CM585">
        <v>0</v>
      </c>
      <c r="CN585" t="s">
        <v>109</v>
      </c>
      <c r="CO585">
        <f>IF(fun[[#This Row],[PoolQC]]="Ex",5,IF(fun[[#This Row],[PoolQC]]="Gd",4,IF(fun[[#This Row],[PoolQC]]="TA",3,IF(fun[[#This Row],[PoolQC]]="Fa",2,IF(fun[[#This Row],[PoolQC]]="Po",1,0)))))</f>
        <v>0</v>
      </c>
      <c r="CP585" t="s">
        <v>109</v>
      </c>
      <c r="CQ585" t="s">
        <v>109</v>
      </c>
      <c r="CR585">
        <v>0</v>
      </c>
      <c r="CS585">
        <v>7</v>
      </c>
      <c r="CT585">
        <v>2008</v>
      </c>
      <c r="CU585" t="s">
        <v>136</v>
      </c>
      <c r="CV585" t="s">
        <v>137</v>
      </c>
      <c r="CW585">
        <f>COUNTIF(fun[[#This Row],[Id]:[SaleCondition]],0)</f>
        <v>18</v>
      </c>
      <c r="CX585">
        <f>COUNTIF(fun[[#This Row],[Id]:[SaleCondition]],"NA")</f>
        <v>4</v>
      </c>
      <c r="CY585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585">
        <f>fun[NUM_ExCond]+fun[NUM_BsmtCond]+fun[NUM_GarCond]</f>
        <v>11</v>
      </c>
      <c r="DA5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172</v>
      </c>
      <c r="DB5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131.5</v>
      </c>
      <c r="DC585">
        <v>325000</v>
      </c>
    </row>
    <row r="586" spans="1:107" x14ac:dyDescent="0.25">
      <c r="A586">
        <v>585</v>
      </c>
      <c r="B586">
        <v>50</v>
      </c>
      <c r="C586" t="s">
        <v>168</v>
      </c>
      <c r="D586">
        <f>IF(fun[[#This Row],[MSZoning]]="RL",1,0)</f>
        <v>0</v>
      </c>
      <c r="E586">
        <f>IF(fun[[#This Row],[rl]]="RM",1,0)</f>
        <v>0</v>
      </c>
      <c r="F586">
        <f>IF(fun[[#This Row],[rm]]="RH",1,0)</f>
        <v>0</v>
      </c>
      <c r="G586">
        <f>IF(fun[[#This Row],[rh]]="C (all)",1,0)</f>
        <v>0</v>
      </c>
      <c r="H586">
        <v>51</v>
      </c>
      <c r="I586">
        <f>IF(fun[[#This Row],[LotFrontage]]="NA",0,fun[[#This Row],[LotFrontage]])</f>
        <v>51</v>
      </c>
      <c r="J586">
        <v>6120</v>
      </c>
      <c r="K586" t="s">
        <v>108</v>
      </c>
      <c r="L586" t="s">
        <v>109</v>
      </c>
      <c r="M586" t="s">
        <v>110</v>
      </c>
      <c r="N586" t="s">
        <v>111</v>
      </c>
      <c r="O586" t="s">
        <v>112</v>
      </c>
      <c r="P586" t="s">
        <v>113</v>
      </c>
      <c r="Q586" t="s">
        <v>114</v>
      </c>
      <c r="R586" t="s">
        <v>174</v>
      </c>
      <c r="S586" t="s">
        <v>116</v>
      </c>
      <c r="T586" t="s">
        <v>116</v>
      </c>
      <c r="U586" t="s">
        <v>117</v>
      </c>
      <c r="V586" t="s">
        <v>158</v>
      </c>
      <c r="W586">
        <v>4</v>
      </c>
      <c r="X586">
        <v>7</v>
      </c>
      <c r="Y586">
        <v>1935</v>
      </c>
      <c r="Z586">
        <v>1995</v>
      </c>
      <c r="AA586" t="s">
        <v>119</v>
      </c>
      <c r="AB586" t="s">
        <v>120</v>
      </c>
      <c r="AC586" t="s">
        <v>212</v>
      </c>
      <c r="AD586" t="s">
        <v>212</v>
      </c>
      <c r="AE586" t="s">
        <v>143</v>
      </c>
      <c r="AF586">
        <v>0</v>
      </c>
      <c r="AG586" t="s">
        <v>124</v>
      </c>
      <c r="AH586">
        <f>IF(fun[[#This Row],[ExterQual]]="Ex",5,IF(fun[[#This Row],[ExterQual]]="Gd",4,IF(fun[[#This Row],[ExterQual]]="TA",3,IF(fun[[#This Row],[ExterQual]]="Fa",2,1))))</f>
        <v>3</v>
      </c>
      <c r="AI586" t="s">
        <v>124</v>
      </c>
      <c r="AJ586">
        <f>IF(fun[[#This Row],[ExterCond]]="Ex",5,IF(fun[[#This Row],[ExterCond]]="Gd",4,IF(fun[[#This Row],[ExterCond]]="TA",3,IF(fun[[#This Row],[ExterCond]]="Fa",2,1))))</f>
        <v>3</v>
      </c>
      <c r="AK586" t="s">
        <v>152</v>
      </c>
      <c r="AL586" t="s">
        <v>124</v>
      </c>
      <c r="AM586">
        <f>IF(fun[[#This Row],[BsmtQual]]="Ex",5,IF(fun[[#This Row],[BsmtQual]]="Gd",4,IF(fun[[#This Row],[BsmtQual]]="TA",3,IF(fun[[#This Row],[BsmtQual]]="Fa",2,IF(fun[[#This Row],[BsmtQual]]="Po",1,0)))))</f>
        <v>3</v>
      </c>
      <c r="AN586" t="s">
        <v>124</v>
      </c>
      <c r="AO586">
        <f>IF(fun[[#This Row],[BsmtCond]]="Ex",5,IF(fun[[#This Row],[BsmtCond]]="Gd",4,IF(fun[[#This Row],[BsmtCond]]="TA",3,IF(fun[[#This Row],[BsmtCond]]="Fa",2,IF(fun[[#This Row],[BsmtCond]]="Po",1,0)))))</f>
        <v>3</v>
      </c>
      <c r="AP586" t="s">
        <v>126</v>
      </c>
      <c r="AQ586">
        <f>IF(fun[[#This Row],[BsmtExposure]]="Gd",3,IF(fun[[#This Row],[BsmtExposure]]="Av",2,IF(fun[[#This Row],[BsmtExposure]]="Mn",1,0)))</f>
        <v>0</v>
      </c>
      <c r="AR586" t="s">
        <v>128</v>
      </c>
      <c r="AS586">
        <v>0</v>
      </c>
      <c r="AT586" t="s">
        <v>128</v>
      </c>
      <c r="AU586">
        <v>0</v>
      </c>
      <c r="AV586">
        <v>884</v>
      </c>
      <c r="AW586">
        <v>884</v>
      </c>
      <c r="AX586" t="s">
        <v>129</v>
      </c>
      <c r="AY586" t="s">
        <v>130</v>
      </c>
      <c r="AZ586">
        <f>IF(fun[[#This Row],[HeatingQC]]="Ex",5,IF(fun[[#This Row],[HeatingQC]]="Gd",4,IF(fun[[#This Row],[HeatingQC]]="TA",3,IF(fun[[#This Row],[HeatingQC]]="Fa",2,IF(fun[[#This Row],[HeatingQC]]="Po",1,0)))))</f>
        <v>5</v>
      </c>
      <c r="BA586" t="s">
        <v>131</v>
      </c>
      <c r="BB586" t="s">
        <v>132</v>
      </c>
      <c r="BC586">
        <v>989</v>
      </c>
      <c r="BD586">
        <v>584</v>
      </c>
      <c r="BE586">
        <v>0</v>
      </c>
      <c r="BF586">
        <v>1573</v>
      </c>
      <c r="BG586">
        <f>LOG(fun[[#This Row],[GrLivArea]])</f>
        <v>3.1967287226232868</v>
      </c>
      <c r="BH586">
        <v>0</v>
      </c>
      <c r="BI586">
        <v>0</v>
      </c>
      <c r="BJ586">
        <f>fun[[#This Row],[BsmtFullBath]]+(0.5*fun[[#This Row],[BsmtHalfBath]])</f>
        <v>0</v>
      </c>
      <c r="BK586">
        <v>1</v>
      </c>
      <c r="BL586">
        <v>0</v>
      </c>
      <c r="BM586">
        <f>fun[[#This Row],[HalfBath]]+fun[[#This Row],[TOTBaseBath]]+fun[[#This Row],[FullBath]]</f>
        <v>1</v>
      </c>
      <c r="BN586">
        <v>3</v>
      </c>
      <c r="BO586">
        <v>1</v>
      </c>
      <c r="BP586" t="s">
        <v>123</v>
      </c>
      <c r="BQ586">
        <f>IF(fun[[#This Row],[KitchenQual]]="Ex",5,IF(fun[[#This Row],[KitchenQual]]="Gd",4,IF(fun[[#This Row],[KitchenQual]]="TA",3,IF(fun[[#This Row],[KitchenQual]]="Fa",2,0))))</f>
        <v>4</v>
      </c>
      <c r="BR586">
        <v>6</v>
      </c>
      <c r="BS586" t="s">
        <v>133</v>
      </c>
      <c r="BT586">
        <v>0</v>
      </c>
      <c r="BU586" t="s">
        <v>109</v>
      </c>
      <c r="BV586">
        <f>IF(fun[[#This Row],[FireplaceQu]]="Ex",5,IF(fun[[#This Row],[FireplaceQu]]="Gd",4,IF(fun[[#This Row],[FireplaceQu]]="TA",3,IF(fun[[#This Row],[FireplaceQu]]="Fa",2,0))))</f>
        <v>0</v>
      </c>
      <c r="BW586" t="s">
        <v>153</v>
      </c>
      <c r="BX586">
        <v>1935</v>
      </c>
      <c r="BY586" t="s">
        <v>128</v>
      </c>
      <c r="BZ586">
        <v>1</v>
      </c>
      <c r="CA586">
        <v>240</v>
      </c>
      <c r="CB586" t="s">
        <v>124</v>
      </c>
      <c r="CC586">
        <f>IF(fun[[#This Row],[GarageQual]]="Ex",5,IF(fun[[#This Row],[GarageQual]]="Gd",4,IF(fun[[#This Row],[GarageQual]]="TA",3,IF(fun[[#This Row],[GarageQual]]="Fa",2,IF(fun[[#This Row],[GarageQual]]="Po",1,0)))))</f>
        <v>3</v>
      </c>
      <c r="CD586" t="s">
        <v>124</v>
      </c>
      <c r="CE586">
        <f>IF(fun[[#This Row],[GarageCond]]="Ex",5,IF(fun[[#This Row],[GarageCond]]="Gd",4,IF(fun[[#This Row],[GarageCond]]="TA",3,IF(fun[[#This Row],[GarageCond]]="Fa",2,IF(fun[[#This Row],[GarageCond]]="Po",1,0)))))</f>
        <v>3</v>
      </c>
      <c r="CF586" t="s">
        <v>131</v>
      </c>
      <c r="CG586">
        <v>0</v>
      </c>
      <c r="CH586">
        <v>0</v>
      </c>
      <c r="CI586">
        <v>54</v>
      </c>
      <c r="CJ586">
        <v>0</v>
      </c>
      <c r="CK586">
        <v>120</v>
      </c>
      <c r="CL586">
        <f>(0.5*fun[[#This Row],[WoodDeckSF]])+fun[[#This Row],[OpenPorchSF]]+(2*fun[[#This Row],[EnclosedPorch]])+(1.5*fun[[#This Row],[3SsnPorch]])+fun[[#This Row],[ScreenPorch]]</f>
        <v>228</v>
      </c>
      <c r="CM586">
        <v>0</v>
      </c>
      <c r="CN586" t="s">
        <v>109</v>
      </c>
      <c r="CO586">
        <f>IF(fun[[#This Row],[PoolQC]]="Ex",5,IF(fun[[#This Row],[PoolQC]]="Gd",4,IF(fun[[#This Row],[PoolQC]]="TA",3,IF(fun[[#This Row],[PoolQC]]="Fa",2,IF(fun[[#This Row],[PoolQC]]="Po",1,0)))))</f>
        <v>0</v>
      </c>
      <c r="CP586" t="s">
        <v>109</v>
      </c>
      <c r="CQ586" t="s">
        <v>109</v>
      </c>
      <c r="CR586">
        <v>0</v>
      </c>
      <c r="CS586">
        <v>7</v>
      </c>
      <c r="CT586">
        <v>2009</v>
      </c>
      <c r="CU586" t="s">
        <v>136</v>
      </c>
      <c r="CV586" t="s">
        <v>137</v>
      </c>
      <c r="CW586">
        <f>COUNTIF(fun[[#This Row],[Id]:[SaleCondition]],0)</f>
        <v>21</v>
      </c>
      <c r="CX586">
        <f>COUNTIF(fun[[#This Row],[Id]:[SaleCondition]],"NA")</f>
        <v>5</v>
      </c>
      <c r="CY586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586">
        <f>fun[NUM_ExCond]+fun[NUM_BsmtCond]+fun[NUM_GarCond]</f>
        <v>9</v>
      </c>
      <c r="DA5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5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54.75</v>
      </c>
      <c r="DC586">
        <v>133000</v>
      </c>
    </row>
    <row r="587" spans="1:107" x14ac:dyDescent="0.25">
      <c r="A587">
        <v>586</v>
      </c>
      <c r="B587">
        <v>20</v>
      </c>
      <c r="C587" t="s">
        <v>107</v>
      </c>
      <c r="D587">
        <f>IF(fun[[#This Row],[MSZoning]]="RL",1,0)</f>
        <v>1</v>
      </c>
      <c r="E587">
        <f>IF(fun[[#This Row],[rl]]="RM",1,0)</f>
        <v>0</v>
      </c>
      <c r="F587">
        <f>IF(fun[[#This Row],[rm]]="RH",1,0)</f>
        <v>0</v>
      </c>
      <c r="G587">
        <f>IF(fun[[#This Row],[rh]]="C (all)",1,0)</f>
        <v>0</v>
      </c>
      <c r="H587">
        <v>88</v>
      </c>
      <c r="I587">
        <f>IF(fun[[#This Row],[LotFrontage]]="NA",0,fun[[#This Row],[LotFrontage]])</f>
        <v>88</v>
      </c>
      <c r="J587">
        <v>11443</v>
      </c>
      <c r="K587" t="s">
        <v>108</v>
      </c>
      <c r="L587" t="s">
        <v>109</v>
      </c>
      <c r="M587" t="s">
        <v>110</v>
      </c>
      <c r="N587" t="s">
        <v>111</v>
      </c>
      <c r="O587" t="s">
        <v>112</v>
      </c>
      <c r="P587" t="s">
        <v>113</v>
      </c>
      <c r="Q587" t="s">
        <v>114</v>
      </c>
      <c r="R587" t="s">
        <v>215</v>
      </c>
      <c r="S587" t="s">
        <v>116</v>
      </c>
      <c r="T587" t="s">
        <v>116</v>
      </c>
      <c r="U587" t="s">
        <v>117</v>
      </c>
      <c r="V587" t="s">
        <v>141</v>
      </c>
      <c r="W587">
        <v>8</v>
      </c>
      <c r="X587">
        <v>5</v>
      </c>
      <c r="Y587">
        <v>2005</v>
      </c>
      <c r="Z587">
        <v>2006</v>
      </c>
      <c r="AA587" t="s">
        <v>178</v>
      </c>
      <c r="AB587" t="s">
        <v>120</v>
      </c>
      <c r="AC587" t="s">
        <v>121</v>
      </c>
      <c r="AD587" t="s">
        <v>121</v>
      </c>
      <c r="AE587" t="s">
        <v>122</v>
      </c>
      <c r="AF587">
        <v>208</v>
      </c>
      <c r="AG587" t="s">
        <v>123</v>
      </c>
      <c r="AH587">
        <f>IF(fun[[#This Row],[ExterQual]]="Ex",5,IF(fun[[#This Row],[ExterQual]]="Gd",4,IF(fun[[#This Row],[ExterQual]]="TA",3,IF(fun[[#This Row],[ExterQual]]="Fa",2,1))))</f>
        <v>4</v>
      </c>
      <c r="AI587" t="s">
        <v>124</v>
      </c>
      <c r="AJ587">
        <f>IF(fun[[#This Row],[ExterCond]]="Ex",5,IF(fun[[#This Row],[ExterCond]]="Gd",4,IF(fun[[#This Row],[ExterCond]]="TA",3,IF(fun[[#This Row],[ExterCond]]="Fa",2,1))))</f>
        <v>3</v>
      </c>
      <c r="AK587" t="s">
        <v>125</v>
      </c>
      <c r="AL587" t="s">
        <v>130</v>
      </c>
      <c r="AM587">
        <f>IF(fun[[#This Row],[BsmtQual]]="Ex",5,IF(fun[[#This Row],[BsmtQual]]="Gd",4,IF(fun[[#This Row],[BsmtQual]]="TA",3,IF(fun[[#This Row],[BsmtQual]]="Fa",2,IF(fun[[#This Row],[BsmtQual]]="Po",1,0)))))</f>
        <v>5</v>
      </c>
      <c r="AN587" t="s">
        <v>124</v>
      </c>
      <c r="AO587">
        <f>IF(fun[[#This Row],[BsmtCond]]="Ex",5,IF(fun[[#This Row],[BsmtCond]]="Gd",4,IF(fun[[#This Row],[BsmtCond]]="TA",3,IF(fun[[#This Row],[BsmtCond]]="Fa",2,IF(fun[[#This Row],[BsmtCond]]="Po",1,0)))))</f>
        <v>3</v>
      </c>
      <c r="AP587" t="s">
        <v>123</v>
      </c>
      <c r="AQ587">
        <f>IF(fun[[#This Row],[BsmtExposure]]="Gd",3,IF(fun[[#This Row],[BsmtExposure]]="Av",2,IF(fun[[#This Row],[BsmtExposure]]="Mn",1,0)))</f>
        <v>3</v>
      </c>
      <c r="AR587" t="s">
        <v>127</v>
      </c>
      <c r="AS587">
        <v>1460</v>
      </c>
      <c r="AT587" t="s">
        <v>128</v>
      </c>
      <c r="AU587">
        <v>0</v>
      </c>
      <c r="AV587">
        <v>408</v>
      </c>
      <c r="AW587">
        <v>1868</v>
      </c>
      <c r="AX587" t="s">
        <v>129</v>
      </c>
      <c r="AY587" t="s">
        <v>130</v>
      </c>
      <c r="AZ587">
        <f>IF(fun[[#This Row],[HeatingQC]]="Ex",5,IF(fun[[#This Row],[HeatingQC]]="Gd",4,IF(fun[[#This Row],[HeatingQC]]="TA",3,IF(fun[[#This Row],[HeatingQC]]="Fa",2,IF(fun[[#This Row],[HeatingQC]]="Po",1,0)))))</f>
        <v>5</v>
      </c>
      <c r="BA587" t="s">
        <v>131</v>
      </c>
      <c r="BB587" t="s">
        <v>132</v>
      </c>
      <c r="BC587">
        <v>2028</v>
      </c>
      <c r="BD587">
        <v>0</v>
      </c>
      <c r="BE587">
        <v>0</v>
      </c>
      <c r="BF587">
        <v>2028</v>
      </c>
      <c r="BG587">
        <f>LOG(fun[[#This Row],[GrLivArea]])</f>
        <v>3.3070679506612985</v>
      </c>
      <c r="BH587">
        <v>1</v>
      </c>
      <c r="BI587">
        <v>0</v>
      </c>
      <c r="BJ587">
        <f>fun[[#This Row],[BsmtFullBath]]+(0.5*fun[[#This Row],[BsmtHalfBath]])</f>
        <v>1</v>
      </c>
      <c r="BK587">
        <v>2</v>
      </c>
      <c r="BL587">
        <v>0</v>
      </c>
      <c r="BM587">
        <f>fun[[#This Row],[HalfBath]]+fun[[#This Row],[TOTBaseBath]]+fun[[#This Row],[FullBath]]</f>
        <v>3</v>
      </c>
      <c r="BN587">
        <v>2</v>
      </c>
      <c r="BO587">
        <v>1</v>
      </c>
      <c r="BP587" t="s">
        <v>123</v>
      </c>
      <c r="BQ587">
        <f>IF(fun[[#This Row],[KitchenQual]]="Ex",5,IF(fun[[#This Row],[KitchenQual]]="Gd",4,IF(fun[[#This Row],[KitchenQual]]="TA",3,IF(fun[[#This Row],[KitchenQual]]="Fa",2,0))))</f>
        <v>4</v>
      </c>
      <c r="BR587">
        <v>7</v>
      </c>
      <c r="BS587" t="s">
        <v>133</v>
      </c>
      <c r="BT587">
        <v>2</v>
      </c>
      <c r="BU587" t="s">
        <v>123</v>
      </c>
      <c r="BV587">
        <f>IF(fun[[#This Row],[FireplaceQu]]="Ex",5,IF(fun[[#This Row],[FireplaceQu]]="Gd",4,IF(fun[[#This Row],[FireplaceQu]]="TA",3,IF(fun[[#This Row],[FireplaceQu]]="Fa",2,0))))</f>
        <v>4</v>
      </c>
      <c r="BW587" t="s">
        <v>134</v>
      </c>
      <c r="BX587">
        <v>2005</v>
      </c>
      <c r="BY587" t="s">
        <v>135</v>
      </c>
      <c r="BZ587">
        <v>3</v>
      </c>
      <c r="CA587">
        <v>880</v>
      </c>
      <c r="CB587" t="s">
        <v>124</v>
      </c>
      <c r="CC587">
        <f>IF(fun[[#This Row],[GarageQual]]="Ex",5,IF(fun[[#This Row],[GarageQual]]="Gd",4,IF(fun[[#This Row],[GarageQual]]="TA",3,IF(fun[[#This Row],[GarageQual]]="Fa",2,IF(fun[[#This Row],[GarageQual]]="Po",1,0)))))</f>
        <v>3</v>
      </c>
      <c r="CD587" t="s">
        <v>124</v>
      </c>
      <c r="CE587">
        <f>IF(fun[[#This Row],[GarageCond]]="Ex",5,IF(fun[[#This Row],[GarageCond]]="Gd",4,IF(fun[[#This Row],[GarageCond]]="TA",3,IF(fun[[#This Row],[GarageCond]]="Fa",2,IF(fun[[#This Row],[GarageCond]]="Po",1,0)))))</f>
        <v>3</v>
      </c>
      <c r="CF587" t="s">
        <v>131</v>
      </c>
      <c r="CG587">
        <v>326</v>
      </c>
      <c r="CH587">
        <v>66</v>
      </c>
      <c r="CI587">
        <v>0</v>
      </c>
      <c r="CJ587">
        <v>0</v>
      </c>
      <c r="CK587">
        <v>0</v>
      </c>
      <c r="CL587">
        <f>(0.5*fun[[#This Row],[WoodDeckSF]])+fun[[#This Row],[OpenPorchSF]]+(2*fun[[#This Row],[EnclosedPorch]])+(1.5*fun[[#This Row],[3SsnPorch]])+fun[[#This Row],[ScreenPorch]]</f>
        <v>229</v>
      </c>
      <c r="CM587">
        <v>0</v>
      </c>
      <c r="CN587" t="s">
        <v>109</v>
      </c>
      <c r="CO587">
        <f>IF(fun[[#This Row],[PoolQC]]="Ex",5,IF(fun[[#This Row],[PoolQC]]="Gd",4,IF(fun[[#This Row],[PoolQC]]="TA",3,IF(fun[[#This Row],[PoolQC]]="Fa",2,IF(fun[[#This Row],[PoolQC]]="Po",1,0)))))</f>
        <v>0</v>
      </c>
      <c r="CP587" t="s">
        <v>109</v>
      </c>
      <c r="CQ587" t="s">
        <v>109</v>
      </c>
      <c r="CR587">
        <v>0</v>
      </c>
      <c r="CS587">
        <v>3</v>
      </c>
      <c r="CT587">
        <v>2006</v>
      </c>
      <c r="CU587" t="s">
        <v>184</v>
      </c>
      <c r="CV587" t="s">
        <v>185</v>
      </c>
      <c r="CW587">
        <f>COUNTIF(fun[[#This Row],[Id]:[SaleCondition]],0)</f>
        <v>14</v>
      </c>
      <c r="CX587">
        <f>COUNTIF(fun[[#This Row],[Id]:[SaleCondition]],"NA")</f>
        <v>4</v>
      </c>
      <c r="CY587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587">
        <f>fun[NUM_ExCond]+fun[NUM_BsmtCond]+fun[NUM_GarCond]</f>
        <v>9</v>
      </c>
      <c r="DA5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5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587">
        <v>369900</v>
      </c>
    </row>
    <row r="588" spans="1:107" x14ac:dyDescent="0.25">
      <c r="A588">
        <v>587</v>
      </c>
      <c r="B588">
        <v>30</v>
      </c>
      <c r="C588" t="s">
        <v>107</v>
      </c>
      <c r="D588">
        <f>IF(fun[[#This Row],[MSZoning]]="RL",1,0)</f>
        <v>1</v>
      </c>
      <c r="E588">
        <f>IF(fun[[#This Row],[rl]]="RM",1,0)</f>
        <v>0</v>
      </c>
      <c r="F588">
        <f>IF(fun[[#This Row],[rm]]="RH",1,0)</f>
        <v>0</v>
      </c>
      <c r="G588">
        <f>IF(fun[[#This Row],[rh]]="C (all)",1,0)</f>
        <v>0</v>
      </c>
      <c r="H588">
        <v>55</v>
      </c>
      <c r="I588">
        <f>IF(fun[[#This Row],[LotFrontage]]="NA",0,fun[[#This Row],[LotFrontage]])</f>
        <v>55</v>
      </c>
      <c r="J588">
        <v>10267</v>
      </c>
      <c r="K588" t="s">
        <v>108</v>
      </c>
      <c r="L588" t="s">
        <v>109</v>
      </c>
      <c r="M588" t="s">
        <v>110</v>
      </c>
      <c r="N588" t="s">
        <v>111</v>
      </c>
      <c r="O588" t="s">
        <v>112</v>
      </c>
      <c r="P588" t="s">
        <v>113</v>
      </c>
      <c r="Q588" t="s">
        <v>114</v>
      </c>
      <c r="R588" t="s">
        <v>174</v>
      </c>
      <c r="S588" t="s">
        <v>228</v>
      </c>
      <c r="T588" t="s">
        <v>116</v>
      </c>
      <c r="U588" t="s">
        <v>117</v>
      </c>
      <c r="V588" t="s">
        <v>141</v>
      </c>
      <c r="W588">
        <v>6</v>
      </c>
      <c r="X588">
        <v>7</v>
      </c>
      <c r="Y588">
        <v>1918</v>
      </c>
      <c r="Z588">
        <v>2000</v>
      </c>
      <c r="AA588" t="s">
        <v>119</v>
      </c>
      <c r="AB588" t="s">
        <v>120</v>
      </c>
      <c r="AC588" t="s">
        <v>229</v>
      </c>
      <c r="AD588" t="s">
        <v>151</v>
      </c>
      <c r="AE588" t="s">
        <v>143</v>
      </c>
      <c r="AF588">
        <v>0</v>
      </c>
      <c r="AG588" t="s">
        <v>124</v>
      </c>
      <c r="AH588">
        <f>IF(fun[[#This Row],[ExterQual]]="Ex",5,IF(fun[[#This Row],[ExterQual]]="Gd",4,IF(fun[[#This Row],[ExterQual]]="TA",3,IF(fun[[#This Row],[ExterQual]]="Fa",2,1))))</f>
        <v>3</v>
      </c>
      <c r="AI588" t="s">
        <v>123</v>
      </c>
      <c r="AJ588">
        <f>IF(fun[[#This Row],[ExterCond]]="Ex",5,IF(fun[[#This Row],[ExterCond]]="Gd",4,IF(fun[[#This Row],[ExterCond]]="TA",3,IF(fun[[#This Row],[ExterCond]]="Fa",2,1))))</f>
        <v>4</v>
      </c>
      <c r="AK588" t="s">
        <v>152</v>
      </c>
      <c r="AL588" t="s">
        <v>124</v>
      </c>
      <c r="AM588">
        <f>IF(fun[[#This Row],[BsmtQual]]="Ex",5,IF(fun[[#This Row],[BsmtQual]]="Gd",4,IF(fun[[#This Row],[BsmtQual]]="TA",3,IF(fun[[#This Row],[BsmtQual]]="Fa",2,IF(fun[[#This Row],[BsmtQual]]="Po",1,0)))))</f>
        <v>3</v>
      </c>
      <c r="AN588" t="s">
        <v>123</v>
      </c>
      <c r="AO588">
        <f>IF(fun[[#This Row],[BsmtCond]]="Ex",5,IF(fun[[#This Row],[BsmtCond]]="Gd",4,IF(fun[[#This Row],[BsmtCond]]="TA",3,IF(fun[[#This Row],[BsmtCond]]="Fa",2,IF(fun[[#This Row],[BsmtCond]]="Po",1,0)))))</f>
        <v>4</v>
      </c>
      <c r="AP588" t="s">
        <v>147</v>
      </c>
      <c r="AQ588">
        <f>IF(fun[[#This Row],[BsmtExposure]]="Gd",3,IF(fun[[#This Row],[BsmtExposure]]="Av",2,IF(fun[[#This Row],[BsmtExposure]]="Mn",1,0)))</f>
        <v>1</v>
      </c>
      <c r="AR588" t="s">
        <v>179</v>
      </c>
      <c r="AS588">
        <v>210</v>
      </c>
      <c r="AT588" t="s">
        <v>145</v>
      </c>
      <c r="AU588">
        <v>606</v>
      </c>
      <c r="AV588">
        <v>0</v>
      </c>
      <c r="AW588">
        <v>816</v>
      </c>
      <c r="AX588" t="s">
        <v>129</v>
      </c>
      <c r="AY588" t="s">
        <v>130</v>
      </c>
      <c r="AZ588">
        <f>IF(fun[[#This Row],[HeatingQC]]="Ex",5,IF(fun[[#This Row],[HeatingQC]]="Gd",4,IF(fun[[#This Row],[HeatingQC]]="TA",3,IF(fun[[#This Row],[HeatingQC]]="Fa",2,IF(fun[[#This Row],[HeatingQC]]="Po",1,0)))))</f>
        <v>5</v>
      </c>
      <c r="BA588" t="s">
        <v>131</v>
      </c>
      <c r="BB588" t="s">
        <v>132</v>
      </c>
      <c r="BC588">
        <v>838</v>
      </c>
      <c r="BD588">
        <v>0</v>
      </c>
      <c r="BE588">
        <v>0</v>
      </c>
      <c r="BF588">
        <v>838</v>
      </c>
      <c r="BG588">
        <f>LOG(fun[[#This Row],[GrLivArea]])</f>
        <v>2.9232440186302764</v>
      </c>
      <c r="BH588">
        <v>1</v>
      </c>
      <c r="BI588">
        <v>0</v>
      </c>
      <c r="BJ588">
        <f>fun[[#This Row],[BsmtFullBath]]+(0.5*fun[[#This Row],[BsmtHalfBath]])</f>
        <v>1</v>
      </c>
      <c r="BK588">
        <v>1</v>
      </c>
      <c r="BL588">
        <v>0</v>
      </c>
      <c r="BM588">
        <f>fun[[#This Row],[HalfBath]]+fun[[#This Row],[TOTBaseBath]]+fun[[#This Row],[FullBath]]</f>
        <v>2</v>
      </c>
      <c r="BN588">
        <v>2</v>
      </c>
      <c r="BO588">
        <v>1</v>
      </c>
      <c r="BP588" t="s">
        <v>173</v>
      </c>
      <c r="BQ588">
        <f>IF(fun[[#This Row],[KitchenQual]]="Ex",5,IF(fun[[#This Row],[KitchenQual]]="Gd",4,IF(fun[[#This Row],[KitchenQual]]="TA",3,IF(fun[[#This Row],[KitchenQual]]="Fa",2,0))))</f>
        <v>2</v>
      </c>
      <c r="BR588">
        <v>5</v>
      </c>
      <c r="BS588" t="s">
        <v>133</v>
      </c>
      <c r="BT588">
        <v>0</v>
      </c>
      <c r="BU588" t="s">
        <v>109</v>
      </c>
      <c r="BV588">
        <f>IF(fun[[#This Row],[FireplaceQu]]="Ex",5,IF(fun[[#This Row],[FireplaceQu]]="Gd",4,IF(fun[[#This Row],[FireplaceQu]]="TA",3,IF(fun[[#This Row],[FireplaceQu]]="Fa",2,0))))</f>
        <v>0</v>
      </c>
      <c r="BW588" t="s">
        <v>153</v>
      </c>
      <c r="BX588">
        <v>1961</v>
      </c>
      <c r="BY588" t="s">
        <v>183</v>
      </c>
      <c r="BZ588">
        <v>1</v>
      </c>
      <c r="CA588">
        <v>275</v>
      </c>
      <c r="CB588" t="s">
        <v>124</v>
      </c>
      <c r="CC588">
        <f>IF(fun[[#This Row],[GarageQual]]="Ex",5,IF(fun[[#This Row],[GarageQual]]="Gd",4,IF(fun[[#This Row],[GarageQual]]="TA",3,IF(fun[[#This Row],[GarageQual]]="Fa",2,IF(fun[[#This Row],[GarageQual]]="Po",1,0)))))</f>
        <v>3</v>
      </c>
      <c r="CD588" t="s">
        <v>124</v>
      </c>
      <c r="CE588">
        <f>IF(fun[[#This Row],[GarageCond]]="Ex",5,IF(fun[[#This Row],[GarageCond]]="Gd",4,IF(fun[[#This Row],[GarageCond]]="TA",3,IF(fun[[#This Row],[GarageCond]]="Fa",2,IF(fun[[#This Row],[GarageCond]]="Po",1,0)))))</f>
        <v>3</v>
      </c>
      <c r="CF588" t="s">
        <v>203</v>
      </c>
      <c r="CG588">
        <v>0</v>
      </c>
      <c r="CH588">
        <v>0</v>
      </c>
      <c r="CI588">
        <v>112</v>
      </c>
      <c r="CJ588">
        <v>0</v>
      </c>
      <c r="CK588">
        <v>0</v>
      </c>
      <c r="CL588">
        <f>(0.5*fun[[#This Row],[WoodDeckSF]])+fun[[#This Row],[OpenPorchSF]]+(2*fun[[#This Row],[EnclosedPorch]])+(1.5*fun[[#This Row],[3SsnPorch]])+fun[[#This Row],[ScreenPorch]]</f>
        <v>224</v>
      </c>
      <c r="CM588">
        <v>0</v>
      </c>
      <c r="CN588" t="s">
        <v>109</v>
      </c>
      <c r="CO588">
        <f>IF(fun[[#This Row],[PoolQC]]="Ex",5,IF(fun[[#This Row],[PoolQC]]="Gd",4,IF(fun[[#This Row],[PoolQC]]="TA",3,IF(fun[[#This Row],[PoolQC]]="Fa",2,IF(fun[[#This Row],[PoolQC]]="Po",1,0)))))</f>
        <v>0</v>
      </c>
      <c r="CP588" t="s">
        <v>244</v>
      </c>
      <c r="CQ588" t="s">
        <v>109</v>
      </c>
      <c r="CR588">
        <v>0</v>
      </c>
      <c r="CS588">
        <v>5</v>
      </c>
      <c r="CT588">
        <v>2008</v>
      </c>
      <c r="CU588" t="s">
        <v>136</v>
      </c>
      <c r="CV588" t="s">
        <v>137</v>
      </c>
      <c r="CW588">
        <f>COUNTIF(fun[[#This Row],[Id]:[SaleCondition]],0)</f>
        <v>18</v>
      </c>
      <c r="CX588">
        <f>COUNTIF(fun[[#This Row],[Id]:[SaleCondition]],"NA")</f>
        <v>4</v>
      </c>
      <c r="CY588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588">
        <f>fun[NUM_ExCond]+fun[NUM_BsmtCond]+fun[NUM_GarCond]</f>
        <v>11</v>
      </c>
      <c r="DA5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5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65.25</v>
      </c>
      <c r="DC588">
        <v>130000</v>
      </c>
    </row>
    <row r="589" spans="1:107" x14ac:dyDescent="0.25">
      <c r="A589">
        <v>588</v>
      </c>
      <c r="B589">
        <v>85</v>
      </c>
      <c r="C589" t="s">
        <v>107</v>
      </c>
      <c r="D589">
        <f>IF(fun[[#This Row],[MSZoning]]="RL",1,0)</f>
        <v>1</v>
      </c>
      <c r="E589">
        <f>IF(fun[[#This Row],[rl]]="RM",1,0)</f>
        <v>0</v>
      </c>
      <c r="F589">
        <f>IF(fun[[#This Row],[rm]]="RH",1,0)</f>
        <v>0</v>
      </c>
      <c r="G589">
        <f>IF(fun[[#This Row],[rh]]="C (all)",1,0)</f>
        <v>0</v>
      </c>
      <c r="H589">
        <v>74</v>
      </c>
      <c r="I589">
        <f>IF(fun[[#This Row],[LotFrontage]]="NA",0,fun[[#This Row],[LotFrontage]])</f>
        <v>74</v>
      </c>
      <c r="J589">
        <v>8740</v>
      </c>
      <c r="K589" t="s">
        <v>108</v>
      </c>
      <c r="L589" t="s">
        <v>109</v>
      </c>
      <c r="M589" t="s">
        <v>146</v>
      </c>
      <c r="N589" t="s">
        <v>111</v>
      </c>
      <c r="O589" t="s">
        <v>112</v>
      </c>
      <c r="P589" t="s">
        <v>113</v>
      </c>
      <c r="Q589" t="s">
        <v>114</v>
      </c>
      <c r="R589" t="s">
        <v>177</v>
      </c>
      <c r="S589" t="s">
        <v>116</v>
      </c>
      <c r="T589" t="s">
        <v>116</v>
      </c>
      <c r="U589" t="s">
        <v>117</v>
      </c>
      <c r="V589" t="s">
        <v>217</v>
      </c>
      <c r="W589">
        <v>5</v>
      </c>
      <c r="X589">
        <v>6</v>
      </c>
      <c r="Y589">
        <v>1982</v>
      </c>
      <c r="Z589">
        <v>1982</v>
      </c>
      <c r="AA589" t="s">
        <v>178</v>
      </c>
      <c r="AB589" t="s">
        <v>120</v>
      </c>
      <c r="AC589" t="s">
        <v>166</v>
      </c>
      <c r="AD589" t="s">
        <v>166</v>
      </c>
      <c r="AE589" t="s">
        <v>143</v>
      </c>
      <c r="AF589">
        <v>0</v>
      </c>
      <c r="AG589" t="s">
        <v>124</v>
      </c>
      <c r="AH589">
        <f>IF(fun[[#This Row],[ExterQual]]="Ex",5,IF(fun[[#This Row],[ExterQual]]="Gd",4,IF(fun[[#This Row],[ExterQual]]="TA",3,IF(fun[[#This Row],[ExterQual]]="Fa",2,1))))</f>
        <v>3</v>
      </c>
      <c r="AI589" t="s">
        <v>124</v>
      </c>
      <c r="AJ589">
        <f>IF(fun[[#This Row],[ExterCond]]="Ex",5,IF(fun[[#This Row],[ExterCond]]="Gd",4,IF(fun[[#This Row],[ExterCond]]="TA",3,IF(fun[[#This Row],[ExterCond]]="Fa",2,1))))</f>
        <v>3</v>
      </c>
      <c r="AK589" t="s">
        <v>144</v>
      </c>
      <c r="AL589" t="s">
        <v>124</v>
      </c>
      <c r="AM589">
        <f>IF(fun[[#This Row],[BsmtQual]]="Ex",5,IF(fun[[#This Row],[BsmtQual]]="Gd",4,IF(fun[[#This Row],[BsmtQual]]="TA",3,IF(fun[[#This Row],[BsmtQual]]="Fa",2,IF(fun[[#This Row],[BsmtQual]]="Po",1,0)))))</f>
        <v>3</v>
      </c>
      <c r="AN589" t="s">
        <v>124</v>
      </c>
      <c r="AO589">
        <f>IF(fun[[#This Row],[BsmtCond]]="Ex",5,IF(fun[[#This Row],[BsmtCond]]="Gd",4,IF(fun[[#This Row],[BsmtCond]]="TA",3,IF(fun[[#This Row],[BsmtCond]]="Fa",2,IF(fun[[#This Row],[BsmtCond]]="Po",1,0)))))</f>
        <v>3</v>
      </c>
      <c r="AP589" t="s">
        <v>156</v>
      </c>
      <c r="AQ589">
        <f>IF(fun[[#This Row],[BsmtExposure]]="Gd",3,IF(fun[[#This Row],[BsmtExposure]]="Av",2,IF(fun[[#This Row],[BsmtExposure]]="Mn",1,0)))</f>
        <v>2</v>
      </c>
      <c r="AR589" t="s">
        <v>145</v>
      </c>
      <c r="AS589">
        <v>672</v>
      </c>
      <c r="AT589" t="s">
        <v>128</v>
      </c>
      <c r="AU589">
        <v>0</v>
      </c>
      <c r="AV589">
        <v>168</v>
      </c>
      <c r="AW589">
        <v>840</v>
      </c>
      <c r="AX589" t="s">
        <v>129</v>
      </c>
      <c r="AY589" t="s">
        <v>124</v>
      </c>
      <c r="AZ589">
        <f>IF(fun[[#This Row],[HeatingQC]]="Ex",5,IF(fun[[#This Row],[HeatingQC]]="Gd",4,IF(fun[[#This Row],[HeatingQC]]="TA",3,IF(fun[[#This Row],[HeatingQC]]="Fa",2,IF(fun[[#This Row],[HeatingQC]]="Po",1,0)))))</f>
        <v>3</v>
      </c>
      <c r="BA589" t="s">
        <v>131</v>
      </c>
      <c r="BB589" t="s">
        <v>132</v>
      </c>
      <c r="BC589">
        <v>860</v>
      </c>
      <c r="BD589">
        <v>0</v>
      </c>
      <c r="BE589">
        <v>0</v>
      </c>
      <c r="BF589">
        <v>860</v>
      </c>
      <c r="BG589">
        <f>LOG(fun[[#This Row],[GrLivArea]])</f>
        <v>2.9344984512435679</v>
      </c>
      <c r="BH589">
        <v>1</v>
      </c>
      <c r="BI589">
        <v>0</v>
      </c>
      <c r="BJ589">
        <f>fun[[#This Row],[BsmtFullBath]]+(0.5*fun[[#This Row],[BsmtHalfBath]])</f>
        <v>1</v>
      </c>
      <c r="BK589">
        <v>1</v>
      </c>
      <c r="BL589">
        <v>0</v>
      </c>
      <c r="BM589">
        <f>fun[[#This Row],[HalfBath]]+fun[[#This Row],[TOTBaseBath]]+fun[[#This Row],[FullBath]]</f>
        <v>2</v>
      </c>
      <c r="BN589">
        <v>2</v>
      </c>
      <c r="BO589">
        <v>1</v>
      </c>
      <c r="BP589" t="s">
        <v>124</v>
      </c>
      <c r="BQ589">
        <f>IF(fun[[#This Row],[KitchenQual]]="Ex",5,IF(fun[[#This Row],[KitchenQual]]="Gd",4,IF(fun[[#This Row],[KitchenQual]]="TA",3,IF(fun[[#This Row],[KitchenQual]]="Fa",2,0))))</f>
        <v>3</v>
      </c>
      <c r="BR589">
        <v>4</v>
      </c>
      <c r="BS589" t="s">
        <v>133</v>
      </c>
      <c r="BT589">
        <v>0</v>
      </c>
      <c r="BU589" t="s">
        <v>109</v>
      </c>
      <c r="BV589">
        <f>IF(fun[[#This Row],[FireplaceQu]]="Ex",5,IF(fun[[#This Row],[FireplaceQu]]="Gd",4,IF(fun[[#This Row],[FireplaceQu]]="TA",3,IF(fun[[#This Row],[FireplaceQu]]="Fa",2,0))))</f>
        <v>0</v>
      </c>
      <c r="BW589" t="s">
        <v>153</v>
      </c>
      <c r="BX589">
        <v>1996</v>
      </c>
      <c r="BY589" t="s">
        <v>128</v>
      </c>
      <c r="BZ589">
        <v>2</v>
      </c>
      <c r="CA589">
        <v>528</v>
      </c>
      <c r="CB589" t="s">
        <v>124</v>
      </c>
      <c r="CC589">
        <f>IF(fun[[#This Row],[GarageQual]]="Ex",5,IF(fun[[#This Row],[GarageQual]]="Gd",4,IF(fun[[#This Row],[GarageQual]]="TA",3,IF(fun[[#This Row],[GarageQual]]="Fa",2,IF(fun[[#This Row],[GarageQual]]="Po",1,0)))))</f>
        <v>3</v>
      </c>
      <c r="CD589" t="s">
        <v>124</v>
      </c>
      <c r="CE589">
        <f>IF(fun[[#This Row],[GarageCond]]="Ex",5,IF(fun[[#This Row],[GarageCond]]="Gd",4,IF(fun[[#This Row],[GarageCond]]="TA",3,IF(fun[[#This Row],[GarageCond]]="Fa",2,IF(fun[[#This Row],[GarageCond]]="Po",1,0)))))</f>
        <v>3</v>
      </c>
      <c r="CF589" t="s">
        <v>131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f>(0.5*fun[[#This Row],[WoodDeckSF]])+fun[[#This Row],[OpenPorchSF]]+(2*fun[[#This Row],[EnclosedPorch]])+(1.5*fun[[#This Row],[3SsnPorch]])+fun[[#This Row],[ScreenPorch]]</f>
        <v>0</v>
      </c>
      <c r="CM589">
        <v>0</v>
      </c>
      <c r="CN589" t="s">
        <v>109</v>
      </c>
      <c r="CO589">
        <f>IF(fun[[#This Row],[PoolQC]]="Ex",5,IF(fun[[#This Row],[PoolQC]]="Gd",4,IF(fun[[#This Row],[PoolQC]]="TA",3,IF(fun[[#This Row],[PoolQC]]="Fa",2,IF(fun[[#This Row],[PoolQC]]="Po",1,0)))))</f>
        <v>0</v>
      </c>
      <c r="CP589" t="s">
        <v>109</v>
      </c>
      <c r="CQ589" t="s">
        <v>109</v>
      </c>
      <c r="CR589">
        <v>0</v>
      </c>
      <c r="CS589">
        <v>7</v>
      </c>
      <c r="CT589">
        <v>2009</v>
      </c>
      <c r="CU589" t="s">
        <v>136</v>
      </c>
      <c r="CV589" t="s">
        <v>137</v>
      </c>
      <c r="CW589">
        <f>COUNTIF(fun[[#This Row],[Id]:[SaleCondition]],0)</f>
        <v>20</v>
      </c>
      <c r="CX589">
        <f>COUNTIF(fun[[#This Row],[Id]:[SaleCondition]],"NA")</f>
        <v>5</v>
      </c>
      <c r="CY589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589">
        <f>fun[NUM_ExCond]+fun[NUM_BsmtCond]+fun[NUM_GarCond]</f>
        <v>9</v>
      </c>
      <c r="DA5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5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589">
        <v>137000</v>
      </c>
    </row>
    <row r="590" spans="1:107" x14ac:dyDescent="0.25">
      <c r="A590">
        <v>589</v>
      </c>
      <c r="B590">
        <v>20</v>
      </c>
      <c r="C590" t="s">
        <v>107</v>
      </c>
      <c r="D590">
        <f>IF(fun[[#This Row],[MSZoning]]="RL",1,0)</f>
        <v>1</v>
      </c>
      <c r="E590">
        <f>IF(fun[[#This Row],[rl]]="RM",1,0)</f>
        <v>0</v>
      </c>
      <c r="F590">
        <f>IF(fun[[#This Row],[rm]]="RH",1,0)</f>
        <v>0</v>
      </c>
      <c r="G590">
        <f>IF(fun[[#This Row],[rh]]="C (all)",1,0)</f>
        <v>0</v>
      </c>
      <c r="H590">
        <v>65</v>
      </c>
      <c r="I590">
        <f>IF(fun[[#This Row],[LotFrontage]]="NA",0,fun[[#This Row],[LotFrontage]])</f>
        <v>65</v>
      </c>
      <c r="J590">
        <v>25095</v>
      </c>
      <c r="K590" t="s">
        <v>108</v>
      </c>
      <c r="L590" t="s">
        <v>109</v>
      </c>
      <c r="M590" t="s">
        <v>146</v>
      </c>
      <c r="N590" t="s">
        <v>221</v>
      </c>
      <c r="O590" t="s">
        <v>112</v>
      </c>
      <c r="P590" t="s">
        <v>113</v>
      </c>
      <c r="Q590" t="s">
        <v>239</v>
      </c>
      <c r="R590" t="s">
        <v>231</v>
      </c>
      <c r="S590" t="s">
        <v>116</v>
      </c>
      <c r="T590" t="s">
        <v>116</v>
      </c>
      <c r="U590" t="s">
        <v>117</v>
      </c>
      <c r="V590" t="s">
        <v>141</v>
      </c>
      <c r="W590">
        <v>5</v>
      </c>
      <c r="X590">
        <v>8</v>
      </c>
      <c r="Y590">
        <v>1968</v>
      </c>
      <c r="Z590">
        <v>2003</v>
      </c>
      <c r="AA590" t="s">
        <v>240</v>
      </c>
      <c r="AB590" t="s">
        <v>268</v>
      </c>
      <c r="AC590" t="s">
        <v>150</v>
      </c>
      <c r="AD590" t="s">
        <v>150</v>
      </c>
      <c r="AE590" t="s">
        <v>143</v>
      </c>
      <c r="AF590">
        <v>0</v>
      </c>
      <c r="AG590" t="s">
        <v>124</v>
      </c>
      <c r="AH590">
        <f>IF(fun[[#This Row],[ExterQual]]="Ex",5,IF(fun[[#This Row],[ExterQual]]="Gd",4,IF(fun[[#This Row],[ExterQual]]="TA",3,IF(fun[[#This Row],[ExterQual]]="Fa",2,1))))</f>
        <v>3</v>
      </c>
      <c r="AI590" t="s">
        <v>124</v>
      </c>
      <c r="AJ590">
        <f>IF(fun[[#This Row],[ExterCond]]="Ex",5,IF(fun[[#This Row],[ExterCond]]="Gd",4,IF(fun[[#This Row],[ExterCond]]="TA",3,IF(fun[[#This Row],[ExterCond]]="Fa",2,1))))</f>
        <v>3</v>
      </c>
      <c r="AK590" t="s">
        <v>144</v>
      </c>
      <c r="AL590" t="s">
        <v>124</v>
      </c>
      <c r="AM590">
        <f>IF(fun[[#This Row],[BsmtQual]]="Ex",5,IF(fun[[#This Row],[BsmtQual]]="Gd",4,IF(fun[[#This Row],[BsmtQual]]="TA",3,IF(fun[[#This Row],[BsmtQual]]="Fa",2,IF(fun[[#This Row],[BsmtQual]]="Po",1,0)))))</f>
        <v>3</v>
      </c>
      <c r="AN590" t="s">
        <v>124</v>
      </c>
      <c r="AO590">
        <f>IF(fun[[#This Row],[BsmtCond]]="Ex",5,IF(fun[[#This Row],[BsmtCond]]="Gd",4,IF(fun[[#This Row],[BsmtCond]]="TA",3,IF(fun[[#This Row],[BsmtCond]]="Fa",2,IF(fun[[#This Row],[BsmtCond]]="Po",1,0)))))</f>
        <v>3</v>
      </c>
      <c r="AP590" t="s">
        <v>123</v>
      </c>
      <c r="AQ590">
        <f>IF(fun[[#This Row],[BsmtExposure]]="Gd",3,IF(fun[[#This Row],[BsmtExposure]]="Av",2,IF(fun[[#This Row],[BsmtExposure]]="Mn",1,0)))</f>
        <v>3</v>
      </c>
      <c r="AR590" t="s">
        <v>127</v>
      </c>
      <c r="AS590">
        <v>1324</v>
      </c>
      <c r="AT590" t="s">
        <v>128</v>
      </c>
      <c r="AU590">
        <v>0</v>
      </c>
      <c r="AV590">
        <v>113</v>
      </c>
      <c r="AW590">
        <v>1437</v>
      </c>
      <c r="AX590" t="s">
        <v>129</v>
      </c>
      <c r="AY590" t="s">
        <v>130</v>
      </c>
      <c r="AZ590">
        <f>IF(fun[[#This Row],[HeatingQC]]="Ex",5,IF(fun[[#This Row],[HeatingQC]]="Gd",4,IF(fun[[#This Row],[HeatingQC]]="TA",3,IF(fun[[#This Row],[HeatingQC]]="Fa",2,IF(fun[[#This Row],[HeatingQC]]="Po",1,0)))))</f>
        <v>5</v>
      </c>
      <c r="BA590" t="s">
        <v>131</v>
      </c>
      <c r="BB590" t="s">
        <v>132</v>
      </c>
      <c r="BC590">
        <v>1473</v>
      </c>
      <c r="BD590">
        <v>0</v>
      </c>
      <c r="BE590">
        <v>0</v>
      </c>
      <c r="BF590">
        <v>1473</v>
      </c>
      <c r="BG590">
        <f>LOG(fun[[#This Row],[GrLivArea]])</f>
        <v>3.1682027468426308</v>
      </c>
      <c r="BH590">
        <v>2</v>
      </c>
      <c r="BI590">
        <v>0</v>
      </c>
      <c r="BJ590">
        <f>fun[[#This Row],[BsmtFullBath]]+(0.5*fun[[#This Row],[BsmtHalfBath]])</f>
        <v>2</v>
      </c>
      <c r="BK590">
        <v>1</v>
      </c>
      <c r="BL590">
        <v>0</v>
      </c>
      <c r="BM590">
        <f>fun[[#This Row],[HalfBath]]+fun[[#This Row],[TOTBaseBath]]+fun[[#This Row],[FullBath]]</f>
        <v>3</v>
      </c>
      <c r="BN590">
        <v>1</v>
      </c>
      <c r="BO590">
        <v>1</v>
      </c>
      <c r="BP590" t="s">
        <v>130</v>
      </c>
      <c r="BQ590">
        <f>IF(fun[[#This Row],[KitchenQual]]="Ex",5,IF(fun[[#This Row],[KitchenQual]]="Gd",4,IF(fun[[#This Row],[KitchenQual]]="TA",3,IF(fun[[#This Row],[KitchenQual]]="Fa",2,0))))</f>
        <v>5</v>
      </c>
      <c r="BR590">
        <v>5</v>
      </c>
      <c r="BS590" t="s">
        <v>133</v>
      </c>
      <c r="BT590">
        <v>2</v>
      </c>
      <c r="BU590" t="s">
        <v>123</v>
      </c>
      <c r="BV590">
        <f>IF(fun[[#This Row],[FireplaceQu]]="Ex",5,IF(fun[[#This Row],[FireplaceQu]]="Gd",4,IF(fun[[#This Row],[FireplaceQu]]="TA",3,IF(fun[[#This Row],[FireplaceQu]]="Fa",2,0))))</f>
        <v>4</v>
      </c>
      <c r="BW590" t="s">
        <v>134</v>
      </c>
      <c r="BX590">
        <v>1968</v>
      </c>
      <c r="BY590" t="s">
        <v>128</v>
      </c>
      <c r="BZ590">
        <v>1</v>
      </c>
      <c r="CA590">
        <v>452</v>
      </c>
      <c r="CB590" t="s">
        <v>124</v>
      </c>
      <c r="CC590">
        <f>IF(fun[[#This Row],[GarageQual]]="Ex",5,IF(fun[[#This Row],[GarageQual]]="Gd",4,IF(fun[[#This Row],[GarageQual]]="TA",3,IF(fun[[#This Row],[GarageQual]]="Fa",2,IF(fun[[#This Row],[GarageQual]]="Po",1,0)))))</f>
        <v>3</v>
      </c>
      <c r="CD590" t="s">
        <v>124</v>
      </c>
      <c r="CE590">
        <f>IF(fun[[#This Row],[GarageCond]]="Ex",5,IF(fun[[#This Row],[GarageCond]]="Gd",4,IF(fun[[#This Row],[GarageCond]]="TA",3,IF(fun[[#This Row],[GarageCond]]="Fa",2,IF(fun[[#This Row],[GarageCond]]="Po",1,0)))))</f>
        <v>3</v>
      </c>
      <c r="CF590" t="s">
        <v>131</v>
      </c>
      <c r="CG590">
        <v>0</v>
      </c>
      <c r="CH590">
        <v>48</v>
      </c>
      <c r="CI590">
        <v>0</v>
      </c>
      <c r="CJ590">
        <v>0</v>
      </c>
      <c r="CK590">
        <v>60</v>
      </c>
      <c r="CL590">
        <f>(0.5*fun[[#This Row],[WoodDeckSF]])+fun[[#This Row],[OpenPorchSF]]+(2*fun[[#This Row],[EnclosedPorch]])+(1.5*fun[[#This Row],[3SsnPorch]])+fun[[#This Row],[ScreenPorch]]</f>
        <v>108</v>
      </c>
      <c r="CM590">
        <v>0</v>
      </c>
      <c r="CN590" t="s">
        <v>109</v>
      </c>
      <c r="CO590">
        <f>IF(fun[[#This Row],[PoolQC]]="Ex",5,IF(fun[[#This Row],[PoolQC]]="Gd",4,IF(fun[[#This Row],[PoolQC]]="TA",3,IF(fun[[#This Row],[PoolQC]]="Fa",2,IF(fun[[#This Row],[PoolQC]]="Po",1,0)))))</f>
        <v>0</v>
      </c>
      <c r="CP590" t="s">
        <v>109</v>
      </c>
      <c r="CQ590" t="s">
        <v>109</v>
      </c>
      <c r="CR590">
        <v>0</v>
      </c>
      <c r="CS590">
        <v>6</v>
      </c>
      <c r="CT590">
        <v>2009</v>
      </c>
      <c r="CU590" t="s">
        <v>136</v>
      </c>
      <c r="CV590" t="s">
        <v>185</v>
      </c>
      <c r="CW590">
        <f>COUNTIF(fun[[#This Row],[Id]:[SaleCondition]],0)</f>
        <v>15</v>
      </c>
      <c r="CX590">
        <f>COUNTIF(fun[[#This Row],[Id]:[SaleCondition]],"NA")</f>
        <v>4</v>
      </c>
      <c r="CY590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590">
        <f>fun[NUM_ExCond]+fun[NUM_BsmtCond]+fun[NUM_GarCond]</f>
        <v>9</v>
      </c>
      <c r="DA5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5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73.75</v>
      </c>
      <c r="DC590">
        <v>143000</v>
      </c>
    </row>
    <row r="591" spans="1:107" x14ac:dyDescent="0.25">
      <c r="A591">
        <v>590</v>
      </c>
      <c r="B591">
        <v>40</v>
      </c>
      <c r="C591" t="s">
        <v>168</v>
      </c>
      <c r="D591">
        <f>IF(fun[[#This Row],[MSZoning]]="RL",1,0)</f>
        <v>0</v>
      </c>
      <c r="E591">
        <f>IF(fun[[#This Row],[rl]]="RM",1,0)</f>
        <v>0</v>
      </c>
      <c r="F591">
        <f>IF(fun[[#This Row],[rm]]="RH",1,0)</f>
        <v>0</v>
      </c>
      <c r="G591">
        <f>IF(fun[[#This Row],[rh]]="C (all)",1,0)</f>
        <v>0</v>
      </c>
      <c r="H591">
        <v>50</v>
      </c>
      <c r="I591">
        <f>IF(fun[[#This Row],[LotFrontage]]="NA",0,fun[[#This Row],[LotFrontage]])</f>
        <v>50</v>
      </c>
      <c r="J591">
        <v>9100</v>
      </c>
      <c r="K591" t="s">
        <v>108</v>
      </c>
      <c r="L591" t="s">
        <v>109</v>
      </c>
      <c r="M591" t="s">
        <v>110</v>
      </c>
      <c r="N591" t="s">
        <v>111</v>
      </c>
      <c r="O591" t="s">
        <v>112</v>
      </c>
      <c r="P591" t="s">
        <v>113</v>
      </c>
      <c r="Q591" t="s">
        <v>114</v>
      </c>
      <c r="R591" t="s">
        <v>174</v>
      </c>
      <c r="S591" t="s">
        <v>228</v>
      </c>
      <c r="T591" t="s">
        <v>140</v>
      </c>
      <c r="U591" t="s">
        <v>117</v>
      </c>
      <c r="V591" t="s">
        <v>141</v>
      </c>
      <c r="W591">
        <v>5</v>
      </c>
      <c r="X591">
        <v>6</v>
      </c>
      <c r="Y591">
        <v>1930</v>
      </c>
      <c r="Z591">
        <v>1960</v>
      </c>
      <c r="AA591" t="s">
        <v>119</v>
      </c>
      <c r="AB591" t="s">
        <v>120</v>
      </c>
      <c r="AC591" t="s">
        <v>121</v>
      </c>
      <c r="AD591" t="s">
        <v>121</v>
      </c>
      <c r="AE591" t="s">
        <v>143</v>
      </c>
      <c r="AF591">
        <v>0</v>
      </c>
      <c r="AG591" t="s">
        <v>124</v>
      </c>
      <c r="AH591">
        <f>IF(fun[[#This Row],[ExterQual]]="Ex",5,IF(fun[[#This Row],[ExterQual]]="Gd",4,IF(fun[[#This Row],[ExterQual]]="TA",3,IF(fun[[#This Row],[ExterQual]]="Fa",2,1))))</f>
        <v>3</v>
      </c>
      <c r="AI591" t="s">
        <v>124</v>
      </c>
      <c r="AJ591">
        <f>IF(fun[[#This Row],[ExterCond]]="Ex",5,IF(fun[[#This Row],[ExterCond]]="Gd",4,IF(fun[[#This Row],[ExterCond]]="TA",3,IF(fun[[#This Row],[ExterCond]]="Fa",2,1))))</f>
        <v>3</v>
      </c>
      <c r="AK591" t="s">
        <v>152</v>
      </c>
      <c r="AL591" t="s">
        <v>124</v>
      </c>
      <c r="AM591">
        <f>IF(fun[[#This Row],[BsmtQual]]="Ex",5,IF(fun[[#This Row],[BsmtQual]]="Gd",4,IF(fun[[#This Row],[BsmtQual]]="TA",3,IF(fun[[#This Row],[BsmtQual]]="Fa",2,IF(fun[[#This Row],[BsmtQual]]="Po",1,0)))))</f>
        <v>3</v>
      </c>
      <c r="AN591" t="s">
        <v>124</v>
      </c>
      <c r="AO591">
        <f>IF(fun[[#This Row],[BsmtCond]]="Ex",5,IF(fun[[#This Row],[BsmtCond]]="Gd",4,IF(fun[[#This Row],[BsmtCond]]="TA",3,IF(fun[[#This Row],[BsmtCond]]="Fa",2,IF(fun[[#This Row],[BsmtCond]]="Po",1,0)))))</f>
        <v>3</v>
      </c>
      <c r="AP591" t="s">
        <v>126</v>
      </c>
      <c r="AQ591">
        <f>IF(fun[[#This Row],[BsmtExposure]]="Gd",3,IF(fun[[#This Row],[BsmtExposure]]="Av",2,IF(fun[[#This Row],[BsmtExposure]]="Mn",1,0)))</f>
        <v>0</v>
      </c>
      <c r="AR591" t="s">
        <v>128</v>
      </c>
      <c r="AS591">
        <v>0</v>
      </c>
      <c r="AT591" t="s">
        <v>128</v>
      </c>
      <c r="AU591">
        <v>0</v>
      </c>
      <c r="AV591">
        <v>742</v>
      </c>
      <c r="AW591">
        <v>742</v>
      </c>
      <c r="AX591" t="s">
        <v>129</v>
      </c>
      <c r="AY591" t="s">
        <v>124</v>
      </c>
      <c r="AZ591">
        <f>IF(fun[[#This Row],[HeatingQC]]="Ex",5,IF(fun[[#This Row],[HeatingQC]]="Gd",4,IF(fun[[#This Row],[HeatingQC]]="TA",3,IF(fun[[#This Row],[HeatingQC]]="Fa",2,IF(fun[[#This Row],[HeatingQC]]="Po",1,0)))))</f>
        <v>3</v>
      </c>
      <c r="BA591" t="s">
        <v>131</v>
      </c>
      <c r="BB591" t="s">
        <v>190</v>
      </c>
      <c r="BC591">
        <v>779</v>
      </c>
      <c r="BD591">
        <v>0</v>
      </c>
      <c r="BE591">
        <v>156</v>
      </c>
      <c r="BF591">
        <v>935</v>
      </c>
      <c r="BG591">
        <f>LOG(fun[[#This Row],[GrLivArea]])</f>
        <v>2.9708116108725178</v>
      </c>
      <c r="BH591">
        <v>0</v>
      </c>
      <c r="BI591">
        <v>0</v>
      </c>
      <c r="BJ591">
        <f>fun[[#This Row],[BsmtFullBath]]+(0.5*fun[[#This Row],[BsmtHalfBath]])</f>
        <v>0</v>
      </c>
      <c r="BK591">
        <v>1</v>
      </c>
      <c r="BL591">
        <v>0</v>
      </c>
      <c r="BM591">
        <f>fun[[#This Row],[HalfBath]]+fun[[#This Row],[TOTBaseBath]]+fun[[#This Row],[FullBath]]</f>
        <v>1</v>
      </c>
      <c r="BN591">
        <v>2</v>
      </c>
      <c r="BO591">
        <v>1</v>
      </c>
      <c r="BP591" t="s">
        <v>124</v>
      </c>
      <c r="BQ591">
        <f>IF(fun[[#This Row],[KitchenQual]]="Ex",5,IF(fun[[#This Row],[KitchenQual]]="Gd",4,IF(fun[[#This Row],[KitchenQual]]="TA",3,IF(fun[[#This Row],[KitchenQual]]="Fa",2,0))))</f>
        <v>3</v>
      </c>
      <c r="BR591">
        <v>4</v>
      </c>
      <c r="BS591" t="s">
        <v>133</v>
      </c>
      <c r="BT591">
        <v>0</v>
      </c>
      <c r="BU591" t="s">
        <v>109</v>
      </c>
      <c r="BV591">
        <f>IF(fun[[#This Row],[FireplaceQu]]="Ex",5,IF(fun[[#This Row],[FireplaceQu]]="Gd",4,IF(fun[[#This Row],[FireplaceQu]]="TA",3,IF(fun[[#This Row],[FireplaceQu]]="Fa",2,0))))</f>
        <v>0</v>
      </c>
      <c r="BW591" t="s">
        <v>153</v>
      </c>
      <c r="BX591">
        <v>1988</v>
      </c>
      <c r="BY591" t="s">
        <v>128</v>
      </c>
      <c r="BZ591">
        <v>1</v>
      </c>
      <c r="CA591">
        <v>308</v>
      </c>
      <c r="CB591" t="s">
        <v>124</v>
      </c>
      <c r="CC591">
        <f>IF(fun[[#This Row],[GarageQual]]="Ex",5,IF(fun[[#This Row],[GarageQual]]="Gd",4,IF(fun[[#This Row],[GarageQual]]="TA",3,IF(fun[[#This Row],[GarageQual]]="Fa",2,IF(fun[[#This Row],[GarageQual]]="Po",1,0)))))</f>
        <v>3</v>
      </c>
      <c r="CD591" t="s">
        <v>124</v>
      </c>
      <c r="CE591">
        <f>IF(fun[[#This Row],[GarageCond]]="Ex",5,IF(fun[[#This Row],[GarageCond]]="Gd",4,IF(fun[[#This Row],[GarageCond]]="TA",3,IF(fun[[#This Row],[GarageCond]]="Fa",2,IF(fun[[#This Row],[GarageCond]]="Po",1,0)))))</f>
        <v>3</v>
      </c>
      <c r="CF591" t="s">
        <v>216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f>(0.5*fun[[#This Row],[WoodDeckSF]])+fun[[#This Row],[OpenPorchSF]]+(2*fun[[#This Row],[EnclosedPorch]])+(1.5*fun[[#This Row],[3SsnPorch]])+fun[[#This Row],[ScreenPorch]]</f>
        <v>0</v>
      </c>
      <c r="CM591">
        <v>0</v>
      </c>
      <c r="CN591" t="s">
        <v>109</v>
      </c>
      <c r="CO591">
        <f>IF(fun[[#This Row],[PoolQC]]="Ex",5,IF(fun[[#This Row],[PoolQC]]="Gd",4,IF(fun[[#This Row],[PoolQC]]="TA",3,IF(fun[[#This Row],[PoolQC]]="Fa",2,IF(fun[[#This Row],[PoolQC]]="Po",1,0)))))</f>
        <v>0</v>
      </c>
      <c r="CP591" t="s">
        <v>109</v>
      </c>
      <c r="CQ591" t="s">
        <v>161</v>
      </c>
      <c r="CR591">
        <v>600</v>
      </c>
      <c r="CS591">
        <v>8</v>
      </c>
      <c r="CT591">
        <v>2008</v>
      </c>
      <c r="CU591" t="s">
        <v>136</v>
      </c>
      <c r="CV591" t="s">
        <v>137</v>
      </c>
      <c r="CW591">
        <f>COUNTIF(fun[[#This Row],[Id]:[SaleCondition]],0)</f>
        <v>23</v>
      </c>
      <c r="CX591">
        <f>COUNTIF(fun[[#This Row],[Id]:[SaleCondition]],"NA")</f>
        <v>4</v>
      </c>
      <c r="CY59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591">
        <f>fun[NUM_ExCond]+fun[NUM_BsmtCond]+fun[NUM_GarCond]</f>
        <v>9</v>
      </c>
      <c r="DA5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5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591">
        <v>79500</v>
      </c>
    </row>
    <row r="592" spans="1:107" x14ac:dyDescent="0.25">
      <c r="A592">
        <v>591</v>
      </c>
      <c r="B592">
        <v>60</v>
      </c>
      <c r="C592" t="s">
        <v>107</v>
      </c>
      <c r="D592">
        <f>IF(fun[[#This Row],[MSZoning]]="RL",1,0)</f>
        <v>1</v>
      </c>
      <c r="E592">
        <f>IF(fun[[#This Row],[rl]]="RM",1,0)</f>
        <v>0</v>
      </c>
      <c r="F592">
        <f>IF(fun[[#This Row],[rm]]="RH",1,0)</f>
        <v>0</v>
      </c>
      <c r="G592">
        <f>IF(fun[[#This Row],[rh]]="C (all)",1,0)</f>
        <v>0</v>
      </c>
      <c r="H592">
        <v>64</v>
      </c>
      <c r="I592">
        <f>IF(fun[[#This Row],[LotFrontage]]="NA",0,fun[[#This Row],[LotFrontage]])</f>
        <v>64</v>
      </c>
      <c r="J592">
        <v>8320</v>
      </c>
      <c r="K592" t="s">
        <v>108</v>
      </c>
      <c r="L592" t="s">
        <v>109</v>
      </c>
      <c r="M592" t="s">
        <v>110</v>
      </c>
      <c r="N592" t="s">
        <v>111</v>
      </c>
      <c r="O592" t="s">
        <v>112</v>
      </c>
      <c r="P592" t="s">
        <v>113</v>
      </c>
      <c r="Q592" t="s">
        <v>114</v>
      </c>
      <c r="R592" t="s">
        <v>115</v>
      </c>
      <c r="S592" t="s">
        <v>116</v>
      </c>
      <c r="T592" t="s">
        <v>116</v>
      </c>
      <c r="U592" t="s">
        <v>117</v>
      </c>
      <c r="V592" t="s">
        <v>118</v>
      </c>
      <c r="W592">
        <v>7</v>
      </c>
      <c r="X592">
        <v>5</v>
      </c>
      <c r="Y592">
        <v>2004</v>
      </c>
      <c r="Z592">
        <v>2004</v>
      </c>
      <c r="AA592" t="s">
        <v>119</v>
      </c>
      <c r="AB592" t="s">
        <v>120</v>
      </c>
      <c r="AC592" t="s">
        <v>121</v>
      </c>
      <c r="AD592" t="s">
        <v>121</v>
      </c>
      <c r="AE592" t="s">
        <v>143</v>
      </c>
      <c r="AF592">
        <v>0</v>
      </c>
      <c r="AG592" t="s">
        <v>123</v>
      </c>
      <c r="AH592">
        <f>IF(fun[[#This Row],[ExterQual]]="Ex",5,IF(fun[[#This Row],[ExterQual]]="Gd",4,IF(fun[[#This Row],[ExterQual]]="TA",3,IF(fun[[#This Row],[ExterQual]]="Fa",2,1))))</f>
        <v>4</v>
      </c>
      <c r="AI592" t="s">
        <v>124</v>
      </c>
      <c r="AJ592">
        <f>IF(fun[[#This Row],[ExterCond]]="Ex",5,IF(fun[[#This Row],[ExterCond]]="Gd",4,IF(fun[[#This Row],[ExterCond]]="TA",3,IF(fun[[#This Row],[ExterCond]]="Fa",2,1))))</f>
        <v>3</v>
      </c>
      <c r="AK592" t="s">
        <v>125</v>
      </c>
      <c r="AL592" t="s">
        <v>123</v>
      </c>
      <c r="AM592">
        <f>IF(fun[[#This Row],[BsmtQual]]="Ex",5,IF(fun[[#This Row],[BsmtQual]]="Gd",4,IF(fun[[#This Row],[BsmtQual]]="TA",3,IF(fun[[#This Row],[BsmtQual]]="Fa",2,IF(fun[[#This Row],[BsmtQual]]="Po",1,0)))))</f>
        <v>4</v>
      </c>
      <c r="AN592" t="s">
        <v>124</v>
      </c>
      <c r="AO592">
        <f>IF(fun[[#This Row],[BsmtCond]]="Ex",5,IF(fun[[#This Row],[BsmtCond]]="Gd",4,IF(fun[[#This Row],[BsmtCond]]="TA",3,IF(fun[[#This Row],[BsmtCond]]="Fa",2,IF(fun[[#This Row],[BsmtCond]]="Po",1,0)))))</f>
        <v>3</v>
      </c>
      <c r="AP592" t="s">
        <v>126</v>
      </c>
      <c r="AQ592">
        <f>IF(fun[[#This Row],[BsmtExposure]]="Gd",3,IF(fun[[#This Row],[BsmtExposure]]="Av",2,IF(fun[[#This Row],[BsmtExposure]]="Mn",1,0)))</f>
        <v>0</v>
      </c>
      <c r="AR592" t="s">
        <v>127</v>
      </c>
      <c r="AS592">
        <v>490</v>
      </c>
      <c r="AT592" t="s">
        <v>128</v>
      </c>
      <c r="AU592">
        <v>0</v>
      </c>
      <c r="AV592">
        <v>280</v>
      </c>
      <c r="AW592">
        <v>770</v>
      </c>
      <c r="AX592" t="s">
        <v>129</v>
      </c>
      <c r="AY592" t="s">
        <v>130</v>
      </c>
      <c r="AZ592">
        <f>IF(fun[[#This Row],[HeatingQC]]="Ex",5,IF(fun[[#This Row],[HeatingQC]]="Gd",4,IF(fun[[#This Row],[HeatingQC]]="TA",3,IF(fun[[#This Row],[HeatingQC]]="Fa",2,IF(fun[[#This Row],[HeatingQC]]="Po",1,0)))))</f>
        <v>5</v>
      </c>
      <c r="BA592" t="s">
        <v>131</v>
      </c>
      <c r="BB592" t="s">
        <v>132</v>
      </c>
      <c r="BC592">
        <v>770</v>
      </c>
      <c r="BD592">
        <v>812</v>
      </c>
      <c r="BE592">
        <v>0</v>
      </c>
      <c r="BF592">
        <v>1582</v>
      </c>
      <c r="BG592">
        <f>LOG(fun[[#This Row],[GrLivArea]])</f>
        <v>3.1992064791616577</v>
      </c>
      <c r="BH592">
        <v>0</v>
      </c>
      <c r="BI592">
        <v>0</v>
      </c>
      <c r="BJ592">
        <f>fun[[#This Row],[BsmtFullBath]]+(0.5*fun[[#This Row],[BsmtHalfBath]])</f>
        <v>0</v>
      </c>
      <c r="BK592">
        <v>2</v>
      </c>
      <c r="BL592">
        <v>1</v>
      </c>
      <c r="BM592">
        <f>fun[[#This Row],[HalfBath]]+fun[[#This Row],[TOTBaseBath]]+fun[[#This Row],[FullBath]]</f>
        <v>3</v>
      </c>
      <c r="BN592">
        <v>3</v>
      </c>
      <c r="BO592">
        <v>1</v>
      </c>
      <c r="BP592" t="s">
        <v>123</v>
      </c>
      <c r="BQ592">
        <f>IF(fun[[#This Row],[KitchenQual]]="Ex",5,IF(fun[[#This Row],[KitchenQual]]="Gd",4,IF(fun[[#This Row],[KitchenQual]]="TA",3,IF(fun[[#This Row],[KitchenQual]]="Fa",2,0))))</f>
        <v>4</v>
      </c>
      <c r="BR592">
        <v>6</v>
      </c>
      <c r="BS592" t="s">
        <v>133</v>
      </c>
      <c r="BT592">
        <v>0</v>
      </c>
      <c r="BU592" t="s">
        <v>109</v>
      </c>
      <c r="BV592">
        <f>IF(fun[[#This Row],[FireplaceQu]]="Ex",5,IF(fun[[#This Row],[FireplaceQu]]="Gd",4,IF(fun[[#This Row],[FireplaceQu]]="TA",3,IF(fun[[#This Row],[FireplaceQu]]="Fa",2,0))))</f>
        <v>0</v>
      </c>
      <c r="BW592" t="s">
        <v>134</v>
      </c>
      <c r="BX592">
        <v>2004</v>
      </c>
      <c r="BY592" t="s">
        <v>135</v>
      </c>
      <c r="BZ592">
        <v>2</v>
      </c>
      <c r="CA592">
        <v>520</v>
      </c>
      <c r="CB592" t="s">
        <v>124</v>
      </c>
      <c r="CC592">
        <f>IF(fun[[#This Row],[GarageQual]]="Ex",5,IF(fun[[#This Row],[GarageQual]]="Gd",4,IF(fun[[#This Row],[GarageQual]]="TA",3,IF(fun[[#This Row],[GarageQual]]="Fa",2,IF(fun[[#This Row],[GarageQual]]="Po",1,0)))))</f>
        <v>3</v>
      </c>
      <c r="CD592" t="s">
        <v>124</v>
      </c>
      <c r="CE592">
        <f>IF(fun[[#This Row],[GarageCond]]="Ex",5,IF(fun[[#This Row],[GarageCond]]="Gd",4,IF(fun[[#This Row],[GarageCond]]="TA",3,IF(fun[[#This Row],[GarageCond]]="Fa",2,IF(fun[[#This Row],[GarageCond]]="Po",1,0)))))</f>
        <v>3</v>
      </c>
      <c r="CF592" t="s">
        <v>131</v>
      </c>
      <c r="CG592">
        <v>0</v>
      </c>
      <c r="CH592">
        <v>45</v>
      </c>
      <c r="CI592">
        <v>0</v>
      </c>
      <c r="CJ592">
        <v>0</v>
      </c>
      <c r="CK592">
        <v>0</v>
      </c>
      <c r="CL592">
        <f>(0.5*fun[[#This Row],[WoodDeckSF]])+fun[[#This Row],[OpenPorchSF]]+(2*fun[[#This Row],[EnclosedPorch]])+(1.5*fun[[#This Row],[3SsnPorch]])+fun[[#This Row],[ScreenPorch]]</f>
        <v>45</v>
      </c>
      <c r="CM592">
        <v>0</v>
      </c>
      <c r="CN592" t="s">
        <v>109</v>
      </c>
      <c r="CO592">
        <f>IF(fun[[#This Row],[PoolQC]]="Ex",5,IF(fun[[#This Row],[PoolQC]]="Gd",4,IF(fun[[#This Row],[PoolQC]]="TA",3,IF(fun[[#This Row],[PoolQC]]="Fa",2,IF(fun[[#This Row],[PoolQC]]="Po",1,0)))))</f>
        <v>0</v>
      </c>
      <c r="CP592" t="s">
        <v>109</v>
      </c>
      <c r="CQ592" t="s">
        <v>109</v>
      </c>
      <c r="CR592">
        <v>0</v>
      </c>
      <c r="CS592">
        <v>9</v>
      </c>
      <c r="CT592">
        <v>2008</v>
      </c>
      <c r="CU592" t="s">
        <v>136</v>
      </c>
      <c r="CV592" t="s">
        <v>137</v>
      </c>
      <c r="CW592">
        <f>COUNTIF(fun[[#This Row],[Id]:[SaleCondition]],0)</f>
        <v>19</v>
      </c>
      <c r="CX592">
        <f>COUNTIF(fun[[#This Row],[Id]:[SaleCondition]],"NA")</f>
        <v>5</v>
      </c>
      <c r="CY59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592">
        <f>fun[NUM_ExCond]+fun[NUM_BsmtCond]+fun[NUM_GarCond]</f>
        <v>9</v>
      </c>
      <c r="DA5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5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592">
        <v>185900</v>
      </c>
    </row>
    <row r="593" spans="1:107" x14ac:dyDescent="0.25">
      <c r="A593">
        <v>592</v>
      </c>
      <c r="B593">
        <v>60</v>
      </c>
      <c r="C593" t="s">
        <v>107</v>
      </c>
      <c r="D593">
        <f>IF(fun[[#This Row],[MSZoning]]="RL",1,0)</f>
        <v>1</v>
      </c>
      <c r="E593">
        <f>IF(fun[[#This Row],[rl]]="RM",1,0)</f>
        <v>0</v>
      </c>
      <c r="F593">
        <f>IF(fun[[#This Row],[rm]]="RH",1,0)</f>
        <v>0</v>
      </c>
      <c r="G593">
        <f>IF(fun[[#This Row],[rh]]="C (all)",1,0)</f>
        <v>0</v>
      </c>
      <c r="H593">
        <v>97</v>
      </c>
      <c r="I593">
        <f>IF(fun[[#This Row],[LotFrontage]]="NA",0,fun[[#This Row],[LotFrontage]])</f>
        <v>97</v>
      </c>
      <c r="J593">
        <v>13478</v>
      </c>
      <c r="K593" t="s">
        <v>108</v>
      </c>
      <c r="L593" t="s">
        <v>109</v>
      </c>
      <c r="M593" t="s">
        <v>146</v>
      </c>
      <c r="N593" t="s">
        <v>111</v>
      </c>
      <c r="O593" t="s">
        <v>112</v>
      </c>
      <c r="P593" t="s">
        <v>148</v>
      </c>
      <c r="Q593" t="s">
        <v>114</v>
      </c>
      <c r="R593" t="s">
        <v>180</v>
      </c>
      <c r="S593" t="s">
        <v>116</v>
      </c>
      <c r="T593" t="s">
        <v>116</v>
      </c>
      <c r="U593" t="s">
        <v>117</v>
      </c>
      <c r="V593" t="s">
        <v>118</v>
      </c>
      <c r="W593">
        <v>10</v>
      </c>
      <c r="X593">
        <v>5</v>
      </c>
      <c r="Y593">
        <v>2008</v>
      </c>
      <c r="Z593">
        <v>2008</v>
      </c>
      <c r="AA593" t="s">
        <v>119</v>
      </c>
      <c r="AB593" t="s">
        <v>120</v>
      </c>
      <c r="AC593" t="s">
        <v>206</v>
      </c>
      <c r="AD593" t="s">
        <v>207</v>
      </c>
      <c r="AE593" t="s">
        <v>163</v>
      </c>
      <c r="AF593">
        <v>420</v>
      </c>
      <c r="AG593" t="s">
        <v>130</v>
      </c>
      <c r="AH593">
        <f>IF(fun[[#This Row],[ExterQual]]="Ex",5,IF(fun[[#This Row],[ExterQual]]="Gd",4,IF(fun[[#This Row],[ExterQual]]="TA",3,IF(fun[[#This Row],[ExterQual]]="Fa",2,1))))</f>
        <v>5</v>
      </c>
      <c r="AI593" t="s">
        <v>124</v>
      </c>
      <c r="AJ593">
        <f>IF(fun[[#This Row],[ExterCond]]="Ex",5,IF(fun[[#This Row],[ExterCond]]="Gd",4,IF(fun[[#This Row],[ExterCond]]="TA",3,IF(fun[[#This Row],[ExterCond]]="Fa",2,1))))</f>
        <v>3</v>
      </c>
      <c r="AK593" t="s">
        <v>125</v>
      </c>
      <c r="AL593" t="s">
        <v>130</v>
      </c>
      <c r="AM593">
        <f>IF(fun[[#This Row],[BsmtQual]]="Ex",5,IF(fun[[#This Row],[BsmtQual]]="Gd",4,IF(fun[[#This Row],[BsmtQual]]="TA",3,IF(fun[[#This Row],[BsmtQual]]="Fa",2,IF(fun[[#This Row],[BsmtQual]]="Po",1,0)))))</f>
        <v>5</v>
      </c>
      <c r="AN593" t="s">
        <v>124</v>
      </c>
      <c r="AO593">
        <f>IF(fun[[#This Row],[BsmtCond]]="Ex",5,IF(fun[[#This Row],[BsmtCond]]="Gd",4,IF(fun[[#This Row],[BsmtCond]]="TA",3,IF(fun[[#This Row],[BsmtCond]]="Fa",2,IF(fun[[#This Row],[BsmtCond]]="Po",1,0)))))</f>
        <v>3</v>
      </c>
      <c r="AP593" t="s">
        <v>123</v>
      </c>
      <c r="AQ593">
        <f>IF(fun[[#This Row],[BsmtExposure]]="Gd",3,IF(fun[[#This Row],[BsmtExposure]]="Av",2,IF(fun[[#This Row],[BsmtExposure]]="Mn",1,0)))</f>
        <v>3</v>
      </c>
      <c r="AR593" t="s">
        <v>127</v>
      </c>
      <c r="AS593">
        <v>1338</v>
      </c>
      <c r="AT593" t="s">
        <v>128</v>
      </c>
      <c r="AU593">
        <v>0</v>
      </c>
      <c r="AV593">
        <v>384</v>
      </c>
      <c r="AW593">
        <v>1722</v>
      </c>
      <c r="AX593" t="s">
        <v>129</v>
      </c>
      <c r="AY593" t="s">
        <v>130</v>
      </c>
      <c r="AZ593">
        <f>IF(fun[[#This Row],[HeatingQC]]="Ex",5,IF(fun[[#This Row],[HeatingQC]]="Gd",4,IF(fun[[#This Row],[HeatingQC]]="TA",3,IF(fun[[#This Row],[HeatingQC]]="Fa",2,IF(fun[[#This Row],[HeatingQC]]="Po",1,0)))))</f>
        <v>5</v>
      </c>
      <c r="BA593" t="s">
        <v>131</v>
      </c>
      <c r="BB593" t="s">
        <v>132</v>
      </c>
      <c r="BC593">
        <v>1728</v>
      </c>
      <c r="BD593">
        <v>568</v>
      </c>
      <c r="BE593">
        <v>0</v>
      </c>
      <c r="BF593">
        <v>2296</v>
      </c>
      <c r="BG593">
        <f>LOG(fun[[#This Row],[GrLivArea]])</f>
        <v>3.3609718837259357</v>
      </c>
      <c r="BH593">
        <v>1</v>
      </c>
      <c r="BI593">
        <v>0</v>
      </c>
      <c r="BJ593">
        <f>fun[[#This Row],[BsmtFullBath]]+(0.5*fun[[#This Row],[BsmtHalfBath]])</f>
        <v>1</v>
      </c>
      <c r="BK593">
        <v>2</v>
      </c>
      <c r="BL593">
        <v>1</v>
      </c>
      <c r="BM593">
        <f>fun[[#This Row],[HalfBath]]+fun[[#This Row],[TOTBaseBath]]+fun[[#This Row],[FullBath]]</f>
        <v>4</v>
      </c>
      <c r="BN593">
        <v>3</v>
      </c>
      <c r="BO593">
        <v>1</v>
      </c>
      <c r="BP593" t="s">
        <v>130</v>
      </c>
      <c r="BQ593">
        <f>IF(fun[[#This Row],[KitchenQual]]="Ex",5,IF(fun[[#This Row],[KitchenQual]]="Gd",4,IF(fun[[#This Row],[KitchenQual]]="TA",3,IF(fun[[#This Row],[KitchenQual]]="Fa",2,0))))</f>
        <v>5</v>
      </c>
      <c r="BR593">
        <v>10</v>
      </c>
      <c r="BS593" t="s">
        <v>133</v>
      </c>
      <c r="BT593">
        <v>1</v>
      </c>
      <c r="BU593" t="s">
        <v>123</v>
      </c>
      <c r="BV593">
        <f>IF(fun[[#This Row],[FireplaceQu]]="Ex",5,IF(fun[[#This Row],[FireplaceQu]]="Gd",4,IF(fun[[#This Row],[FireplaceQu]]="TA",3,IF(fun[[#This Row],[FireplaceQu]]="Fa",2,0))))</f>
        <v>4</v>
      </c>
      <c r="BW593" t="s">
        <v>182</v>
      </c>
      <c r="BX593">
        <v>2008</v>
      </c>
      <c r="BY593" t="s">
        <v>135</v>
      </c>
      <c r="BZ593">
        <v>3</v>
      </c>
      <c r="CA593">
        <v>842</v>
      </c>
      <c r="CB593" t="s">
        <v>124</v>
      </c>
      <c r="CC593">
        <f>IF(fun[[#This Row],[GarageQual]]="Ex",5,IF(fun[[#This Row],[GarageQual]]="Gd",4,IF(fun[[#This Row],[GarageQual]]="TA",3,IF(fun[[#This Row],[GarageQual]]="Fa",2,IF(fun[[#This Row],[GarageQual]]="Po",1,0)))))</f>
        <v>3</v>
      </c>
      <c r="CD593" t="s">
        <v>124</v>
      </c>
      <c r="CE593">
        <f>IF(fun[[#This Row],[GarageCond]]="Ex",5,IF(fun[[#This Row],[GarageCond]]="Gd",4,IF(fun[[#This Row],[GarageCond]]="TA",3,IF(fun[[#This Row],[GarageCond]]="Fa",2,IF(fun[[#This Row],[GarageCond]]="Po",1,0)))))</f>
        <v>3</v>
      </c>
      <c r="CF593" t="s">
        <v>131</v>
      </c>
      <c r="CG593">
        <v>382</v>
      </c>
      <c r="CH593">
        <v>274</v>
      </c>
      <c r="CI593">
        <v>0</v>
      </c>
      <c r="CJ593">
        <v>0</v>
      </c>
      <c r="CK593">
        <v>0</v>
      </c>
      <c r="CL593">
        <f>(0.5*fun[[#This Row],[WoodDeckSF]])+fun[[#This Row],[OpenPorchSF]]+(2*fun[[#This Row],[EnclosedPorch]])+(1.5*fun[[#This Row],[3SsnPorch]])+fun[[#This Row],[ScreenPorch]]</f>
        <v>465</v>
      </c>
      <c r="CM593">
        <v>0</v>
      </c>
      <c r="CN593" t="s">
        <v>109</v>
      </c>
      <c r="CO593">
        <f>IF(fun[[#This Row],[PoolQC]]="Ex",5,IF(fun[[#This Row],[PoolQC]]="Gd",4,IF(fun[[#This Row],[PoolQC]]="TA",3,IF(fun[[#This Row],[PoolQC]]="Fa",2,IF(fun[[#This Row],[PoolQC]]="Po",1,0)))))</f>
        <v>0</v>
      </c>
      <c r="CP593" t="s">
        <v>109</v>
      </c>
      <c r="CQ593" t="s">
        <v>109</v>
      </c>
      <c r="CR593">
        <v>0</v>
      </c>
      <c r="CS593">
        <v>6</v>
      </c>
      <c r="CT593">
        <v>2009</v>
      </c>
      <c r="CU593" t="s">
        <v>246</v>
      </c>
      <c r="CV593" t="s">
        <v>137</v>
      </c>
      <c r="CW593">
        <f>COUNTIF(fun[[#This Row],[Id]:[SaleCondition]],0)</f>
        <v>12</v>
      </c>
      <c r="CX593">
        <f>COUNTIF(fun[[#This Row],[Id]:[SaleCondition]],"NA")</f>
        <v>4</v>
      </c>
      <c r="CY593">
        <f>fun[[#This Row],[OverallQual]]+fun[[#This Row],[NUM_ExQual]]+fun[[#This Row],[NUM_BsmtQual]]+fun[[#This Row],[NUM_Heat]]+fun[[#This Row],[NUM_KitchQual]]+fun[[#This Row],[NUM_GarQual]]+fun[[#This Row],[NUM_Pool]]+fun[NUM_Fire]</f>
        <v>37</v>
      </c>
      <c r="CZ593">
        <f>fun[NUM_ExCond]+fun[NUM_BsmtCond]+fun[NUM_GarCond]</f>
        <v>9</v>
      </c>
      <c r="DA5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136</v>
      </c>
      <c r="DB5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93.25</v>
      </c>
      <c r="DC593">
        <v>451950</v>
      </c>
    </row>
    <row r="594" spans="1:107" x14ac:dyDescent="0.25">
      <c r="A594">
        <v>593</v>
      </c>
      <c r="B594">
        <v>20</v>
      </c>
      <c r="C594" t="s">
        <v>107</v>
      </c>
      <c r="D594">
        <f>IF(fun[[#This Row],[MSZoning]]="RL",1,0)</f>
        <v>1</v>
      </c>
      <c r="E594">
        <f>IF(fun[[#This Row],[rl]]="RM",1,0)</f>
        <v>0</v>
      </c>
      <c r="F594">
        <f>IF(fun[[#This Row],[rm]]="RH",1,0)</f>
        <v>0</v>
      </c>
      <c r="G594">
        <f>IF(fun[[#This Row],[rh]]="C (all)",1,0)</f>
        <v>0</v>
      </c>
      <c r="H594">
        <v>60</v>
      </c>
      <c r="I594">
        <f>IF(fun[[#This Row],[LotFrontage]]="NA",0,fun[[#This Row],[LotFrontage]])</f>
        <v>60</v>
      </c>
      <c r="J594">
        <v>6600</v>
      </c>
      <c r="K594" t="s">
        <v>108</v>
      </c>
      <c r="L594" t="s">
        <v>109</v>
      </c>
      <c r="M594" t="s">
        <v>110</v>
      </c>
      <c r="N594" t="s">
        <v>111</v>
      </c>
      <c r="O594" t="s">
        <v>112</v>
      </c>
      <c r="P594" t="s">
        <v>113</v>
      </c>
      <c r="Q594" t="s">
        <v>114</v>
      </c>
      <c r="R594" t="s">
        <v>157</v>
      </c>
      <c r="S594" t="s">
        <v>116</v>
      </c>
      <c r="T594" t="s">
        <v>116</v>
      </c>
      <c r="U594" t="s">
        <v>117</v>
      </c>
      <c r="V594" t="s">
        <v>141</v>
      </c>
      <c r="W594">
        <v>5</v>
      </c>
      <c r="X594">
        <v>8</v>
      </c>
      <c r="Y594">
        <v>1982</v>
      </c>
      <c r="Z594">
        <v>2003</v>
      </c>
      <c r="AA594" t="s">
        <v>119</v>
      </c>
      <c r="AB594" t="s">
        <v>120</v>
      </c>
      <c r="AC594" t="s">
        <v>166</v>
      </c>
      <c r="AD594" t="s">
        <v>166</v>
      </c>
      <c r="AE594" t="s">
        <v>143</v>
      </c>
      <c r="AF594">
        <v>0</v>
      </c>
      <c r="AG594" t="s">
        <v>124</v>
      </c>
      <c r="AH594">
        <f>IF(fun[[#This Row],[ExterQual]]="Ex",5,IF(fun[[#This Row],[ExterQual]]="Gd",4,IF(fun[[#This Row],[ExterQual]]="TA",3,IF(fun[[#This Row],[ExterQual]]="Fa",2,1))))</f>
        <v>3</v>
      </c>
      <c r="AI594" t="s">
        <v>123</v>
      </c>
      <c r="AJ594">
        <f>IF(fun[[#This Row],[ExterCond]]="Ex",5,IF(fun[[#This Row],[ExterCond]]="Gd",4,IF(fun[[#This Row],[ExterCond]]="TA",3,IF(fun[[#This Row],[ExterCond]]="Fa",2,1))))</f>
        <v>4</v>
      </c>
      <c r="AK594" t="s">
        <v>125</v>
      </c>
      <c r="AL594" t="s">
        <v>124</v>
      </c>
      <c r="AM594">
        <f>IF(fun[[#This Row],[BsmtQual]]="Ex",5,IF(fun[[#This Row],[BsmtQual]]="Gd",4,IF(fun[[#This Row],[BsmtQual]]="TA",3,IF(fun[[#This Row],[BsmtQual]]="Fa",2,IF(fun[[#This Row],[BsmtQual]]="Po",1,0)))))</f>
        <v>3</v>
      </c>
      <c r="AN594" t="s">
        <v>123</v>
      </c>
      <c r="AO594">
        <f>IF(fun[[#This Row],[BsmtCond]]="Ex",5,IF(fun[[#This Row],[BsmtCond]]="Gd",4,IF(fun[[#This Row],[BsmtCond]]="TA",3,IF(fun[[#This Row],[BsmtCond]]="Fa",2,IF(fun[[#This Row],[BsmtCond]]="Po",1,0)))))</f>
        <v>4</v>
      </c>
      <c r="AP594" t="s">
        <v>126</v>
      </c>
      <c r="AQ594">
        <f>IF(fun[[#This Row],[BsmtExposure]]="Gd",3,IF(fun[[#This Row],[BsmtExposure]]="Av",2,IF(fun[[#This Row],[BsmtExposure]]="Mn",1,0)))</f>
        <v>0</v>
      </c>
      <c r="AR594" t="s">
        <v>127</v>
      </c>
      <c r="AS594">
        <v>816</v>
      </c>
      <c r="AT594" t="s">
        <v>128</v>
      </c>
      <c r="AU594">
        <v>0</v>
      </c>
      <c r="AV594">
        <v>0</v>
      </c>
      <c r="AW594">
        <v>816</v>
      </c>
      <c r="AX594" t="s">
        <v>129</v>
      </c>
      <c r="AY594" t="s">
        <v>130</v>
      </c>
      <c r="AZ594">
        <f>IF(fun[[#This Row],[HeatingQC]]="Ex",5,IF(fun[[#This Row],[HeatingQC]]="Gd",4,IF(fun[[#This Row],[HeatingQC]]="TA",3,IF(fun[[#This Row],[HeatingQC]]="Fa",2,IF(fun[[#This Row],[HeatingQC]]="Po",1,0)))))</f>
        <v>5</v>
      </c>
      <c r="BA594" t="s">
        <v>131</v>
      </c>
      <c r="BB594" t="s">
        <v>132</v>
      </c>
      <c r="BC594">
        <v>816</v>
      </c>
      <c r="BD594">
        <v>0</v>
      </c>
      <c r="BE594">
        <v>0</v>
      </c>
      <c r="BF594">
        <v>816</v>
      </c>
      <c r="BG594">
        <f>LOG(fun[[#This Row],[GrLivArea]])</f>
        <v>2.9116901587538613</v>
      </c>
      <c r="BH594">
        <v>1</v>
      </c>
      <c r="BI594">
        <v>0</v>
      </c>
      <c r="BJ594">
        <f>fun[[#This Row],[BsmtFullBath]]+(0.5*fun[[#This Row],[BsmtHalfBath]])</f>
        <v>1</v>
      </c>
      <c r="BK594">
        <v>1</v>
      </c>
      <c r="BL594">
        <v>0</v>
      </c>
      <c r="BM594">
        <f>fun[[#This Row],[HalfBath]]+fun[[#This Row],[TOTBaseBath]]+fun[[#This Row],[FullBath]]</f>
        <v>2</v>
      </c>
      <c r="BN594">
        <v>2</v>
      </c>
      <c r="BO594">
        <v>1</v>
      </c>
      <c r="BP594" t="s">
        <v>124</v>
      </c>
      <c r="BQ594">
        <f>IF(fun[[#This Row],[KitchenQual]]="Ex",5,IF(fun[[#This Row],[KitchenQual]]="Gd",4,IF(fun[[#This Row],[KitchenQual]]="TA",3,IF(fun[[#This Row],[KitchenQual]]="Fa",2,0))))</f>
        <v>3</v>
      </c>
      <c r="BR594">
        <v>4</v>
      </c>
      <c r="BS594" t="s">
        <v>133</v>
      </c>
      <c r="BT594">
        <v>0</v>
      </c>
      <c r="BU594" t="s">
        <v>109</v>
      </c>
      <c r="BV594">
        <f>IF(fun[[#This Row],[FireplaceQu]]="Ex",5,IF(fun[[#This Row],[FireplaceQu]]="Gd",4,IF(fun[[#This Row],[FireplaceQu]]="TA",3,IF(fun[[#This Row],[FireplaceQu]]="Fa",2,0))))</f>
        <v>0</v>
      </c>
      <c r="BW594" t="s">
        <v>153</v>
      </c>
      <c r="BX594">
        <v>1985</v>
      </c>
      <c r="BY594" t="s">
        <v>183</v>
      </c>
      <c r="BZ594">
        <v>2</v>
      </c>
      <c r="CA594">
        <v>816</v>
      </c>
      <c r="CB594" t="s">
        <v>124</v>
      </c>
      <c r="CC594">
        <f>IF(fun[[#This Row],[GarageQual]]="Ex",5,IF(fun[[#This Row],[GarageQual]]="Gd",4,IF(fun[[#This Row],[GarageQual]]="TA",3,IF(fun[[#This Row],[GarageQual]]="Fa",2,IF(fun[[#This Row],[GarageQual]]="Po",1,0)))))</f>
        <v>3</v>
      </c>
      <c r="CD594" t="s">
        <v>124</v>
      </c>
      <c r="CE594">
        <f>IF(fun[[#This Row],[GarageCond]]="Ex",5,IF(fun[[#This Row],[GarageCond]]="Gd",4,IF(fun[[#This Row],[GarageCond]]="TA",3,IF(fun[[#This Row],[GarageCond]]="Fa",2,IF(fun[[#This Row],[GarageCond]]="Po",1,0)))))</f>
        <v>3</v>
      </c>
      <c r="CF594" t="s">
        <v>131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f>(0.5*fun[[#This Row],[WoodDeckSF]])+fun[[#This Row],[OpenPorchSF]]+(2*fun[[#This Row],[EnclosedPorch]])+(1.5*fun[[#This Row],[3SsnPorch]])+fun[[#This Row],[ScreenPorch]]</f>
        <v>0</v>
      </c>
      <c r="CM594">
        <v>0</v>
      </c>
      <c r="CN594" t="s">
        <v>109</v>
      </c>
      <c r="CO594">
        <f>IF(fun[[#This Row],[PoolQC]]="Ex",5,IF(fun[[#This Row],[PoolQC]]="Gd",4,IF(fun[[#This Row],[PoolQC]]="TA",3,IF(fun[[#This Row],[PoolQC]]="Fa",2,IF(fun[[#This Row],[PoolQC]]="Po",1,0)))))</f>
        <v>0</v>
      </c>
      <c r="CP594" t="s">
        <v>109</v>
      </c>
      <c r="CQ594" t="s">
        <v>109</v>
      </c>
      <c r="CR594">
        <v>0</v>
      </c>
      <c r="CS594">
        <v>6</v>
      </c>
      <c r="CT594">
        <v>2008</v>
      </c>
      <c r="CU594" t="s">
        <v>136</v>
      </c>
      <c r="CV594" t="s">
        <v>137</v>
      </c>
      <c r="CW594">
        <f>COUNTIF(fun[[#This Row],[Id]:[SaleCondition]],0)</f>
        <v>22</v>
      </c>
      <c r="CX594">
        <f>COUNTIF(fun[[#This Row],[Id]:[SaleCondition]],"NA")</f>
        <v>5</v>
      </c>
      <c r="CY59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594">
        <f>fun[NUM_ExCond]+fun[NUM_BsmtCond]+fun[NUM_GarCond]</f>
        <v>11</v>
      </c>
      <c r="DA5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5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594">
        <v>138000</v>
      </c>
    </row>
    <row r="595" spans="1:107" x14ac:dyDescent="0.25">
      <c r="A595">
        <v>594</v>
      </c>
      <c r="B595">
        <v>120</v>
      </c>
      <c r="C595" t="s">
        <v>168</v>
      </c>
      <c r="D595">
        <f>IF(fun[[#This Row],[MSZoning]]="RL",1,0)</f>
        <v>0</v>
      </c>
      <c r="E595">
        <f>IF(fun[[#This Row],[rl]]="RM",1,0)</f>
        <v>0</v>
      </c>
      <c r="F595">
        <f>IF(fun[[#This Row],[rm]]="RH",1,0)</f>
        <v>0</v>
      </c>
      <c r="G595">
        <f>IF(fun[[#This Row],[rh]]="C (all)",1,0)</f>
        <v>0</v>
      </c>
      <c r="H595" t="s">
        <v>109</v>
      </c>
      <c r="I595">
        <f>IF(fun[[#This Row],[LotFrontage]]="NA",0,fun[[#This Row],[LotFrontage]])</f>
        <v>0</v>
      </c>
      <c r="J595">
        <v>4435</v>
      </c>
      <c r="K595" t="s">
        <v>108</v>
      </c>
      <c r="L595" t="s">
        <v>109</v>
      </c>
      <c r="M595" t="s">
        <v>110</v>
      </c>
      <c r="N595" t="s">
        <v>111</v>
      </c>
      <c r="O595" t="s">
        <v>112</v>
      </c>
      <c r="P595" t="s">
        <v>113</v>
      </c>
      <c r="Q595" t="s">
        <v>114</v>
      </c>
      <c r="R595" t="s">
        <v>115</v>
      </c>
      <c r="S595" t="s">
        <v>116</v>
      </c>
      <c r="T595" t="s">
        <v>116</v>
      </c>
      <c r="U595" t="s">
        <v>205</v>
      </c>
      <c r="V595" t="s">
        <v>141</v>
      </c>
      <c r="W595">
        <v>6</v>
      </c>
      <c r="X595">
        <v>5</v>
      </c>
      <c r="Y595">
        <v>2003</v>
      </c>
      <c r="Z595">
        <v>2003</v>
      </c>
      <c r="AA595" t="s">
        <v>119</v>
      </c>
      <c r="AB595" t="s">
        <v>120</v>
      </c>
      <c r="AC595" t="s">
        <v>121</v>
      </c>
      <c r="AD595" t="s">
        <v>121</v>
      </c>
      <c r="AE595" t="s">
        <v>122</v>
      </c>
      <c r="AF595">
        <v>170</v>
      </c>
      <c r="AG595" t="s">
        <v>123</v>
      </c>
      <c r="AH595">
        <f>IF(fun[[#This Row],[ExterQual]]="Ex",5,IF(fun[[#This Row],[ExterQual]]="Gd",4,IF(fun[[#This Row],[ExterQual]]="TA",3,IF(fun[[#This Row],[ExterQual]]="Fa",2,1))))</f>
        <v>4</v>
      </c>
      <c r="AI595" t="s">
        <v>124</v>
      </c>
      <c r="AJ595">
        <f>IF(fun[[#This Row],[ExterCond]]="Ex",5,IF(fun[[#This Row],[ExterCond]]="Gd",4,IF(fun[[#This Row],[ExterCond]]="TA",3,IF(fun[[#This Row],[ExterCond]]="Fa",2,1))))</f>
        <v>3</v>
      </c>
      <c r="AK595" t="s">
        <v>125</v>
      </c>
      <c r="AL595" t="s">
        <v>123</v>
      </c>
      <c r="AM595">
        <f>IF(fun[[#This Row],[BsmtQual]]="Ex",5,IF(fun[[#This Row],[BsmtQual]]="Gd",4,IF(fun[[#This Row],[BsmtQual]]="TA",3,IF(fun[[#This Row],[BsmtQual]]="Fa",2,IF(fun[[#This Row],[BsmtQual]]="Po",1,0)))))</f>
        <v>4</v>
      </c>
      <c r="AN595" t="s">
        <v>124</v>
      </c>
      <c r="AO595">
        <f>IF(fun[[#This Row],[BsmtCond]]="Ex",5,IF(fun[[#This Row],[BsmtCond]]="Gd",4,IF(fun[[#This Row],[BsmtCond]]="TA",3,IF(fun[[#This Row],[BsmtCond]]="Fa",2,IF(fun[[#This Row],[BsmtCond]]="Po",1,0)))))</f>
        <v>3</v>
      </c>
      <c r="AP595" t="s">
        <v>156</v>
      </c>
      <c r="AQ595">
        <f>IF(fun[[#This Row],[BsmtExposure]]="Gd",3,IF(fun[[#This Row],[BsmtExposure]]="Av",2,IF(fun[[#This Row],[BsmtExposure]]="Mn",1,0)))</f>
        <v>2</v>
      </c>
      <c r="AR595" t="s">
        <v>127</v>
      </c>
      <c r="AS595">
        <v>685</v>
      </c>
      <c r="AT595" t="s">
        <v>128</v>
      </c>
      <c r="AU595">
        <v>0</v>
      </c>
      <c r="AV595">
        <v>163</v>
      </c>
      <c r="AW595">
        <v>848</v>
      </c>
      <c r="AX595" t="s">
        <v>129</v>
      </c>
      <c r="AY595" t="s">
        <v>130</v>
      </c>
      <c r="AZ595">
        <f>IF(fun[[#This Row],[HeatingQC]]="Ex",5,IF(fun[[#This Row],[HeatingQC]]="Gd",4,IF(fun[[#This Row],[HeatingQC]]="TA",3,IF(fun[[#This Row],[HeatingQC]]="Fa",2,IF(fun[[#This Row],[HeatingQC]]="Po",1,0)))))</f>
        <v>5</v>
      </c>
      <c r="BA595" t="s">
        <v>131</v>
      </c>
      <c r="BB595" t="s">
        <v>132</v>
      </c>
      <c r="BC595">
        <v>848</v>
      </c>
      <c r="BD595">
        <v>0</v>
      </c>
      <c r="BE595">
        <v>0</v>
      </c>
      <c r="BF595">
        <v>848</v>
      </c>
      <c r="BG595">
        <f>LOG(fun[[#This Row],[GrLivArea]])</f>
        <v>2.9283958522567137</v>
      </c>
      <c r="BH595">
        <v>1</v>
      </c>
      <c r="BI595">
        <v>0</v>
      </c>
      <c r="BJ595">
        <f>fun[[#This Row],[BsmtFullBath]]+(0.5*fun[[#This Row],[BsmtHalfBath]])</f>
        <v>1</v>
      </c>
      <c r="BK595">
        <v>1</v>
      </c>
      <c r="BL595">
        <v>0</v>
      </c>
      <c r="BM595">
        <f>fun[[#This Row],[HalfBath]]+fun[[#This Row],[TOTBaseBath]]+fun[[#This Row],[FullBath]]</f>
        <v>2</v>
      </c>
      <c r="BN595">
        <v>1</v>
      </c>
      <c r="BO595">
        <v>1</v>
      </c>
      <c r="BP595" t="s">
        <v>123</v>
      </c>
      <c r="BQ595">
        <f>IF(fun[[#This Row],[KitchenQual]]="Ex",5,IF(fun[[#This Row],[KitchenQual]]="Gd",4,IF(fun[[#This Row],[KitchenQual]]="TA",3,IF(fun[[#This Row],[KitchenQual]]="Fa",2,0))))</f>
        <v>4</v>
      </c>
      <c r="BR595">
        <v>4</v>
      </c>
      <c r="BS595" t="s">
        <v>133</v>
      </c>
      <c r="BT595">
        <v>0</v>
      </c>
      <c r="BU595" t="s">
        <v>109</v>
      </c>
      <c r="BV595">
        <f>IF(fun[[#This Row],[FireplaceQu]]="Ex",5,IF(fun[[#This Row],[FireplaceQu]]="Gd",4,IF(fun[[#This Row],[FireplaceQu]]="TA",3,IF(fun[[#This Row],[FireplaceQu]]="Fa",2,0))))</f>
        <v>0</v>
      </c>
      <c r="BW595" t="s">
        <v>134</v>
      </c>
      <c r="BX595">
        <v>2003</v>
      </c>
      <c r="BY595" t="s">
        <v>183</v>
      </c>
      <c r="BZ595">
        <v>2</v>
      </c>
      <c r="CA595">
        <v>420</v>
      </c>
      <c r="CB595" t="s">
        <v>124</v>
      </c>
      <c r="CC595">
        <f>IF(fun[[#This Row],[GarageQual]]="Ex",5,IF(fun[[#This Row],[GarageQual]]="Gd",4,IF(fun[[#This Row],[GarageQual]]="TA",3,IF(fun[[#This Row],[GarageQual]]="Fa",2,IF(fun[[#This Row],[GarageQual]]="Po",1,0)))))</f>
        <v>3</v>
      </c>
      <c r="CD595" t="s">
        <v>124</v>
      </c>
      <c r="CE595">
        <f>IF(fun[[#This Row],[GarageCond]]="Ex",5,IF(fun[[#This Row],[GarageCond]]="Gd",4,IF(fun[[#This Row],[GarageCond]]="TA",3,IF(fun[[#This Row],[GarageCond]]="Fa",2,IF(fun[[#This Row],[GarageCond]]="Po",1,0)))))</f>
        <v>3</v>
      </c>
      <c r="CF595" t="s">
        <v>131</v>
      </c>
      <c r="CG595">
        <v>140</v>
      </c>
      <c r="CH595">
        <v>0</v>
      </c>
      <c r="CI595">
        <v>0</v>
      </c>
      <c r="CJ595">
        <v>0</v>
      </c>
      <c r="CK595">
        <v>0</v>
      </c>
      <c r="CL595">
        <f>(0.5*fun[[#This Row],[WoodDeckSF]])+fun[[#This Row],[OpenPorchSF]]+(2*fun[[#This Row],[EnclosedPorch]])+(1.5*fun[[#This Row],[3SsnPorch]])+fun[[#This Row],[ScreenPorch]]</f>
        <v>70</v>
      </c>
      <c r="CM595">
        <v>0</v>
      </c>
      <c r="CN595" t="s">
        <v>109</v>
      </c>
      <c r="CO595">
        <f>IF(fun[[#This Row],[PoolQC]]="Ex",5,IF(fun[[#This Row],[PoolQC]]="Gd",4,IF(fun[[#This Row],[PoolQC]]="TA",3,IF(fun[[#This Row],[PoolQC]]="Fa",2,IF(fun[[#This Row],[PoolQC]]="Po",1,0)))))</f>
        <v>0</v>
      </c>
      <c r="CP595" t="s">
        <v>109</v>
      </c>
      <c r="CQ595" t="s">
        <v>109</v>
      </c>
      <c r="CR595">
        <v>0</v>
      </c>
      <c r="CS595">
        <v>5</v>
      </c>
      <c r="CT595">
        <v>2009</v>
      </c>
      <c r="CU595" t="s">
        <v>136</v>
      </c>
      <c r="CV595" t="s">
        <v>137</v>
      </c>
      <c r="CW595">
        <f>COUNTIF(fun[[#This Row],[Id]:[SaleCondition]],0)</f>
        <v>19</v>
      </c>
      <c r="CX595">
        <f>COUNTIF(fun[[#This Row],[Id]:[SaleCondition]],"NA")</f>
        <v>6</v>
      </c>
      <c r="CY59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595">
        <f>fun[NUM_ExCond]+fun[NUM_BsmtCond]+fun[NUM_GarCond]</f>
        <v>9</v>
      </c>
      <c r="DA5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5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595">
        <v>140000</v>
      </c>
    </row>
    <row r="596" spans="1:107" x14ac:dyDescent="0.25">
      <c r="A596">
        <v>595</v>
      </c>
      <c r="B596">
        <v>20</v>
      </c>
      <c r="C596" t="s">
        <v>107</v>
      </c>
      <c r="D596">
        <f>IF(fun[[#This Row],[MSZoning]]="RL",1,0)</f>
        <v>1</v>
      </c>
      <c r="E596">
        <f>IF(fun[[#This Row],[rl]]="RM",1,0)</f>
        <v>0</v>
      </c>
      <c r="F596">
        <f>IF(fun[[#This Row],[rm]]="RH",1,0)</f>
        <v>0</v>
      </c>
      <c r="G596">
        <f>IF(fun[[#This Row],[rh]]="C (all)",1,0)</f>
        <v>0</v>
      </c>
      <c r="H596">
        <v>88</v>
      </c>
      <c r="I596">
        <f>IF(fun[[#This Row],[LotFrontage]]="NA",0,fun[[#This Row],[LotFrontage]])</f>
        <v>88</v>
      </c>
      <c r="J596">
        <v>7990</v>
      </c>
      <c r="K596" t="s">
        <v>108</v>
      </c>
      <c r="L596" t="s">
        <v>109</v>
      </c>
      <c r="M596" t="s">
        <v>146</v>
      </c>
      <c r="N596" t="s">
        <v>111</v>
      </c>
      <c r="O596" t="s">
        <v>112</v>
      </c>
      <c r="P596" t="s">
        <v>113</v>
      </c>
      <c r="Q596" t="s">
        <v>114</v>
      </c>
      <c r="R596" t="s">
        <v>115</v>
      </c>
      <c r="S596" t="s">
        <v>116</v>
      </c>
      <c r="T596" t="s">
        <v>116</v>
      </c>
      <c r="U596" t="s">
        <v>117</v>
      </c>
      <c r="V596" t="s">
        <v>141</v>
      </c>
      <c r="W596">
        <v>5</v>
      </c>
      <c r="X596">
        <v>6</v>
      </c>
      <c r="Y596">
        <v>1975</v>
      </c>
      <c r="Z596">
        <v>1975</v>
      </c>
      <c r="AA596" t="s">
        <v>178</v>
      </c>
      <c r="AB596" t="s">
        <v>120</v>
      </c>
      <c r="AC596" t="s">
        <v>166</v>
      </c>
      <c r="AD596" t="s">
        <v>166</v>
      </c>
      <c r="AE596" t="s">
        <v>143</v>
      </c>
      <c r="AF596">
        <v>0</v>
      </c>
      <c r="AG596" t="s">
        <v>124</v>
      </c>
      <c r="AH596">
        <f>IF(fun[[#This Row],[ExterQual]]="Ex",5,IF(fun[[#This Row],[ExterQual]]="Gd",4,IF(fun[[#This Row],[ExterQual]]="TA",3,IF(fun[[#This Row],[ExterQual]]="Fa",2,1))))</f>
        <v>3</v>
      </c>
      <c r="AI596" t="s">
        <v>124</v>
      </c>
      <c r="AJ596">
        <f>IF(fun[[#This Row],[ExterCond]]="Ex",5,IF(fun[[#This Row],[ExterCond]]="Gd",4,IF(fun[[#This Row],[ExterCond]]="TA",3,IF(fun[[#This Row],[ExterCond]]="Fa",2,1))))</f>
        <v>3</v>
      </c>
      <c r="AK596" t="s">
        <v>144</v>
      </c>
      <c r="AL596" t="s">
        <v>123</v>
      </c>
      <c r="AM596">
        <f>IF(fun[[#This Row],[BsmtQual]]="Ex",5,IF(fun[[#This Row],[BsmtQual]]="Gd",4,IF(fun[[#This Row],[BsmtQual]]="TA",3,IF(fun[[#This Row],[BsmtQual]]="Fa",2,IF(fun[[#This Row],[BsmtQual]]="Po",1,0)))))</f>
        <v>4</v>
      </c>
      <c r="AN596" t="s">
        <v>124</v>
      </c>
      <c r="AO596">
        <f>IF(fun[[#This Row],[BsmtCond]]="Ex",5,IF(fun[[#This Row],[BsmtCond]]="Gd",4,IF(fun[[#This Row],[BsmtCond]]="TA",3,IF(fun[[#This Row],[BsmtCond]]="Fa",2,IF(fun[[#This Row],[BsmtCond]]="Po",1,0)))))</f>
        <v>3</v>
      </c>
      <c r="AP596" t="s">
        <v>126</v>
      </c>
      <c r="AQ596">
        <f>IF(fun[[#This Row],[BsmtExposure]]="Gd",3,IF(fun[[#This Row],[BsmtExposure]]="Av",2,IF(fun[[#This Row],[BsmtExposure]]="Mn",1,0)))</f>
        <v>0</v>
      </c>
      <c r="AR596" t="s">
        <v>128</v>
      </c>
      <c r="AS596">
        <v>0</v>
      </c>
      <c r="AT596" t="s">
        <v>128</v>
      </c>
      <c r="AU596">
        <v>0</v>
      </c>
      <c r="AV596">
        <v>924</v>
      </c>
      <c r="AW596">
        <v>924</v>
      </c>
      <c r="AX596" t="s">
        <v>129</v>
      </c>
      <c r="AY596" t="s">
        <v>124</v>
      </c>
      <c r="AZ596">
        <f>IF(fun[[#This Row],[HeatingQC]]="Ex",5,IF(fun[[#This Row],[HeatingQC]]="Gd",4,IF(fun[[#This Row],[HeatingQC]]="TA",3,IF(fun[[#This Row],[HeatingQC]]="Fa",2,IF(fun[[#This Row],[HeatingQC]]="Po",1,0)))))</f>
        <v>3</v>
      </c>
      <c r="BA596" t="s">
        <v>131</v>
      </c>
      <c r="BB596" t="s">
        <v>132</v>
      </c>
      <c r="BC596">
        <v>924</v>
      </c>
      <c r="BD596">
        <v>0</v>
      </c>
      <c r="BE596">
        <v>0</v>
      </c>
      <c r="BF596">
        <v>924</v>
      </c>
      <c r="BG596">
        <f>LOG(fun[[#This Row],[GrLivArea]])</f>
        <v>2.9656719712201065</v>
      </c>
      <c r="BH596">
        <v>0</v>
      </c>
      <c r="BI596">
        <v>0</v>
      </c>
      <c r="BJ596">
        <f>fun[[#This Row],[BsmtFullBath]]+(0.5*fun[[#This Row],[BsmtHalfBath]])</f>
        <v>0</v>
      </c>
      <c r="BK596">
        <v>1</v>
      </c>
      <c r="BL596">
        <v>0</v>
      </c>
      <c r="BM596">
        <f>fun[[#This Row],[HalfBath]]+fun[[#This Row],[TOTBaseBath]]+fun[[#This Row],[FullBath]]</f>
        <v>1</v>
      </c>
      <c r="BN596">
        <v>3</v>
      </c>
      <c r="BO596">
        <v>1</v>
      </c>
      <c r="BP596" t="s">
        <v>124</v>
      </c>
      <c r="BQ596">
        <f>IF(fun[[#This Row],[KitchenQual]]="Ex",5,IF(fun[[#This Row],[KitchenQual]]="Gd",4,IF(fun[[#This Row],[KitchenQual]]="TA",3,IF(fun[[#This Row],[KitchenQual]]="Fa",2,0))))</f>
        <v>3</v>
      </c>
      <c r="BR596">
        <v>5</v>
      </c>
      <c r="BS596" t="s">
        <v>133</v>
      </c>
      <c r="BT596">
        <v>0</v>
      </c>
      <c r="BU596" t="s">
        <v>109</v>
      </c>
      <c r="BV596">
        <f>IF(fun[[#This Row],[FireplaceQu]]="Ex",5,IF(fun[[#This Row],[FireplaceQu]]="Gd",4,IF(fun[[#This Row],[FireplaceQu]]="TA",3,IF(fun[[#This Row],[FireplaceQu]]="Fa",2,0))))</f>
        <v>0</v>
      </c>
      <c r="BW596" t="s">
        <v>153</v>
      </c>
      <c r="BX596">
        <v>1981</v>
      </c>
      <c r="BY596" t="s">
        <v>128</v>
      </c>
      <c r="BZ596">
        <v>1</v>
      </c>
      <c r="CA596">
        <v>280</v>
      </c>
      <c r="CB596" t="s">
        <v>124</v>
      </c>
      <c r="CC596">
        <f>IF(fun[[#This Row],[GarageQual]]="Ex",5,IF(fun[[#This Row],[GarageQual]]="Gd",4,IF(fun[[#This Row],[GarageQual]]="TA",3,IF(fun[[#This Row],[GarageQual]]="Fa",2,IF(fun[[#This Row],[GarageQual]]="Po",1,0)))))</f>
        <v>3</v>
      </c>
      <c r="CD596" t="s">
        <v>124</v>
      </c>
      <c r="CE596">
        <f>IF(fun[[#This Row],[GarageCond]]="Ex",5,IF(fun[[#This Row],[GarageCond]]="Gd",4,IF(fun[[#This Row],[GarageCond]]="TA",3,IF(fun[[#This Row],[GarageCond]]="Fa",2,IF(fun[[#This Row],[GarageCond]]="Po",1,0)))))</f>
        <v>3</v>
      </c>
      <c r="CF596" t="s">
        <v>131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f>(0.5*fun[[#This Row],[WoodDeckSF]])+fun[[#This Row],[OpenPorchSF]]+(2*fun[[#This Row],[EnclosedPorch]])+(1.5*fun[[#This Row],[3SsnPorch]])+fun[[#This Row],[ScreenPorch]]</f>
        <v>0</v>
      </c>
      <c r="CM596">
        <v>0</v>
      </c>
      <c r="CN596" t="s">
        <v>109</v>
      </c>
      <c r="CO596">
        <f>IF(fun[[#This Row],[PoolQC]]="Ex",5,IF(fun[[#This Row],[PoolQC]]="Gd",4,IF(fun[[#This Row],[PoolQC]]="TA",3,IF(fun[[#This Row],[PoolQC]]="Fa",2,IF(fun[[#This Row],[PoolQC]]="Po",1,0)))))</f>
        <v>0</v>
      </c>
      <c r="CP596" t="s">
        <v>160</v>
      </c>
      <c r="CQ596" t="s">
        <v>109</v>
      </c>
      <c r="CR596">
        <v>0</v>
      </c>
      <c r="CS596">
        <v>4</v>
      </c>
      <c r="CT596">
        <v>2008</v>
      </c>
      <c r="CU596" t="s">
        <v>136</v>
      </c>
      <c r="CV596" t="s">
        <v>137</v>
      </c>
      <c r="CW596">
        <f>COUNTIF(fun[[#This Row],[Id]:[SaleCondition]],0)</f>
        <v>24</v>
      </c>
      <c r="CX596">
        <f>COUNTIF(fun[[#This Row],[Id]:[SaleCondition]],"NA")</f>
        <v>4</v>
      </c>
      <c r="CY596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596">
        <f>fun[NUM_ExCond]+fun[NUM_BsmtCond]+fun[NUM_GarCond]</f>
        <v>9</v>
      </c>
      <c r="DA5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5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52.75</v>
      </c>
      <c r="DC596">
        <v>110000</v>
      </c>
    </row>
    <row r="597" spans="1:107" x14ac:dyDescent="0.25">
      <c r="A597">
        <v>596</v>
      </c>
      <c r="B597">
        <v>20</v>
      </c>
      <c r="C597" t="s">
        <v>107</v>
      </c>
      <c r="D597">
        <f>IF(fun[[#This Row],[MSZoning]]="RL",1,0)</f>
        <v>1</v>
      </c>
      <c r="E597">
        <f>IF(fun[[#This Row],[rl]]="RM",1,0)</f>
        <v>0</v>
      </c>
      <c r="F597">
        <f>IF(fun[[#This Row],[rm]]="RH",1,0)</f>
        <v>0</v>
      </c>
      <c r="G597">
        <f>IF(fun[[#This Row],[rh]]="C (all)",1,0)</f>
        <v>0</v>
      </c>
      <c r="H597">
        <v>69</v>
      </c>
      <c r="I597">
        <f>IF(fun[[#This Row],[LotFrontage]]="NA",0,fun[[#This Row],[LotFrontage]])</f>
        <v>69</v>
      </c>
      <c r="J597">
        <v>11302</v>
      </c>
      <c r="K597" t="s">
        <v>108</v>
      </c>
      <c r="L597" t="s">
        <v>109</v>
      </c>
      <c r="M597" t="s">
        <v>146</v>
      </c>
      <c r="N597" t="s">
        <v>111</v>
      </c>
      <c r="O597" t="s">
        <v>112</v>
      </c>
      <c r="P597" t="s">
        <v>113</v>
      </c>
      <c r="Q597" t="s">
        <v>114</v>
      </c>
      <c r="R597" t="s">
        <v>226</v>
      </c>
      <c r="S597" t="s">
        <v>116</v>
      </c>
      <c r="T597" t="s">
        <v>116</v>
      </c>
      <c r="U597" t="s">
        <v>117</v>
      </c>
      <c r="V597" t="s">
        <v>141</v>
      </c>
      <c r="W597">
        <v>8</v>
      </c>
      <c r="X597">
        <v>5</v>
      </c>
      <c r="Y597">
        <v>2005</v>
      </c>
      <c r="Z597">
        <v>2006</v>
      </c>
      <c r="AA597" t="s">
        <v>119</v>
      </c>
      <c r="AB597" t="s">
        <v>120</v>
      </c>
      <c r="AC597" t="s">
        <v>121</v>
      </c>
      <c r="AD597" t="s">
        <v>272</v>
      </c>
      <c r="AE597" t="s">
        <v>122</v>
      </c>
      <c r="AF597">
        <v>238</v>
      </c>
      <c r="AG597" t="s">
        <v>123</v>
      </c>
      <c r="AH597">
        <f>IF(fun[[#This Row],[ExterQual]]="Ex",5,IF(fun[[#This Row],[ExterQual]]="Gd",4,IF(fun[[#This Row],[ExterQual]]="TA",3,IF(fun[[#This Row],[ExterQual]]="Fa",2,1))))</f>
        <v>4</v>
      </c>
      <c r="AI597" t="s">
        <v>124</v>
      </c>
      <c r="AJ597">
        <f>IF(fun[[#This Row],[ExterCond]]="Ex",5,IF(fun[[#This Row],[ExterCond]]="Gd",4,IF(fun[[#This Row],[ExterCond]]="TA",3,IF(fun[[#This Row],[ExterCond]]="Fa",2,1))))</f>
        <v>3</v>
      </c>
      <c r="AK597" t="s">
        <v>125</v>
      </c>
      <c r="AL597" t="s">
        <v>123</v>
      </c>
      <c r="AM597">
        <f>IF(fun[[#This Row],[BsmtQual]]="Ex",5,IF(fun[[#This Row],[BsmtQual]]="Gd",4,IF(fun[[#This Row],[BsmtQual]]="TA",3,IF(fun[[#This Row],[BsmtQual]]="Fa",2,IF(fun[[#This Row],[BsmtQual]]="Po",1,0)))))</f>
        <v>4</v>
      </c>
      <c r="AN597" t="s">
        <v>124</v>
      </c>
      <c r="AO597">
        <f>IF(fun[[#This Row],[BsmtCond]]="Ex",5,IF(fun[[#This Row],[BsmtCond]]="Gd",4,IF(fun[[#This Row],[BsmtCond]]="TA",3,IF(fun[[#This Row],[BsmtCond]]="Fa",2,IF(fun[[#This Row],[BsmtCond]]="Po",1,0)))))</f>
        <v>3</v>
      </c>
      <c r="AP597" t="s">
        <v>123</v>
      </c>
      <c r="AQ597">
        <f>IF(fun[[#This Row],[BsmtExposure]]="Gd",3,IF(fun[[#This Row],[BsmtExposure]]="Av",2,IF(fun[[#This Row],[BsmtExposure]]="Mn",1,0)))</f>
        <v>3</v>
      </c>
      <c r="AR597" t="s">
        <v>127</v>
      </c>
      <c r="AS597">
        <v>1422</v>
      </c>
      <c r="AT597" t="s">
        <v>128</v>
      </c>
      <c r="AU597">
        <v>0</v>
      </c>
      <c r="AV597">
        <v>392</v>
      </c>
      <c r="AW597">
        <v>1814</v>
      </c>
      <c r="AX597" t="s">
        <v>129</v>
      </c>
      <c r="AY597" t="s">
        <v>130</v>
      </c>
      <c r="AZ597">
        <f>IF(fun[[#This Row],[HeatingQC]]="Ex",5,IF(fun[[#This Row],[HeatingQC]]="Gd",4,IF(fun[[#This Row],[HeatingQC]]="TA",3,IF(fun[[#This Row],[HeatingQC]]="Fa",2,IF(fun[[#This Row],[HeatingQC]]="Po",1,0)))))</f>
        <v>5</v>
      </c>
      <c r="BA597" t="s">
        <v>131</v>
      </c>
      <c r="BB597" t="s">
        <v>132</v>
      </c>
      <c r="BC597">
        <v>1826</v>
      </c>
      <c r="BD597">
        <v>0</v>
      </c>
      <c r="BE597">
        <v>0</v>
      </c>
      <c r="BF597">
        <v>1826</v>
      </c>
      <c r="BG597">
        <f>LOG(fun[[#This Row],[GrLivArea]])</f>
        <v>3.2615007731982804</v>
      </c>
      <c r="BH597">
        <v>1</v>
      </c>
      <c r="BI597">
        <v>0</v>
      </c>
      <c r="BJ597">
        <f>fun[[#This Row],[BsmtFullBath]]+(0.5*fun[[#This Row],[BsmtHalfBath]])</f>
        <v>1</v>
      </c>
      <c r="BK597">
        <v>2</v>
      </c>
      <c r="BL597">
        <v>0</v>
      </c>
      <c r="BM597">
        <f>fun[[#This Row],[HalfBath]]+fun[[#This Row],[TOTBaseBath]]+fun[[#This Row],[FullBath]]</f>
        <v>3</v>
      </c>
      <c r="BN597">
        <v>3</v>
      </c>
      <c r="BO597">
        <v>1</v>
      </c>
      <c r="BP597" t="s">
        <v>123</v>
      </c>
      <c r="BQ597">
        <f>IF(fun[[#This Row],[KitchenQual]]="Ex",5,IF(fun[[#This Row],[KitchenQual]]="Gd",4,IF(fun[[#This Row],[KitchenQual]]="TA",3,IF(fun[[#This Row],[KitchenQual]]="Fa",2,0))))</f>
        <v>4</v>
      </c>
      <c r="BR597">
        <v>7</v>
      </c>
      <c r="BS597" t="s">
        <v>133</v>
      </c>
      <c r="BT597">
        <v>1</v>
      </c>
      <c r="BU597" t="s">
        <v>124</v>
      </c>
      <c r="BV597">
        <f>IF(fun[[#This Row],[FireplaceQu]]="Ex",5,IF(fun[[#This Row],[FireplaceQu]]="Gd",4,IF(fun[[#This Row],[FireplaceQu]]="TA",3,IF(fun[[#This Row],[FireplaceQu]]="Fa",2,0))))</f>
        <v>3</v>
      </c>
      <c r="BW597" t="s">
        <v>134</v>
      </c>
      <c r="BX597">
        <v>2005</v>
      </c>
      <c r="BY597" t="s">
        <v>183</v>
      </c>
      <c r="BZ597">
        <v>3</v>
      </c>
      <c r="CA597">
        <v>758</v>
      </c>
      <c r="CB597" t="s">
        <v>124</v>
      </c>
      <c r="CC597">
        <f>IF(fun[[#This Row],[GarageQual]]="Ex",5,IF(fun[[#This Row],[GarageQual]]="Gd",4,IF(fun[[#This Row],[GarageQual]]="TA",3,IF(fun[[#This Row],[GarageQual]]="Fa",2,IF(fun[[#This Row],[GarageQual]]="Po",1,0)))))</f>
        <v>3</v>
      </c>
      <c r="CD597" t="s">
        <v>124</v>
      </c>
      <c r="CE597">
        <f>IF(fun[[#This Row],[GarageCond]]="Ex",5,IF(fun[[#This Row],[GarageCond]]="Gd",4,IF(fun[[#This Row],[GarageCond]]="TA",3,IF(fun[[#This Row],[GarageCond]]="Fa",2,IF(fun[[#This Row],[GarageCond]]="Po",1,0)))))</f>
        <v>3</v>
      </c>
      <c r="CF597" t="s">
        <v>131</v>
      </c>
      <c r="CG597">
        <v>180</v>
      </c>
      <c r="CH597">
        <v>75</v>
      </c>
      <c r="CI597">
        <v>0</v>
      </c>
      <c r="CJ597">
        <v>0</v>
      </c>
      <c r="CK597">
        <v>120</v>
      </c>
      <c r="CL597">
        <f>(0.5*fun[[#This Row],[WoodDeckSF]])+fun[[#This Row],[OpenPorchSF]]+(2*fun[[#This Row],[EnclosedPorch]])+(1.5*fun[[#This Row],[3SsnPorch]])+fun[[#This Row],[ScreenPorch]]</f>
        <v>285</v>
      </c>
      <c r="CM597">
        <v>0</v>
      </c>
      <c r="CN597" t="s">
        <v>109</v>
      </c>
      <c r="CO597">
        <f>IF(fun[[#This Row],[PoolQC]]="Ex",5,IF(fun[[#This Row],[PoolQC]]="Gd",4,IF(fun[[#This Row],[PoolQC]]="TA",3,IF(fun[[#This Row],[PoolQC]]="Fa",2,IF(fun[[#This Row],[PoolQC]]="Po",1,0)))))</f>
        <v>0</v>
      </c>
      <c r="CP597" t="s">
        <v>109</v>
      </c>
      <c r="CQ597" t="s">
        <v>109</v>
      </c>
      <c r="CR597">
        <v>0</v>
      </c>
      <c r="CS597">
        <v>8</v>
      </c>
      <c r="CT597">
        <v>2006</v>
      </c>
      <c r="CU597" t="s">
        <v>184</v>
      </c>
      <c r="CV597" t="s">
        <v>185</v>
      </c>
      <c r="CW597">
        <f>COUNTIF(fun[[#This Row],[Id]:[SaleCondition]],0)</f>
        <v>13</v>
      </c>
      <c r="CX597">
        <f>COUNTIF(fun[[#This Row],[Id]:[SaleCondition]],"NA")</f>
        <v>4</v>
      </c>
      <c r="CY597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597">
        <f>fun[NUM_ExCond]+fun[NUM_BsmtCond]+fun[NUM_GarCond]</f>
        <v>9</v>
      </c>
      <c r="DA5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5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597">
        <v>319000</v>
      </c>
    </row>
    <row r="598" spans="1:107" x14ac:dyDescent="0.25">
      <c r="A598">
        <v>597</v>
      </c>
      <c r="B598">
        <v>70</v>
      </c>
      <c r="C598" t="s">
        <v>168</v>
      </c>
      <c r="D598">
        <f>IF(fun[[#This Row],[MSZoning]]="RL",1,0)</f>
        <v>0</v>
      </c>
      <c r="E598">
        <f>IF(fun[[#This Row],[rl]]="RM",1,0)</f>
        <v>0</v>
      </c>
      <c r="F598">
        <f>IF(fun[[#This Row],[rm]]="RH",1,0)</f>
        <v>0</v>
      </c>
      <c r="G598">
        <f>IF(fun[[#This Row],[rh]]="C (all)",1,0)</f>
        <v>0</v>
      </c>
      <c r="H598">
        <v>60</v>
      </c>
      <c r="I598">
        <f>IF(fun[[#This Row],[LotFrontage]]="NA",0,fun[[#This Row],[LotFrontage]])</f>
        <v>60</v>
      </c>
      <c r="J598">
        <v>3600</v>
      </c>
      <c r="K598" t="s">
        <v>108</v>
      </c>
      <c r="L598" t="s">
        <v>200</v>
      </c>
      <c r="M598" t="s">
        <v>110</v>
      </c>
      <c r="N598" t="s">
        <v>111</v>
      </c>
      <c r="O598" t="s">
        <v>112</v>
      </c>
      <c r="P598" t="s">
        <v>113</v>
      </c>
      <c r="Q598" t="s">
        <v>114</v>
      </c>
      <c r="R598" t="s">
        <v>169</v>
      </c>
      <c r="S598" t="s">
        <v>116</v>
      </c>
      <c r="T598" t="s">
        <v>116</v>
      </c>
      <c r="U598" t="s">
        <v>117</v>
      </c>
      <c r="V598" t="s">
        <v>118</v>
      </c>
      <c r="W598">
        <v>6</v>
      </c>
      <c r="X598">
        <v>7</v>
      </c>
      <c r="Y598">
        <v>1910</v>
      </c>
      <c r="Z598">
        <v>1993</v>
      </c>
      <c r="AA598" t="s">
        <v>119</v>
      </c>
      <c r="AB598" t="s">
        <v>120</v>
      </c>
      <c r="AC598" t="s">
        <v>121</v>
      </c>
      <c r="AD598" t="s">
        <v>121</v>
      </c>
      <c r="AE598" t="s">
        <v>143</v>
      </c>
      <c r="AF598">
        <v>0</v>
      </c>
      <c r="AG598" t="s">
        <v>124</v>
      </c>
      <c r="AH598">
        <f>IF(fun[[#This Row],[ExterQual]]="Ex",5,IF(fun[[#This Row],[ExterQual]]="Gd",4,IF(fun[[#This Row],[ExterQual]]="TA",3,IF(fun[[#This Row],[ExterQual]]="Fa",2,1))))</f>
        <v>3</v>
      </c>
      <c r="AI598" t="s">
        <v>124</v>
      </c>
      <c r="AJ598">
        <f>IF(fun[[#This Row],[ExterCond]]="Ex",5,IF(fun[[#This Row],[ExterCond]]="Gd",4,IF(fun[[#This Row],[ExterCond]]="TA",3,IF(fun[[#This Row],[ExterCond]]="Fa",2,1))))</f>
        <v>3</v>
      </c>
      <c r="AK598" t="s">
        <v>144</v>
      </c>
      <c r="AL598" t="s">
        <v>124</v>
      </c>
      <c r="AM598">
        <f>IF(fun[[#This Row],[BsmtQual]]="Ex",5,IF(fun[[#This Row],[BsmtQual]]="Gd",4,IF(fun[[#This Row],[BsmtQual]]="TA",3,IF(fun[[#This Row],[BsmtQual]]="Fa",2,IF(fun[[#This Row],[BsmtQual]]="Po",1,0)))))</f>
        <v>3</v>
      </c>
      <c r="AN598" t="s">
        <v>124</v>
      </c>
      <c r="AO598">
        <f>IF(fun[[#This Row],[BsmtCond]]="Ex",5,IF(fun[[#This Row],[BsmtCond]]="Gd",4,IF(fun[[#This Row],[BsmtCond]]="TA",3,IF(fun[[#This Row],[BsmtCond]]="Fa",2,IF(fun[[#This Row],[BsmtCond]]="Po",1,0)))))</f>
        <v>3</v>
      </c>
      <c r="AP598" t="s">
        <v>126</v>
      </c>
      <c r="AQ598">
        <f>IF(fun[[#This Row],[BsmtExposure]]="Gd",3,IF(fun[[#This Row],[BsmtExposure]]="Av",2,IF(fun[[#This Row],[BsmtExposure]]="Mn",1,0)))</f>
        <v>0</v>
      </c>
      <c r="AR598" t="s">
        <v>128</v>
      </c>
      <c r="AS598">
        <v>0</v>
      </c>
      <c r="AT598" t="s">
        <v>128</v>
      </c>
      <c r="AU598">
        <v>0</v>
      </c>
      <c r="AV598">
        <v>684</v>
      </c>
      <c r="AW598">
        <v>684</v>
      </c>
      <c r="AX598" t="s">
        <v>129</v>
      </c>
      <c r="AY598" t="s">
        <v>130</v>
      </c>
      <c r="AZ598">
        <f>IF(fun[[#This Row],[HeatingQC]]="Ex",5,IF(fun[[#This Row],[HeatingQC]]="Gd",4,IF(fun[[#This Row],[HeatingQC]]="TA",3,IF(fun[[#This Row],[HeatingQC]]="Fa",2,IF(fun[[#This Row],[HeatingQC]]="Po",1,0)))))</f>
        <v>5</v>
      </c>
      <c r="BA598" t="s">
        <v>203</v>
      </c>
      <c r="BB598" t="s">
        <v>190</v>
      </c>
      <c r="BC598">
        <v>684</v>
      </c>
      <c r="BD598">
        <v>684</v>
      </c>
      <c r="BE598">
        <v>0</v>
      </c>
      <c r="BF598">
        <v>1368</v>
      </c>
      <c r="BG598">
        <f>LOG(fun[[#This Row],[GrLivArea]])</f>
        <v>3.1360860973840974</v>
      </c>
      <c r="BH598">
        <v>0</v>
      </c>
      <c r="BI598">
        <v>0</v>
      </c>
      <c r="BJ598">
        <f>fun[[#This Row],[BsmtFullBath]]+(0.5*fun[[#This Row],[BsmtHalfBath]])</f>
        <v>0</v>
      </c>
      <c r="BK598">
        <v>1</v>
      </c>
      <c r="BL598">
        <v>0</v>
      </c>
      <c r="BM598">
        <f>fun[[#This Row],[HalfBath]]+fun[[#This Row],[TOTBaseBath]]+fun[[#This Row],[FullBath]]</f>
        <v>1</v>
      </c>
      <c r="BN598">
        <v>3</v>
      </c>
      <c r="BO598">
        <v>1</v>
      </c>
      <c r="BP598" t="s">
        <v>124</v>
      </c>
      <c r="BQ598">
        <f>IF(fun[[#This Row],[KitchenQual]]="Ex",5,IF(fun[[#This Row],[KitchenQual]]="Gd",4,IF(fun[[#This Row],[KitchenQual]]="TA",3,IF(fun[[#This Row],[KitchenQual]]="Fa",2,0))))</f>
        <v>3</v>
      </c>
      <c r="BR598">
        <v>7</v>
      </c>
      <c r="BS598" t="s">
        <v>133</v>
      </c>
      <c r="BT598">
        <v>0</v>
      </c>
      <c r="BU598" t="s">
        <v>109</v>
      </c>
      <c r="BV598">
        <f>IF(fun[[#This Row],[FireplaceQu]]="Ex",5,IF(fun[[#This Row],[FireplaceQu]]="Gd",4,IF(fun[[#This Row],[FireplaceQu]]="TA",3,IF(fun[[#This Row],[FireplaceQu]]="Fa",2,0))))</f>
        <v>0</v>
      </c>
      <c r="BW598" t="s">
        <v>153</v>
      </c>
      <c r="BX598">
        <v>1930</v>
      </c>
      <c r="BY598" t="s">
        <v>128</v>
      </c>
      <c r="BZ598">
        <v>1</v>
      </c>
      <c r="CA598">
        <v>216</v>
      </c>
      <c r="CB598" t="s">
        <v>124</v>
      </c>
      <c r="CC598">
        <f>IF(fun[[#This Row],[GarageQual]]="Ex",5,IF(fun[[#This Row],[GarageQual]]="Gd",4,IF(fun[[#This Row],[GarageQual]]="TA",3,IF(fun[[#This Row],[GarageQual]]="Fa",2,IF(fun[[#This Row],[GarageQual]]="Po",1,0)))))</f>
        <v>3</v>
      </c>
      <c r="CD598" t="s">
        <v>173</v>
      </c>
      <c r="CE598">
        <f>IF(fun[[#This Row],[GarageCond]]="Ex",5,IF(fun[[#This Row],[GarageCond]]="Gd",4,IF(fun[[#This Row],[GarageCond]]="TA",3,IF(fun[[#This Row],[GarageCond]]="Fa",2,IF(fun[[#This Row],[GarageCond]]="Po",1,0)))))</f>
        <v>2</v>
      </c>
      <c r="CF598" t="s">
        <v>203</v>
      </c>
      <c r="CG598">
        <v>0</v>
      </c>
      <c r="CH598">
        <v>158</v>
      </c>
      <c r="CI598">
        <v>0</v>
      </c>
      <c r="CJ598">
        <v>0</v>
      </c>
      <c r="CK598">
        <v>0</v>
      </c>
      <c r="CL598">
        <f>(0.5*fun[[#This Row],[WoodDeckSF]])+fun[[#This Row],[OpenPorchSF]]+(2*fun[[#This Row],[EnclosedPorch]])+(1.5*fun[[#This Row],[3SsnPorch]])+fun[[#This Row],[ScreenPorch]]</f>
        <v>158</v>
      </c>
      <c r="CM598">
        <v>0</v>
      </c>
      <c r="CN598" t="s">
        <v>109</v>
      </c>
      <c r="CO598">
        <f>IF(fun[[#This Row],[PoolQC]]="Ex",5,IF(fun[[#This Row],[PoolQC]]="Gd",4,IF(fun[[#This Row],[PoolQC]]="TA",3,IF(fun[[#This Row],[PoolQC]]="Fa",2,IF(fun[[#This Row],[PoolQC]]="Po",1,0)))))</f>
        <v>0</v>
      </c>
      <c r="CP598" t="s">
        <v>109</v>
      </c>
      <c r="CQ598" t="s">
        <v>109</v>
      </c>
      <c r="CR598">
        <v>0</v>
      </c>
      <c r="CS598">
        <v>10</v>
      </c>
      <c r="CT598">
        <v>2006</v>
      </c>
      <c r="CU598" t="s">
        <v>136</v>
      </c>
      <c r="CV598" t="s">
        <v>137</v>
      </c>
      <c r="CW598">
        <f>COUNTIF(fun[[#This Row],[Id]:[SaleCondition]],0)</f>
        <v>22</v>
      </c>
      <c r="CX598">
        <f>COUNTIF(fun[[#This Row],[Id]:[SaleCondition]],"NA")</f>
        <v>4</v>
      </c>
      <c r="CY598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598">
        <f>fun[NUM_ExCond]+fun[NUM_BsmtCond]+fun[NUM_GarCond]</f>
        <v>8</v>
      </c>
      <c r="DA5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5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598">
        <v>114504</v>
      </c>
    </row>
    <row r="599" spans="1:107" x14ac:dyDescent="0.25">
      <c r="A599">
        <v>598</v>
      </c>
      <c r="B599">
        <v>120</v>
      </c>
      <c r="C599" t="s">
        <v>107</v>
      </c>
      <c r="D599">
        <f>IF(fun[[#This Row],[MSZoning]]="RL",1,0)</f>
        <v>1</v>
      </c>
      <c r="E599">
        <f>IF(fun[[#This Row],[rl]]="RM",1,0)</f>
        <v>0</v>
      </c>
      <c r="F599">
        <f>IF(fun[[#This Row],[rm]]="RH",1,0)</f>
        <v>0</v>
      </c>
      <c r="G599">
        <f>IF(fun[[#This Row],[rh]]="C (all)",1,0)</f>
        <v>0</v>
      </c>
      <c r="H599">
        <v>53</v>
      </c>
      <c r="I599">
        <f>IF(fun[[#This Row],[LotFrontage]]="NA",0,fun[[#This Row],[LotFrontage]])</f>
        <v>53</v>
      </c>
      <c r="J599">
        <v>3922</v>
      </c>
      <c r="K599" t="s">
        <v>108</v>
      </c>
      <c r="L599" t="s">
        <v>109</v>
      </c>
      <c r="M599" t="s">
        <v>110</v>
      </c>
      <c r="N599" t="s">
        <v>111</v>
      </c>
      <c r="O599" t="s">
        <v>112</v>
      </c>
      <c r="P599" t="s">
        <v>113</v>
      </c>
      <c r="Q599" t="s">
        <v>114</v>
      </c>
      <c r="R599" t="s">
        <v>253</v>
      </c>
      <c r="S599" t="s">
        <v>116</v>
      </c>
      <c r="T599" t="s">
        <v>116</v>
      </c>
      <c r="U599" t="s">
        <v>205</v>
      </c>
      <c r="V599" t="s">
        <v>141</v>
      </c>
      <c r="W599">
        <v>7</v>
      </c>
      <c r="X599">
        <v>5</v>
      </c>
      <c r="Y599">
        <v>2006</v>
      </c>
      <c r="Z599">
        <v>2007</v>
      </c>
      <c r="AA599" t="s">
        <v>119</v>
      </c>
      <c r="AB599" t="s">
        <v>120</v>
      </c>
      <c r="AC599" t="s">
        <v>121</v>
      </c>
      <c r="AD599" t="s">
        <v>121</v>
      </c>
      <c r="AE599" t="s">
        <v>122</v>
      </c>
      <c r="AF599">
        <v>72</v>
      </c>
      <c r="AG599" t="s">
        <v>123</v>
      </c>
      <c r="AH599">
        <f>IF(fun[[#This Row],[ExterQual]]="Ex",5,IF(fun[[#This Row],[ExterQual]]="Gd",4,IF(fun[[#This Row],[ExterQual]]="TA",3,IF(fun[[#This Row],[ExterQual]]="Fa",2,1))))</f>
        <v>4</v>
      </c>
      <c r="AI599" t="s">
        <v>124</v>
      </c>
      <c r="AJ599">
        <f>IF(fun[[#This Row],[ExterCond]]="Ex",5,IF(fun[[#This Row],[ExterCond]]="Gd",4,IF(fun[[#This Row],[ExterCond]]="TA",3,IF(fun[[#This Row],[ExterCond]]="Fa",2,1))))</f>
        <v>3</v>
      </c>
      <c r="AK599" t="s">
        <v>125</v>
      </c>
      <c r="AL599" t="s">
        <v>130</v>
      </c>
      <c r="AM599">
        <f>IF(fun[[#This Row],[BsmtQual]]="Ex",5,IF(fun[[#This Row],[BsmtQual]]="Gd",4,IF(fun[[#This Row],[BsmtQual]]="TA",3,IF(fun[[#This Row],[BsmtQual]]="Fa",2,IF(fun[[#This Row],[BsmtQual]]="Po",1,0)))))</f>
        <v>5</v>
      </c>
      <c r="AN599" t="s">
        <v>124</v>
      </c>
      <c r="AO599">
        <f>IF(fun[[#This Row],[BsmtCond]]="Ex",5,IF(fun[[#This Row],[BsmtCond]]="Gd",4,IF(fun[[#This Row],[BsmtCond]]="TA",3,IF(fun[[#This Row],[BsmtCond]]="Fa",2,IF(fun[[#This Row],[BsmtCond]]="Po",1,0)))))</f>
        <v>3</v>
      </c>
      <c r="AP599" t="s">
        <v>156</v>
      </c>
      <c r="AQ599">
        <f>IF(fun[[#This Row],[BsmtExposure]]="Gd",3,IF(fun[[#This Row],[BsmtExposure]]="Av",2,IF(fun[[#This Row],[BsmtExposure]]="Mn",1,0)))</f>
        <v>2</v>
      </c>
      <c r="AR599" t="s">
        <v>128</v>
      </c>
      <c r="AS599">
        <v>0</v>
      </c>
      <c r="AT599" t="s">
        <v>128</v>
      </c>
      <c r="AU599">
        <v>0</v>
      </c>
      <c r="AV599">
        <v>1258</v>
      </c>
      <c r="AW599">
        <v>1258</v>
      </c>
      <c r="AX599" t="s">
        <v>129</v>
      </c>
      <c r="AY599" t="s">
        <v>130</v>
      </c>
      <c r="AZ599">
        <f>IF(fun[[#This Row],[HeatingQC]]="Ex",5,IF(fun[[#This Row],[HeatingQC]]="Gd",4,IF(fun[[#This Row],[HeatingQC]]="TA",3,IF(fun[[#This Row],[HeatingQC]]="Fa",2,IF(fun[[#This Row],[HeatingQC]]="Po",1,0)))))</f>
        <v>5</v>
      </c>
      <c r="BA599" t="s">
        <v>131</v>
      </c>
      <c r="BB599" t="s">
        <v>132</v>
      </c>
      <c r="BC599">
        <v>1402</v>
      </c>
      <c r="BD599">
        <v>0</v>
      </c>
      <c r="BE599">
        <v>0</v>
      </c>
      <c r="BF599">
        <v>1402</v>
      </c>
      <c r="BG599">
        <f>LOG(fun[[#This Row],[GrLivArea]])</f>
        <v>3.1467480136306398</v>
      </c>
      <c r="BH599">
        <v>0</v>
      </c>
      <c r="BI599">
        <v>2</v>
      </c>
      <c r="BJ599">
        <f>fun[[#This Row],[BsmtFullBath]]+(0.5*fun[[#This Row],[BsmtHalfBath]])</f>
        <v>1</v>
      </c>
      <c r="BK599">
        <v>0</v>
      </c>
      <c r="BL599">
        <v>2</v>
      </c>
      <c r="BM599">
        <f>fun[[#This Row],[HalfBath]]+fun[[#This Row],[TOTBaseBath]]+fun[[#This Row],[FullBath]]</f>
        <v>3</v>
      </c>
      <c r="BN599">
        <v>2</v>
      </c>
      <c r="BO599">
        <v>1</v>
      </c>
      <c r="BP599" t="s">
        <v>123</v>
      </c>
      <c r="BQ599">
        <f>IF(fun[[#This Row],[KitchenQual]]="Ex",5,IF(fun[[#This Row],[KitchenQual]]="Gd",4,IF(fun[[#This Row],[KitchenQual]]="TA",3,IF(fun[[#This Row],[KitchenQual]]="Fa",2,0))))</f>
        <v>4</v>
      </c>
      <c r="BR599">
        <v>7</v>
      </c>
      <c r="BS599" t="s">
        <v>133</v>
      </c>
      <c r="BT599">
        <v>1</v>
      </c>
      <c r="BU599" t="s">
        <v>123</v>
      </c>
      <c r="BV599">
        <f>IF(fun[[#This Row],[FireplaceQu]]="Ex",5,IF(fun[[#This Row],[FireplaceQu]]="Gd",4,IF(fun[[#This Row],[FireplaceQu]]="TA",3,IF(fun[[#This Row],[FireplaceQu]]="Fa",2,0))))</f>
        <v>4</v>
      </c>
      <c r="BW599" t="s">
        <v>134</v>
      </c>
      <c r="BX599">
        <v>2006</v>
      </c>
      <c r="BY599" t="s">
        <v>183</v>
      </c>
      <c r="BZ599">
        <v>3</v>
      </c>
      <c r="CA599">
        <v>648</v>
      </c>
      <c r="CB599" t="s">
        <v>124</v>
      </c>
      <c r="CC599">
        <f>IF(fun[[#This Row],[GarageQual]]="Ex",5,IF(fun[[#This Row],[GarageQual]]="Gd",4,IF(fun[[#This Row],[GarageQual]]="TA",3,IF(fun[[#This Row],[GarageQual]]="Fa",2,IF(fun[[#This Row],[GarageQual]]="Po",1,0)))))</f>
        <v>3</v>
      </c>
      <c r="CD599" t="s">
        <v>124</v>
      </c>
      <c r="CE599">
        <f>IF(fun[[#This Row],[GarageCond]]="Ex",5,IF(fun[[#This Row],[GarageCond]]="Gd",4,IF(fun[[#This Row],[GarageCond]]="TA",3,IF(fun[[#This Row],[GarageCond]]="Fa",2,IF(fun[[#This Row],[GarageCond]]="Po",1,0)))))</f>
        <v>3</v>
      </c>
      <c r="CF599" t="s">
        <v>131</v>
      </c>
      <c r="CG599">
        <v>120</v>
      </c>
      <c r="CH599">
        <v>16</v>
      </c>
      <c r="CI599">
        <v>0</v>
      </c>
      <c r="CJ599">
        <v>0</v>
      </c>
      <c r="CK599">
        <v>0</v>
      </c>
      <c r="CL599">
        <f>(0.5*fun[[#This Row],[WoodDeckSF]])+fun[[#This Row],[OpenPorchSF]]+(2*fun[[#This Row],[EnclosedPorch]])+(1.5*fun[[#This Row],[3SsnPorch]])+fun[[#This Row],[ScreenPorch]]</f>
        <v>76</v>
      </c>
      <c r="CM599">
        <v>0</v>
      </c>
      <c r="CN599" t="s">
        <v>109</v>
      </c>
      <c r="CO599">
        <f>IF(fun[[#This Row],[PoolQC]]="Ex",5,IF(fun[[#This Row],[PoolQC]]="Gd",4,IF(fun[[#This Row],[PoolQC]]="TA",3,IF(fun[[#This Row],[PoolQC]]="Fa",2,IF(fun[[#This Row],[PoolQC]]="Po",1,0)))))</f>
        <v>0</v>
      </c>
      <c r="CP599" t="s">
        <v>109</v>
      </c>
      <c r="CQ599" t="s">
        <v>109</v>
      </c>
      <c r="CR599">
        <v>0</v>
      </c>
      <c r="CS599">
        <v>2</v>
      </c>
      <c r="CT599">
        <v>2007</v>
      </c>
      <c r="CU599" t="s">
        <v>184</v>
      </c>
      <c r="CV599" t="s">
        <v>185</v>
      </c>
      <c r="CW599">
        <f>COUNTIF(fun[[#This Row],[Id]:[SaleCondition]],0)</f>
        <v>15</v>
      </c>
      <c r="CX599">
        <f>COUNTIF(fun[[#This Row],[Id]:[SaleCondition]],"NA")</f>
        <v>4</v>
      </c>
      <c r="CY59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599">
        <f>fun[NUM_ExCond]+fun[NUM_BsmtCond]+fun[NUM_GarCond]</f>
        <v>9</v>
      </c>
      <c r="DA5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5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73.75</v>
      </c>
      <c r="DC599">
        <v>194201</v>
      </c>
    </row>
    <row r="600" spans="1:107" x14ac:dyDescent="0.25">
      <c r="A600">
        <v>599</v>
      </c>
      <c r="B600">
        <v>20</v>
      </c>
      <c r="C600" t="s">
        <v>107</v>
      </c>
      <c r="D600">
        <f>IF(fun[[#This Row],[MSZoning]]="RL",1,0)</f>
        <v>1</v>
      </c>
      <c r="E600">
        <f>IF(fun[[#This Row],[rl]]="RM",1,0)</f>
        <v>0</v>
      </c>
      <c r="F600">
        <f>IF(fun[[#This Row],[rm]]="RH",1,0)</f>
        <v>0</v>
      </c>
      <c r="G600">
        <f>IF(fun[[#This Row],[rh]]="C (all)",1,0)</f>
        <v>0</v>
      </c>
      <c r="H600">
        <v>80</v>
      </c>
      <c r="I600">
        <f>IF(fun[[#This Row],[LotFrontage]]="NA",0,fun[[#This Row],[LotFrontage]])</f>
        <v>80</v>
      </c>
      <c r="J600">
        <v>12984</v>
      </c>
      <c r="K600" t="s">
        <v>108</v>
      </c>
      <c r="L600" t="s">
        <v>109</v>
      </c>
      <c r="M600" t="s">
        <v>110</v>
      </c>
      <c r="N600" t="s">
        <v>201</v>
      </c>
      <c r="O600" t="s">
        <v>112</v>
      </c>
      <c r="P600" t="s">
        <v>113</v>
      </c>
      <c r="Q600" t="s">
        <v>114</v>
      </c>
      <c r="R600" t="s">
        <v>149</v>
      </c>
      <c r="S600" t="s">
        <v>116</v>
      </c>
      <c r="T600" t="s">
        <v>116</v>
      </c>
      <c r="U600" t="s">
        <v>117</v>
      </c>
      <c r="V600" t="s">
        <v>141</v>
      </c>
      <c r="W600">
        <v>5</v>
      </c>
      <c r="X600">
        <v>6</v>
      </c>
      <c r="Y600">
        <v>1977</v>
      </c>
      <c r="Z600">
        <v>1977</v>
      </c>
      <c r="AA600" t="s">
        <v>119</v>
      </c>
      <c r="AB600" t="s">
        <v>120</v>
      </c>
      <c r="AC600" t="s">
        <v>187</v>
      </c>
      <c r="AD600" t="s">
        <v>187</v>
      </c>
      <c r="AE600" t="s">
        <v>122</v>
      </c>
      <c r="AF600">
        <v>459</v>
      </c>
      <c r="AG600" t="s">
        <v>124</v>
      </c>
      <c r="AH600">
        <f>IF(fun[[#This Row],[ExterQual]]="Ex",5,IF(fun[[#This Row],[ExterQual]]="Gd",4,IF(fun[[#This Row],[ExterQual]]="TA",3,IF(fun[[#This Row],[ExterQual]]="Fa",2,1))))</f>
        <v>3</v>
      </c>
      <c r="AI600" t="s">
        <v>124</v>
      </c>
      <c r="AJ600">
        <f>IF(fun[[#This Row],[ExterCond]]="Ex",5,IF(fun[[#This Row],[ExterCond]]="Gd",4,IF(fun[[#This Row],[ExterCond]]="TA",3,IF(fun[[#This Row],[ExterCond]]="Fa",2,1))))</f>
        <v>3</v>
      </c>
      <c r="AK600" t="s">
        <v>144</v>
      </c>
      <c r="AL600" t="s">
        <v>123</v>
      </c>
      <c r="AM600">
        <f>IF(fun[[#This Row],[BsmtQual]]="Ex",5,IF(fun[[#This Row],[BsmtQual]]="Gd",4,IF(fun[[#This Row],[BsmtQual]]="TA",3,IF(fun[[#This Row],[BsmtQual]]="Fa",2,IF(fun[[#This Row],[BsmtQual]]="Po",1,0)))))</f>
        <v>4</v>
      </c>
      <c r="AN600" t="s">
        <v>124</v>
      </c>
      <c r="AO600">
        <f>IF(fun[[#This Row],[BsmtCond]]="Ex",5,IF(fun[[#This Row],[BsmtCond]]="Gd",4,IF(fun[[#This Row],[BsmtCond]]="TA",3,IF(fun[[#This Row],[BsmtCond]]="Fa",2,IF(fun[[#This Row],[BsmtCond]]="Po",1,0)))))</f>
        <v>3</v>
      </c>
      <c r="AP600" t="s">
        <v>147</v>
      </c>
      <c r="AQ600">
        <f>IF(fun[[#This Row],[BsmtExposure]]="Gd",3,IF(fun[[#This Row],[BsmtExposure]]="Av",2,IF(fun[[#This Row],[BsmtExposure]]="Mn",1,0)))</f>
        <v>1</v>
      </c>
      <c r="AR600" t="s">
        <v>145</v>
      </c>
      <c r="AS600">
        <v>1283</v>
      </c>
      <c r="AT600" t="s">
        <v>198</v>
      </c>
      <c r="AU600">
        <v>147</v>
      </c>
      <c r="AV600">
        <v>0</v>
      </c>
      <c r="AW600">
        <v>1430</v>
      </c>
      <c r="AX600" t="s">
        <v>129</v>
      </c>
      <c r="AY600" t="s">
        <v>130</v>
      </c>
      <c r="AZ600">
        <f>IF(fun[[#This Row],[HeatingQC]]="Ex",5,IF(fun[[#This Row],[HeatingQC]]="Gd",4,IF(fun[[#This Row],[HeatingQC]]="TA",3,IF(fun[[#This Row],[HeatingQC]]="Fa",2,IF(fun[[#This Row],[HeatingQC]]="Po",1,0)))))</f>
        <v>5</v>
      </c>
      <c r="BA600" t="s">
        <v>131</v>
      </c>
      <c r="BB600" t="s">
        <v>132</v>
      </c>
      <c r="BC600">
        <v>1647</v>
      </c>
      <c r="BD600">
        <v>0</v>
      </c>
      <c r="BE600">
        <v>0</v>
      </c>
      <c r="BF600">
        <v>1647</v>
      </c>
      <c r="BG600">
        <f>LOG(fun[[#This Row],[GrLivArea]])</f>
        <v>3.2166935991697545</v>
      </c>
      <c r="BH600">
        <v>1</v>
      </c>
      <c r="BI600">
        <v>0</v>
      </c>
      <c r="BJ600">
        <f>fun[[#This Row],[BsmtFullBath]]+(0.5*fun[[#This Row],[BsmtHalfBath]])</f>
        <v>1</v>
      </c>
      <c r="BK600">
        <v>2</v>
      </c>
      <c r="BL600">
        <v>0</v>
      </c>
      <c r="BM600">
        <f>fun[[#This Row],[HalfBath]]+fun[[#This Row],[TOTBaseBath]]+fun[[#This Row],[FullBath]]</f>
        <v>3</v>
      </c>
      <c r="BN600">
        <v>3</v>
      </c>
      <c r="BO600">
        <v>1</v>
      </c>
      <c r="BP600" t="s">
        <v>123</v>
      </c>
      <c r="BQ600">
        <f>IF(fun[[#This Row],[KitchenQual]]="Ex",5,IF(fun[[#This Row],[KitchenQual]]="Gd",4,IF(fun[[#This Row],[KitchenQual]]="TA",3,IF(fun[[#This Row],[KitchenQual]]="Fa",2,0))))</f>
        <v>4</v>
      </c>
      <c r="BR600">
        <v>7</v>
      </c>
      <c r="BS600" t="s">
        <v>133</v>
      </c>
      <c r="BT600">
        <v>1</v>
      </c>
      <c r="BU600" t="s">
        <v>124</v>
      </c>
      <c r="BV600">
        <f>IF(fun[[#This Row],[FireplaceQu]]="Ex",5,IF(fun[[#This Row],[FireplaceQu]]="Gd",4,IF(fun[[#This Row],[FireplaceQu]]="TA",3,IF(fun[[#This Row],[FireplaceQu]]="Fa",2,0))))</f>
        <v>3</v>
      </c>
      <c r="BW600" t="s">
        <v>134</v>
      </c>
      <c r="BX600">
        <v>1977</v>
      </c>
      <c r="BY600" t="s">
        <v>183</v>
      </c>
      <c r="BZ600">
        <v>2</v>
      </c>
      <c r="CA600">
        <v>621</v>
      </c>
      <c r="CB600" t="s">
        <v>124</v>
      </c>
      <c r="CC600">
        <f>IF(fun[[#This Row],[GarageQual]]="Ex",5,IF(fun[[#This Row],[GarageQual]]="Gd",4,IF(fun[[#This Row],[GarageQual]]="TA",3,IF(fun[[#This Row],[GarageQual]]="Fa",2,IF(fun[[#This Row],[GarageQual]]="Po",1,0)))))</f>
        <v>3</v>
      </c>
      <c r="CD600" t="s">
        <v>124</v>
      </c>
      <c r="CE600">
        <f>IF(fun[[#This Row],[GarageCond]]="Ex",5,IF(fun[[#This Row],[GarageCond]]="Gd",4,IF(fun[[#This Row],[GarageCond]]="TA",3,IF(fun[[#This Row],[GarageCond]]="Fa",2,IF(fun[[#This Row],[GarageCond]]="Po",1,0)))))</f>
        <v>3</v>
      </c>
      <c r="CF600" t="s">
        <v>131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f>(0.5*fun[[#This Row],[WoodDeckSF]])+fun[[#This Row],[OpenPorchSF]]+(2*fun[[#This Row],[EnclosedPorch]])+(1.5*fun[[#This Row],[3SsnPorch]])+fun[[#This Row],[ScreenPorch]]</f>
        <v>0</v>
      </c>
      <c r="CM600">
        <v>0</v>
      </c>
      <c r="CN600" t="s">
        <v>109</v>
      </c>
      <c r="CO600">
        <f>IF(fun[[#This Row],[PoolQC]]="Ex",5,IF(fun[[#This Row],[PoolQC]]="Gd",4,IF(fun[[#This Row],[PoolQC]]="TA",3,IF(fun[[#This Row],[PoolQC]]="Fa",2,IF(fun[[#This Row],[PoolQC]]="Po",1,0)))))</f>
        <v>0</v>
      </c>
      <c r="CP600" t="s">
        <v>109</v>
      </c>
      <c r="CQ600" t="s">
        <v>109</v>
      </c>
      <c r="CR600">
        <v>0</v>
      </c>
      <c r="CS600">
        <v>3</v>
      </c>
      <c r="CT600">
        <v>2006</v>
      </c>
      <c r="CU600" t="s">
        <v>136</v>
      </c>
      <c r="CV600" t="s">
        <v>137</v>
      </c>
      <c r="CW600">
        <f>COUNTIF(fun[[#This Row],[Id]:[SaleCondition]],0)</f>
        <v>17</v>
      </c>
      <c r="CX600">
        <f>COUNTIF(fun[[#This Row],[Id]:[SaleCondition]],"NA")</f>
        <v>4</v>
      </c>
      <c r="CY60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00">
        <f>fun[NUM_ExCond]+fun[NUM_BsmtCond]+fun[NUM_GarCond]</f>
        <v>9</v>
      </c>
      <c r="DA6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6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600">
        <v>217500</v>
      </c>
    </row>
    <row r="601" spans="1:107" x14ac:dyDescent="0.25">
      <c r="A601">
        <v>600</v>
      </c>
      <c r="B601">
        <v>160</v>
      </c>
      <c r="C601" t="s">
        <v>168</v>
      </c>
      <c r="D601">
        <f>IF(fun[[#This Row],[MSZoning]]="RL",1,0)</f>
        <v>0</v>
      </c>
      <c r="E601">
        <f>IF(fun[[#This Row],[rl]]="RM",1,0)</f>
        <v>0</v>
      </c>
      <c r="F601">
        <f>IF(fun[[#This Row],[rm]]="RH",1,0)</f>
        <v>0</v>
      </c>
      <c r="G601">
        <f>IF(fun[[#This Row],[rh]]="C (all)",1,0)</f>
        <v>0</v>
      </c>
      <c r="H601">
        <v>24</v>
      </c>
      <c r="I601">
        <f>IF(fun[[#This Row],[LotFrontage]]="NA",0,fun[[#This Row],[LotFrontage]])</f>
        <v>24</v>
      </c>
      <c r="J601">
        <v>1950</v>
      </c>
      <c r="K601" t="s">
        <v>108</v>
      </c>
      <c r="L601" t="s">
        <v>109</v>
      </c>
      <c r="M601" t="s">
        <v>110</v>
      </c>
      <c r="N601" t="s">
        <v>111</v>
      </c>
      <c r="O601" t="s">
        <v>112</v>
      </c>
      <c r="P601" t="s">
        <v>113</v>
      </c>
      <c r="Q601" t="s">
        <v>114</v>
      </c>
      <c r="R601" t="s">
        <v>273</v>
      </c>
      <c r="S601" t="s">
        <v>116</v>
      </c>
      <c r="T601" t="s">
        <v>116</v>
      </c>
      <c r="U601" t="s">
        <v>224</v>
      </c>
      <c r="V601" t="s">
        <v>118</v>
      </c>
      <c r="W601">
        <v>6</v>
      </c>
      <c r="X601">
        <v>6</v>
      </c>
      <c r="Y601">
        <v>1980</v>
      </c>
      <c r="Z601">
        <v>1980</v>
      </c>
      <c r="AA601" t="s">
        <v>119</v>
      </c>
      <c r="AB601" t="s">
        <v>120</v>
      </c>
      <c r="AC601" t="s">
        <v>142</v>
      </c>
      <c r="AD601" t="s">
        <v>142</v>
      </c>
      <c r="AE601" t="s">
        <v>143</v>
      </c>
      <c r="AF601">
        <v>0</v>
      </c>
      <c r="AG601" t="s">
        <v>124</v>
      </c>
      <c r="AH601">
        <f>IF(fun[[#This Row],[ExterQual]]="Ex",5,IF(fun[[#This Row],[ExterQual]]="Gd",4,IF(fun[[#This Row],[ExterQual]]="TA",3,IF(fun[[#This Row],[ExterQual]]="Fa",2,1))))</f>
        <v>3</v>
      </c>
      <c r="AI601" t="s">
        <v>123</v>
      </c>
      <c r="AJ601">
        <f>IF(fun[[#This Row],[ExterCond]]="Ex",5,IF(fun[[#This Row],[ExterCond]]="Gd",4,IF(fun[[#This Row],[ExterCond]]="TA",3,IF(fun[[#This Row],[ExterCond]]="Fa",2,1))))</f>
        <v>4</v>
      </c>
      <c r="AK601" t="s">
        <v>144</v>
      </c>
      <c r="AL601" t="s">
        <v>123</v>
      </c>
      <c r="AM601">
        <f>IF(fun[[#This Row],[BsmtQual]]="Ex",5,IF(fun[[#This Row],[BsmtQual]]="Gd",4,IF(fun[[#This Row],[BsmtQual]]="TA",3,IF(fun[[#This Row],[BsmtQual]]="Fa",2,IF(fun[[#This Row],[BsmtQual]]="Po",1,0)))))</f>
        <v>4</v>
      </c>
      <c r="AN601" t="s">
        <v>124</v>
      </c>
      <c r="AO601">
        <f>IF(fun[[#This Row],[BsmtCond]]="Ex",5,IF(fun[[#This Row],[BsmtCond]]="Gd",4,IF(fun[[#This Row],[BsmtCond]]="TA",3,IF(fun[[#This Row],[BsmtCond]]="Fa",2,IF(fun[[#This Row],[BsmtCond]]="Po",1,0)))))</f>
        <v>3</v>
      </c>
      <c r="AP601" t="s">
        <v>126</v>
      </c>
      <c r="AQ601">
        <f>IF(fun[[#This Row],[BsmtExposure]]="Gd",3,IF(fun[[#This Row],[BsmtExposure]]="Av",2,IF(fun[[#This Row],[BsmtExposure]]="Mn",1,0)))</f>
        <v>0</v>
      </c>
      <c r="AR601" t="s">
        <v>198</v>
      </c>
      <c r="AS601">
        <v>81</v>
      </c>
      <c r="AT601" t="s">
        <v>127</v>
      </c>
      <c r="AU601">
        <v>612</v>
      </c>
      <c r="AV601">
        <v>23</v>
      </c>
      <c r="AW601">
        <v>716</v>
      </c>
      <c r="AX601" t="s">
        <v>129</v>
      </c>
      <c r="AY601" t="s">
        <v>124</v>
      </c>
      <c r="AZ601">
        <f>IF(fun[[#This Row],[HeatingQC]]="Ex",5,IF(fun[[#This Row],[HeatingQC]]="Gd",4,IF(fun[[#This Row],[HeatingQC]]="TA",3,IF(fun[[#This Row],[HeatingQC]]="Fa",2,IF(fun[[#This Row],[HeatingQC]]="Po",1,0)))))</f>
        <v>3</v>
      </c>
      <c r="BA601" t="s">
        <v>131</v>
      </c>
      <c r="BB601" t="s">
        <v>132</v>
      </c>
      <c r="BC601">
        <v>716</v>
      </c>
      <c r="BD601">
        <v>840</v>
      </c>
      <c r="BE601">
        <v>0</v>
      </c>
      <c r="BF601">
        <v>1556</v>
      </c>
      <c r="BG601">
        <f>LOG(fun[[#This Row],[GrLivArea]])</f>
        <v>3.1920095926536702</v>
      </c>
      <c r="BH601">
        <v>1</v>
      </c>
      <c r="BI601">
        <v>0</v>
      </c>
      <c r="BJ601">
        <f>fun[[#This Row],[BsmtFullBath]]+(0.5*fun[[#This Row],[BsmtHalfBath]])</f>
        <v>1</v>
      </c>
      <c r="BK601">
        <v>2</v>
      </c>
      <c r="BL601">
        <v>1</v>
      </c>
      <c r="BM601">
        <f>fun[[#This Row],[HalfBath]]+fun[[#This Row],[TOTBaseBath]]+fun[[#This Row],[FullBath]]</f>
        <v>4</v>
      </c>
      <c r="BN601">
        <v>3</v>
      </c>
      <c r="BO601">
        <v>1</v>
      </c>
      <c r="BP601" t="s">
        <v>124</v>
      </c>
      <c r="BQ601">
        <f>IF(fun[[#This Row],[KitchenQual]]="Ex",5,IF(fun[[#This Row],[KitchenQual]]="Gd",4,IF(fun[[#This Row],[KitchenQual]]="TA",3,IF(fun[[#This Row],[KitchenQual]]="Fa",2,0))))</f>
        <v>3</v>
      </c>
      <c r="BR601">
        <v>6</v>
      </c>
      <c r="BS601" t="s">
        <v>133</v>
      </c>
      <c r="BT601">
        <v>1</v>
      </c>
      <c r="BU601" t="s">
        <v>124</v>
      </c>
      <c r="BV601">
        <f>IF(fun[[#This Row],[FireplaceQu]]="Ex",5,IF(fun[[#This Row],[FireplaceQu]]="Gd",4,IF(fun[[#This Row],[FireplaceQu]]="TA",3,IF(fun[[#This Row],[FireplaceQu]]="Fa",2,0))))</f>
        <v>3</v>
      </c>
      <c r="BW601" t="s">
        <v>134</v>
      </c>
      <c r="BX601">
        <v>1980</v>
      </c>
      <c r="BY601" t="s">
        <v>183</v>
      </c>
      <c r="BZ601">
        <v>2</v>
      </c>
      <c r="CA601">
        <v>452</v>
      </c>
      <c r="CB601" t="s">
        <v>124</v>
      </c>
      <c r="CC601">
        <f>IF(fun[[#This Row],[GarageQual]]="Ex",5,IF(fun[[#This Row],[GarageQual]]="Gd",4,IF(fun[[#This Row],[GarageQual]]="TA",3,IF(fun[[#This Row],[GarageQual]]="Fa",2,IF(fun[[#This Row],[GarageQual]]="Po",1,0)))))</f>
        <v>3</v>
      </c>
      <c r="CD601" t="s">
        <v>124</v>
      </c>
      <c r="CE601">
        <f>IF(fun[[#This Row],[GarageCond]]="Ex",5,IF(fun[[#This Row],[GarageCond]]="Gd",4,IF(fun[[#This Row],[GarageCond]]="TA",3,IF(fun[[#This Row],[GarageCond]]="Fa",2,IF(fun[[#This Row],[GarageCond]]="Po",1,0)))))</f>
        <v>3</v>
      </c>
      <c r="CF601" t="s">
        <v>131</v>
      </c>
      <c r="CG601">
        <v>161</v>
      </c>
      <c r="CH601">
        <v>0</v>
      </c>
      <c r="CI601">
        <v>0</v>
      </c>
      <c r="CJ601">
        <v>0</v>
      </c>
      <c r="CK601">
        <v>0</v>
      </c>
      <c r="CL601">
        <f>(0.5*fun[[#This Row],[WoodDeckSF]])+fun[[#This Row],[OpenPorchSF]]+(2*fun[[#This Row],[EnclosedPorch]])+(1.5*fun[[#This Row],[3SsnPorch]])+fun[[#This Row],[ScreenPorch]]</f>
        <v>80.5</v>
      </c>
      <c r="CM601">
        <v>0</v>
      </c>
      <c r="CN601" t="s">
        <v>109</v>
      </c>
      <c r="CO601">
        <f>IF(fun[[#This Row],[PoolQC]]="Ex",5,IF(fun[[#This Row],[PoolQC]]="Gd",4,IF(fun[[#This Row],[PoolQC]]="TA",3,IF(fun[[#This Row],[PoolQC]]="Fa",2,IF(fun[[#This Row],[PoolQC]]="Po",1,0)))))</f>
        <v>0</v>
      </c>
      <c r="CP601" t="s">
        <v>191</v>
      </c>
      <c r="CQ601" t="s">
        <v>109</v>
      </c>
      <c r="CR601">
        <v>0</v>
      </c>
      <c r="CS601">
        <v>7</v>
      </c>
      <c r="CT601">
        <v>2008</v>
      </c>
      <c r="CU601" t="s">
        <v>199</v>
      </c>
      <c r="CV601" t="s">
        <v>137</v>
      </c>
      <c r="CW601">
        <f>COUNTIF(fun[[#This Row],[Id]:[SaleCondition]],0)</f>
        <v>15</v>
      </c>
      <c r="CX601">
        <f>COUNTIF(fun[[#This Row],[Id]:[SaleCondition]],"NA")</f>
        <v>3</v>
      </c>
      <c r="CY601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601">
        <f>fun[NUM_ExCond]+fun[NUM_BsmtCond]+fun[NUM_GarCond]</f>
        <v>10</v>
      </c>
      <c r="DA6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6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601">
        <v>151000</v>
      </c>
    </row>
    <row r="602" spans="1:107" x14ac:dyDescent="0.25">
      <c r="A602">
        <v>601</v>
      </c>
      <c r="B602">
        <v>60</v>
      </c>
      <c r="C602" t="s">
        <v>107</v>
      </c>
      <c r="D602">
        <f>IF(fun[[#This Row],[MSZoning]]="RL",1,0)</f>
        <v>1</v>
      </c>
      <c r="E602">
        <f>IF(fun[[#This Row],[rl]]="RM",1,0)</f>
        <v>0</v>
      </c>
      <c r="F602">
        <f>IF(fun[[#This Row],[rm]]="RH",1,0)</f>
        <v>0</v>
      </c>
      <c r="G602">
        <f>IF(fun[[#This Row],[rh]]="C (all)",1,0)</f>
        <v>0</v>
      </c>
      <c r="H602">
        <v>74</v>
      </c>
      <c r="I602">
        <f>IF(fun[[#This Row],[LotFrontage]]="NA",0,fun[[#This Row],[LotFrontage]])</f>
        <v>74</v>
      </c>
      <c r="J602">
        <v>10927</v>
      </c>
      <c r="K602" t="s">
        <v>108</v>
      </c>
      <c r="L602" t="s">
        <v>109</v>
      </c>
      <c r="M602" t="s">
        <v>110</v>
      </c>
      <c r="N602" t="s">
        <v>111</v>
      </c>
      <c r="O602" t="s">
        <v>112</v>
      </c>
      <c r="P602" t="s">
        <v>113</v>
      </c>
      <c r="Q602" t="s">
        <v>114</v>
      </c>
      <c r="R602" t="s">
        <v>180</v>
      </c>
      <c r="S602" t="s">
        <v>116</v>
      </c>
      <c r="T602" t="s">
        <v>116</v>
      </c>
      <c r="U602" t="s">
        <v>117</v>
      </c>
      <c r="V602" t="s">
        <v>118</v>
      </c>
      <c r="W602">
        <v>8</v>
      </c>
      <c r="X602">
        <v>5</v>
      </c>
      <c r="Y602">
        <v>2005</v>
      </c>
      <c r="Z602">
        <v>2005</v>
      </c>
      <c r="AA602" t="s">
        <v>119</v>
      </c>
      <c r="AB602" t="s">
        <v>120</v>
      </c>
      <c r="AC602" t="s">
        <v>121</v>
      </c>
      <c r="AD602" t="s">
        <v>121</v>
      </c>
      <c r="AE602" t="s">
        <v>122</v>
      </c>
      <c r="AF602">
        <v>280</v>
      </c>
      <c r="AG602" t="s">
        <v>123</v>
      </c>
      <c r="AH602">
        <f>IF(fun[[#This Row],[ExterQual]]="Ex",5,IF(fun[[#This Row],[ExterQual]]="Gd",4,IF(fun[[#This Row],[ExterQual]]="TA",3,IF(fun[[#This Row],[ExterQual]]="Fa",2,1))))</f>
        <v>4</v>
      </c>
      <c r="AI602" t="s">
        <v>124</v>
      </c>
      <c r="AJ602">
        <f>IF(fun[[#This Row],[ExterCond]]="Ex",5,IF(fun[[#This Row],[ExterCond]]="Gd",4,IF(fun[[#This Row],[ExterCond]]="TA",3,IF(fun[[#This Row],[ExterCond]]="Fa",2,1))))</f>
        <v>3</v>
      </c>
      <c r="AK602" t="s">
        <v>125</v>
      </c>
      <c r="AL602" t="s">
        <v>123</v>
      </c>
      <c r="AM602">
        <f>IF(fun[[#This Row],[BsmtQual]]="Ex",5,IF(fun[[#This Row],[BsmtQual]]="Gd",4,IF(fun[[#This Row],[BsmtQual]]="TA",3,IF(fun[[#This Row],[BsmtQual]]="Fa",2,IF(fun[[#This Row],[BsmtQual]]="Po",1,0)))))</f>
        <v>4</v>
      </c>
      <c r="AN602" t="s">
        <v>124</v>
      </c>
      <c r="AO602">
        <f>IF(fun[[#This Row],[BsmtCond]]="Ex",5,IF(fun[[#This Row],[BsmtCond]]="Gd",4,IF(fun[[#This Row],[BsmtCond]]="TA",3,IF(fun[[#This Row],[BsmtCond]]="Fa",2,IF(fun[[#This Row],[BsmtCond]]="Po",1,0)))))</f>
        <v>3</v>
      </c>
      <c r="AP602" t="s">
        <v>156</v>
      </c>
      <c r="AQ602">
        <f>IF(fun[[#This Row],[BsmtExposure]]="Gd",3,IF(fun[[#This Row],[BsmtExposure]]="Av",2,IF(fun[[#This Row],[BsmtExposure]]="Mn",1,0)))</f>
        <v>2</v>
      </c>
      <c r="AR602" t="s">
        <v>127</v>
      </c>
      <c r="AS602">
        <v>546</v>
      </c>
      <c r="AT602" t="s">
        <v>128</v>
      </c>
      <c r="AU602">
        <v>0</v>
      </c>
      <c r="AV602">
        <v>512</v>
      </c>
      <c r="AW602">
        <v>1058</v>
      </c>
      <c r="AX602" t="s">
        <v>129</v>
      </c>
      <c r="AY602" t="s">
        <v>130</v>
      </c>
      <c r="AZ602">
        <f>IF(fun[[#This Row],[HeatingQC]]="Ex",5,IF(fun[[#This Row],[HeatingQC]]="Gd",4,IF(fun[[#This Row],[HeatingQC]]="TA",3,IF(fun[[#This Row],[HeatingQC]]="Fa",2,IF(fun[[#This Row],[HeatingQC]]="Po",1,0)))))</f>
        <v>5</v>
      </c>
      <c r="BA602" t="s">
        <v>131</v>
      </c>
      <c r="BB602" t="s">
        <v>132</v>
      </c>
      <c r="BC602">
        <v>1058</v>
      </c>
      <c r="BD602">
        <v>846</v>
      </c>
      <c r="BE602">
        <v>0</v>
      </c>
      <c r="BF602">
        <v>1904</v>
      </c>
      <c r="BG602">
        <f>LOG(fun[[#This Row],[GrLivArea]])</f>
        <v>3.2796669440484556</v>
      </c>
      <c r="BH602">
        <v>1</v>
      </c>
      <c r="BI602">
        <v>0</v>
      </c>
      <c r="BJ602">
        <f>fun[[#This Row],[BsmtFullBath]]+(0.5*fun[[#This Row],[BsmtHalfBath]])</f>
        <v>1</v>
      </c>
      <c r="BK602">
        <v>2</v>
      </c>
      <c r="BL602">
        <v>1</v>
      </c>
      <c r="BM602">
        <f>fun[[#This Row],[HalfBath]]+fun[[#This Row],[TOTBaseBath]]+fun[[#This Row],[FullBath]]</f>
        <v>4</v>
      </c>
      <c r="BN602">
        <v>3</v>
      </c>
      <c r="BO602">
        <v>1</v>
      </c>
      <c r="BP602" t="s">
        <v>130</v>
      </c>
      <c r="BQ602">
        <f>IF(fun[[#This Row],[KitchenQual]]="Ex",5,IF(fun[[#This Row],[KitchenQual]]="Gd",4,IF(fun[[#This Row],[KitchenQual]]="TA",3,IF(fun[[#This Row],[KitchenQual]]="Fa",2,0))))</f>
        <v>5</v>
      </c>
      <c r="BR602">
        <v>8</v>
      </c>
      <c r="BS602" t="s">
        <v>133</v>
      </c>
      <c r="BT602">
        <v>1</v>
      </c>
      <c r="BU602" t="s">
        <v>123</v>
      </c>
      <c r="BV602">
        <f>IF(fun[[#This Row],[FireplaceQu]]="Ex",5,IF(fun[[#This Row],[FireplaceQu]]="Gd",4,IF(fun[[#This Row],[FireplaceQu]]="TA",3,IF(fun[[#This Row],[FireplaceQu]]="Fa",2,0))))</f>
        <v>4</v>
      </c>
      <c r="BW602" t="s">
        <v>182</v>
      </c>
      <c r="BX602">
        <v>2003</v>
      </c>
      <c r="BY602" t="s">
        <v>183</v>
      </c>
      <c r="BZ602">
        <v>2</v>
      </c>
      <c r="CA602">
        <v>736</v>
      </c>
      <c r="CB602" t="s">
        <v>124</v>
      </c>
      <c r="CC602">
        <f>IF(fun[[#This Row],[GarageQual]]="Ex",5,IF(fun[[#This Row],[GarageQual]]="Gd",4,IF(fun[[#This Row],[GarageQual]]="TA",3,IF(fun[[#This Row],[GarageQual]]="Fa",2,IF(fun[[#This Row],[GarageQual]]="Po",1,0)))))</f>
        <v>3</v>
      </c>
      <c r="CD602" t="s">
        <v>124</v>
      </c>
      <c r="CE602">
        <f>IF(fun[[#This Row],[GarageCond]]="Ex",5,IF(fun[[#This Row],[GarageCond]]="Gd",4,IF(fun[[#This Row],[GarageCond]]="TA",3,IF(fun[[#This Row],[GarageCond]]="Fa",2,IF(fun[[#This Row],[GarageCond]]="Po",1,0)))))</f>
        <v>3</v>
      </c>
      <c r="CF602" t="s">
        <v>131</v>
      </c>
      <c r="CG602">
        <v>179</v>
      </c>
      <c r="CH602">
        <v>60</v>
      </c>
      <c r="CI602">
        <v>0</v>
      </c>
      <c r="CJ602">
        <v>0</v>
      </c>
      <c r="CK602">
        <v>0</v>
      </c>
      <c r="CL602">
        <f>(0.5*fun[[#This Row],[WoodDeckSF]])+fun[[#This Row],[OpenPorchSF]]+(2*fun[[#This Row],[EnclosedPorch]])+(1.5*fun[[#This Row],[3SsnPorch]])+fun[[#This Row],[ScreenPorch]]</f>
        <v>149.5</v>
      </c>
      <c r="CM602">
        <v>0</v>
      </c>
      <c r="CN602" t="s">
        <v>109</v>
      </c>
      <c r="CO602">
        <f>IF(fun[[#This Row],[PoolQC]]="Ex",5,IF(fun[[#This Row],[PoolQC]]="Gd",4,IF(fun[[#This Row],[PoolQC]]="TA",3,IF(fun[[#This Row],[PoolQC]]="Fa",2,IF(fun[[#This Row],[PoolQC]]="Po",1,0)))))</f>
        <v>0</v>
      </c>
      <c r="CP602" t="s">
        <v>109</v>
      </c>
      <c r="CQ602" t="s">
        <v>109</v>
      </c>
      <c r="CR602">
        <v>0</v>
      </c>
      <c r="CS602">
        <v>6</v>
      </c>
      <c r="CT602">
        <v>2006</v>
      </c>
      <c r="CU602" t="s">
        <v>136</v>
      </c>
      <c r="CV602" t="s">
        <v>137</v>
      </c>
      <c r="CW602">
        <f>COUNTIF(fun[[#This Row],[Id]:[SaleCondition]],0)</f>
        <v>12</v>
      </c>
      <c r="CX602">
        <f>COUNTIF(fun[[#This Row],[Id]:[SaleCondition]],"NA")</f>
        <v>4</v>
      </c>
      <c r="CY602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602">
        <f>fun[NUM_ExCond]+fun[NUM_BsmtCond]+fun[NUM_GarCond]</f>
        <v>9</v>
      </c>
      <c r="DA6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6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78.5</v>
      </c>
      <c r="DC602">
        <v>275000</v>
      </c>
    </row>
    <row r="603" spans="1:107" x14ac:dyDescent="0.25">
      <c r="A603">
        <v>602</v>
      </c>
      <c r="B603">
        <v>50</v>
      </c>
      <c r="C603" t="s">
        <v>168</v>
      </c>
      <c r="D603">
        <f>IF(fun[[#This Row],[MSZoning]]="RL",1,0)</f>
        <v>0</v>
      </c>
      <c r="E603">
        <f>IF(fun[[#This Row],[rl]]="RM",1,0)</f>
        <v>0</v>
      </c>
      <c r="F603">
        <f>IF(fun[[#This Row],[rm]]="RH",1,0)</f>
        <v>0</v>
      </c>
      <c r="G603">
        <f>IF(fun[[#This Row],[rh]]="C (all)",1,0)</f>
        <v>0</v>
      </c>
      <c r="H603">
        <v>50</v>
      </c>
      <c r="I603">
        <f>IF(fun[[#This Row],[LotFrontage]]="NA",0,fun[[#This Row],[LotFrontage]])</f>
        <v>50</v>
      </c>
      <c r="J603">
        <v>9000</v>
      </c>
      <c r="K603" t="s">
        <v>108</v>
      </c>
      <c r="L603" t="s">
        <v>109</v>
      </c>
      <c r="M603" t="s">
        <v>110</v>
      </c>
      <c r="N603" t="s">
        <v>201</v>
      </c>
      <c r="O603" t="s">
        <v>112</v>
      </c>
      <c r="P603" t="s">
        <v>113</v>
      </c>
      <c r="Q603" t="s">
        <v>114</v>
      </c>
      <c r="R603" t="s">
        <v>202</v>
      </c>
      <c r="S603" t="s">
        <v>116</v>
      </c>
      <c r="T603" t="s">
        <v>116</v>
      </c>
      <c r="U603" t="s">
        <v>117</v>
      </c>
      <c r="V603" t="s">
        <v>158</v>
      </c>
      <c r="W603">
        <v>6</v>
      </c>
      <c r="X603">
        <v>6</v>
      </c>
      <c r="Y603">
        <v>1937</v>
      </c>
      <c r="Z603">
        <v>1950</v>
      </c>
      <c r="AA603" t="s">
        <v>119</v>
      </c>
      <c r="AB603" t="s">
        <v>120</v>
      </c>
      <c r="AC603" t="s">
        <v>150</v>
      </c>
      <c r="AD603" t="s">
        <v>150</v>
      </c>
      <c r="AE603" t="s">
        <v>143</v>
      </c>
      <c r="AF603">
        <v>0</v>
      </c>
      <c r="AG603" t="s">
        <v>124</v>
      </c>
      <c r="AH603">
        <f>IF(fun[[#This Row],[ExterQual]]="Ex",5,IF(fun[[#This Row],[ExterQual]]="Gd",4,IF(fun[[#This Row],[ExterQual]]="TA",3,IF(fun[[#This Row],[ExterQual]]="Fa",2,1))))</f>
        <v>3</v>
      </c>
      <c r="AI603" t="s">
        <v>123</v>
      </c>
      <c r="AJ603">
        <f>IF(fun[[#This Row],[ExterCond]]="Ex",5,IF(fun[[#This Row],[ExterCond]]="Gd",4,IF(fun[[#This Row],[ExterCond]]="TA",3,IF(fun[[#This Row],[ExterCond]]="Fa",2,1))))</f>
        <v>4</v>
      </c>
      <c r="AK603" t="s">
        <v>125</v>
      </c>
      <c r="AL603" t="s">
        <v>124</v>
      </c>
      <c r="AM603">
        <f>IF(fun[[#This Row],[BsmtQual]]="Ex",5,IF(fun[[#This Row],[BsmtQual]]="Gd",4,IF(fun[[#This Row],[BsmtQual]]="TA",3,IF(fun[[#This Row],[BsmtQual]]="Fa",2,IF(fun[[#This Row],[BsmtQual]]="Po",1,0)))))</f>
        <v>3</v>
      </c>
      <c r="AN603" t="s">
        <v>124</v>
      </c>
      <c r="AO603">
        <f>IF(fun[[#This Row],[BsmtCond]]="Ex",5,IF(fun[[#This Row],[BsmtCond]]="Gd",4,IF(fun[[#This Row],[BsmtCond]]="TA",3,IF(fun[[#This Row],[BsmtCond]]="Fa",2,IF(fun[[#This Row],[BsmtCond]]="Po",1,0)))))</f>
        <v>3</v>
      </c>
      <c r="AP603" t="s">
        <v>126</v>
      </c>
      <c r="AQ603">
        <f>IF(fun[[#This Row],[BsmtExposure]]="Gd",3,IF(fun[[#This Row],[BsmtExposure]]="Av",2,IF(fun[[#This Row],[BsmtExposure]]="Mn",1,0)))</f>
        <v>0</v>
      </c>
      <c r="AR603" t="s">
        <v>128</v>
      </c>
      <c r="AS603">
        <v>0</v>
      </c>
      <c r="AT603" t="s">
        <v>128</v>
      </c>
      <c r="AU603">
        <v>0</v>
      </c>
      <c r="AV603">
        <v>780</v>
      </c>
      <c r="AW603">
        <v>780</v>
      </c>
      <c r="AX603" t="s">
        <v>129</v>
      </c>
      <c r="AY603" t="s">
        <v>124</v>
      </c>
      <c r="AZ603">
        <f>IF(fun[[#This Row],[HeatingQC]]="Ex",5,IF(fun[[#This Row],[HeatingQC]]="Gd",4,IF(fun[[#This Row],[HeatingQC]]="TA",3,IF(fun[[#This Row],[HeatingQC]]="Fa",2,IF(fun[[#This Row],[HeatingQC]]="Po",1,0)))))</f>
        <v>3</v>
      </c>
      <c r="BA603" t="s">
        <v>131</v>
      </c>
      <c r="BB603" t="s">
        <v>132</v>
      </c>
      <c r="BC603">
        <v>780</v>
      </c>
      <c r="BD603">
        <v>595</v>
      </c>
      <c r="BE603">
        <v>0</v>
      </c>
      <c r="BF603">
        <v>1375</v>
      </c>
      <c r="BG603">
        <f>LOG(fun[[#This Row],[GrLivArea]])</f>
        <v>3.1383026981662816</v>
      </c>
      <c r="BH603">
        <v>0</v>
      </c>
      <c r="BI603">
        <v>0</v>
      </c>
      <c r="BJ603">
        <f>fun[[#This Row],[BsmtFullBath]]+(0.5*fun[[#This Row],[BsmtHalfBath]])</f>
        <v>0</v>
      </c>
      <c r="BK603">
        <v>1</v>
      </c>
      <c r="BL603">
        <v>1</v>
      </c>
      <c r="BM603">
        <f>fun[[#This Row],[HalfBath]]+fun[[#This Row],[TOTBaseBath]]+fun[[#This Row],[FullBath]]</f>
        <v>2</v>
      </c>
      <c r="BN603">
        <v>3</v>
      </c>
      <c r="BO603">
        <v>1</v>
      </c>
      <c r="BP603" t="s">
        <v>123</v>
      </c>
      <c r="BQ603">
        <f>IF(fun[[#This Row],[KitchenQual]]="Ex",5,IF(fun[[#This Row],[KitchenQual]]="Gd",4,IF(fun[[#This Row],[KitchenQual]]="TA",3,IF(fun[[#This Row],[KitchenQual]]="Fa",2,0))))</f>
        <v>4</v>
      </c>
      <c r="BR603">
        <v>6</v>
      </c>
      <c r="BS603" t="s">
        <v>133</v>
      </c>
      <c r="BT603">
        <v>1</v>
      </c>
      <c r="BU603" t="s">
        <v>123</v>
      </c>
      <c r="BV603">
        <f>IF(fun[[#This Row],[FireplaceQu]]="Ex",5,IF(fun[[#This Row],[FireplaceQu]]="Gd",4,IF(fun[[#This Row],[FireplaceQu]]="TA",3,IF(fun[[#This Row],[FireplaceQu]]="Fa",2,0))))</f>
        <v>4</v>
      </c>
      <c r="BW603" t="s">
        <v>153</v>
      </c>
      <c r="BX603">
        <v>1979</v>
      </c>
      <c r="BY603" t="s">
        <v>128</v>
      </c>
      <c r="BZ603">
        <v>1</v>
      </c>
      <c r="CA603">
        <v>544</v>
      </c>
      <c r="CB603" t="s">
        <v>124</v>
      </c>
      <c r="CC603">
        <f>IF(fun[[#This Row],[GarageQual]]="Ex",5,IF(fun[[#This Row],[GarageQual]]="Gd",4,IF(fun[[#This Row],[GarageQual]]="TA",3,IF(fun[[#This Row],[GarageQual]]="Fa",2,IF(fun[[#This Row],[GarageQual]]="Po",1,0)))))</f>
        <v>3</v>
      </c>
      <c r="CD603" t="s">
        <v>124</v>
      </c>
      <c r="CE603">
        <f>IF(fun[[#This Row],[GarageCond]]="Ex",5,IF(fun[[#This Row],[GarageCond]]="Gd",4,IF(fun[[#This Row],[GarageCond]]="TA",3,IF(fun[[#This Row],[GarageCond]]="Fa",2,IF(fun[[#This Row],[GarageCond]]="Po",1,0)))))</f>
        <v>3</v>
      </c>
      <c r="CF603" t="s">
        <v>216</v>
      </c>
      <c r="CG603">
        <v>0</v>
      </c>
      <c r="CH603">
        <v>162</v>
      </c>
      <c r="CI603">
        <v>0</v>
      </c>
      <c r="CJ603">
        <v>0</v>
      </c>
      <c r="CK603">
        <v>126</v>
      </c>
      <c r="CL603">
        <f>(0.5*fun[[#This Row],[WoodDeckSF]])+fun[[#This Row],[OpenPorchSF]]+(2*fun[[#This Row],[EnclosedPorch]])+(1.5*fun[[#This Row],[3SsnPorch]])+fun[[#This Row],[ScreenPorch]]</f>
        <v>288</v>
      </c>
      <c r="CM603">
        <v>0</v>
      </c>
      <c r="CN603" t="s">
        <v>109</v>
      </c>
      <c r="CO603">
        <f>IF(fun[[#This Row],[PoolQC]]="Ex",5,IF(fun[[#This Row],[PoolQC]]="Gd",4,IF(fun[[#This Row],[PoolQC]]="TA",3,IF(fun[[#This Row],[PoolQC]]="Fa",2,IF(fun[[#This Row],[PoolQC]]="Po",1,0)))))</f>
        <v>0</v>
      </c>
      <c r="CP603" t="s">
        <v>109</v>
      </c>
      <c r="CQ603" t="s">
        <v>109</v>
      </c>
      <c r="CR603">
        <v>0</v>
      </c>
      <c r="CS603">
        <v>12</v>
      </c>
      <c r="CT603">
        <v>2007</v>
      </c>
      <c r="CU603" t="s">
        <v>136</v>
      </c>
      <c r="CV603" t="s">
        <v>137</v>
      </c>
      <c r="CW603">
        <f>COUNTIF(fun[[#This Row],[Id]:[SaleCondition]],0)</f>
        <v>18</v>
      </c>
      <c r="CX603">
        <f>COUNTIF(fun[[#This Row],[Id]:[SaleCondition]],"NA")</f>
        <v>4</v>
      </c>
      <c r="CY60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603">
        <f>fun[NUM_ExCond]+fun[NUM_BsmtCond]+fun[NUM_GarCond]</f>
        <v>10</v>
      </c>
      <c r="DA6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6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66.25</v>
      </c>
      <c r="DC603">
        <v>141000</v>
      </c>
    </row>
    <row r="604" spans="1:107" x14ac:dyDescent="0.25">
      <c r="A604">
        <v>603</v>
      </c>
      <c r="B604">
        <v>60</v>
      </c>
      <c r="C604" t="s">
        <v>107</v>
      </c>
      <c r="D604">
        <f>IF(fun[[#This Row],[MSZoning]]="RL",1,0)</f>
        <v>1</v>
      </c>
      <c r="E604">
        <f>IF(fun[[#This Row],[rl]]="RM",1,0)</f>
        <v>0</v>
      </c>
      <c r="F604">
        <f>IF(fun[[#This Row],[rm]]="RH",1,0)</f>
        <v>0</v>
      </c>
      <c r="G604">
        <f>IF(fun[[#This Row],[rh]]="C (all)",1,0)</f>
        <v>0</v>
      </c>
      <c r="H604">
        <v>80</v>
      </c>
      <c r="I604">
        <f>IF(fun[[#This Row],[LotFrontage]]="NA",0,fun[[#This Row],[LotFrontage]])</f>
        <v>80</v>
      </c>
      <c r="J604">
        <v>10041</v>
      </c>
      <c r="K604" t="s">
        <v>108</v>
      </c>
      <c r="L604" t="s">
        <v>109</v>
      </c>
      <c r="M604" t="s">
        <v>146</v>
      </c>
      <c r="N604" t="s">
        <v>111</v>
      </c>
      <c r="O604" t="s">
        <v>112</v>
      </c>
      <c r="P604" t="s">
        <v>113</v>
      </c>
      <c r="Q604" t="s">
        <v>114</v>
      </c>
      <c r="R604" t="s">
        <v>196</v>
      </c>
      <c r="S604" t="s">
        <v>116</v>
      </c>
      <c r="T604" t="s">
        <v>116</v>
      </c>
      <c r="U604" t="s">
        <v>117</v>
      </c>
      <c r="V604" t="s">
        <v>118</v>
      </c>
      <c r="W604">
        <v>8</v>
      </c>
      <c r="X604">
        <v>5</v>
      </c>
      <c r="Y604">
        <v>1992</v>
      </c>
      <c r="Z604">
        <v>1992</v>
      </c>
      <c r="AA604" t="s">
        <v>119</v>
      </c>
      <c r="AB604" t="s">
        <v>120</v>
      </c>
      <c r="AC604" t="s">
        <v>166</v>
      </c>
      <c r="AD604" t="s">
        <v>166</v>
      </c>
      <c r="AE604" t="s">
        <v>143</v>
      </c>
      <c r="AF604">
        <v>0</v>
      </c>
      <c r="AG604" t="s">
        <v>123</v>
      </c>
      <c r="AH604">
        <f>IF(fun[[#This Row],[ExterQual]]="Ex",5,IF(fun[[#This Row],[ExterQual]]="Gd",4,IF(fun[[#This Row],[ExterQual]]="TA",3,IF(fun[[#This Row],[ExterQual]]="Fa",2,1))))</f>
        <v>4</v>
      </c>
      <c r="AI604" t="s">
        <v>124</v>
      </c>
      <c r="AJ604">
        <f>IF(fun[[#This Row],[ExterCond]]="Ex",5,IF(fun[[#This Row],[ExterCond]]="Gd",4,IF(fun[[#This Row],[ExterCond]]="TA",3,IF(fun[[#This Row],[ExterCond]]="Fa",2,1))))</f>
        <v>3</v>
      </c>
      <c r="AK604" t="s">
        <v>125</v>
      </c>
      <c r="AL604" t="s">
        <v>123</v>
      </c>
      <c r="AM604">
        <f>IF(fun[[#This Row],[BsmtQual]]="Ex",5,IF(fun[[#This Row],[BsmtQual]]="Gd",4,IF(fun[[#This Row],[BsmtQual]]="TA",3,IF(fun[[#This Row],[BsmtQual]]="Fa",2,IF(fun[[#This Row],[BsmtQual]]="Po",1,0)))))</f>
        <v>4</v>
      </c>
      <c r="AN604" t="s">
        <v>124</v>
      </c>
      <c r="AO604">
        <f>IF(fun[[#This Row],[BsmtCond]]="Ex",5,IF(fun[[#This Row],[BsmtCond]]="Gd",4,IF(fun[[#This Row],[BsmtCond]]="TA",3,IF(fun[[#This Row],[BsmtCond]]="Fa",2,IF(fun[[#This Row],[BsmtCond]]="Po",1,0)))))</f>
        <v>3</v>
      </c>
      <c r="AP604" t="s">
        <v>147</v>
      </c>
      <c r="AQ604">
        <f>IF(fun[[#This Row],[BsmtExposure]]="Gd",3,IF(fun[[#This Row],[BsmtExposure]]="Av",2,IF(fun[[#This Row],[BsmtExposure]]="Mn",1,0)))</f>
        <v>1</v>
      </c>
      <c r="AR604" t="s">
        <v>127</v>
      </c>
      <c r="AS604">
        <v>789</v>
      </c>
      <c r="AT604" t="s">
        <v>128</v>
      </c>
      <c r="AU604">
        <v>0</v>
      </c>
      <c r="AV604">
        <v>119</v>
      </c>
      <c r="AW604">
        <v>908</v>
      </c>
      <c r="AX604" t="s">
        <v>129</v>
      </c>
      <c r="AY604" t="s">
        <v>130</v>
      </c>
      <c r="AZ604">
        <f>IF(fun[[#This Row],[HeatingQC]]="Ex",5,IF(fun[[#This Row],[HeatingQC]]="Gd",4,IF(fun[[#This Row],[HeatingQC]]="TA",3,IF(fun[[#This Row],[HeatingQC]]="Fa",2,IF(fun[[#This Row],[HeatingQC]]="Po",1,0)))))</f>
        <v>5</v>
      </c>
      <c r="BA604" t="s">
        <v>131</v>
      </c>
      <c r="BB604" t="s">
        <v>132</v>
      </c>
      <c r="BC604">
        <v>927</v>
      </c>
      <c r="BD604">
        <v>988</v>
      </c>
      <c r="BE604">
        <v>0</v>
      </c>
      <c r="BF604">
        <v>1915</v>
      </c>
      <c r="BG604">
        <f>LOG(fun[[#This Row],[GrLivArea]])</f>
        <v>3.2821687783046416</v>
      </c>
      <c r="BH604">
        <v>1</v>
      </c>
      <c r="BI604">
        <v>0</v>
      </c>
      <c r="BJ604">
        <f>fun[[#This Row],[BsmtFullBath]]+(0.5*fun[[#This Row],[BsmtHalfBath]])</f>
        <v>1</v>
      </c>
      <c r="BK604">
        <v>2</v>
      </c>
      <c r="BL604">
        <v>1</v>
      </c>
      <c r="BM604">
        <f>fun[[#This Row],[HalfBath]]+fun[[#This Row],[TOTBaseBath]]+fun[[#This Row],[FullBath]]</f>
        <v>4</v>
      </c>
      <c r="BN604">
        <v>3</v>
      </c>
      <c r="BO604">
        <v>1</v>
      </c>
      <c r="BP604" t="s">
        <v>123</v>
      </c>
      <c r="BQ604">
        <f>IF(fun[[#This Row],[KitchenQual]]="Ex",5,IF(fun[[#This Row],[KitchenQual]]="Gd",4,IF(fun[[#This Row],[KitchenQual]]="TA",3,IF(fun[[#This Row],[KitchenQual]]="Fa",2,0))))</f>
        <v>4</v>
      </c>
      <c r="BR604">
        <v>8</v>
      </c>
      <c r="BS604" t="s">
        <v>133</v>
      </c>
      <c r="BT604">
        <v>1</v>
      </c>
      <c r="BU604" t="s">
        <v>124</v>
      </c>
      <c r="BV604">
        <f>IF(fun[[#This Row],[FireplaceQu]]="Ex",5,IF(fun[[#This Row],[FireplaceQu]]="Gd",4,IF(fun[[#This Row],[FireplaceQu]]="TA",3,IF(fun[[#This Row],[FireplaceQu]]="Fa",2,0))))</f>
        <v>3</v>
      </c>
      <c r="BW604" t="s">
        <v>134</v>
      </c>
      <c r="BX604">
        <v>1992</v>
      </c>
      <c r="BY604" t="s">
        <v>183</v>
      </c>
      <c r="BZ604">
        <v>2</v>
      </c>
      <c r="CA604">
        <v>506</v>
      </c>
      <c r="CB604" t="s">
        <v>124</v>
      </c>
      <c r="CC604">
        <f>IF(fun[[#This Row],[GarageQual]]="Ex",5,IF(fun[[#This Row],[GarageQual]]="Gd",4,IF(fun[[#This Row],[GarageQual]]="TA",3,IF(fun[[#This Row],[GarageQual]]="Fa",2,IF(fun[[#This Row],[GarageQual]]="Po",1,0)))))</f>
        <v>3</v>
      </c>
      <c r="CD604" t="s">
        <v>124</v>
      </c>
      <c r="CE604">
        <f>IF(fun[[#This Row],[GarageCond]]="Ex",5,IF(fun[[#This Row],[GarageCond]]="Gd",4,IF(fun[[#This Row],[GarageCond]]="TA",3,IF(fun[[#This Row],[GarageCond]]="Fa",2,IF(fun[[#This Row],[GarageCond]]="Po",1,0)))))</f>
        <v>3</v>
      </c>
      <c r="CF604" t="s">
        <v>131</v>
      </c>
      <c r="CG604">
        <v>120</v>
      </c>
      <c r="CH604">
        <v>150</v>
      </c>
      <c r="CI604">
        <v>0</v>
      </c>
      <c r="CJ604">
        <v>0</v>
      </c>
      <c r="CK604">
        <v>0</v>
      </c>
      <c r="CL604">
        <f>(0.5*fun[[#This Row],[WoodDeckSF]])+fun[[#This Row],[OpenPorchSF]]+(2*fun[[#This Row],[EnclosedPorch]])+(1.5*fun[[#This Row],[3SsnPorch]])+fun[[#This Row],[ScreenPorch]]</f>
        <v>210</v>
      </c>
      <c r="CM604">
        <v>0</v>
      </c>
      <c r="CN604" t="s">
        <v>109</v>
      </c>
      <c r="CO604">
        <f>IF(fun[[#This Row],[PoolQC]]="Ex",5,IF(fun[[#This Row],[PoolQC]]="Gd",4,IF(fun[[#This Row],[PoolQC]]="TA",3,IF(fun[[#This Row],[PoolQC]]="Fa",2,IF(fun[[#This Row],[PoolQC]]="Po",1,0)))))</f>
        <v>0</v>
      </c>
      <c r="CP604" t="s">
        <v>109</v>
      </c>
      <c r="CQ604" t="s">
        <v>109</v>
      </c>
      <c r="CR604">
        <v>0</v>
      </c>
      <c r="CS604">
        <v>2</v>
      </c>
      <c r="CT604">
        <v>2006</v>
      </c>
      <c r="CU604" t="s">
        <v>136</v>
      </c>
      <c r="CV604" t="s">
        <v>154</v>
      </c>
      <c r="CW604">
        <f>COUNTIF(fun[[#This Row],[Id]:[SaleCondition]],0)</f>
        <v>13</v>
      </c>
      <c r="CX604">
        <f>COUNTIF(fun[[#This Row],[Id]:[SaleCondition]],"NA")</f>
        <v>4</v>
      </c>
      <c r="CY60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604">
        <f>fun[NUM_ExCond]+fun[NUM_BsmtCond]+fun[NUM_GarCond]</f>
        <v>9</v>
      </c>
      <c r="DA6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6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604">
        <v>220000</v>
      </c>
    </row>
    <row r="605" spans="1:107" x14ac:dyDescent="0.25">
      <c r="A605">
        <v>604</v>
      </c>
      <c r="B605">
        <v>160</v>
      </c>
      <c r="C605" t="s">
        <v>218</v>
      </c>
      <c r="D605">
        <f>IF(fun[[#This Row],[MSZoning]]="RL",1,0)</f>
        <v>0</v>
      </c>
      <c r="E605">
        <f>IF(fun[[#This Row],[rl]]="RM",1,0)</f>
        <v>0</v>
      </c>
      <c r="F605">
        <f>IF(fun[[#This Row],[rm]]="RH",1,0)</f>
        <v>0</v>
      </c>
      <c r="G605">
        <f>IF(fun[[#This Row],[rh]]="C (all)",1,0)</f>
        <v>0</v>
      </c>
      <c r="H605">
        <v>30</v>
      </c>
      <c r="I605">
        <f>IF(fun[[#This Row],[LotFrontage]]="NA",0,fun[[#This Row],[LotFrontage]])</f>
        <v>30</v>
      </c>
      <c r="J605">
        <v>3182</v>
      </c>
      <c r="K605" t="s">
        <v>108</v>
      </c>
      <c r="L605" t="s">
        <v>108</v>
      </c>
      <c r="M605" t="s">
        <v>110</v>
      </c>
      <c r="N605" t="s">
        <v>111</v>
      </c>
      <c r="O605" t="s">
        <v>112</v>
      </c>
      <c r="P605" t="s">
        <v>113</v>
      </c>
      <c r="Q605" t="s">
        <v>114</v>
      </c>
      <c r="R605" t="s">
        <v>162</v>
      </c>
      <c r="S605" t="s">
        <v>116</v>
      </c>
      <c r="T605" t="s">
        <v>116</v>
      </c>
      <c r="U605" t="s">
        <v>205</v>
      </c>
      <c r="V605" t="s">
        <v>118</v>
      </c>
      <c r="W605">
        <v>7</v>
      </c>
      <c r="X605">
        <v>5</v>
      </c>
      <c r="Y605">
        <v>2004</v>
      </c>
      <c r="Z605">
        <v>2005</v>
      </c>
      <c r="AA605" t="s">
        <v>119</v>
      </c>
      <c r="AB605" t="s">
        <v>120</v>
      </c>
      <c r="AC605" t="s">
        <v>142</v>
      </c>
      <c r="AD605" t="s">
        <v>142</v>
      </c>
      <c r="AE605" t="s">
        <v>143</v>
      </c>
      <c r="AF605">
        <v>0</v>
      </c>
      <c r="AG605" t="s">
        <v>123</v>
      </c>
      <c r="AH605">
        <f>IF(fun[[#This Row],[ExterQual]]="Ex",5,IF(fun[[#This Row],[ExterQual]]="Gd",4,IF(fun[[#This Row],[ExterQual]]="TA",3,IF(fun[[#This Row],[ExterQual]]="Fa",2,1))))</f>
        <v>4</v>
      </c>
      <c r="AI605" t="s">
        <v>124</v>
      </c>
      <c r="AJ605">
        <f>IF(fun[[#This Row],[ExterCond]]="Ex",5,IF(fun[[#This Row],[ExterCond]]="Gd",4,IF(fun[[#This Row],[ExterCond]]="TA",3,IF(fun[[#This Row],[ExterCond]]="Fa",2,1))))</f>
        <v>3</v>
      </c>
      <c r="AK605" t="s">
        <v>125</v>
      </c>
      <c r="AL605" t="s">
        <v>123</v>
      </c>
      <c r="AM605">
        <f>IF(fun[[#This Row],[BsmtQual]]="Ex",5,IF(fun[[#This Row],[BsmtQual]]="Gd",4,IF(fun[[#This Row],[BsmtQual]]="TA",3,IF(fun[[#This Row],[BsmtQual]]="Fa",2,IF(fun[[#This Row],[BsmtQual]]="Po",1,0)))))</f>
        <v>4</v>
      </c>
      <c r="AN605" t="s">
        <v>124</v>
      </c>
      <c r="AO605">
        <f>IF(fun[[#This Row],[BsmtCond]]="Ex",5,IF(fun[[#This Row],[BsmtCond]]="Gd",4,IF(fun[[#This Row],[BsmtCond]]="TA",3,IF(fun[[#This Row],[BsmtCond]]="Fa",2,IF(fun[[#This Row],[BsmtCond]]="Po",1,0)))))</f>
        <v>3</v>
      </c>
      <c r="AP605" t="s">
        <v>126</v>
      </c>
      <c r="AQ605">
        <f>IF(fun[[#This Row],[BsmtExposure]]="Gd",3,IF(fun[[#This Row],[BsmtExposure]]="Av",2,IF(fun[[#This Row],[BsmtExposure]]="Mn",1,0)))</f>
        <v>0</v>
      </c>
      <c r="AR605" t="s">
        <v>128</v>
      </c>
      <c r="AS605">
        <v>0</v>
      </c>
      <c r="AT605" t="s">
        <v>128</v>
      </c>
      <c r="AU605">
        <v>0</v>
      </c>
      <c r="AV605">
        <v>600</v>
      </c>
      <c r="AW605">
        <v>600</v>
      </c>
      <c r="AX605" t="s">
        <v>129</v>
      </c>
      <c r="AY605" t="s">
        <v>130</v>
      </c>
      <c r="AZ605">
        <f>IF(fun[[#This Row],[HeatingQC]]="Ex",5,IF(fun[[#This Row],[HeatingQC]]="Gd",4,IF(fun[[#This Row],[HeatingQC]]="TA",3,IF(fun[[#This Row],[HeatingQC]]="Fa",2,IF(fun[[#This Row],[HeatingQC]]="Po",1,0)))))</f>
        <v>5</v>
      </c>
      <c r="BA605" t="s">
        <v>131</v>
      </c>
      <c r="BB605" t="s">
        <v>132</v>
      </c>
      <c r="BC605">
        <v>600</v>
      </c>
      <c r="BD605">
        <v>600</v>
      </c>
      <c r="BE605">
        <v>0</v>
      </c>
      <c r="BF605">
        <v>1200</v>
      </c>
      <c r="BG605">
        <f>LOG(fun[[#This Row],[GrLivArea]])</f>
        <v>3.0791812460476247</v>
      </c>
      <c r="BH605">
        <v>0</v>
      </c>
      <c r="BI605">
        <v>0</v>
      </c>
      <c r="BJ605">
        <f>fun[[#This Row],[BsmtFullBath]]+(0.5*fun[[#This Row],[BsmtHalfBath]])</f>
        <v>0</v>
      </c>
      <c r="BK605">
        <v>2</v>
      </c>
      <c r="BL605">
        <v>1</v>
      </c>
      <c r="BM605">
        <f>fun[[#This Row],[HalfBath]]+fun[[#This Row],[TOTBaseBath]]+fun[[#This Row],[FullBath]]</f>
        <v>3</v>
      </c>
      <c r="BN605">
        <v>2</v>
      </c>
      <c r="BO605">
        <v>1</v>
      </c>
      <c r="BP605" t="s">
        <v>123</v>
      </c>
      <c r="BQ605">
        <f>IF(fun[[#This Row],[KitchenQual]]="Ex",5,IF(fun[[#This Row],[KitchenQual]]="Gd",4,IF(fun[[#This Row],[KitchenQual]]="TA",3,IF(fun[[#This Row],[KitchenQual]]="Fa",2,0))))</f>
        <v>4</v>
      </c>
      <c r="BR605">
        <v>4</v>
      </c>
      <c r="BS605" t="s">
        <v>133</v>
      </c>
      <c r="BT605">
        <v>0</v>
      </c>
      <c r="BU605" t="s">
        <v>109</v>
      </c>
      <c r="BV605">
        <f>IF(fun[[#This Row],[FireplaceQu]]="Ex",5,IF(fun[[#This Row],[FireplaceQu]]="Gd",4,IF(fun[[#This Row],[FireplaceQu]]="TA",3,IF(fun[[#This Row],[FireplaceQu]]="Fa",2,0))))</f>
        <v>0</v>
      </c>
      <c r="BW605" t="s">
        <v>153</v>
      </c>
      <c r="BX605">
        <v>2004</v>
      </c>
      <c r="BY605" t="s">
        <v>135</v>
      </c>
      <c r="BZ605">
        <v>2</v>
      </c>
      <c r="CA605">
        <v>480</v>
      </c>
      <c r="CB605" t="s">
        <v>124</v>
      </c>
      <c r="CC605">
        <f>IF(fun[[#This Row],[GarageQual]]="Ex",5,IF(fun[[#This Row],[GarageQual]]="Gd",4,IF(fun[[#This Row],[GarageQual]]="TA",3,IF(fun[[#This Row],[GarageQual]]="Fa",2,IF(fun[[#This Row],[GarageQual]]="Po",1,0)))))</f>
        <v>3</v>
      </c>
      <c r="CD605" t="s">
        <v>124</v>
      </c>
      <c r="CE605">
        <f>IF(fun[[#This Row],[GarageCond]]="Ex",5,IF(fun[[#This Row],[GarageCond]]="Gd",4,IF(fun[[#This Row],[GarageCond]]="TA",3,IF(fun[[#This Row],[GarageCond]]="Fa",2,IF(fun[[#This Row],[GarageCond]]="Po",1,0)))))</f>
        <v>3</v>
      </c>
      <c r="CF605" t="s">
        <v>131</v>
      </c>
      <c r="CG605">
        <v>0</v>
      </c>
      <c r="CH605">
        <v>172</v>
      </c>
      <c r="CI605">
        <v>0</v>
      </c>
      <c r="CJ605">
        <v>0</v>
      </c>
      <c r="CK605">
        <v>0</v>
      </c>
      <c r="CL605">
        <f>(0.5*fun[[#This Row],[WoodDeckSF]])+fun[[#This Row],[OpenPorchSF]]+(2*fun[[#This Row],[EnclosedPorch]])+(1.5*fun[[#This Row],[3SsnPorch]])+fun[[#This Row],[ScreenPorch]]</f>
        <v>172</v>
      </c>
      <c r="CM605">
        <v>0</v>
      </c>
      <c r="CN605" t="s">
        <v>109</v>
      </c>
      <c r="CO605">
        <f>IF(fun[[#This Row],[PoolQC]]="Ex",5,IF(fun[[#This Row],[PoolQC]]="Gd",4,IF(fun[[#This Row],[PoolQC]]="TA",3,IF(fun[[#This Row],[PoolQC]]="Fa",2,IF(fun[[#This Row],[PoolQC]]="Po",1,0)))))</f>
        <v>0</v>
      </c>
      <c r="CP605" t="s">
        <v>109</v>
      </c>
      <c r="CQ605" t="s">
        <v>109</v>
      </c>
      <c r="CR605">
        <v>0</v>
      </c>
      <c r="CS605">
        <v>6</v>
      </c>
      <c r="CT605">
        <v>2010</v>
      </c>
      <c r="CU605" t="s">
        <v>136</v>
      </c>
      <c r="CV605" t="s">
        <v>137</v>
      </c>
      <c r="CW605">
        <f>COUNTIF(fun[[#This Row],[Id]:[SaleCondition]],0)</f>
        <v>21</v>
      </c>
      <c r="CX605">
        <f>COUNTIF(fun[[#This Row],[Id]:[SaleCondition]],"NA")</f>
        <v>4</v>
      </c>
      <c r="CY60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05">
        <f>fun[NUM_ExCond]+fun[NUM_BsmtCond]+fun[NUM_GarCond]</f>
        <v>9</v>
      </c>
      <c r="DA6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6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605">
        <v>151000</v>
      </c>
    </row>
    <row r="606" spans="1:107" x14ac:dyDescent="0.25">
      <c r="A606">
        <v>605</v>
      </c>
      <c r="B606">
        <v>20</v>
      </c>
      <c r="C606" t="s">
        <v>107</v>
      </c>
      <c r="D606">
        <f>IF(fun[[#This Row],[MSZoning]]="RL",1,0)</f>
        <v>1</v>
      </c>
      <c r="E606">
        <f>IF(fun[[#This Row],[rl]]="RM",1,0)</f>
        <v>0</v>
      </c>
      <c r="F606">
        <f>IF(fun[[#This Row],[rm]]="RH",1,0)</f>
        <v>0</v>
      </c>
      <c r="G606">
        <f>IF(fun[[#This Row],[rh]]="C (all)",1,0)</f>
        <v>0</v>
      </c>
      <c r="H606">
        <v>88</v>
      </c>
      <c r="I606">
        <f>IF(fun[[#This Row],[LotFrontage]]="NA",0,fun[[#This Row],[LotFrontage]])</f>
        <v>88</v>
      </c>
      <c r="J606">
        <v>12803</v>
      </c>
      <c r="K606" t="s">
        <v>108</v>
      </c>
      <c r="L606" t="s">
        <v>109</v>
      </c>
      <c r="M606" t="s">
        <v>146</v>
      </c>
      <c r="N606" t="s">
        <v>111</v>
      </c>
      <c r="O606" t="s">
        <v>112</v>
      </c>
      <c r="P606" t="s">
        <v>113</v>
      </c>
      <c r="Q606" t="s">
        <v>114</v>
      </c>
      <c r="R606" t="s">
        <v>115</v>
      </c>
      <c r="S606" t="s">
        <v>116</v>
      </c>
      <c r="T606" t="s">
        <v>116</v>
      </c>
      <c r="U606" t="s">
        <v>117</v>
      </c>
      <c r="V606" t="s">
        <v>141</v>
      </c>
      <c r="W606">
        <v>7</v>
      </c>
      <c r="X606">
        <v>5</v>
      </c>
      <c r="Y606">
        <v>2002</v>
      </c>
      <c r="Z606">
        <v>2002</v>
      </c>
      <c r="AA606" t="s">
        <v>119</v>
      </c>
      <c r="AB606" t="s">
        <v>120</v>
      </c>
      <c r="AC606" t="s">
        <v>121</v>
      </c>
      <c r="AD606" t="s">
        <v>121</v>
      </c>
      <c r="AE606" t="s">
        <v>122</v>
      </c>
      <c r="AF606">
        <v>99</v>
      </c>
      <c r="AG606" t="s">
        <v>123</v>
      </c>
      <c r="AH606">
        <f>IF(fun[[#This Row],[ExterQual]]="Ex",5,IF(fun[[#This Row],[ExterQual]]="Gd",4,IF(fun[[#This Row],[ExterQual]]="TA",3,IF(fun[[#This Row],[ExterQual]]="Fa",2,1))))</f>
        <v>4</v>
      </c>
      <c r="AI606" t="s">
        <v>124</v>
      </c>
      <c r="AJ606">
        <f>IF(fun[[#This Row],[ExterCond]]="Ex",5,IF(fun[[#This Row],[ExterCond]]="Gd",4,IF(fun[[#This Row],[ExterCond]]="TA",3,IF(fun[[#This Row],[ExterCond]]="Fa",2,1))))</f>
        <v>3</v>
      </c>
      <c r="AK606" t="s">
        <v>125</v>
      </c>
      <c r="AL606" t="s">
        <v>123</v>
      </c>
      <c r="AM606">
        <f>IF(fun[[#This Row],[BsmtQual]]="Ex",5,IF(fun[[#This Row],[BsmtQual]]="Gd",4,IF(fun[[#This Row],[BsmtQual]]="TA",3,IF(fun[[#This Row],[BsmtQual]]="Fa",2,IF(fun[[#This Row],[BsmtQual]]="Po",1,0)))))</f>
        <v>4</v>
      </c>
      <c r="AN606" t="s">
        <v>124</v>
      </c>
      <c r="AO606">
        <f>IF(fun[[#This Row],[BsmtCond]]="Ex",5,IF(fun[[#This Row],[BsmtCond]]="Gd",4,IF(fun[[#This Row],[BsmtCond]]="TA",3,IF(fun[[#This Row],[BsmtCond]]="Fa",2,IF(fun[[#This Row],[BsmtCond]]="Po",1,0)))))</f>
        <v>3</v>
      </c>
      <c r="AP606" t="s">
        <v>147</v>
      </c>
      <c r="AQ606">
        <f>IF(fun[[#This Row],[BsmtExposure]]="Gd",3,IF(fun[[#This Row],[BsmtExposure]]="Av",2,IF(fun[[#This Row],[BsmtExposure]]="Mn",1,0)))</f>
        <v>1</v>
      </c>
      <c r="AR606" t="s">
        <v>127</v>
      </c>
      <c r="AS606">
        <v>922</v>
      </c>
      <c r="AT606" t="s">
        <v>128</v>
      </c>
      <c r="AU606">
        <v>0</v>
      </c>
      <c r="AV606">
        <v>572</v>
      </c>
      <c r="AW606">
        <v>1494</v>
      </c>
      <c r="AX606" t="s">
        <v>129</v>
      </c>
      <c r="AY606" t="s">
        <v>130</v>
      </c>
      <c r="AZ606">
        <f>IF(fun[[#This Row],[HeatingQC]]="Ex",5,IF(fun[[#This Row],[HeatingQC]]="Gd",4,IF(fun[[#This Row],[HeatingQC]]="TA",3,IF(fun[[#This Row],[HeatingQC]]="Fa",2,IF(fun[[#This Row],[HeatingQC]]="Po",1,0)))))</f>
        <v>5</v>
      </c>
      <c r="BA606" t="s">
        <v>131</v>
      </c>
      <c r="BB606" t="s">
        <v>132</v>
      </c>
      <c r="BC606">
        <v>1494</v>
      </c>
      <c r="BD606">
        <v>0</v>
      </c>
      <c r="BE606">
        <v>0</v>
      </c>
      <c r="BF606">
        <v>1494</v>
      </c>
      <c r="BG606">
        <f>LOG(fun[[#This Row],[GrLivArea]])</f>
        <v>3.1743505974793798</v>
      </c>
      <c r="BH606">
        <v>1</v>
      </c>
      <c r="BI606">
        <v>0</v>
      </c>
      <c r="BJ606">
        <f>fun[[#This Row],[BsmtFullBath]]+(0.5*fun[[#This Row],[BsmtHalfBath]])</f>
        <v>1</v>
      </c>
      <c r="BK606">
        <v>2</v>
      </c>
      <c r="BL606">
        <v>0</v>
      </c>
      <c r="BM606">
        <f>fun[[#This Row],[HalfBath]]+fun[[#This Row],[TOTBaseBath]]+fun[[#This Row],[FullBath]]</f>
        <v>3</v>
      </c>
      <c r="BN606">
        <v>3</v>
      </c>
      <c r="BO606">
        <v>1</v>
      </c>
      <c r="BP606" t="s">
        <v>123</v>
      </c>
      <c r="BQ606">
        <f>IF(fun[[#This Row],[KitchenQual]]="Ex",5,IF(fun[[#This Row],[KitchenQual]]="Gd",4,IF(fun[[#This Row],[KitchenQual]]="TA",3,IF(fun[[#This Row],[KitchenQual]]="Fa",2,0))))</f>
        <v>4</v>
      </c>
      <c r="BR606">
        <v>6</v>
      </c>
      <c r="BS606" t="s">
        <v>133</v>
      </c>
      <c r="BT606">
        <v>1</v>
      </c>
      <c r="BU606" t="s">
        <v>124</v>
      </c>
      <c r="BV606">
        <f>IF(fun[[#This Row],[FireplaceQu]]="Ex",5,IF(fun[[#This Row],[FireplaceQu]]="Gd",4,IF(fun[[#This Row],[FireplaceQu]]="TA",3,IF(fun[[#This Row],[FireplaceQu]]="Fa",2,0))))</f>
        <v>3</v>
      </c>
      <c r="BW606" t="s">
        <v>134</v>
      </c>
      <c r="BX606">
        <v>2002</v>
      </c>
      <c r="BY606" t="s">
        <v>135</v>
      </c>
      <c r="BZ606">
        <v>2</v>
      </c>
      <c r="CA606">
        <v>530</v>
      </c>
      <c r="CB606" t="s">
        <v>124</v>
      </c>
      <c r="CC606">
        <f>IF(fun[[#This Row],[GarageQual]]="Ex",5,IF(fun[[#This Row],[GarageQual]]="Gd",4,IF(fun[[#This Row],[GarageQual]]="TA",3,IF(fun[[#This Row],[GarageQual]]="Fa",2,IF(fun[[#This Row],[GarageQual]]="Po",1,0)))))</f>
        <v>3</v>
      </c>
      <c r="CD606" t="s">
        <v>124</v>
      </c>
      <c r="CE606">
        <f>IF(fun[[#This Row],[GarageCond]]="Ex",5,IF(fun[[#This Row],[GarageCond]]="Gd",4,IF(fun[[#This Row],[GarageCond]]="TA",3,IF(fun[[#This Row],[GarageCond]]="Fa",2,IF(fun[[#This Row],[GarageCond]]="Po",1,0)))))</f>
        <v>3</v>
      </c>
      <c r="CF606" t="s">
        <v>131</v>
      </c>
      <c r="CG606">
        <v>192</v>
      </c>
      <c r="CH606">
        <v>36</v>
      </c>
      <c r="CI606">
        <v>0</v>
      </c>
      <c r="CJ606">
        <v>0</v>
      </c>
      <c r="CK606">
        <v>0</v>
      </c>
      <c r="CL606">
        <f>(0.5*fun[[#This Row],[WoodDeckSF]])+fun[[#This Row],[OpenPorchSF]]+(2*fun[[#This Row],[EnclosedPorch]])+(1.5*fun[[#This Row],[3SsnPorch]])+fun[[#This Row],[ScreenPorch]]</f>
        <v>132</v>
      </c>
      <c r="CM606">
        <v>0</v>
      </c>
      <c r="CN606" t="s">
        <v>109</v>
      </c>
      <c r="CO606">
        <f>IF(fun[[#This Row],[PoolQC]]="Ex",5,IF(fun[[#This Row],[PoolQC]]="Gd",4,IF(fun[[#This Row],[PoolQC]]="TA",3,IF(fun[[#This Row],[PoolQC]]="Fa",2,IF(fun[[#This Row],[PoolQC]]="Po",1,0)))))</f>
        <v>0</v>
      </c>
      <c r="CP606" t="s">
        <v>109</v>
      </c>
      <c r="CQ606" t="s">
        <v>109</v>
      </c>
      <c r="CR606">
        <v>0</v>
      </c>
      <c r="CS606">
        <v>9</v>
      </c>
      <c r="CT606">
        <v>2008</v>
      </c>
      <c r="CU606" t="s">
        <v>136</v>
      </c>
      <c r="CV606" t="s">
        <v>137</v>
      </c>
      <c r="CW606">
        <f>COUNTIF(fun[[#This Row],[Id]:[SaleCondition]],0)</f>
        <v>14</v>
      </c>
      <c r="CX606">
        <f>COUNTIF(fun[[#This Row],[Id]:[SaleCondition]],"NA")</f>
        <v>4</v>
      </c>
      <c r="CY60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606">
        <f>fun[NUM_ExCond]+fun[NUM_BsmtCond]+fun[NUM_GarCond]</f>
        <v>9</v>
      </c>
      <c r="DA6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6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606">
        <v>221000</v>
      </c>
    </row>
    <row r="607" spans="1:107" x14ac:dyDescent="0.25">
      <c r="A607">
        <v>606</v>
      </c>
      <c r="B607">
        <v>60</v>
      </c>
      <c r="C607" t="s">
        <v>107</v>
      </c>
      <c r="D607">
        <f>IF(fun[[#This Row],[MSZoning]]="RL",1,0)</f>
        <v>1</v>
      </c>
      <c r="E607">
        <f>IF(fun[[#This Row],[rl]]="RM",1,0)</f>
        <v>0</v>
      </c>
      <c r="F607">
        <f>IF(fun[[#This Row],[rm]]="RH",1,0)</f>
        <v>0</v>
      </c>
      <c r="G607">
        <f>IF(fun[[#This Row],[rh]]="C (all)",1,0)</f>
        <v>0</v>
      </c>
      <c r="H607">
        <v>85</v>
      </c>
      <c r="I607">
        <f>IF(fun[[#This Row],[LotFrontage]]="NA",0,fun[[#This Row],[LotFrontage]])</f>
        <v>85</v>
      </c>
      <c r="J607">
        <v>13600</v>
      </c>
      <c r="K607" t="s">
        <v>108</v>
      </c>
      <c r="L607" t="s">
        <v>109</v>
      </c>
      <c r="M607" t="s">
        <v>110</v>
      </c>
      <c r="N607" t="s">
        <v>111</v>
      </c>
      <c r="O607" t="s">
        <v>112</v>
      </c>
      <c r="P607" t="s">
        <v>113</v>
      </c>
      <c r="Q607" t="s">
        <v>114</v>
      </c>
      <c r="R607" t="s">
        <v>188</v>
      </c>
      <c r="S607" t="s">
        <v>116</v>
      </c>
      <c r="T607" t="s">
        <v>116</v>
      </c>
      <c r="U607" t="s">
        <v>117</v>
      </c>
      <c r="V607" t="s">
        <v>118</v>
      </c>
      <c r="W607">
        <v>7</v>
      </c>
      <c r="X607">
        <v>6</v>
      </c>
      <c r="Y607">
        <v>1965</v>
      </c>
      <c r="Z607">
        <v>1990</v>
      </c>
      <c r="AA607" t="s">
        <v>119</v>
      </c>
      <c r="AB607" t="s">
        <v>120</v>
      </c>
      <c r="AC607" t="s">
        <v>166</v>
      </c>
      <c r="AD607" t="s">
        <v>166</v>
      </c>
      <c r="AE607" t="s">
        <v>122</v>
      </c>
      <c r="AF607">
        <v>176</v>
      </c>
      <c r="AG607" t="s">
        <v>124</v>
      </c>
      <c r="AH607">
        <f>IF(fun[[#This Row],[ExterQual]]="Ex",5,IF(fun[[#This Row],[ExterQual]]="Gd",4,IF(fun[[#This Row],[ExterQual]]="TA",3,IF(fun[[#This Row],[ExterQual]]="Fa",2,1))))</f>
        <v>3</v>
      </c>
      <c r="AI607" t="s">
        <v>124</v>
      </c>
      <c r="AJ607">
        <f>IF(fun[[#This Row],[ExterCond]]="Ex",5,IF(fun[[#This Row],[ExterCond]]="Gd",4,IF(fun[[#This Row],[ExterCond]]="TA",3,IF(fun[[#This Row],[ExterCond]]="Fa",2,1))))</f>
        <v>3</v>
      </c>
      <c r="AK607" t="s">
        <v>144</v>
      </c>
      <c r="AL607" t="s">
        <v>124</v>
      </c>
      <c r="AM607">
        <f>IF(fun[[#This Row],[BsmtQual]]="Ex",5,IF(fun[[#This Row],[BsmtQual]]="Gd",4,IF(fun[[#This Row],[BsmtQual]]="TA",3,IF(fun[[#This Row],[BsmtQual]]="Fa",2,IF(fun[[#This Row],[BsmtQual]]="Po",1,0)))))</f>
        <v>3</v>
      </c>
      <c r="AN607" t="s">
        <v>124</v>
      </c>
      <c r="AO607">
        <f>IF(fun[[#This Row],[BsmtCond]]="Ex",5,IF(fun[[#This Row],[BsmtCond]]="Gd",4,IF(fun[[#This Row],[BsmtCond]]="TA",3,IF(fun[[#This Row],[BsmtCond]]="Fa",2,IF(fun[[#This Row],[BsmtCond]]="Po",1,0)))))</f>
        <v>3</v>
      </c>
      <c r="AP607" t="s">
        <v>126</v>
      </c>
      <c r="AQ607">
        <f>IF(fun[[#This Row],[BsmtExposure]]="Gd",3,IF(fun[[#This Row],[BsmtExposure]]="Av",2,IF(fun[[#This Row],[BsmtExposure]]="Mn",1,0)))</f>
        <v>0</v>
      </c>
      <c r="AR607" t="s">
        <v>167</v>
      </c>
      <c r="AS607">
        <v>454</v>
      </c>
      <c r="AT607" t="s">
        <v>128</v>
      </c>
      <c r="AU607">
        <v>0</v>
      </c>
      <c r="AV607">
        <v>314</v>
      </c>
      <c r="AW607">
        <v>768</v>
      </c>
      <c r="AX607" t="s">
        <v>129</v>
      </c>
      <c r="AY607" t="s">
        <v>124</v>
      </c>
      <c r="AZ607">
        <f>IF(fun[[#This Row],[HeatingQC]]="Ex",5,IF(fun[[#This Row],[HeatingQC]]="Gd",4,IF(fun[[#This Row],[HeatingQC]]="TA",3,IF(fun[[#This Row],[HeatingQC]]="Fa",2,IF(fun[[#This Row],[HeatingQC]]="Po",1,0)))))</f>
        <v>3</v>
      </c>
      <c r="BA607" t="s">
        <v>131</v>
      </c>
      <c r="BB607" t="s">
        <v>132</v>
      </c>
      <c r="BC607">
        <v>1186</v>
      </c>
      <c r="BD607">
        <v>800</v>
      </c>
      <c r="BE607">
        <v>0</v>
      </c>
      <c r="BF607">
        <v>1986</v>
      </c>
      <c r="BG607">
        <f>LOG(fun[[#This Row],[GrLivArea]])</f>
        <v>3.2979792441593623</v>
      </c>
      <c r="BH607">
        <v>0</v>
      </c>
      <c r="BI607">
        <v>0</v>
      </c>
      <c r="BJ607">
        <f>fun[[#This Row],[BsmtFullBath]]+(0.5*fun[[#This Row],[BsmtHalfBath]])</f>
        <v>0</v>
      </c>
      <c r="BK607">
        <v>2</v>
      </c>
      <c r="BL607">
        <v>1</v>
      </c>
      <c r="BM607">
        <f>fun[[#This Row],[HalfBath]]+fun[[#This Row],[TOTBaseBath]]+fun[[#This Row],[FullBath]]</f>
        <v>3</v>
      </c>
      <c r="BN607">
        <v>3</v>
      </c>
      <c r="BO607">
        <v>1</v>
      </c>
      <c r="BP607" t="s">
        <v>124</v>
      </c>
      <c r="BQ607">
        <f>IF(fun[[#This Row],[KitchenQual]]="Ex",5,IF(fun[[#This Row],[KitchenQual]]="Gd",4,IF(fun[[#This Row],[KitchenQual]]="TA",3,IF(fun[[#This Row],[KitchenQual]]="Fa",2,0))))</f>
        <v>3</v>
      </c>
      <c r="BR607">
        <v>7</v>
      </c>
      <c r="BS607" t="s">
        <v>133</v>
      </c>
      <c r="BT607">
        <v>3</v>
      </c>
      <c r="BU607" t="s">
        <v>173</v>
      </c>
      <c r="BV607">
        <f>IF(fun[[#This Row],[FireplaceQu]]="Ex",5,IF(fun[[#This Row],[FireplaceQu]]="Gd",4,IF(fun[[#This Row],[FireplaceQu]]="TA",3,IF(fun[[#This Row],[FireplaceQu]]="Fa",2,0))))</f>
        <v>2</v>
      </c>
      <c r="BW607" t="s">
        <v>134</v>
      </c>
      <c r="BX607">
        <v>1965</v>
      </c>
      <c r="BY607" t="s">
        <v>128</v>
      </c>
      <c r="BZ607">
        <v>2</v>
      </c>
      <c r="CA607">
        <v>486</v>
      </c>
      <c r="CB607" t="s">
        <v>124</v>
      </c>
      <c r="CC607">
        <f>IF(fun[[#This Row],[GarageQual]]="Ex",5,IF(fun[[#This Row],[GarageQual]]="Gd",4,IF(fun[[#This Row],[GarageQual]]="TA",3,IF(fun[[#This Row],[GarageQual]]="Fa",2,IF(fun[[#This Row],[GarageQual]]="Po",1,0)))))</f>
        <v>3</v>
      </c>
      <c r="CD607" t="s">
        <v>124</v>
      </c>
      <c r="CE607">
        <f>IF(fun[[#This Row],[GarageCond]]="Ex",5,IF(fun[[#This Row],[GarageCond]]="Gd",4,IF(fun[[#This Row],[GarageCond]]="TA",3,IF(fun[[#This Row],[GarageCond]]="Fa",2,IF(fun[[#This Row],[GarageCond]]="Po",1,0)))))</f>
        <v>3</v>
      </c>
      <c r="CF607" t="s">
        <v>131</v>
      </c>
      <c r="CG607">
        <v>0</v>
      </c>
      <c r="CH607">
        <v>42</v>
      </c>
      <c r="CI607">
        <v>0</v>
      </c>
      <c r="CJ607">
        <v>0</v>
      </c>
      <c r="CK607">
        <v>189</v>
      </c>
      <c r="CL607">
        <f>(0.5*fun[[#This Row],[WoodDeckSF]])+fun[[#This Row],[OpenPorchSF]]+(2*fun[[#This Row],[EnclosedPorch]])+(1.5*fun[[#This Row],[3SsnPorch]])+fun[[#This Row],[ScreenPorch]]</f>
        <v>231</v>
      </c>
      <c r="CM607">
        <v>0</v>
      </c>
      <c r="CN607" t="s">
        <v>109</v>
      </c>
      <c r="CO607">
        <f>IF(fun[[#This Row],[PoolQC]]="Ex",5,IF(fun[[#This Row],[PoolQC]]="Gd",4,IF(fun[[#This Row],[PoolQC]]="TA",3,IF(fun[[#This Row],[PoolQC]]="Fa",2,IF(fun[[#This Row],[PoolQC]]="Po",1,0)))))</f>
        <v>0</v>
      </c>
      <c r="CP607" t="s">
        <v>109</v>
      </c>
      <c r="CQ607" t="s">
        <v>109</v>
      </c>
      <c r="CR607">
        <v>0</v>
      </c>
      <c r="CS607">
        <v>10</v>
      </c>
      <c r="CT607">
        <v>2009</v>
      </c>
      <c r="CU607" t="s">
        <v>136</v>
      </c>
      <c r="CV607" t="s">
        <v>137</v>
      </c>
      <c r="CW607">
        <f>COUNTIF(fun[[#This Row],[Id]:[SaleCondition]],0)</f>
        <v>15</v>
      </c>
      <c r="CX607">
        <f>COUNTIF(fun[[#This Row],[Id]:[SaleCondition]],"NA")</f>
        <v>4</v>
      </c>
      <c r="CY607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607">
        <f>fun[NUM_ExCond]+fun[NUM_BsmtCond]+fun[NUM_GarCond]</f>
        <v>9</v>
      </c>
      <c r="DA6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6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</v>
      </c>
      <c r="DC607">
        <v>205000</v>
      </c>
    </row>
    <row r="608" spans="1:107" x14ac:dyDescent="0.25">
      <c r="A608">
        <v>607</v>
      </c>
      <c r="B608">
        <v>20</v>
      </c>
      <c r="C608" t="s">
        <v>107</v>
      </c>
      <c r="D608">
        <f>IF(fun[[#This Row],[MSZoning]]="RL",1,0)</f>
        <v>1</v>
      </c>
      <c r="E608">
        <f>IF(fun[[#This Row],[rl]]="RM",1,0)</f>
        <v>0</v>
      </c>
      <c r="F608">
        <f>IF(fun[[#This Row],[rm]]="RH",1,0)</f>
        <v>0</v>
      </c>
      <c r="G608">
        <f>IF(fun[[#This Row],[rh]]="C (all)",1,0)</f>
        <v>0</v>
      </c>
      <c r="H608">
        <v>82</v>
      </c>
      <c r="I608">
        <f>IF(fun[[#This Row],[LotFrontage]]="NA",0,fun[[#This Row],[LotFrontage]])</f>
        <v>82</v>
      </c>
      <c r="J608">
        <v>12464</v>
      </c>
      <c r="K608" t="s">
        <v>108</v>
      </c>
      <c r="L608" t="s">
        <v>109</v>
      </c>
      <c r="M608" t="s">
        <v>186</v>
      </c>
      <c r="N608" t="s">
        <v>221</v>
      </c>
      <c r="O608" t="s">
        <v>112</v>
      </c>
      <c r="P608" t="s">
        <v>148</v>
      </c>
      <c r="Q608" t="s">
        <v>220</v>
      </c>
      <c r="R608" t="s">
        <v>115</v>
      </c>
      <c r="S608" t="s">
        <v>116</v>
      </c>
      <c r="T608" t="s">
        <v>116</v>
      </c>
      <c r="U608" t="s">
        <v>117</v>
      </c>
      <c r="V608" t="s">
        <v>141</v>
      </c>
      <c r="W608">
        <v>5</v>
      </c>
      <c r="X608">
        <v>5</v>
      </c>
      <c r="Y608">
        <v>1996</v>
      </c>
      <c r="Z608">
        <v>1996</v>
      </c>
      <c r="AA608" t="s">
        <v>119</v>
      </c>
      <c r="AB608" t="s">
        <v>120</v>
      </c>
      <c r="AC608" t="s">
        <v>121</v>
      </c>
      <c r="AD608" t="s">
        <v>121</v>
      </c>
      <c r="AE608" t="s">
        <v>143</v>
      </c>
      <c r="AF608">
        <v>0</v>
      </c>
      <c r="AG608" t="s">
        <v>124</v>
      </c>
      <c r="AH608">
        <f>IF(fun[[#This Row],[ExterQual]]="Ex",5,IF(fun[[#This Row],[ExterQual]]="Gd",4,IF(fun[[#This Row],[ExterQual]]="TA",3,IF(fun[[#This Row],[ExterQual]]="Fa",2,1))))</f>
        <v>3</v>
      </c>
      <c r="AI608" t="s">
        <v>123</v>
      </c>
      <c r="AJ608">
        <f>IF(fun[[#This Row],[ExterCond]]="Ex",5,IF(fun[[#This Row],[ExterCond]]="Gd",4,IF(fun[[#This Row],[ExterCond]]="TA",3,IF(fun[[#This Row],[ExterCond]]="Fa",2,1))))</f>
        <v>4</v>
      </c>
      <c r="AK608" t="s">
        <v>125</v>
      </c>
      <c r="AL608" t="s">
        <v>123</v>
      </c>
      <c r="AM608">
        <f>IF(fun[[#This Row],[BsmtQual]]="Ex",5,IF(fun[[#This Row],[BsmtQual]]="Gd",4,IF(fun[[#This Row],[BsmtQual]]="TA",3,IF(fun[[#This Row],[BsmtQual]]="Fa",2,IF(fun[[#This Row],[BsmtQual]]="Po",1,0)))))</f>
        <v>4</v>
      </c>
      <c r="AN608" t="s">
        <v>124</v>
      </c>
      <c r="AO608">
        <f>IF(fun[[#This Row],[BsmtCond]]="Ex",5,IF(fun[[#This Row],[BsmtCond]]="Gd",4,IF(fun[[#This Row],[BsmtCond]]="TA",3,IF(fun[[#This Row],[BsmtCond]]="Fa",2,IF(fun[[#This Row],[BsmtCond]]="Po",1,0)))))</f>
        <v>3</v>
      </c>
      <c r="AP608" t="s">
        <v>126</v>
      </c>
      <c r="AQ608">
        <f>IF(fun[[#This Row],[BsmtExposure]]="Gd",3,IF(fun[[#This Row],[BsmtExposure]]="Av",2,IF(fun[[#This Row],[BsmtExposure]]="Mn",1,0)))</f>
        <v>0</v>
      </c>
      <c r="AR608" t="s">
        <v>127</v>
      </c>
      <c r="AS608">
        <v>732</v>
      </c>
      <c r="AT608" t="s">
        <v>128</v>
      </c>
      <c r="AU608">
        <v>0</v>
      </c>
      <c r="AV608">
        <v>308</v>
      </c>
      <c r="AW608">
        <v>1040</v>
      </c>
      <c r="AX608" t="s">
        <v>129</v>
      </c>
      <c r="AY608" t="s">
        <v>123</v>
      </c>
      <c r="AZ608">
        <f>IF(fun[[#This Row],[HeatingQC]]="Ex",5,IF(fun[[#This Row],[HeatingQC]]="Gd",4,IF(fun[[#This Row],[HeatingQC]]="TA",3,IF(fun[[#This Row],[HeatingQC]]="Fa",2,IF(fun[[#This Row],[HeatingQC]]="Po",1,0)))))</f>
        <v>4</v>
      </c>
      <c r="BA608" t="s">
        <v>131</v>
      </c>
      <c r="BB608" t="s">
        <v>132</v>
      </c>
      <c r="BC608">
        <v>1040</v>
      </c>
      <c r="BD608">
        <v>0</v>
      </c>
      <c r="BE608">
        <v>0</v>
      </c>
      <c r="BF608">
        <v>1040</v>
      </c>
      <c r="BG608">
        <f>LOG(fun[[#This Row],[GrLivArea]])</f>
        <v>3.0170333392987803</v>
      </c>
      <c r="BH608">
        <v>1</v>
      </c>
      <c r="BI608">
        <v>0</v>
      </c>
      <c r="BJ608">
        <f>fun[[#This Row],[BsmtFullBath]]+(0.5*fun[[#This Row],[BsmtHalfBath]])</f>
        <v>1</v>
      </c>
      <c r="BK608">
        <v>1</v>
      </c>
      <c r="BL608">
        <v>0</v>
      </c>
      <c r="BM608">
        <f>fun[[#This Row],[HalfBath]]+fun[[#This Row],[TOTBaseBath]]+fun[[#This Row],[FullBath]]</f>
        <v>2</v>
      </c>
      <c r="BN608">
        <v>3</v>
      </c>
      <c r="BO608">
        <v>1</v>
      </c>
      <c r="BP608" t="s">
        <v>123</v>
      </c>
      <c r="BQ608">
        <f>IF(fun[[#This Row],[KitchenQual]]="Ex",5,IF(fun[[#This Row],[KitchenQual]]="Gd",4,IF(fun[[#This Row],[KitchenQual]]="TA",3,IF(fun[[#This Row],[KitchenQual]]="Fa",2,0))))</f>
        <v>4</v>
      </c>
      <c r="BR608">
        <v>6</v>
      </c>
      <c r="BS608" t="s">
        <v>133</v>
      </c>
      <c r="BT608">
        <v>0</v>
      </c>
      <c r="BU608" t="s">
        <v>109</v>
      </c>
      <c r="BV608">
        <f>IF(fun[[#This Row],[FireplaceQu]]="Ex",5,IF(fun[[#This Row],[FireplaceQu]]="Gd",4,IF(fun[[#This Row],[FireplaceQu]]="TA",3,IF(fun[[#This Row],[FireplaceQu]]="Fa",2,0))))</f>
        <v>0</v>
      </c>
      <c r="BW608" t="s">
        <v>153</v>
      </c>
      <c r="BX608">
        <v>2000</v>
      </c>
      <c r="BY608" t="s">
        <v>128</v>
      </c>
      <c r="BZ608">
        <v>2</v>
      </c>
      <c r="CA608">
        <v>576</v>
      </c>
      <c r="CB608" t="s">
        <v>124</v>
      </c>
      <c r="CC608">
        <f>IF(fun[[#This Row],[GarageQual]]="Ex",5,IF(fun[[#This Row],[GarageQual]]="Gd",4,IF(fun[[#This Row],[GarageQual]]="TA",3,IF(fun[[#This Row],[GarageQual]]="Fa",2,IF(fun[[#This Row],[GarageQual]]="Po",1,0)))))</f>
        <v>3</v>
      </c>
      <c r="CD608" t="s">
        <v>124</v>
      </c>
      <c r="CE608">
        <f>IF(fun[[#This Row],[GarageCond]]="Ex",5,IF(fun[[#This Row],[GarageCond]]="Gd",4,IF(fun[[#This Row],[GarageCond]]="TA",3,IF(fun[[#This Row],[GarageCond]]="Fa",2,IF(fun[[#This Row],[GarageCond]]="Po",1,0)))))</f>
        <v>3</v>
      </c>
      <c r="CF608" t="s">
        <v>131</v>
      </c>
      <c r="CG608">
        <v>168</v>
      </c>
      <c r="CH608">
        <v>0</v>
      </c>
      <c r="CI608">
        <v>0</v>
      </c>
      <c r="CJ608">
        <v>0</v>
      </c>
      <c r="CK608">
        <v>0</v>
      </c>
      <c r="CL608">
        <f>(0.5*fun[[#This Row],[WoodDeckSF]])+fun[[#This Row],[OpenPorchSF]]+(2*fun[[#This Row],[EnclosedPorch]])+(1.5*fun[[#This Row],[3SsnPorch]])+fun[[#This Row],[ScreenPorch]]</f>
        <v>84</v>
      </c>
      <c r="CM608">
        <v>0</v>
      </c>
      <c r="CN608" t="s">
        <v>109</v>
      </c>
      <c r="CO608">
        <f>IF(fun[[#This Row],[PoolQC]]="Ex",5,IF(fun[[#This Row],[PoolQC]]="Gd",4,IF(fun[[#This Row],[PoolQC]]="TA",3,IF(fun[[#This Row],[PoolQC]]="Fa",2,IF(fun[[#This Row],[PoolQC]]="Po",1,0)))))</f>
        <v>0</v>
      </c>
      <c r="CP608" t="s">
        <v>191</v>
      </c>
      <c r="CQ608" t="s">
        <v>109</v>
      </c>
      <c r="CR608">
        <v>0</v>
      </c>
      <c r="CS608">
        <v>11</v>
      </c>
      <c r="CT608">
        <v>2009</v>
      </c>
      <c r="CU608" t="s">
        <v>136</v>
      </c>
      <c r="CV608" t="s">
        <v>137</v>
      </c>
      <c r="CW608">
        <f>COUNTIF(fun[[#This Row],[Id]:[SaleCondition]],0)</f>
        <v>19</v>
      </c>
      <c r="CX608">
        <f>COUNTIF(fun[[#This Row],[Id]:[SaleCondition]],"NA")</f>
        <v>4</v>
      </c>
      <c r="CY608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608">
        <f>fun[NUM_ExCond]+fun[NUM_BsmtCond]+fun[NUM_GarCond]</f>
        <v>10</v>
      </c>
      <c r="DA6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6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55.5</v>
      </c>
      <c r="DC608">
        <v>152000</v>
      </c>
    </row>
    <row r="609" spans="1:107" x14ac:dyDescent="0.25">
      <c r="A609">
        <v>608</v>
      </c>
      <c r="B609">
        <v>20</v>
      </c>
      <c r="C609" t="s">
        <v>107</v>
      </c>
      <c r="D609">
        <f>IF(fun[[#This Row],[MSZoning]]="RL",1,0)</f>
        <v>1</v>
      </c>
      <c r="E609">
        <f>IF(fun[[#This Row],[rl]]="RM",1,0)</f>
        <v>0</v>
      </c>
      <c r="F609">
        <f>IF(fun[[#This Row],[rm]]="RH",1,0)</f>
        <v>0</v>
      </c>
      <c r="G609">
        <f>IF(fun[[#This Row],[rh]]="C (all)",1,0)</f>
        <v>0</v>
      </c>
      <c r="H609">
        <v>78</v>
      </c>
      <c r="I609">
        <f>IF(fun[[#This Row],[LotFrontage]]="NA",0,fun[[#This Row],[LotFrontage]])</f>
        <v>78</v>
      </c>
      <c r="J609">
        <v>7800</v>
      </c>
      <c r="K609" t="s">
        <v>108</v>
      </c>
      <c r="L609" t="s">
        <v>109</v>
      </c>
      <c r="M609" t="s">
        <v>110</v>
      </c>
      <c r="N609" t="s">
        <v>201</v>
      </c>
      <c r="O609" t="s">
        <v>112</v>
      </c>
      <c r="P609" t="s">
        <v>113</v>
      </c>
      <c r="Q609" t="s">
        <v>220</v>
      </c>
      <c r="R609" t="s">
        <v>211</v>
      </c>
      <c r="S609" t="s">
        <v>116</v>
      </c>
      <c r="T609" t="s">
        <v>116</v>
      </c>
      <c r="U609" t="s">
        <v>117</v>
      </c>
      <c r="V609" t="s">
        <v>118</v>
      </c>
      <c r="W609">
        <v>5</v>
      </c>
      <c r="X609">
        <v>8</v>
      </c>
      <c r="Y609">
        <v>1948</v>
      </c>
      <c r="Z609">
        <v>2002</v>
      </c>
      <c r="AA609" t="s">
        <v>119</v>
      </c>
      <c r="AB609" t="s">
        <v>120</v>
      </c>
      <c r="AC609" t="s">
        <v>142</v>
      </c>
      <c r="AD609" t="s">
        <v>142</v>
      </c>
      <c r="AE609" t="s">
        <v>143</v>
      </c>
      <c r="AF609">
        <v>0</v>
      </c>
      <c r="AG609" t="s">
        <v>124</v>
      </c>
      <c r="AH609">
        <f>IF(fun[[#This Row],[ExterQual]]="Ex",5,IF(fun[[#This Row],[ExterQual]]="Gd",4,IF(fun[[#This Row],[ExterQual]]="TA",3,IF(fun[[#This Row],[ExterQual]]="Fa",2,1))))</f>
        <v>3</v>
      </c>
      <c r="AI609" t="s">
        <v>123</v>
      </c>
      <c r="AJ609">
        <f>IF(fun[[#This Row],[ExterCond]]="Ex",5,IF(fun[[#This Row],[ExterCond]]="Gd",4,IF(fun[[#This Row],[ExterCond]]="TA",3,IF(fun[[#This Row],[ExterCond]]="Fa",2,1))))</f>
        <v>4</v>
      </c>
      <c r="AK609" t="s">
        <v>144</v>
      </c>
      <c r="AL609" t="s">
        <v>124</v>
      </c>
      <c r="AM609">
        <f>IF(fun[[#This Row],[BsmtQual]]="Ex",5,IF(fun[[#This Row],[BsmtQual]]="Gd",4,IF(fun[[#This Row],[BsmtQual]]="TA",3,IF(fun[[#This Row],[BsmtQual]]="Fa",2,IF(fun[[#This Row],[BsmtQual]]="Po",1,0)))))</f>
        <v>3</v>
      </c>
      <c r="AN609" t="s">
        <v>123</v>
      </c>
      <c r="AO609">
        <f>IF(fun[[#This Row],[BsmtCond]]="Ex",5,IF(fun[[#This Row],[BsmtCond]]="Gd",4,IF(fun[[#This Row],[BsmtCond]]="TA",3,IF(fun[[#This Row],[BsmtCond]]="Fa",2,IF(fun[[#This Row],[BsmtCond]]="Po",1,0)))))</f>
        <v>4</v>
      </c>
      <c r="AP609" t="s">
        <v>126</v>
      </c>
      <c r="AQ609">
        <f>IF(fun[[#This Row],[BsmtExposure]]="Gd",3,IF(fun[[#This Row],[BsmtExposure]]="Av",2,IF(fun[[#This Row],[BsmtExposure]]="Mn",1,0)))</f>
        <v>0</v>
      </c>
      <c r="AR609" t="s">
        <v>127</v>
      </c>
      <c r="AS609">
        <v>603</v>
      </c>
      <c r="AT609" t="s">
        <v>128</v>
      </c>
      <c r="AU609">
        <v>0</v>
      </c>
      <c r="AV609">
        <v>293</v>
      </c>
      <c r="AW609">
        <v>896</v>
      </c>
      <c r="AX609" t="s">
        <v>129</v>
      </c>
      <c r="AY609" t="s">
        <v>130</v>
      </c>
      <c r="AZ609">
        <f>IF(fun[[#This Row],[HeatingQC]]="Ex",5,IF(fun[[#This Row],[HeatingQC]]="Gd",4,IF(fun[[#This Row],[HeatingQC]]="TA",3,IF(fun[[#This Row],[HeatingQC]]="Fa",2,IF(fun[[#This Row],[HeatingQC]]="Po",1,0)))))</f>
        <v>5</v>
      </c>
      <c r="BA609" t="s">
        <v>131</v>
      </c>
      <c r="BB609" t="s">
        <v>132</v>
      </c>
      <c r="BC609">
        <v>1112</v>
      </c>
      <c r="BD609">
        <v>896</v>
      </c>
      <c r="BE609">
        <v>0</v>
      </c>
      <c r="BF609">
        <v>2008</v>
      </c>
      <c r="BG609">
        <f>LOG(fun[[#This Row],[GrLivArea]])</f>
        <v>3.3027637084729817</v>
      </c>
      <c r="BH609">
        <v>1</v>
      </c>
      <c r="BI609">
        <v>0</v>
      </c>
      <c r="BJ609">
        <f>fun[[#This Row],[BsmtFullBath]]+(0.5*fun[[#This Row],[BsmtHalfBath]])</f>
        <v>1</v>
      </c>
      <c r="BK609">
        <v>3</v>
      </c>
      <c r="BL609">
        <v>0</v>
      </c>
      <c r="BM609">
        <f>fun[[#This Row],[HalfBath]]+fun[[#This Row],[TOTBaseBath]]+fun[[#This Row],[FullBath]]</f>
        <v>4</v>
      </c>
      <c r="BN609">
        <v>3</v>
      </c>
      <c r="BO609">
        <v>1</v>
      </c>
      <c r="BP609" t="s">
        <v>130</v>
      </c>
      <c r="BQ609">
        <f>IF(fun[[#This Row],[KitchenQual]]="Ex",5,IF(fun[[#This Row],[KitchenQual]]="Gd",4,IF(fun[[#This Row],[KitchenQual]]="TA",3,IF(fun[[#This Row],[KitchenQual]]="Fa",2,0))))</f>
        <v>5</v>
      </c>
      <c r="BR609">
        <v>8</v>
      </c>
      <c r="BS609" t="s">
        <v>133</v>
      </c>
      <c r="BT609">
        <v>0</v>
      </c>
      <c r="BU609" t="s">
        <v>109</v>
      </c>
      <c r="BV609">
        <f>IF(fun[[#This Row],[FireplaceQu]]="Ex",5,IF(fun[[#This Row],[FireplaceQu]]="Gd",4,IF(fun[[#This Row],[FireplaceQu]]="TA",3,IF(fun[[#This Row],[FireplaceQu]]="Fa",2,0))))</f>
        <v>0</v>
      </c>
      <c r="BW609" t="s">
        <v>134</v>
      </c>
      <c r="BX609">
        <v>1948</v>
      </c>
      <c r="BY609" t="s">
        <v>128</v>
      </c>
      <c r="BZ609">
        <v>1</v>
      </c>
      <c r="CA609">
        <v>230</v>
      </c>
      <c r="CB609" t="s">
        <v>124</v>
      </c>
      <c r="CC609">
        <f>IF(fun[[#This Row],[GarageQual]]="Ex",5,IF(fun[[#This Row],[GarageQual]]="Gd",4,IF(fun[[#This Row],[GarageQual]]="TA",3,IF(fun[[#This Row],[GarageQual]]="Fa",2,IF(fun[[#This Row],[GarageQual]]="Po",1,0)))))</f>
        <v>3</v>
      </c>
      <c r="CD609" t="s">
        <v>124</v>
      </c>
      <c r="CE609">
        <f>IF(fun[[#This Row],[GarageCond]]="Ex",5,IF(fun[[#This Row],[GarageCond]]="Gd",4,IF(fun[[#This Row],[GarageCond]]="TA",3,IF(fun[[#This Row],[GarageCond]]="Fa",2,IF(fun[[#This Row],[GarageCond]]="Po",1,0)))))</f>
        <v>3</v>
      </c>
      <c r="CF609" t="s">
        <v>131</v>
      </c>
      <c r="CG609">
        <v>103</v>
      </c>
      <c r="CH609">
        <v>0</v>
      </c>
      <c r="CI609">
        <v>0</v>
      </c>
      <c r="CJ609">
        <v>0</v>
      </c>
      <c r="CK609">
        <v>0</v>
      </c>
      <c r="CL609">
        <f>(0.5*fun[[#This Row],[WoodDeckSF]])+fun[[#This Row],[OpenPorchSF]]+(2*fun[[#This Row],[EnclosedPorch]])+(1.5*fun[[#This Row],[3SsnPorch]])+fun[[#This Row],[ScreenPorch]]</f>
        <v>51.5</v>
      </c>
      <c r="CM609">
        <v>0</v>
      </c>
      <c r="CN609" t="s">
        <v>109</v>
      </c>
      <c r="CO609">
        <f>IF(fun[[#This Row],[PoolQC]]="Ex",5,IF(fun[[#This Row],[PoolQC]]="Gd",4,IF(fun[[#This Row],[PoolQC]]="TA",3,IF(fun[[#This Row],[PoolQC]]="Fa",2,IF(fun[[#This Row],[PoolQC]]="Po",1,0)))))</f>
        <v>0</v>
      </c>
      <c r="CP609" t="s">
        <v>109</v>
      </c>
      <c r="CQ609" t="s">
        <v>109</v>
      </c>
      <c r="CR609">
        <v>0</v>
      </c>
      <c r="CS609">
        <v>8</v>
      </c>
      <c r="CT609">
        <v>2006</v>
      </c>
      <c r="CU609" t="s">
        <v>136</v>
      </c>
      <c r="CV609" t="s">
        <v>137</v>
      </c>
      <c r="CW609">
        <f>COUNTIF(fun[[#This Row],[Id]:[SaleCondition]],0)</f>
        <v>18</v>
      </c>
      <c r="CX609">
        <f>COUNTIF(fun[[#This Row],[Id]:[SaleCondition]],"NA")</f>
        <v>5</v>
      </c>
      <c r="CY609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609">
        <f>fun[NUM_ExCond]+fun[NUM_BsmtCond]+fun[NUM_GarCond]</f>
        <v>11</v>
      </c>
      <c r="DA6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6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72.25</v>
      </c>
      <c r="DC609">
        <v>225000</v>
      </c>
    </row>
    <row r="610" spans="1:107" x14ac:dyDescent="0.25">
      <c r="A610">
        <v>609</v>
      </c>
      <c r="B610">
        <v>70</v>
      </c>
      <c r="C610" t="s">
        <v>107</v>
      </c>
      <c r="D610">
        <f>IF(fun[[#This Row],[MSZoning]]="RL",1,0)</f>
        <v>1</v>
      </c>
      <c r="E610">
        <f>IF(fun[[#This Row],[rl]]="RM",1,0)</f>
        <v>0</v>
      </c>
      <c r="F610">
        <f>IF(fun[[#This Row],[rm]]="RH",1,0)</f>
        <v>0</v>
      </c>
      <c r="G610">
        <f>IF(fun[[#This Row],[rh]]="C (all)",1,0)</f>
        <v>0</v>
      </c>
      <c r="H610">
        <v>78</v>
      </c>
      <c r="I610">
        <f>IF(fun[[#This Row],[LotFrontage]]="NA",0,fun[[#This Row],[LotFrontage]])</f>
        <v>78</v>
      </c>
      <c r="J610">
        <v>12168</v>
      </c>
      <c r="K610" t="s">
        <v>108</v>
      </c>
      <c r="L610" t="s">
        <v>109</v>
      </c>
      <c r="M610" t="s">
        <v>110</v>
      </c>
      <c r="N610" t="s">
        <v>225</v>
      </c>
      <c r="O610" t="s">
        <v>112</v>
      </c>
      <c r="P610" t="s">
        <v>113</v>
      </c>
      <c r="Q610" t="s">
        <v>220</v>
      </c>
      <c r="R610" t="s">
        <v>149</v>
      </c>
      <c r="S610" t="s">
        <v>116</v>
      </c>
      <c r="T610" t="s">
        <v>116</v>
      </c>
      <c r="U610" t="s">
        <v>117</v>
      </c>
      <c r="V610" t="s">
        <v>118</v>
      </c>
      <c r="W610">
        <v>8</v>
      </c>
      <c r="X610">
        <v>6</v>
      </c>
      <c r="Y610">
        <v>1934</v>
      </c>
      <c r="Z610">
        <v>1998</v>
      </c>
      <c r="AA610" t="s">
        <v>119</v>
      </c>
      <c r="AB610" t="s">
        <v>120</v>
      </c>
      <c r="AC610" t="s">
        <v>122</v>
      </c>
      <c r="AD610" t="s">
        <v>150</v>
      </c>
      <c r="AE610" t="s">
        <v>143</v>
      </c>
      <c r="AF610">
        <v>0</v>
      </c>
      <c r="AG610" t="s">
        <v>124</v>
      </c>
      <c r="AH610">
        <f>IF(fun[[#This Row],[ExterQual]]="Ex",5,IF(fun[[#This Row],[ExterQual]]="Gd",4,IF(fun[[#This Row],[ExterQual]]="TA",3,IF(fun[[#This Row],[ExterQual]]="Fa",2,1))))</f>
        <v>3</v>
      </c>
      <c r="AI610" t="s">
        <v>124</v>
      </c>
      <c r="AJ610">
        <f>IF(fun[[#This Row],[ExterCond]]="Ex",5,IF(fun[[#This Row],[ExterCond]]="Gd",4,IF(fun[[#This Row],[ExterCond]]="TA",3,IF(fun[[#This Row],[ExterCond]]="Fa",2,1))))</f>
        <v>3</v>
      </c>
      <c r="AK610" t="s">
        <v>125</v>
      </c>
      <c r="AL610" t="s">
        <v>123</v>
      </c>
      <c r="AM610">
        <f>IF(fun[[#This Row],[BsmtQual]]="Ex",5,IF(fun[[#This Row],[BsmtQual]]="Gd",4,IF(fun[[#This Row],[BsmtQual]]="TA",3,IF(fun[[#This Row],[BsmtQual]]="Fa",2,IF(fun[[#This Row],[BsmtQual]]="Po",1,0)))))</f>
        <v>4</v>
      </c>
      <c r="AN610" t="s">
        <v>124</v>
      </c>
      <c r="AO610">
        <f>IF(fun[[#This Row],[BsmtCond]]="Ex",5,IF(fun[[#This Row],[BsmtCond]]="Gd",4,IF(fun[[#This Row],[BsmtCond]]="TA",3,IF(fun[[#This Row],[BsmtCond]]="Fa",2,IF(fun[[#This Row],[BsmtCond]]="Po",1,0)))))</f>
        <v>3</v>
      </c>
      <c r="AP610" t="s">
        <v>147</v>
      </c>
      <c r="AQ610">
        <f>IF(fun[[#This Row],[BsmtExposure]]="Gd",3,IF(fun[[#This Row],[BsmtExposure]]="Av",2,IF(fun[[#This Row],[BsmtExposure]]="Mn",1,0)))</f>
        <v>1</v>
      </c>
      <c r="AR610" t="s">
        <v>167</v>
      </c>
      <c r="AS610">
        <v>428</v>
      </c>
      <c r="AT610" t="s">
        <v>128</v>
      </c>
      <c r="AU610">
        <v>0</v>
      </c>
      <c r="AV610">
        <v>537</v>
      </c>
      <c r="AW610">
        <v>965</v>
      </c>
      <c r="AX610" t="s">
        <v>129</v>
      </c>
      <c r="AY610" t="s">
        <v>124</v>
      </c>
      <c r="AZ610">
        <f>IF(fun[[#This Row],[HeatingQC]]="Ex",5,IF(fun[[#This Row],[HeatingQC]]="Gd",4,IF(fun[[#This Row],[HeatingQC]]="TA",3,IF(fun[[#This Row],[HeatingQC]]="Fa",2,IF(fun[[#This Row],[HeatingQC]]="Po",1,0)))))</f>
        <v>3</v>
      </c>
      <c r="BA610" t="s">
        <v>131</v>
      </c>
      <c r="BB610" t="s">
        <v>132</v>
      </c>
      <c r="BC610">
        <v>1940</v>
      </c>
      <c r="BD610">
        <v>1254</v>
      </c>
      <c r="BE610">
        <v>0</v>
      </c>
      <c r="BF610">
        <v>3194</v>
      </c>
      <c r="BG610">
        <f>LOG(fun[[#This Row],[GrLivArea]])</f>
        <v>3.5043349118024643</v>
      </c>
      <c r="BH610">
        <v>0</v>
      </c>
      <c r="BI610">
        <v>0</v>
      </c>
      <c r="BJ610">
        <f>fun[[#This Row],[BsmtFullBath]]+(0.5*fun[[#This Row],[BsmtHalfBath]])</f>
        <v>0</v>
      </c>
      <c r="BK610">
        <v>2</v>
      </c>
      <c r="BL610">
        <v>1</v>
      </c>
      <c r="BM610">
        <f>fun[[#This Row],[HalfBath]]+fun[[#This Row],[TOTBaseBath]]+fun[[#This Row],[FullBath]]</f>
        <v>3</v>
      </c>
      <c r="BN610">
        <v>4</v>
      </c>
      <c r="BO610">
        <v>1</v>
      </c>
      <c r="BP610" t="s">
        <v>124</v>
      </c>
      <c r="BQ610">
        <f>IF(fun[[#This Row],[KitchenQual]]="Ex",5,IF(fun[[#This Row],[KitchenQual]]="Gd",4,IF(fun[[#This Row],[KitchenQual]]="TA",3,IF(fun[[#This Row],[KitchenQual]]="Fa",2,0))))</f>
        <v>3</v>
      </c>
      <c r="BR610">
        <v>10</v>
      </c>
      <c r="BS610" t="s">
        <v>133</v>
      </c>
      <c r="BT610">
        <v>2</v>
      </c>
      <c r="BU610" t="s">
        <v>123</v>
      </c>
      <c r="BV610">
        <f>IF(fun[[#This Row],[FireplaceQu]]="Ex",5,IF(fun[[#This Row],[FireplaceQu]]="Gd",4,IF(fun[[#This Row],[FireplaceQu]]="TA",3,IF(fun[[#This Row],[FireplaceQu]]="Fa",2,0))))</f>
        <v>4</v>
      </c>
      <c r="BW610" t="s">
        <v>235</v>
      </c>
      <c r="BX610">
        <v>1934</v>
      </c>
      <c r="BY610" t="s">
        <v>128</v>
      </c>
      <c r="BZ610">
        <v>2</v>
      </c>
      <c r="CA610">
        <v>380</v>
      </c>
      <c r="CB610" t="s">
        <v>124</v>
      </c>
      <c r="CC610">
        <f>IF(fun[[#This Row],[GarageQual]]="Ex",5,IF(fun[[#This Row],[GarageQual]]="Gd",4,IF(fun[[#This Row],[GarageQual]]="TA",3,IF(fun[[#This Row],[GarageQual]]="Fa",2,IF(fun[[#This Row],[GarageQual]]="Po",1,0)))))</f>
        <v>3</v>
      </c>
      <c r="CD610" t="s">
        <v>124</v>
      </c>
      <c r="CE610">
        <f>IF(fun[[#This Row],[GarageCond]]="Ex",5,IF(fun[[#This Row],[GarageCond]]="Gd",4,IF(fun[[#This Row],[GarageCond]]="TA",3,IF(fun[[#This Row],[GarageCond]]="Fa",2,IF(fun[[#This Row],[GarageCond]]="Po",1,0)))))</f>
        <v>3</v>
      </c>
      <c r="CF610" t="s">
        <v>131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f>(0.5*fun[[#This Row],[WoodDeckSF]])+fun[[#This Row],[OpenPorchSF]]+(2*fun[[#This Row],[EnclosedPorch]])+(1.5*fun[[#This Row],[3SsnPorch]])+fun[[#This Row],[ScreenPorch]]</f>
        <v>0</v>
      </c>
      <c r="CM610">
        <v>0</v>
      </c>
      <c r="CN610" t="s">
        <v>109</v>
      </c>
      <c r="CO610">
        <f>IF(fun[[#This Row],[PoolQC]]="Ex",5,IF(fun[[#This Row],[PoolQC]]="Gd",4,IF(fun[[#This Row],[PoolQC]]="TA",3,IF(fun[[#This Row],[PoolQC]]="Fa",2,IF(fun[[#This Row],[PoolQC]]="Po",1,0)))))</f>
        <v>0</v>
      </c>
      <c r="CP610" t="s">
        <v>109</v>
      </c>
      <c r="CQ610" t="s">
        <v>109</v>
      </c>
      <c r="CR610">
        <v>0</v>
      </c>
      <c r="CS610">
        <v>9</v>
      </c>
      <c r="CT610">
        <v>2007</v>
      </c>
      <c r="CU610" t="s">
        <v>136</v>
      </c>
      <c r="CV610" t="s">
        <v>236</v>
      </c>
      <c r="CW610">
        <f>COUNTIF(fun[[#This Row],[Id]:[SaleCondition]],0)</f>
        <v>18</v>
      </c>
      <c r="CX610">
        <f>COUNTIF(fun[[#This Row],[Id]:[SaleCondition]],"NA")</f>
        <v>4</v>
      </c>
      <c r="CY610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610">
        <f>fun[NUM_ExCond]+fun[NUM_BsmtCond]+fun[NUM_GarCond]</f>
        <v>9</v>
      </c>
      <c r="DA6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6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</v>
      </c>
      <c r="DC610">
        <v>359100</v>
      </c>
    </row>
    <row r="611" spans="1:107" x14ac:dyDescent="0.25">
      <c r="A611">
        <v>610</v>
      </c>
      <c r="B611">
        <v>20</v>
      </c>
      <c r="C611" t="s">
        <v>107</v>
      </c>
      <c r="D611">
        <f>IF(fun[[#This Row],[MSZoning]]="RL",1,0)</f>
        <v>1</v>
      </c>
      <c r="E611">
        <f>IF(fun[[#This Row],[rl]]="RM",1,0)</f>
        <v>0</v>
      </c>
      <c r="F611">
        <f>IF(fun[[#This Row],[rm]]="RH",1,0)</f>
        <v>0</v>
      </c>
      <c r="G611">
        <f>IF(fun[[#This Row],[rh]]="C (all)",1,0)</f>
        <v>0</v>
      </c>
      <c r="H611">
        <v>61</v>
      </c>
      <c r="I611">
        <f>IF(fun[[#This Row],[LotFrontage]]="NA",0,fun[[#This Row],[LotFrontage]])</f>
        <v>61</v>
      </c>
      <c r="J611">
        <v>7943</v>
      </c>
      <c r="K611" t="s">
        <v>108</v>
      </c>
      <c r="L611" t="s">
        <v>109</v>
      </c>
      <c r="M611" t="s">
        <v>110</v>
      </c>
      <c r="N611" t="s">
        <v>111</v>
      </c>
      <c r="O611" t="s">
        <v>112</v>
      </c>
      <c r="P611" t="s">
        <v>113</v>
      </c>
      <c r="Q611" t="s">
        <v>114</v>
      </c>
      <c r="R611" t="s">
        <v>177</v>
      </c>
      <c r="S611" t="s">
        <v>140</v>
      </c>
      <c r="T611" t="s">
        <v>116</v>
      </c>
      <c r="U611" t="s">
        <v>117</v>
      </c>
      <c r="V611" t="s">
        <v>141</v>
      </c>
      <c r="W611">
        <v>4</v>
      </c>
      <c r="X611">
        <v>5</v>
      </c>
      <c r="Y611">
        <v>1961</v>
      </c>
      <c r="Z611">
        <v>1961</v>
      </c>
      <c r="AA611" t="s">
        <v>119</v>
      </c>
      <c r="AB611" t="s">
        <v>120</v>
      </c>
      <c r="AC611" t="s">
        <v>121</v>
      </c>
      <c r="AD611" t="s">
        <v>121</v>
      </c>
      <c r="AE611" t="s">
        <v>233</v>
      </c>
      <c r="AF611">
        <v>192</v>
      </c>
      <c r="AG611" t="s">
        <v>124</v>
      </c>
      <c r="AH611">
        <f>IF(fun[[#This Row],[ExterQual]]="Ex",5,IF(fun[[#This Row],[ExterQual]]="Gd",4,IF(fun[[#This Row],[ExterQual]]="TA",3,IF(fun[[#This Row],[ExterQual]]="Fa",2,1))))</f>
        <v>3</v>
      </c>
      <c r="AI611" t="s">
        <v>173</v>
      </c>
      <c r="AJ611">
        <f>IF(fun[[#This Row],[ExterCond]]="Ex",5,IF(fun[[#This Row],[ExterCond]]="Gd",4,IF(fun[[#This Row],[ExterCond]]="TA",3,IF(fun[[#This Row],[ExterCond]]="Fa",2,1))))</f>
        <v>2</v>
      </c>
      <c r="AK611" t="s">
        <v>144</v>
      </c>
      <c r="AL611" t="s">
        <v>124</v>
      </c>
      <c r="AM611">
        <f>IF(fun[[#This Row],[BsmtQual]]="Ex",5,IF(fun[[#This Row],[BsmtQual]]="Gd",4,IF(fun[[#This Row],[BsmtQual]]="TA",3,IF(fun[[#This Row],[BsmtQual]]="Fa",2,IF(fun[[#This Row],[BsmtQual]]="Po",1,0)))))</f>
        <v>3</v>
      </c>
      <c r="AN611" t="s">
        <v>124</v>
      </c>
      <c r="AO611">
        <f>IF(fun[[#This Row],[BsmtCond]]="Ex",5,IF(fun[[#This Row],[BsmtCond]]="Gd",4,IF(fun[[#This Row],[BsmtCond]]="TA",3,IF(fun[[#This Row],[BsmtCond]]="Fa",2,IF(fun[[#This Row],[BsmtCond]]="Po",1,0)))))</f>
        <v>3</v>
      </c>
      <c r="AP611" t="s">
        <v>147</v>
      </c>
      <c r="AQ611">
        <f>IF(fun[[#This Row],[BsmtExposure]]="Gd",3,IF(fun[[#This Row],[BsmtExposure]]="Av",2,IF(fun[[#This Row],[BsmtExposure]]="Mn",1,0)))</f>
        <v>1</v>
      </c>
      <c r="AR611" t="s">
        <v>179</v>
      </c>
      <c r="AS611">
        <v>903</v>
      </c>
      <c r="AT611" t="s">
        <v>128</v>
      </c>
      <c r="AU611">
        <v>0</v>
      </c>
      <c r="AV611">
        <v>126</v>
      </c>
      <c r="AW611">
        <v>1029</v>
      </c>
      <c r="AX611" t="s">
        <v>129</v>
      </c>
      <c r="AY611" t="s">
        <v>123</v>
      </c>
      <c r="AZ611">
        <f>IF(fun[[#This Row],[HeatingQC]]="Ex",5,IF(fun[[#This Row],[HeatingQC]]="Gd",4,IF(fun[[#This Row],[HeatingQC]]="TA",3,IF(fun[[#This Row],[HeatingQC]]="Fa",2,IF(fun[[#This Row],[HeatingQC]]="Po",1,0)))))</f>
        <v>4</v>
      </c>
      <c r="BA611" t="s">
        <v>131</v>
      </c>
      <c r="BB611" t="s">
        <v>132</v>
      </c>
      <c r="BC611">
        <v>1029</v>
      </c>
      <c r="BD611">
        <v>0</v>
      </c>
      <c r="BE611">
        <v>0</v>
      </c>
      <c r="BF611">
        <v>1029</v>
      </c>
      <c r="BG611">
        <f>LOG(fun[[#This Row],[GrLivArea]])</f>
        <v>3.0124153747624329</v>
      </c>
      <c r="BH611">
        <v>1</v>
      </c>
      <c r="BI611">
        <v>0</v>
      </c>
      <c r="BJ611">
        <f>fun[[#This Row],[BsmtFullBath]]+(0.5*fun[[#This Row],[BsmtHalfBath]])</f>
        <v>1</v>
      </c>
      <c r="BK611">
        <v>1</v>
      </c>
      <c r="BL611">
        <v>0</v>
      </c>
      <c r="BM611">
        <f>fun[[#This Row],[HalfBath]]+fun[[#This Row],[TOTBaseBath]]+fun[[#This Row],[FullBath]]</f>
        <v>2</v>
      </c>
      <c r="BN611">
        <v>3</v>
      </c>
      <c r="BO611">
        <v>1</v>
      </c>
      <c r="BP611" t="s">
        <v>124</v>
      </c>
      <c r="BQ611">
        <f>IF(fun[[#This Row],[KitchenQual]]="Ex",5,IF(fun[[#This Row],[KitchenQual]]="Gd",4,IF(fun[[#This Row],[KitchenQual]]="TA",3,IF(fun[[#This Row],[KitchenQual]]="Fa",2,0))))</f>
        <v>3</v>
      </c>
      <c r="BR611">
        <v>5</v>
      </c>
      <c r="BS611" t="s">
        <v>133</v>
      </c>
      <c r="BT611">
        <v>0</v>
      </c>
      <c r="BU611" t="s">
        <v>109</v>
      </c>
      <c r="BV611">
        <f>IF(fun[[#This Row],[FireplaceQu]]="Ex",5,IF(fun[[#This Row],[FireplaceQu]]="Gd",4,IF(fun[[#This Row],[FireplaceQu]]="TA",3,IF(fun[[#This Row],[FireplaceQu]]="Fa",2,0))))</f>
        <v>0</v>
      </c>
      <c r="BW611" t="s">
        <v>134</v>
      </c>
      <c r="BX611">
        <v>1961</v>
      </c>
      <c r="BY611" t="s">
        <v>128</v>
      </c>
      <c r="BZ611">
        <v>1</v>
      </c>
      <c r="CA611">
        <v>261</v>
      </c>
      <c r="CB611" t="s">
        <v>124</v>
      </c>
      <c r="CC611">
        <f>IF(fun[[#This Row],[GarageQual]]="Ex",5,IF(fun[[#This Row],[GarageQual]]="Gd",4,IF(fun[[#This Row],[GarageQual]]="TA",3,IF(fun[[#This Row],[GarageQual]]="Fa",2,IF(fun[[#This Row],[GarageQual]]="Po",1,0)))))</f>
        <v>3</v>
      </c>
      <c r="CD611" t="s">
        <v>124</v>
      </c>
      <c r="CE611">
        <f>IF(fun[[#This Row],[GarageCond]]="Ex",5,IF(fun[[#This Row],[GarageCond]]="Gd",4,IF(fun[[#This Row],[GarageCond]]="TA",3,IF(fun[[#This Row],[GarageCond]]="Fa",2,IF(fun[[#This Row],[GarageCond]]="Po",1,0)))))</f>
        <v>3</v>
      </c>
      <c r="CF611" t="s">
        <v>131</v>
      </c>
      <c r="CG611">
        <v>64</v>
      </c>
      <c r="CH611">
        <v>0</v>
      </c>
      <c r="CI611">
        <v>39</v>
      </c>
      <c r="CJ611">
        <v>0</v>
      </c>
      <c r="CK611">
        <v>0</v>
      </c>
      <c r="CL611">
        <f>(0.5*fun[[#This Row],[WoodDeckSF]])+fun[[#This Row],[OpenPorchSF]]+(2*fun[[#This Row],[EnclosedPorch]])+(1.5*fun[[#This Row],[3SsnPorch]])+fun[[#This Row],[ScreenPorch]]</f>
        <v>110</v>
      </c>
      <c r="CM611">
        <v>0</v>
      </c>
      <c r="CN611" t="s">
        <v>109</v>
      </c>
      <c r="CO611">
        <f>IF(fun[[#This Row],[PoolQC]]="Ex",5,IF(fun[[#This Row],[PoolQC]]="Gd",4,IF(fun[[#This Row],[PoolQC]]="TA",3,IF(fun[[#This Row],[PoolQC]]="Fa",2,IF(fun[[#This Row],[PoolQC]]="Po",1,0)))))</f>
        <v>0</v>
      </c>
      <c r="CP611" t="s">
        <v>109</v>
      </c>
      <c r="CQ611" t="s">
        <v>109</v>
      </c>
      <c r="CR611">
        <v>0</v>
      </c>
      <c r="CS611">
        <v>4</v>
      </c>
      <c r="CT611">
        <v>2007</v>
      </c>
      <c r="CU611" t="s">
        <v>136</v>
      </c>
      <c r="CV611" t="s">
        <v>137</v>
      </c>
      <c r="CW611">
        <f>COUNTIF(fun[[#This Row],[Id]:[SaleCondition]],0)</f>
        <v>16</v>
      </c>
      <c r="CX611">
        <f>COUNTIF(fun[[#This Row],[Id]:[SaleCondition]],"NA")</f>
        <v>5</v>
      </c>
      <c r="CY61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611">
        <f>fun[NUM_ExCond]+fun[NUM_BsmtCond]+fun[NUM_GarCond]</f>
        <v>8</v>
      </c>
      <c r="DA6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6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41.25</v>
      </c>
      <c r="DC611">
        <v>118500</v>
      </c>
    </row>
    <row r="612" spans="1:107" x14ac:dyDescent="0.25">
      <c r="A612">
        <v>611</v>
      </c>
      <c r="B612">
        <v>60</v>
      </c>
      <c r="C612" t="s">
        <v>107</v>
      </c>
      <c r="D612">
        <f>IF(fun[[#This Row],[MSZoning]]="RL",1,0)</f>
        <v>1</v>
      </c>
      <c r="E612">
        <f>IF(fun[[#This Row],[rl]]="RM",1,0)</f>
        <v>0</v>
      </c>
      <c r="F612">
        <f>IF(fun[[#This Row],[rm]]="RH",1,0)</f>
        <v>0</v>
      </c>
      <c r="G612">
        <f>IF(fun[[#This Row],[rh]]="C (all)",1,0)</f>
        <v>0</v>
      </c>
      <c r="H612" t="s">
        <v>109</v>
      </c>
      <c r="I612">
        <f>IF(fun[[#This Row],[LotFrontage]]="NA",0,fun[[#This Row],[LotFrontage]])</f>
        <v>0</v>
      </c>
      <c r="J612">
        <v>11050</v>
      </c>
      <c r="K612" t="s">
        <v>108</v>
      </c>
      <c r="L612" t="s">
        <v>109</v>
      </c>
      <c r="M612" t="s">
        <v>110</v>
      </c>
      <c r="N612" t="s">
        <v>111</v>
      </c>
      <c r="O612" t="s">
        <v>112</v>
      </c>
      <c r="P612" t="s">
        <v>113</v>
      </c>
      <c r="Q612" t="s">
        <v>114</v>
      </c>
      <c r="R612" t="s">
        <v>115</v>
      </c>
      <c r="S612" t="s">
        <v>165</v>
      </c>
      <c r="T612" t="s">
        <v>116</v>
      </c>
      <c r="U612" t="s">
        <v>117</v>
      </c>
      <c r="V612" t="s">
        <v>118</v>
      </c>
      <c r="W612">
        <v>9</v>
      </c>
      <c r="X612">
        <v>5</v>
      </c>
      <c r="Y612">
        <v>2000</v>
      </c>
      <c r="Z612">
        <v>2000</v>
      </c>
      <c r="AA612" t="s">
        <v>178</v>
      </c>
      <c r="AB612" t="s">
        <v>120</v>
      </c>
      <c r="AC612" t="s">
        <v>121</v>
      </c>
      <c r="AD612" t="s">
        <v>121</v>
      </c>
      <c r="AE612" t="s">
        <v>122</v>
      </c>
      <c r="AF612">
        <v>204</v>
      </c>
      <c r="AG612" t="s">
        <v>123</v>
      </c>
      <c r="AH612">
        <f>IF(fun[[#This Row],[ExterQual]]="Ex",5,IF(fun[[#This Row],[ExterQual]]="Gd",4,IF(fun[[#This Row],[ExterQual]]="TA",3,IF(fun[[#This Row],[ExterQual]]="Fa",2,1))))</f>
        <v>4</v>
      </c>
      <c r="AI612" t="s">
        <v>124</v>
      </c>
      <c r="AJ612">
        <f>IF(fun[[#This Row],[ExterCond]]="Ex",5,IF(fun[[#This Row],[ExterCond]]="Gd",4,IF(fun[[#This Row],[ExterCond]]="TA",3,IF(fun[[#This Row],[ExterCond]]="Fa",2,1))))</f>
        <v>3</v>
      </c>
      <c r="AK612" t="s">
        <v>125</v>
      </c>
      <c r="AL612" t="s">
        <v>130</v>
      </c>
      <c r="AM612">
        <f>IF(fun[[#This Row],[BsmtQual]]="Ex",5,IF(fun[[#This Row],[BsmtQual]]="Gd",4,IF(fun[[#This Row],[BsmtQual]]="TA",3,IF(fun[[#This Row],[BsmtQual]]="Fa",2,IF(fun[[#This Row],[BsmtQual]]="Po",1,0)))))</f>
        <v>5</v>
      </c>
      <c r="AN612" t="s">
        <v>124</v>
      </c>
      <c r="AO612">
        <f>IF(fun[[#This Row],[BsmtCond]]="Ex",5,IF(fun[[#This Row],[BsmtCond]]="Gd",4,IF(fun[[#This Row],[BsmtCond]]="TA",3,IF(fun[[#This Row],[BsmtCond]]="Fa",2,IF(fun[[#This Row],[BsmtCond]]="Po",1,0)))))</f>
        <v>3</v>
      </c>
      <c r="AP612" t="s">
        <v>147</v>
      </c>
      <c r="AQ612">
        <f>IF(fun[[#This Row],[BsmtExposure]]="Gd",3,IF(fun[[#This Row],[BsmtExposure]]="Av",2,IF(fun[[#This Row],[BsmtExposure]]="Mn",1,0)))</f>
        <v>1</v>
      </c>
      <c r="AR612" t="s">
        <v>127</v>
      </c>
      <c r="AS612">
        <v>904</v>
      </c>
      <c r="AT612" t="s">
        <v>128</v>
      </c>
      <c r="AU612">
        <v>0</v>
      </c>
      <c r="AV612">
        <v>536</v>
      </c>
      <c r="AW612">
        <v>1440</v>
      </c>
      <c r="AX612" t="s">
        <v>129</v>
      </c>
      <c r="AY612" t="s">
        <v>130</v>
      </c>
      <c r="AZ612">
        <f>IF(fun[[#This Row],[HeatingQC]]="Ex",5,IF(fun[[#This Row],[HeatingQC]]="Gd",4,IF(fun[[#This Row],[HeatingQC]]="TA",3,IF(fun[[#This Row],[HeatingQC]]="Fa",2,IF(fun[[#This Row],[HeatingQC]]="Po",1,0)))))</f>
        <v>5</v>
      </c>
      <c r="BA612" t="s">
        <v>131</v>
      </c>
      <c r="BB612" t="s">
        <v>132</v>
      </c>
      <c r="BC612">
        <v>1476</v>
      </c>
      <c r="BD612">
        <v>677</v>
      </c>
      <c r="BE612">
        <v>0</v>
      </c>
      <c r="BF612">
        <v>2153</v>
      </c>
      <c r="BG612">
        <f>LOG(fun[[#This Row],[GrLivArea]])</f>
        <v>3.3330440298234874</v>
      </c>
      <c r="BH612">
        <v>1</v>
      </c>
      <c r="BI612">
        <v>0</v>
      </c>
      <c r="BJ612">
        <f>fun[[#This Row],[BsmtFullBath]]+(0.5*fun[[#This Row],[BsmtHalfBath]])</f>
        <v>1</v>
      </c>
      <c r="BK612">
        <v>2</v>
      </c>
      <c r="BL612">
        <v>1</v>
      </c>
      <c r="BM612">
        <f>fun[[#This Row],[HalfBath]]+fun[[#This Row],[TOTBaseBath]]+fun[[#This Row],[FullBath]]</f>
        <v>4</v>
      </c>
      <c r="BN612">
        <v>3</v>
      </c>
      <c r="BO612">
        <v>1</v>
      </c>
      <c r="BP612" t="s">
        <v>130</v>
      </c>
      <c r="BQ612">
        <f>IF(fun[[#This Row],[KitchenQual]]="Ex",5,IF(fun[[#This Row],[KitchenQual]]="Gd",4,IF(fun[[#This Row],[KitchenQual]]="TA",3,IF(fun[[#This Row],[KitchenQual]]="Fa",2,0))))</f>
        <v>5</v>
      </c>
      <c r="BR612">
        <v>8</v>
      </c>
      <c r="BS612" t="s">
        <v>133</v>
      </c>
      <c r="BT612">
        <v>2</v>
      </c>
      <c r="BU612" t="s">
        <v>130</v>
      </c>
      <c r="BV612">
        <f>IF(fun[[#This Row],[FireplaceQu]]="Ex",5,IF(fun[[#This Row],[FireplaceQu]]="Gd",4,IF(fun[[#This Row],[FireplaceQu]]="TA",3,IF(fun[[#This Row],[FireplaceQu]]="Fa",2,0))))</f>
        <v>5</v>
      </c>
      <c r="BW612" t="s">
        <v>134</v>
      </c>
      <c r="BX612">
        <v>2000</v>
      </c>
      <c r="BY612" t="s">
        <v>183</v>
      </c>
      <c r="BZ612">
        <v>3</v>
      </c>
      <c r="CA612">
        <v>736</v>
      </c>
      <c r="CB612" t="s">
        <v>124</v>
      </c>
      <c r="CC612">
        <f>IF(fun[[#This Row],[GarageQual]]="Ex",5,IF(fun[[#This Row],[GarageQual]]="Gd",4,IF(fun[[#This Row],[GarageQual]]="TA",3,IF(fun[[#This Row],[GarageQual]]="Fa",2,IF(fun[[#This Row],[GarageQual]]="Po",1,0)))))</f>
        <v>3</v>
      </c>
      <c r="CD612" t="s">
        <v>124</v>
      </c>
      <c r="CE612">
        <f>IF(fun[[#This Row],[GarageCond]]="Ex",5,IF(fun[[#This Row],[GarageCond]]="Gd",4,IF(fun[[#This Row],[GarageCond]]="TA",3,IF(fun[[#This Row],[GarageCond]]="Fa",2,IF(fun[[#This Row],[GarageCond]]="Po",1,0)))))</f>
        <v>3</v>
      </c>
      <c r="CF612" t="s">
        <v>131</v>
      </c>
      <c r="CG612">
        <v>253</v>
      </c>
      <c r="CH612">
        <v>142</v>
      </c>
      <c r="CI612">
        <v>0</v>
      </c>
      <c r="CJ612">
        <v>0</v>
      </c>
      <c r="CK612">
        <v>0</v>
      </c>
      <c r="CL612">
        <f>(0.5*fun[[#This Row],[WoodDeckSF]])+fun[[#This Row],[OpenPorchSF]]+(2*fun[[#This Row],[EnclosedPorch]])+(1.5*fun[[#This Row],[3SsnPorch]])+fun[[#This Row],[ScreenPorch]]</f>
        <v>268.5</v>
      </c>
      <c r="CM612">
        <v>0</v>
      </c>
      <c r="CN612" t="s">
        <v>109</v>
      </c>
      <c r="CO612">
        <f>IF(fun[[#This Row],[PoolQC]]="Ex",5,IF(fun[[#This Row],[PoolQC]]="Gd",4,IF(fun[[#This Row],[PoolQC]]="TA",3,IF(fun[[#This Row],[PoolQC]]="Fa",2,IF(fun[[#This Row],[PoolQC]]="Po",1,0)))))</f>
        <v>0</v>
      </c>
      <c r="CP612" t="s">
        <v>109</v>
      </c>
      <c r="CQ612" t="s">
        <v>109</v>
      </c>
      <c r="CR612">
        <v>0</v>
      </c>
      <c r="CS612">
        <v>5</v>
      </c>
      <c r="CT612">
        <v>2009</v>
      </c>
      <c r="CU612" t="s">
        <v>136</v>
      </c>
      <c r="CV612" t="s">
        <v>137</v>
      </c>
      <c r="CW612">
        <f>COUNTIF(fun[[#This Row],[Id]:[SaleCondition]],0)</f>
        <v>13</v>
      </c>
      <c r="CX612">
        <f>COUNTIF(fun[[#This Row],[Id]:[SaleCondition]],"NA")</f>
        <v>5</v>
      </c>
      <c r="CY612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612">
        <f>fun[NUM_ExCond]+fun[NUM_BsmtCond]+fun[NUM_GarCond]</f>
        <v>9</v>
      </c>
      <c r="DA6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129</v>
      </c>
      <c r="DB6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87.75</v>
      </c>
      <c r="DC612">
        <v>313000</v>
      </c>
    </row>
    <row r="613" spans="1:107" x14ac:dyDescent="0.25">
      <c r="A613">
        <v>612</v>
      </c>
      <c r="B613">
        <v>80</v>
      </c>
      <c r="C613" t="s">
        <v>107</v>
      </c>
      <c r="D613">
        <f>IF(fun[[#This Row],[MSZoning]]="RL",1,0)</f>
        <v>1</v>
      </c>
      <c r="E613">
        <f>IF(fun[[#This Row],[rl]]="RM",1,0)</f>
        <v>0</v>
      </c>
      <c r="F613">
        <f>IF(fun[[#This Row],[rm]]="RH",1,0)</f>
        <v>0</v>
      </c>
      <c r="G613">
        <f>IF(fun[[#This Row],[rh]]="C (all)",1,0)</f>
        <v>0</v>
      </c>
      <c r="H613" t="s">
        <v>109</v>
      </c>
      <c r="I613">
        <f>IF(fun[[#This Row],[LotFrontage]]="NA",0,fun[[#This Row],[LotFrontage]])</f>
        <v>0</v>
      </c>
      <c r="J613">
        <v>10395</v>
      </c>
      <c r="K613" t="s">
        <v>108</v>
      </c>
      <c r="L613" t="s">
        <v>109</v>
      </c>
      <c r="M613" t="s">
        <v>146</v>
      </c>
      <c r="N613" t="s">
        <v>111</v>
      </c>
      <c r="O613" t="s">
        <v>112</v>
      </c>
      <c r="P613" t="s">
        <v>138</v>
      </c>
      <c r="Q613" t="s">
        <v>114</v>
      </c>
      <c r="R613" t="s">
        <v>164</v>
      </c>
      <c r="S613" t="s">
        <v>116</v>
      </c>
      <c r="T613" t="s">
        <v>116</v>
      </c>
      <c r="U613" t="s">
        <v>117</v>
      </c>
      <c r="V613" t="s">
        <v>223</v>
      </c>
      <c r="W613">
        <v>6</v>
      </c>
      <c r="X613">
        <v>6</v>
      </c>
      <c r="Y613">
        <v>1978</v>
      </c>
      <c r="Z613">
        <v>1978</v>
      </c>
      <c r="AA613" t="s">
        <v>119</v>
      </c>
      <c r="AB613" t="s">
        <v>120</v>
      </c>
      <c r="AC613" t="s">
        <v>166</v>
      </c>
      <c r="AD613" t="s">
        <v>166</v>
      </c>
      <c r="AE613" t="s">
        <v>122</v>
      </c>
      <c r="AF613">
        <v>233</v>
      </c>
      <c r="AG613" t="s">
        <v>124</v>
      </c>
      <c r="AH613">
        <f>IF(fun[[#This Row],[ExterQual]]="Ex",5,IF(fun[[#This Row],[ExterQual]]="Gd",4,IF(fun[[#This Row],[ExterQual]]="TA",3,IF(fun[[#This Row],[ExterQual]]="Fa",2,1))))</f>
        <v>3</v>
      </c>
      <c r="AI613" t="s">
        <v>124</v>
      </c>
      <c r="AJ613">
        <f>IF(fun[[#This Row],[ExterCond]]="Ex",5,IF(fun[[#This Row],[ExterCond]]="Gd",4,IF(fun[[#This Row],[ExterCond]]="TA",3,IF(fun[[#This Row],[ExterCond]]="Fa",2,1))))</f>
        <v>3</v>
      </c>
      <c r="AK613" t="s">
        <v>144</v>
      </c>
      <c r="AL613" t="s">
        <v>123</v>
      </c>
      <c r="AM613">
        <f>IF(fun[[#This Row],[BsmtQual]]="Ex",5,IF(fun[[#This Row],[BsmtQual]]="Gd",4,IF(fun[[#This Row],[BsmtQual]]="TA",3,IF(fun[[#This Row],[BsmtQual]]="Fa",2,IF(fun[[#This Row],[BsmtQual]]="Po",1,0)))))</f>
        <v>4</v>
      </c>
      <c r="AN613" t="s">
        <v>124</v>
      </c>
      <c r="AO613">
        <f>IF(fun[[#This Row],[BsmtCond]]="Ex",5,IF(fun[[#This Row],[BsmtCond]]="Gd",4,IF(fun[[#This Row],[BsmtCond]]="TA",3,IF(fun[[#This Row],[BsmtCond]]="Fa",2,IF(fun[[#This Row],[BsmtCond]]="Po",1,0)))))</f>
        <v>3</v>
      </c>
      <c r="AP613" t="s">
        <v>156</v>
      </c>
      <c r="AQ613">
        <f>IF(fun[[#This Row],[BsmtExposure]]="Gd",3,IF(fun[[#This Row],[BsmtExposure]]="Av",2,IF(fun[[#This Row],[BsmtExposure]]="Mn",1,0)))</f>
        <v>2</v>
      </c>
      <c r="AR613" t="s">
        <v>145</v>
      </c>
      <c r="AS613">
        <v>605</v>
      </c>
      <c r="AT613" t="s">
        <v>128</v>
      </c>
      <c r="AU613">
        <v>0</v>
      </c>
      <c r="AV613">
        <v>427</v>
      </c>
      <c r="AW613">
        <v>1032</v>
      </c>
      <c r="AX613" t="s">
        <v>129</v>
      </c>
      <c r="AY613" t="s">
        <v>124</v>
      </c>
      <c r="AZ613">
        <f>IF(fun[[#This Row],[HeatingQC]]="Ex",5,IF(fun[[#This Row],[HeatingQC]]="Gd",4,IF(fun[[#This Row],[HeatingQC]]="TA",3,IF(fun[[#This Row],[HeatingQC]]="Fa",2,IF(fun[[#This Row],[HeatingQC]]="Po",1,0)))))</f>
        <v>3</v>
      </c>
      <c r="BA613" t="s">
        <v>131</v>
      </c>
      <c r="BB613" t="s">
        <v>132</v>
      </c>
      <c r="BC613">
        <v>1032</v>
      </c>
      <c r="BD613">
        <v>0</v>
      </c>
      <c r="BE613">
        <v>0</v>
      </c>
      <c r="BF613">
        <v>1032</v>
      </c>
      <c r="BG613">
        <f>LOG(fun[[#This Row],[GrLivArea]])</f>
        <v>3.0136796972911926</v>
      </c>
      <c r="BH613">
        <v>0</v>
      </c>
      <c r="BI613">
        <v>1</v>
      </c>
      <c r="BJ613">
        <f>fun[[#This Row],[BsmtFullBath]]+(0.5*fun[[#This Row],[BsmtHalfBath]])</f>
        <v>0.5</v>
      </c>
      <c r="BK613">
        <v>2</v>
      </c>
      <c r="BL613">
        <v>0</v>
      </c>
      <c r="BM613">
        <f>fun[[#This Row],[HalfBath]]+fun[[#This Row],[TOTBaseBath]]+fun[[#This Row],[FullBath]]</f>
        <v>2.5</v>
      </c>
      <c r="BN613">
        <v>3</v>
      </c>
      <c r="BO613">
        <v>1</v>
      </c>
      <c r="BP613" t="s">
        <v>124</v>
      </c>
      <c r="BQ613">
        <f>IF(fun[[#This Row],[KitchenQual]]="Ex",5,IF(fun[[#This Row],[KitchenQual]]="Gd",4,IF(fun[[#This Row],[KitchenQual]]="TA",3,IF(fun[[#This Row],[KitchenQual]]="Fa",2,0))))</f>
        <v>3</v>
      </c>
      <c r="BR613">
        <v>6</v>
      </c>
      <c r="BS613" t="s">
        <v>133</v>
      </c>
      <c r="BT613">
        <v>1</v>
      </c>
      <c r="BU613" t="s">
        <v>124</v>
      </c>
      <c r="BV613">
        <f>IF(fun[[#This Row],[FireplaceQu]]="Ex",5,IF(fun[[#This Row],[FireplaceQu]]="Gd",4,IF(fun[[#This Row],[FireplaceQu]]="TA",3,IF(fun[[#This Row],[FireplaceQu]]="Fa",2,0))))</f>
        <v>3</v>
      </c>
      <c r="BW613" t="s">
        <v>134</v>
      </c>
      <c r="BX613">
        <v>1978</v>
      </c>
      <c r="BY613" t="s">
        <v>128</v>
      </c>
      <c r="BZ613">
        <v>2</v>
      </c>
      <c r="CA613">
        <v>564</v>
      </c>
      <c r="CB613" t="s">
        <v>124</v>
      </c>
      <c r="CC613">
        <f>IF(fun[[#This Row],[GarageQual]]="Ex",5,IF(fun[[#This Row],[GarageQual]]="Gd",4,IF(fun[[#This Row],[GarageQual]]="TA",3,IF(fun[[#This Row],[GarageQual]]="Fa",2,IF(fun[[#This Row],[GarageQual]]="Po",1,0)))))</f>
        <v>3</v>
      </c>
      <c r="CD613" t="s">
        <v>124</v>
      </c>
      <c r="CE613">
        <f>IF(fun[[#This Row],[GarageCond]]="Ex",5,IF(fun[[#This Row],[GarageCond]]="Gd",4,IF(fun[[#This Row],[GarageCond]]="TA",3,IF(fun[[#This Row],[GarageCond]]="Fa",2,IF(fun[[#This Row],[GarageCond]]="Po",1,0)))))</f>
        <v>3</v>
      </c>
      <c r="CF613" t="s">
        <v>131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f>(0.5*fun[[#This Row],[WoodDeckSF]])+fun[[#This Row],[OpenPorchSF]]+(2*fun[[#This Row],[EnclosedPorch]])+(1.5*fun[[#This Row],[3SsnPorch]])+fun[[#This Row],[ScreenPorch]]</f>
        <v>0</v>
      </c>
      <c r="CM613">
        <v>0</v>
      </c>
      <c r="CN613" t="s">
        <v>109</v>
      </c>
      <c r="CO613">
        <f>IF(fun[[#This Row],[PoolQC]]="Ex",5,IF(fun[[#This Row],[PoolQC]]="Gd",4,IF(fun[[#This Row],[PoolQC]]="TA",3,IF(fun[[#This Row],[PoolQC]]="Fa",2,IF(fun[[#This Row],[PoolQC]]="Po",1,0)))))</f>
        <v>0</v>
      </c>
      <c r="CP613" t="s">
        <v>160</v>
      </c>
      <c r="CQ613" t="s">
        <v>161</v>
      </c>
      <c r="CR613">
        <v>500</v>
      </c>
      <c r="CS613">
        <v>7</v>
      </c>
      <c r="CT613">
        <v>2007</v>
      </c>
      <c r="CU613" t="s">
        <v>136</v>
      </c>
      <c r="CV613" t="s">
        <v>137</v>
      </c>
      <c r="CW613">
        <f>COUNTIF(fun[[#This Row],[Id]:[SaleCondition]],0)</f>
        <v>17</v>
      </c>
      <c r="CX613">
        <f>COUNTIF(fun[[#This Row],[Id]:[SaleCondition]],"NA")</f>
        <v>3</v>
      </c>
      <c r="CY61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613">
        <f>fun[NUM_ExCond]+fun[NUM_BsmtCond]+fun[NUM_GarCond]</f>
        <v>9</v>
      </c>
      <c r="DA6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6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613">
        <v>148000</v>
      </c>
    </row>
    <row r="614" spans="1:107" x14ac:dyDescent="0.25">
      <c r="A614">
        <v>613</v>
      </c>
      <c r="B614">
        <v>60</v>
      </c>
      <c r="C614" t="s">
        <v>107</v>
      </c>
      <c r="D614">
        <f>IF(fun[[#This Row],[MSZoning]]="RL",1,0)</f>
        <v>1</v>
      </c>
      <c r="E614">
        <f>IF(fun[[#This Row],[rl]]="RM",1,0)</f>
        <v>0</v>
      </c>
      <c r="F614">
        <f>IF(fun[[#This Row],[rm]]="RH",1,0)</f>
        <v>0</v>
      </c>
      <c r="G614">
        <f>IF(fun[[#This Row],[rh]]="C (all)",1,0)</f>
        <v>0</v>
      </c>
      <c r="H614" t="s">
        <v>109</v>
      </c>
      <c r="I614">
        <f>IF(fun[[#This Row],[LotFrontage]]="NA",0,fun[[#This Row],[LotFrontage]])</f>
        <v>0</v>
      </c>
      <c r="J614">
        <v>11885</v>
      </c>
      <c r="K614" t="s">
        <v>108</v>
      </c>
      <c r="L614" t="s">
        <v>109</v>
      </c>
      <c r="M614" t="s">
        <v>110</v>
      </c>
      <c r="N614" t="s">
        <v>111</v>
      </c>
      <c r="O614" t="s">
        <v>112</v>
      </c>
      <c r="P614" t="s">
        <v>113</v>
      </c>
      <c r="Q614" t="s">
        <v>114</v>
      </c>
      <c r="R614" t="s">
        <v>115</v>
      </c>
      <c r="S614" t="s">
        <v>116</v>
      </c>
      <c r="T614" t="s">
        <v>116</v>
      </c>
      <c r="U614" t="s">
        <v>117</v>
      </c>
      <c r="V614" t="s">
        <v>118</v>
      </c>
      <c r="W614">
        <v>8</v>
      </c>
      <c r="X614">
        <v>5</v>
      </c>
      <c r="Y614">
        <v>2001</v>
      </c>
      <c r="Z614">
        <v>2001</v>
      </c>
      <c r="AA614" t="s">
        <v>119</v>
      </c>
      <c r="AB614" t="s">
        <v>120</v>
      </c>
      <c r="AC614" t="s">
        <v>121</v>
      </c>
      <c r="AD614" t="s">
        <v>121</v>
      </c>
      <c r="AE614" t="s">
        <v>122</v>
      </c>
      <c r="AF614">
        <v>108</v>
      </c>
      <c r="AG614" t="s">
        <v>123</v>
      </c>
      <c r="AH614">
        <f>IF(fun[[#This Row],[ExterQual]]="Ex",5,IF(fun[[#This Row],[ExterQual]]="Gd",4,IF(fun[[#This Row],[ExterQual]]="TA",3,IF(fun[[#This Row],[ExterQual]]="Fa",2,1))))</f>
        <v>4</v>
      </c>
      <c r="AI614" t="s">
        <v>124</v>
      </c>
      <c r="AJ614">
        <f>IF(fun[[#This Row],[ExterCond]]="Ex",5,IF(fun[[#This Row],[ExterCond]]="Gd",4,IF(fun[[#This Row],[ExterCond]]="TA",3,IF(fun[[#This Row],[ExterCond]]="Fa",2,1))))</f>
        <v>3</v>
      </c>
      <c r="AK614" t="s">
        <v>125</v>
      </c>
      <c r="AL614" t="s">
        <v>123</v>
      </c>
      <c r="AM614">
        <f>IF(fun[[#This Row],[BsmtQual]]="Ex",5,IF(fun[[#This Row],[BsmtQual]]="Gd",4,IF(fun[[#This Row],[BsmtQual]]="TA",3,IF(fun[[#This Row],[BsmtQual]]="Fa",2,IF(fun[[#This Row],[BsmtQual]]="Po",1,0)))))</f>
        <v>4</v>
      </c>
      <c r="AN614" t="s">
        <v>124</v>
      </c>
      <c r="AO614">
        <f>IF(fun[[#This Row],[BsmtCond]]="Ex",5,IF(fun[[#This Row],[BsmtCond]]="Gd",4,IF(fun[[#This Row],[BsmtCond]]="TA",3,IF(fun[[#This Row],[BsmtCond]]="Fa",2,IF(fun[[#This Row],[BsmtCond]]="Po",1,0)))))</f>
        <v>3</v>
      </c>
      <c r="AP614" t="s">
        <v>156</v>
      </c>
      <c r="AQ614">
        <f>IF(fun[[#This Row],[BsmtExposure]]="Gd",3,IF(fun[[#This Row],[BsmtExposure]]="Av",2,IF(fun[[#This Row],[BsmtExposure]]="Mn",1,0)))</f>
        <v>2</v>
      </c>
      <c r="AR614" t="s">
        <v>127</v>
      </c>
      <c r="AS614">
        <v>990</v>
      </c>
      <c r="AT614" t="s">
        <v>128</v>
      </c>
      <c r="AU614">
        <v>0</v>
      </c>
      <c r="AV614">
        <v>309</v>
      </c>
      <c r="AW614">
        <v>1299</v>
      </c>
      <c r="AX614" t="s">
        <v>129</v>
      </c>
      <c r="AY614" t="s">
        <v>130</v>
      </c>
      <c r="AZ614">
        <f>IF(fun[[#This Row],[HeatingQC]]="Ex",5,IF(fun[[#This Row],[HeatingQC]]="Gd",4,IF(fun[[#This Row],[HeatingQC]]="TA",3,IF(fun[[#This Row],[HeatingQC]]="Fa",2,IF(fun[[#This Row],[HeatingQC]]="Po",1,0)))))</f>
        <v>5</v>
      </c>
      <c r="BA614" t="s">
        <v>131</v>
      </c>
      <c r="BB614" t="s">
        <v>132</v>
      </c>
      <c r="BC614">
        <v>1299</v>
      </c>
      <c r="BD614">
        <v>573</v>
      </c>
      <c r="BE614">
        <v>0</v>
      </c>
      <c r="BF614">
        <v>1872</v>
      </c>
      <c r="BG614">
        <f>LOG(fun[[#This Row],[GrLivArea]])</f>
        <v>3.2723058444020863</v>
      </c>
      <c r="BH614">
        <v>1</v>
      </c>
      <c r="BI614">
        <v>0</v>
      </c>
      <c r="BJ614">
        <f>fun[[#This Row],[BsmtFullBath]]+(0.5*fun[[#This Row],[BsmtHalfBath]])</f>
        <v>1</v>
      </c>
      <c r="BK614">
        <v>2</v>
      </c>
      <c r="BL614">
        <v>1</v>
      </c>
      <c r="BM614">
        <f>fun[[#This Row],[HalfBath]]+fun[[#This Row],[TOTBaseBath]]+fun[[#This Row],[FullBath]]</f>
        <v>4</v>
      </c>
      <c r="BN614">
        <v>3</v>
      </c>
      <c r="BO614">
        <v>1</v>
      </c>
      <c r="BP614" t="s">
        <v>130</v>
      </c>
      <c r="BQ614">
        <f>IF(fun[[#This Row],[KitchenQual]]="Ex",5,IF(fun[[#This Row],[KitchenQual]]="Gd",4,IF(fun[[#This Row],[KitchenQual]]="TA",3,IF(fun[[#This Row],[KitchenQual]]="Fa",2,0))))</f>
        <v>5</v>
      </c>
      <c r="BR614">
        <v>7</v>
      </c>
      <c r="BS614" t="s">
        <v>133</v>
      </c>
      <c r="BT614">
        <v>1</v>
      </c>
      <c r="BU614" t="s">
        <v>124</v>
      </c>
      <c r="BV614">
        <f>IF(fun[[#This Row],[FireplaceQu]]="Ex",5,IF(fun[[#This Row],[FireplaceQu]]="Gd",4,IF(fun[[#This Row],[FireplaceQu]]="TA",3,IF(fun[[#This Row],[FireplaceQu]]="Fa",2,0))))</f>
        <v>3</v>
      </c>
      <c r="BW614" t="s">
        <v>182</v>
      </c>
      <c r="BX614">
        <v>2001</v>
      </c>
      <c r="BY614" t="s">
        <v>135</v>
      </c>
      <c r="BZ614">
        <v>2</v>
      </c>
      <c r="CA614">
        <v>531</v>
      </c>
      <c r="CB614" t="s">
        <v>124</v>
      </c>
      <c r="CC614">
        <f>IF(fun[[#This Row],[GarageQual]]="Ex",5,IF(fun[[#This Row],[GarageQual]]="Gd",4,IF(fun[[#This Row],[GarageQual]]="TA",3,IF(fun[[#This Row],[GarageQual]]="Fa",2,IF(fun[[#This Row],[GarageQual]]="Po",1,0)))))</f>
        <v>3</v>
      </c>
      <c r="CD614" t="s">
        <v>124</v>
      </c>
      <c r="CE614">
        <f>IF(fun[[#This Row],[GarageCond]]="Ex",5,IF(fun[[#This Row],[GarageCond]]="Gd",4,IF(fun[[#This Row],[GarageCond]]="TA",3,IF(fun[[#This Row],[GarageCond]]="Fa",2,IF(fun[[#This Row],[GarageCond]]="Po",1,0)))))</f>
        <v>3</v>
      </c>
      <c r="CF614" t="s">
        <v>131</v>
      </c>
      <c r="CG614">
        <v>160</v>
      </c>
      <c r="CH614">
        <v>122</v>
      </c>
      <c r="CI614">
        <v>0</v>
      </c>
      <c r="CJ614">
        <v>0</v>
      </c>
      <c r="CK614">
        <v>0</v>
      </c>
      <c r="CL614">
        <f>(0.5*fun[[#This Row],[WoodDeckSF]])+fun[[#This Row],[OpenPorchSF]]+(2*fun[[#This Row],[EnclosedPorch]])+(1.5*fun[[#This Row],[3SsnPorch]])+fun[[#This Row],[ScreenPorch]]</f>
        <v>202</v>
      </c>
      <c r="CM614">
        <v>0</v>
      </c>
      <c r="CN614" t="s">
        <v>109</v>
      </c>
      <c r="CO614">
        <f>IF(fun[[#This Row],[PoolQC]]="Ex",5,IF(fun[[#This Row],[PoolQC]]="Gd",4,IF(fun[[#This Row],[PoolQC]]="TA",3,IF(fun[[#This Row],[PoolQC]]="Fa",2,IF(fun[[#This Row],[PoolQC]]="Po",1,0)))))</f>
        <v>0</v>
      </c>
      <c r="CP614" t="s">
        <v>109</v>
      </c>
      <c r="CQ614" t="s">
        <v>109</v>
      </c>
      <c r="CR614">
        <v>0</v>
      </c>
      <c r="CS614">
        <v>11</v>
      </c>
      <c r="CT614">
        <v>2009</v>
      </c>
      <c r="CU614" t="s">
        <v>136</v>
      </c>
      <c r="CV614" t="s">
        <v>137</v>
      </c>
      <c r="CW614">
        <f>COUNTIF(fun[[#This Row],[Id]:[SaleCondition]],0)</f>
        <v>13</v>
      </c>
      <c r="CX614">
        <f>COUNTIF(fun[[#This Row],[Id]:[SaleCondition]],"NA")</f>
        <v>5</v>
      </c>
      <c r="CY614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614">
        <f>fun[NUM_ExCond]+fun[NUM_BsmtCond]+fun[NUM_GarCond]</f>
        <v>9</v>
      </c>
      <c r="DA6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110</v>
      </c>
      <c r="DB6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77.5</v>
      </c>
      <c r="DC614">
        <v>261500</v>
      </c>
    </row>
    <row r="615" spans="1:107" x14ac:dyDescent="0.25">
      <c r="A615">
        <v>614</v>
      </c>
      <c r="B615">
        <v>20</v>
      </c>
      <c r="C615" t="s">
        <v>107</v>
      </c>
      <c r="D615">
        <f>IF(fun[[#This Row],[MSZoning]]="RL",1,0)</f>
        <v>1</v>
      </c>
      <c r="E615">
        <f>IF(fun[[#This Row],[rl]]="RM",1,0)</f>
        <v>0</v>
      </c>
      <c r="F615">
        <f>IF(fun[[#This Row],[rm]]="RH",1,0)</f>
        <v>0</v>
      </c>
      <c r="G615">
        <f>IF(fun[[#This Row],[rh]]="C (all)",1,0)</f>
        <v>0</v>
      </c>
      <c r="H615">
        <v>70</v>
      </c>
      <c r="I615">
        <f>IF(fun[[#This Row],[LotFrontage]]="NA",0,fun[[#This Row],[LotFrontage]])</f>
        <v>70</v>
      </c>
      <c r="J615">
        <v>8402</v>
      </c>
      <c r="K615" t="s">
        <v>108</v>
      </c>
      <c r="L615" t="s">
        <v>109</v>
      </c>
      <c r="M615" t="s">
        <v>110</v>
      </c>
      <c r="N615" t="s">
        <v>111</v>
      </c>
      <c r="O615" t="s">
        <v>112</v>
      </c>
      <c r="P615" t="s">
        <v>113</v>
      </c>
      <c r="Q615" t="s">
        <v>114</v>
      </c>
      <c r="R615" t="s">
        <v>157</v>
      </c>
      <c r="S615" t="s">
        <v>140</v>
      </c>
      <c r="T615" t="s">
        <v>116</v>
      </c>
      <c r="U615" t="s">
        <v>117</v>
      </c>
      <c r="V615" t="s">
        <v>141</v>
      </c>
      <c r="W615">
        <v>5</v>
      </c>
      <c r="X615">
        <v>5</v>
      </c>
      <c r="Y615">
        <v>2007</v>
      </c>
      <c r="Z615">
        <v>2007</v>
      </c>
      <c r="AA615" t="s">
        <v>119</v>
      </c>
      <c r="AB615" t="s">
        <v>120</v>
      </c>
      <c r="AC615" t="s">
        <v>121</v>
      </c>
      <c r="AD615" t="s">
        <v>121</v>
      </c>
      <c r="AE615" t="s">
        <v>143</v>
      </c>
      <c r="AF615">
        <v>0</v>
      </c>
      <c r="AG615" t="s">
        <v>124</v>
      </c>
      <c r="AH615">
        <f>IF(fun[[#This Row],[ExterQual]]="Ex",5,IF(fun[[#This Row],[ExterQual]]="Gd",4,IF(fun[[#This Row],[ExterQual]]="TA",3,IF(fun[[#This Row],[ExterQual]]="Fa",2,1))))</f>
        <v>3</v>
      </c>
      <c r="AI615" t="s">
        <v>124</v>
      </c>
      <c r="AJ615">
        <f>IF(fun[[#This Row],[ExterCond]]="Ex",5,IF(fun[[#This Row],[ExterCond]]="Gd",4,IF(fun[[#This Row],[ExterCond]]="TA",3,IF(fun[[#This Row],[ExterCond]]="Fa",2,1))))</f>
        <v>3</v>
      </c>
      <c r="AK615" t="s">
        <v>125</v>
      </c>
      <c r="AL615" t="s">
        <v>123</v>
      </c>
      <c r="AM615">
        <f>IF(fun[[#This Row],[BsmtQual]]="Ex",5,IF(fun[[#This Row],[BsmtQual]]="Gd",4,IF(fun[[#This Row],[BsmtQual]]="TA",3,IF(fun[[#This Row],[BsmtQual]]="Fa",2,IF(fun[[#This Row],[BsmtQual]]="Po",1,0)))))</f>
        <v>4</v>
      </c>
      <c r="AN615" t="s">
        <v>124</v>
      </c>
      <c r="AO615">
        <f>IF(fun[[#This Row],[BsmtCond]]="Ex",5,IF(fun[[#This Row],[BsmtCond]]="Gd",4,IF(fun[[#This Row],[BsmtCond]]="TA",3,IF(fun[[#This Row],[BsmtCond]]="Fa",2,IF(fun[[#This Row],[BsmtCond]]="Po",1,0)))))</f>
        <v>3</v>
      </c>
      <c r="AP615" t="s">
        <v>126</v>
      </c>
      <c r="AQ615">
        <f>IF(fun[[#This Row],[BsmtExposure]]="Gd",3,IF(fun[[#This Row],[BsmtExposure]]="Av",2,IF(fun[[#This Row],[BsmtExposure]]="Mn",1,0)))</f>
        <v>0</v>
      </c>
      <c r="AR615" t="s">
        <v>145</v>
      </c>
      <c r="AS615">
        <v>206</v>
      </c>
      <c r="AT615" t="s">
        <v>128</v>
      </c>
      <c r="AU615">
        <v>0</v>
      </c>
      <c r="AV615">
        <v>914</v>
      </c>
      <c r="AW615">
        <v>1120</v>
      </c>
      <c r="AX615" t="s">
        <v>129</v>
      </c>
      <c r="AY615" t="s">
        <v>130</v>
      </c>
      <c r="AZ615">
        <f>IF(fun[[#This Row],[HeatingQC]]="Ex",5,IF(fun[[#This Row],[HeatingQC]]="Gd",4,IF(fun[[#This Row],[HeatingQC]]="TA",3,IF(fun[[#This Row],[HeatingQC]]="Fa",2,IF(fun[[#This Row],[HeatingQC]]="Po",1,0)))))</f>
        <v>5</v>
      </c>
      <c r="BA615" t="s">
        <v>131</v>
      </c>
      <c r="BB615" t="s">
        <v>132</v>
      </c>
      <c r="BC615">
        <v>1120</v>
      </c>
      <c r="BD615">
        <v>0</v>
      </c>
      <c r="BE615">
        <v>0</v>
      </c>
      <c r="BF615">
        <v>1120</v>
      </c>
      <c r="BG615">
        <f>LOG(fun[[#This Row],[GrLivArea]])</f>
        <v>3.0492180226701815</v>
      </c>
      <c r="BH615">
        <v>0</v>
      </c>
      <c r="BI615">
        <v>0</v>
      </c>
      <c r="BJ615">
        <f>fun[[#This Row],[BsmtFullBath]]+(0.5*fun[[#This Row],[BsmtHalfBath]])</f>
        <v>0</v>
      </c>
      <c r="BK615">
        <v>1</v>
      </c>
      <c r="BL615">
        <v>0</v>
      </c>
      <c r="BM615">
        <f>fun[[#This Row],[HalfBath]]+fun[[#This Row],[TOTBaseBath]]+fun[[#This Row],[FullBath]]</f>
        <v>1</v>
      </c>
      <c r="BN615">
        <v>3</v>
      </c>
      <c r="BO615">
        <v>1</v>
      </c>
      <c r="BP615" t="s">
        <v>124</v>
      </c>
      <c r="BQ615">
        <f>IF(fun[[#This Row],[KitchenQual]]="Ex",5,IF(fun[[#This Row],[KitchenQual]]="Gd",4,IF(fun[[#This Row],[KitchenQual]]="TA",3,IF(fun[[#This Row],[KitchenQual]]="Fa",2,0))))</f>
        <v>3</v>
      </c>
      <c r="BR615">
        <v>6</v>
      </c>
      <c r="BS615" t="s">
        <v>133</v>
      </c>
      <c r="BT615">
        <v>0</v>
      </c>
      <c r="BU615" t="s">
        <v>109</v>
      </c>
      <c r="BV615">
        <f>IF(fun[[#This Row],[FireplaceQu]]="Ex",5,IF(fun[[#This Row],[FireplaceQu]]="Gd",4,IF(fun[[#This Row],[FireplaceQu]]="TA",3,IF(fun[[#This Row],[FireplaceQu]]="Fa",2,0))))</f>
        <v>0</v>
      </c>
      <c r="BW615" t="s">
        <v>109</v>
      </c>
      <c r="BX615" t="s">
        <v>109</v>
      </c>
      <c r="BY615" t="s">
        <v>109</v>
      </c>
      <c r="BZ615">
        <v>0</v>
      </c>
      <c r="CA615">
        <v>0</v>
      </c>
      <c r="CB615" t="s">
        <v>109</v>
      </c>
      <c r="CC615">
        <f>IF(fun[[#This Row],[GarageQual]]="Ex",5,IF(fun[[#This Row],[GarageQual]]="Gd",4,IF(fun[[#This Row],[GarageQual]]="TA",3,IF(fun[[#This Row],[GarageQual]]="Fa",2,IF(fun[[#This Row],[GarageQual]]="Po",1,0)))))</f>
        <v>0</v>
      </c>
      <c r="CD615" t="s">
        <v>109</v>
      </c>
      <c r="CE615">
        <f>IF(fun[[#This Row],[GarageCond]]="Ex",5,IF(fun[[#This Row],[GarageCond]]="Gd",4,IF(fun[[#This Row],[GarageCond]]="TA",3,IF(fun[[#This Row],[GarageCond]]="Fa",2,IF(fun[[#This Row],[GarageCond]]="Po",1,0)))))</f>
        <v>0</v>
      </c>
      <c r="CF615" t="s">
        <v>131</v>
      </c>
      <c r="CG615">
        <v>0</v>
      </c>
      <c r="CH615">
        <v>30</v>
      </c>
      <c r="CI615">
        <v>0</v>
      </c>
      <c r="CJ615">
        <v>0</v>
      </c>
      <c r="CK615">
        <v>0</v>
      </c>
      <c r="CL615">
        <f>(0.5*fun[[#This Row],[WoodDeckSF]])+fun[[#This Row],[OpenPorchSF]]+(2*fun[[#This Row],[EnclosedPorch]])+(1.5*fun[[#This Row],[3SsnPorch]])+fun[[#This Row],[ScreenPorch]]</f>
        <v>30</v>
      </c>
      <c r="CM615">
        <v>0</v>
      </c>
      <c r="CN615" t="s">
        <v>109</v>
      </c>
      <c r="CO615">
        <f>IF(fun[[#This Row],[PoolQC]]="Ex",5,IF(fun[[#This Row],[PoolQC]]="Gd",4,IF(fun[[#This Row],[PoolQC]]="TA",3,IF(fun[[#This Row],[PoolQC]]="Fa",2,IF(fun[[#This Row],[PoolQC]]="Po",1,0)))))</f>
        <v>0</v>
      </c>
      <c r="CP615" t="s">
        <v>109</v>
      </c>
      <c r="CQ615" t="s">
        <v>109</v>
      </c>
      <c r="CR615">
        <v>0</v>
      </c>
      <c r="CS615">
        <v>12</v>
      </c>
      <c r="CT615">
        <v>2007</v>
      </c>
      <c r="CU615" t="s">
        <v>184</v>
      </c>
      <c r="CV615" t="s">
        <v>185</v>
      </c>
      <c r="CW615">
        <f>COUNTIF(fun[[#This Row],[Id]:[SaleCondition]],0)</f>
        <v>25</v>
      </c>
      <c r="CX615">
        <f>COUNTIF(fun[[#This Row],[Id]:[SaleCondition]],"NA")</f>
        <v>10</v>
      </c>
      <c r="CY61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615">
        <f>fun[NUM_ExCond]+fun[NUM_BsmtCond]+fun[NUM_GarCond]</f>
        <v>6</v>
      </c>
      <c r="DA6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65</v>
      </c>
      <c r="DB6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47.5</v>
      </c>
      <c r="DC615">
        <v>147000</v>
      </c>
    </row>
    <row r="616" spans="1:107" x14ac:dyDescent="0.25">
      <c r="A616">
        <v>615</v>
      </c>
      <c r="B616">
        <v>180</v>
      </c>
      <c r="C616" t="s">
        <v>168</v>
      </c>
      <c r="D616">
        <f>IF(fun[[#This Row],[MSZoning]]="RL",1,0)</f>
        <v>0</v>
      </c>
      <c r="E616">
        <f>IF(fun[[#This Row],[rl]]="RM",1,0)</f>
        <v>0</v>
      </c>
      <c r="F616">
        <f>IF(fun[[#This Row],[rm]]="RH",1,0)</f>
        <v>0</v>
      </c>
      <c r="G616">
        <f>IF(fun[[#This Row],[rh]]="C (all)",1,0)</f>
        <v>0</v>
      </c>
      <c r="H616">
        <v>21</v>
      </c>
      <c r="I616">
        <f>IF(fun[[#This Row],[LotFrontage]]="NA",0,fun[[#This Row],[LotFrontage]])</f>
        <v>21</v>
      </c>
      <c r="J616">
        <v>1491</v>
      </c>
      <c r="K616" t="s">
        <v>108</v>
      </c>
      <c r="L616" t="s">
        <v>109</v>
      </c>
      <c r="M616" t="s">
        <v>110</v>
      </c>
      <c r="N616" t="s">
        <v>111</v>
      </c>
      <c r="O616" t="s">
        <v>112</v>
      </c>
      <c r="P616" t="s">
        <v>113</v>
      </c>
      <c r="Q616" t="s">
        <v>114</v>
      </c>
      <c r="R616" t="s">
        <v>204</v>
      </c>
      <c r="S616" t="s">
        <v>116</v>
      </c>
      <c r="T616" t="s">
        <v>116</v>
      </c>
      <c r="U616" t="s">
        <v>205</v>
      </c>
      <c r="V616" t="s">
        <v>217</v>
      </c>
      <c r="W616">
        <v>4</v>
      </c>
      <c r="X616">
        <v>6</v>
      </c>
      <c r="Y616">
        <v>1972</v>
      </c>
      <c r="Z616">
        <v>1972</v>
      </c>
      <c r="AA616" t="s">
        <v>119</v>
      </c>
      <c r="AB616" t="s">
        <v>120</v>
      </c>
      <c r="AC616" t="s">
        <v>206</v>
      </c>
      <c r="AD616" t="s">
        <v>207</v>
      </c>
      <c r="AE616" t="s">
        <v>143</v>
      </c>
      <c r="AF616">
        <v>0</v>
      </c>
      <c r="AG616" t="s">
        <v>124</v>
      </c>
      <c r="AH616">
        <f>IF(fun[[#This Row],[ExterQual]]="Ex",5,IF(fun[[#This Row],[ExterQual]]="Gd",4,IF(fun[[#This Row],[ExterQual]]="TA",3,IF(fun[[#This Row],[ExterQual]]="Fa",2,1))))</f>
        <v>3</v>
      </c>
      <c r="AI616" t="s">
        <v>124</v>
      </c>
      <c r="AJ616">
        <f>IF(fun[[#This Row],[ExterCond]]="Ex",5,IF(fun[[#This Row],[ExterCond]]="Gd",4,IF(fun[[#This Row],[ExterCond]]="TA",3,IF(fun[[#This Row],[ExterCond]]="Fa",2,1))))</f>
        <v>3</v>
      </c>
      <c r="AK616" t="s">
        <v>144</v>
      </c>
      <c r="AL616" t="s">
        <v>123</v>
      </c>
      <c r="AM616">
        <f>IF(fun[[#This Row],[BsmtQual]]="Ex",5,IF(fun[[#This Row],[BsmtQual]]="Gd",4,IF(fun[[#This Row],[BsmtQual]]="TA",3,IF(fun[[#This Row],[BsmtQual]]="Fa",2,IF(fun[[#This Row],[BsmtQual]]="Po",1,0)))))</f>
        <v>4</v>
      </c>
      <c r="AN616" t="s">
        <v>124</v>
      </c>
      <c r="AO616">
        <f>IF(fun[[#This Row],[BsmtCond]]="Ex",5,IF(fun[[#This Row],[BsmtCond]]="Gd",4,IF(fun[[#This Row],[BsmtCond]]="TA",3,IF(fun[[#This Row],[BsmtCond]]="Fa",2,IF(fun[[#This Row],[BsmtCond]]="Po",1,0)))))</f>
        <v>3</v>
      </c>
      <c r="AP616" t="s">
        <v>156</v>
      </c>
      <c r="AQ616">
        <f>IF(fun[[#This Row],[BsmtExposure]]="Gd",3,IF(fun[[#This Row],[BsmtExposure]]="Av",2,IF(fun[[#This Row],[BsmtExposure]]="Mn",1,0)))</f>
        <v>2</v>
      </c>
      <c r="AR616" t="s">
        <v>198</v>
      </c>
      <c r="AS616">
        <v>150</v>
      </c>
      <c r="AT616" t="s">
        <v>127</v>
      </c>
      <c r="AU616">
        <v>480</v>
      </c>
      <c r="AV616">
        <v>0</v>
      </c>
      <c r="AW616">
        <v>630</v>
      </c>
      <c r="AX616" t="s">
        <v>129</v>
      </c>
      <c r="AY616" t="s">
        <v>130</v>
      </c>
      <c r="AZ616">
        <f>IF(fun[[#This Row],[HeatingQC]]="Ex",5,IF(fun[[#This Row],[HeatingQC]]="Gd",4,IF(fun[[#This Row],[HeatingQC]]="TA",3,IF(fun[[#This Row],[HeatingQC]]="Fa",2,IF(fun[[#This Row],[HeatingQC]]="Po",1,0)))))</f>
        <v>5</v>
      </c>
      <c r="BA616" t="s">
        <v>131</v>
      </c>
      <c r="BB616" t="s">
        <v>132</v>
      </c>
      <c r="BC616">
        <v>630</v>
      </c>
      <c r="BD616">
        <v>0</v>
      </c>
      <c r="BE616">
        <v>0</v>
      </c>
      <c r="BF616">
        <v>630</v>
      </c>
      <c r="BG616">
        <f>LOG(fun[[#This Row],[GrLivArea]])</f>
        <v>2.7993405494535817</v>
      </c>
      <c r="BH616">
        <v>1</v>
      </c>
      <c r="BI616">
        <v>0</v>
      </c>
      <c r="BJ616">
        <f>fun[[#This Row],[BsmtFullBath]]+(0.5*fun[[#This Row],[BsmtHalfBath]])</f>
        <v>1</v>
      </c>
      <c r="BK616">
        <v>1</v>
      </c>
      <c r="BL616">
        <v>0</v>
      </c>
      <c r="BM616">
        <f>fun[[#This Row],[HalfBath]]+fun[[#This Row],[TOTBaseBath]]+fun[[#This Row],[FullBath]]</f>
        <v>2</v>
      </c>
      <c r="BN616">
        <v>1</v>
      </c>
      <c r="BO616">
        <v>1</v>
      </c>
      <c r="BP616" t="s">
        <v>124</v>
      </c>
      <c r="BQ616">
        <f>IF(fun[[#This Row],[KitchenQual]]="Ex",5,IF(fun[[#This Row],[KitchenQual]]="Gd",4,IF(fun[[#This Row],[KitchenQual]]="TA",3,IF(fun[[#This Row],[KitchenQual]]="Fa",2,0))))</f>
        <v>3</v>
      </c>
      <c r="BR616">
        <v>3</v>
      </c>
      <c r="BS616" t="s">
        <v>133</v>
      </c>
      <c r="BT616">
        <v>0</v>
      </c>
      <c r="BU616" t="s">
        <v>109</v>
      </c>
      <c r="BV616">
        <f>IF(fun[[#This Row],[FireplaceQu]]="Ex",5,IF(fun[[#This Row],[FireplaceQu]]="Gd",4,IF(fun[[#This Row],[FireplaceQu]]="TA",3,IF(fun[[#This Row],[FireplaceQu]]="Fa",2,0))))</f>
        <v>0</v>
      </c>
      <c r="BW616" t="s">
        <v>109</v>
      </c>
      <c r="BX616" t="s">
        <v>109</v>
      </c>
      <c r="BY616" t="s">
        <v>109</v>
      </c>
      <c r="BZ616">
        <v>0</v>
      </c>
      <c r="CA616">
        <v>0</v>
      </c>
      <c r="CB616" t="s">
        <v>109</v>
      </c>
      <c r="CC616">
        <f>IF(fun[[#This Row],[GarageQual]]="Ex",5,IF(fun[[#This Row],[GarageQual]]="Gd",4,IF(fun[[#This Row],[GarageQual]]="TA",3,IF(fun[[#This Row],[GarageQual]]="Fa",2,IF(fun[[#This Row],[GarageQual]]="Po",1,0)))))</f>
        <v>0</v>
      </c>
      <c r="CD616" t="s">
        <v>109</v>
      </c>
      <c r="CE616">
        <f>IF(fun[[#This Row],[GarageCond]]="Ex",5,IF(fun[[#This Row],[GarageCond]]="Gd",4,IF(fun[[#This Row],[GarageCond]]="TA",3,IF(fun[[#This Row],[GarageCond]]="Fa",2,IF(fun[[#This Row],[GarageCond]]="Po",1,0)))))</f>
        <v>0</v>
      </c>
      <c r="CF616" t="s">
        <v>131</v>
      </c>
      <c r="CG616">
        <v>96</v>
      </c>
      <c r="CH616">
        <v>24</v>
      </c>
      <c r="CI616">
        <v>0</v>
      </c>
      <c r="CJ616">
        <v>0</v>
      </c>
      <c r="CK616">
        <v>0</v>
      </c>
      <c r="CL616">
        <f>(0.5*fun[[#This Row],[WoodDeckSF]])+fun[[#This Row],[OpenPorchSF]]+(2*fun[[#This Row],[EnclosedPorch]])+(1.5*fun[[#This Row],[3SsnPorch]])+fun[[#This Row],[ScreenPorch]]</f>
        <v>72</v>
      </c>
      <c r="CM616">
        <v>0</v>
      </c>
      <c r="CN616" t="s">
        <v>109</v>
      </c>
      <c r="CO616">
        <f>IF(fun[[#This Row],[PoolQC]]="Ex",5,IF(fun[[#This Row],[PoolQC]]="Gd",4,IF(fun[[#This Row],[PoolQC]]="TA",3,IF(fun[[#This Row],[PoolQC]]="Fa",2,IF(fun[[#This Row],[PoolQC]]="Po",1,0)))))</f>
        <v>0</v>
      </c>
      <c r="CP616" t="s">
        <v>109</v>
      </c>
      <c r="CQ616" t="s">
        <v>109</v>
      </c>
      <c r="CR616">
        <v>0</v>
      </c>
      <c r="CS616">
        <v>5</v>
      </c>
      <c r="CT616">
        <v>2010</v>
      </c>
      <c r="CU616" t="s">
        <v>136</v>
      </c>
      <c r="CV616" t="s">
        <v>137</v>
      </c>
      <c r="CW616">
        <f>COUNTIF(fun[[#This Row],[Id]:[SaleCondition]],0)</f>
        <v>22</v>
      </c>
      <c r="CX616">
        <f>COUNTIF(fun[[#This Row],[Id]:[SaleCondition]],"NA")</f>
        <v>10</v>
      </c>
      <c r="CY616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616">
        <f>fun[NUM_ExCond]+fun[NUM_BsmtCond]+fun[NUM_GarCond]</f>
        <v>6</v>
      </c>
      <c r="DA6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64</v>
      </c>
      <c r="DB6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46.5</v>
      </c>
      <c r="DC616">
        <v>75500</v>
      </c>
    </row>
    <row r="617" spans="1:107" x14ac:dyDescent="0.25">
      <c r="A617">
        <v>616</v>
      </c>
      <c r="B617">
        <v>85</v>
      </c>
      <c r="C617" t="s">
        <v>107</v>
      </c>
      <c r="D617">
        <f>IF(fun[[#This Row],[MSZoning]]="RL",1,0)</f>
        <v>1</v>
      </c>
      <c r="E617">
        <f>IF(fun[[#This Row],[rl]]="RM",1,0)</f>
        <v>0</v>
      </c>
      <c r="F617">
        <f>IF(fun[[#This Row],[rm]]="RH",1,0)</f>
        <v>0</v>
      </c>
      <c r="G617">
        <f>IF(fun[[#This Row],[rh]]="C (all)",1,0)</f>
        <v>0</v>
      </c>
      <c r="H617">
        <v>80</v>
      </c>
      <c r="I617">
        <f>IF(fun[[#This Row],[LotFrontage]]="NA",0,fun[[#This Row],[LotFrontage]])</f>
        <v>80</v>
      </c>
      <c r="J617">
        <v>8800</v>
      </c>
      <c r="K617" t="s">
        <v>108</v>
      </c>
      <c r="L617" t="s">
        <v>109</v>
      </c>
      <c r="M617" t="s">
        <v>110</v>
      </c>
      <c r="N617" t="s">
        <v>111</v>
      </c>
      <c r="O617" t="s">
        <v>112</v>
      </c>
      <c r="P617" t="s">
        <v>113</v>
      </c>
      <c r="Q617" t="s">
        <v>114</v>
      </c>
      <c r="R617" t="s">
        <v>188</v>
      </c>
      <c r="S617" t="s">
        <v>140</v>
      </c>
      <c r="T617" t="s">
        <v>116</v>
      </c>
      <c r="U617" t="s">
        <v>117</v>
      </c>
      <c r="V617" t="s">
        <v>217</v>
      </c>
      <c r="W617">
        <v>6</v>
      </c>
      <c r="X617">
        <v>7</v>
      </c>
      <c r="Y617">
        <v>1963</v>
      </c>
      <c r="Z617">
        <v>1963</v>
      </c>
      <c r="AA617" t="s">
        <v>119</v>
      </c>
      <c r="AB617" t="s">
        <v>120</v>
      </c>
      <c r="AC617" t="s">
        <v>142</v>
      </c>
      <c r="AD617" t="s">
        <v>142</v>
      </c>
      <c r="AE617" t="s">
        <v>122</v>
      </c>
      <c r="AF617">
        <v>156</v>
      </c>
      <c r="AG617" t="s">
        <v>124</v>
      </c>
      <c r="AH617">
        <f>IF(fun[[#This Row],[ExterQual]]="Ex",5,IF(fun[[#This Row],[ExterQual]]="Gd",4,IF(fun[[#This Row],[ExterQual]]="TA",3,IF(fun[[#This Row],[ExterQual]]="Fa",2,1))))</f>
        <v>3</v>
      </c>
      <c r="AI617" t="s">
        <v>123</v>
      </c>
      <c r="AJ617">
        <f>IF(fun[[#This Row],[ExterCond]]="Ex",5,IF(fun[[#This Row],[ExterCond]]="Gd",4,IF(fun[[#This Row],[ExterCond]]="TA",3,IF(fun[[#This Row],[ExterCond]]="Fa",2,1))))</f>
        <v>4</v>
      </c>
      <c r="AK617" t="s">
        <v>125</v>
      </c>
      <c r="AL617" t="s">
        <v>124</v>
      </c>
      <c r="AM617">
        <f>IF(fun[[#This Row],[BsmtQual]]="Ex",5,IF(fun[[#This Row],[BsmtQual]]="Gd",4,IF(fun[[#This Row],[BsmtQual]]="TA",3,IF(fun[[#This Row],[BsmtQual]]="Fa",2,IF(fun[[#This Row],[BsmtQual]]="Po",1,0)))))</f>
        <v>3</v>
      </c>
      <c r="AN617" t="s">
        <v>124</v>
      </c>
      <c r="AO617">
        <f>IF(fun[[#This Row],[BsmtCond]]="Ex",5,IF(fun[[#This Row],[BsmtCond]]="Gd",4,IF(fun[[#This Row],[BsmtCond]]="TA",3,IF(fun[[#This Row],[BsmtCond]]="Fa",2,IF(fun[[#This Row],[BsmtCond]]="Po",1,0)))))</f>
        <v>3</v>
      </c>
      <c r="AP617" t="s">
        <v>123</v>
      </c>
      <c r="AQ617">
        <f>IF(fun[[#This Row],[BsmtExposure]]="Gd",3,IF(fun[[#This Row],[BsmtExposure]]="Av",2,IF(fun[[#This Row],[BsmtExposure]]="Mn",1,0)))</f>
        <v>3</v>
      </c>
      <c r="AR617" t="s">
        <v>127</v>
      </c>
      <c r="AS617">
        <v>763</v>
      </c>
      <c r="AT617" t="s">
        <v>128</v>
      </c>
      <c r="AU617">
        <v>0</v>
      </c>
      <c r="AV617">
        <v>173</v>
      </c>
      <c r="AW617">
        <v>936</v>
      </c>
      <c r="AX617" t="s">
        <v>129</v>
      </c>
      <c r="AY617" t="s">
        <v>130</v>
      </c>
      <c r="AZ617">
        <f>IF(fun[[#This Row],[HeatingQC]]="Ex",5,IF(fun[[#This Row],[HeatingQC]]="Gd",4,IF(fun[[#This Row],[HeatingQC]]="TA",3,IF(fun[[#This Row],[HeatingQC]]="Fa",2,IF(fun[[#This Row],[HeatingQC]]="Po",1,0)))))</f>
        <v>5</v>
      </c>
      <c r="BA617" t="s">
        <v>131</v>
      </c>
      <c r="BB617" t="s">
        <v>132</v>
      </c>
      <c r="BC617">
        <v>1054</v>
      </c>
      <c r="BD617">
        <v>0</v>
      </c>
      <c r="BE617">
        <v>0</v>
      </c>
      <c r="BF617">
        <v>1054</v>
      </c>
      <c r="BG617">
        <f>LOG(fun[[#This Row],[GrLivArea]])</f>
        <v>3.022840610876528</v>
      </c>
      <c r="BH617">
        <v>1</v>
      </c>
      <c r="BI617">
        <v>0</v>
      </c>
      <c r="BJ617">
        <f>fun[[#This Row],[BsmtFullBath]]+(0.5*fun[[#This Row],[BsmtHalfBath]])</f>
        <v>1</v>
      </c>
      <c r="BK617">
        <v>1</v>
      </c>
      <c r="BL617">
        <v>0</v>
      </c>
      <c r="BM617">
        <f>fun[[#This Row],[HalfBath]]+fun[[#This Row],[TOTBaseBath]]+fun[[#This Row],[FullBath]]</f>
        <v>2</v>
      </c>
      <c r="BN617">
        <v>3</v>
      </c>
      <c r="BO617">
        <v>1</v>
      </c>
      <c r="BP617" t="s">
        <v>123</v>
      </c>
      <c r="BQ617">
        <f>IF(fun[[#This Row],[KitchenQual]]="Ex",5,IF(fun[[#This Row],[KitchenQual]]="Gd",4,IF(fun[[#This Row],[KitchenQual]]="TA",3,IF(fun[[#This Row],[KitchenQual]]="Fa",2,0))))</f>
        <v>4</v>
      </c>
      <c r="BR617">
        <v>6</v>
      </c>
      <c r="BS617" t="s">
        <v>133</v>
      </c>
      <c r="BT617">
        <v>0</v>
      </c>
      <c r="BU617" t="s">
        <v>109</v>
      </c>
      <c r="BV617">
        <f>IF(fun[[#This Row],[FireplaceQu]]="Ex",5,IF(fun[[#This Row],[FireplaceQu]]="Gd",4,IF(fun[[#This Row],[FireplaceQu]]="TA",3,IF(fun[[#This Row],[FireplaceQu]]="Fa",2,0))))</f>
        <v>0</v>
      </c>
      <c r="BW617" t="s">
        <v>134</v>
      </c>
      <c r="BX617">
        <v>1963</v>
      </c>
      <c r="BY617" t="s">
        <v>135</v>
      </c>
      <c r="BZ617">
        <v>2</v>
      </c>
      <c r="CA617">
        <v>480</v>
      </c>
      <c r="CB617" t="s">
        <v>124</v>
      </c>
      <c r="CC617">
        <f>IF(fun[[#This Row],[GarageQual]]="Ex",5,IF(fun[[#This Row],[GarageQual]]="Gd",4,IF(fun[[#This Row],[GarageQual]]="TA",3,IF(fun[[#This Row],[GarageQual]]="Fa",2,IF(fun[[#This Row],[GarageQual]]="Po",1,0)))))</f>
        <v>3</v>
      </c>
      <c r="CD617" t="s">
        <v>124</v>
      </c>
      <c r="CE617">
        <f>IF(fun[[#This Row],[GarageCond]]="Ex",5,IF(fun[[#This Row],[GarageCond]]="Gd",4,IF(fun[[#This Row],[GarageCond]]="TA",3,IF(fun[[#This Row],[GarageCond]]="Fa",2,IF(fun[[#This Row],[GarageCond]]="Po",1,0)))))</f>
        <v>3</v>
      </c>
      <c r="CF617" t="s">
        <v>131</v>
      </c>
      <c r="CG617">
        <v>120</v>
      </c>
      <c r="CH617">
        <v>0</v>
      </c>
      <c r="CI617">
        <v>0</v>
      </c>
      <c r="CJ617">
        <v>0</v>
      </c>
      <c r="CK617">
        <v>0</v>
      </c>
      <c r="CL617">
        <f>(0.5*fun[[#This Row],[WoodDeckSF]])+fun[[#This Row],[OpenPorchSF]]+(2*fun[[#This Row],[EnclosedPorch]])+(1.5*fun[[#This Row],[3SsnPorch]])+fun[[#This Row],[ScreenPorch]]</f>
        <v>60</v>
      </c>
      <c r="CM617">
        <v>0</v>
      </c>
      <c r="CN617" t="s">
        <v>109</v>
      </c>
      <c r="CO617">
        <f>IF(fun[[#This Row],[PoolQC]]="Ex",5,IF(fun[[#This Row],[PoolQC]]="Gd",4,IF(fun[[#This Row],[PoolQC]]="TA",3,IF(fun[[#This Row],[PoolQC]]="Fa",2,IF(fun[[#This Row],[PoolQC]]="Po",1,0)))))</f>
        <v>0</v>
      </c>
      <c r="CP617" t="s">
        <v>160</v>
      </c>
      <c r="CQ617" t="s">
        <v>109</v>
      </c>
      <c r="CR617">
        <v>0</v>
      </c>
      <c r="CS617">
        <v>5</v>
      </c>
      <c r="CT617">
        <v>2010</v>
      </c>
      <c r="CU617" t="s">
        <v>136</v>
      </c>
      <c r="CV617" t="s">
        <v>154</v>
      </c>
      <c r="CW617">
        <f>COUNTIF(fun[[#This Row],[Id]:[SaleCondition]],0)</f>
        <v>17</v>
      </c>
      <c r="CX617">
        <f>COUNTIF(fun[[#This Row],[Id]:[SaleCondition]],"NA")</f>
        <v>4</v>
      </c>
      <c r="CY617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617">
        <f>fun[NUM_ExCond]+fun[NUM_BsmtCond]+fun[NUM_GarCond]</f>
        <v>10</v>
      </c>
      <c r="DA6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6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72.5</v>
      </c>
      <c r="DC617">
        <v>137500</v>
      </c>
    </row>
    <row r="618" spans="1:107" x14ac:dyDescent="0.25">
      <c r="A618">
        <v>617</v>
      </c>
      <c r="B618">
        <v>60</v>
      </c>
      <c r="C618" t="s">
        <v>107</v>
      </c>
      <c r="D618">
        <f>IF(fun[[#This Row],[MSZoning]]="RL",1,0)</f>
        <v>1</v>
      </c>
      <c r="E618">
        <f>IF(fun[[#This Row],[rl]]="RM",1,0)</f>
        <v>0</v>
      </c>
      <c r="F618">
        <f>IF(fun[[#This Row],[rm]]="RH",1,0)</f>
        <v>0</v>
      </c>
      <c r="G618">
        <f>IF(fun[[#This Row],[rh]]="C (all)",1,0)</f>
        <v>0</v>
      </c>
      <c r="H618" t="s">
        <v>109</v>
      </c>
      <c r="I618">
        <f>IF(fun[[#This Row],[LotFrontage]]="NA",0,fun[[#This Row],[LotFrontage]])</f>
        <v>0</v>
      </c>
      <c r="J618">
        <v>7861</v>
      </c>
      <c r="K618" t="s">
        <v>108</v>
      </c>
      <c r="L618" t="s">
        <v>109</v>
      </c>
      <c r="M618" t="s">
        <v>146</v>
      </c>
      <c r="N618" t="s">
        <v>111</v>
      </c>
      <c r="O618" t="s">
        <v>112</v>
      </c>
      <c r="P618" t="s">
        <v>113</v>
      </c>
      <c r="Q618" t="s">
        <v>114</v>
      </c>
      <c r="R618" t="s">
        <v>219</v>
      </c>
      <c r="S618" t="s">
        <v>116</v>
      </c>
      <c r="T618" t="s">
        <v>116</v>
      </c>
      <c r="U618" t="s">
        <v>117</v>
      </c>
      <c r="V618" t="s">
        <v>118</v>
      </c>
      <c r="W618">
        <v>6</v>
      </c>
      <c r="X618">
        <v>5</v>
      </c>
      <c r="Y618">
        <v>2002</v>
      </c>
      <c r="Z618">
        <v>2003</v>
      </c>
      <c r="AA618" t="s">
        <v>119</v>
      </c>
      <c r="AB618" t="s">
        <v>120</v>
      </c>
      <c r="AC618" t="s">
        <v>121</v>
      </c>
      <c r="AD618" t="s">
        <v>121</v>
      </c>
      <c r="AE618" t="s">
        <v>143</v>
      </c>
      <c r="AF618">
        <v>0</v>
      </c>
      <c r="AG618" t="s">
        <v>123</v>
      </c>
      <c r="AH618">
        <f>IF(fun[[#This Row],[ExterQual]]="Ex",5,IF(fun[[#This Row],[ExterQual]]="Gd",4,IF(fun[[#This Row],[ExterQual]]="TA",3,IF(fun[[#This Row],[ExterQual]]="Fa",2,1))))</f>
        <v>4</v>
      </c>
      <c r="AI618" t="s">
        <v>124</v>
      </c>
      <c r="AJ618">
        <f>IF(fun[[#This Row],[ExterCond]]="Ex",5,IF(fun[[#This Row],[ExterCond]]="Gd",4,IF(fun[[#This Row],[ExterCond]]="TA",3,IF(fun[[#This Row],[ExterCond]]="Fa",2,1))))</f>
        <v>3</v>
      </c>
      <c r="AK618" t="s">
        <v>125</v>
      </c>
      <c r="AL618" t="s">
        <v>123</v>
      </c>
      <c r="AM618">
        <f>IF(fun[[#This Row],[BsmtQual]]="Ex",5,IF(fun[[#This Row],[BsmtQual]]="Gd",4,IF(fun[[#This Row],[BsmtQual]]="TA",3,IF(fun[[#This Row],[BsmtQual]]="Fa",2,IF(fun[[#This Row],[BsmtQual]]="Po",1,0)))))</f>
        <v>4</v>
      </c>
      <c r="AN618" t="s">
        <v>124</v>
      </c>
      <c r="AO618">
        <f>IF(fun[[#This Row],[BsmtCond]]="Ex",5,IF(fun[[#This Row],[BsmtCond]]="Gd",4,IF(fun[[#This Row],[BsmtCond]]="TA",3,IF(fun[[#This Row],[BsmtCond]]="Fa",2,IF(fun[[#This Row],[BsmtCond]]="Po",1,0)))))</f>
        <v>3</v>
      </c>
      <c r="AP618" t="s">
        <v>126</v>
      </c>
      <c r="AQ618">
        <f>IF(fun[[#This Row],[BsmtExposure]]="Gd",3,IF(fun[[#This Row],[BsmtExposure]]="Av",2,IF(fun[[#This Row],[BsmtExposure]]="Mn",1,0)))</f>
        <v>0</v>
      </c>
      <c r="AR618" t="s">
        <v>127</v>
      </c>
      <c r="AS618">
        <v>457</v>
      </c>
      <c r="AT618" t="s">
        <v>128</v>
      </c>
      <c r="AU618">
        <v>0</v>
      </c>
      <c r="AV618">
        <v>326</v>
      </c>
      <c r="AW618">
        <v>783</v>
      </c>
      <c r="AX618" t="s">
        <v>129</v>
      </c>
      <c r="AY618" t="s">
        <v>130</v>
      </c>
      <c r="AZ618">
        <f>IF(fun[[#This Row],[HeatingQC]]="Ex",5,IF(fun[[#This Row],[HeatingQC]]="Gd",4,IF(fun[[#This Row],[HeatingQC]]="TA",3,IF(fun[[#This Row],[HeatingQC]]="Fa",2,IF(fun[[#This Row],[HeatingQC]]="Po",1,0)))))</f>
        <v>5</v>
      </c>
      <c r="BA618" t="s">
        <v>131</v>
      </c>
      <c r="BB618" t="s">
        <v>132</v>
      </c>
      <c r="BC618">
        <v>807</v>
      </c>
      <c r="BD618">
        <v>702</v>
      </c>
      <c r="BE618">
        <v>0</v>
      </c>
      <c r="BF618">
        <v>1509</v>
      </c>
      <c r="BG618">
        <f>LOG(fun[[#This Row],[GrLivArea]])</f>
        <v>3.1786892397755899</v>
      </c>
      <c r="BH618">
        <v>1</v>
      </c>
      <c r="BI618">
        <v>0</v>
      </c>
      <c r="BJ618">
        <f>fun[[#This Row],[BsmtFullBath]]+(0.5*fun[[#This Row],[BsmtHalfBath]])</f>
        <v>1</v>
      </c>
      <c r="BK618">
        <v>2</v>
      </c>
      <c r="BL618">
        <v>1</v>
      </c>
      <c r="BM618">
        <f>fun[[#This Row],[HalfBath]]+fun[[#This Row],[TOTBaseBath]]+fun[[#This Row],[FullBath]]</f>
        <v>4</v>
      </c>
      <c r="BN618">
        <v>3</v>
      </c>
      <c r="BO618">
        <v>1</v>
      </c>
      <c r="BP618" t="s">
        <v>123</v>
      </c>
      <c r="BQ618">
        <f>IF(fun[[#This Row],[KitchenQual]]="Ex",5,IF(fun[[#This Row],[KitchenQual]]="Gd",4,IF(fun[[#This Row],[KitchenQual]]="TA",3,IF(fun[[#This Row],[KitchenQual]]="Fa",2,0))))</f>
        <v>4</v>
      </c>
      <c r="BR618">
        <v>7</v>
      </c>
      <c r="BS618" t="s">
        <v>133</v>
      </c>
      <c r="BT618">
        <v>1</v>
      </c>
      <c r="BU618" t="s">
        <v>123</v>
      </c>
      <c r="BV618">
        <f>IF(fun[[#This Row],[FireplaceQu]]="Ex",5,IF(fun[[#This Row],[FireplaceQu]]="Gd",4,IF(fun[[#This Row],[FireplaceQu]]="TA",3,IF(fun[[#This Row],[FireplaceQu]]="Fa",2,0))))</f>
        <v>4</v>
      </c>
      <c r="BW618" t="s">
        <v>134</v>
      </c>
      <c r="BX618">
        <v>2002</v>
      </c>
      <c r="BY618" t="s">
        <v>183</v>
      </c>
      <c r="BZ618">
        <v>2</v>
      </c>
      <c r="CA618">
        <v>393</v>
      </c>
      <c r="CB618" t="s">
        <v>124</v>
      </c>
      <c r="CC618">
        <f>IF(fun[[#This Row],[GarageQual]]="Ex",5,IF(fun[[#This Row],[GarageQual]]="Gd",4,IF(fun[[#This Row],[GarageQual]]="TA",3,IF(fun[[#This Row],[GarageQual]]="Fa",2,IF(fun[[#This Row],[GarageQual]]="Po",1,0)))))</f>
        <v>3</v>
      </c>
      <c r="CD618" t="s">
        <v>124</v>
      </c>
      <c r="CE618">
        <f>IF(fun[[#This Row],[GarageCond]]="Ex",5,IF(fun[[#This Row],[GarageCond]]="Gd",4,IF(fun[[#This Row],[GarageCond]]="TA",3,IF(fun[[#This Row],[GarageCond]]="Fa",2,IF(fun[[#This Row],[GarageCond]]="Po",1,0)))))</f>
        <v>3</v>
      </c>
      <c r="CF618" t="s">
        <v>131</v>
      </c>
      <c r="CG618">
        <v>100</v>
      </c>
      <c r="CH618">
        <v>75</v>
      </c>
      <c r="CI618">
        <v>0</v>
      </c>
      <c r="CJ618">
        <v>0</v>
      </c>
      <c r="CK618">
        <v>0</v>
      </c>
      <c r="CL618">
        <f>(0.5*fun[[#This Row],[WoodDeckSF]])+fun[[#This Row],[OpenPorchSF]]+(2*fun[[#This Row],[EnclosedPorch]])+(1.5*fun[[#This Row],[3SsnPorch]])+fun[[#This Row],[ScreenPorch]]</f>
        <v>125</v>
      </c>
      <c r="CM618">
        <v>0</v>
      </c>
      <c r="CN618" t="s">
        <v>109</v>
      </c>
      <c r="CO618">
        <f>IF(fun[[#This Row],[PoolQC]]="Ex",5,IF(fun[[#This Row],[PoolQC]]="Gd",4,IF(fun[[#This Row],[PoolQC]]="TA",3,IF(fun[[#This Row],[PoolQC]]="Fa",2,IF(fun[[#This Row],[PoolQC]]="Po",1,0)))))</f>
        <v>0</v>
      </c>
      <c r="CP618" t="s">
        <v>109</v>
      </c>
      <c r="CQ618" t="s">
        <v>109</v>
      </c>
      <c r="CR618">
        <v>0</v>
      </c>
      <c r="CS618">
        <v>6</v>
      </c>
      <c r="CT618">
        <v>2006</v>
      </c>
      <c r="CU618" t="s">
        <v>136</v>
      </c>
      <c r="CV618" t="s">
        <v>137</v>
      </c>
      <c r="CW618">
        <f>COUNTIF(fun[[#This Row],[Id]:[SaleCondition]],0)</f>
        <v>15</v>
      </c>
      <c r="CX618">
        <f>COUNTIF(fun[[#This Row],[Id]:[SaleCondition]],"NA")</f>
        <v>5</v>
      </c>
      <c r="CY618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618">
        <f>fun[NUM_ExCond]+fun[NUM_BsmtCond]+fun[NUM_GarCond]</f>
        <v>9</v>
      </c>
      <c r="DA6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6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618">
        <v>183200</v>
      </c>
    </row>
    <row r="619" spans="1:107" x14ac:dyDescent="0.25">
      <c r="A619">
        <v>618</v>
      </c>
      <c r="B619">
        <v>45</v>
      </c>
      <c r="C619" t="s">
        <v>107</v>
      </c>
      <c r="D619">
        <f>IF(fun[[#This Row],[MSZoning]]="RL",1,0)</f>
        <v>1</v>
      </c>
      <c r="E619">
        <f>IF(fun[[#This Row],[rl]]="RM",1,0)</f>
        <v>0</v>
      </c>
      <c r="F619">
        <f>IF(fun[[#This Row],[rm]]="RH",1,0)</f>
        <v>0</v>
      </c>
      <c r="G619">
        <f>IF(fun[[#This Row],[rh]]="C (all)",1,0)</f>
        <v>0</v>
      </c>
      <c r="H619">
        <v>59</v>
      </c>
      <c r="I619">
        <f>IF(fun[[#This Row],[LotFrontage]]="NA",0,fun[[#This Row],[LotFrontage]])</f>
        <v>59</v>
      </c>
      <c r="J619">
        <v>7227</v>
      </c>
      <c r="K619" t="s">
        <v>108</v>
      </c>
      <c r="L619" t="s">
        <v>109</v>
      </c>
      <c r="M619" t="s">
        <v>110</v>
      </c>
      <c r="N619" t="s">
        <v>225</v>
      </c>
      <c r="O619" t="s">
        <v>112</v>
      </c>
      <c r="P619" t="s">
        <v>148</v>
      </c>
      <c r="Q619" t="s">
        <v>220</v>
      </c>
      <c r="R619" t="s">
        <v>188</v>
      </c>
      <c r="S619" t="s">
        <v>170</v>
      </c>
      <c r="T619" t="s">
        <v>116</v>
      </c>
      <c r="U619" t="s">
        <v>117</v>
      </c>
      <c r="V619" t="s">
        <v>176</v>
      </c>
      <c r="W619">
        <v>6</v>
      </c>
      <c r="X619">
        <v>6</v>
      </c>
      <c r="Y619">
        <v>1954</v>
      </c>
      <c r="Z619">
        <v>1954</v>
      </c>
      <c r="AA619" t="s">
        <v>119</v>
      </c>
      <c r="AB619" t="s">
        <v>120</v>
      </c>
      <c r="AC619" t="s">
        <v>142</v>
      </c>
      <c r="AD619" t="s">
        <v>142</v>
      </c>
      <c r="AE619" t="s">
        <v>143</v>
      </c>
      <c r="AF619">
        <v>0</v>
      </c>
      <c r="AG619" t="s">
        <v>124</v>
      </c>
      <c r="AH619">
        <f>IF(fun[[#This Row],[ExterQual]]="Ex",5,IF(fun[[#This Row],[ExterQual]]="Gd",4,IF(fun[[#This Row],[ExterQual]]="TA",3,IF(fun[[#This Row],[ExterQual]]="Fa",2,1))))</f>
        <v>3</v>
      </c>
      <c r="AI619" t="s">
        <v>124</v>
      </c>
      <c r="AJ619">
        <f>IF(fun[[#This Row],[ExterCond]]="Ex",5,IF(fun[[#This Row],[ExterCond]]="Gd",4,IF(fun[[#This Row],[ExterCond]]="TA",3,IF(fun[[#This Row],[ExterCond]]="Fa",2,1))))</f>
        <v>3</v>
      </c>
      <c r="AK619" t="s">
        <v>144</v>
      </c>
      <c r="AL619" t="s">
        <v>124</v>
      </c>
      <c r="AM619">
        <f>IF(fun[[#This Row],[BsmtQual]]="Ex",5,IF(fun[[#This Row],[BsmtQual]]="Gd",4,IF(fun[[#This Row],[BsmtQual]]="TA",3,IF(fun[[#This Row],[BsmtQual]]="Fa",2,IF(fun[[#This Row],[BsmtQual]]="Po",1,0)))))</f>
        <v>3</v>
      </c>
      <c r="AN619" t="s">
        <v>124</v>
      </c>
      <c r="AO619">
        <f>IF(fun[[#This Row],[BsmtCond]]="Ex",5,IF(fun[[#This Row],[BsmtCond]]="Gd",4,IF(fun[[#This Row],[BsmtCond]]="TA",3,IF(fun[[#This Row],[BsmtCond]]="Fa",2,IF(fun[[#This Row],[BsmtCond]]="Po",1,0)))))</f>
        <v>3</v>
      </c>
      <c r="AP619" t="s">
        <v>126</v>
      </c>
      <c r="AQ619">
        <f>IF(fun[[#This Row],[BsmtExposure]]="Gd",3,IF(fun[[#This Row],[BsmtExposure]]="Av",2,IF(fun[[#This Row],[BsmtExposure]]="Mn",1,0)))</f>
        <v>0</v>
      </c>
      <c r="AR619" t="s">
        <v>128</v>
      </c>
      <c r="AS619">
        <v>0</v>
      </c>
      <c r="AT619" t="s">
        <v>128</v>
      </c>
      <c r="AU619">
        <v>0</v>
      </c>
      <c r="AV619">
        <v>832</v>
      </c>
      <c r="AW619">
        <v>832</v>
      </c>
      <c r="AX619" t="s">
        <v>129</v>
      </c>
      <c r="AY619" t="s">
        <v>123</v>
      </c>
      <c r="AZ619">
        <f>IF(fun[[#This Row],[HeatingQC]]="Ex",5,IF(fun[[#This Row],[HeatingQC]]="Gd",4,IF(fun[[#This Row],[HeatingQC]]="TA",3,IF(fun[[#This Row],[HeatingQC]]="Fa",2,IF(fun[[#This Row],[HeatingQC]]="Po",1,0)))))</f>
        <v>4</v>
      </c>
      <c r="BA619" t="s">
        <v>131</v>
      </c>
      <c r="BB619" t="s">
        <v>132</v>
      </c>
      <c r="BC619">
        <v>832</v>
      </c>
      <c r="BD619">
        <v>0</v>
      </c>
      <c r="BE619">
        <v>0</v>
      </c>
      <c r="BF619">
        <v>832</v>
      </c>
      <c r="BG619">
        <f>LOG(fun[[#This Row],[GrLivArea]])</f>
        <v>2.920123326290724</v>
      </c>
      <c r="BH619">
        <v>0</v>
      </c>
      <c r="BI619">
        <v>0</v>
      </c>
      <c r="BJ619">
        <f>fun[[#This Row],[BsmtFullBath]]+(0.5*fun[[#This Row],[BsmtHalfBath]])</f>
        <v>0</v>
      </c>
      <c r="BK619">
        <v>1</v>
      </c>
      <c r="BL619">
        <v>0</v>
      </c>
      <c r="BM619">
        <f>fun[[#This Row],[HalfBath]]+fun[[#This Row],[TOTBaseBath]]+fun[[#This Row],[FullBath]]</f>
        <v>1</v>
      </c>
      <c r="BN619">
        <v>2</v>
      </c>
      <c r="BO619">
        <v>1</v>
      </c>
      <c r="BP619" t="s">
        <v>123</v>
      </c>
      <c r="BQ619">
        <f>IF(fun[[#This Row],[KitchenQual]]="Ex",5,IF(fun[[#This Row],[KitchenQual]]="Gd",4,IF(fun[[#This Row],[KitchenQual]]="TA",3,IF(fun[[#This Row],[KitchenQual]]="Fa",2,0))))</f>
        <v>4</v>
      </c>
      <c r="BR619">
        <v>4</v>
      </c>
      <c r="BS619" t="s">
        <v>133</v>
      </c>
      <c r="BT619">
        <v>0</v>
      </c>
      <c r="BU619" t="s">
        <v>109</v>
      </c>
      <c r="BV619">
        <f>IF(fun[[#This Row],[FireplaceQu]]="Ex",5,IF(fun[[#This Row],[FireplaceQu]]="Gd",4,IF(fun[[#This Row],[FireplaceQu]]="TA",3,IF(fun[[#This Row],[FireplaceQu]]="Fa",2,0))))</f>
        <v>0</v>
      </c>
      <c r="BW619" t="s">
        <v>153</v>
      </c>
      <c r="BX619">
        <v>1962</v>
      </c>
      <c r="BY619" t="s">
        <v>128</v>
      </c>
      <c r="BZ619">
        <v>2</v>
      </c>
      <c r="CA619">
        <v>528</v>
      </c>
      <c r="CB619" t="s">
        <v>124</v>
      </c>
      <c r="CC619">
        <f>IF(fun[[#This Row],[GarageQual]]="Ex",5,IF(fun[[#This Row],[GarageQual]]="Gd",4,IF(fun[[#This Row],[GarageQual]]="TA",3,IF(fun[[#This Row],[GarageQual]]="Fa",2,IF(fun[[#This Row],[GarageQual]]="Po",1,0)))))</f>
        <v>3</v>
      </c>
      <c r="CD619" t="s">
        <v>124</v>
      </c>
      <c r="CE619">
        <f>IF(fun[[#This Row],[GarageCond]]="Ex",5,IF(fun[[#This Row],[GarageCond]]="Gd",4,IF(fun[[#This Row],[GarageCond]]="TA",3,IF(fun[[#This Row],[GarageCond]]="Fa",2,IF(fun[[#This Row],[GarageCond]]="Po",1,0)))))</f>
        <v>3</v>
      </c>
      <c r="CF619" t="s">
        <v>131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f>(0.5*fun[[#This Row],[WoodDeckSF]])+fun[[#This Row],[OpenPorchSF]]+(2*fun[[#This Row],[EnclosedPorch]])+(1.5*fun[[#This Row],[3SsnPorch]])+fun[[#This Row],[ScreenPorch]]</f>
        <v>0</v>
      </c>
      <c r="CM619">
        <v>0</v>
      </c>
      <c r="CN619" t="s">
        <v>109</v>
      </c>
      <c r="CO619">
        <f>IF(fun[[#This Row],[PoolQC]]="Ex",5,IF(fun[[#This Row],[PoolQC]]="Gd",4,IF(fun[[#This Row],[PoolQC]]="TA",3,IF(fun[[#This Row],[PoolQC]]="Fa",2,IF(fun[[#This Row],[PoolQC]]="Po",1,0)))))</f>
        <v>0</v>
      </c>
      <c r="CP619" t="s">
        <v>109</v>
      </c>
      <c r="CQ619" t="s">
        <v>109</v>
      </c>
      <c r="CR619">
        <v>0</v>
      </c>
      <c r="CS619">
        <v>6</v>
      </c>
      <c r="CT619">
        <v>2008</v>
      </c>
      <c r="CU619" t="s">
        <v>136</v>
      </c>
      <c r="CV619" t="s">
        <v>137</v>
      </c>
      <c r="CW619">
        <f>COUNTIF(fun[[#This Row],[Id]:[SaleCondition]],0)</f>
        <v>24</v>
      </c>
      <c r="CX619">
        <f>COUNTIF(fun[[#This Row],[Id]:[SaleCondition]],"NA")</f>
        <v>5</v>
      </c>
      <c r="CY61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619">
        <f>fun[NUM_ExCond]+fun[NUM_BsmtCond]+fun[NUM_GarCond]</f>
        <v>9</v>
      </c>
      <c r="DA6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6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619">
        <v>105500</v>
      </c>
    </row>
    <row r="620" spans="1:107" x14ac:dyDescent="0.25">
      <c r="A620">
        <v>619</v>
      </c>
      <c r="B620">
        <v>20</v>
      </c>
      <c r="C620" t="s">
        <v>107</v>
      </c>
      <c r="D620">
        <f>IF(fun[[#This Row],[MSZoning]]="RL",1,0)</f>
        <v>1</v>
      </c>
      <c r="E620">
        <f>IF(fun[[#This Row],[rl]]="RM",1,0)</f>
        <v>0</v>
      </c>
      <c r="F620">
        <f>IF(fun[[#This Row],[rm]]="RH",1,0)</f>
        <v>0</v>
      </c>
      <c r="G620">
        <f>IF(fun[[#This Row],[rh]]="C (all)",1,0)</f>
        <v>0</v>
      </c>
      <c r="H620">
        <v>90</v>
      </c>
      <c r="I620">
        <f>IF(fun[[#This Row],[LotFrontage]]="NA",0,fun[[#This Row],[LotFrontage]])</f>
        <v>90</v>
      </c>
      <c r="J620">
        <v>11694</v>
      </c>
      <c r="K620" t="s">
        <v>108</v>
      </c>
      <c r="L620" t="s">
        <v>109</v>
      </c>
      <c r="M620" t="s">
        <v>110</v>
      </c>
      <c r="N620" t="s">
        <v>111</v>
      </c>
      <c r="O620" t="s">
        <v>112</v>
      </c>
      <c r="P620" t="s">
        <v>113</v>
      </c>
      <c r="Q620" t="s">
        <v>114</v>
      </c>
      <c r="R620" t="s">
        <v>180</v>
      </c>
      <c r="S620" t="s">
        <v>116</v>
      </c>
      <c r="T620" t="s">
        <v>116</v>
      </c>
      <c r="U620" t="s">
        <v>117</v>
      </c>
      <c r="V620" t="s">
        <v>141</v>
      </c>
      <c r="W620">
        <v>9</v>
      </c>
      <c r="X620">
        <v>5</v>
      </c>
      <c r="Y620">
        <v>2007</v>
      </c>
      <c r="Z620">
        <v>2007</v>
      </c>
      <c r="AA620" t="s">
        <v>178</v>
      </c>
      <c r="AB620" t="s">
        <v>120</v>
      </c>
      <c r="AC620" t="s">
        <v>206</v>
      </c>
      <c r="AD620" t="s">
        <v>207</v>
      </c>
      <c r="AE620" t="s">
        <v>122</v>
      </c>
      <c r="AF620">
        <v>452</v>
      </c>
      <c r="AG620" t="s">
        <v>130</v>
      </c>
      <c r="AH620">
        <f>IF(fun[[#This Row],[ExterQual]]="Ex",5,IF(fun[[#This Row],[ExterQual]]="Gd",4,IF(fun[[#This Row],[ExterQual]]="TA",3,IF(fun[[#This Row],[ExterQual]]="Fa",2,1))))</f>
        <v>5</v>
      </c>
      <c r="AI620" t="s">
        <v>124</v>
      </c>
      <c r="AJ620">
        <f>IF(fun[[#This Row],[ExterCond]]="Ex",5,IF(fun[[#This Row],[ExterCond]]="Gd",4,IF(fun[[#This Row],[ExterCond]]="TA",3,IF(fun[[#This Row],[ExterCond]]="Fa",2,1))))</f>
        <v>3</v>
      </c>
      <c r="AK620" t="s">
        <v>125</v>
      </c>
      <c r="AL620" t="s">
        <v>130</v>
      </c>
      <c r="AM620">
        <f>IF(fun[[#This Row],[BsmtQual]]="Ex",5,IF(fun[[#This Row],[BsmtQual]]="Gd",4,IF(fun[[#This Row],[BsmtQual]]="TA",3,IF(fun[[#This Row],[BsmtQual]]="Fa",2,IF(fun[[#This Row],[BsmtQual]]="Po",1,0)))))</f>
        <v>5</v>
      </c>
      <c r="AN620" t="s">
        <v>124</v>
      </c>
      <c r="AO620">
        <f>IF(fun[[#This Row],[BsmtCond]]="Ex",5,IF(fun[[#This Row],[BsmtCond]]="Gd",4,IF(fun[[#This Row],[BsmtCond]]="TA",3,IF(fun[[#This Row],[BsmtCond]]="Fa",2,IF(fun[[#This Row],[BsmtCond]]="Po",1,0)))))</f>
        <v>3</v>
      </c>
      <c r="AP620" t="s">
        <v>156</v>
      </c>
      <c r="AQ620">
        <f>IF(fun[[#This Row],[BsmtExposure]]="Gd",3,IF(fun[[#This Row],[BsmtExposure]]="Av",2,IF(fun[[#This Row],[BsmtExposure]]="Mn",1,0)))</f>
        <v>2</v>
      </c>
      <c r="AR620" t="s">
        <v>127</v>
      </c>
      <c r="AS620">
        <v>48</v>
      </c>
      <c r="AT620" t="s">
        <v>128</v>
      </c>
      <c r="AU620">
        <v>0</v>
      </c>
      <c r="AV620">
        <v>1774</v>
      </c>
      <c r="AW620">
        <v>1822</v>
      </c>
      <c r="AX620" t="s">
        <v>129</v>
      </c>
      <c r="AY620" t="s">
        <v>130</v>
      </c>
      <c r="AZ620">
        <f>IF(fun[[#This Row],[HeatingQC]]="Ex",5,IF(fun[[#This Row],[HeatingQC]]="Gd",4,IF(fun[[#This Row],[HeatingQC]]="TA",3,IF(fun[[#This Row],[HeatingQC]]="Fa",2,IF(fun[[#This Row],[HeatingQC]]="Po",1,0)))))</f>
        <v>5</v>
      </c>
      <c r="BA620" t="s">
        <v>131</v>
      </c>
      <c r="BB620" t="s">
        <v>132</v>
      </c>
      <c r="BC620">
        <v>1828</v>
      </c>
      <c r="BD620">
        <v>0</v>
      </c>
      <c r="BE620">
        <v>0</v>
      </c>
      <c r="BF620">
        <v>1828</v>
      </c>
      <c r="BG620">
        <f>LOG(fun[[#This Row],[GrLivArea]])</f>
        <v>3.2619761913978125</v>
      </c>
      <c r="BH620">
        <v>0</v>
      </c>
      <c r="BI620">
        <v>0</v>
      </c>
      <c r="BJ620">
        <f>fun[[#This Row],[BsmtFullBath]]+(0.5*fun[[#This Row],[BsmtHalfBath]])</f>
        <v>0</v>
      </c>
      <c r="BK620">
        <v>2</v>
      </c>
      <c r="BL620">
        <v>0</v>
      </c>
      <c r="BM620">
        <f>fun[[#This Row],[HalfBath]]+fun[[#This Row],[TOTBaseBath]]+fun[[#This Row],[FullBath]]</f>
        <v>2</v>
      </c>
      <c r="BN620">
        <v>3</v>
      </c>
      <c r="BO620">
        <v>1</v>
      </c>
      <c r="BP620" t="s">
        <v>123</v>
      </c>
      <c r="BQ620">
        <f>IF(fun[[#This Row],[KitchenQual]]="Ex",5,IF(fun[[#This Row],[KitchenQual]]="Gd",4,IF(fun[[#This Row],[KitchenQual]]="TA",3,IF(fun[[#This Row],[KitchenQual]]="Fa",2,0))))</f>
        <v>4</v>
      </c>
      <c r="BR620">
        <v>9</v>
      </c>
      <c r="BS620" t="s">
        <v>133</v>
      </c>
      <c r="BT620">
        <v>1</v>
      </c>
      <c r="BU620" t="s">
        <v>123</v>
      </c>
      <c r="BV620">
        <f>IF(fun[[#This Row],[FireplaceQu]]="Ex",5,IF(fun[[#This Row],[FireplaceQu]]="Gd",4,IF(fun[[#This Row],[FireplaceQu]]="TA",3,IF(fun[[#This Row],[FireplaceQu]]="Fa",2,0))))</f>
        <v>4</v>
      </c>
      <c r="BW620" t="s">
        <v>134</v>
      </c>
      <c r="BX620">
        <v>2007</v>
      </c>
      <c r="BY620" t="s">
        <v>128</v>
      </c>
      <c r="BZ620">
        <v>3</v>
      </c>
      <c r="CA620">
        <v>774</v>
      </c>
      <c r="CB620" t="s">
        <v>124</v>
      </c>
      <c r="CC620">
        <f>IF(fun[[#This Row],[GarageQual]]="Ex",5,IF(fun[[#This Row],[GarageQual]]="Gd",4,IF(fun[[#This Row],[GarageQual]]="TA",3,IF(fun[[#This Row],[GarageQual]]="Fa",2,IF(fun[[#This Row],[GarageQual]]="Po",1,0)))))</f>
        <v>3</v>
      </c>
      <c r="CD620" t="s">
        <v>124</v>
      </c>
      <c r="CE620">
        <f>IF(fun[[#This Row],[GarageCond]]="Ex",5,IF(fun[[#This Row],[GarageCond]]="Gd",4,IF(fun[[#This Row],[GarageCond]]="TA",3,IF(fun[[#This Row],[GarageCond]]="Fa",2,IF(fun[[#This Row],[GarageCond]]="Po",1,0)))))</f>
        <v>3</v>
      </c>
      <c r="CF620" t="s">
        <v>131</v>
      </c>
      <c r="CG620">
        <v>0</v>
      </c>
      <c r="CH620">
        <v>108</v>
      </c>
      <c r="CI620">
        <v>0</v>
      </c>
      <c r="CJ620">
        <v>0</v>
      </c>
      <c r="CK620">
        <v>260</v>
      </c>
      <c r="CL620">
        <f>(0.5*fun[[#This Row],[WoodDeckSF]])+fun[[#This Row],[OpenPorchSF]]+(2*fun[[#This Row],[EnclosedPorch]])+(1.5*fun[[#This Row],[3SsnPorch]])+fun[[#This Row],[ScreenPorch]]</f>
        <v>368</v>
      </c>
      <c r="CM620">
        <v>0</v>
      </c>
      <c r="CN620" t="s">
        <v>109</v>
      </c>
      <c r="CO620">
        <f>IF(fun[[#This Row],[PoolQC]]="Ex",5,IF(fun[[#This Row],[PoolQC]]="Gd",4,IF(fun[[#This Row],[PoolQC]]="TA",3,IF(fun[[#This Row],[PoolQC]]="Fa",2,IF(fun[[#This Row],[PoolQC]]="Po",1,0)))))</f>
        <v>0</v>
      </c>
      <c r="CP620" t="s">
        <v>109</v>
      </c>
      <c r="CQ620" t="s">
        <v>109</v>
      </c>
      <c r="CR620">
        <v>0</v>
      </c>
      <c r="CS620">
        <v>7</v>
      </c>
      <c r="CT620">
        <v>2007</v>
      </c>
      <c r="CU620" t="s">
        <v>184</v>
      </c>
      <c r="CV620" t="s">
        <v>185</v>
      </c>
      <c r="CW620">
        <f>COUNTIF(fun[[#This Row],[Id]:[SaleCondition]],0)</f>
        <v>16</v>
      </c>
      <c r="CX620">
        <f>COUNTIF(fun[[#This Row],[Id]:[SaleCondition]],"NA")</f>
        <v>4</v>
      </c>
      <c r="CY620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620">
        <f>fun[NUM_ExCond]+fun[NUM_BsmtCond]+fun[NUM_GarCond]</f>
        <v>9</v>
      </c>
      <c r="DA6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128</v>
      </c>
      <c r="DB6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85.25</v>
      </c>
      <c r="DC620">
        <v>314813</v>
      </c>
    </row>
    <row r="621" spans="1:107" x14ac:dyDescent="0.25">
      <c r="A621">
        <v>620</v>
      </c>
      <c r="B621">
        <v>60</v>
      </c>
      <c r="C621" t="s">
        <v>107</v>
      </c>
      <c r="D621">
        <f>IF(fun[[#This Row],[MSZoning]]="RL",1,0)</f>
        <v>1</v>
      </c>
      <c r="E621">
        <f>IF(fun[[#This Row],[rl]]="RM",1,0)</f>
        <v>0</v>
      </c>
      <c r="F621">
        <f>IF(fun[[#This Row],[rm]]="RH",1,0)</f>
        <v>0</v>
      </c>
      <c r="G621">
        <f>IF(fun[[#This Row],[rh]]="C (all)",1,0)</f>
        <v>0</v>
      </c>
      <c r="H621">
        <v>85</v>
      </c>
      <c r="I621">
        <f>IF(fun[[#This Row],[LotFrontage]]="NA",0,fun[[#This Row],[LotFrontage]])</f>
        <v>85</v>
      </c>
      <c r="J621">
        <v>12244</v>
      </c>
      <c r="K621" t="s">
        <v>108</v>
      </c>
      <c r="L621" t="s">
        <v>109</v>
      </c>
      <c r="M621" t="s">
        <v>110</v>
      </c>
      <c r="N621" t="s">
        <v>111</v>
      </c>
      <c r="O621" t="s">
        <v>112</v>
      </c>
      <c r="P621" t="s">
        <v>113</v>
      </c>
      <c r="Q621" t="s">
        <v>114</v>
      </c>
      <c r="R621" t="s">
        <v>215</v>
      </c>
      <c r="S621" t="s">
        <v>116</v>
      </c>
      <c r="T621" t="s">
        <v>116</v>
      </c>
      <c r="U621" t="s">
        <v>117</v>
      </c>
      <c r="V621" t="s">
        <v>118</v>
      </c>
      <c r="W621">
        <v>8</v>
      </c>
      <c r="X621">
        <v>5</v>
      </c>
      <c r="Y621">
        <v>2003</v>
      </c>
      <c r="Z621">
        <v>2003</v>
      </c>
      <c r="AA621" t="s">
        <v>178</v>
      </c>
      <c r="AB621" t="s">
        <v>120</v>
      </c>
      <c r="AC621" t="s">
        <v>121</v>
      </c>
      <c r="AD621" t="s">
        <v>121</v>
      </c>
      <c r="AE621" t="s">
        <v>163</v>
      </c>
      <c r="AF621">
        <v>226</v>
      </c>
      <c r="AG621" t="s">
        <v>123</v>
      </c>
      <c r="AH621">
        <f>IF(fun[[#This Row],[ExterQual]]="Ex",5,IF(fun[[#This Row],[ExterQual]]="Gd",4,IF(fun[[#This Row],[ExterQual]]="TA",3,IF(fun[[#This Row],[ExterQual]]="Fa",2,1))))</f>
        <v>4</v>
      </c>
      <c r="AI621" t="s">
        <v>124</v>
      </c>
      <c r="AJ621">
        <f>IF(fun[[#This Row],[ExterCond]]="Ex",5,IF(fun[[#This Row],[ExterCond]]="Gd",4,IF(fun[[#This Row],[ExterCond]]="TA",3,IF(fun[[#This Row],[ExterCond]]="Fa",2,1))))</f>
        <v>3</v>
      </c>
      <c r="AK621" t="s">
        <v>125</v>
      </c>
      <c r="AL621" t="s">
        <v>123</v>
      </c>
      <c r="AM621">
        <f>IF(fun[[#This Row],[BsmtQual]]="Ex",5,IF(fun[[#This Row],[BsmtQual]]="Gd",4,IF(fun[[#This Row],[BsmtQual]]="TA",3,IF(fun[[#This Row],[BsmtQual]]="Fa",2,IF(fun[[#This Row],[BsmtQual]]="Po",1,0)))))</f>
        <v>4</v>
      </c>
      <c r="AN621" t="s">
        <v>124</v>
      </c>
      <c r="AO621">
        <f>IF(fun[[#This Row],[BsmtCond]]="Ex",5,IF(fun[[#This Row],[BsmtCond]]="Gd",4,IF(fun[[#This Row],[BsmtCond]]="TA",3,IF(fun[[#This Row],[BsmtCond]]="Fa",2,IF(fun[[#This Row],[BsmtCond]]="Po",1,0)))))</f>
        <v>3</v>
      </c>
      <c r="AP621" t="s">
        <v>123</v>
      </c>
      <c r="AQ621">
        <f>IF(fun[[#This Row],[BsmtExposure]]="Gd",3,IF(fun[[#This Row],[BsmtExposure]]="Av",2,IF(fun[[#This Row],[BsmtExposure]]="Mn",1,0)))</f>
        <v>3</v>
      </c>
      <c r="AR621" t="s">
        <v>127</v>
      </c>
      <c r="AS621">
        <v>871</v>
      </c>
      <c r="AT621" t="s">
        <v>128</v>
      </c>
      <c r="AU621">
        <v>0</v>
      </c>
      <c r="AV621">
        <v>611</v>
      </c>
      <c r="AW621">
        <v>1482</v>
      </c>
      <c r="AX621" t="s">
        <v>129</v>
      </c>
      <c r="AY621" t="s">
        <v>130</v>
      </c>
      <c r="AZ621">
        <f>IF(fun[[#This Row],[HeatingQC]]="Ex",5,IF(fun[[#This Row],[HeatingQC]]="Gd",4,IF(fun[[#This Row],[HeatingQC]]="TA",3,IF(fun[[#This Row],[HeatingQC]]="Fa",2,IF(fun[[#This Row],[HeatingQC]]="Po",1,0)))))</f>
        <v>5</v>
      </c>
      <c r="BA621" t="s">
        <v>131</v>
      </c>
      <c r="BB621" t="s">
        <v>132</v>
      </c>
      <c r="BC621">
        <v>1482</v>
      </c>
      <c r="BD621">
        <v>780</v>
      </c>
      <c r="BE621">
        <v>0</v>
      </c>
      <c r="BF621">
        <v>2262</v>
      </c>
      <c r="BG621">
        <f>LOG(fun[[#This Row],[GrLivArea]])</f>
        <v>3.3544926005894364</v>
      </c>
      <c r="BH621">
        <v>1</v>
      </c>
      <c r="BI621">
        <v>0</v>
      </c>
      <c r="BJ621">
        <f>fun[[#This Row],[BsmtFullBath]]+(0.5*fun[[#This Row],[BsmtHalfBath]])</f>
        <v>1</v>
      </c>
      <c r="BK621">
        <v>2</v>
      </c>
      <c r="BL621">
        <v>1</v>
      </c>
      <c r="BM621">
        <f>fun[[#This Row],[HalfBath]]+fun[[#This Row],[TOTBaseBath]]+fun[[#This Row],[FullBath]]</f>
        <v>4</v>
      </c>
      <c r="BN621">
        <v>4</v>
      </c>
      <c r="BO621">
        <v>1</v>
      </c>
      <c r="BP621" t="s">
        <v>123</v>
      </c>
      <c r="BQ621">
        <f>IF(fun[[#This Row],[KitchenQual]]="Ex",5,IF(fun[[#This Row],[KitchenQual]]="Gd",4,IF(fun[[#This Row],[KitchenQual]]="TA",3,IF(fun[[#This Row],[KitchenQual]]="Fa",2,0))))</f>
        <v>4</v>
      </c>
      <c r="BR621">
        <v>10</v>
      </c>
      <c r="BS621" t="s">
        <v>133</v>
      </c>
      <c r="BT621">
        <v>2</v>
      </c>
      <c r="BU621" t="s">
        <v>123</v>
      </c>
      <c r="BV621">
        <f>IF(fun[[#This Row],[FireplaceQu]]="Ex",5,IF(fun[[#This Row],[FireplaceQu]]="Gd",4,IF(fun[[#This Row],[FireplaceQu]]="TA",3,IF(fun[[#This Row],[FireplaceQu]]="Fa",2,0))))</f>
        <v>4</v>
      </c>
      <c r="BW621" t="s">
        <v>134</v>
      </c>
      <c r="BX621">
        <v>2003</v>
      </c>
      <c r="BY621" t="s">
        <v>183</v>
      </c>
      <c r="BZ621">
        <v>3</v>
      </c>
      <c r="CA621">
        <v>749</v>
      </c>
      <c r="CB621" t="s">
        <v>124</v>
      </c>
      <c r="CC621">
        <f>IF(fun[[#This Row],[GarageQual]]="Ex",5,IF(fun[[#This Row],[GarageQual]]="Gd",4,IF(fun[[#This Row],[GarageQual]]="TA",3,IF(fun[[#This Row],[GarageQual]]="Fa",2,IF(fun[[#This Row],[GarageQual]]="Po",1,0)))))</f>
        <v>3</v>
      </c>
      <c r="CD621" t="s">
        <v>124</v>
      </c>
      <c r="CE621">
        <f>IF(fun[[#This Row],[GarageCond]]="Ex",5,IF(fun[[#This Row],[GarageCond]]="Gd",4,IF(fun[[#This Row],[GarageCond]]="TA",3,IF(fun[[#This Row],[GarageCond]]="Fa",2,IF(fun[[#This Row],[GarageCond]]="Po",1,0)))))</f>
        <v>3</v>
      </c>
      <c r="CF621" t="s">
        <v>131</v>
      </c>
      <c r="CG621">
        <v>168</v>
      </c>
      <c r="CH621">
        <v>0</v>
      </c>
      <c r="CI621">
        <v>0</v>
      </c>
      <c r="CJ621">
        <v>0</v>
      </c>
      <c r="CK621">
        <v>0</v>
      </c>
      <c r="CL621">
        <f>(0.5*fun[[#This Row],[WoodDeckSF]])+fun[[#This Row],[OpenPorchSF]]+(2*fun[[#This Row],[EnclosedPorch]])+(1.5*fun[[#This Row],[3SsnPorch]])+fun[[#This Row],[ScreenPorch]]</f>
        <v>84</v>
      </c>
      <c r="CM621">
        <v>0</v>
      </c>
      <c r="CN621" t="s">
        <v>109</v>
      </c>
      <c r="CO621">
        <f>IF(fun[[#This Row],[PoolQC]]="Ex",5,IF(fun[[#This Row],[PoolQC]]="Gd",4,IF(fun[[#This Row],[PoolQC]]="TA",3,IF(fun[[#This Row],[PoolQC]]="Fa",2,IF(fun[[#This Row],[PoolQC]]="Po",1,0)))))</f>
        <v>0</v>
      </c>
      <c r="CP621" t="s">
        <v>109</v>
      </c>
      <c r="CQ621" t="s">
        <v>109</v>
      </c>
      <c r="CR621">
        <v>0</v>
      </c>
      <c r="CS621">
        <v>8</v>
      </c>
      <c r="CT621">
        <v>2008</v>
      </c>
      <c r="CU621" t="s">
        <v>136</v>
      </c>
      <c r="CV621" t="s">
        <v>137</v>
      </c>
      <c r="CW621">
        <f>COUNTIF(fun[[#This Row],[Id]:[SaleCondition]],0)</f>
        <v>13</v>
      </c>
      <c r="CX621">
        <f>COUNTIF(fun[[#This Row],[Id]:[SaleCondition]],"NA")</f>
        <v>4</v>
      </c>
      <c r="CY621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621">
        <f>fun[NUM_ExCond]+fun[NUM_BsmtCond]+fun[NUM_GarCond]</f>
        <v>9</v>
      </c>
      <c r="DA6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6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621">
        <v>305000</v>
      </c>
    </row>
    <row r="622" spans="1:107" x14ac:dyDescent="0.25">
      <c r="A622">
        <v>621</v>
      </c>
      <c r="B622">
        <v>30</v>
      </c>
      <c r="C622" t="s">
        <v>107</v>
      </c>
      <c r="D622">
        <f>IF(fun[[#This Row],[MSZoning]]="RL",1,0)</f>
        <v>1</v>
      </c>
      <c r="E622">
        <f>IF(fun[[#This Row],[rl]]="RM",1,0)</f>
        <v>0</v>
      </c>
      <c r="F622">
        <f>IF(fun[[#This Row],[rm]]="RH",1,0)</f>
        <v>0</v>
      </c>
      <c r="G622">
        <f>IF(fun[[#This Row],[rh]]="C (all)",1,0)</f>
        <v>0</v>
      </c>
      <c r="H622">
        <v>45</v>
      </c>
      <c r="I622">
        <f>IF(fun[[#This Row],[LotFrontage]]="NA",0,fun[[#This Row],[LotFrontage]])</f>
        <v>45</v>
      </c>
      <c r="J622">
        <v>8248</v>
      </c>
      <c r="K622" t="s">
        <v>108</v>
      </c>
      <c r="L622" t="s">
        <v>200</v>
      </c>
      <c r="M622" t="s">
        <v>110</v>
      </c>
      <c r="N622" t="s">
        <v>111</v>
      </c>
      <c r="O622" t="s">
        <v>112</v>
      </c>
      <c r="P622" t="s">
        <v>113</v>
      </c>
      <c r="Q622" t="s">
        <v>114</v>
      </c>
      <c r="R622" t="s">
        <v>211</v>
      </c>
      <c r="S622" t="s">
        <v>116</v>
      </c>
      <c r="T622" t="s">
        <v>116</v>
      </c>
      <c r="U622" t="s">
        <v>117</v>
      </c>
      <c r="V622" t="s">
        <v>141</v>
      </c>
      <c r="W622">
        <v>3</v>
      </c>
      <c r="X622">
        <v>3</v>
      </c>
      <c r="Y622">
        <v>1914</v>
      </c>
      <c r="Z622">
        <v>1950</v>
      </c>
      <c r="AA622" t="s">
        <v>119</v>
      </c>
      <c r="AB622" t="s">
        <v>120</v>
      </c>
      <c r="AC622" t="s">
        <v>229</v>
      </c>
      <c r="AD622" t="s">
        <v>229</v>
      </c>
      <c r="AE622" t="s">
        <v>143</v>
      </c>
      <c r="AF622">
        <v>0</v>
      </c>
      <c r="AG622" t="s">
        <v>124</v>
      </c>
      <c r="AH622">
        <f>IF(fun[[#This Row],[ExterQual]]="Ex",5,IF(fun[[#This Row],[ExterQual]]="Gd",4,IF(fun[[#This Row],[ExterQual]]="TA",3,IF(fun[[#This Row],[ExterQual]]="Fa",2,1))))</f>
        <v>3</v>
      </c>
      <c r="AI622" t="s">
        <v>124</v>
      </c>
      <c r="AJ622">
        <f>IF(fun[[#This Row],[ExterCond]]="Ex",5,IF(fun[[#This Row],[ExterCond]]="Gd",4,IF(fun[[#This Row],[ExterCond]]="TA",3,IF(fun[[#This Row],[ExterCond]]="Fa",2,1))))</f>
        <v>3</v>
      </c>
      <c r="AK622" t="s">
        <v>152</v>
      </c>
      <c r="AL622" t="s">
        <v>124</v>
      </c>
      <c r="AM622">
        <f>IF(fun[[#This Row],[BsmtQual]]="Ex",5,IF(fun[[#This Row],[BsmtQual]]="Gd",4,IF(fun[[#This Row],[BsmtQual]]="TA",3,IF(fun[[#This Row],[BsmtQual]]="Fa",2,IF(fun[[#This Row],[BsmtQual]]="Po",1,0)))))</f>
        <v>3</v>
      </c>
      <c r="AN622" t="s">
        <v>124</v>
      </c>
      <c r="AO622">
        <f>IF(fun[[#This Row],[BsmtCond]]="Ex",5,IF(fun[[#This Row],[BsmtCond]]="Gd",4,IF(fun[[#This Row],[BsmtCond]]="TA",3,IF(fun[[#This Row],[BsmtCond]]="Fa",2,IF(fun[[#This Row],[BsmtCond]]="Po",1,0)))))</f>
        <v>3</v>
      </c>
      <c r="AP622" t="s">
        <v>126</v>
      </c>
      <c r="AQ622">
        <f>IF(fun[[#This Row],[BsmtExposure]]="Gd",3,IF(fun[[#This Row],[BsmtExposure]]="Av",2,IF(fun[[#This Row],[BsmtExposure]]="Mn",1,0)))</f>
        <v>0</v>
      </c>
      <c r="AR622" t="s">
        <v>167</v>
      </c>
      <c r="AS622">
        <v>41</v>
      </c>
      <c r="AT622" t="s">
        <v>128</v>
      </c>
      <c r="AU622">
        <v>0</v>
      </c>
      <c r="AV622">
        <v>823</v>
      </c>
      <c r="AW622">
        <v>864</v>
      </c>
      <c r="AX622" t="s">
        <v>129</v>
      </c>
      <c r="AY622" t="s">
        <v>124</v>
      </c>
      <c r="AZ622">
        <f>IF(fun[[#This Row],[HeatingQC]]="Ex",5,IF(fun[[#This Row],[HeatingQC]]="Gd",4,IF(fun[[#This Row],[HeatingQC]]="TA",3,IF(fun[[#This Row],[HeatingQC]]="Fa",2,IF(fun[[#This Row],[HeatingQC]]="Po",1,0)))))</f>
        <v>3</v>
      </c>
      <c r="BA622" t="s">
        <v>203</v>
      </c>
      <c r="BB622" t="s">
        <v>171</v>
      </c>
      <c r="BC622">
        <v>864</v>
      </c>
      <c r="BD622">
        <v>0</v>
      </c>
      <c r="BE622">
        <v>0</v>
      </c>
      <c r="BF622">
        <v>864</v>
      </c>
      <c r="BG622">
        <f>LOG(fun[[#This Row],[GrLivArea]])</f>
        <v>2.9365137424788932</v>
      </c>
      <c r="BH622">
        <v>1</v>
      </c>
      <c r="BI622">
        <v>0</v>
      </c>
      <c r="BJ622">
        <f>fun[[#This Row],[BsmtFullBath]]+(0.5*fun[[#This Row],[BsmtHalfBath]])</f>
        <v>1</v>
      </c>
      <c r="BK622">
        <v>1</v>
      </c>
      <c r="BL622">
        <v>0</v>
      </c>
      <c r="BM622">
        <f>fun[[#This Row],[HalfBath]]+fun[[#This Row],[TOTBaseBath]]+fun[[#This Row],[FullBath]]</f>
        <v>2</v>
      </c>
      <c r="BN622">
        <v>2</v>
      </c>
      <c r="BO622">
        <v>1</v>
      </c>
      <c r="BP622" t="s">
        <v>124</v>
      </c>
      <c r="BQ622">
        <f>IF(fun[[#This Row],[KitchenQual]]="Ex",5,IF(fun[[#This Row],[KitchenQual]]="Gd",4,IF(fun[[#This Row],[KitchenQual]]="TA",3,IF(fun[[#This Row],[KitchenQual]]="Fa",2,0))))</f>
        <v>3</v>
      </c>
      <c r="BR622">
        <v>5</v>
      </c>
      <c r="BS622" t="s">
        <v>133</v>
      </c>
      <c r="BT622">
        <v>0</v>
      </c>
      <c r="BU622" t="s">
        <v>109</v>
      </c>
      <c r="BV622">
        <f>IF(fun[[#This Row],[FireplaceQu]]="Ex",5,IF(fun[[#This Row],[FireplaceQu]]="Gd",4,IF(fun[[#This Row],[FireplaceQu]]="TA",3,IF(fun[[#This Row],[FireplaceQu]]="Fa",2,0))))</f>
        <v>0</v>
      </c>
      <c r="BW622" t="s">
        <v>109</v>
      </c>
      <c r="BX622" t="s">
        <v>109</v>
      </c>
      <c r="BY622" t="s">
        <v>109</v>
      </c>
      <c r="BZ622">
        <v>0</v>
      </c>
      <c r="CA622">
        <v>0</v>
      </c>
      <c r="CB622" t="s">
        <v>109</v>
      </c>
      <c r="CC622">
        <f>IF(fun[[#This Row],[GarageQual]]="Ex",5,IF(fun[[#This Row],[GarageQual]]="Gd",4,IF(fun[[#This Row],[GarageQual]]="TA",3,IF(fun[[#This Row],[GarageQual]]="Fa",2,IF(fun[[#This Row],[GarageQual]]="Po",1,0)))))</f>
        <v>0</v>
      </c>
      <c r="CD622" t="s">
        <v>109</v>
      </c>
      <c r="CE622">
        <f>IF(fun[[#This Row],[GarageCond]]="Ex",5,IF(fun[[#This Row],[GarageCond]]="Gd",4,IF(fun[[#This Row],[GarageCond]]="TA",3,IF(fun[[#This Row],[GarageCond]]="Fa",2,IF(fun[[#This Row],[GarageCond]]="Po",1,0)))))</f>
        <v>0</v>
      </c>
      <c r="CF622" t="s">
        <v>203</v>
      </c>
      <c r="CG622">
        <v>0</v>
      </c>
      <c r="CH622">
        <v>0</v>
      </c>
      <c r="CI622">
        <v>100</v>
      </c>
      <c r="CJ622">
        <v>0</v>
      </c>
      <c r="CK622">
        <v>0</v>
      </c>
      <c r="CL622">
        <f>(0.5*fun[[#This Row],[WoodDeckSF]])+fun[[#This Row],[OpenPorchSF]]+(2*fun[[#This Row],[EnclosedPorch]])+(1.5*fun[[#This Row],[3SsnPorch]])+fun[[#This Row],[ScreenPorch]]</f>
        <v>200</v>
      </c>
      <c r="CM622">
        <v>0</v>
      </c>
      <c r="CN622" t="s">
        <v>109</v>
      </c>
      <c r="CO622">
        <f>IF(fun[[#This Row],[PoolQC]]="Ex",5,IF(fun[[#This Row],[PoolQC]]="Gd",4,IF(fun[[#This Row],[PoolQC]]="TA",3,IF(fun[[#This Row],[PoolQC]]="Fa",2,IF(fun[[#This Row],[PoolQC]]="Po",1,0)))))</f>
        <v>0</v>
      </c>
      <c r="CP622" t="s">
        <v>109</v>
      </c>
      <c r="CQ622" t="s">
        <v>109</v>
      </c>
      <c r="CR622">
        <v>0</v>
      </c>
      <c r="CS622">
        <v>9</v>
      </c>
      <c r="CT622">
        <v>2008</v>
      </c>
      <c r="CU622" t="s">
        <v>136</v>
      </c>
      <c r="CV622" t="s">
        <v>137</v>
      </c>
      <c r="CW622">
        <f>COUNTIF(fun[[#This Row],[Id]:[SaleCondition]],0)</f>
        <v>23</v>
      </c>
      <c r="CX622">
        <f>COUNTIF(fun[[#This Row],[Id]:[SaleCondition]],"NA")</f>
        <v>9</v>
      </c>
      <c r="CY622">
        <f>fun[[#This Row],[OverallQual]]+fun[[#This Row],[NUM_ExQual]]+fun[[#This Row],[NUM_BsmtQual]]+fun[[#This Row],[NUM_Heat]]+fun[[#This Row],[NUM_KitchQual]]+fun[[#This Row],[NUM_GarQual]]+fun[[#This Row],[NUM_Pool]]+fun[NUM_Fire]</f>
        <v>15</v>
      </c>
      <c r="CZ622">
        <f>fun[NUM_ExCond]+fun[NUM_BsmtCond]+fun[NUM_GarCond]</f>
        <v>6</v>
      </c>
      <c r="DA6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42</v>
      </c>
      <c r="DB6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28.5</v>
      </c>
      <c r="DC622">
        <v>67000</v>
      </c>
    </row>
    <row r="623" spans="1:107" x14ac:dyDescent="0.25">
      <c r="A623">
        <v>622</v>
      </c>
      <c r="B623">
        <v>60</v>
      </c>
      <c r="C623" t="s">
        <v>107</v>
      </c>
      <c r="D623">
        <f>IF(fun[[#This Row],[MSZoning]]="RL",1,0)</f>
        <v>1</v>
      </c>
      <c r="E623">
        <f>IF(fun[[#This Row],[rl]]="RM",1,0)</f>
        <v>0</v>
      </c>
      <c r="F623">
        <f>IF(fun[[#This Row],[rm]]="RH",1,0)</f>
        <v>0</v>
      </c>
      <c r="G623">
        <f>IF(fun[[#This Row],[rh]]="C (all)",1,0)</f>
        <v>0</v>
      </c>
      <c r="H623">
        <v>90</v>
      </c>
      <c r="I623">
        <f>IF(fun[[#This Row],[LotFrontage]]="NA",0,fun[[#This Row],[LotFrontage]])</f>
        <v>90</v>
      </c>
      <c r="J623">
        <v>10800</v>
      </c>
      <c r="K623" t="s">
        <v>108</v>
      </c>
      <c r="L623" t="s">
        <v>109</v>
      </c>
      <c r="M623" t="s">
        <v>110</v>
      </c>
      <c r="N623" t="s">
        <v>111</v>
      </c>
      <c r="O623" t="s">
        <v>112</v>
      </c>
      <c r="P623" t="s">
        <v>113</v>
      </c>
      <c r="Q623" t="s">
        <v>114</v>
      </c>
      <c r="R623" t="s">
        <v>164</v>
      </c>
      <c r="S623" t="s">
        <v>116</v>
      </c>
      <c r="T623" t="s">
        <v>116</v>
      </c>
      <c r="U623" t="s">
        <v>117</v>
      </c>
      <c r="V623" t="s">
        <v>118</v>
      </c>
      <c r="W623">
        <v>6</v>
      </c>
      <c r="X623">
        <v>7</v>
      </c>
      <c r="Y623">
        <v>1974</v>
      </c>
      <c r="Z623">
        <v>1997</v>
      </c>
      <c r="AA623" t="s">
        <v>119</v>
      </c>
      <c r="AB623" t="s">
        <v>120</v>
      </c>
      <c r="AC623" t="s">
        <v>166</v>
      </c>
      <c r="AD623" t="s">
        <v>166</v>
      </c>
      <c r="AE623" t="s">
        <v>143</v>
      </c>
      <c r="AF623">
        <v>0</v>
      </c>
      <c r="AG623" t="s">
        <v>124</v>
      </c>
      <c r="AH623">
        <f>IF(fun[[#This Row],[ExterQual]]="Ex",5,IF(fun[[#This Row],[ExterQual]]="Gd",4,IF(fun[[#This Row],[ExterQual]]="TA",3,IF(fun[[#This Row],[ExterQual]]="Fa",2,1))))</f>
        <v>3</v>
      </c>
      <c r="AI623" t="s">
        <v>124</v>
      </c>
      <c r="AJ623">
        <f>IF(fun[[#This Row],[ExterCond]]="Ex",5,IF(fun[[#This Row],[ExterCond]]="Gd",4,IF(fun[[#This Row],[ExterCond]]="TA",3,IF(fun[[#This Row],[ExterCond]]="Fa",2,1))))</f>
        <v>3</v>
      </c>
      <c r="AK623" t="s">
        <v>144</v>
      </c>
      <c r="AL623" t="s">
        <v>124</v>
      </c>
      <c r="AM623">
        <f>IF(fun[[#This Row],[BsmtQual]]="Ex",5,IF(fun[[#This Row],[BsmtQual]]="Gd",4,IF(fun[[#This Row],[BsmtQual]]="TA",3,IF(fun[[#This Row],[BsmtQual]]="Fa",2,IF(fun[[#This Row],[BsmtQual]]="Po",1,0)))))</f>
        <v>3</v>
      </c>
      <c r="AN623" t="s">
        <v>124</v>
      </c>
      <c r="AO623">
        <f>IF(fun[[#This Row],[BsmtCond]]="Ex",5,IF(fun[[#This Row],[BsmtCond]]="Gd",4,IF(fun[[#This Row],[BsmtCond]]="TA",3,IF(fun[[#This Row],[BsmtCond]]="Fa",2,IF(fun[[#This Row],[BsmtCond]]="Po",1,0)))))</f>
        <v>3</v>
      </c>
      <c r="AP623" t="s">
        <v>126</v>
      </c>
      <c r="AQ623">
        <f>IF(fun[[#This Row],[BsmtExposure]]="Gd",3,IF(fun[[#This Row],[BsmtExposure]]="Av",2,IF(fun[[#This Row],[BsmtExposure]]="Mn",1,0)))</f>
        <v>0</v>
      </c>
      <c r="AR623" t="s">
        <v>145</v>
      </c>
      <c r="AS623">
        <v>956</v>
      </c>
      <c r="AT623" t="s">
        <v>179</v>
      </c>
      <c r="AU623">
        <v>182</v>
      </c>
      <c r="AV623">
        <v>384</v>
      </c>
      <c r="AW623">
        <v>1522</v>
      </c>
      <c r="AX623" t="s">
        <v>129</v>
      </c>
      <c r="AY623" t="s">
        <v>124</v>
      </c>
      <c r="AZ623">
        <f>IF(fun[[#This Row],[HeatingQC]]="Ex",5,IF(fun[[#This Row],[HeatingQC]]="Gd",4,IF(fun[[#This Row],[HeatingQC]]="TA",3,IF(fun[[#This Row],[HeatingQC]]="Fa",2,IF(fun[[#This Row],[HeatingQC]]="Po",1,0)))))</f>
        <v>3</v>
      </c>
      <c r="BA623" t="s">
        <v>131</v>
      </c>
      <c r="BB623" t="s">
        <v>132</v>
      </c>
      <c r="BC623">
        <v>1548</v>
      </c>
      <c r="BD623">
        <v>1066</v>
      </c>
      <c r="BE623">
        <v>0</v>
      </c>
      <c r="BF623">
        <v>2614</v>
      </c>
      <c r="BG623">
        <f>LOG(fun[[#This Row],[GrLivArea]])</f>
        <v>3.4173055832445254</v>
      </c>
      <c r="BH623">
        <v>0</v>
      </c>
      <c r="BI623">
        <v>0</v>
      </c>
      <c r="BJ623">
        <f>fun[[#This Row],[BsmtFullBath]]+(0.5*fun[[#This Row],[BsmtHalfBath]])</f>
        <v>0</v>
      </c>
      <c r="BK623">
        <v>2</v>
      </c>
      <c r="BL623">
        <v>1</v>
      </c>
      <c r="BM623">
        <f>fun[[#This Row],[HalfBath]]+fun[[#This Row],[TOTBaseBath]]+fun[[#This Row],[FullBath]]</f>
        <v>3</v>
      </c>
      <c r="BN623">
        <v>4</v>
      </c>
      <c r="BO623">
        <v>1</v>
      </c>
      <c r="BP623" t="s">
        <v>124</v>
      </c>
      <c r="BQ623">
        <f>IF(fun[[#This Row],[KitchenQual]]="Ex",5,IF(fun[[#This Row],[KitchenQual]]="Gd",4,IF(fun[[#This Row],[KitchenQual]]="TA",3,IF(fun[[#This Row],[KitchenQual]]="Fa",2,0))))</f>
        <v>3</v>
      </c>
      <c r="BR623">
        <v>9</v>
      </c>
      <c r="BS623" t="s">
        <v>133</v>
      </c>
      <c r="BT623">
        <v>1</v>
      </c>
      <c r="BU623" t="s">
        <v>124</v>
      </c>
      <c r="BV623">
        <f>IF(fun[[#This Row],[FireplaceQu]]="Ex",5,IF(fun[[#This Row],[FireplaceQu]]="Gd",4,IF(fun[[#This Row],[FireplaceQu]]="TA",3,IF(fun[[#This Row],[FireplaceQu]]="Fa",2,0))))</f>
        <v>3</v>
      </c>
      <c r="BW623" t="s">
        <v>134</v>
      </c>
      <c r="BX623">
        <v>1974</v>
      </c>
      <c r="BY623" t="s">
        <v>135</v>
      </c>
      <c r="BZ623">
        <v>2</v>
      </c>
      <c r="CA623">
        <v>624</v>
      </c>
      <c r="CB623" t="s">
        <v>124</v>
      </c>
      <c r="CC623">
        <f>IF(fun[[#This Row],[GarageQual]]="Ex",5,IF(fun[[#This Row],[GarageQual]]="Gd",4,IF(fun[[#This Row],[GarageQual]]="TA",3,IF(fun[[#This Row],[GarageQual]]="Fa",2,IF(fun[[#This Row],[GarageQual]]="Po",1,0)))))</f>
        <v>3</v>
      </c>
      <c r="CD623" t="s">
        <v>124</v>
      </c>
      <c r="CE623">
        <f>IF(fun[[#This Row],[GarageCond]]="Ex",5,IF(fun[[#This Row],[GarageCond]]="Gd",4,IF(fun[[#This Row],[GarageCond]]="TA",3,IF(fun[[#This Row],[GarageCond]]="Fa",2,IF(fun[[#This Row],[GarageCond]]="Po",1,0)))))</f>
        <v>3</v>
      </c>
      <c r="CF623" t="s">
        <v>131</v>
      </c>
      <c r="CG623">
        <v>38</v>
      </c>
      <c r="CH623">
        <v>243</v>
      </c>
      <c r="CI623">
        <v>0</v>
      </c>
      <c r="CJ623">
        <v>0</v>
      </c>
      <c r="CK623">
        <v>0</v>
      </c>
      <c r="CL623">
        <f>(0.5*fun[[#This Row],[WoodDeckSF]])+fun[[#This Row],[OpenPorchSF]]+(2*fun[[#This Row],[EnclosedPorch]])+(1.5*fun[[#This Row],[3SsnPorch]])+fun[[#This Row],[ScreenPorch]]</f>
        <v>262</v>
      </c>
      <c r="CM623">
        <v>0</v>
      </c>
      <c r="CN623" t="s">
        <v>109</v>
      </c>
      <c r="CO623">
        <f>IF(fun[[#This Row],[PoolQC]]="Ex",5,IF(fun[[#This Row],[PoolQC]]="Gd",4,IF(fun[[#This Row],[PoolQC]]="TA",3,IF(fun[[#This Row],[PoolQC]]="Fa",2,IF(fun[[#This Row],[PoolQC]]="Po",1,0)))))</f>
        <v>0</v>
      </c>
      <c r="CP623" t="s">
        <v>109</v>
      </c>
      <c r="CQ623" t="s">
        <v>109</v>
      </c>
      <c r="CR623">
        <v>0</v>
      </c>
      <c r="CS623">
        <v>6</v>
      </c>
      <c r="CT623">
        <v>2008</v>
      </c>
      <c r="CU623" t="s">
        <v>136</v>
      </c>
      <c r="CV623" t="s">
        <v>137</v>
      </c>
      <c r="CW623">
        <f>COUNTIF(fun[[#This Row],[Id]:[SaleCondition]],0)</f>
        <v>15</v>
      </c>
      <c r="CX623">
        <f>COUNTIF(fun[[#This Row],[Id]:[SaleCondition]],"NA")</f>
        <v>4</v>
      </c>
      <c r="CY623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623">
        <f>fun[NUM_ExCond]+fun[NUM_BsmtCond]+fun[NUM_GarCond]</f>
        <v>9</v>
      </c>
      <c r="DA6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6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</v>
      </c>
      <c r="DC623">
        <v>240000</v>
      </c>
    </row>
    <row r="624" spans="1:107" x14ac:dyDescent="0.25">
      <c r="A624">
        <v>623</v>
      </c>
      <c r="B624">
        <v>20</v>
      </c>
      <c r="C624" t="s">
        <v>107</v>
      </c>
      <c r="D624">
        <f>IF(fun[[#This Row],[MSZoning]]="RL",1,0)</f>
        <v>1</v>
      </c>
      <c r="E624">
        <f>IF(fun[[#This Row],[rl]]="RM",1,0)</f>
        <v>0</v>
      </c>
      <c r="F624">
        <f>IF(fun[[#This Row],[rm]]="RH",1,0)</f>
        <v>0</v>
      </c>
      <c r="G624">
        <f>IF(fun[[#This Row],[rh]]="C (all)",1,0)</f>
        <v>0</v>
      </c>
      <c r="H624">
        <v>71</v>
      </c>
      <c r="I624">
        <f>IF(fun[[#This Row],[LotFrontage]]="NA",0,fun[[#This Row],[LotFrontage]])</f>
        <v>71</v>
      </c>
      <c r="J624">
        <v>7064</v>
      </c>
      <c r="K624" t="s">
        <v>108</v>
      </c>
      <c r="L624" t="s">
        <v>109</v>
      </c>
      <c r="M624" t="s">
        <v>110</v>
      </c>
      <c r="N624" t="s">
        <v>111</v>
      </c>
      <c r="O624" t="s">
        <v>112</v>
      </c>
      <c r="P624" t="s">
        <v>113</v>
      </c>
      <c r="Q624" t="s">
        <v>114</v>
      </c>
      <c r="R624" t="s">
        <v>177</v>
      </c>
      <c r="S624" t="s">
        <v>116</v>
      </c>
      <c r="T624" t="s">
        <v>116</v>
      </c>
      <c r="U624" t="s">
        <v>117</v>
      </c>
      <c r="V624" t="s">
        <v>141</v>
      </c>
      <c r="W624">
        <v>5</v>
      </c>
      <c r="X624">
        <v>6</v>
      </c>
      <c r="Y624">
        <v>1977</v>
      </c>
      <c r="Z624">
        <v>1977</v>
      </c>
      <c r="AA624" t="s">
        <v>119</v>
      </c>
      <c r="AB624" t="s">
        <v>120</v>
      </c>
      <c r="AC624" t="s">
        <v>187</v>
      </c>
      <c r="AD624" t="s">
        <v>187</v>
      </c>
      <c r="AE624" t="s">
        <v>122</v>
      </c>
      <c r="AF624">
        <v>153</v>
      </c>
      <c r="AG624" t="s">
        <v>124</v>
      </c>
      <c r="AH624">
        <f>IF(fun[[#This Row],[ExterQual]]="Ex",5,IF(fun[[#This Row],[ExterQual]]="Gd",4,IF(fun[[#This Row],[ExterQual]]="TA",3,IF(fun[[#This Row],[ExterQual]]="Fa",2,1))))</f>
        <v>3</v>
      </c>
      <c r="AI624" t="s">
        <v>124</v>
      </c>
      <c r="AJ624">
        <f>IF(fun[[#This Row],[ExterCond]]="Ex",5,IF(fun[[#This Row],[ExterCond]]="Gd",4,IF(fun[[#This Row],[ExterCond]]="TA",3,IF(fun[[#This Row],[ExterCond]]="Fa",2,1))))</f>
        <v>3</v>
      </c>
      <c r="AK624" t="s">
        <v>144</v>
      </c>
      <c r="AL624" t="s">
        <v>124</v>
      </c>
      <c r="AM624">
        <f>IF(fun[[#This Row],[BsmtQual]]="Ex",5,IF(fun[[#This Row],[BsmtQual]]="Gd",4,IF(fun[[#This Row],[BsmtQual]]="TA",3,IF(fun[[#This Row],[BsmtQual]]="Fa",2,IF(fun[[#This Row],[BsmtQual]]="Po",1,0)))))</f>
        <v>3</v>
      </c>
      <c r="AN624" t="s">
        <v>124</v>
      </c>
      <c r="AO624">
        <f>IF(fun[[#This Row],[BsmtCond]]="Ex",5,IF(fun[[#This Row],[BsmtCond]]="Gd",4,IF(fun[[#This Row],[BsmtCond]]="TA",3,IF(fun[[#This Row],[BsmtCond]]="Fa",2,IF(fun[[#This Row],[BsmtCond]]="Po",1,0)))))</f>
        <v>3</v>
      </c>
      <c r="AP624" t="s">
        <v>126</v>
      </c>
      <c r="AQ624">
        <f>IF(fun[[#This Row],[BsmtExposure]]="Gd",3,IF(fun[[#This Row],[BsmtExposure]]="Av",2,IF(fun[[#This Row],[BsmtExposure]]="Mn",1,0)))</f>
        <v>0</v>
      </c>
      <c r="AR624" t="s">
        <v>167</v>
      </c>
      <c r="AS624">
        <v>560</v>
      </c>
      <c r="AT624" t="s">
        <v>128</v>
      </c>
      <c r="AU624">
        <v>0</v>
      </c>
      <c r="AV624">
        <v>420</v>
      </c>
      <c r="AW624">
        <v>980</v>
      </c>
      <c r="AX624" t="s">
        <v>129</v>
      </c>
      <c r="AY624" t="s">
        <v>124</v>
      </c>
      <c r="AZ624">
        <f>IF(fun[[#This Row],[HeatingQC]]="Ex",5,IF(fun[[#This Row],[HeatingQC]]="Gd",4,IF(fun[[#This Row],[HeatingQC]]="TA",3,IF(fun[[#This Row],[HeatingQC]]="Fa",2,IF(fun[[#This Row],[HeatingQC]]="Po",1,0)))))</f>
        <v>3</v>
      </c>
      <c r="BA624" t="s">
        <v>131</v>
      </c>
      <c r="BB624" t="s">
        <v>132</v>
      </c>
      <c r="BC624">
        <v>980</v>
      </c>
      <c r="BD624">
        <v>0</v>
      </c>
      <c r="BE624">
        <v>0</v>
      </c>
      <c r="BF624">
        <v>980</v>
      </c>
      <c r="BG624">
        <f>LOG(fun[[#This Row],[GrLivArea]])</f>
        <v>2.9912260756924947</v>
      </c>
      <c r="BH624">
        <v>0</v>
      </c>
      <c r="BI624">
        <v>0</v>
      </c>
      <c r="BJ624">
        <f>fun[[#This Row],[BsmtFullBath]]+(0.5*fun[[#This Row],[BsmtHalfBath]])</f>
        <v>0</v>
      </c>
      <c r="BK624">
        <v>1</v>
      </c>
      <c r="BL624">
        <v>0</v>
      </c>
      <c r="BM624">
        <f>fun[[#This Row],[HalfBath]]+fun[[#This Row],[TOTBaseBath]]+fun[[#This Row],[FullBath]]</f>
        <v>1</v>
      </c>
      <c r="BN624">
        <v>3</v>
      </c>
      <c r="BO624">
        <v>1</v>
      </c>
      <c r="BP624" t="s">
        <v>124</v>
      </c>
      <c r="BQ624">
        <f>IF(fun[[#This Row],[KitchenQual]]="Ex",5,IF(fun[[#This Row],[KitchenQual]]="Gd",4,IF(fun[[#This Row],[KitchenQual]]="TA",3,IF(fun[[#This Row],[KitchenQual]]="Fa",2,0))))</f>
        <v>3</v>
      </c>
      <c r="BR624">
        <v>6</v>
      </c>
      <c r="BS624" t="s">
        <v>133</v>
      </c>
      <c r="BT624">
        <v>0</v>
      </c>
      <c r="BU624" t="s">
        <v>109</v>
      </c>
      <c r="BV624">
        <f>IF(fun[[#This Row],[FireplaceQu]]="Ex",5,IF(fun[[#This Row],[FireplaceQu]]="Gd",4,IF(fun[[#This Row],[FireplaceQu]]="TA",3,IF(fun[[#This Row],[FireplaceQu]]="Fa",2,0))))</f>
        <v>0</v>
      </c>
      <c r="BW624" t="s">
        <v>153</v>
      </c>
      <c r="BX624">
        <v>1986</v>
      </c>
      <c r="BY624" t="s">
        <v>128</v>
      </c>
      <c r="BZ624">
        <v>2</v>
      </c>
      <c r="CA624">
        <v>484</v>
      </c>
      <c r="CB624" t="s">
        <v>124</v>
      </c>
      <c r="CC624">
        <f>IF(fun[[#This Row],[GarageQual]]="Ex",5,IF(fun[[#This Row],[GarageQual]]="Gd",4,IF(fun[[#This Row],[GarageQual]]="TA",3,IF(fun[[#This Row],[GarageQual]]="Fa",2,IF(fun[[#This Row],[GarageQual]]="Po",1,0)))))</f>
        <v>3</v>
      </c>
      <c r="CD624" t="s">
        <v>124</v>
      </c>
      <c r="CE624">
        <f>IF(fun[[#This Row],[GarageCond]]="Ex",5,IF(fun[[#This Row],[GarageCond]]="Gd",4,IF(fun[[#This Row],[GarageCond]]="TA",3,IF(fun[[#This Row],[GarageCond]]="Fa",2,IF(fun[[#This Row],[GarageCond]]="Po",1,0)))))</f>
        <v>3</v>
      </c>
      <c r="CF624" t="s">
        <v>131</v>
      </c>
      <c r="CG624">
        <v>192</v>
      </c>
      <c r="CH624">
        <v>0</v>
      </c>
      <c r="CI624">
        <v>0</v>
      </c>
      <c r="CJ624">
        <v>0</v>
      </c>
      <c r="CK624">
        <v>0</v>
      </c>
      <c r="CL624">
        <f>(0.5*fun[[#This Row],[WoodDeckSF]])+fun[[#This Row],[OpenPorchSF]]+(2*fun[[#This Row],[EnclosedPorch]])+(1.5*fun[[#This Row],[3SsnPorch]])+fun[[#This Row],[ScreenPorch]]</f>
        <v>96</v>
      </c>
      <c r="CM624">
        <v>0</v>
      </c>
      <c r="CN624" t="s">
        <v>109</v>
      </c>
      <c r="CO624">
        <f>IF(fun[[#This Row],[PoolQC]]="Ex",5,IF(fun[[#This Row],[PoolQC]]="Gd",4,IF(fun[[#This Row],[PoolQC]]="TA",3,IF(fun[[#This Row],[PoolQC]]="Fa",2,IF(fun[[#This Row],[PoolQC]]="Po",1,0)))))</f>
        <v>0</v>
      </c>
      <c r="CP624" t="s">
        <v>109</v>
      </c>
      <c r="CQ624" t="s">
        <v>109</v>
      </c>
      <c r="CR624">
        <v>0</v>
      </c>
      <c r="CS624">
        <v>7</v>
      </c>
      <c r="CT624">
        <v>2009</v>
      </c>
      <c r="CU624" t="s">
        <v>136</v>
      </c>
      <c r="CV624" t="s">
        <v>137</v>
      </c>
      <c r="CW624">
        <f>COUNTIF(fun[[#This Row],[Id]:[SaleCondition]],0)</f>
        <v>20</v>
      </c>
      <c r="CX624">
        <f>COUNTIF(fun[[#This Row],[Id]:[SaleCondition]],"NA")</f>
        <v>5</v>
      </c>
      <c r="CY62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624">
        <f>fun[NUM_ExCond]+fun[NUM_BsmtCond]+fun[NUM_GarCond]</f>
        <v>9</v>
      </c>
      <c r="DA6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6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624">
        <v>135000</v>
      </c>
    </row>
    <row r="625" spans="1:107" x14ac:dyDescent="0.25">
      <c r="A625">
        <v>624</v>
      </c>
      <c r="B625">
        <v>160</v>
      </c>
      <c r="C625" t="s">
        <v>218</v>
      </c>
      <c r="D625">
        <f>IF(fun[[#This Row],[MSZoning]]="RL",1,0)</f>
        <v>0</v>
      </c>
      <c r="E625">
        <f>IF(fun[[#This Row],[rl]]="RM",1,0)</f>
        <v>0</v>
      </c>
      <c r="F625">
        <f>IF(fun[[#This Row],[rm]]="RH",1,0)</f>
        <v>0</v>
      </c>
      <c r="G625">
        <f>IF(fun[[#This Row],[rh]]="C (all)",1,0)</f>
        <v>0</v>
      </c>
      <c r="H625" t="s">
        <v>109</v>
      </c>
      <c r="I625">
        <f>IF(fun[[#This Row],[LotFrontage]]="NA",0,fun[[#This Row],[LotFrontage]])</f>
        <v>0</v>
      </c>
      <c r="J625">
        <v>2117</v>
      </c>
      <c r="K625" t="s">
        <v>108</v>
      </c>
      <c r="L625" t="s">
        <v>109</v>
      </c>
      <c r="M625" t="s">
        <v>110</v>
      </c>
      <c r="N625" t="s">
        <v>111</v>
      </c>
      <c r="O625" t="s">
        <v>112</v>
      </c>
      <c r="P625" t="s">
        <v>113</v>
      </c>
      <c r="Q625" t="s">
        <v>114</v>
      </c>
      <c r="R625" t="s">
        <v>162</v>
      </c>
      <c r="S625" t="s">
        <v>116</v>
      </c>
      <c r="T625" t="s">
        <v>116</v>
      </c>
      <c r="U625" t="s">
        <v>205</v>
      </c>
      <c r="V625" t="s">
        <v>118</v>
      </c>
      <c r="W625">
        <v>6</v>
      </c>
      <c r="X625">
        <v>5</v>
      </c>
      <c r="Y625">
        <v>2000</v>
      </c>
      <c r="Z625">
        <v>2000</v>
      </c>
      <c r="AA625" t="s">
        <v>119</v>
      </c>
      <c r="AB625" t="s">
        <v>120</v>
      </c>
      <c r="AC625" t="s">
        <v>142</v>
      </c>
      <c r="AD625" t="s">
        <v>142</v>
      </c>
      <c r="AE625" t="s">
        <v>122</v>
      </c>
      <c r="AF625">
        <v>513</v>
      </c>
      <c r="AG625" t="s">
        <v>123</v>
      </c>
      <c r="AH625">
        <f>IF(fun[[#This Row],[ExterQual]]="Ex",5,IF(fun[[#This Row],[ExterQual]]="Gd",4,IF(fun[[#This Row],[ExterQual]]="TA",3,IF(fun[[#This Row],[ExterQual]]="Fa",2,1))))</f>
        <v>4</v>
      </c>
      <c r="AI625" t="s">
        <v>124</v>
      </c>
      <c r="AJ625">
        <f>IF(fun[[#This Row],[ExterCond]]="Ex",5,IF(fun[[#This Row],[ExterCond]]="Gd",4,IF(fun[[#This Row],[ExterCond]]="TA",3,IF(fun[[#This Row],[ExterCond]]="Fa",2,1))))</f>
        <v>3</v>
      </c>
      <c r="AK625" t="s">
        <v>125</v>
      </c>
      <c r="AL625" t="s">
        <v>123</v>
      </c>
      <c r="AM625">
        <f>IF(fun[[#This Row],[BsmtQual]]="Ex",5,IF(fun[[#This Row],[BsmtQual]]="Gd",4,IF(fun[[#This Row],[BsmtQual]]="TA",3,IF(fun[[#This Row],[BsmtQual]]="Fa",2,IF(fun[[#This Row],[BsmtQual]]="Po",1,0)))))</f>
        <v>4</v>
      </c>
      <c r="AN625" t="s">
        <v>124</v>
      </c>
      <c r="AO625">
        <f>IF(fun[[#This Row],[BsmtCond]]="Ex",5,IF(fun[[#This Row],[BsmtCond]]="Gd",4,IF(fun[[#This Row],[BsmtCond]]="TA",3,IF(fun[[#This Row],[BsmtCond]]="Fa",2,IF(fun[[#This Row],[BsmtCond]]="Po",1,0)))))</f>
        <v>3</v>
      </c>
      <c r="AP625" t="s">
        <v>126</v>
      </c>
      <c r="AQ625">
        <f>IF(fun[[#This Row],[BsmtExposure]]="Gd",3,IF(fun[[#This Row],[BsmtExposure]]="Av",2,IF(fun[[#This Row],[BsmtExposure]]="Mn",1,0)))</f>
        <v>0</v>
      </c>
      <c r="AR625" t="s">
        <v>127</v>
      </c>
      <c r="AS625">
        <v>420</v>
      </c>
      <c r="AT625" t="s">
        <v>128</v>
      </c>
      <c r="AU625">
        <v>0</v>
      </c>
      <c r="AV625">
        <v>336</v>
      </c>
      <c r="AW625">
        <v>756</v>
      </c>
      <c r="AX625" t="s">
        <v>129</v>
      </c>
      <c r="AY625" t="s">
        <v>130</v>
      </c>
      <c r="AZ625">
        <f>IF(fun[[#This Row],[HeatingQC]]="Ex",5,IF(fun[[#This Row],[HeatingQC]]="Gd",4,IF(fun[[#This Row],[HeatingQC]]="TA",3,IF(fun[[#This Row],[HeatingQC]]="Fa",2,IF(fun[[#This Row],[HeatingQC]]="Po",1,0)))))</f>
        <v>5</v>
      </c>
      <c r="BA625" t="s">
        <v>131</v>
      </c>
      <c r="BB625" t="s">
        <v>132</v>
      </c>
      <c r="BC625">
        <v>756</v>
      </c>
      <c r="BD625">
        <v>756</v>
      </c>
      <c r="BE625">
        <v>0</v>
      </c>
      <c r="BF625">
        <v>1512</v>
      </c>
      <c r="BG625">
        <f>LOG(fun[[#This Row],[GrLivArea]])</f>
        <v>3.1795517911651876</v>
      </c>
      <c r="BH625">
        <v>0</v>
      </c>
      <c r="BI625">
        <v>0</v>
      </c>
      <c r="BJ625">
        <f>fun[[#This Row],[BsmtFullBath]]+(0.5*fun[[#This Row],[BsmtHalfBath]])</f>
        <v>0</v>
      </c>
      <c r="BK625">
        <v>2</v>
      </c>
      <c r="BL625">
        <v>1</v>
      </c>
      <c r="BM625">
        <f>fun[[#This Row],[HalfBath]]+fun[[#This Row],[TOTBaseBath]]+fun[[#This Row],[FullBath]]</f>
        <v>3</v>
      </c>
      <c r="BN625">
        <v>2</v>
      </c>
      <c r="BO625">
        <v>1</v>
      </c>
      <c r="BP625" t="s">
        <v>123</v>
      </c>
      <c r="BQ625">
        <f>IF(fun[[#This Row],[KitchenQual]]="Ex",5,IF(fun[[#This Row],[KitchenQual]]="Gd",4,IF(fun[[#This Row],[KitchenQual]]="TA",3,IF(fun[[#This Row],[KitchenQual]]="Fa",2,0))))</f>
        <v>4</v>
      </c>
      <c r="BR625">
        <v>4</v>
      </c>
      <c r="BS625" t="s">
        <v>133</v>
      </c>
      <c r="BT625">
        <v>1</v>
      </c>
      <c r="BU625" t="s">
        <v>124</v>
      </c>
      <c r="BV625">
        <f>IF(fun[[#This Row],[FireplaceQu]]="Ex",5,IF(fun[[#This Row],[FireplaceQu]]="Gd",4,IF(fun[[#This Row],[FireplaceQu]]="TA",3,IF(fun[[#This Row],[FireplaceQu]]="Fa",2,0))))</f>
        <v>3</v>
      </c>
      <c r="BW625" t="s">
        <v>153</v>
      </c>
      <c r="BX625">
        <v>2000</v>
      </c>
      <c r="BY625" t="s">
        <v>128</v>
      </c>
      <c r="BZ625">
        <v>2</v>
      </c>
      <c r="CA625">
        <v>440</v>
      </c>
      <c r="CB625" t="s">
        <v>124</v>
      </c>
      <c r="CC625">
        <f>IF(fun[[#This Row],[GarageQual]]="Ex",5,IF(fun[[#This Row],[GarageQual]]="Gd",4,IF(fun[[#This Row],[GarageQual]]="TA",3,IF(fun[[#This Row],[GarageQual]]="Fa",2,IF(fun[[#This Row],[GarageQual]]="Po",1,0)))))</f>
        <v>3</v>
      </c>
      <c r="CD625" t="s">
        <v>124</v>
      </c>
      <c r="CE625">
        <f>IF(fun[[#This Row],[GarageCond]]="Ex",5,IF(fun[[#This Row],[GarageCond]]="Gd",4,IF(fun[[#This Row],[GarageCond]]="TA",3,IF(fun[[#This Row],[GarageCond]]="Fa",2,IF(fun[[#This Row],[GarageCond]]="Po",1,0)))))</f>
        <v>3</v>
      </c>
      <c r="CF625" t="s">
        <v>131</v>
      </c>
      <c r="CG625">
        <v>0</v>
      </c>
      <c r="CH625">
        <v>32</v>
      </c>
      <c r="CI625">
        <v>0</v>
      </c>
      <c r="CJ625">
        <v>0</v>
      </c>
      <c r="CK625">
        <v>0</v>
      </c>
      <c r="CL625">
        <f>(0.5*fun[[#This Row],[WoodDeckSF]])+fun[[#This Row],[OpenPorchSF]]+(2*fun[[#This Row],[EnclosedPorch]])+(1.5*fun[[#This Row],[3SsnPorch]])+fun[[#This Row],[ScreenPorch]]</f>
        <v>32</v>
      </c>
      <c r="CM625">
        <v>0</v>
      </c>
      <c r="CN625" t="s">
        <v>109</v>
      </c>
      <c r="CO625">
        <f>IF(fun[[#This Row],[PoolQC]]="Ex",5,IF(fun[[#This Row],[PoolQC]]="Gd",4,IF(fun[[#This Row],[PoolQC]]="TA",3,IF(fun[[#This Row],[PoolQC]]="Fa",2,IF(fun[[#This Row],[PoolQC]]="Po",1,0)))))</f>
        <v>0</v>
      </c>
      <c r="CP625" t="s">
        <v>109</v>
      </c>
      <c r="CQ625" t="s">
        <v>109</v>
      </c>
      <c r="CR625">
        <v>0</v>
      </c>
      <c r="CS625">
        <v>6</v>
      </c>
      <c r="CT625">
        <v>2007</v>
      </c>
      <c r="CU625" t="s">
        <v>136</v>
      </c>
      <c r="CV625" t="s">
        <v>137</v>
      </c>
      <c r="CW625">
        <f>COUNTIF(fun[[#This Row],[Id]:[SaleCondition]],0)</f>
        <v>18</v>
      </c>
      <c r="CX625">
        <f>COUNTIF(fun[[#This Row],[Id]:[SaleCondition]],"NA")</f>
        <v>5</v>
      </c>
      <c r="CY625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625">
        <f>fun[NUM_ExCond]+fun[NUM_BsmtCond]+fun[NUM_GarCond]</f>
        <v>9</v>
      </c>
      <c r="DA6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6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625">
        <v>168500</v>
      </c>
    </row>
    <row r="626" spans="1:107" x14ac:dyDescent="0.25">
      <c r="A626">
        <v>625</v>
      </c>
      <c r="B626">
        <v>60</v>
      </c>
      <c r="C626" t="s">
        <v>107</v>
      </c>
      <c r="D626">
        <f>IF(fun[[#This Row],[MSZoning]]="RL",1,0)</f>
        <v>1</v>
      </c>
      <c r="E626">
        <f>IF(fun[[#This Row],[rl]]="RM",1,0)</f>
        <v>0</v>
      </c>
      <c r="F626">
        <f>IF(fun[[#This Row],[rm]]="RH",1,0)</f>
        <v>0</v>
      </c>
      <c r="G626">
        <f>IF(fun[[#This Row],[rh]]="C (all)",1,0)</f>
        <v>0</v>
      </c>
      <c r="H626">
        <v>80</v>
      </c>
      <c r="I626">
        <f>IF(fun[[#This Row],[LotFrontage]]="NA",0,fun[[#This Row],[LotFrontage]])</f>
        <v>80</v>
      </c>
      <c r="J626">
        <v>10400</v>
      </c>
      <c r="K626" t="s">
        <v>108</v>
      </c>
      <c r="L626" t="s">
        <v>109</v>
      </c>
      <c r="M626" t="s">
        <v>110</v>
      </c>
      <c r="N626" t="s">
        <v>111</v>
      </c>
      <c r="O626" t="s">
        <v>112</v>
      </c>
      <c r="P626" t="s">
        <v>113</v>
      </c>
      <c r="Q626" t="s">
        <v>114</v>
      </c>
      <c r="R626" t="s">
        <v>164</v>
      </c>
      <c r="S626" t="s">
        <v>116</v>
      </c>
      <c r="T626" t="s">
        <v>116</v>
      </c>
      <c r="U626" t="s">
        <v>117</v>
      </c>
      <c r="V626" t="s">
        <v>118</v>
      </c>
      <c r="W626">
        <v>6</v>
      </c>
      <c r="X626">
        <v>5</v>
      </c>
      <c r="Y626">
        <v>1972</v>
      </c>
      <c r="Z626">
        <v>1972</v>
      </c>
      <c r="AA626" t="s">
        <v>119</v>
      </c>
      <c r="AB626" t="s">
        <v>120</v>
      </c>
      <c r="AC626" t="s">
        <v>121</v>
      </c>
      <c r="AD626" t="s">
        <v>121</v>
      </c>
      <c r="AE626" t="s">
        <v>143</v>
      </c>
      <c r="AF626">
        <v>288</v>
      </c>
      <c r="AG626" t="s">
        <v>124</v>
      </c>
      <c r="AH626">
        <f>IF(fun[[#This Row],[ExterQual]]="Ex",5,IF(fun[[#This Row],[ExterQual]]="Gd",4,IF(fun[[#This Row],[ExterQual]]="TA",3,IF(fun[[#This Row],[ExterQual]]="Fa",2,1))))</f>
        <v>3</v>
      </c>
      <c r="AI626" t="s">
        <v>124</v>
      </c>
      <c r="AJ626">
        <f>IF(fun[[#This Row],[ExterCond]]="Ex",5,IF(fun[[#This Row],[ExterCond]]="Gd",4,IF(fun[[#This Row],[ExterCond]]="TA",3,IF(fun[[#This Row],[ExterCond]]="Fa",2,1))))</f>
        <v>3</v>
      </c>
      <c r="AK626" t="s">
        <v>144</v>
      </c>
      <c r="AL626" t="s">
        <v>124</v>
      </c>
      <c r="AM626">
        <f>IF(fun[[#This Row],[BsmtQual]]="Ex",5,IF(fun[[#This Row],[BsmtQual]]="Gd",4,IF(fun[[#This Row],[BsmtQual]]="TA",3,IF(fun[[#This Row],[BsmtQual]]="Fa",2,IF(fun[[#This Row],[BsmtQual]]="Po",1,0)))))</f>
        <v>3</v>
      </c>
      <c r="AN626" t="s">
        <v>124</v>
      </c>
      <c r="AO626">
        <f>IF(fun[[#This Row],[BsmtCond]]="Ex",5,IF(fun[[#This Row],[BsmtCond]]="Gd",4,IF(fun[[#This Row],[BsmtCond]]="TA",3,IF(fun[[#This Row],[BsmtCond]]="Fa",2,IF(fun[[#This Row],[BsmtCond]]="Po",1,0)))))</f>
        <v>3</v>
      </c>
      <c r="AP626" t="s">
        <v>126</v>
      </c>
      <c r="AQ626">
        <f>IF(fun[[#This Row],[BsmtExposure]]="Gd",3,IF(fun[[#This Row],[BsmtExposure]]="Av",2,IF(fun[[#This Row],[BsmtExposure]]="Mn",1,0)))</f>
        <v>0</v>
      </c>
      <c r="AR626" t="s">
        <v>179</v>
      </c>
      <c r="AS626">
        <v>247</v>
      </c>
      <c r="AT626" t="s">
        <v>128</v>
      </c>
      <c r="AU626">
        <v>0</v>
      </c>
      <c r="AV626">
        <v>485</v>
      </c>
      <c r="AW626">
        <v>732</v>
      </c>
      <c r="AX626" t="s">
        <v>129</v>
      </c>
      <c r="AY626" t="s">
        <v>123</v>
      </c>
      <c r="AZ626">
        <f>IF(fun[[#This Row],[HeatingQC]]="Ex",5,IF(fun[[#This Row],[HeatingQC]]="Gd",4,IF(fun[[#This Row],[HeatingQC]]="TA",3,IF(fun[[#This Row],[HeatingQC]]="Fa",2,IF(fun[[#This Row],[HeatingQC]]="Po",1,0)))))</f>
        <v>4</v>
      </c>
      <c r="BA626" t="s">
        <v>131</v>
      </c>
      <c r="BB626" t="s">
        <v>132</v>
      </c>
      <c r="BC626">
        <v>1012</v>
      </c>
      <c r="BD626">
        <v>778</v>
      </c>
      <c r="BE626">
        <v>0</v>
      </c>
      <c r="BF626">
        <v>1790</v>
      </c>
      <c r="BG626">
        <f>LOG(fun[[#This Row],[GrLivArea]])</f>
        <v>3.2528530309798933</v>
      </c>
      <c r="BH626">
        <v>1</v>
      </c>
      <c r="BI626">
        <v>0</v>
      </c>
      <c r="BJ626">
        <f>fun[[#This Row],[BsmtFullBath]]+(0.5*fun[[#This Row],[BsmtHalfBath]])</f>
        <v>1</v>
      </c>
      <c r="BK626">
        <v>1</v>
      </c>
      <c r="BL626">
        <v>2</v>
      </c>
      <c r="BM626">
        <f>fun[[#This Row],[HalfBath]]+fun[[#This Row],[TOTBaseBath]]+fun[[#This Row],[FullBath]]</f>
        <v>4</v>
      </c>
      <c r="BN626">
        <v>4</v>
      </c>
      <c r="BO626">
        <v>1</v>
      </c>
      <c r="BP626" t="s">
        <v>124</v>
      </c>
      <c r="BQ626">
        <f>IF(fun[[#This Row],[KitchenQual]]="Ex",5,IF(fun[[#This Row],[KitchenQual]]="Gd",4,IF(fun[[#This Row],[KitchenQual]]="TA",3,IF(fun[[#This Row],[KitchenQual]]="Fa",2,0))))</f>
        <v>3</v>
      </c>
      <c r="BR626">
        <v>8</v>
      </c>
      <c r="BS626" t="s">
        <v>250</v>
      </c>
      <c r="BT626">
        <v>1</v>
      </c>
      <c r="BU626" t="s">
        <v>124</v>
      </c>
      <c r="BV626">
        <f>IF(fun[[#This Row],[FireplaceQu]]="Ex",5,IF(fun[[#This Row],[FireplaceQu]]="Gd",4,IF(fun[[#This Row],[FireplaceQu]]="TA",3,IF(fun[[#This Row],[FireplaceQu]]="Fa",2,0))))</f>
        <v>3</v>
      </c>
      <c r="BW626" t="s">
        <v>134</v>
      </c>
      <c r="BX626">
        <v>1972</v>
      </c>
      <c r="BY626" t="s">
        <v>135</v>
      </c>
      <c r="BZ626">
        <v>2</v>
      </c>
      <c r="CA626">
        <v>484</v>
      </c>
      <c r="CB626" t="s">
        <v>124</v>
      </c>
      <c r="CC626">
        <f>IF(fun[[#This Row],[GarageQual]]="Ex",5,IF(fun[[#This Row],[GarageQual]]="Gd",4,IF(fun[[#This Row],[GarageQual]]="TA",3,IF(fun[[#This Row],[GarageQual]]="Fa",2,IF(fun[[#This Row],[GarageQual]]="Po",1,0)))))</f>
        <v>3</v>
      </c>
      <c r="CD626" t="s">
        <v>124</v>
      </c>
      <c r="CE626">
        <f>IF(fun[[#This Row],[GarageCond]]="Ex",5,IF(fun[[#This Row],[GarageCond]]="Gd",4,IF(fun[[#This Row],[GarageCond]]="TA",3,IF(fun[[#This Row],[GarageCond]]="Fa",2,IF(fun[[#This Row],[GarageCond]]="Po",1,0)))))</f>
        <v>3</v>
      </c>
      <c r="CF626" t="s">
        <v>131</v>
      </c>
      <c r="CG626">
        <v>148</v>
      </c>
      <c r="CH626">
        <v>0</v>
      </c>
      <c r="CI626">
        <v>0</v>
      </c>
      <c r="CJ626">
        <v>0</v>
      </c>
      <c r="CK626">
        <v>147</v>
      </c>
      <c r="CL626">
        <f>(0.5*fun[[#This Row],[WoodDeckSF]])+fun[[#This Row],[OpenPorchSF]]+(2*fun[[#This Row],[EnclosedPorch]])+(1.5*fun[[#This Row],[3SsnPorch]])+fun[[#This Row],[ScreenPorch]]</f>
        <v>221</v>
      </c>
      <c r="CM626">
        <v>0</v>
      </c>
      <c r="CN626" t="s">
        <v>109</v>
      </c>
      <c r="CO626">
        <f>IF(fun[[#This Row],[PoolQC]]="Ex",5,IF(fun[[#This Row],[PoolQC]]="Gd",4,IF(fun[[#This Row],[PoolQC]]="TA",3,IF(fun[[#This Row],[PoolQC]]="Fa",2,IF(fun[[#This Row],[PoolQC]]="Po",1,0)))))</f>
        <v>0</v>
      </c>
      <c r="CP626" t="s">
        <v>109</v>
      </c>
      <c r="CQ626" t="s">
        <v>109</v>
      </c>
      <c r="CR626">
        <v>0</v>
      </c>
      <c r="CS626">
        <v>11</v>
      </c>
      <c r="CT626">
        <v>2006</v>
      </c>
      <c r="CU626" t="s">
        <v>136</v>
      </c>
      <c r="CV626" t="s">
        <v>137</v>
      </c>
      <c r="CW626">
        <f>COUNTIF(fun[[#This Row],[Id]:[SaleCondition]],0)</f>
        <v>13</v>
      </c>
      <c r="CX626">
        <f>COUNTIF(fun[[#This Row],[Id]:[SaleCondition]],"NA")</f>
        <v>4</v>
      </c>
      <c r="CY62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626">
        <f>fun[NUM_ExCond]+fun[NUM_BsmtCond]+fun[NUM_GarCond]</f>
        <v>9</v>
      </c>
      <c r="DA6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6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626">
        <v>165150</v>
      </c>
    </row>
    <row r="627" spans="1:107" x14ac:dyDescent="0.25">
      <c r="A627">
        <v>626</v>
      </c>
      <c r="B627">
        <v>20</v>
      </c>
      <c r="C627" t="s">
        <v>107</v>
      </c>
      <c r="D627">
        <f>IF(fun[[#This Row],[MSZoning]]="RL",1,0)</f>
        <v>1</v>
      </c>
      <c r="E627">
        <f>IF(fun[[#This Row],[rl]]="RM",1,0)</f>
        <v>0</v>
      </c>
      <c r="F627">
        <f>IF(fun[[#This Row],[rm]]="RH",1,0)</f>
        <v>0</v>
      </c>
      <c r="G627">
        <f>IF(fun[[#This Row],[rh]]="C (all)",1,0)</f>
        <v>0</v>
      </c>
      <c r="H627">
        <v>87</v>
      </c>
      <c r="I627">
        <f>IF(fun[[#This Row],[LotFrontage]]="NA",0,fun[[#This Row],[LotFrontage]])</f>
        <v>87</v>
      </c>
      <c r="J627">
        <v>10000</v>
      </c>
      <c r="K627" t="s">
        <v>108</v>
      </c>
      <c r="L627" t="s">
        <v>109</v>
      </c>
      <c r="M627" t="s">
        <v>146</v>
      </c>
      <c r="N627" t="s">
        <v>111</v>
      </c>
      <c r="O627" t="s">
        <v>112</v>
      </c>
      <c r="P627" t="s">
        <v>148</v>
      </c>
      <c r="Q627" t="s">
        <v>114</v>
      </c>
      <c r="R627" t="s">
        <v>188</v>
      </c>
      <c r="S627" t="s">
        <v>116</v>
      </c>
      <c r="T627" t="s">
        <v>116</v>
      </c>
      <c r="U627" t="s">
        <v>117</v>
      </c>
      <c r="V627" t="s">
        <v>141</v>
      </c>
      <c r="W627">
        <v>6</v>
      </c>
      <c r="X627">
        <v>6</v>
      </c>
      <c r="Y627">
        <v>1962</v>
      </c>
      <c r="Z627">
        <v>1962</v>
      </c>
      <c r="AA627" t="s">
        <v>178</v>
      </c>
      <c r="AB627" t="s">
        <v>120</v>
      </c>
      <c r="AC627" t="s">
        <v>150</v>
      </c>
      <c r="AD627" t="s">
        <v>150</v>
      </c>
      <c r="AE627" t="s">
        <v>122</v>
      </c>
      <c r="AF627">
        <v>261</v>
      </c>
      <c r="AG627" t="s">
        <v>124</v>
      </c>
      <c r="AH627">
        <f>IF(fun[[#This Row],[ExterQual]]="Ex",5,IF(fun[[#This Row],[ExterQual]]="Gd",4,IF(fun[[#This Row],[ExterQual]]="TA",3,IF(fun[[#This Row],[ExterQual]]="Fa",2,1))))</f>
        <v>3</v>
      </c>
      <c r="AI627" t="s">
        <v>124</v>
      </c>
      <c r="AJ627">
        <f>IF(fun[[#This Row],[ExterCond]]="Ex",5,IF(fun[[#This Row],[ExterCond]]="Gd",4,IF(fun[[#This Row],[ExterCond]]="TA",3,IF(fun[[#This Row],[ExterCond]]="Fa",2,1))))</f>
        <v>3</v>
      </c>
      <c r="AK627" t="s">
        <v>144</v>
      </c>
      <c r="AL627" t="s">
        <v>124</v>
      </c>
      <c r="AM627">
        <f>IF(fun[[#This Row],[BsmtQual]]="Ex",5,IF(fun[[#This Row],[BsmtQual]]="Gd",4,IF(fun[[#This Row],[BsmtQual]]="TA",3,IF(fun[[#This Row],[BsmtQual]]="Fa",2,IF(fun[[#This Row],[BsmtQual]]="Po",1,0)))))</f>
        <v>3</v>
      </c>
      <c r="AN627" t="s">
        <v>124</v>
      </c>
      <c r="AO627">
        <f>IF(fun[[#This Row],[BsmtCond]]="Ex",5,IF(fun[[#This Row],[BsmtCond]]="Gd",4,IF(fun[[#This Row],[BsmtCond]]="TA",3,IF(fun[[#This Row],[BsmtCond]]="Fa",2,IF(fun[[#This Row],[BsmtCond]]="Po",1,0)))))</f>
        <v>3</v>
      </c>
      <c r="AP627" t="s">
        <v>126</v>
      </c>
      <c r="AQ627">
        <f>IF(fun[[#This Row],[BsmtExposure]]="Gd",3,IF(fun[[#This Row],[BsmtExposure]]="Av",2,IF(fun[[#This Row],[BsmtExposure]]="Mn",1,0)))</f>
        <v>0</v>
      </c>
      <c r="AR627" t="s">
        <v>128</v>
      </c>
      <c r="AS627">
        <v>0</v>
      </c>
      <c r="AT627" t="s">
        <v>128</v>
      </c>
      <c r="AU627">
        <v>0</v>
      </c>
      <c r="AV627">
        <v>1116</v>
      </c>
      <c r="AW627">
        <v>1116</v>
      </c>
      <c r="AX627" t="s">
        <v>129</v>
      </c>
      <c r="AY627" t="s">
        <v>124</v>
      </c>
      <c r="AZ627">
        <f>IF(fun[[#This Row],[HeatingQC]]="Ex",5,IF(fun[[#This Row],[HeatingQC]]="Gd",4,IF(fun[[#This Row],[HeatingQC]]="TA",3,IF(fun[[#This Row],[HeatingQC]]="Fa",2,IF(fun[[#This Row],[HeatingQC]]="Po",1,0)))))</f>
        <v>3</v>
      </c>
      <c r="BA627" t="s">
        <v>131</v>
      </c>
      <c r="BB627" t="s">
        <v>132</v>
      </c>
      <c r="BC627">
        <v>1116</v>
      </c>
      <c r="BD627">
        <v>0</v>
      </c>
      <c r="BE627">
        <v>0</v>
      </c>
      <c r="BF627">
        <v>1116</v>
      </c>
      <c r="BG627">
        <f>LOG(fun[[#This Row],[GrLivArea]])</f>
        <v>3.0476641946015599</v>
      </c>
      <c r="BH627">
        <v>0</v>
      </c>
      <c r="BI627">
        <v>0</v>
      </c>
      <c r="BJ627">
        <f>fun[[#This Row],[BsmtFullBath]]+(0.5*fun[[#This Row],[BsmtHalfBath]])</f>
        <v>0</v>
      </c>
      <c r="BK627">
        <v>1</v>
      </c>
      <c r="BL627">
        <v>1</v>
      </c>
      <c r="BM627">
        <f>fun[[#This Row],[HalfBath]]+fun[[#This Row],[TOTBaseBath]]+fun[[#This Row],[FullBath]]</f>
        <v>2</v>
      </c>
      <c r="BN627">
        <v>3</v>
      </c>
      <c r="BO627">
        <v>1</v>
      </c>
      <c r="BP627" t="s">
        <v>124</v>
      </c>
      <c r="BQ627">
        <f>IF(fun[[#This Row],[KitchenQual]]="Ex",5,IF(fun[[#This Row],[KitchenQual]]="Gd",4,IF(fun[[#This Row],[KitchenQual]]="TA",3,IF(fun[[#This Row],[KitchenQual]]="Fa",2,0))))</f>
        <v>3</v>
      </c>
      <c r="BR627">
        <v>5</v>
      </c>
      <c r="BS627" t="s">
        <v>133</v>
      </c>
      <c r="BT627">
        <v>0</v>
      </c>
      <c r="BU627" t="s">
        <v>109</v>
      </c>
      <c r="BV627">
        <f>IF(fun[[#This Row],[FireplaceQu]]="Ex",5,IF(fun[[#This Row],[FireplaceQu]]="Gd",4,IF(fun[[#This Row],[FireplaceQu]]="TA",3,IF(fun[[#This Row],[FireplaceQu]]="Fa",2,0))))</f>
        <v>0</v>
      </c>
      <c r="BW627" t="s">
        <v>134</v>
      </c>
      <c r="BX627">
        <v>1962</v>
      </c>
      <c r="BY627" t="s">
        <v>128</v>
      </c>
      <c r="BZ627">
        <v>2</v>
      </c>
      <c r="CA627">
        <v>440</v>
      </c>
      <c r="CB627" t="s">
        <v>124</v>
      </c>
      <c r="CC627">
        <f>IF(fun[[#This Row],[GarageQual]]="Ex",5,IF(fun[[#This Row],[GarageQual]]="Gd",4,IF(fun[[#This Row],[GarageQual]]="TA",3,IF(fun[[#This Row],[GarageQual]]="Fa",2,IF(fun[[#This Row],[GarageQual]]="Po",1,0)))))</f>
        <v>3</v>
      </c>
      <c r="CD627" t="s">
        <v>124</v>
      </c>
      <c r="CE627">
        <f>IF(fun[[#This Row],[GarageCond]]="Ex",5,IF(fun[[#This Row],[GarageCond]]="Gd",4,IF(fun[[#This Row],[GarageCond]]="TA",3,IF(fun[[#This Row],[GarageCond]]="Fa",2,IF(fun[[#This Row],[GarageCond]]="Po",1,0)))))</f>
        <v>3</v>
      </c>
      <c r="CF627" t="s">
        <v>131</v>
      </c>
      <c r="CG627">
        <v>0</v>
      </c>
      <c r="CH627">
        <v>0</v>
      </c>
      <c r="CI627">
        <v>0</v>
      </c>
      <c r="CJ627">
        <v>0</v>
      </c>
      <c r="CK627">
        <v>385</v>
      </c>
      <c r="CL627">
        <f>(0.5*fun[[#This Row],[WoodDeckSF]])+fun[[#This Row],[OpenPorchSF]]+(2*fun[[#This Row],[EnclosedPorch]])+(1.5*fun[[#This Row],[3SsnPorch]])+fun[[#This Row],[ScreenPorch]]</f>
        <v>385</v>
      </c>
      <c r="CM627">
        <v>0</v>
      </c>
      <c r="CN627" t="s">
        <v>109</v>
      </c>
      <c r="CO627">
        <f>IF(fun[[#This Row],[PoolQC]]="Ex",5,IF(fun[[#This Row],[PoolQC]]="Gd",4,IF(fun[[#This Row],[PoolQC]]="TA",3,IF(fun[[#This Row],[PoolQC]]="Fa",2,IF(fun[[#This Row],[PoolQC]]="Po",1,0)))))</f>
        <v>0</v>
      </c>
      <c r="CP627" t="s">
        <v>109</v>
      </c>
      <c r="CQ627" t="s">
        <v>109</v>
      </c>
      <c r="CR627">
        <v>0</v>
      </c>
      <c r="CS627">
        <v>2</v>
      </c>
      <c r="CT627">
        <v>2010</v>
      </c>
      <c r="CU627" t="s">
        <v>136</v>
      </c>
      <c r="CV627" t="s">
        <v>137</v>
      </c>
      <c r="CW627">
        <f>COUNTIF(fun[[#This Row],[Id]:[SaleCondition]],0)</f>
        <v>20</v>
      </c>
      <c r="CX627">
        <f>COUNTIF(fun[[#This Row],[Id]:[SaleCondition]],"NA")</f>
        <v>5</v>
      </c>
      <c r="CY62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627">
        <f>fun[NUM_ExCond]+fun[NUM_BsmtCond]+fun[NUM_GarCond]</f>
        <v>9</v>
      </c>
      <c r="DA6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6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627">
        <v>160000</v>
      </c>
    </row>
    <row r="628" spans="1:107" x14ac:dyDescent="0.25">
      <c r="A628">
        <v>627</v>
      </c>
      <c r="B628">
        <v>20</v>
      </c>
      <c r="C628" t="s">
        <v>107</v>
      </c>
      <c r="D628">
        <f>IF(fun[[#This Row],[MSZoning]]="RL",1,0)</f>
        <v>1</v>
      </c>
      <c r="E628">
        <f>IF(fun[[#This Row],[rl]]="RM",1,0)</f>
        <v>0</v>
      </c>
      <c r="F628">
        <f>IF(fun[[#This Row],[rm]]="RH",1,0)</f>
        <v>0</v>
      </c>
      <c r="G628">
        <f>IF(fun[[#This Row],[rh]]="C (all)",1,0)</f>
        <v>0</v>
      </c>
      <c r="H628" t="s">
        <v>109</v>
      </c>
      <c r="I628">
        <f>IF(fun[[#This Row],[LotFrontage]]="NA",0,fun[[#This Row],[LotFrontage]])</f>
        <v>0</v>
      </c>
      <c r="J628">
        <v>12342</v>
      </c>
      <c r="K628" t="s">
        <v>108</v>
      </c>
      <c r="L628" t="s">
        <v>109</v>
      </c>
      <c r="M628" t="s">
        <v>146</v>
      </c>
      <c r="N628" t="s">
        <v>111</v>
      </c>
      <c r="O628" t="s">
        <v>112</v>
      </c>
      <c r="P628" t="s">
        <v>113</v>
      </c>
      <c r="Q628" t="s">
        <v>114</v>
      </c>
      <c r="R628" t="s">
        <v>188</v>
      </c>
      <c r="S628" t="s">
        <v>116</v>
      </c>
      <c r="T628" t="s">
        <v>116</v>
      </c>
      <c r="U628" t="s">
        <v>117</v>
      </c>
      <c r="V628" t="s">
        <v>141</v>
      </c>
      <c r="W628">
        <v>5</v>
      </c>
      <c r="X628">
        <v>5</v>
      </c>
      <c r="Y628">
        <v>1960</v>
      </c>
      <c r="Z628">
        <v>1978</v>
      </c>
      <c r="AA628" t="s">
        <v>178</v>
      </c>
      <c r="AB628" t="s">
        <v>120</v>
      </c>
      <c r="AC628" t="s">
        <v>150</v>
      </c>
      <c r="AD628" t="s">
        <v>150</v>
      </c>
      <c r="AE628" t="s">
        <v>143</v>
      </c>
      <c r="AF628">
        <v>0</v>
      </c>
      <c r="AG628" t="s">
        <v>124</v>
      </c>
      <c r="AH628">
        <f>IF(fun[[#This Row],[ExterQual]]="Ex",5,IF(fun[[#This Row],[ExterQual]]="Gd",4,IF(fun[[#This Row],[ExterQual]]="TA",3,IF(fun[[#This Row],[ExterQual]]="Fa",2,1))))</f>
        <v>3</v>
      </c>
      <c r="AI628" t="s">
        <v>124</v>
      </c>
      <c r="AJ628">
        <f>IF(fun[[#This Row],[ExterCond]]="Ex",5,IF(fun[[#This Row],[ExterCond]]="Gd",4,IF(fun[[#This Row],[ExterCond]]="TA",3,IF(fun[[#This Row],[ExterCond]]="Fa",2,1))))</f>
        <v>3</v>
      </c>
      <c r="AK628" t="s">
        <v>144</v>
      </c>
      <c r="AL628" t="s">
        <v>124</v>
      </c>
      <c r="AM628">
        <f>IF(fun[[#This Row],[BsmtQual]]="Ex",5,IF(fun[[#This Row],[BsmtQual]]="Gd",4,IF(fun[[#This Row],[BsmtQual]]="TA",3,IF(fun[[#This Row],[BsmtQual]]="Fa",2,IF(fun[[#This Row],[BsmtQual]]="Po",1,0)))))</f>
        <v>3</v>
      </c>
      <c r="AN628" t="s">
        <v>124</v>
      </c>
      <c r="AO628">
        <f>IF(fun[[#This Row],[BsmtCond]]="Ex",5,IF(fun[[#This Row],[BsmtCond]]="Gd",4,IF(fun[[#This Row],[BsmtCond]]="TA",3,IF(fun[[#This Row],[BsmtCond]]="Fa",2,IF(fun[[#This Row],[BsmtCond]]="Po",1,0)))))</f>
        <v>3</v>
      </c>
      <c r="AP628" t="s">
        <v>126</v>
      </c>
      <c r="AQ628">
        <f>IF(fun[[#This Row],[BsmtExposure]]="Gd",3,IF(fun[[#This Row],[BsmtExposure]]="Av",2,IF(fun[[#This Row],[BsmtExposure]]="Mn",1,0)))</f>
        <v>0</v>
      </c>
      <c r="AR628" t="s">
        <v>128</v>
      </c>
      <c r="AS628">
        <v>0</v>
      </c>
      <c r="AT628" t="s">
        <v>128</v>
      </c>
      <c r="AU628">
        <v>0</v>
      </c>
      <c r="AV628">
        <v>978</v>
      </c>
      <c r="AW628">
        <v>978</v>
      </c>
      <c r="AX628" t="s">
        <v>129</v>
      </c>
      <c r="AY628" t="s">
        <v>124</v>
      </c>
      <c r="AZ628">
        <f>IF(fun[[#This Row],[HeatingQC]]="Ex",5,IF(fun[[#This Row],[HeatingQC]]="Gd",4,IF(fun[[#This Row],[HeatingQC]]="TA",3,IF(fun[[#This Row],[HeatingQC]]="Fa",2,IF(fun[[#This Row],[HeatingQC]]="Po",1,0)))))</f>
        <v>3</v>
      </c>
      <c r="BA628" t="s">
        <v>131</v>
      </c>
      <c r="BB628" t="s">
        <v>132</v>
      </c>
      <c r="BC628">
        <v>1422</v>
      </c>
      <c r="BD628">
        <v>0</v>
      </c>
      <c r="BE628">
        <v>0</v>
      </c>
      <c r="BF628">
        <v>1422</v>
      </c>
      <c r="BG628">
        <f>LOG(fun[[#This Row],[GrLivArea]])</f>
        <v>3.1528995963937474</v>
      </c>
      <c r="BH628">
        <v>0</v>
      </c>
      <c r="BI628">
        <v>0</v>
      </c>
      <c r="BJ628">
        <f>fun[[#This Row],[BsmtFullBath]]+(0.5*fun[[#This Row],[BsmtHalfBath]])</f>
        <v>0</v>
      </c>
      <c r="BK628">
        <v>1</v>
      </c>
      <c r="BL628">
        <v>0</v>
      </c>
      <c r="BM628">
        <f>fun[[#This Row],[HalfBath]]+fun[[#This Row],[TOTBaseBath]]+fun[[#This Row],[FullBath]]</f>
        <v>1</v>
      </c>
      <c r="BN628">
        <v>3</v>
      </c>
      <c r="BO628">
        <v>1</v>
      </c>
      <c r="BP628" t="s">
        <v>124</v>
      </c>
      <c r="BQ628">
        <f>IF(fun[[#This Row],[KitchenQual]]="Ex",5,IF(fun[[#This Row],[KitchenQual]]="Gd",4,IF(fun[[#This Row],[KitchenQual]]="TA",3,IF(fun[[#This Row],[KitchenQual]]="Fa",2,0))))</f>
        <v>3</v>
      </c>
      <c r="BR628">
        <v>6</v>
      </c>
      <c r="BS628" t="s">
        <v>172</v>
      </c>
      <c r="BT628">
        <v>1</v>
      </c>
      <c r="BU628" t="s">
        <v>124</v>
      </c>
      <c r="BV628">
        <f>IF(fun[[#This Row],[FireplaceQu]]="Ex",5,IF(fun[[#This Row],[FireplaceQu]]="Gd",4,IF(fun[[#This Row],[FireplaceQu]]="TA",3,IF(fun[[#This Row],[FireplaceQu]]="Fa",2,0))))</f>
        <v>3</v>
      </c>
      <c r="BW628" t="s">
        <v>134</v>
      </c>
      <c r="BX628">
        <v>1960</v>
      </c>
      <c r="BY628" t="s">
        <v>135</v>
      </c>
      <c r="BZ628">
        <v>1</v>
      </c>
      <c r="CA628">
        <v>286</v>
      </c>
      <c r="CB628" t="s">
        <v>124</v>
      </c>
      <c r="CC628">
        <f>IF(fun[[#This Row],[GarageQual]]="Ex",5,IF(fun[[#This Row],[GarageQual]]="Gd",4,IF(fun[[#This Row],[GarageQual]]="TA",3,IF(fun[[#This Row],[GarageQual]]="Fa",2,IF(fun[[#This Row],[GarageQual]]="Po",1,0)))))</f>
        <v>3</v>
      </c>
      <c r="CD628" t="s">
        <v>124</v>
      </c>
      <c r="CE628">
        <f>IF(fun[[#This Row],[GarageCond]]="Ex",5,IF(fun[[#This Row],[GarageCond]]="Gd",4,IF(fun[[#This Row],[GarageCond]]="TA",3,IF(fun[[#This Row],[GarageCond]]="Fa",2,IF(fun[[#This Row],[GarageCond]]="Po",1,0)))))</f>
        <v>3</v>
      </c>
      <c r="CF628" t="s">
        <v>131</v>
      </c>
      <c r="CG628">
        <v>0</v>
      </c>
      <c r="CH628">
        <v>0</v>
      </c>
      <c r="CI628">
        <v>36</v>
      </c>
      <c r="CJ628">
        <v>0</v>
      </c>
      <c r="CK628">
        <v>0</v>
      </c>
      <c r="CL628">
        <f>(0.5*fun[[#This Row],[WoodDeckSF]])+fun[[#This Row],[OpenPorchSF]]+(2*fun[[#This Row],[EnclosedPorch]])+(1.5*fun[[#This Row],[3SsnPorch]])+fun[[#This Row],[ScreenPorch]]</f>
        <v>72</v>
      </c>
      <c r="CM628">
        <v>0</v>
      </c>
      <c r="CN628" t="s">
        <v>109</v>
      </c>
      <c r="CO628">
        <f>IF(fun[[#This Row],[PoolQC]]="Ex",5,IF(fun[[#This Row],[PoolQC]]="Gd",4,IF(fun[[#This Row],[PoolQC]]="TA",3,IF(fun[[#This Row],[PoolQC]]="Fa",2,IF(fun[[#This Row],[PoolQC]]="Po",1,0)))))</f>
        <v>0</v>
      </c>
      <c r="CP628" t="s">
        <v>189</v>
      </c>
      <c r="CQ628" t="s">
        <v>161</v>
      </c>
      <c r="CR628">
        <v>600</v>
      </c>
      <c r="CS628">
        <v>8</v>
      </c>
      <c r="CT628">
        <v>2007</v>
      </c>
      <c r="CU628" t="s">
        <v>136</v>
      </c>
      <c r="CV628" t="s">
        <v>137</v>
      </c>
      <c r="CW628">
        <f>COUNTIF(fun[[#This Row],[Id]:[SaleCondition]],0)</f>
        <v>20</v>
      </c>
      <c r="CX628">
        <f>COUNTIF(fun[[#This Row],[Id]:[SaleCondition]],"NA")</f>
        <v>3</v>
      </c>
      <c r="CY628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628">
        <f>fun[NUM_ExCond]+fun[NUM_BsmtCond]+fun[NUM_GarCond]</f>
        <v>9</v>
      </c>
      <c r="DA6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6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49.75</v>
      </c>
      <c r="DC628">
        <v>139900</v>
      </c>
    </row>
    <row r="629" spans="1:107" x14ac:dyDescent="0.25">
      <c r="A629">
        <v>628</v>
      </c>
      <c r="B629">
        <v>80</v>
      </c>
      <c r="C629" t="s">
        <v>107</v>
      </c>
      <c r="D629">
        <f>IF(fun[[#This Row],[MSZoning]]="RL",1,0)</f>
        <v>1</v>
      </c>
      <c r="E629">
        <f>IF(fun[[#This Row],[rl]]="RM",1,0)</f>
        <v>0</v>
      </c>
      <c r="F629">
        <f>IF(fun[[#This Row],[rm]]="RH",1,0)</f>
        <v>0</v>
      </c>
      <c r="G629">
        <f>IF(fun[[#This Row],[rh]]="C (all)",1,0)</f>
        <v>0</v>
      </c>
      <c r="H629">
        <v>80</v>
      </c>
      <c r="I629">
        <f>IF(fun[[#This Row],[LotFrontage]]="NA",0,fun[[#This Row],[LotFrontage]])</f>
        <v>80</v>
      </c>
      <c r="J629">
        <v>9600</v>
      </c>
      <c r="K629" t="s">
        <v>108</v>
      </c>
      <c r="L629" t="s">
        <v>109</v>
      </c>
      <c r="M629" t="s">
        <v>110</v>
      </c>
      <c r="N629" t="s">
        <v>111</v>
      </c>
      <c r="O629" t="s">
        <v>112</v>
      </c>
      <c r="P629" t="s">
        <v>113</v>
      </c>
      <c r="Q629" t="s">
        <v>114</v>
      </c>
      <c r="R629" t="s">
        <v>188</v>
      </c>
      <c r="S629" t="s">
        <v>116</v>
      </c>
      <c r="T629" t="s">
        <v>116</v>
      </c>
      <c r="U629" t="s">
        <v>117</v>
      </c>
      <c r="V629" t="s">
        <v>223</v>
      </c>
      <c r="W629">
        <v>6</v>
      </c>
      <c r="X629">
        <v>6</v>
      </c>
      <c r="Y629">
        <v>1955</v>
      </c>
      <c r="Z629">
        <v>1972</v>
      </c>
      <c r="AA629" t="s">
        <v>119</v>
      </c>
      <c r="AB629" t="s">
        <v>120</v>
      </c>
      <c r="AC629" t="s">
        <v>212</v>
      </c>
      <c r="AD629" t="s">
        <v>212</v>
      </c>
      <c r="AE629" t="s">
        <v>122</v>
      </c>
      <c r="AF629">
        <v>164</v>
      </c>
      <c r="AG629" t="s">
        <v>124</v>
      </c>
      <c r="AH629">
        <f>IF(fun[[#This Row],[ExterQual]]="Ex",5,IF(fun[[#This Row],[ExterQual]]="Gd",4,IF(fun[[#This Row],[ExterQual]]="TA",3,IF(fun[[#This Row],[ExterQual]]="Fa",2,1))))</f>
        <v>3</v>
      </c>
      <c r="AI629" t="s">
        <v>124</v>
      </c>
      <c r="AJ629">
        <f>IF(fun[[#This Row],[ExterCond]]="Ex",5,IF(fun[[#This Row],[ExterCond]]="Gd",4,IF(fun[[#This Row],[ExterCond]]="TA",3,IF(fun[[#This Row],[ExterCond]]="Fa",2,1))))</f>
        <v>3</v>
      </c>
      <c r="AK629" t="s">
        <v>144</v>
      </c>
      <c r="AL629" t="s">
        <v>124</v>
      </c>
      <c r="AM629">
        <f>IF(fun[[#This Row],[BsmtQual]]="Ex",5,IF(fun[[#This Row],[BsmtQual]]="Gd",4,IF(fun[[#This Row],[BsmtQual]]="TA",3,IF(fun[[#This Row],[BsmtQual]]="Fa",2,IF(fun[[#This Row],[BsmtQual]]="Po",1,0)))))</f>
        <v>3</v>
      </c>
      <c r="AN629" t="s">
        <v>124</v>
      </c>
      <c r="AO629">
        <f>IF(fun[[#This Row],[BsmtCond]]="Ex",5,IF(fun[[#This Row],[BsmtCond]]="Gd",4,IF(fun[[#This Row],[BsmtCond]]="TA",3,IF(fun[[#This Row],[BsmtCond]]="Fa",2,IF(fun[[#This Row],[BsmtCond]]="Po",1,0)))))</f>
        <v>3</v>
      </c>
      <c r="AP629" t="s">
        <v>156</v>
      </c>
      <c r="AQ629">
        <f>IF(fun[[#This Row],[BsmtExposure]]="Gd",3,IF(fun[[#This Row],[BsmtExposure]]="Av",2,IF(fun[[#This Row],[BsmtExposure]]="Mn",1,0)))</f>
        <v>2</v>
      </c>
      <c r="AR629" t="s">
        <v>167</v>
      </c>
      <c r="AS629">
        <v>674</v>
      </c>
      <c r="AT629" t="s">
        <v>198</v>
      </c>
      <c r="AU629">
        <v>132</v>
      </c>
      <c r="AV629">
        <v>350</v>
      </c>
      <c r="AW629">
        <v>1156</v>
      </c>
      <c r="AX629" t="s">
        <v>129</v>
      </c>
      <c r="AY629" t="s">
        <v>130</v>
      </c>
      <c r="AZ629">
        <f>IF(fun[[#This Row],[HeatingQC]]="Ex",5,IF(fun[[#This Row],[HeatingQC]]="Gd",4,IF(fun[[#This Row],[HeatingQC]]="TA",3,IF(fun[[#This Row],[HeatingQC]]="Fa",2,IF(fun[[#This Row],[HeatingQC]]="Po",1,0)))))</f>
        <v>5</v>
      </c>
      <c r="BA629" t="s">
        <v>131</v>
      </c>
      <c r="BB629" t="s">
        <v>132</v>
      </c>
      <c r="BC629">
        <v>1520</v>
      </c>
      <c r="BD629">
        <v>0</v>
      </c>
      <c r="BE629">
        <v>0</v>
      </c>
      <c r="BF629">
        <v>1520</v>
      </c>
      <c r="BG629">
        <f>LOG(fun[[#This Row],[GrLivArea]])</f>
        <v>3.1818435879447726</v>
      </c>
      <c r="BH629">
        <v>1</v>
      </c>
      <c r="BI629">
        <v>0</v>
      </c>
      <c r="BJ629">
        <f>fun[[#This Row],[BsmtFullBath]]+(0.5*fun[[#This Row],[BsmtHalfBath]])</f>
        <v>1</v>
      </c>
      <c r="BK629">
        <v>1</v>
      </c>
      <c r="BL629">
        <v>0</v>
      </c>
      <c r="BM629">
        <f>fun[[#This Row],[HalfBath]]+fun[[#This Row],[TOTBaseBath]]+fun[[#This Row],[FullBath]]</f>
        <v>2</v>
      </c>
      <c r="BN629">
        <v>3</v>
      </c>
      <c r="BO629">
        <v>1</v>
      </c>
      <c r="BP629" t="s">
        <v>124</v>
      </c>
      <c r="BQ629">
        <f>IF(fun[[#This Row],[KitchenQual]]="Ex",5,IF(fun[[#This Row],[KitchenQual]]="Gd",4,IF(fun[[#This Row],[KitchenQual]]="TA",3,IF(fun[[#This Row],[KitchenQual]]="Fa",2,0))))</f>
        <v>3</v>
      </c>
      <c r="BR629">
        <v>7</v>
      </c>
      <c r="BS629" t="s">
        <v>133</v>
      </c>
      <c r="BT629">
        <v>2</v>
      </c>
      <c r="BU629" t="s">
        <v>123</v>
      </c>
      <c r="BV629">
        <f>IF(fun[[#This Row],[FireplaceQu]]="Ex",5,IF(fun[[#This Row],[FireplaceQu]]="Gd",4,IF(fun[[#This Row],[FireplaceQu]]="TA",3,IF(fun[[#This Row],[FireplaceQu]]="Fa",2,0))))</f>
        <v>4</v>
      </c>
      <c r="BW629" t="s">
        <v>235</v>
      </c>
      <c r="BX629">
        <v>1955</v>
      </c>
      <c r="BY629" t="s">
        <v>135</v>
      </c>
      <c r="BZ629">
        <v>1</v>
      </c>
      <c r="CA629">
        <v>364</v>
      </c>
      <c r="CB629" t="s">
        <v>124</v>
      </c>
      <c r="CC629">
        <f>IF(fun[[#This Row],[GarageQual]]="Ex",5,IF(fun[[#This Row],[GarageQual]]="Gd",4,IF(fun[[#This Row],[GarageQual]]="TA",3,IF(fun[[#This Row],[GarageQual]]="Fa",2,IF(fun[[#This Row],[GarageQual]]="Po",1,0)))))</f>
        <v>3</v>
      </c>
      <c r="CD629" t="s">
        <v>124</v>
      </c>
      <c r="CE629">
        <f>IF(fun[[#This Row],[GarageCond]]="Ex",5,IF(fun[[#This Row],[GarageCond]]="Gd",4,IF(fun[[#This Row],[GarageCond]]="TA",3,IF(fun[[#This Row],[GarageCond]]="Fa",2,IF(fun[[#This Row],[GarageCond]]="Po",1,0)))))</f>
        <v>3</v>
      </c>
      <c r="CF629" t="s">
        <v>131</v>
      </c>
      <c r="CG629">
        <v>0</v>
      </c>
      <c r="CH629">
        <v>0</v>
      </c>
      <c r="CI629">
        <v>189</v>
      </c>
      <c r="CJ629">
        <v>0</v>
      </c>
      <c r="CK629">
        <v>0</v>
      </c>
      <c r="CL629">
        <f>(0.5*fun[[#This Row],[WoodDeckSF]])+fun[[#This Row],[OpenPorchSF]]+(2*fun[[#This Row],[EnclosedPorch]])+(1.5*fun[[#This Row],[3SsnPorch]])+fun[[#This Row],[ScreenPorch]]</f>
        <v>378</v>
      </c>
      <c r="CM629">
        <v>0</v>
      </c>
      <c r="CN629" t="s">
        <v>109</v>
      </c>
      <c r="CO629">
        <f>IF(fun[[#This Row],[PoolQC]]="Ex",5,IF(fun[[#This Row],[PoolQC]]="Gd",4,IF(fun[[#This Row],[PoolQC]]="TA",3,IF(fun[[#This Row],[PoolQC]]="Fa",2,IF(fun[[#This Row],[PoolQC]]="Po",1,0)))))</f>
        <v>0</v>
      </c>
      <c r="CP629" t="s">
        <v>109</v>
      </c>
      <c r="CQ629" t="s">
        <v>109</v>
      </c>
      <c r="CR629">
        <v>0</v>
      </c>
      <c r="CS629">
        <v>3</v>
      </c>
      <c r="CT629">
        <v>2010</v>
      </c>
      <c r="CU629" t="s">
        <v>136</v>
      </c>
      <c r="CV629" t="s">
        <v>137</v>
      </c>
      <c r="CW629">
        <f>COUNTIF(fun[[#This Row],[Id]:[SaleCondition]],0)</f>
        <v>14</v>
      </c>
      <c r="CX629">
        <f>COUNTIF(fun[[#This Row],[Id]:[SaleCondition]],"NA")</f>
        <v>4</v>
      </c>
      <c r="CY62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29">
        <f>fun[NUM_ExCond]+fun[NUM_BsmtCond]+fun[NUM_GarCond]</f>
        <v>9</v>
      </c>
      <c r="DA6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6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63.75</v>
      </c>
      <c r="DC629">
        <v>153000</v>
      </c>
    </row>
    <row r="630" spans="1:107" x14ac:dyDescent="0.25">
      <c r="A630">
        <v>629</v>
      </c>
      <c r="B630">
        <v>60</v>
      </c>
      <c r="C630" t="s">
        <v>107</v>
      </c>
      <c r="D630">
        <f>IF(fun[[#This Row],[MSZoning]]="RL",1,0)</f>
        <v>1</v>
      </c>
      <c r="E630">
        <f>IF(fun[[#This Row],[rl]]="RM",1,0)</f>
        <v>0</v>
      </c>
      <c r="F630">
        <f>IF(fun[[#This Row],[rm]]="RH",1,0)</f>
        <v>0</v>
      </c>
      <c r="G630">
        <f>IF(fun[[#This Row],[rh]]="C (all)",1,0)</f>
        <v>0</v>
      </c>
      <c r="H630">
        <v>70</v>
      </c>
      <c r="I630">
        <f>IF(fun[[#This Row],[LotFrontage]]="NA",0,fun[[#This Row],[LotFrontage]])</f>
        <v>70</v>
      </c>
      <c r="J630">
        <v>11606</v>
      </c>
      <c r="K630" t="s">
        <v>108</v>
      </c>
      <c r="L630" t="s">
        <v>109</v>
      </c>
      <c r="M630" t="s">
        <v>146</v>
      </c>
      <c r="N630" t="s">
        <v>225</v>
      </c>
      <c r="O630" t="s">
        <v>112</v>
      </c>
      <c r="P630" t="s">
        <v>113</v>
      </c>
      <c r="Q630" t="s">
        <v>239</v>
      </c>
      <c r="R630" t="s">
        <v>188</v>
      </c>
      <c r="S630" t="s">
        <v>116</v>
      </c>
      <c r="T630" t="s">
        <v>116</v>
      </c>
      <c r="U630" t="s">
        <v>117</v>
      </c>
      <c r="V630" t="s">
        <v>118</v>
      </c>
      <c r="W630">
        <v>5</v>
      </c>
      <c r="X630">
        <v>5</v>
      </c>
      <c r="Y630">
        <v>1969</v>
      </c>
      <c r="Z630">
        <v>1969</v>
      </c>
      <c r="AA630" t="s">
        <v>119</v>
      </c>
      <c r="AB630" t="s">
        <v>120</v>
      </c>
      <c r="AC630" t="s">
        <v>187</v>
      </c>
      <c r="AD630" t="s">
        <v>187</v>
      </c>
      <c r="AE630" t="s">
        <v>122</v>
      </c>
      <c r="AF630">
        <v>192</v>
      </c>
      <c r="AG630" t="s">
        <v>124</v>
      </c>
      <c r="AH630">
        <f>IF(fun[[#This Row],[ExterQual]]="Ex",5,IF(fun[[#This Row],[ExterQual]]="Gd",4,IF(fun[[#This Row],[ExterQual]]="TA",3,IF(fun[[#This Row],[ExterQual]]="Fa",2,1))))</f>
        <v>3</v>
      </c>
      <c r="AI630" t="s">
        <v>124</v>
      </c>
      <c r="AJ630">
        <f>IF(fun[[#This Row],[ExterCond]]="Ex",5,IF(fun[[#This Row],[ExterCond]]="Gd",4,IF(fun[[#This Row],[ExterCond]]="TA",3,IF(fun[[#This Row],[ExterCond]]="Fa",2,1))))</f>
        <v>3</v>
      </c>
      <c r="AK630" t="s">
        <v>125</v>
      </c>
      <c r="AL630" t="s">
        <v>123</v>
      </c>
      <c r="AM630">
        <f>IF(fun[[#This Row],[BsmtQual]]="Ex",5,IF(fun[[#This Row],[BsmtQual]]="Gd",4,IF(fun[[#This Row],[BsmtQual]]="TA",3,IF(fun[[#This Row],[BsmtQual]]="Fa",2,IF(fun[[#This Row],[BsmtQual]]="Po",1,0)))))</f>
        <v>4</v>
      </c>
      <c r="AN630" t="s">
        <v>124</v>
      </c>
      <c r="AO630">
        <f>IF(fun[[#This Row],[BsmtCond]]="Ex",5,IF(fun[[#This Row],[BsmtCond]]="Gd",4,IF(fun[[#This Row],[BsmtCond]]="TA",3,IF(fun[[#This Row],[BsmtCond]]="Fa",2,IF(fun[[#This Row],[BsmtCond]]="Po",1,0)))))</f>
        <v>3</v>
      </c>
      <c r="AP630" t="s">
        <v>156</v>
      </c>
      <c r="AQ630">
        <f>IF(fun[[#This Row],[BsmtExposure]]="Gd",3,IF(fun[[#This Row],[BsmtExposure]]="Av",2,IF(fun[[#This Row],[BsmtExposure]]="Mn",1,0)))</f>
        <v>2</v>
      </c>
      <c r="AR630" t="s">
        <v>179</v>
      </c>
      <c r="AS630">
        <v>650</v>
      </c>
      <c r="AT630" t="s">
        <v>128</v>
      </c>
      <c r="AU630">
        <v>0</v>
      </c>
      <c r="AV630">
        <v>390</v>
      </c>
      <c r="AW630">
        <v>1040</v>
      </c>
      <c r="AX630" t="s">
        <v>129</v>
      </c>
      <c r="AY630" t="s">
        <v>124</v>
      </c>
      <c r="AZ630">
        <f>IF(fun[[#This Row],[HeatingQC]]="Ex",5,IF(fun[[#This Row],[HeatingQC]]="Gd",4,IF(fun[[#This Row],[HeatingQC]]="TA",3,IF(fun[[#This Row],[HeatingQC]]="Fa",2,IF(fun[[#This Row],[HeatingQC]]="Po",1,0)))))</f>
        <v>3</v>
      </c>
      <c r="BA630" t="s">
        <v>131</v>
      </c>
      <c r="BB630" t="s">
        <v>132</v>
      </c>
      <c r="BC630">
        <v>1040</v>
      </c>
      <c r="BD630">
        <v>1040</v>
      </c>
      <c r="BE630">
        <v>0</v>
      </c>
      <c r="BF630">
        <v>2080</v>
      </c>
      <c r="BG630">
        <f>LOG(fun[[#This Row],[GrLivArea]])</f>
        <v>3.3180633349627615</v>
      </c>
      <c r="BH630">
        <v>0</v>
      </c>
      <c r="BI630">
        <v>1</v>
      </c>
      <c r="BJ630">
        <f>fun[[#This Row],[BsmtFullBath]]+(0.5*fun[[#This Row],[BsmtHalfBath]])</f>
        <v>0.5</v>
      </c>
      <c r="BK630">
        <v>1</v>
      </c>
      <c r="BL630">
        <v>2</v>
      </c>
      <c r="BM630">
        <f>fun[[#This Row],[HalfBath]]+fun[[#This Row],[TOTBaseBath]]+fun[[#This Row],[FullBath]]</f>
        <v>3.5</v>
      </c>
      <c r="BN630">
        <v>5</v>
      </c>
      <c r="BO630">
        <v>1</v>
      </c>
      <c r="BP630" t="s">
        <v>173</v>
      </c>
      <c r="BQ630">
        <f>IF(fun[[#This Row],[KitchenQual]]="Ex",5,IF(fun[[#This Row],[KitchenQual]]="Gd",4,IF(fun[[#This Row],[KitchenQual]]="TA",3,IF(fun[[#This Row],[KitchenQual]]="Fa",2,0))))</f>
        <v>2</v>
      </c>
      <c r="BR630">
        <v>9</v>
      </c>
      <c r="BS630" t="s">
        <v>133</v>
      </c>
      <c r="BT630">
        <v>2</v>
      </c>
      <c r="BU630" t="s">
        <v>124</v>
      </c>
      <c r="BV630">
        <f>IF(fun[[#This Row],[FireplaceQu]]="Ex",5,IF(fun[[#This Row],[FireplaceQu]]="Gd",4,IF(fun[[#This Row],[FireplaceQu]]="TA",3,IF(fun[[#This Row],[FireplaceQu]]="Fa",2,0))))</f>
        <v>3</v>
      </c>
      <c r="BW630" t="s">
        <v>134</v>
      </c>
      <c r="BX630">
        <v>1969</v>
      </c>
      <c r="BY630" t="s">
        <v>128</v>
      </c>
      <c r="BZ630">
        <v>2</v>
      </c>
      <c r="CA630">
        <v>504</v>
      </c>
      <c r="CB630" t="s">
        <v>124</v>
      </c>
      <c r="CC630">
        <f>IF(fun[[#This Row],[GarageQual]]="Ex",5,IF(fun[[#This Row],[GarageQual]]="Gd",4,IF(fun[[#This Row],[GarageQual]]="TA",3,IF(fun[[#This Row],[GarageQual]]="Fa",2,IF(fun[[#This Row],[GarageQual]]="Po",1,0)))))</f>
        <v>3</v>
      </c>
      <c r="CD630" t="s">
        <v>124</v>
      </c>
      <c r="CE630">
        <f>IF(fun[[#This Row],[GarageCond]]="Ex",5,IF(fun[[#This Row],[GarageCond]]="Gd",4,IF(fun[[#This Row],[GarageCond]]="TA",3,IF(fun[[#This Row],[GarageCond]]="Fa",2,IF(fun[[#This Row],[GarageCond]]="Po",1,0)))))</f>
        <v>3</v>
      </c>
      <c r="CF630" t="s">
        <v>131</v>
      </c>
      <c r="CG630">
        <v>335</v>
      </c>
      <c r="CH630">
        <v>0</v>
      </c>
      <c r="CI630">
        <v>0</v>
      </c>
      <c r="CJ630">
        <v>0</v>
      </c>
      <c r="CK630">
        <v>0</v>
      </c>
      <c r="CL630">
        <f>(0.5*fun[[#This Row],[WoodDeckSF]])+fun[[#This Row],[OpenPorchSF]]+(2*fun[[#This Row],[EnclosedPorch]])+(1.5*fun[[#This Row],[3SsnPorch]])+fun[[#This Row],[ScreenPorch]]</f>
        <v>167.5</v>
      </c>
      <c r="CM630">
        <v>0</v>
      </c>
      <c r="CN630" t="s">
        <v>109</v>
      </c>
      <c r="CO630">
        <f>IF(fun[[#This Row],[PoolQC]]="Ex",5,IF(fun[[#This Row],[PoolQC]]="Gd",4,IF(fun[[#This Row],[PoolQC]]="TA",3,IF(fun[[#This Row],[PoolQC]]="Fa",2,IF(fun[[#This Row],[PoolQC]]="Po",1,0)))))</f>
        <v>0</v>
      </c>
      <c r="CP630" t="s">
        <v>109</v>
      </c>
      <c r="CQ630" t="s">
        <v>109</v>
      </c>
      <c r="CR630">
        <v>0</v>
      </c>
      <c r="CS630">
        <v>9</v>
      </c>
      <c r="CT630">
        <v>2007</v>
      </c>
      <c r="CU630" t="s">
        <v>136</v>
      </c>
      <c r="CV630" t="s">
        <v>245</v>
      </c>
      <c r="CW630">
        <f>COUNTIF(fun[[#This Row],[Id]:[SaleCondition]],0)</f>
        <v>13</v>
      </c>
      <c r="CX630">
        <f>COUNTIF(fun[[#This Row],[Id]:[SaleCondition]],"NA")</f>
        <v>4</v>
      </c>
      <c r="CY630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630">
        <f>fun[NUM_ExCond]+fun[NUM_BsmtCond]+fun[NUM_GarCond]</f>
        <v>9</v>
      </c>
      <c r="DA6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6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630">
        <v>135000</v>
      </c>
    </row>
    <row r="631" spans="1:107" x14ac:dyDescent="0.25">
      <c r="A631">
        <v>630</v>
      </c>
      <c r="B631">
        <v>80</v>
      </c>
      <c r="C631" t="s">
        <v>107</v>
      </c>
      <c r="D631">
        <f>IF(fun[[#This Row],[MSZoning]]="RL",1,0)</f>
        <v>1</v>
      </c>
      <c r="E631">
        <f>IF(fun[[#This Row],[rl]]="RM",1,0)</f>
        <v>0</v>
      </c>
      <c r="F631">
        <f>IF(fun[[#This Row],[rm]]="RH",1,0)</f>
        <v>0</v>
      </c>
      <c r="G631">
        <f>IF(fun[[#This Row],[rh]]="C (all)",1,0)</f>
        <v>0</v>
      </c>
      <c r="H631">
        <v>82</v>
      </c>
      <c r="I631">
        <f>IF(fun[[#This Row],[LotFrontage]]="NA",0,fun[[#This Row],[LotFrontage]])</f>
        <v>82</v>
      </c>
      <c r="J631">
        <v>9020</v>
      </c>
      <c r="K631" t="s">
        <v>108</v>
      </c>
      <c r="L631" t="s">
        <v>109</v>
      </c>
      <c r="M631" t="s">
        <v>110</v>
      </c>
      <c r="N631" t="s">
        <v>111</v>
      </c>
      <c r="O631" t="s">
        <v>112</v>
      </c>
      <c r="P631" t="s">
        <v>148</v>
      </c>
      <c r="Q631" t="s">
        <v>114</v>
      </c>
      <c r="R631" t="s">
        <v>188</v>
      </c>
      <c r="S631" t="s">
        <v>140</v>
      </c>
      <c r="T631" t="s">
        <v>116</v>
      </c>
      <c r="U631" t="s">
        <v>117</v>
      </c>
      <c r="V631" t="s">
        <v>223</v>
      </c>
      <c r="W631">
        <v>6</v>
      </c>
      <c r="X631">
        <v>5</v>
      </c>
      <c r="Y631">
        <v>1964</v>
      </c>
      <c r="Z631">
        <v>1964</v>
      </c>
      <c r="AA631" t="s">
        <v>119</v>
      </c>
      <c r="AB631" t="s">
        <v>222</v>
      </c>
      <c r="AC631" t="s">
        <v>187</v>
      </c>
      <c r="AD631" t="s">
        <v>150</v>
      </c>
      <c r="AE631" t="s">
        <v>122</v>
      </c>
      <c r="AF631">
        <v>259</v>
      </c>
      <c r="AG631" t="s">
        <v>124</v>
      </c>
      <c r="AH631">
        <f>IF(fun[[#This Row],[ExterQual]]="Ex",5,IF(fun[[#This Row],[ExterQual]]="Gd",4,IF(fun[[#This Row],[ExterQual]]="TA",3,IF(fun[[#This Row],[ExterQual]]="Fa",2,1))))</f>
        <v>3</v>
      </c>
      <c r="AI631" t="s">
        <v>124</v>
      </c>
      <c r="AJ631">
        <f>IF(fun[[#This Row],[ExterCond]]="Ex",5,IF(fun[[#This Row],[ExterCond]]="Gd",4,IF(fun[[#This Row],[ExterCond]]="TA",3,IF(fun[[#This Row],[ExterCond]]="Fa",2,1))))</f>
        <v>3</v>
      </c>
      <c r="AK631" t="s">
        <v>144</v>
      </c>
      <c r="AL631" t="s">
        <v>124</v>
      </c>
      <c r="AM631">
        <f>IF(fun[[#This Row],[BsmtQual]]="Ex",5,IF(fun[[#This Row],[BsmtQual]]="Gd",4,IF(fun[[#This Row],[BsmtQual]]="TA",3,IF(fun[[#This Row],[BsmtQual]]="Fa",2,IF(fun[[#This Row],[BsmtQual]]="Po",1,0)))))</f>
        <v>3</v>
      </c>
      <c r="AN631" t="s">
        <v>124</v>
      </c>
      <c r="AO631">
        <f>IF(fun[[#This Row],[BsmtCond]]="Ex",5,IF(fun[[#This Row],[BsmtCond]]="Gd",4,IF(fun[[#This Row],[BsmtCond]]="TA",3,IF(fun[[#This Row],[BsmtCond]]="Fa",2,IF(fun[[#This Row],[BsmtCond]]="Po",1,0)))))</f>
        <v>3</v>
      </c>
      <c r="AP631" t="s">
        <v>123</v>
      </c>
      <c r="AQ631">
        <f>IF(fun[[#This Row],[BsmtExposure]]="Gd",3,IF(fun[[#This Row],[BsmtExposure]]="Av",2,IF(fun[[#This Row],[BsmtExposure]]="Mn",1,0)))</f>
        <v>3</v>
      </c>
      <c r="AR631" t="s">
        <v>127</v>
      </c>
      <c r="AS631">
        <v>624</v>
      </c>
      <c r="AT631" t="s">
        <v>179</v>
      </c>
      <c r="AU631">
        <v>336</v>
      </c>
      <c r="AV631">
        <v>288</v>
      </c>
      <c r="AW631">
        <v>1248</v>
      </c>
      <c r="AX631" t="s">
        <v>129</v>
      </c>
      <c r="AY631" t="s">
        <v>124</v>
      </c>
      <c r="AZ631">
        <f>IF(fun[[#This Row],[HeatingQC]]="Ex",5,IF(fun[[#This Row],[HeatingQC]]="Gd",4,IF(fun[[#This Row],[HeatingQC]]="TA",3,IF(fun[[#This Row],[HeatingQC]]="Fa",2,IF(fun[[#This Row],[HeatingQC]]="Po",1,0)))))</f>
        <v>3</v>
      </c>
      <c r="BA631" t="s">
        <v>131</v>
      </c>
      <c r="BB631" t="s">
        <v>132</v>
      </c>
      <c r="BC631">
        <v>1350</v>
      </c>
      <c r="BD631">
        <v>0</v>
      </c>
      <c r="BE631">
        <v>0</v>
      </c>
      <c r="BF631">
        <v>1350</v>
      </c>
      <c r="BG631">
        <f>LOG(fun[[#This Row],[GrLivArea]])</f>
        <v>3.1303337684950061</v>
      </c>
      <c r="BH631">
        <v>1</v>
      </c>
      <c r="BI631">
        <v>0</v>
      </c>
      <c r="BJ631">
        <f>fun[[#This Row],[BsmtFullBath]]+(0.5*fun[[#This Row],[BsmtHalfBath]])</f>
        <v>1</v>
      </c>
      <c r="BK631">
        <v>1</v>
      </c>
      <c r="BL631">
        <v>1</v>
      </c>
      <c r="BM631">
        <f>fun[[#This Row],[HalfBath]]+fun[[#This Row],[TOTBaseBath]]+fun[[#This Row],[FullBath]]</f>
        <v>3</v>
      </c>
      <c r="BN631">
        <v>3</v>
      </c>
      <c r="BO631">
        <v>1</v>
      </c>
      <c r="BP631" t="s">
        <v>124</v>
      </c>
      <c r="BQ631">
        <f>IF(fun[[#This Row],[KitchenQual]]="Ex",5,IF(fun[[#This Row],[KitchenQual]]="Gd",4,IF(fun[[#This Row],[KitchenQual]]="TA",3,IF(fun[[#This Row],[KitchenQual]]="Fa",2,0))))</f>
        <v>3</v>
      </c>
      <c r="BR631">
        <v>6</v>
      </c>
      <c r="BS631" t="s">
        <v>133</v>
      </c>
      <c r="BT631">
        <v>0</v>
      </c>
      <c r="BU631" t="s">
        <v>109</v>
      </c>
      <c r="BV631">
        <f>IF(fun[[#This Row],[FireplaceQu]]="Ex",5,IF(fun[[#This Row],[FireplaceQu]]="Gd",4,IF(fun[[#This Row],[FireplaceQu]]="TA",3,IF(fun[[#This Row],[FireplaceQu]]="Fa",2,0))))</f>
        <v>0</v>
      </c>
      <c r="BW631" t="s">
        <v>134</v>
      </c>
      <c r="BX631">
        <v>1964</v>
      </c>
      <c r="BY631" t="s">
        <v>135</v>
      </c>
      <c r="BZ631">
        <v>2</v>
      </c>
      <c r="CA631">
        <v>520</v>
      </c>
      <c r="CB631" t="s">
        <v>124</v>
      </c>
      <c r="CC631">
        <f>IF(fun[[#This Row],[GarageQual]]="Ex",5,IF(fun[[#This Row],[GarageQual]]="Gd",4,IF(fun[[#This Row],[GarageQual]]="TA",3,IF(fun[[#This Row],[GarageQual]]="Fa",2,IF(fun[[#This Row],[GarageQual]]="Po",1,0)))))</f>
        <v>3</v>
      </c>
      <c r="CD631" t="s">
        <v>124</v>
      </c>
      <c r="CE631">
        <f>IF(fun[[#This Row],[GarageCond]]="Ex",5,IF(fun[[#This Row],[GarageCond]]="Gd",4,IF(fun[[#This Row],[GarageCond]]="TA",3,IF(fun[[#This Row],[GarageCond]]="Fa",2,IF(fun[[#This Row],[GarageCond]]="Po",1,0)))))</f>
        <v>3</v>
      </c>
      <c r="CF631" t="s">
        <v>131</v>
      </c>
      <c r="CG631">
        <v>176</v>
      </c>
      <c r="CH631">
        <v>0</v>
      </c>
      <c r="CI631">
        <v>0</v>
      </c>
      <c r="CJ631">
        <v>0</v>
      </c>
      <c r="CK631">
        <v>0</v>
      </c>
      <c r="CL631">
        <f>(0.5*fun[[#This Row],[WoodDeckSF]])+fun[[#This Row],[OpenPorchSF]]+(2*fun[[#This Row],[EnclosedPorch]])+(1.5*fun[[#This Row],[3SsnPorch]])+fun[[#This Row],[ScreenPorch]]</f>
        <v>88</v>
      </c>
      <c r="CM631">
        <v>0</v>
      </c>
      <c r="CN631" t="s">
        <v>109</v>
      </c>
      <c r="CO631">
        <f>IF(fun[[#This Row],[PoolQC]]="Ex",5,IF(fun[[#This Row],[PoolQC]]="Gd",4,IF(fun[[#This Row],[PoolQC]]="TA",3,IF(fun[[#This Row],[PoolQC]]="Fa",2,IF(fun[[#This Row],[PoolQC]]="Po",1,0)))))</f>
        <v>0</v>
      </c>
      <c r="CP631" t="s">
        <v>191</v>
      </c>
      <c r="CQ631" t="s">
        <v>109</v>
      </c>
      <c r="CR631">
        <v>0</v>
      </c>
      <c r="CS631">
        <v>6</v>
      </c>
      <c r="CT631">
        <v>2008</v>
      </c>
      <c r="CU631" t="s">
        <v>136</v>
      </c>
      <c r="CV631" t="s">
        <v>137</v>
      </c>
      <c r="CW631">
        <f>COUNTIF(fun[[#This Row],[Id]:[SaleCondition]],0)</f>
        <v>15</v>
      </c>
      <c r="CX631">
        <f>COUNTIF(fun[[#This Row],[Id]:[SaleCondition]],"NA")</f>
        <v>4</v>
      </c>
      <c r="CY63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631">
        <f>fun[NUM_ExCond]+fun[NUM_BsmtCond]+fun[NUM_GarCond]</f>
        <v>9</v>
      </c>
      <c r="DA6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6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631">
        <v>168500</v>
      </c>
    </row>
    <row r="632" spans="1:107" x14ac:dyDescent="0.25">
      <c r="A632">
        <v>631</v>
      </c>
      <c r="B632">
        <v>70</v>
      </c>
      <c r="C632" t="s">
        <v>168</v>
      </c>
      <c r="D632">
        <f>IF(fun[[#This Row],[MSZoning]]="RL",1,0)</f>
        <v>0</v>
      </c>
      <c r="E632">
        <f>IF(fun[[#This Row],[rl]]="RM",1,0)</f>
        <v>0</v>
      </c>
      <c r="F632">
        <f>IF(fun[[#This Row],[rm]]="RH",1,0)</f>
        <v>0</v>
      </c>
      <c r="G632">
        <f>IF(fun[[#This Row],[rh]]="C (all)",1,0)</f>
        <v>0</v>
      </c>
      <c r="H632">
        <v>50</v>
      </c>
      <c r="I632">
        <f>IF(fun[[#This Row],[LotFrontage]]="NA",0,fun[[#This Row],[LotFrontage]])</f>
        <v>50</v>
      </c>
      <c r="J632">
        <v>9000</v>
      </c>
      <c r="K632" t="s">
        <v>108</v>
      </c>
      <c r="L632" t="s">
        <v>200</v>
      </c>
      <c r="M632" t="s">
        <v>110</v>
      </c>
      <c r="N632" t="s">
        <v>111</v>
      </c>
      <c r="O632" t="s">
        <v>112</v>
      </c>
      <c r="P632" t="s">
        <v>148</v>
      </c>
      <c r="Q632" t="s">
        <v>114</v>
      </c>
      <c r="R632" t="s">
        <v>169</v>
      </c>
      <c r="S632" t="s">
        <v>170</v>
      </c>
      <c r="T632" t="s">
        <v>116</v>
      </c>
      <c r="U632" t="s">
        <v>117</v>
      </c>
      <c r="V632" t="s">
        <v>118</v>
      </c>
      <c r="W632">
        <v>5</v>
      </c>
      <c r="X632">
        <v>6</v>
      </c>
      <c r="Y632">
        <v>1880</v>
      </c>
      <c r="Z632">
        <v>1991</v>
      </c>
      <c r="AA632" t="s">
        <v>119</v>
      </c>
      <c r="AB632" t="s">
        <v>120</v>
      </c>
      <c r="AC632" t="s">
        <v>121</v>
      </c>
      <c r="AD632" t="s">
        <v>121</v>
      </c>
      <c r="AE632" t="s">
        <v>143</v>
      </c>
      <c r="AF632">
        <v>0</v>
      </c>
      <c r="AG632" t="s">
        <v>124</v>
      </c>
      <c r="AH632">
        <f>IF(fun[[#This Row],[ExterQual]]="Ex",5,IF(fun[[#This Row],[ExterQual]]="Gd",4,IF(fun[[#This Row],[ExterQual]]="TA",3,IF(fun[[#This Row],[ExterQual]]="Fa",2,1))))</f>
        <v>3</v>
      </c>
      <c r="AI632" t="s">
        <v>124</v>
      </c>
      <c r="AJ632">
        <f>IF(fun[[#This Row],[ExterCond]]="Ex",5,IF(fun[[#This Row],[ExterCond]]="Gd",4,IF(fun[[#This Row],[ExterCond]]="TA",3,IF(fun[[#This Row],[ExterCond]]="Fa",2,1))))</f>
        <v>3</v>
      </c>
      <c r="AK632" t="s">
        <v>152</v>
      </c>
      <c r="AL632" t="s">
        <v>173</v>
      </c>
      <c r="AM632">
        <f>IF(fun[[#This Row],[BsmtQual]]="Ex",5,IF(fun[[#This Row],[BsmtQual]]="Gd",4,IF(fun[[#This Row],[BsmtQual]]="TA",3,IF(fun[[#This Row],[BsmtQual]]="Fa",2,IF(fun[[#This Row],[BsmtQual]]="Po",1,0)))))</f>
        <v>2</v>
      </c>
      <c r="AN632" t="s">
        <v>173</v>
      </c>
      <c r="AO632">
        <f>IF(fun[[#This Row],[BsmtCond]]="Ex",5,IF(fun[[#This Row],[BsmtCond]]="Gd",4,IF(fun[[#This Row],[BsmtCond]]="TA",3,IF(fun[[#This Row],[BsmtCond]]="Fa",2,IF(fun[[#This Row],[BsmtCond]]="Po",1,0)))))</f>
        <v>2</v>
      </c>
      <c r="AP632" t="s">
        <v>126</v>
      </c>
      <c r="AQ632">
        <f>IF(fun[[#This Row],[BsmtExposure]]="Gd",3,IF(fun[[#This Row],[BsmtExposure]]="Av",2,IF(fun[[#This Row],[BsmtExposure]]="Mn",1,0)))</f>
        <v>0</v>
      </c>
      <c r="AR632" t="s">
        <v>128</v>
      </c>
      <c r="AS632">
        <v>0</v>
      </c>
      <c r="AT632" t="s">
        <v>128</v>
      </c>
      <c r="AU632">
        <v>0</v>
      </c>
      <c r="AV632">
        <v>636</v>
      </c>
      <c r="AW632">
        <v>636</v>
      </c>
      <c r="AX632" t="s">
        <v>129</v>
      </c>
      <c r="AY632" t="s">
        <v>124</v>
      </c>
      <c r="AZ632">
        <f>IF(fun[[#This Row],[HeatingQC]]="Ex",5,IF(fun[[#This Row],[HeatingQC]]="Gd",4,IF(fun[[#This Row],[HeatingQC]]="TA",3,IF(fun[[#This Row],[HeatingQC]]="Fa",2,IF(fun[[#This Row],[HeatingQC]]="Po",1,0)))))</f>
        <v>3</v>
      </c>
      <c r="BA632" t="s">
        <v>131</v>
      </c>
      <c r="BB632" t="s">
        <v>190</v>
      </c>
      <c r="BC632">
        <v>1089</v>
      </c>
      <c r="BD632">
        <v>661</v>
      </c>
      <c r="BE632">
        <v>0</v>
      </c>
      <c r="BF632">
        <v>1750</v>
      </c>
      <c r="BG632">
        <f>LOG(fun[[#This Row],[GrLivArea]])</f>
        <v>3.2430380486862944</v>
      </c>
      <c r="BH632">
        <v>0</v>
      </c>
      <c r="BI632">
        <v>0</v>
      </c>
      <c r="BJ632">
        <f>fun[[#This Row],[BsmtFullBath]]+(0.5*fun[[#This Row],[BsmtHalfBath]])</f>
        <v>0</v>
      </c>
      <c r="BK632">
        <v>1</v>
      </c>
      <c r="BL632">
        <v>0</v>
      </c>
      <c r="BM632">
        <f>fun[[#This Row],[HalfBath]]+fun[[#This Row],[TOTBaseBath]]+fun[[#This Row],[FullBath]]</f>
        <v>1</v>
      </c>
      <c r="BN632">
        <v>3</v>
      </c>
      <c r="BO632">
        <v>1</v>
      </c>
      <c r="BP632" t="s">
        <v>130</v>
      </c>
      <c r="BQ632">
        <f>IF(fun[[#This Row],[KitchenQual]]="Ex",5,IF(fun[[#This Row],[KitchenQual]]="Gd",4,IF(fun[[#This Row],[KitchenQual]]="TA",3,IF(fun[[#This Row],[KitchenQual]]="Fa",2,0))))</f>
        <v>5</v>
      </c>
      <c r="BR632">
        <v>8</v>
      </c>
      <c r="BS632" t="s">
        <v>133</v>
      </c>
      <c r="BT632">
        <v>0</v>
      </c>
      <c r="BU632" t="s">
        <v>109</v>
      </c>
      <c r="BV632">
        <f>IF(fun[[#This Row],[FireplaceQu]]="Ex",5,IF(fun[[#This Row],[FireplaceQu]]="Gd",4,IF(fun[[#This Row],[FireplaceQu]]="TA",3,IF(fun[[#This Row],[FireplaceQu]]="Fa",2,0))))</f>
        <v>0</v>
      </c>
      <c r="BW632" t="s">
        <v>153</v>
      </c>
      <c r="BX632">
        <v>1937</v>
      </c>
      <c r="BY632" t="s">
        <v>128</v>
      </c>
      <c r="BZ632">
        <v>1</v>
      </c>
      <c r="CA632">
        <v>240</v>
      </c>
      <c r="CB632" t="s">
        <v>173</v>
      </c>
      <c r="CC632">
        <f>IF(fun[[#This Row],[GarageQual]]="Ex",5,IF(fun[[#This Row],[GarageQual]]="Gd",4,IF(fun[[#This Row],[GarageQual]]="TA",3,IF(fun[[#This Row],[GarageQual]]="Fa",2,IF(fun[[#This Row],[GarageQual]]="Po",1,0)))))</f>
        <v>2</v>
      </c>
      <c r="CD632" t="s">
        <v>238</v>
      </c>
      <c r="CE632">
        <f>IF(fun[[#This Row],[GarageCond]]="Ex",5,IF(fun[[#This Row],[GarageCond]]="Gd",4,IF(fun[[#This Row],[GarageCond]]="TA",3,IF(fun[[#This Row],[GarageCond]]="Fa",2,IF(fun[[#This Row],[GarageCond]]="Po",1,0)))))</f>
        <v>1</v>
      </c>
      <c r="CF632" t="s">
        <v>203</v>
      </c>
      <c r="CG632">
        <v>0</v>
      </c>
      <c r="CH632">
        <v>0</v>
      </c>
      <c r="CI632">
        <v>293</v>
      </c>
      <c r="CJ632">
        <v>0</v>
      </c>
      <c r="CK632">
        <v>0</v>
      </c>
      <c r="CL632">
        <f>(0.5*fun[[#This Row],[WoodDeckSF]])+fun[[#This Row],[OpenPorchSF]]+(2*fun[[#This Row],[EnclosedPorch]])+(1.5*fun[[#This Row],[3SsnPorch]])+fun[[#This Row],[ScreenPorch]]</f>
        <v>586</v>
      </c>
      <c r="CM632">
        <v>0</v>
      </c>
      <c r="CN632" t="s">
        <v>109</v>
      </c>
      <c r="CO632">
        <f>IF(fun[[#This Row],[PoolQC]]="Ex",5,IF(fun[[#This Row],[PoolQC]]="Gd",4,IF(fun[[#This Row],[PoolQC]]="TA",3,IF(fun[[#This Row],[PoolQC]]="Fa",2,IF(fun[[#This Row],[PoolQC]]="Po",1,0)))))</f>
        <v>0</v>
      </c>
      <c r="CP632" t="s">
        <v>160</v>
      </c>
      <c r="CQ632" t="s">
        <v>109</v>
      </c>
      <c r="CR632">
        <v>0</v>
      </c>
      <c r="CS632">
        <v>6</v>
      </c>
      <c r="CT632">
        <v>2006</v>
      </c>
      <c r="CU632" t="s">
        <v>136</v>
      </c>
      <c r="CV632" t="s">
        <v>154</v>
      </c>
      <c r="CW632">
        <f>COUNTIF(fun[[#This Row],[Id]:[SaleCondition]],0)</f>
        <v>22</v>
      </c>
      <c r="CX632">
        <f>COUNTIF(fun[[#This Row],[Id]:[SaleCondition]],"NA")</f>
        <v>3</v>
      </c>
      <c r="CY63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632">
        <f>fun[NUM_ExCond]+fun[NUM_BsmtCond]+fun[NUM_GarCond]</f>
        <v>6</v>
      </c>
      <c r="DA6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6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54.333333333333336</v>
      </c>
      <c r="DC632">
        <v>124000</v>
      </c>
    </row>
    <row r="633" spans="1:107" x14ac:dyDescent="0.25">
      <c r="A633">
        <v>632</v>
      </c>
      <c r="B633">
        <v>120</v>
      </c>
      <c r="C633" t="s">
        <v>107</v>
      </c>
      <c r="D633">
        <f>IF(fun[[#This Row],[MSZoning]]="RL",1,0)</f>
        <v>1</v>
      </c>
      <c r="E633">
        <f>IF(fun[[#This Row],[rl]]="RM",1,0)</f>
        <v>0</v>
      </c>
      <c r="F633">
        <f>IF(fun[[#This Row],[rm]]="RH",1,0)</f>
        <v>0</v>
      </c>
      <c r="G633">
        <f>IF(fun[[#This Row],[rh]]="C (all)",1,0)</f>
        <v>0</v>
      </c>
      <c r="H633">
        <v>34</v>
      </c>
      <c r="I633">
        <f>IF(fun[[#This Row],[LotFrontage]]="NA",0,fun[[#This Row],[LotFrontage]])</f>
        <v>34</v>
      </c>
      <c r="J633">
        <v>4590</v>
      </c>
      <c r="K633" t="s">
        <v>108</v>
      </c>
      <c r="L633" t="s">
        <v>109</v>
      </c>
      <c r="M633" t="s">
        <v>110</v>
      </c>
      <c r="N633" t="s">
        <v>111</v>
      </c>
      <c r="O633" t="s">
        <v>112</v>
      </c>
      <c r="P633" t="s">
        <v>113</v>
      </c>
      <c r="Q633" t="s">
        <v>114</v>
      </c>
      <c r="R633" t="s">
        <v>180</v>
      </c>
      <c r="S633" t="s">
        <v>116</v>
      </c>
      <c r="T633" t="s">
        <v>116</v>
      </c>
      <c r="U633" t="s">
        <v>224</v>
      </c>
      <c r="V633" t="s">
        <v>141</v>
      </c>
      <c r="W633">
        <v>8</v>
      </c>
      <c r="X633">
        <v>5</v>
      </c>
      <c r="Y633">
        <v>2006</v>
      </c>
      <c r="Z633">
        <v>2006</v>
      </c>
      <c r="AA633" t="s">
        <v>119</v>
      </c>
      <c r="AB633" t="s">
        <v>120</v>
      </c>
      <c r="AC633" t="s">
        <v>121</v>
      </c>
      <c r="AD633" t="s">
        <v>121</v>
      </c>
      <c r="AE633" t="s">
        <v>163</v>
      </c>
      <c r="AF633">
        <v>108</v>
      </c>
      <c r="AG633" t="s">
        <v>123</v>
      </c>
      <c r="AH633">
        <f>IF(fun[[#This Row],[ExterQual]]="Ex",5,IF(fun[[#This Row],[ExterQual]]="Gd",4,IF(fun[[#This Row],[ExterQual]]="TA",3,IF(fun[[#This Row],[ExterQual]]="Fa",2,1))))</f>
        <v>4</v>
      </c>
      <c r="AI633" t="s">
        <v>124</v>
      </c>
      <c r="AJ633">
        <f>IF(fun[[#This Row],[ExterCond]]="Ex",5,IF(fun[[#This Row],[ExterCond]]="Gd",4,IF(fun[[#This Row],[ExterCond]]="TA",3,IF(fun[[#This Row],[ExterCond]]="Fa",2,1))))</f>
        <v>3</v>
      </c>
      <c r="AK633" t="s">
        <v>125</v>
      </c>
      <c r="AL633" t="s">
        <v>123</v>
      </c>
      <c r="AM633">
        <f>IF(fun[[#This Row],[BsmtQual]]="Ex",5,IF(fun[[#This Row],[BsmtQual]]="Gd",4,IF(fun[[#This Row],[BsmtQual]]="TA",3,IF(fun[[#This Row],[BsmtQual]]="Fa",2,IF(fun[[#This Row],[BsmtQual]]="Po",1,0)))))</f>
        <v>4</v>
      </c>
      <c r="AN633" t="s">
        <v>123</v>
      </c>
      <c r="AO633">
        <f>IF(fun[[#This Row],[BsmtCond]]="Ex",5,IF(fun[[#This Row],[BsmtCond]]="Gd",4,IF(fun[[#This Row],[BsmtCond]]="TA",3,IF(fun[[#This Row],[BsmtCond]]="Fa",2,IF(fun[[#This Row],[BsmtCond]]="Po",1,0)))))</f>
        <v>4</v>
      </c>
      <c r="AP633" t="s">
        <v>147</v>
      </c>
      <c r="AQ633">
        <f>IF(fun[[#This Row],[BsmtExposure]]="Gd",3,IF(fun[[#This Row],[BsmtExposure]]="Av",2,IF(fun[[#This Row],[BsmtExposure]]="Mn",1,0)))</f>
        <v>1</v>
      </c>
      <c r="AR633" t="s">
        <v>127</v>
      </c>
      <c r="AS633">
        <v>24</v>
      </c>
      <c r="AT633" t="s">
        <v>128</v>
      </c>
      <c r="AU633">
        <v>0</v>
      </c>
      <c r="AV633">
        <v>1530</v>
      </c>
      <c r="AW633">
        <v>1554</v>
      </c>
      <c r="AX633" t="s">
        <v>129</v>
      </c>
      <c r="AY633" t="s">
        <v>130</v>
      </c>
      <c r="AZ633">
        <f>IF(fun[[#This Row],[HeatingQC]]="Ex",5,IF(fun[[#This Row],[HeatingQC]]="Gd",4,IF(fun[[#This Row],[HeatingQC]]="TA",3,IF(fun[[#This Row],[HeatingQC]]="Fa",2,IF(fun[[#This Row],[HeatingQC]]="Po",1,0)))))</f>
        <v>5</v>
      </c>
      <c r="BA633" t="s">
        <v>131</v>
      </c>
      <c r="BB633" t="s">
        <v>132</v>
      </c>
      <c r="BC633">
        <v>1554</v>
      </c>
      <c r="BD633">
        <v>0</v>
      </c>
      <c r="BE633">
        <v>0</v>
      </c>
      <c r="BF633">
        <v>1554</v>
      </c>
      <c r="BG633">
        <f>LOG(fun[[#This Row],[GrLivArea]])</f>
        <v>3.1914510144648953</v>
      </c>
      <c r="BH633">
        <v>0</v>
      </c>
      <c r="BI633">
        <v>0</v>
      </c>
      <c r="BJ633">
        <f>fun[[#This Row],[BsmtFullBath]]+(0.5*fun[[#This Row],[BsmtHalfBath]])</f>
        <v>0</v>
      </c>
      <c r="BK633">
        <v>2</v>
      </c>
      <c r="BL633">
        <v>0</v>
      </c>
      <c r="BM633">
        <f>fun[[#This Row],[HalfBath]]+fun[[#This Row],[TOTBaseBath]]+fun[[#This Row],[FullBath]]</f>
        <v>2</v>
      </c>
      <c r="BN633">
        <v>2</v>
      </c>
      <c r="BO633">
        <v>1</v>
      </c>
      <c r="BP633" t="s">
        <v>123</v>
      </c>
      <c r="BQ633">
        <f>IF(fun[[#This Row],[KitchenQual]]="Ex",5,IF(fun[[#This Row],[KitchenQual]]="Gd",4,IF(fun[[#This Row],[KitchenQual]]="TA",3,IF(fun[[#This Row],[KitchenQual]]="Fa",2,0))))</f>
        <v>4</v>
      </c>
      <c r="BR633">
        <v>6</v>
      </c>
      <c r="BS633" t="s">
        <v>133</v>
      </c>
      <c r="BT633">
        <v>1</v>
      </c>
      <c r="BU633" t="s">
        <v>123</v>
      </c>
      <c r="BV633">
        <f>IF(fun[[#This Row],[FireplaceQu]]="Ex",5,IF(fun[[#This Row],[FireplaceQu]]="Gd",4,IF(fun[[#This Row],[FireplaceQu]]="TA",3,IF(fun[[#This Row],[FireplaceQu]]="Fa",2,0))))</f>
        <v>4</v>
      </c>
      <c r="BW633" t="s">
        <v>134</v>
      </c>
      <c r="BX633">
        <v>2006</v>
      </c>
      <c r="BY633" t="s">
        <v>135</v>
      </c>
      <c r="BZ633">
        <v>2</v>
      </c>
      <c r="CA633">
        <v>627</v>
      </c>
      <c r="CB633" t="s">
        <v>124</v>
      </c>
      <c r="CC633">
        <f>IF(fun[[#This Row],[GarageQual]]="Ex",5,IF(fun[[#This Row],[GarageQual]]="Gd",4,IF(fun[[#This Row],[GarageQual]]="TA",3,IF(fun[[#This Row],[GarageQual]]="Fa",2,IF(fun[[#This Row],[GarageQual]]="Po",1,0)))))</f>
        <v>3</v>
      </c>
      <c r="CD633" t="s">
        <v>124</v>
      </c>
      <c r="CE633">
        <f>IF(fun[[#This Row],[GarageCond]]="Ex",5,IF(fun[[#This Row],[GarageCond]]="Gd",4,IF(fun[[#This Row],[GarageCond]]="TA",3,IF(fun[[#This Row],[GarageCond]]="Fa",2,IF(fun[[#This Row],[GarageCond]]="Po",1,0)))))</f>
        <v>3</v>
      </c>
      <c r="CF633" t="s">
        <v>131</v>
      </c>
      <c r="CG633">
        <v>156</v>
      </c>
      <c r="CH633">
        <v>73</v>
      </c>
      <c r="CI633">
        <v>0</v>
      </c>
      <c r="CJ633">
        <v>0</v>
      </c>
      <c r="CK633">
        <v>0</v>
      </c>
      <c r="CL633">
        <f>(0.5*fun[[#This Row],[WoodDeckSF]])+fun[[#This Row],[OpenPorchSF]]+(2*fun[[#This Row],[EnclosedPorch]])+(1.5*fun[[#This Row],[3SsnPorch]])+fun[[#This Row],[ScreenPorch]]</f>
        <v>151</v>
      </c>
      <c r="CM633">
        <v>0</v>
      </c>
      <c r="CN633" t="s">
        <v>109</v>
      </c>
      <c r="CO633">
        <f>IF(fun[[#This Row],[PoolQC]]="Ex",5,IF(fun[[#This Row],[PoolQC]]="Gd",4,IF(fun[[#This Row],[PoolQC]]="TA",3,IF(fun[[#This Row],[PoolQC]]="Fa",2,IF(fun[[#This Row],[PoolQC]]="Po",1,0)))))</f>
        <v>0</v>
      </c>
      <c r="CP633" t="s">
        <v>109</v>
      </c>
      <c r="CQ633" t="s">
        <v>109</v>
      </c>
      <c r="CR633">
        <v>0</v>
      </c>
      <c r="CS633">
        <v>8</v>
      </c>
      <c r="CT633">
        <v>2007</v>
      </c>
      <c r="CU633" t="s">
        <v>136</v>
      </c>
      <c r="CV633" t="s">
        <v>137</v>
      </c>
      <c r="CW633">
        <f>COUNTIF(fun[[#This Row],[Id]:[SaleCondition]],0)</f>
        <v>16</v>
      </c>
      <c r="CX633">
        <f>COUNTIF(fun[[#This Row],[Id]:[SaleCondition]],"NA")</f>
        <v>4</v>
      </c>
      <c r="CY633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633">
        <f>fun[NUM_ExCond]+fun[NUM_BsmtCond]+fun[NUM_GarCond]</f>
        <v>10</v>
      </c>
      <c r="DA6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6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76.833333333333343</v>
      </c>
      <c r="DC633">
        <v>209500</v>
      </c>
    </row>
    <row r="634" spans="1:107" x14ac:dyDescent="0.25">
      <c r="A634">
        <v>633</v>
      </c>
      <c r="B634">
        <v>20</v>
      </c>
      <c r="C634" t="s">
        <v>107</v>
      </c>
      <c r="D634">
        <f>IF(fun[[#This Row],[MSZoning]]="RL",1,0)</f>
        <v>1</v>
      </c>
      <c r="E634">
        <f>IF(fun[[#This Row],[rl]]="RM",1,0)</f>
        <v>0</v>
      </c>
      <c r="F634">
        <f>IF(fun[[#This Row],[rm]]="RH",1,0)</f>
        <v>0</v>
      </c>
      <c r="G634">
        <f>IF(fun[[#This Row],[rh]]="C (all)",1,0)</f>
        <v>0</v>
      </c>
      <c r="H634">
        <v>85</v>
      </c>
      <c r="I634">
        <f>IF(fun[[#This Row],[LotFrontage]]="NA",0,fun[[#This Row],[LotFrontage]])</f>
        <v>85</v>
      </c>
      <c r="J634">
        <v>11900</v>
      </c>
      <c r="K634" t="s">
        <v>108</v>
      </c>
      <c r="L634" t="s">
        <v>109</v>
      </c>
      <c r="M634" t="s">
        <v>110</v>
      </c>
      <c r="N634" t="s">
        <v>111</v>
      </c>
      <c r="O634" t="s">
        <v>112</v>
      </c>
      <c r="P634" t="s">
        <v>113</v>
      </c>
      <c r="Q634" t="s">
        <v>114</v>
      </c>
      <c r="R634" t="s">
        <v>164</v>
      </c>
      <c r="S634" t="s">
        <v>116</v>
      </c>
      <c r="T634" t="s">
        <v>116</v>
      </c>
      <c r="U634" t="s">
        <v>117</v>
      </c>
      <c r="V634" t="s">
        <v>141</v>
      </c>
      <c r="W634">
        <v>7</v>
      </c>
      <c r="X634">
        <v>5</v>
      </c>
      <c r="Y634">
        <v>1977</v>
      </c>
      <c r="Z634">
        <v>1977</v>
      </c>
      <c r="AA634" t="s">
        <v>178</v>
      </c>
      <c r="AB634" t="s">
        <v>120</v>
      </c>
      <c r="AC634" t="s">
        <v>187</v>
      </c>
      <c r="AD634" t="s">
        <v>187</v>
      </c>
      <c r="AE634" t="s">
        <v>122</v>
      </c>
      <c r="AF634">
        <v>209</v>
      </c>
      <c r="AG634" t="s">
        <v>124</v>
      </c>
      <c r="AH634">
        <f>IF(fun[[#This Row],[ExterQual]]="Ex",5,IF(fun[[#This Row],[ExterQual]]="Gd",4,IF(fun[[#This Row],[ExterQual]]="TA",3,IF(fun[[#This Row],[ExterQual]]="Fa",2,1))))</f>
        <v>3</v>
      </c>
      <c r="AI634" t="s">
        <v>123</v>
      </c>
      <c r="AJ634">
        <f>IF(fun[[#This Row],[ExterCond]]="Ex",5,IF(fun[[#This Row],[ExterCond]]="Gd",4,IF(fun[[#This Row],[ExterCond]]="TA",3,IF(fun[[#This Row],[ExterCond]]="Fa",2,1))))</f>
        <v>4</v>
      </c>
      <c r="AK634" t="s">
        <v>144</v>
      </c>
      <c r="AL634" t="s">
        <v>124</v>
      </c>
      <c r="AM634">
        <f>IF(fun[[#This Row],[BsmtQual]]="Ex",5,IF(fun[[#This Row],[BsmtQual]]="Gd",4,IF(fun[[#This Row],[BsmtQual]]="TA",3,IF(fun[[#This Row],[BsmtQual]]="Fa",2,IF(fun[[#This Row],[BsmtQual]]="Po",1,0)))))</f>
        <v>3</v>
      </c>
      <c r="AN634" t="s">
        <v>124</v>
      </c>
      <c r="AO634">
        <f>IF(fun[[#This Row],[BsmtCond]]="Ex",5,IF(fun[[#This Row],[BsmtCond]]="Gd",4,IF(fun[[#This Row],[BsmtCond]]="TA",3,IF(fun[[#This Row],[BsmtCond]]="Fa",2,IF(fun[[#This Row],[BsmtCond]]="Po",1,0)))))</f>
        <v>3</v>
      </c>
      <c r="AP634" t="s">
        <v>126</v>
      </c>
      <c r="AQ634">
        <f>IF(fun[[#This Row],[BsmtExposure]]="Gd",3,IF(fun[[#This Row],[BsmtExposure]]="Av",2,IF(fun[[#This Row],[BsmtExposure]]="Mn",1,0)))</f>
        <v>0</v>
      </c>
      <c r="AR634" t="s">
        <v>145</v>
      </c>
      <c r="AS634">
        <v>822</v>
      </c>
      <c r="AT634" t="s">
        <v>128</v>
      </c>
      <c r="AU634">
        <v>0</v>
      </c>
      <c r="AV634">
        <v>564</v>
      </c>
      <c r="AW634">
        <v>1386</v>
      </c>
      <c r="AX634" t="s">
        <v>129</v>
      </c>
      <c r="AY634" t="s">
        <v>124</v>
      </c>
      <c r="AZ634">
        <f>IF(fun[[#This Row],[HeatingQC]]="Ex",5,IF(fun[[#This Row],[HeatingQC]]="Gd",4,IF(fun[[#This Row],[HeatingQC]]="TA",3,IF(fun[[#This Row],[HeatingQC]]="Fa",2,IF(fun[[#This Row],[HeatingQC]]="Po",1,0)))))</f>
        <v>3</v>
      </c>
      <c r="BA634" t="s">
        <v>131</v>
      </c>
      <c r="BB634" t="s">
        <v>132</v>
      </c>
      <c r="BC634">
        <v>1411</v>
      </c>
      <c r="BD634">
        <v>0</v>
      </c>
      <c r="BE634">
        <v>0</v>
      </c>
      <c r="BF634">
        <v>1411</v>
      </c>
      <c r="BG634">
        <f>LOG(fun[[#This Row],[GrLivArea]])</f>
        <v>3.1495270137543478</v>
      </c>
      <c r="BH634">
        <v>0</v>
      </c>
      <c r="BI634">
        <v>0</v>
      </c>
      <c r="BJ634">
        <f>fun[[#This Row],[BsmtFullBath]]+(0.5*fun[[#This Row],[BsmtHalfBath]])</f>
        <v>0</v>
      </c>
      <c r="BK634">
        <v>2</v>
      </c>
      <c r="BL634">
        <v>0</v>
      </c>
      <c r="BM634">
        <f>fun[[#This Row],[HalfBath]]+fun[[#This Row],[TOTBaseBath]]+fun[[#This Row],[FullBath]]</f>
        <v>2</v>
      </c>
      <c r="BN634">
        <v>3</v>
      </c>
      <c r="BO634">
        <v>1</v>
      </c>
      <c r="BP634" t="s">
        <v>124</v>
      </c>
      <c r="BQ634">
        <f>IF(fun[[#This Row],[KitchenQual]]="Ex",5,IF(fun[[#This Row],[KitchenQual]]="Gd",4,IF(fun[[#This Row],[KitchenQual]]="TA",3,IF(fun[[#This Row],[KitchenQual]]="Fa",2,0))))</f>
        <v>3</v>
      </c>
      <c r="BR634">
        <v>6</v>
      </c>
      <c r="BS634" t="s">
        <v>133</v>
      </c>
      <c r="BT634">
        <v>1</v>
      </c>
      <c r="BU634" t="s">
        <v>124</v>
      </c>
      <c r="BV634">
        <f>IF(fun[[#This Row],[FireplaceQu]]="Ex",5,IF(fun[[#This Row],[FireplaceQu]]="Gd",4,IF(fun[[#This Row],[FireplaceQu]]="TA",3,IF(fun[[#This Row],[FireplaceQu]]="Fa",2,0))))</f>
        <v>3</v>
      </c>
      <c r="BW634" t="s">
        <v>134</v>
      </c>
      <c r="BX634">
        <v>1977</v>
      </c>
      <c r="BY634" t="s">
        <v>183</v>
      </c>
      <c r="BZ634">
        <v>2</v>
      </c>
      <c r="CA634">
        <v>544</v>
      </c>
      <c r="CB634" t="s">
        <v>124</v>
      </c>
      <c r="CC634">
        <f>IF(fun[[#This Row],[GarageQual]]="Ex",5,IF(fun[[#This Row],[GarageQual]]="Gd",4,IF(fun[[#This Row],[GarageQual]]="TA",3,IF(fun[[#This Row],[GarageQual]]="Fa",2,IF(fun[[#This Row],[GarageQual]]="Po",1,0)))))</f>
        <v>3</v>
      </c>
      <c r="CD634" t="s">
        <v>124</v>
      </c>
      <c r="CE634">
        <f>IF(fun[[#This Row],[GarageCond]]="Ex",5,IF(fun[[#This Row],[GarageCond]]="Gd",4,IF(fun[[#This Row],[GarageCond]]="TA",3,IF(fun[[#This Row],[GarageCond]]="Fa",2,IF(fun[[#This Row],[GarageCond]]="Po",1,0)))))</f>
        <v>3</v>
      </c>
      <c r="CF634" t="s">
        <v>131</v>
      </c>
      <c r="CG634">
        <v>192</v>
      </c>
      <c r="CH634">
        <v>0</v>
      </c>
      <c r="CI634">
        <v>0</v>
      </c>
      <c r="CJ634">
        <v>0</v>
      </c>
      <c r="CK634">
        <v>0</v>
      </c>
      <c r="CL634">
        <f>(0.5*fun[[#This Row],[WoodDeckSF]])+fun[[#This Row],[OpenPorchSF]]+(2*fun[[#This Row],[EnclosedPorch]])+(1.5*fun[[#This Row],[3SsnPorch]])+fun[[#This Row],[ScreenPorch]]</f>
        <v>96</v>
      </c>
      <c r="CM634">
        <v>0</v>
      </c>
      <c r="CN634" t="s">
        <v>109</v>
      </c>
      <c r="CO634">
        <f>IF(fun[[#This Row],[PoolQC]]="Ex",5,IF(fun[[#This Row],[PoolQC]]="Gd",4,IF(fun[[#This Row],[PoolQC]]="TA",3,IF(fun[[#This Row],[PoolQC]]="Fa",2,IF(fun[[#This Row],[PoolQC]]="Po",1,0)))))</f>
        <v>0</v>
      </c>
      <c r="CP634" t="s">
        <v>109</v>
      </c>
      <c r="CQ634" t="s">
        <v>109</v>
      </c>
      <c r="CR634">
        <v>0</v>
      </c>
      <c r="CS634">
        <v>4</v>
      </c>
      <c r="CT634">
        <v>2009</v>
      </c>
      <c r="CU634" t="s">
        <v>136</v>
      </c>
      <c r="CV634" t="s">
        <v>245</v>
      </c>
      <c r="CW634">
        <f>COUNTIF(fun[[#This Row],[Id]:[SaleCondition]],0)</f>
        <v>18</v>
      </c>
      <c r="CX634">
        <f>COUNTIF(fun[[#This Row],[Id]:[SaleCondition]],"NA")</f>
        <v>4</v>
      </c>
      <c r="CY634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634">
        <f>fun[NUM_ExCond]+fun[NUM_BsmtCond]+fun[NUM_GarCond]</f>
        <v>10</v>
      </c>
      <c r="DA6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6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63.5</v>
      </c>
      <c r="DC634">
        <v>82500</v>
      </c>
    </row>
    <row r="635" spans="1:107" x14ac:dyDescent="0.25">
      <c r="A635">
        <v>634</v>
      </c>
      <c r="B635">
        <v>20</v>
      </c>
      <c r="C635" t="s">
        <v>107</v>
      </c>
      <c r="D635">
        <f>IF(fun[[#This Row],[MSZoning]]="RL",1,0)</f>
        <v>1</v>
      </c>
      <c r="E635">
        <f>IF(fun[[#This Row],[rl]]="RM",1,0)</f>
        <v>0</v>
      </c>
      <c r="F635">
        <f>IF(fun[[#This Row],[rm]]="RH",1,0)</f>
        <v>0</v>
      </c>
      <c r="G635">
        <f>IF(fun[[#This Row],[rh]]="C (all)",1,0)</f>
        <v>0</v>
      </c>
      <c r="H635">
        <v>80</v>
      </c>
      <c r="I635">
        <f>IF(fun[[#This Row],[LotFrontage]]="NA",0,fun[[#This Row],[LotFrontage]])</f>
        <v>80</v>
      </c>
      <c r="J635">
        <v>9250</v>
      </c>
      <c r="K635" t="s">
        <v>108</v>
      </c>
      <c r="L635" t="s">
        <v>109</v>
      </c>
      <c r="M635" t="s">
        <v>110</v>
      </c>
      <c r="N635" t="s">
        <v>111</v>
      </c>
      <c r="O635" t="s">
        <v>112</v>
      </c>
      <c r="P635" t="s">
        <v>148</v>
      </c>
      <c r="Q635" t="s">
        <v>114</v>
      </c>
      <c r="R635" t="s">
        <v>188</v>
      </c>
      <c r="S635" t="s">
        <v>116</v>
      </c>
      <c r="T635" t="s">
        <v>116</v>
      </c>
      <c r="U635" t="s">
        <v>117</v>
      </c>
      <c r="V635" t="s">
        <v>141</v>
      </c>
      <c r="W635">
        <v>5</v>
      </c>
      <c r="X635">
        <v>7</v>
      </c>
      <c r="Y635">
        <v>1954</v>
      </c>
      <c r="Z635">
        <v>2005</v>
      </c>
      <c r="AA635" t="s">
        <v>119</v>
      </c>
      <c r="AB635" t="s">
        <v>120</v>
      </c>
      <c r="AC635" t="s">
        <v>150</v>
      </c>
      <c r="AD635" t="s">
        <v>150</v>
      </c>
      <c r="AE635" t="s">
        <v>143</v>
      </c>
      <c r="AF635">
        <v>0</v>
      </c>
      <c r="AG635" t="s">
        <v>124</v>
      </c>
      <c r="AH635">
        <f>IF(fun[[#This Row],[ExterQual]]="Ex",5,IF(fun[[#This Row],[ExterQual]]="Gd",4,IF(fun[[#This Row],[ExterQual]]="TA",3,IF(fun[[#This Row],[ExterQual]]="Fa",2,1))))</f>
        <v>3</v>
      </c>
      <c r="AI635" t="s">
        <v>124</v>
      </c>
      <c r="AJ635">
        <f>IF(fun[[#This Row],[ExterCond]]="Ex",5,IF(fun[[#This Row],[ExterCond]]="Gd",4,IF(fun[[#This Row],[ExterCond]]="TA",3,IF(fun[[#This Row],[ExterCond]]="Fa",2,1))))</f>
        <v>3</v>
      </c>
      <c r="AK635" t="s">
        <v>144</v>
      </c>
      <c r="AL635" t="s">
        <v>124</v>
      </c>
      <c r="AM635">
        <f>IF(fun[[#This Row],[BsmtQual]]="Ex",5,IF(fun[[#This Row],[BsmtQual]]="Gd",4,IF(fun[[#This Row],[BsmtQual]]="TA",3,IF(fun[[#This Row],[BsmtQual]]="Fa",2,IF(fun[[#This Row],[BsmtQual]]="Po",1,0)))))</f>
        <v>3</v>
      </c>
      <c r="AN635" t="s">
        <v>124</v>
      </c>
      <c r="AO635">
        <f>IF(fun[[#This Row],[BsmtCond]]="Ex",5,IF(fun[[#This Row],[BsmtCond]]="Gd",4,IF(fun[[#This Row],[BsmtCond]]="TA",3,IF(fun[[#This Row],[BsmtCond]]="Fa",2,IF(fun[[#This Row],[BsmtCond]]="Po",1,0)))))</f>
        <v>3</v>
      </c>
      <c r="AP635" t="s">
        <v>126</v>
      </c>
      <c r="AQ635">
        <f>IF(fun[[#This Row],[BsmtExposure]]="Gd",3,IF(fun[[#This Row],[BsmtExposure]]="Av",2,IF(fun[[#This Row],[BsmtExposure]]="Mn",1,0)))</f>
        <v>0</v>
      </c>
      <c r="AR635" t="s">
        <v>167</v>
      </c>
      <c r="AS635">
        <v>480</v>
      </c>
      <c r="AT635" t="s">
        <v>198</v>
      </c>
      <c r="AU635">
        <v>468</v>
      </c>
      <c r="AV635">
        <v>108</v>
      </c>
      <c r="AW635">
        <v>1056</v>
      </c>
      <c r="AX635" t="s">
        <v>129</v>
      </c>
      <c r="AY635" t="s">
        <v>124</v>
      </c>
      <c r="AZ635">
        <f>IF(fun[[#This Row],[HeatingQC]]="Ex",5,IF(fun[[#This Row],[HeatingQC]]="Gd",4,IF(fun[[#This Row],[HeatingQC]]="TA",3,IF(fun[[#This Row],[HeatingQC]]="Fa",2,IF(fun[[#This Row],[HeatingQC]]="Po",1,0)))))</f>
        <v>3</v>
      </c>
      <c r="BA635" t="s">
        <v>131</v>
      </c>
      <c r="BB635" t="s">
        <v>132</v>
      </c>
      <c r="BC635">
        <v>1056</v>
      </c>
      <c r="BD635">
        <v>0</v>
      </c>
      <c r="BE635">
        <v>0</v>
      </c>
      <c r="BF635">
        <v>1056</v>
      </c>
      <c r="BG635">
        <f>LOG(fun[[#This Row],[GrLivArea]])</f>
        <v>3.0236639181977933</v>
      </c>
      <c r="BH635">
        <v>0</v>
      </c>
      <c r="BI635">
        <v>1</v>
      </c>
      <c r="BJ635">
        <f>fun[[#This Row],[BsmtFullBath]]+(0.5*fun[[#This Row],[BsmtHalfBath]])</f>
        <v>0.5</v>
      </c>
      <c r="BK635">
        <v>1</v>
      </c>
      <c r="BL635">
        <v>0</v>
      </c>
      <c r="BM635">
        <f>fun[[#This Row],[HalfBath]]+fun[[#This Row],[TOTBaseBath]]+fun[[#This Row],[FullBath]]</f>
        <v>1.5</v>
      </c>
      <c r="BN635">
        <v>3</v>
      </c>
      <c r="BO635">
        <v>1</v>
      </c>
      <c r="BP635" t="s">
        <v>124</v>
      </c>
      <c r="BQ635">
        <f>IF(fun[[#This Row],[KitchenQual]]="Ex",5,IF(fun[[#This Row],[KitchenQual]]="Gd",4,IF(fun[[#This Row],[KitchenQual]]="TA",3,IF(fun[[#This Row],[KitchenQual]]="Fa",2,0))))</f>
        <v>3</v>
      </c>
      <c r="BR635">
        <v>6</v>
      </c>
      <c r="BS635" t="s">
        <v>133</v>
      </c>
      <c r="BT635">
        <v>0</v>
      </c>
      <c r="BU635" t="s">
        <v>109</v>
      </c>
      <c r="BV635">
        <f>IF(fun[[#This Row],[FireplaceQu]]="Ex",5,IF(fun[[#This Row],[FireplaceQu]]="Gd",4,IF(fun[[#This Row],[FireplaceQu]]="TA",3,IF(fun[[#This Row],[FireplaceQu]]="Fa",2,0))))</f>
        <v>0</v>
      </c>
      <c r="BW635" t="s">
        <v>134</v>
      </c>
      <c r="BX635">
        <v>1954</v>
      </c>
      <c r="BY635" t="s">
        <v>128</v>
      </c>
      <c r="BZ635">
        <v>1</v>
      </c>
      <c r="CA635">
        <v>260</v>
      </c>
      <c r="CB635" t="s">
        <v>124</v>
      </c>
      <c r="CC635">
        <f>IF(fun[[#This Row],[GarageQual]]="Ex",5,IF(fun[[#This Row],[GarageQual]]="Gd",4,IF(fun[[#This Row],[GarageQual]]="TA",3,IF(fun[[#This Row],[GarageQual]]="Fa",2,IF(fun[[#This Row],[GarageQual]]="Po",1,0)))))</f>
        <v>3</v>
      </c>
      <c r="CD635" t="s">
        <v>124</v>
      </c>
      <c r="CE635">
        <f>IF(fun[[#This Row],[GarageCond]]="Ex",5,IF(fun[[#This Row],[GarageCond]]="Gd",4,IF(fun[[#This Row],[GarageCond]]="TA",3,IF(fun[[#This Row],[GarageCond]]="Fa",2,IF(fun[[#This Row],[GarageCond]]="Po",1,0)))))</f>
        <v>3</v>
      </c>
      <c r="CF635" t="s">
        <v>131</v>
      </c>
      <c r="CG635">
        <v>390</v>
      </c>
      <c r="CH635">
        <v>0</v>
      </c>
      <c r="CI635">
        <v>0</v>
      </c>
      <c r="CJ635">
        <v>0</v>
      </c>
      <c r="CK635">
        <v>0</v>
      </c>
      <c r="CL635">
        <f>(0.5*fun[[#This Row],[WoodDeckSF]])+fun[[#This Row],[OpenPorchSF]]+(2*fun[[#This Row],[EnclosedPorch]])+(1.5*fun[[#This Row],[3SsnPorch]])+fun[[#This Row],[ScreenPorch]]</f>
        <v>195</v>
      </c>
      <c r="CM635">
        <v>0</v>
      </c>
      <c r="CN635" t="s">
        <v>109</v>
      </c>
      <c r="CO635">
        <f>IF(fun[[#This Row],[PoolQC]]="Ex",5,IF(fun[[#This Row],[PoolQC]]="Gd",4,IF(fun[[#This Row],[PoolQC]]="TA",3,IF(fun[[#This Row],[PoolQC]]="Fa",2,IF(fun[[#This Row],[PoolQC]]="Po",1,0)))))</f>
        <v>0</v>
      </c>
      <c r="CP635" t="s">
        <v>109</v>
      </c>
      <c r="CQ635" t="s">
        <v>109</v>
      </c>
      <c r="CR635">
        <v>0</v>
      </c>
      <c r="CS635">
        <v>7</v>
      </c>
      <c r="CT635">
        <v>2007</v>
      </c>
      <c r="CU635" t="s">
        <v>136</v>
      </c>
      <c r="CV635" t="s">
        <v>137</v>
      </c>
      <c r="CW635">
        <f>COUNTIF(fun[[#This Row],[Id]:[SaleCondition]],0)</f>
        <v>18</v>
      </c>
      <c r="CX635">
        <f>COUNTIF(fun[[#This Row],[Id]:[SaleCondition]],"NA")</f>
        <v>5</v>
      </c>
      <c r="CY63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635">
        <f>fun[NUM_ExCond]+fun[NUM_BsmtCond]+fun[NUM_GarCond]</f>
        <v>9</v>
      </c>
      <c r="DA6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6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635">
        <v>139400</v>
      </c>
    </row>
    <row r="636" spans="1:107" x14ac:dyDescent="0.25">
      <c r="A636">
        <v>635</v>
      </c>
      <c r="B636">
        <v>90</v>
      </c>
      <c r="C636" t="s">
        <v>107</v>
      </c>
      <c r="D636">
        <f>IF(fun[[#This Row],[MSZoning]]="RL",1,0)</f>
        <v>1</v>
      </c>
      <c r="E636">
        <f>IF(fun[[#This Row],[rl]]="RM",1,0)</f>
        <v>0</v>
      </c>
      <c r="F636">
        <f>IF(fun[[#This Row],[rm]]="RH",1,0)</f>
        <v>0</v>
      </c>
      <c r="G636">
        <f>IF(fun[[#This Row],[rh]]="C (all)",1,0)</f>
        <v>0</v>
      </c>
      <c r="H636">
        <v>64</v>
      </c>
      <c r="I636">
        <f>IF(fun[[#This Row],[LotFrontage]]="NA",0,fun[[#This Row],[LotFrontage]])</f>
        <v>64</v>
      </c>
      <c r="J636">
        <v>6979</v>
      </c>
      <c r="K636" t="s">
        <v>108</v>
      </c>
      <c r="L636" t="s">
        <v>109</v>
      </c>
      <c r="M636" t="s">
        <v>110</v>
      </c>
      <c r="N636" t="s">
        <v>111</v>
      </c>
      <c r="O636" t="s">
        <v>112</v>
      </c>
      <c r="P636" t="s">
        <v>113</v>
      </c>
      <c r="Q636" t="s">
        <v>114</v>
      </c>
      <c r="R636" t="s">
        <v>169</v>
      </c>
      <c r="S636" t="s">
        <v>116</v>
      </c>
      <c r="T636" t="s">
        <v>116</v>
      </c>
      <c r="U636" t="s">
        <v>193</v>
      </c>
      <c r="V636" t="s">
        <v>217</v>
      </c>
      <c r="W636">
        <v>6</v>
      </c>
      <c r="X636">
        <v>5</v>
      </c>
      <c r="Y636">
        <v>1980</v>
      </c>
      <c r="Z636">
        <v>1980</v>
      </c>
      <c r="AA636" t="s">
        <v>119</v>
      </c>
      <c r="AB636" t="s">
        <v>120</v>
      </c>
      <c r="AC636" t="s">
        <v>187</v>
      </c>
      <c r="AD636" t="s">
        <v>187</v>
      </c>
      <c r="AE636" t="s">
        <v>143</v>
      </c>
      <c r="AF636">
        <v>0</v>
      </c>
      <c r="AG636" t="s">
        <v>124</v>
      </c>
      <c r="AH636">
        <f>IF(fun[[#This Row],[ExterQual]]="Ex",5,IF(fun[[#This Row],[ExterQual]]="Gd",4,IF(fun[[#This Row],[ExterQual]]="TA",3,IF(fun[[#This Row],[ExterQual]]="Fa",2,1))))</f>
        <v>3</v>
      </c>
      <c r="AI636" t="s">
        <v>124</v>
      </c>
      <c r="AJ636">
        <f>IF(fun[[#This Row],[ExterCond]]="Ex",5,IF(fun[[#This Row],[ExterCond]]="Gd",4,IF(fun[[#This Row],[ExterCond]]="TA",3,IF(fun[[#This Row],[ExterCond]]="Fa",2,1))))</f>
        <v>3</v>
      </c>
      <c r="AK636" t="s">
        <v>144</v>
      </c>
      <c r="AL636" t="s">
        <v>124</v>
      </c>
      <c r="AM636">
        <f>IF(fun[[#This Row],[BsmtQual]]="Ex",5,IF(fun[[#This Row],[BsmtQual]]="Gd",4,IF(fun[[#This Row],[BsmtQual]]="TA",3,IF(fun[[#This Row],[BsmtQual]]="Fa",2,IF(fun[[#This Row],[BsmtQual]]="Po",1,0)))))</f>
        <v>3</v>
      </c>
      <c r="AN636" t="s">
        <v>124</v>
      </c>
      <c r="AO636">
        <f>IF(fun[[#This Row],[BsmtCond]]="Ex",5,IF(fun[[#This Row],[BsmtCond]]="Gd",4,IF(fun[[#This Row],[BsmtCond]]="TA",3,IF(fun[[#This Row],[BsmtCond]]="Fa",2,IF(fun[[#This Row],[BsmtCond]]="Po",1,0)))))</f>
        <v>3</v>
      </c>
      <c r="AP636" t="s">
        <v>126</v>
      </c>
      <c r="AQ636">
        <f>IF(fun[[#This Row],[BsmtExposure]]="Gd",3,IF(fun[[#This Row],[BsmtExposure]]="Av",2,IF(fun[[#This Row],[BsmtExposure]]="Mn",1,0)))</f>
        <v>0</v>
      </c>
      <c r="AR636" t="s">
        <v>127</v>
      </c>
      <c r="AS636">
        <v>1056</v>
      </c>
      <c r="AT636" t="s">
        <v>128</v>
      </c>
      <c r="AU636">
        <v>0</v>
      </c>
      <c r="AV636">
        <v>0</v>
      </c>
      <c r="AW636">
        <v>1056</v>
      </c>
      <c r="AX636" t="s">
        <v>129</v>
      </c>
      <c r="AY636" t="s">
        <v>123</v>
      </c>
      <c r="AZ636">
        <f>IF(fun[[#This Row],[HeatingQC]]="Ex",5,IF(fun[[#This Row],[HeatingQC]]="Gd",4,IF(fun[[#This Row],[HeatingQC]]="TA",3,IF(fun[[#This Row],[HeatingQC]]="Fa",2,IF(fun[[#This Row],[HeatingQC]]="Po",1,0)))))</f>
        <v>4</v>
      </c>
      <c r="BA636" t="s">
        <v>131</v>
      </c>
      <c r="BB636" t="s">
        <v>132</v>
      </c>
      <c r="BC636">
        <v>1056</v>
      </c>
      <c r="BD636">
        <v>0</v>
      </c>
      <c r="BE636">
        <v>0</v>
      </c>
      <c r="BF636">
        <v>1056</v>
      </c>
      <c r="BG636">
        <f>LOG(fun[[#This Row],[GrLivArea]])</f>
        <v>3.0236639181977933</v>
      </c>
      <c r="BH636">
        <v>2</v>
      </c>
      <c r="BI636">
        <v>0</v>
      </c>
      <c r="BJ636">
        <f>fun[[#This Row],[BsmtFullBath]]+(0.5*fun[[#This Row],[BsmtHalfBath]])</f>
        <v>2</v>
      </c>
      <c r="BK636">
        <v>0</v>
      </c>
      <c r="BL636">
        <v>0</v>
      </c>
      <c r="BM636">
        <f>fun[[#This Row],[HalfBath]]+fun[[#This Row],[TOTBaseBath]]+fun[[#This Row],[FullBath]]</f>
        <v>2</v>
      </c>
      <c r="BN636">
        <v>0</v>
      </c>
      <c r="BO636">
        <v>2</v>
      </c>
      <c r="BP636" t="s">
        <v>124</v>
      </c>
      <c r="BQ636">
        <f>IF(fun[[#This Row],[KitchenQual]]="Ex",5,IF(fun[[#This Row],[KitchenQual]]="Gd",4,IF(fun[[#This Row],[KitchenQual]]="TA",3,IF(fun[[#This Row],[KitchenQual]]="Fa",2,0))))</f>
        <v>3</v>
      </c>
      <c r="BR636">
        <v>4</v>
      </c>
      <c r="BS636" t="s">
        <v>133</v>
      </c>
      <c r="BT636">
        <v>0</v>
      </c>
      <c r="BU636" t="s">
        <v>109</v>
      </c>
      <c r="BV636">
        <f>IF(fun[[#This Row],[FireplaceQu]]="Ex",5,IF(fun[[#This Row],[FireplaceQu]]="Gd",4,IF(fun[[#This Row],[FireplaceQu]]="TA",3,IF(fun[[#This Row],[FireplaceQu]]="Fa",2,0))))</f>
        <v>0</v>
      </c>
      <c r="BW636" t="s">
        <v>153</v>
      </c>
      <c r="BX636">
        <v>1980</v>
      </c>
      <c r="BY636" t="s">
        <v>128</v>
      </c>
      <c r="BZ636">
        <v>2</v>
      </c>
      <c r="CA636">
        <v>576</v>
      </c>
      <c r="CB636" t="s">
        <v>124</v>
      </c>
      <c r="CC636">
        <f>IF(fun[[#This Row],[GarageQual]]="Ex",5,IF(fun[[#This Row],[GarageQual]]="Gd",4,IF(fun[[#This Row],[GarageQual]]="TA",3,IF(fun[[#This Row],[GarageQual]]="Fa",2,IF(fun[[#This Row],[GarageQual]]="Po",1,0)))))</f>
        <v>3</v>
      </c>
      <c r="CD636" t="s">
        <v>124</v>
      </c>
      <c r="CE636">
        <f>IF(fun[[#This Row],[GarageCond]]="Ex",5,IF(fun[[#This Row],[GarageCond]]="Gd",4,IF(fun[[#This Row],[GarageCond]]="TA",3,IF(fun[[#This Row],[GarageCond]]="Fa",2,IF(fun[[#This Row],[GarageCond]]="Po",1,0)))))</f>
        <v>3</v>
      </c>
      <c r="CF636" t="s">
        <v>131</v>
      </c>
      <c r="CG636">
        <v>264</v>
      </c>
      <c r="CH636">
        <v>56</v>
      </c>
      <c r="CI636">
        <v>0</v>
      </c>
      <c r="CJ636">
        <v>0</v>
      </c>
      <c r="CK636">
        <v>0</v>
      </c>
      <c r="CL636">
        <f>(0.5*fun[[#This Row],[WoodDeckSF]])+fun[[#This Row],[OpenPorchSF]]+(2*fun[[#This Row],[EnclosedPorch]])+(1.5*fun[[#This Row],[3SsnPorch]])+fun[[#This Row],[ScreenPorch]]</f>
        <v>188</v>
      </c>
      <c r="CM636">
        <v>0</v>
      </c>
      <c r="CN636" t="s">
        <v>109</v>
      </c>
      <c r="CO636">
        <f>IF(fun[[#This Row],[PoolQC]]="Ex",5,IF(fun[[#This Row],[PoolQC]]="Gd",4,IF(fun[[#This Row],[PoolQC]]="TA",3,IF(fun[[#This Row],[PoolQC]]="Fa",2,IF(fun[[#This Row],[PoolQC]]="Po",1,0)))))</f>
        <v>0</v>
      </c>
      <c r="CP636" t="s">
        <v>191</v>
      </c>
      <c r="CQ636" t="s">
        <v>161</v>
      </c>
      <c r="CR636">
        <v>600</v>
      </c>
      <c r="CS636">
        <v>6</v>
      </c>
      <c r="CT636">
        <v>2010</v>
      </c>
      <c r="CU636" t="s">
        <v>136</v>
      </c>
      <c r="CV636" t="s">
        <v>137</v>
      </c>
      <c r="CW636">
        <f>COUNTIF(fun[[#This Row],[Id]:[SaleCondition]],0)</f>
        <v>20</v>
      </c>
      <c r="CX636">
        <f>COUNTIF(fun[[#This Row],[Id]:[SaleCondition]],"NA")</f>
        <v>3</v>
      </c>
      <c r="CY636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636">
        <f>fun[NUM_ExCond]+fun[NUM_BsmtCond]+fun[NUM_GarCond]</f>
        <v>9</v>
      </c>
      <c r="DA6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6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</v>
      </c>
      <c r="DC636">
        <v>144000</v>
      </c>
    </row>
    <row r="637" spans="1:107" x14ac:dyDescent="0.25">
      <c r="A637">
        <v>636</v>
      </c>
      <c r="B637">
        <v>190</v>
      </c>
      <c r="C637" t="s">
        <v>265</v>
      </c>
      <c r="D637">
        <f>IF(fun[[#This Row],[MSZoning]]="RL",1,0)</f>
        <v>0</v>
      </c>
      <c r="E637">
        <f>IF(fun[[#This Row],[rl]]="RM",1,0)</f>
        <v>0</v>
      </c>
      <c r="F637">
        <f>IF(fun[[#This Row],[rm]]="RH",1,0)</f>
        <v>0</v>
      </c>
      <c r="G637">
        <f>IF(fun[[#This Row],[rh]]="C (all)",1,0)</f>
        <v>0</v>
      </c>
      <c r="H637">
        <v>60</v>
      </c>
      <c r="I637">
        <f>IF(fun[[#This Row],[LotFrontage]]="NA",0,fun[[#This Row],[LotFrontage]])</f>
        <v>60</v>
      </c>
      <c r="J637">
        <v>10896</v>
      </c>
      <c r="K637" t="s">
        <v>108</v>
      </c>
      <c r="L637" t="s">
        <v>108</v>
      </c>
      <c r="M637" t="s">
        <v>110</v>
      </c>
      <c r="N637" t="s">
        <v>201</v>
      </c>
      <c r="O637" t="s">
        <v>112</v>
      </c>
      <c r="P637" t="s">
        <v>113</v>
      </c>
      <c r="Q637" t="s">
        <v>114</v>
      </c>
      <c r="R637" t="s">
        <v>258</v>
      </c>
      <c r="S637" t="s">
        <v>140</v>
      </c>
      <c r="T637" t="s">
        <v>116</v>
      </c>
      <c r="U637" t="s">
        <v>175</v>
      </c>
      <c r="V637" t="s">
        <v>251</v>
      </c>
      <c r="W637">
        <v>6</v>
      </c>
      <c r="X637">
        <v>7</v>
      </c>
      <c r="Y637">
        <v>1914</v>
      </c>
      <c r="Z637">
        <v>1995</v>
      </c>
      <c r="AA637" t="s">
        <v>178</v>
      </c>
      <c r="AB637" t="s">
        <v>120</v>
      </c>
      <c r="AC637" t="s">
        <v>121</v>
      </c>
      <c r="AD637" t="s">
        <v>121</v>
      </c>
      <c r="AE637" t="s">
        <v>143</v>
      </c>
      <c r="AF637">
        <v>0</v>
      </c>
      <c r="AG637" t="s">
        <v>173</v>
      </c>
      <c r="AH637">
        <f>IF(fun[[#This Row],[ExterQual]]="Ex",5,IF(fun[[#This Row],[ExterQual]]="Gd",4,IF(fun[[#This Row],[ExterQual]]="TA",3,IF(fun[[#This Row],[ExterQual]]="Fa",2,1))))</f>
        <v>2</v>
      </c>
      <c r="AI637" t="s">
        <v>124</v>
      </c>
      <c r="AJ637">
        <f>IF(fun[[#This Row],[ExterCond]]="Ex",5,IF(fun[[#This Row],[ExterCond]]="Gd",4,IF(fun[[#This Row],[ExterCond]]="TA",3,IF(fun[[#This Row],[ExterCond]]="Fa",2,1))))</f>
        <v>3</v>
      </c>
      <c r="AK637" t="s">
        <v>144</v>
      </c>
      <c r="AL637" t="s">
        <v>124</v>
      </c>
      <c r="AM637">
        <f>IF(fun[[#This Row],[BsmtQual]]="Ex",5,IF(fun[[#This Row],[BsmtQual]]="Gd",4,IF(fun[[#This Row],[BsmtQual]]="TA",3,IF(fun[[#This Row],[BsmtQual]]="Fa",2,IF(fun[[#This Row],[BsmtQual]]="Po",1,0)))))</f>
        <v>3</v>
      </c>
      <c r="AN637" t="s">
        <v>173</v>
      </c>
      <c r="AO637">
        <f>IF(fun[[#This Row],[BsmtCond]]="Ex",5,IF(fun[[#This Row],[BsmtCond]]="Gd",4,IF(fun[[#This Row],[BsmtCond]]="TA",3,IF(fun[[#This Row],[BsmtCond]]="Fa",2,IF(fun[[#This Row],[BsmtCond]]="Po",1,0)))))</f>
        <v>2</v>
      </c>
      <c r="AP637" t="s">
        <v>126</v>
      </c>
      <c r="AQ637">
        <f>IF(fun[[#This Row],[BsmtExposure]]="Gd",3,IF(fun[[#This Row],[BsmtExposure]]="Av",2,IF(fun[[#This Row],[BsmtExposure]]="Mn",1,0)))</f>
        <v>0</v>
      </c>
      <c r="AR637" t="s">
        <v>198</v>
      </c>
      <c r="AS637">
        <v>256</v>
      </c>
      <c r="AT637" t="s">
        <v>128</v>
      </c>
      <c r="AU637">
        <v>0</v>
      </c>
      <c r="AV637">
        <v>1184</v>
      </c>
      <c r="AW637">
        <v>1440</v>
      </c>
      <c r="AX637" t="s">
        <v>129</v>
      </c>
      <c r="AY637" t="s">
        <v>130</v>
      </c>
      <c r="AZ637">
        <f>IF(fun[[#This Row],[HeatingQC]]="Ex",5,IF(fun[[#This Row],[HeatingQC]]="Gd",4,IF(fun[[#This Row],[HeatingQC]]="TA",3,IF(fun[[#This Row],[HeatingQC]]="Fa",2,IF(fun[[#This Row],[HeatingQC]]="Po",1,0)))))</f>
        <v>5</v>
      </c>
      <c r="BA637" t="s">
        <v>131</v>
      </c>
      <c r="BB637" t="s">
        <v>190</v>
      </c>
      <c r="BC637">
        <v>1440</v>
      </c>
      <c r="BD637">
        <v>1440</v>
      </c>
      <c r="BE637">
        <v>515</v>
      </c>
      <c r="BF637">
        <v>3395</v>
      </c>
      <c r="BG637">
        <f>LOG(fun[[#This Row],[GrLivArea]])</f>
        <v>3.5308397786165204</v>
      </c>
      <c r="BH637">
        <v>0</v>
      </c>
      <c r="BI637">
        <v>0</v>
      </c>
      <c r="BJ637">
        <f>fun[[#This Row],[BsmtFullBath]]+(0.5*fun[[#This Row],[BsmtHalfBath]])</f>
        <v>0</v>
      </c>
      <c r="BK637">
        <v>2</v>
      </c>
      <c r="BL637">
        <v>0</v>
      </c>
      <c r="BM637">
        <f>fun[[#This Row],[HalfBath]]+fun[[#This Row],[TOTBaseBath]]+fun[[#This Row],[FullBath]]</f>
        <v>2</v>
      </c>
      <c r="BN637">
        <v>8</v>
      </c>
      <c r="BO637">
        <v>2</v>
      </c>
      <c r="BP637" t="s">
        <v>173</v>
      </c>
      <c r="BQ637">
        <f>IF(fun[[#This Row],[KitchenQual]]="Ex",5,IF(fun[[#This Row],[KitchenQual]]="Gd",4,IF(fun[[#This Row],[KitchenQual]]="TA",3,IF(fun[[#This Row],[KitchenQual]]="Fa",2,0))))</f>
        <v>2</v>
      </c>
      <c r="BR637">
        <v>14</v>
      </c>
      <c r="BS637" t="s">
        <v>133</v>
      </c>
      <c r="BT637">
        <v>0</v>
      </c>
      <c r="BU637" t="s">
        <v>109</v>
      </c>
      <c r="BV637">
        <f>IF(fun[[#This Row],[FireplaceQu]]="Ex",5,IF(fun[[#This Row],[FireplaceQu]]="Gd",4,IF(fun[[#This Row],[FireplaceQu]]="TA",3,IF(fun[[#This Row],[FireplaceQu]]="Fa",2,0))))</f>
        <v>0</v>
      </c>
      <c r="BW637" t="s">
        <v>109</v>
      </c>
      <c r="BX637" t="s">
        <v>109</v>
      </c>
      <c r="BY637" t="s">
        <v>109</v>
      </c>
      <c r="BZ637">
        <v>0</v>
      </c>
      <c r="CA637">
        <v>0</v>
      </c>
      <c r="CB637" t="s">
        <v>109</v>
      </c>
      <c r="CC637">
        <f>IF(fun[[#This Row],[GarageQual]]="Ex",5,IF(fun[[#This Row],[GarageQual]]="Gd",4,IF(fun[[#This Row],[GarageQual]]="TA",3,IF(fun[[#This Row],[GarageQual]]="Fa",2,IF(fun[[#This Row],[GarageQual]]="Po",1,0)))))</f>
        <v>0</v>
      </c>
      <c r="CD637" t="s">
        <v>109</v>
      </c>
      <c r="CE637">
        <f>IF(fun[[#This Row],[GarageCond]]="Ex",5,IF(fun[[#This Row],[GarageCond]]="Gd",4,IF(fun[[#This Row],[GarageCond]]="TA",3,IF(fun[[#This Row],[GarageCond]]="Fa",2,IF(fun[[#This Row],[GarageCond]]="Po",1,0)))))</f>
        <v>0</v>
      </c>
      <c r="CF637" t="s">
        <v>203</v>
      </c>
      <c r="CG637">
        <v>0</v>
      </c>
      <c r="CH637">
        <v>110</v>
      </c>
      <c r="CI637">
        <v>0</v>
      </c>
      <c r="CJ637">
        <v>0</v>
      </c>
      <c r="CK637">
        <v>0</v>
      </c>
      <c r="CL637">
        <f>(0.5*fun[[#This Row],[WoodDeckSF]])+fun[[#This Row],[OpenPorchSF]]+(2*fun[[#This Row],[EnclosedPorch]])+(1.5*fun[[#This Row],[3SsnPorch]])+fun[[#This Row],[ScreenPorch]]</f>
        <v>110</v>
      </c>
      <c r="CM637">
        <v>0</v>
      </c>
      <c r="CN637" t="s">
        <v>109</v>
      </c>
      <c r="CO637">
        <f>IF(fun[[#This Row],[PoolQC]]="Ex",5,IF(fun[[#This Row],[PoolQC]]="Gd",4,IF(fun[[#This Row],[PoolQC]]="TA",3,IF(fun[[#This Row],[PoolQC]]="Fa",2,IF(fun[[#This Row],[PoolQC]]="Po",1,0)))))</f>
        <v>0</v>
      </c>
      <c r="CP637" t="s">
        <v>109</v>
      </c>
      <c r="CQ637" t="s">
        <v>109</v>
      </c>
      <c r="CR637">
        <v>0</v>
      </c>
      <c r="CS637">
        <v>3</v>
      </c>
      <c r="CT637">
        <v>2007</v>
      </c>
      <c r="CU637" t="s">
        <v>136</v>
      </c>
      <c r="CV637" t="s">
        <v>154</v>
      </c>
      <c r="CW637">
        <f>COUNTIF(fun[[#This Row],[Id]:[SaleCondition]],0)</f>
        <v>24</v>
      </c>
      <c r="CX637">
        <f>COUNTIF(fun[[#This Row],[Id]:[SaleCondition]],"NA")</f>
        <v>9</v>
      </c>
      <c r="CY637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637">
        <f>fun[NUM_ExCond]+fun[NUM_BsmtCond]+fun[NUM_GarCond]</f>
        <v>5</v>
      </c>
      <c r="DA6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6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637">
        <v>200000</v>
      </c>
    </row>
    <row r="638" spans="1:107" x14ac:dyDescent="0.25">
      <c r="A638">
        <v>637</v>
      </c>
      <c r="B638">
        <v>30</v>
      </c>
      <c r="C638" t="s">
        <v>168</v>
      </c>
      <c r="D638">
        <f>IF(fun[[#This Row],[MSZoning]]="RL",1,0)</f>
        <v>0</v>
      </c>
      <c r="E638">
        <f>IF(fun[[#This Row],[rl]]="RM",1,0)</f>
        <v>0</v>
      </c>
      <c r="F638">
        <f>IF(fun[[#This Row],[rm]]="RH",1,0)</f>
        <v>0</v>
      </c>
      <c r="G638">
        <f>IF(fun[[#This Row],[rh]]="C (all)",1,0)</f>
        <v>0</v>
      </c>
      <c r="H638">
        <v>51</v>
      </c>
      <c r="I638">
        <f>IF(fun[[#This Row],[LotFrontage]]="NA",0,fun[[#This Row],[LotFrontage]])</f>
        <v>51</v>
      </c>
      <c r="J638">
        <v>6120</v>
      </c>
      <c r="K638" t="s">
        <v>108</v>
      </c>
      <c r="L638" t="s">
        <v>109</v>
      </c>
      <c r="M638" t="s">
        <v>110</v>
      </c>
      <c r="N638" t="s">
        <v>111</v>
      </c>
      <c r="O638" t="s">
        <v>112</v>
      </c>
      <c r="P638" t="s">
        <v>113</v>
      </c>
      <c r="Q638" t="s">
        <v>114</v>
      </c>
      <c r="R638" t="s">
        <v>174</v>
      </c>
      <c r="S638" t="s">
        <v>116</v>
      </c>
      <c r="T638" t="s">
        <v>116</v>
      </c>
      <c r="U638" t="s">
        <v>117</v>
      </c>
      <c r="V638" t="s">
        <v>141</v>
      </c>
      <c r="W638">
        <v>2</v>
      </c>
      <c r="X638">
        <v>3</v>
      </c>
      <c r="Y638">
        <v>1936</v>
      </c>
      <c r="Z638">
        <v>1950</v>
      </c>
      <c r="AA638" t="s">
        <v>119</v>
      </c>
      <c r="AB638" t="s">
        <v>120</v>
      </c>
      <c r="AC638" t="s">
        <v>212</v>
      </c>
      <c r="AD638" t="s">
        <v>212</v>
      </c>
      <c r="AE638" t="s">
        <v>143</v>
      </c>
      <c r="AF638">
        <v>0</v>
      </c>
      <c r="AG638" t="s">
        <v>173</v>
      </c>
      <c r="AH638">
        <f>IF(fun[[#This Row],[ExterQual]]="Ex",5,IF(fun[[#This Row],[ExterQual]]="Gd",4,IF(fun[[#This Row],[ExterQual]]="TA",3,IF(fun[[#This Row],[ExterQual]]="Fa",2,1))))</f>
        <v>2</v>
      </c>
      <c r="AI638" t="s">
        <v>173</v>
      </c>
      <c r="AJ638">
        <f>IF(fun[[#This Row],[ExterCond]]="Ex",5,IF(fun[[#This Row],[ExterCond]]="Gd",4,IF(fun[[#This Row],[ExterCond]]="TA",3,IF(fun[[#This Row],[ExterCond]]="Fa",2,1))))</f>
        <v>2</v>
      </c>
      <c r="AK638" t="s">
        <v>152</v>
      </c>
      <c r="AL638" t="s">
        <v>124</v>
      </c>
      <c r="AM638">
        <f>IF(fun[[#This Row],[BsmtQual]]="Ex",5,IF(fun[[#This Row],[BsmtQual]]="Gd",4,IF(fun[[#This Row],[BsmtQual]]="TA",3,IF(fun[[#This Row],[BsmtQual]]="Fa",2,IF(fun[[#This Row],[BsmtQual]]="Po",1,0)))))</f>
        <v>3</v>
      </c>
      <c r="AN638" t="s">
        <v>173</v>
      </c>
      <c r="AO638">
        <f>IF(fun[[#This Row],[BsmtCond]]="Ex",5,IF(fun[[#This Row],[BsmtCond]]="Gd",4,IF(fun[[#This Row],[BsmtCond]]="TA",3,IF(fun[[#This Row],[BsmtCond]]="Fa",2,IF(fun[[#This Row],[BsmtCond]]="Po",1,0)))))</f>
        <v>2</v>
      </c>
      <c r="AP638" t="s">
        <v>126</v>
      </c>
      <c r="AQ638">
        <f>IF(fun[[#This Row],[BsmtExposure]]="Gd",3,IF(fun[[#This Row],[BsmtExposure]]="Av",2,IF(fun[[#This Row],[BsmtExposure]]="Mn",1,0)))</f>
        <v>0</v>
      </c>
      <c r="AR638" t="s">
        <v>128</v>
      </c>
      <c r="AS638">
        <v>0</v>
      </c>
      <c r="AT638" t="s">
        <v>128</v>
      </c>
      <c r="AU638">
        <v>0</v>
      </c>
      <c r="AV638">
        <v>264</v>
      </c>
      <c r="AW638">
        <v>264</v>
      </c>
      <c r="AX638" t="s">
        <v>248</v>
      </c>
      <c r="AY638" t="s">
        <v>173</v>
      </c>
      <c r="AZ638">
        <f>IF(fun[[#This Row],[HeatingQC]]="Ex",5,IF(fun[[#This Row],[HeatingQC]]="Gd",4,IF(fun[[#This Row],[HeatingQC]]="TA",3,IF(fun[[#This Row],[HeatingQC]]="Fa",2,IF(fun[[#This Row],[HeatingQC]]="Po",1,0)))))</f>
        <v>2</v>
      </c>
      <c r="BA638" t="s">
        <v>203</v>
      </c>
      <c r="BB638" t="s">
        <v>190</v>
      </c>
      <c r="BC638">
        <v>800</v>
      </c>
      <c r="BD638">
        <v>0</v>
      </c>
      <c r="BE638">
        <v>0</v>
      </c>
      <c r="BF638">
        <v>800</v>
      </c>
      <c r="BG638">
        <f>LOG(fun[[#This Row],[GrLivArea]])</f>
        <v>2.9030899869919438</v>
      </c>
      <c r="BH638">
        <v>0</v>
      </c>
      <c r="BI638">
        <v>0</v>
      </c>
      <c r="BJ638">
        <f>fun[[#This Row],[BsmtFullBath]]+(0.5*fun[[#This Row],[BsmtHalfBath]])</f>
        <v>0</v>
      </c>
      <c r="BK638">
        <v>1</v>
      </c>
      <c r="BL638">
        <v>0</v>
      </c>
      <c r="BM638">
        <f>fun[[#This Row],[HalfBath]]+fun[[#This Row],[TOTBaseBath]]+fun[[#This Row],[FullBath]]</f>
        <v>1</v>
      </c>
      <c r="BN638">
        <v>1</v>
      </c>
      <c r="BO638">
        <v>1</v>
      </c>
      <c r="BP638" t="s">
        <v>173</v>
      </c>
      <c r="BQ638">
        <f>IF(fun[[#This Row],[KitchenQual]]="Ex",5,IF(fun[[#This Row],[KitchenQual]]="Gd",4,IF(fun[[#This Row],[KitchenQual]]="TA",3,IF(fun[[#This Row],[KitchenQual]]="Fa",2,0))))</f>
        <v>2</v>
      </c>
      <c r="BR638">
        <v>4</v>
      </c>
      <c r="BS638" t="s">
        <v>247</v>
      </c>
      <c r="BT638">
        <v>1</v>
      </c>
      <c r="BU638" t="s">
        <v>238</v>
      </c>
      <c r="BV638">
        <f>IF(fun[[#This Row],[FireplaceQu]]="Ex",5,IF(fun[[#This Row],[FireplaceQu]]="Gd",4,IF(fun[[#This Row],[FireplaceQu]]="TA",3,IF(fun[[#This Row],[FireplaceQu]]="Fa",2,0))))</f>
        <v>0</v>
      </c>
      <c r="BW638" t="s">
        <v>109</v>
      </c>
      <c r="BX638" t="s">
        <v>109</v>
      </c>
      <c r="BY638" t="s">
        <v>109</v>
      </c>
      <c r="BZ638">
        <v>0</v>
      </c>
      <c r="CA638">
        <v>0</v>
      </c>
      <c r="CB638" t="s">
        <v>109</v>
      </c>
      <c r="CC638">
        <f>IF(fun[[#This Row],[GarageQual]]="Ex",5,IF(fun[[#This Row],[GarageQual]]="Gd",4,IF(fun[[#This Row],[GarageQual]]="TA",3,IF(fun[[#This Row],[GarageQual]]="Fa",2,IF(fun[[#This Row],[GarageQual]]="Po",1,0)))))</f>
        <v>0</v>
      </c>
      <c r="CD638" t="s">
        <v>109</v>
      </c>
      <c r="CE638">
        <f>IF(fun[[#This Row],[GarageCond]]="Ex",5,IF(fun[[#This Row],[GarageCond]]="Gd",4,IF(fun[[#This Row],[GarageCond]]="TA",3,IF(fun[[#This Row],[GarageCond]]="Fa",2,IF(fun[[#This Row],[GarageCond]]="Po",1,0)))))</f>
        <v>0</v>
      </c>
      <c r="CF638" t="s">
        <v>203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f>(0.5*fun[[#This Row],[WoodDeckSF]])+fun[[#This Row],[OpenPorchSF]]+(2*fun[[#This Row],[EnclosedPorch]])+(1.5*fun[[#This Row],[3SsnPorch]])+fun[[#This Row],[ScreenPorch]]</f>
        <v>0</v>
      </c>
      <c r="CM638">
        <v>0</v>
      </c>
      <c r="CN638" t="s">
        <v>109</v>
      </c>
      <c r="CO638">
        <f>IF(fun[[#This Row],[PoolQC]]="Ex",5,IF(fun[[#This Row],[PoolQC]]="Gd",4,IF(fun[[#This Row],[PoolQC]]="TA",3,IF(fun[[#This Row],[PoolQC]]="Fa",2,IF(fun[[#This Row],[PoolQC]]="Po",1,0)))))</f>
        <v>0</v>
      </c>
      <c r="CP638" t="s">
        <v>109</v>
      </c>
      <c r="CQ638" t="s">
        <v>109</v>
      </c>
      <c r="CR638">
        <v>0</v>
      </c>
      <c r="CS638">
        <v>1</v>
      </c>
      <c r="CT638">
        <v>2009</v>
      </c>
      <c r="CU638" t="s">
        <v>261</v>
      </c>
      <c r="CV638" t="s">
        <v>137</v>
      </c>
      <c r="CW638">
        <f>COUNTIF(fun[[#This Row],[Id]:[SaleCondition]],0)</f>
        <v>28</v>
      </c>
      <c r="CX638">
        <f>COUNTIF(fun[[#This Row],[Id]:[SaleCondition]],"NA")</f>
        <v>9</v>
      </c>
      <c r="CY638">
        <f>fun[[#This Row],[OverallQual]]+fun[[#This Row],[NUM_ExQual]]+fun[[#This Row],[NUM_BsmtQual]]+fun[[#This Row],[NUM_Heat]]+fun[[#This Row],[NUM_KitchQual]]+fun[[#This Row],[NUM_GarQual]]+fun[[#This Row],[NUM_Pool]]+fun[NUM_Fire]</f>
        <v>11</v>
      </c>
      <c r="CZ638">
        <f>fun[NUM_ExCond]+fun[NUM_BsmtCond]+fun[NUM_GarCond]</f>
        <v>4</v>
      </c>
      <c r="DA6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26</v>
      </c>
      <c r="DB6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18</v>
      </c>
      <c r="DC638">
        <v>60000</v>
      </c>
    </row>
    <row r="639" spans="1:107" x14ac:dyDescent="0.25">
      <c r="A639">
        <v>638</v>
      </c>
      <c r="B639">
        <v>190</v>
      </c>
      <c r="C639" t="s">
        <v>168</v>
      </c>
      <c r="D639">
        <f>IF(fun[[#This Row],[MSZoning]]="RL",1,0)</f>
        <v>0</v>
      </c>
      <c r="E639">
        <f>IF(fun[[#This Row],[rl]]="RM",1,0)</f>
        <v>0</v>
      </c>
      <c r="F639">
        <f>IF(fun[[#This Row],[rm]]="RH",1,0)</f>
        <v>0</v>
      </c>
      <c r="G639">
        <f>IF(fun[[#This Row],[rh]]="C (all)",1,0)</f>
        <v>0</v>
      </c>
      <c r="H639">
        <v>50</v>
      </c>
      <c r="I639">
        <f>IF(fun[[#This Row],[LotFrontage]]="NA",0,fun[[#This Row],[LotFrontage]])</f>
        <v>50</v>
      </c>
      <c r="J639">
        <v>6000</v>
      </c>
      <c r="K639" t="s">
        <v>108</v>
      </c>
      <c r="L639" t="s">
        <v>109</v>
      </c>
      <c r="M639" t="s">
        <v>110</v>
      </c>
      <c r="N639" t="s">
        <v>111</v>
      </c>
      <c r="O639" t="s">
        <v>112</v>
      </c>
      <c r="P639" t="s">
        <v>113</v>
      </c>
      <c r="Q639" t="s">
        <v>114</v>
      </c>
      <c r="R639" t="s">
        <v>169</v>
      </c>
      <c r="S639" t="s">
        <v>116</v>
      </c>
      <c r="T639" t="s">
        <v>116</v>
      </c>
      <c r="U639" t="s">
        <v>175</v>
      </c>
      <c r="V639" t="s">
        <v>158</v>
      </c>
      <c r="W639">
        <v>5</v>
      </c>
      <c r="X639">
        <v>4</v>
      </c>
      <c r="Y639">
        <v>1954</v>
      </c>
      <c r="Z639">
        <v>1954</v>
      </c>
      <c r="AA639" t="s">
        <v>119</v>
      </c>
      <c r="AB639" t="s">
        <v>120</v>
      </c>
      <c r="AC639" t="s">
        <v>150</v>
      </c>
      <c r="AD639" t="s">
        <v>150</v>
      </c>
      <c r="AE639" t="s">
        <v>143</v>
      </c>
      <c r="AF639">
        <v>0</v>
      </c>
      <c r="AG639" t="s">
        <v>124</v>
      </c>
      <c r="AH639">
        <f>IF(fun[[#This Row],[ExterQual]]="Ex",5,IF(fun[[#This Row],[ExterQual]]="Gd",4,IF(fun[[#This Row],[ExterQual]]="TA",3,IF(fun[[#This Row],[ExterQual]]="Fa",2,1))))</f>
        <v>3</v>
      </c>
      <c r="AI639" t="s">
        <v>124</v>
      </c>
      <c r="AJ639">
        <f>IF(fun[[#This Row],[ExterCond]]="Ex",5,IF(fun[[#This Row],[ExterCond]]="Gd",4,IF(fun[[#This Row],[ExterCond]]="TA",3,IF(fun[[#This Row],[ExterCond]]="Fa",2,1))))</f>
        <v>3</v>
      </c>
      <c r="AK639" t="s">
        <v>144</v>
      </c>
      <c r="AL639" t="s">
        <v>124</v>
      </c>
      <c r="AM639">
        <f>IF(fun[[#This Row],[BsmtQual]]="Ex",5,IF(fun[[#This Row],[BsmtQual]]="Gd",4,IF(fun[[#This Row],[BsmtQual]]="TA",3,IF(fun[[#This Row],[BsmtQual]]="Fa",2,IF(fun[[#This Row],[BsmtQual]]="Po",1,0)))))</f>
        <v>3</v>
      </c>
      <c r="AN639" t="s">
        <v>124</v>
      </c>
      <c r="AO639">
        <f>IF(fun[[#This Row],[BsmtCond]]="Ex",5,IF(fun[[#This Row],[BsmtCond]]="Gd",4,IF(fun[[#This Row],[BsmtCond]]="TA",3,IF(fun[[#This Row],[BsmtCond]]="Fa",2,IF(fun[[#This Row],[BsmtCond]]="Po",1,0)))))</f>
        <v>3</v>
      </c>
      <c r="AP639" t="s">
        <v>126</v>
      </c>
      <c r="AQ639">
        <f>IF(fun[[#This Row],[BsmtExposure]]="Gd",3,IF(fun[[#This Row],[BsmtExposure]]="Av",2,IF(fun[[#This Row],[BsmtExposure]]="Mn",1,0)))</f>
        <v>0</v>
      </c>
      <c r="AR639" t="s">
        <v>128</v>
      </c>
      <c r="AS639">
        <v>0</v>
      </c>
      <c r="AT639" t="s">
        <v>128</v>
      </c>
      <c r="AU639">
        <v>0</v>
      </c>
      <c r="AV639">
        <v>811</v>
      </c>
      <c r="AW639">
        <v>811</v>
      </c>
      <c r="AX639" t="s">
        <v>129</v>
      </c>
      <c r="AY639" t="s">
        <v>124</v>
      </c>
      <c r="AZ639">
        <f>IF(fun[[#This Row],[HeatingQC]]="Ex",5,IF(fun[[#This Row],[HeatingQC]]="Gd",4,IF(fun[[#This Row],[HeatingQC]]="TA",3,IF(fun[[#This Row],[HeatingQC]]="Fa",2,IF(fun[[#This Row],[HeatingQC]]="Po",1,0)))))</f>
        <v>3</v>
      </c>
      <c r="BA639" t="s">
        <v>131</v>
      </c>
      <c r="BB639" t="s">
        <v>190</v>
      </c>
      <c r="BC639">
        <v>811</v>
      </c>
      <c r="BD639">
        <v>576</v>
      </c>
      <c r="BE639">
        <v>0</v>
      </c>
      <c r="BF639">
        <v>1387</v>
      </c>
      <c r="BG639">
        <f>LOG(fun[[#This Row],[GrLivArea]])</f>
        <v>3.1420764610732848</v>
      </c>
      <c r="BH639">
        <v>0</v>
      </c>
      <c r="BI639">
        <v>0</v>
      </c>
      <c r="BJ639">
        <f>fun[[#This Row],[BsmtFullBath]]+(0.5*fun[[#This Row],[BsmtHalfBath]])</f>
        <v>0</v>
      </c>
      <c r="BK639">
        <v>2</v>
      </c>
      <c r="BL639">
        <v>0</v>
      </c>
      <c r="BM639">
        <f>fun[[#This Row],[HalfBath]]+fun[[#This Row],[TOTBaseBath]]+fun[[#This Row],[FullBath]]</f>
        <v>2</v>
      </c>
      <c r="BN639">
        <v>3</v>
      </c>
      <c r="BO639">
        <v>2</v>
      </c>
      <c r="BP639" t="s">
        <v>123</v>
      </c>
      <c r="BQ639">
        <f>IF(fun[[#This Row],[KitchenQual]]="Ex",5,IF(fun[[#This Row],[KitchenQual]]="Gd",4,IF(fun[[#This Row],[KitchenQual]]="TA",3,IF(fun[[#This Row],[KitchenQual]]="Fa",2,0))))</f>
        <v>4</v>
      </c>
      <c r="BR639">
        <v>7</v>
      </c>
      <c r="BS639" t="s">
        <v>133</v>
      </c>
      <c r="BT639">
        <v>0</v>
      </c>
      <c r="BU639" t="s">
        <v>109</v>
      </c>
      <c r="BV639">
        <f>IF(fun[[#This Row],[FireplaceQu]]="Ex",5,IF(fun[[#This Row],[FireplaceQu]]="Gd",4,IF(fun[[#This Row],[FireplaceQu]]="TA",3,IF(fun[[#This Row],[FireplaceQu]]="Fa",2,0))))</f>
        <v>0</v>
      </c>
      <c r="BW639" t="s">
        <v>182</v>
      </c>
      <c r="BX639">
        <v>1954</v>
      </c>
      <c r="BY639" t="s">
        <v>128</v>
      </c>
      <c r="BZ639">
        <v>1</v>
      </c>
      <c r="CA639">
        <v>256</v>
      </c>
      <c r="CB639" t="s">
        <v>124</v>
      </c>
      <c r="CC639">
        <f>IF(fun[[#This Row],[GarageQual]]="Ex",5,IF(fun[[#This Row],[GarageQual]]="Gd",4,IF(fun[[#This Row],[GarageQual]]="TA",3,IF(fun[[#This Row],[GarageQual]]="Fa",2,IF(fun[[#This Row],[GarageQual]]="Po",1,0)))))</f>
        <v>3</v>
      </c>
      <c r="CD639" t="s">
        <v>124</v>
      </c>
      <c r="CE639">
        <f>IF(fun[[#This Row],[GarageCond]]="Ex",5,IF(fun[[#This Row],[GarageCond]]="Gd",4,IF(fun[[#This Row],[GarageCond]]="TA",3,IF(fun[[#This Row],[GarageCond]]="Fa",2,IF(fun[[#This Row],[GarageCond]]="Po",1,0)))))</f>
        <v>3</v>
      </c>
      <c r="CF639" t="s">
        <v>131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f>(0.5*fun[[#This Row],[WoodDeckSF]])+fun[[#This Row],[OpenPorchSF]]+(2*fun[[#This Row],[EnclosedPorch]])+(1.5*fun[[#This Row],[3SsnPorch]])+fun[[#This Row],[ScreenPorch]]</f>
        <v>0</v>
      </c>
      <c r="CM639">
        <v>0</v>
      </c>
      <c r="CN639" t="s">
        <v>109</v>
      </c>
      <c r="CO639">
        <f>IF(fun[[#This Row],[PoolQC]]="Ex",5,IF(fun[[#This Row],[PoolQC]]="Gd",4,IF(fun[[#This Row],[PoolQC]]="TA",3,IF(fun[[#This Row],[PoolQC]]="Fa",2,IF(fun[[#This Row],[PoolQC]]="Po",1,0)))))</f>
        <v>0</v>
      </c>
      <c r="CP639" t="s">
        <v>109</v>
      </c>
      <c r="CQ639" t="s">
        <v>109</v>
      </c>
      <c r="CR639">
        <v>0</v>
      </c>
      <c r="CS639">
        <v>11</v>
      </c>
      <c r="CT639">
        <v>2009</v>
      </c>
      <c r="CU639" t="s">
        <v>136</v>
      </c>
      <c r="CV639" t="s">
        <v>137</v>
      </c>
      <c r="CW639">
        <f>COUNTIF(fun[[#This Row],[Id]:[SaleCondition]],0)</f>
        <v>24</v>
      </c>
      <c r="CX639">
        <f>COUNTIF(fun[[#This Row],[Id]:[SaleCondition]],"NA")</f>
        <v>5</v>
      </c>
      <c r="CY63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639">
        <f>fun[NUM_ExCond]+fun[NUM_BsmtCond]+fun[NUM_GarCond]</f>
        <v>9</v>
      </c>
      <c r="DA6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65</v>
      </c>
      <c r="DB6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44.75</v>
      </c>
      <c r="DC639">
        <v>93000</v>
      </c>
    </row>
    <row r="640" spans="1:107" x14ac:dyDescent="0.25">
      <c r="A640">
        <v>639</v>
      </c>
      <c r="B640">
        <v>30</v>
      </c>
      <c r="C640" t="s">
        <v>107</v>
      </c>
      <c r="D640">
        <f>IF(fun[[#This Row],[MSZoning]]="RL",1,0)</f>
        <v>1</v>
      </c>
      <c r="E640">
        <f>IF(fun[[#This Row],[rl]]="RM",1,0)</f>
        <v>0</v>
      </c>
      <c r="F640">
        <f>IF(fun[[#This Row],[rm]]="RH",1,0)</f>
        <v>0</v>
      </c>
      <c r="G640">
        <f>IF(fun[[#This Row],[rh]]="C (all)",1,0)</f>
        <v>0</v>
      </c>
      <c r="H640">
        <v>67</v>
      </c>
      <c r="I640">
        <f>IF(fun[[#This Row],[LotFrontage]]="NA",0,fun[[#This Row],[LotFrontage]])</f>
        <v>67</v>
      </c>
      <c r="J640">
        <v>8777</v>
      </c>
      <c r="K640" t="s">
        <v>108</v>
      </c>
      <c r="L640" t="s">
        <v>109</v>
      </c>
      <c r="M640" t="s">
        <v>110</v>
      </c>
      <c r="N640" t="s">
        <v>111</v>
      </c>
      <c r="O640" t="s">
        <v>112</v>
      </c>
      <c r="P640" t="s">
        <v>113</v>
      </c>
      <c r="Q640" t="s">
        <v>114</v>
      </c>
      <c r="R640" t="s">
        <v>211</v>
      </c>
      <c r="S640" t="s">
        <v>140</v>
      </c>
      <c r="T640" t="s">
        <v>116</v>
      </c>
      <c r="U640" t="s">
        <v>117</v>
      </c>
      <c r="V640" t="s">
        <v>141</v>
      </c>
      <c r="W640">
        <v>5</v>
      </c>
      <c r="X640">
        <v>7</v>
      </c>
      <c r="Y640">
        <v>1910</v>
      </c>
      <c r="Z640">
        <v>1950</v>
      </c>
      <c r="AA640" t="s">
        <v>119</v>
      </c>
      <c r="AB640" t="s">
        <v>120</v>
      </c>
      <c r="AC640" t="s">
        <v>142</v>
      </c>
      <c r="AD640" t="s">
        <v>150</v>
      </c>
      <c r="AE640" t="s">
        <v>143</v>
      </c>
      <c r="AF640">
        <v>0</v>
      </c>
      <c r="AG640" t="s">
        <v>124</v>
      </c>
      <c r="AH640">
        <f>IF(fun[[#This Row],[ExterQual]]="Ex",5,IF(fun[[#This Row],[ExterQual]]="Gd",4,IF(fun[[#This Row],[ExterQual]]="TA",3,IF(fun[[#This Row],[ExterQual]]="Fa",2,1))))</f>
        <v>3</v>
      </c>
      <c r="AI640" t="s">
        <v>124</v>
      </c>
      <c r="AJ640">
        <f>IF(fun[[#This Row],[ExterCond]]="Ex",5,IF(fun[[#This Row],[ExterCond]]="Gd",4,IF(fun[[#This Row],[ExterCond]]="TA",3,IF(fun[[#This Row],[ExterCond]]="Fa",2,1))))</f>
        <v>3</v>
      </c>
      <c r="AK640" t="s">
        <v>144</v>
      </c>
      <c r="AL640" t="s">
        <v>173</v>
      </c>
      <c r="AM640">
        <f>IF(fun[[#This Row],[BsmtQual]]="Ex",5,IF(fun[[#This Row],[BsmtQual]]="Gd",4,IF(fun[[#This Row],[BsmtQual]]="TA",3,IF(fun[[#This Row],[BsmtQual]]="Fa",2,IF(fun[[#This Row],[BsmtQual]]="Po",1,0)))))</f>
        <v>2</v>
      </c>
      <c r="AN640" t="s">
        <v>124</v>
      </c>
      <c r="AO640">
        <f>IF(fun[[#This Row],[BsmtCond]]="Ex",5,IF(fun[[#This Row],[BsmtCond]]="Gd",4,IF(fun[[#This Row],[BsmtCond]]="TA",3,IF(fun[[#This Row],[BsmtCond]]="Fa",2,IF(fun[[#This Row],[BsmtCond]]="Po",1,0)))))</f>
        <v>3</v>
      </c>
      <c r="AP640" t="s">
        <v>126</v>
      </c>
      <c r="AQ640">
        <f>IF(fun[[#This Row],[BsmtExposure]]="Gd",3,IF(fun[[#This Row],[BsmtExposure]]="Av",2,IF(fun[[#This Row],[BsmtExposure]]="Mn",1,0)))</f>
        <v>0</v>
      </c>
      <c r="AR640" t="s">
        <v>128</v>
      </c>
      <c r="AS640">
        <v>0</v>
      </c>
      <c r="AT640" t="s">
        <v>128</v>
      </c>
      <c r="AU640">
        <v>0</v>
      </c>
      <c r="AV640">
        <v>796</v>
      </c>
      <c r="AW640">
        <v>796</v>
      </c>
      <c r="AX640" t="s">
        <v>129</v>
      </c>
      <c r="AY640" t="s">
        <v>123</v>
      </c>
      <c r="AZ640">
        <f>IF(fun[[#This Row],[HeatingQC]]="Ex",5,IF(fun[[#This Row],[HeatingQC]]="Gd",4,IF(fun[[#This Row],[HeatingQC]]="TA",3,IF(fun[[#This Row],[HeatingQC]]="Fa",2,IF(fun[[#This Row],[HeatingQC]]="Po",1,0)))))</f>
        <v>4</v>
      </c>
      <c r="BA640" t="s">
        <v>131</v>
      </c>
      <c r="BB640" t="s">
        <v>190</v>
      </c>
      <c r="BC640">
        <v>796</v>
      </c>
      <c r="BD640">
        <v>0</v>
      </c>
      <c r="BE640">
        <v>0</v>
      </c>
      <c r="BF640">
        <v>796</v>
      </c>
      <c r="BG640">
        <f>LOG(fun[[#This Row],[GrLivArea]])</f>
        <v>2.9009130677376689</v>
      </c>
      <c r="BH640">
        <v>0</v>
      </c>
      <c r="BI640">
        <v>0</v>
      </c>
      <c r="BJ640">
        <f>fun[[#This Row],[BsmtFullBath]]+(0.5*fun[[#This Row],[BsmtHalfBath]])</f>
        <v>0</v>
      </c>
      <c r="BK640">
        <v>1</v>
      </c>
      <c r="BL640">
        <v>0</v>
      </c>
      <c r="BM640">
        <f>fun[[#This Row],[HalfBath]]+fun[[#This Row],[TOTBaseBath]]+fun[[#This Row],[FullBath]]</f>
        <v>1</v>
      </c>
      <c r="BN640">
        <v>2</v>
      </c>
      <c r="BO640">
        <v>1</v>
      </c>
      <c r="BP640" t="s">
        <v>124</v>
      </c>
      <c r="BQ640">
        <f>IF(fun[[#This Row],[KitchenQual]]="Ex",5,IF(fun[[#This Row],[KitchenQual]]="Gd",4,IF(fun[[#This Row],[KitchenQual]]="TA",3,IF(fun[[#This Row],[KitchenQual]]="Fa",2,0))))</f>
        <v>3</v>
      </c>
      <c r="BR640">
        <v>4</v>
      </c>
      <c r="BS640" t="s">
        <v>133</v>
      </c>
      <c r="BT640">
        <v>0</v>
      </c>
      <c r="BU640" t="s">
        <v>109</v>
      </c>
      <c r="BV640">
        <f>IF(fun[[#This Row],[FireplaceQu]]="Ex",5,IF(fun[[#This Row],[FireplaceQu]]="Gd",4,IF(fun[[#This Row],[FireplaceQu]]="TA",3,IF(fun[[#This Row],[FireplaceQu]]="Fa",2,0))))</f>
        <v>0</v>
      </c>
      <c r="BW640" t="s">
        <v>109</v>
      </c>
      <c r="BX640" t="s">
        <v>109</v>
      </c>
      <c r="BY640" t="s">
        <v>109</v>
      </c>
      <c r="BZ640">
        <v>0</v>
      </c>
      <c r="CA640">
        <v>0</v>
      </c>
      <c r="CB640" t="s">
        <v>109</v>
      </c>
      <c r="CC640">
        <f>IF(fun[[#This Row],[GarageQual]]="Ex",5,IF(fun[[#This Row],[GarageQual]]="Gd",4,IF(fun[[#This Row],[GarageQual]]="TA",3,IF(fun[[#This Row],[GarageQual]]="Fa",2,IF(fun[[#This Row],[GarageQual]]="Po",1,0)))))</f>
        <v>0</v>
      </c>
      <c r="CD640" t="s">
        <v>109</v>
      </c>
      <c r="CE640">
        <f>IF(fun[[#This Row],[GarageCond]]="Ex",5,IF(fun[[#This Row],[GarageCond]]="Gd",4,IF(fun[[#This Row],[GarageCond]]="TA",3,IF(fun[[#This Row],[GarageCond]]="Fa",2,IF(fun[[#This Row],[GarageCond]]="Po",1,0)))))</f>
        <v>0</v>
      </c>
      <c r="CF640" t="s">
        <v>216</v>
      </c>
      <c r="CG640">
        <v>328</v>
      </c>
      <c r="CH640">
        <v>0</v>
      </c>
      <c r="CI640">
        <v>164</v>
      </c>
      <c r="CJ640">
        <v>0</v>
      </c>
      <c r="CK640">
        <v>0</v>
      </c>
      <c r="CL640">
        <f>(0.5*fun[[#This Row],[WoodDeckSF]])+fun[[#This Row],[OpenPorchSF]]+(2*fun[[#This Row],[EnclosedPorch]])+(1.5*fun[[#This Row],[3SsnPorch]])+fun[[#This Row],[ScreenPorch]]</f>
        <v>492</v>
      </c>
      <c r="CM640">
        <v>0</v>
      </c>
      <c r="CN640" t="s">
        <v>109</v>
      </c>
      <c r="CO640">
        <f>IF(fun[[#This Row],[PoolQC]]="Ex",5,IF(fun[[#This Row],[PoolQC]]="Gd",4,IF(fun[[#This Row],[PoolQC]]="TA",3,IF(fun[[#This Row],[PoolQC]]="Fa",2,IF(fun[[#This Row],[PoolQC]]="Po",1,0)))))</f>
        <v>0</v>
      </c>
      <c r="CP640" t="s">
        <v>160</v>
      </c>
      <c r="CQ640" t="s">
        <v>109</v>
      </c>
      <c r="CR640">
        <v>0</v>
      </c>
      <c r="CS640">
        <v>5</v>
      </c>
      <c r="CT640">
        <v>2008</v>
      </c>
      <c r="CU640" t="s">
        <v>136</v>
      </c>
      <c r="CV640" t="s">
        <v>137</v>
      </c>
      <c r="CW640">
        <f>COUNTIF(fun[[#This Row],[Id]:[SaleCondition]],0)</f>
        <v>25</v>
      </c>
      <c r="CX640">
        <f>COUNTIF(fun[[#This Row],[Id]:[SaleCondition]],"NA")</f>
        <v>9</v>
      </c>
      <c r="CY640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640">
        <f>fun[NUM_ExCond]+fun[NUM_BsmtCond]+fun[NUM_GarCond]</f>
        <v>6</v>
      </c>
      <c r="DA6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6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54.5</v>
      </c>
      <c r="DC640">
        <v>85000</v>
      </c>
    </row>
    <row r="641" spans="1:107" x14ac:dyDescent="0.25">
      <c r="A641">
        <v>640</v>
      </c>
      <c r="B641">
        <v>120</v>
      </c>
      <c r="C641" t="s">
        <v>107</v>
      </c>
      <c r="D641">
        <f>IF(fun[[#This Row],[MSZoning]]="RL",1,0)</f>
        <v>1</v>
      </c>
      <c r="E641">
        <f>IF(fun[[#This Row],[rl]]="RM",1,0)</f>
        <v>0</v>
      </c>
      <c r="F641">
        <f>IF(fun[[#This Row],[rm]]="RH",1,0)</f>
        <v>0</v>
      </c>
      <c r="G641">
        <f>IF(fun[[#This Row],[rh]]="C (all)",1,0)</f>
        <v>0</v>
      </c>
      <c r="H641">
        <v>53</v>
      </c>
      <c r="I641">
        <f>IF(fun[[#This Row],[LotFrontage]]="NA",0,fun[[#This Row],[LotFrontage]])</f>
        <v>53</v>
      </c>
      <c r="J641">
        <v>3982</v>
      </c>
      <c r="K641" t="s">
        <v>108</v>
      </c>
      <c r="L641" t="s">
        <v>109</v>
      </c>
      <c r="M641" t="s">
        <v>110</v>
      </c>
      <c r="N641" t="s">
        <v>111</v>
      </c>
      <c r="O641" t="s">
        <v>112</v>
      </c>
      <c r="P641" t="s">
        <v>113</v>
      </c>
      <c r="Q641" t="s">
        <v>114</v>
      </c>
      <c r="R641" t="s">
        <v>253</v>
      </c>
      <c r="S641" t="s">
        <v>116</v>
      </c>
      <c r="T641" t="s">
        <v>116</v>
      </c>
      <c r="U641" t="s">
        <v>205</v>
      </c>
      <c r="V641" t="s">
        <v>141</v>
      </c>
      <c r="W641">
        <v>8</v>
      </c>
      <c r="X641">
        <v>5</v>
      </c>
      <c r="Y641">
        <v>2006</v>
      </c>
      <c r="Z641">
        <v>2006</v>
      </c>
      <c r="AA641" t="s">
        <v>178</v>
      </c>
      <c r="AB641" t="s">
        <v>120</v>
      </c>
      <c r="AC641" t="s">
        <v>121</v>
      </c>
      <c r="AD641" t="s">
        <v>121</v>
      </c>
      <c r="AE641" t="s">
        <v>143</v>
      </c>
      <c r="AF641">
        <v>0</v>
      </c>
      <c r="AG641" t="s">
        <v>123</v>
      </c>
      <c r="AH641">
        <f>IF(fun[[#This Row],[ExterQual]]="Ex",5,IF(fun[[#This Row],[ExterQual]]="Gd",4,IF(fun[[#This Row],[ExterQual]]="TA",3,IF(fun[[#This Row],[ExterQual]]="Fa",2,1))))</f>
        <v>4</v>
      </c>
      <c r="AI641" t="s">
        <v>124</v>
      </c>
      <c r="AJ641">
        <f>IF(fun[[#This Row],[ExterCond]]="Ex",5,IF(fun[[#This Row],[ExterCond]]="Gd",4,IF(fun[[#This Row],[ExterCond]]="TA",3,IF(fun[[#This Row],[ExterCond]]="Fa",2,1))))</f>
        <v>3</v>
      </c>
      <c r="AK641" t="s">
        <v>125</v>
      </c>
      <c r="AL641" t="s">
        <v>123</v>
      </c>
      <c r="AM641">
        <f>IF(fun[[#This Row],[BsmtQual]]="Ex",5,IF(fun[[#This Row],[BsmtQual]]="Gd",4,IF(fun[[#This Row],[BsmtQual]]="TA",3,IF(fun[[#This Row],[BsmtQual]]="Fa",2,IF(fun[[#This Row],[BsmtQual]]="Po",1,0)))))</f>
        <v>4</v>
      </c>
      <c r="AN641" t="s">
        <v>123</v>
      </c>
      <c r="AO641">
        <f>IF(fun[[#This Row],[BsmtCond]]="Ex",5,IF(fun[[#This Row],[BsmtCond]]="Gd",4,IF(fun[[#This Row],[BsmtCond]]="TA",3,IF(fun[[#This Row],[BsmtCond]]="Fa",2,IF(fun[[#This Row],[BsmtCond]]="Po",1,0)))))</f>
        <v>4</v>
      </c>
      <c r="AP641" t="s">
        <v>156</v>
      </c>
      <c r="AQ641">
        <f>IF(fun[[#This Row],[BsmtExposure]]="Gd",3,IF(fun[[#This Row],[BsmtExposure]]="Av",2,IF(fun[[#This Row],[BsmtExposure]]="Mn",1,0)))</f>
        <v>2</v>
      </c>
      <c r="AR641" t="s">
        <v>127</v>
      </c>
      <c r="AS641">
        <v>1154</v>
      </c>
      <c r="AT641" t="s">
        <v>128</v>
      </c>
      <c r="AU641">
        <v>0</v>
      </c>
      <c r="AV641">
        <v>366</v>
      </c>
      <c r="AW641">
        <v>1520</v>
      </c>
      <c r="AX641" t="s">
        <v>129</v>
      </c>
      <c r="AY641" t="s">
        <v>130</v>
      </c>
      <c r="AZ641">
        <f>IF(fun[[#This Row],[HeatingQC]]="Ex",5,IF(fun[[#This Row],[HeatingQC]]="Gd",4,IF(fun[[#This Row],[HeatingQC]]="TA",3,IF(fun[[#This Row],[HeatingQC]]="Fa",2,IF(fun[[#This Row],[HeatingQC]]="Po",1,0)))))</f>
        <v>5</v>
      </c>
      <c r="BA641" t="s">
        <v>131</v>
      </c>
      <c r="BB641" t="s">
        <v>132</v>
      </c>
      <c r="BC641">
        <v>1567</v>
      </c>
      <c r="BD641">
        <v>0</v>
      </c>
      <c r="BE641">
        <v>0</v>
      </c>
      <c r="BF641">
        <v>1567</v>
      </c>
      <c r="BG641">
        <f>LOG(fun[[#This Row],[GrLivArea]])</f>
        <v>3.1950689964685903</v>
      </c>
      <c r="BH641">
        <v>1</v>
      </c>
      <c r="BI641">
        <v>0</v>
      </c>
      <c r="BJ641">
        <f>fun[[#This Row],[BsmtFullBath]]+(0.5*fun[[#This Row],[BsmtHalfBath]])</f>
        <v>1</v>
      </c>
      <c r="BK641">
        <v>2</v>
      </c>
      <c r="BL641">
        <v>0</v>
      </c>
      <c r="BM641">
        <f>fun[[#This Row],[HalfBath]]+fun[[#This Row],[TOTBaseBath]]+fun[[#This Row],[FullBath]]</f>
        <v>3</v>
      </c>
      <c r="BN641">
        <v>1</v>
      </c>
      <c r="BO641">
        <v>1</v>
      </c>
      <c r="BP641" t="s">
        <v>130</v>
      </c>
      <c r="BQ641">
        <f>IF(fun[[#This Row],[KitchenQual]]="Ex",5,IF(fun[[#This Row],[KitchenQual]]="Gd",4,IF(fun[[#This Row],[KitchenQual]]="TA",3,IF(fun[[#This Row],[KitchenQual]]="Fa",2,0))))</f>
        <v>5</v>
      </c>
      <c r="BR641">
        <v>7</v>
      </c>
      <c r="BS641" t="s">
        <v>133</v>
      </c>
      <c r="BT641">
        <v>1</v>
      </c>
      <c r="BU641" t="s">
        <v>123</v>
      </c>
      <c r="BV641">
        <f>IF(fun[[#This Row],[FireplaceQu]]="Ex",5,IF(fun[[#This Row],[FireplaceQu]]="Gd",4,IF(fun[[#This Row],[FireplaceQu]]="TA",3,IF(fun[[#This Row],[FireplaceQu]]="Fa",2,0))))</f>
        <v>4</v>
      </c>
      <c r="BW641" t="s">
        <v>134</v>
      </c>
      <c r="BX641">
        <v>2006</v>
      </c>
      <c r="BY641" t="s">
        <v>183</v>
      </c>
      <c r="BZ641">
        <v>3</v>
      </c>
      <c r="CA641">
        <v>648</v>
      </c>
      <c r="CB641" t="s">
        <v>124</v>
      </c>
      <c r="CC641">
        <f>IF(fun[[#This Row],[GarageQual]]="Ex",5,IF(fun[[#This Row],[GarageQual]]="Gd",4,IF(fun[[#This Row],[GarageQual]]="TA",3,IF(fun[[#This Row],[GarageQual]]="Fa",2,IF(fun[[#This Row],[GarageQual]]="Po",1,0)))))</f>
        <v>3</v>
      </c>
      <c r="CD641" t="s">
        <v>124</v>
      </c>
      <c r="CE641">
        <f>IF(fun[[#This Row],[GarageCond]]="Ex",5,IF(fun[[#This Row],[GarageCond]]="Gd",4,IF(fun[[#This Row],[GarageCond]]="TA",3,IF(fun[[#This Row],[GarageCond]]="Fa",2,IF(fun[[#This Row],[GarageCond]]="Po",1,0)))))</f>
        <v>3</v>
      </c>
      <c r="CF641" t="s">
        <v>131</v>
      </c>
      <c r="CG641">
        <v>312</v>
      </c>
      <c r="CH641">
        <v>0</v>
      </c>
      <c r="CI641">
        <v>0</v>
      </c>
      <c r="CJ641">
        <v>0</v>
      </c>
      <c r="CK641">
        <v>0</v>
      </c>
      <c r="CL641">
        <f>(0.5*fun[[#This Row],[WoodDeckSF]])+fun[[#This Row],[OpenPorchSF]]+(2*fun[[#This Row],[EnclosedPorch]])+(1.5*fun[[#This Row],[3SsnPorch]])+fun[[#This Row],[ScreenPorch]]</f>
        <v>156</v>
      </c>
      <c r="CM641">
        <v>0</v>
      </c>
      <c r="CN641" t="s">
        <v>109</v>
      </c>
      <c r="CO641">
        <f>IF(fun[[#This Row],[PoolQC]]="Ex",5,IF(fun[[#This Row],[PoolQC]]="Gd",4,IF(fun[[#This Row],[PoolQC]]="TA",3,IF(fun[[#This Row],[PoolQC]]="Fa",2,IF(fun[[#This Row],[PoolQC]]="Po",1,0)))))</f>
        <v>0</v>
      </c>
      <c r="CP641" t="s">
        <v>109</v>
      </c>
      <c r="CQ641" t="s">
        <v>109</v>
      </c>
      <c r="CR641">
        <v>0</v>
      </c>
      <c r="CS641">
        <v>10</v>
      </c>
      <c r="CT641">
        <v>2006</v>
      </c>
      <c r="CU641" t="s">
        <v>184</v>
      </c>
      <c r="CV641" t="s">
        <v>185</v>
      </c>
      <c r="CW641">
        <f>COUNTIF(fun[[#This Row],[Id]:[SaleCondition]],0)</f>
        <v>16</v>
      </c>
      <c r="CX641">
        <f>COUNTIF(fun[[#This Row],[Id]:[SaleCondition]],"NA")</f>
        <v>4</v>
      </c>
      <c r="CY641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641">
        <f>fun[NUM_ExCond]+fun[NUM_BsmtCond]+fun[NUM_GarCond]</f>
        <v>10</v>
      </c>
      <c r="DA6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124</v>
      </c>
      <c r="DB6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82.083333333333343</v>
      </c>
      <c r="DC641">
        <v>264561</v>
      </c>
    </row>
    <row r="642" spans="1:107" x14ac:dyDescent="0.25">
      <c r="A642">
        <v>641</v>
      </c>
      <c r="B642">
        <v>120</v>
      </c>
      <c r="C642" t="s">
        <v>107</v>
      </c>
      <c r="D642">
        <f>IF(fun[[#This Row],[MSZoning]]="RL",1,0)</f>
        <v>1</v>
      </c>
      <c r="E642">
        <f>IF(fun[[#This Row],[rl]]="RM",1,0)</f>
        <v>0</v>
      </c>
      <c r="F642">
        <f>IF(fun[[#This Row],[rm]]="RH",1,0)</f>
        <v>0</v>
      </c>
      <c r="G642">
        <f>IF(fun[[#This Row],[rh]]="C (all)",1,0)</f>
        <v>0</v>
      </c>
      <c r="H642">
        <v>62</v>
      </c>
      <c r="I642">
        <f>IF(fun[[#This Row],[LotFrontage]]="NA",0,fun[[#This Row],[LotFrontage]])</f>
        <v>62</v>
      </c>
      <c r="J642">
        <v>12677</v>
      </c>
      <c r="K642" t="s">
        <v>108</v>
      </c>
      <c r="L642" t="s">
        <v>109</v>
      </c>
      <c r="M642" t="s">
        <v>146</v>
      </c>
      <c r="N642" t="s">
        <v>111</v>
      </c>
      <c r="O642" t="s">
        <v>112</v>
      </c>
      <c r="P642" t="s">
        <v>113</v>
      </c>
      <c r="Q642" t="s">
        <v>114</v>
      </c>
      <c r="R642" t="s">
        <v>180</v>
      </c>
      <c r="S642" t="s">
        <v>116</v>
      </c>
      <c r="T642" t="s">
        <v>116</v>
      </c>
      <c r="U642" t="s">
        <v>205</v>
      </c>
      <c r="V642" t="s">
        <v>141</v>
      </c>
      <c r="W642">
        <v>8</v>
      </c>
      <c r="X642">
        <v>5</v>
      </c>
      <c r="Y642">
        <v>2003</v>
      </c>
      <c r="Z642">
        <v>2004</v>
      </c>
      <c r="AA642" t="s">
        <v>178</v>
      </c>
      <c r="AB642" t="s">
        <v>120</v>
      </c>
      <c r="AC642" t="s">
        <v>142</v>
      </c>
      <c r="AD642" t="s">
        <v>142</v>
      </c>
      <c r="AE642" t="s">
        <v>122</v>
      </c>
      <c r="AF642">
        <v>472</v>
      </c>
      <c r="AG642" t="s">
        <v>130</v>
      </c>
      <c r="AH642">
        <f>IF(fun[[#This Row],[ExterQual]]="Ex",5,IF(fun[[#This Row],[ExterQual]]="Gd",4,IF(fun[[#This Row],[ExterQual]]="TA",3,IF(fun[[#This Row],[ExterQual]]="Fa",2,1))))</f>
        <v>5</v>
      </c>
      <c r="AI642" t="s">
        <v>124</v>
      </c>
      <c r="AJ642">
        <f>IF(fun[[#This Row],[ExterCond]]="Ex",5,IF(fun[[#This Row],[ExterCond]]="Gd",4,IF(fun[[#This Row],[ExterCond]]="TA",3,IF(fun[[#This Row],[ExterCond]]="Fa",2,1))))</f>
        <v>3</v>
      </c>
      <c r="AK642" t="s">
        <v>125</v>
      </c>
      <c r="AL642" t="s">
        <v>130</v>
      </c>
      <c r="AM642">
        <f>IF(fun[[#This Row],[BsmtQual]]="Ex",5,IF(fun[[#This Row],[BsmtQual]]="Gd",4,IF(fun[[#This Row],[BsmtQual]]="TA",3,IF(fun[[#This Row],[BsmtQual]]="Fa",2,IF(fun[[#This Row],[BsmtQual]]="Po",1,0)))))</f>
        <v>5</v>
      </c>
      <c r="AN642" t="s">
        <v>124</v>
      </c>
      <c r="AO642">
        <f>IF(fun[[#This Row],[BsmtCond]]="Ex",5,IF(fun[[#This Row],[BsmtCond]]="Gd",4,IF(fun[[#This Row],[BsmtCond]]="TA",3,IF(fun[[#This Row],[BsmtCond]]="Fa",2,IF(fun[[#This Row],[BsmtCond]]="Po",1,0)))))</f>
        <v>3</v>
      </c>
      <c r="AP642" t="s">
        <v>123</v>
      </c>
      <c r="AQ642">
        <f>IF(fun[[#This Row],[BsmtExposure]]="Gd",3,IF(fun[[#This Row],[BsmtExposure]]="Av",2,IF(fun[[#This Row],[BsmtExposure]]="Mn",1,0)))</f>
        <v>3</v>
      </c>
      <c r="AR642" t="s">
        <v>127</v>
      </c>
      <c r="AS642">
        <v>1218</v>
      </c>
      <c r="AT642" t="s">
        <v>128</v>
      </c>
      <c r="AU642">
        <v>0</v>
      </c>
      <c r="AV642">
        <v>300</v>
      </c>
      <c r="AW642">
        <v>1518</v>
      </c>
      <c r="AX642" t="s">
        <v>129</v>
      </c>
      <c r="AY642" t="s">
        <v>130</v>
      </c>
      <c r="AZ642">
        <f>IF(fun[[#This Row],[HeatingQC]]="Ex",5,IF(fun[[#This Row],[HeatingQC]]="Gd",4,IF(fun[[#This Row],[HeatingQC]]="TA",3,IF(fun[[#This Row],[HeatingQC]]="Fa",2,IF(fun[[#This Row],[HeatingQC]]="Po",1,0)))))</f>
        <v>5</v>
      </c>
      <c r="BA642" t="s">
        <v>131</v>
      </c>
      <c r="BB642" t="s">
        <v>132</v>
      </c>
      <c r="BC642">
        <v>1518</v>
      </c>
      <c r="BD642">
        <v>0</v>
      </c>
      <c r="BE642">
        <v>0</v>
      </c>
      <c r="BF642">
        <v>1518</v>
      </c>
      <c r="BG642">
        <f>LOG(fun[[#This Row],[GrLivArea]])</f>
        <v>3.1812717715594614</v>
      </c>
      <c r="BH642">
        <v>0</v>
      </c>
      <c r="BI642">
        <v>0</v>
      </c>
      <c r="BJ642">
        <f>fun[[#This Row],[BsmtFullBath]]+(0.5*fun[[#This Row],[BsmtHalfBath]])</f>
        <v>0</v>
      </c>
      <c r="BK642">
        <v>1</v>
      </c>
      <c r="BL642">
        <v>1</v>
      </c>
      <c r="BM642">
        <f>fun[[#This Row],[HalfBath]]+fun[[#This Row],[TOTBaseBath]]+fun[[#This Row],[FullBath]]</f>
        <v>2</v>
      </c>
      <c r="BN642">
        <v>1</v>
      </c>
      <c r="BO642">
        <v>1</v>
      </c>
      <c r="BP642" t="s">
        <v>130</v>
      </c>
      <c r="BQ642">
        <f>IF(fun[[#This Row],[KitchenQual]]="Ex",5,IF(fun[[#This Row],[KitchenQual]]="Gd",4,IF(fun[[#This Row],[KitchenQual]]="TA",3,IF(fun[[#This Row],[KitchenQual]]="Fa",2,0))))</f>
        <v>5</v>
      </c>
      <c r="BR642">
        <v>6</v>
      </c>
      <c r="BS642" t="s">
        <v>133</v>
      </c>
      <c r="BT642">
        <v>1</v>
      </c>
      <c r="BU642" t="s">
        <v>123</v>
      </c>
      <c r="BV642">
        <f>IF(fun[[#This Row],[FireplaceQu]]="Ex",5,IF(fun[[#This Row],[FireplaceQu]]="Gd",4,IF(fun[[#This Row],[FireplaceQu]]="TA",3,IF(fun[[#This Row],[FireplaceQu]]="Fa",2,0))))</f>
        <v>4</v>
      </c>
      <c r="BW642" t="s">
        <v>134</v>
      </c>
      <c r="BX642">
        <v>2003</v>
      </c>
      <c r="BY642" t="s">
        <v>135</v>
      </c>
      <c r="BZ642">
        <v>2</v>
      </c>
      <c r="CA642">
        <v>588</v>
      </c>
      <c r="CB642" t="s">
        <v>124</v>
      </c>
      <c r="CC642">
        <f>IF(fun[[#This Row],[GarageQual]]="Ex",5,IF(fun[[#This Row],[GarageQual]]="Gd",4,IF(fun[[#This Row],[GarageQual]]="TA",3,IF(fun[[#This Row],[GarageQual]]="Fa",2,IF(fun[[#This Row],[GarageQual]]="Po",1,0)))))</f>
        <v>3</v>
      </c>
      <c r="CD642" t="s">
        <v>124</v>
      </c>
      <c r="CE642">
        <f>IF(fun[[#This Row],[GarageCond]]="Ex",5,IF(fun[[#This Row],[GarageCond]]="Gd",4,IF(fun[[#This Row],[GarageCond]]="TA",3,IF(fun[[#This Row],[GarageCond]]="Fa",2,IF(fun[[#This Row],[GarageCond]]="Po",1,0)))))</f>
        <v>3</v>
      </c>
      <c r="CF642" t="s">
        <v>131</v>
      </c>
      <c r="CG642">
        <v>185</v>
      </c>
      <c r="CH642">
        <v>140</v>
      </c>
      <c r="CI642">
        <v>0</v>
      </c>
      <c r="CJ642">
        <v>0</v>
      </c>
      <c r="CK642">
        <v>0</v>
      </c>
      <c r="CL642">
        <f>(0.5*fun[[#This Row],[WoodDeckSF]])+fun[[#This Row],[OpenPorchSF]]+(2*fun[[#This Row],[EnclosedPorch]])+(1.5*fun[[#This Row],[3SsnPorch]])+fun[[#This Row],[ScreenPorch]]</f>
        <v>232.5</v>
      </c>
      <c r="CM642">
        <v>0</v>
      </c>
      <c r="CN642" t="s">
        <v>109</v>
      </c>
      <c r="CO642">
        <f>IF(fun[[#This Row],[PoolQC]]="Ex",5,IF(fun[[#This Row],[PoolQC]]="Gd",4,IF(fun[[#This Row],[PoolQC]]="TA",3,IF(fun[[#This Row],[PoolQC]]="Fa",2,IF(fun[[#This Row],[PoolQC]]="Po",1,0)))))</f>
        <v>0</v>
      </c>
      <c r="CP642" t="s">
        <v>109</v>
      </c>
      <c r="CQ642" t="s">
        <v>109</v>
      </c>
      <c r="CR642">
        <v>0</v>
      </c>
      <c r="CS642">
        <v>4</v>
      </c>
      <c r="CT642">
        <v>2008</v>
      </c>
      <c r="CU642" t="s">
        <v>136</v>
      </c>
      <c r="CV642" t="s">
        <v>137</v>
      </c>
      <c r="CW642">
        <f>COUNTIF(fun[[#This Row],[Id]:[SaleCondition]],0)</f>
        <v>15</v>
      </c>
      <c r="CX642">
        <f>COUNTIF(fun[[#This Row],[Id]:[SaleCondition]],"NA")</f>
        <v>4</v>
      </c>
      <c r="CY642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642">
        <f>fun[NUM_ExCond]+fun[NUM_BsmtCond]+fun[NUM_GarCond]</f>
        <v>9</v>
      </c>
      <c r="DA6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6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</v>
      </c>
      <c r="DC642">
        <v>274000</v>
      </c>
    </row>
    <row r="643" spans="1:107" x14ac:dyDescent="0.25">
      <c r="A643">
        <v>642</v>
      </c>
      <c r="B643">
        <v>60</v>
      </c>
      <c r="C643" t="s">
        <v>218</v>
      </c>
      <c r="D643">
        <f>IF(fun[[#This Row],[MSZoning]]="RL",1,0)</f>
        <v>0</v>
      </c>
      <c r="E643">
        <f>IF(fun[[#This Row],[rl]]="RM",1,0)</f>
        <v>0</v>
      </c>
      <c r="F643">
        <f>IF(fun[[#This Row],[rm]]="RH",1,0)</f>
        <v>0</v>
      </c>
      <c r="G643">
        <f>IF(fun[[#This Row],[rh]]="C (all)",1,0)</f>
        <v>0</v>
      </c>
      <c r="H643" t="s">
        <v>109</v>
      </c>
      <c r="I643">
        <f>IF(fun[[#This Row],[LotFrontage]]="NA",0,fun[[#This Row],[LotFrontage]])</f>
        <v>0</v>
      </c>
      <c r="J643">
        <v>7050</v>
      </c>
      <c r="K643" t="s">
        <v>108</v>
      </c>
      <c r="L643" t="s">
        <v>109</v>
      </c>
      <c r="M643" t="s">
        <v>110</v>
      </c>
      <c r="N643" t="s">
        <v>111</v>
      </c>
      <c r="O643" t="s">
        <v>112</v>
      </c>
      <c r="P643" t="s">
        <v>113</v>
      </c>
      <c r="Q643" t="s">
        <v>114</v>
      </c>
      <c r="R643" t="s">
        <v>162</v>
      </c>
      <c r="S643" t="s">
        <v>116</v>
      </c>
      <c r="T643" t="s">
        <v>116</v>
      </c>
      <c r="U643" t="s">
        <v>117</v>
      </c>
      <c r="V643" t="s">
        <v>118</v>
      </c>
      <c r="W643">
        <v>7</v>
      </c>
      <c r="X643">
        <v>5</v>
      </c>
      <c r="Y643">
        <v>2001</v>
      </c>
      <c r="Z643">
        <v>2001</v>
      </c>
      <c r="AA643" t="s">
        <v>119</v>
      </c>
      <c r="AB643" t="s">
        <v>120</v>
      </c>
      <c r="AC643" t="s">
        <v>121</v>
      </c>
      <c r="AD643" t="s">
        <v>121</v>
      </c>
      <c r="AE643" t="s">
        <v>143</v>
      </c>
      <c r="AF643">
        <v>0</v>
      </c>
      <c r="AG643" t="s">
        <v>123</v>
      </c>
      <c r="AH643">
        <f>IF(fun[[#This Row],[ExterQual]]="Ex",5,IF(fun[[#This Row],[ExterQual]]="Gd",4,IF(fun[[#This Row],[ExterQual]]="TA",3,IF(fun[[#This Row],[ExterQual]]="Fa",2,1))))</f>
        <v>4</v>
      </c>
      <c r="AI643" t="s">
        <v>124</v>
      </c>
      <c r="AJ643">
        <f>IF(fun[[#This Row],[ExterCond]]="Ex",5,IF(fun[[#This Row],[ExterCond]]="Gd",4,IF(fun[[#This Row],[ExterCond]]="TA",3,IF(fun[[#This Row],[ExterCond]]="Fa",2,1))))</f>
        <v>3</v>
      </c>
      <c r="AK643" t="s">
        <v>125</v>
      </c>
      <c r="AL643" t="s">
        <v>123</v>
      </c>
      <c r="AM643">
        <f>IF(fun[[#This Row],[BsmtQual]]="Ex",5,IF(fun[[#This Row],[BsmtQual]]="Gd",4,IF(fun[[#This Row],[BsmtQual]]="TA",3,IF(fun[[#This Row],[BsmtQual]]="Fa",2,IF(fun[[#This Row],[BsmtQual]]="Po",1,0)))))</f>
        <v>4</v>
      </c>
      <c r="AN643" t="s">
        <v>124</v>
      </c>
      <c r="AO643">
        <f>IF(fun[[#This Row],[BsmtCond]]="Ex",5,IF(fun[[#This Row],[BsmtCond]]="Gd",4,IF(fun[[#This Row],[BsmtCond]]="TA",3,IF(fun[[#This Row],[BsmtCond]]="Fa",2,IF(fun[[#This Row],[BsmtCond]]="Po",1,0)))))</f>
        <v>3</v>
      </c>
      <c r="AP643" t="s">
        <v>126</v>
      </c>
      <c r="AQ643">
        <f>IF(fun[[#This Row],[BsmtExposure]]="Gd",3,IF(fun[[#This Row],[BsmtExposure]]="Av",2,IF(fun[[#This Row],[BsmtExposure]]="Mn",1,0)))</f>
        <v>0</v>
      </c>
      <c r="AR643" t="s">
        <v>127</v>
      </c>
      <c r="AS643">
        <v>738</v>
      </c>
      <c r="AT643" t="s">
        <v>128</v>
      </c>
      <c r="AU643">
        <v>0</v>
      </c>
      <c r="AV643">
        <v>319</v>
      </c>
      <c r="AW643">
        <v>1057</v>
      </c>
      <c r="AX643" t="s">
        <v>129</v>
      </c>
      <c r="AY643" t="s">
        <v>130</v>
      </c>
      <c r="AZ643">
        <f>IF(fun[[#This Row],[HeatingQC]]="Ex",5,IF(fun[[#This Row],[HeatingQC]]="Gd",4,IF(fun[[#This Row],[HeatingQC]]="TA",3,IF(fun[[#This Row],[HeatingQC]]="Fa",2,IF(fun[[#This Row],[HeatingQC]]="Po",1,0)))))</f>
        <v>5</v>
      </c>
      <c r="BA643" t="s">
        <v>131</v>
      </c>
      <c r="BB643" t="s">
        <v>132</v>
      </c>
      <c r="BC643">
        <v>1057</v>
      </c>
      <c r="BD643">
        <v>872</v>
      </c>
      <c r="BE643">
        <v>0</v>
      </c>
      <c r="BF643">
        <v>1929</v>
      </c>
      <c r="BG643">
        <f>LOG(fun[[#This Row],[GrLivArea]])</f>
        <v>3.2853322276438846</v>
      </c>
      <c r="BH643">
        <v>1</v>
      </c>
      <c r="BI643">
        <v>0</v>
      </c>
      <c r="BJ643">
        <f>fun[[#This Row],[BsmtFullBath]]+(0.5*fun[[#This Row],[BsmtHalfBath]])</f>
        <v>1</v>
      </c>
      <c r="BK643">
        <v>2</v>
      </c>
      <c r="BL643">
        <v>1</v>
      </c>
      <c r="BM643">
        <f>fun[[#This Row],[HalfBath]]+fun[[#This Row],[TOTBaseBath]]+fun[[#This Row],[FullBath]]</f>
        <v>4</v>
      </c>
      <c r="BN643">
        <v>3</v>
      </c>
      <c r="BO643">
        <v>1</v>
      </c>
      <c r="BP643" t="s">
        <v>123</v>
      </c>
      <c r="BQ643">
        <f>IF(fun[[#This Row],[KitchenQual]]="Ex",5,IF(fun[[#This Row],[KitchenQual]]="Gd",4,IF(fun[[#This Row],[KitchenQual]]="TA",3,IF(fun[[#This Row],[KitchenQual]]="Fa",2,0))))</f>
        <v>4</v>
      </c>
      <c r="BR643">
        <v>7</v>
      </c>
      <c r="BS643" t="s">
        <v>133</v>
      </c>
      <c r="BT643">
        <v>1</v>
      </c>
      <c r="BU643" t="s">
        <v>124</v>
      </c>
      <c r="BV643">
        <f>IF(fun[[#This Row],[FireplaceQu]]="Ex",5,IF(fun[[#This Row],[FireplaceQu]]="Gd",4,IF(fun[[#This Row],[FireplaceQu]]="TA",3,IF(fun[[#This Row],[FireplaceQu]]="Fa",2,0))))</f>
        <v>3</v>
      </c>
      <c r="BW643" t="s">
        <v>134</v>
      </c>
      <c r="BX643">
        <v>2001</v>
      </c>
      <c r="BY643" t="s">
        <v>183</v>
      </c>
      <c r="BZ643">
        <v>2</v>
      </c>
      <c r="CA643">
        <v>650</v>
      </c>
      <c r="CB643" t="s">
        <v>124</v>
      </c>
      <c r="CC643">
        <f>IF(fun[[#This Row],[GarageQual]]="Ex",5,IF(fun[[#This Row],[GarageQual]]="Gd",4,IF(fun[[#This Row],[GarageQual]]="TA",3,IF(fun[[#This Row],[GarageQual]]="Fa",2,IF(fun[[#This Row],[GarageQual]]="Po",1,0)))))</f>
        <v>3</v>
      </c>
      <c r="CD643" t="s">
        <v>124</v>
      </c>
      <c r="CE643">
        <f>IF(fun[[#This Row],[GarageCond]]="Ex",5,IF(fun[[#This Row],[GarageCond]]="Gd",4,IF(fun[[#This Row],[GarageCond]]="TA",3,IF(fun[[#This Row],[GarageCond]]="Fa",2,IF(fun[[#This Row],[GarageCond]]="Po",1,0)))))</f>
        <v>3</v>
      </c>
      <c r="CF643" t="s">
        <v>131</v>
      </c>
      <c r="CG643">
        <v>0</v>
      </c>
      <c r="CH643">
        <v>235</v>
      </c>
      <c r="CI643">
        <v>0</v>
      </c>
      <c r="CJ643">
        <v>0</v>
      </c>
      <c r="CK643">
        <v>0</v>
      </c>
      <c r="CL643">
        <f>(0.5*fun[[#This Row],[WoodDeckSF]])+fun[[#This Row],[OpenPorchSF]]+(2*fun[[#This Row],[EnclosedPorch]])+(1.5*fun[[#This Row],[3SsnPorch]])+fun[[#This Row],[ScreenPorch]]</f>
        <v>235</v>
      </c>
      <c r="CM643">
        <v>0</v>
      </c>
      <c r="CN643" t="s">
        <v>109</v>
      </c>
      <c r="CO643">
        <f>IF(fun[[#This Row],[PoolQC]]="Ex",5,IF(fun[[#This Row],[PoolQC]]="Gd",4,IF(fun[[#This Row],[PoolQC]]="TA",3,IF(fun[[#This Row],[PoolQC]]="Fa",2,IF(fun[[#This Row],[PoolQC]]="Po",1,0)))))</f>
        <v>0</v>
      </c>
      <c r="CP643" t="s">
        <v>109</v>
      </c>
      <c r="CQ643" t="s">
        <v>109</v>
      </c>
      <c r="CR643">
        <v>0</v>
      </c>
      <c r="CS643">
        <v>5</v>
      </c>
      <c r="CT643">
        <v>2007</v>
      </c>
      <c r="CU643" t="s">
        <v>136</v>
      </c>
      <c r="CV643" t="s">
        <v>137</v>
      </c>
      <c r="CW643">
        <f>COUNTIF(fun[[#This Row],[Id]:[SaleCondition]],0)</f>
        <v>17</v>
      </c>
      <c r="CX643">
        <f>COUNTIF(fun[[#This Row],[Id]:[SaleCondition]],"NA")</f>
        <v>5</v>
      </c>
      <c r="CY643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643">
        <f>fun[NUM_ExCond]+fun[NUM_BsmtCond]+fun[NUM_GarCond]</f>
        <v>9</v>
      </c>
      <c r="DA6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6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643">
        <v>226000</v>
      </c>
    </row>
    <row r="644" spans="1:107" x14ac:dyDescent="0.25">
      <c r="A644">
        <v>643</v>
      </c>
      <c r="B644">
        <v>80</v>
      </c>
      <c r="C644" t="s">
        <v>107</v>
      </c>
      <c r="D644">
        <f>IF(fun[[#This Row],[MSZoning]]="RL",1,0)</f>
        <v>1</v>
      </c>
      <c r="E644">
        <f>IF(fun[[#This Row],[rl]]="RM",1,0)</f>
        <v>0</v>
      </c>
      <c r="F644">
        <f>IF(fun[[#This Row],[rm]]="RH",1,0)</f>
        <v>0</v>
      </c>
      <c r="G644">
        <f>IF(fun[[#This Row],[rh]]="C (all)",1,0)</f>
        <v>0</v>
      </c>
      <c r="H644">
        <v>75</v>
      </c>
      <c r="I644">
        <f>IF(fun[[#This Row],[LotFrontage]]="NA",0,fun[[#This Row],[LotFrontage]])</f>
        <v>75</v>
      </c>
      <c r="J644">
        <v>13860</v>
      </c>
      <c r="K644" t="s">
        <v>108</v>
      </c>
      <c r="L644" t="s">
        <v>109</v>
      </c>
      <c r="M644" t="s">
        <v>110</v>
      </c>
      <c r="N644" t="s">
        <v>111</v>
      </c>
      <c r="O644" t="s">
        <v>112</v>
      </c>
      <c r="P644" t="s">
        <v>113</v>
      </c>
      <c r="Q644" t="s">
        <v>114</v>
      </c>
      <c r="R644" t="s">
        <v>188</v>
      </c>
      <c r="S644" t="s">
        <v>116</v>
      </c>
      <c r="T644" t="s">
        <v>116</v>
      </c>
      <c r="U644" t="s">
        <v>117</v>
      </c>
      <c r="V644" t="s">
        <v>223</v>
      </c>
      <c r="W644">
        <v>8</v>
      </c>
      <c r="X644">
        <v>7</v>
      </c>
      <c r="Y644">
        <v>1972</v>
      </c>
      <c r="Z644">
        <v>1995</v>
      </c>
      <c r="AA644" t="s">
        <v>119</v>
      </c>
      <c r="AB644" t="s">
        <v>120</v>
      </c>
      <c r="AC644" t="s">
        <v>187</v>
      </c>
      <c r="AD644" t="s">
        <v>150</v>
      </c>
      <c r="AE644" t="s">
        <v>143</v>
      </c>
      <c r="AF644">
        <v>0</v>
      </c>
      <c r="AG644" t="s">
        <v>123</v>
      </c>
      <c r="AH644">
        <f>IF(fun[[#This Row],[ExterQual]]="Ex",5,IF(fun[[#This Row],[ExterQual]]="Gd",4,IF(fun[[#This Row],[ExterQual]]="TA",3,IF(fun[[#This Row],[ExterQual]]="Fa",2,1))))</f>
        <v>4</v>
      </c>
      <c r="AI644" t="s">
        <v>124</v>
      </c>
      <c r="AJ644">
        <f>IF(fun[[#This Row],[ExterCond]]="Ex",5,IF(fun[[#This Row],[ExterCond]]="Gd",4,IF(fun[[#This Row],[ExterCond]]="TA",3,IF(fun[[#This Row],[ExterCond]]="Fa",2,1))))</f>
        <v>3</v>
      </c>
      <c r="AK644" t="s">
        <v>144</v>
      </c>
      <c r="AL644" t="s">
        <v>123</v>
      </c>
      <c r="AM644">
        <f>IF(fun[[#This Row],[BsmtQual]]="Ex",5,IF(fun[[#This Row],[BsmtQual]]="Gd",4,IF(fun[[#This Row],[BsmtQual]]="TA",3,IF(fun[[#This Row],[BsmtQual]]="Fa",2,IF(fun[[#This Row],[BsmtQual]]="Po",1,0)))))</f>
        <v>4</v>
      </c>
      <c r="AN644" t="s">
        <v>124</v>
      </c>
      <c r="AO644">
        <f>IF(fun[[#This Row],[BsmtCond]]="Ex",5,IF(fun[[#This Row],[BsmtCond]]="Gd",4,IF(fun[[#This Row],[BsmtCond]]="TA",3,IF(fun[[#This Row],[BsmtCond]]="Fa",2,IF(fun[[#This Row],[BsmtCond]]="Po",1,0)))))</f>
        <v>3</v>
      </c>
      <c r="AP644" t="s">
        <v>123</v>
      </c>
      <c r="AQ644">
        <f>IF(fun[[#This Row],[BsmtExposure]]="Gd",3,IF(fun[[#This Row],[BsmtExposure]]="Av",2,IF(fun[[#This Row],[BsmtExposure]]="Mn",1,0)))</f>
        <v>3</v>
      </c>
      <c r="AR644" t="s">
        <v>127</v>
      </c>
      <c r="AS644">
        <v>1410</v>
      </c>
      <c r="AT644" t="s">
        <v>128</v>
      </c>
      <c r="AU644">
        <v>0</v>
      </c>
      <c r="AV644">
        <v>542</v>
      </c>
      <c r="AW644">
        <v>1952</v>
      </c>
      <c r="AX644" t="s">
        <v>129</v>
      </c>
      <c r="AY644" t="s">
        <v>123</v>
      </c>
      <c r="AZ644">
        <f>IF(fun[[#This Row],[HeatingQC]]="Ex",5,IF(fun[[#This Row],[HeatingQC]]="Gd",4,IF(fun[[#This Row],[HeatingQC]]="TA",3,IF(fun[[#This Row],[HeatingQC]]="Fa",2,IF(fun[[#This Row],[HeatingQC]]="Po",1,0)))))</f>
        <v>4</v>
      </c>
      <c r="BA644" t="s">
        <v>131</v>
      </c>
      <c r="BB644" t="s">
        <v>132</v>
      </c>
      <c r="BC644">
        <v>2000</v>
      </c>
      <c r="BD644">
        <v>704</v>
      </c>
      <c r="BE644">
        <v>0</v>
      </c>
      <c r="BF644">
        <v>2704</v>
      </c>
      <c r="BG644">
        <f>LOG(fun[[#This Row],[GrLivArea]])</f>
        <v>3.4320066872695985</v>
      </c>
      <c r="BH644">
        <v>1</v>
      </c>
      <c r="BI644">
        <v>0</v>
      </c>
      <c r="BJ644">
        <f>fun[[#This Row],[BsmtFullBath]]+(0.5*fun[[#This Row],[BsmtHalfBath]])</f>
        <v>1</v>
      </c>
      <c r="BK644">
        <v>2</v>
      </c>
      <c r="BL644">
        <v>1</v>
      </c>
      <c r="BM644">
        <f>fun[[#This Row],[HalfBath]]+fun[[#This Row],[TOTBaseBath]]+fun[[#This Row],[FullBath]]</f>
        <v>4</v>
      </c>
      <c r="BN644">
        <v>4</v>
      </c>
      <c r="BO644">
        <v>1</v>
      </c>
      <c r="BP644" t="s">
        <v>130</v>
      </c>
      <c r="BQ644">
        <f>IF(fun[[#This Row],[KitchenQual]]="Ex",5,IF(fun[[#This Row],[KitchenQual]]="Gd",4,IF(fun[[#This Row],[KitchenQual]]="TA",3,IF(fun[[#This Row],[KitchenQual]]="Fa",2,0))))</f>
        <v>5</v>
      </c>
      <c r="BR644">
        <v>9</v>
      </c>
      <c r="BS644" t="s">
        <v>133</v>
      </c>
      <c r="BT644">
        <v>3</v>
      </c>
      <c r="BU644" t="s">
        <v>124</v>
      </c>
      <c r="BV644">
        <f>IF(fun[[#This Row],[FireplaceQu]]="Ex",5,IF(fun[[#This Row],[FireplaceQu]]="Gd",4,IF(fun[[#This Row],[FireplaceQu]]="TA",3,IF(fun[[#This Row],[FireplaceQu]]="Fa",2,0))))</f>
        <v>3</v>
      </c>
      <c r="BW644" t="s">
        <v>134</v>
      </c>
      <c r="BX644">
        <v>1972</v>
      </c>
      <c r="BY644" t="s">
        <v>183</v>
      </c>
      <c r="BZ644">
        <v>2</v>
      </c>
      <c r="CA644">
        <v>538</v>
      </c>
      <c r="CB644" t="s">
        <v>124</v>
      </c>
      <c r="CC644">
        <f>IF(fun[[#This Row],[GarageQual]]="Ex",5,IF(fun[[#This Row],[GarageQual]]="Gd",4,IF(fun[[#This Row],[GarageQual]]="TA",3,IF(fun[[#This Row],[GarageQual]]="Fa",2,IF(fun[[#This Row],[GarageQual]]="Po",1,0)))))</f>
        <v>3</v>
      </c>
      <c r="CD644" t="s">
        <v>124</v>
      </c>
      <c r="CE644">
        <f>IF(fun[[#This Row],[GarageCond]]="Ex",5,IF(fun[[#This Row],[GarageCond]]="Gd",4,IF(fun[[#This Row],[GarageCond]]="TA",3,IF(fun[[#This Row],[GarageCond]]="Fa",2,IF(fun[[#This Row],[GarageCond]]="Po",1,0)))))</f>
        <v>3</v>
      </c>
      <c r="CF644" t="s">
        <v>131</v>
      </c>
      <c r="CG644">
        <v>269</v>
      </c>
      <c r="CH644">
        <v>111</v>
      </c>
      <c r="CI644">
        <v>0</v>
      </c>
      <c r="CJ644">
        <v>0</v>
      </c>
      <c r="CK644">
        <v>0</v>
      </c>
      <c r="CL644">
        <f>(0.5*fun[[#This Row],[WoodDeckSF]])+fun[[#This Row],[OpenPorchSF]]+(2*fun[[#This Row],[EnclosedPorch]])+(1.5*fun[[#This Row],[3SsnPorch]])+fun[[#This Row],[ScreenPorch]]</f>
        <v>245.5</v>
      </c>
      <c r="CM644">
        <v>0</v>
      </c>
      <c r="CN644" t="s">
        <v>109</v>
      </c>
      <c r="CO644">
        <f>IF(fun[[#This Row],[PoolQC]]="Ex",5,IF(fun[[#This Row],[PoolQC]]="Gd",4,IF(fun[[#This Row],[PoolQC]]="TA",3,IF(fun[[#This Row],[PoolQC]]="Fa",2,IF(fun[[#This Row],[PoolQC]]="Po",1,0)))))</f>
        <v>0</v>
      </c>
      <c r="CP644" t="s">
        <v>160</v>
      </c>
      <c r="CQ644" t="s">
        <v>109</v>
      </c>
      <c r="CR644">
        <v>0</v>
      </c>
      <c r="CS644">
        <v>7</v>
      </c>
      <c r="CT644">
        <v>2009</v>
      </c>
      <c r="CU644" t="s">
        <v>136</v>
      </c>
      <c r="CV644" t="s">
        <v>137</v>
      </c>
      <c r="CW644">
        <f>COUNTIF(fun[[#This Row],[Id]:[SaleCondition]],0)</f>
        <v>13</v>
      </c>
      <c r="CX644">
        <f>COUNTIF(fun[[#This Row],[Id]:[SaleCondition]],"NA")</f>
        <v>3</v>
      </c>
      <c r="CY64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644">
        <f>fun[NUM_ExCond]+fun[NUM_BsmtCond]+fun[NUM_GarCond]</f>
        <v>9</v>
      </c>
      <c r="DA6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124</v>
      </c>
      <c r="DB6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92.5</v>
      </c>
      <c r="DC644">
        <v>345000</v>
      </c>
    </row>
    <row r="645" spans="1:107" x14ac:dyDescent="0.25">
      <c r="A645">
        <v>644</v>
      </c>
      <c r="B645">
        <v>60</v>
      </c>
      <c r="C645" t="s">
        <v>107</v>
      </c>
      <c r="D645">
        <f>IF(fun[[#This Row],[MSZoning]]="RL",1,0)</f>
        <v>1</v>
      </c>
      <c r="E645">
        <f>IF(fun[[#This Row],[rl]]="RM",1,0)</f>
        <v>0</v>
      </c>
      <c r="F645">
        <f>IF(fun[[#This Row],[rm]]="RH",1,0)</f>
        <v>0</v>
      </c>
      <c r="G645">
        <f>IF(fun[[#This Row],[rh]]="C (all)",1,0)</f>
        <v>0</v>
      </c>
      <c r="H645">
        <v>80</v>
      </c>
      <c r="I645">
        <f>IF(fun[[#This Row],[LotFrontage]]="NA",0,fun[[#This Row],[LotFrontage]])</f>
        <v>80</v>
      </c>
      <c r="J645">
        <v>10793</v>
      </c>
      <c r="K645" t="s">
        <v>108</v>
      </c>
      <c r="L645" t="s">
        <v>109</v>
      </c>
      <c r="M645" t="s">
        <v>110</v>
      </c>
      <c r="N645" t="s">
        <v>111</v>
      </c>
      <c r="O645" t="s">
        <v>112</v>
      </c>
      <c r="P645" t="s">
        <v>113</v>
      </c>
      <c r="Q645" t="s">
        <v>114</v>
      </c>
      <c r="R645" t="s">
        <v>164</v>
      </c>
      <c r="S645" t="s">
        <v>228</v>
      </c>
      <c r="T645" t="s">
        <v>116</v>
      </c>
      <c r="U645" t="s">
        <v>117</v>
      </c>
      <c r="V645" t="s">
        <v>118</v>
      </c>
      <c r="W645">
        <v>5</v>
      </c>
      <c r="X645">
        <v>5</v>
      </c>
      <c r="Y645">
        <v>1969</v>
      </c>
      <c r="Z645">
        <v>1969</v>
      </c>
      <c r="AA645" t="s">
        <v>237</v>
      </c>
      <c r="AB645" t="s">
        <v>120</v>
      </c>
      <c r="AC645" t="s">
        <v>181</v>
      </c>
      <c r="AD645" t="s">
        <v>166</v>
      </c>
      <c r="AE645" t="s">
        <v>122</v>
      </c>
      <c r="AF645">
        <v>263</v>
      </c>
      <c r="AG645" t="s">
        <v>124</v>
      </c>
      <c r="AH645">
        <f>IF(fun[[#This Row],[ExterQual]]="Ex",5,IF(fun[[#This Row],[ExterQual]]="Gd",4,IF(fun[[#This Row],[ExterQual]]="TA",3,IF(fun[[#This Row],[ExterQual]]="Fa",2,1))))</f>
        <v>3</v>
      </c>
      <c r="AI645" t="s">
        <v>124</v>
      </c>
      <c r="AJ645">
        <f>IF(fun[[#This Row],[ExterCond]]="Ex",5,IF(fun[[#This Row],[ExterCond]]="Gd",4,IF(fun[[#This Row],[ExterCond]]="TA",3,IF(fun[[#This Row],[ExterCond]]="Fa",2,1))))</f>
        <v>3</v>
      </c>
      <c r="AK645" t="s">
        <v>144</v>
      </c>
      <c r="AL645" t="s">
        <v>124</v>
      </c>
      <c r="AM645">
        <f>IF(fun[[#This Row],[BsmtQual]]="Ex",5,IF(fun[[#This Row],[BsmtQual]]="Gd",4,IF(fun[[#This Row],[BsmtQual]]="TA",3,IF(fun[[#This Row],[BsmtQual]]="Fa",2,IF(fun[[#This Row],[BsmtQual]]="Po",1,0)))))</f>
        <v>3</v>
      </c>
      <c r="AN645" t="s">
        <v>124</v>
      </c>
      <c r="AO645">
        <f>IF(fun[[#This Row],[BsmtCond]]="Ex",5,IF(fun[[#This Row],[BsmtCond]]="Gd",4,IF(fun[[#This Row],[BsmtCond]]="TA",3,IF(fun[[#This Row],[BsmtCond]]="Fa",2,IF(fun[[#This Row],[BsmtCond]]="Po",1,0)))))</f>
        <v>3</v>
      </c>
      <c r="AP645" t="s">
        <v>126</v>
      </c>
      <c r="AQ645">
        <f>IF(fun[[#This Row],[BsmtExposure]]="Gd",3,IF(fun[[#This Row],[BsmtExposure]]="Av",2,IF(fun[[#This Row],[BsmtExposure]]="Mn",1,0)))</f>
        <v>0</v>
      </c>
      <c r="AR645" t="s">
        <v>179</v>
      </c>
      <c r="AS645">
        <v>493</v>
      </c>
      <c r="AT645" t="s">
        <v>167</v>
      </c>
      <c r="AU645">
        <v>287</v>
      </c>
      <c r="AV645">
        <v>0</v>
      </c>
      <c r="AW645">
        <v>780</v>
      </c>
      <c r="AX645" t="s">
        <v>129</v>
      </c>
      <c r="AY645" t="s">
        <v>130</v>
      </c>
      <c r="AZ645">
        <f>IF(fun[[#This Row],[HeatingQC]]="Ex",5,IF(fun[[#This Row],[HeatingQC]]="Gd",4,IF(fun[[#This Row],[HeatingQC]]="TA",3,IF(fun[[#This Row],[HeatingQC]]="Fa",2,IF(fun[[#This Row],[HeatingQC]]="Po",1,0)))))</f>
        <v>5</v>
      </c>
      <c r="BA645" t="s">
        <v>131</v>
      </c>
      <c r="BB645" t="s">
        <v>132</v>
      </c>
      <c r="BC645">
        <v>780</v>
      </c>
      <c r="BD645">
        <v>840</v>
      </c>
      <c r="BE645">
        <v>0</v>
      </c>
      <c r="BF645">
        <v>1620</v>
      </c>
      <c r="BG645">
        <f>LOG(fun[[#This Row],[GrLivArea]])</f>
        <v>3.2095150145426308</v>
      </c>
      <c r="BH645">
        <v>0</v>
      </c>
      <c r="BI645">
        <v>0</v>
      </c>
      <c r="BJ645">
        <f>fun[[#This Row],[BsmtFullBath]]+(0.5*fun[[#This Row],[BsmtHalfBath]])</f>
        <v>0</v>
      </c>
      <c r="BK645">
        <v>2</v>
      </c>
      <c r="BL645">
        <v>1</v>
      </c>
      <c r="BM645">
        <f>fun[[#This Row],[HalfBath]]+fun[[#This Row],[TOTBaseBath]]+fun[[#This Row],[FullBath]]</f>
        <v>3</v>
      </c>
      <c r="BN645">
        <v>4</v>
      </c>
      <c r="BO645">
        <v>1</v>
      </c>
      <c r="BP645" t="s">
        <v>124</v>
      </c>
      <c r="BQ645">
        <f>IF(fun[[#This Row],[KitchenQual]]="Ex",5,IF(fun[[#This Row],[KitchenQual]]="Gd",4,IF(fun[[#This Row],[KitchenQual]]="TA",3,IF(fun[[#This Row],[KitchenQual]]="Fa",2,0))))</f>
        <v>3</v>
      </c>
      <c r="BR645">
        <v>7</v>
      </c>
      <c r="BS645" t="s">
        <v>172</v>
      </c>
      <c r="BT645">
        <v>0</v>
      </c>
      <c r="BU645" t="s">
        <v>109</v>
      </c>
      <c r="BV645">
        <f>IF(fun[[#This Row],[FireplaceQu]]="Ex",5,IF(fun[[#This Row],[FireplaceQu]]="Gd",4,IF(fun[[#This Row],[FireplaceQu]]="TA",3,IF(fun[[#This Row],[FireplaceQu]]="Fa",2,0))))</f>
        <v>0</v>
      </c>
      <c r="BW645" t="s">
        <v>134</v>
      </c>
      <c r="BX645">
        <v>1969</v>
      </c>
      <c r="BY645" t="s">
        <v>183</v>
      </c>
      <c r="BZ645">
        <v>2</v>
      </c>
      <c r="CA645">
        <v>462</v>
      </c>
      <c r="CB645" t="s">
        <v>124</v>
      </c>
      <c r="CC645">
        <f>IF(fun[[#This Row],[GarageQual]]="Ex",5,IF(fun[[#This Row],[GarageQual]]="Gd",4,IF(fun[[#This Row],[GarageQual]]="TA",3,IF(fun[[#This Row],[GarageQual]]="Fa",2,IF(fun[[#This Row],[GarageQual]]="Po",1,0)))))</f>
        <v>3</v>
      </c>
      <c r="CD645" t="s">
        <v>124</v>
      </c>
      <c r="CE645">
        <f>IF(fun[[#This Row],[GarageCond]]="Ex",5,IF(fun[[#This Row],[GarageCond]]="Gd",4,IF(fun[[#This Row],[GarageCond]]="TA",3,IF(fun[[#This Row],[GarageCond]]="Fa",2,IF(fun[[#This Row],[GarageCond]]="Po",1,0)))))</f>
        <v>3</v>
      </c>
      <c r="CF645" t="s">
        <v>131</v>
      </c>
      <c r="CG645">
        <v>208</v>
      </c>
      <c r="CH645">
        <v>0</v>
      </c>
      <c r="CI645">
        <v>0</v>
      </c>
      <c r="CJ645">
        <v>0</v>
      </c>
      <c r="CK645">
        <v>0</v>
      </c>
      <c r="CL645">
        <f>(0.5*fun[[#This Row],[WoodDeckSF]])+fun[[#This Row],[OpenPorchSF]]+(2*fun[[#This Row],[EnclosedPorch]])+(1.5*fun[[#This Row],[3SsnPorch]])+fun[[#This Row],[ScreenPorch]]</f>
        <v>104</v>
      </c>
      <c r="CM645">
        <v>0</v>
      </c>
      <c r="CN645" t="s">
        <v>109</v>
      </c>
      <c r="CO645">
        <f>IF(fun[[#This Row],[PoolQC]]="Ex",5,IF(fun[[#This Row],[PoolQC]]="Gd",4,IF(fun[[#This Row],[PoolQC]]="TA",3,IF(fun[[#This Row],[PoolQC]]="Fa",2,IF(fun[[#This Row],[PoolQC]]="Po",1,0)))))</f>
        <v>0</v>
      </c>
      <c r="CP645" t="s">
        <v>189</v>
      </c>
      <c r="CQ645" t="s">
        <v>109</v>
      </c>
      <c r="CR645">
        <v>0</v>
      </c>
      <c r="CS645">
        <v>4</v>
      </c>
      <c r="CT645">
        <v>2007</v>
      </c>
      <c r="CU645" t="s">
        <v>136</v>
      </c>
      <c r="CV645" t="s">
        <v>137</v>
      </c>
      <c r="CW645">
        <f>COUNTIF(fun[[#This Row],[Id]:[SaleCondition]],0)</f>
        <v>18</v>
      </c>
      <c r="CX645">
        <f>COUNTIF(fun[[#This Row],[Id]:[SaleCondition]],"NA")</f>
        <v>4</v>
      </c>
      <c r="CY645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645">
        <f>fun[NUM_ExCond]+fun[NUM_BsmtCond]+fun[NUM_GarCond]</f>
        <v>9</v>
      </c>
      <c r="DA6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6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645">
        <v>152000</v>
      </c>
    </row>
    <row r="646" spans="1:107" x14ac:dyDescent="0.25">
      <c r="A646">
        <v>645</v>
      </c>
      <c r="B646">
        <v>20</v>
      </c>
      <c r="C646" t="s">
        <v>218</v>
      </c>
      <c r="D646">
        <f>IF(fun[[#This Row],[MSZoning]]="RL",1,0)</f>
        <v>0</v>
      </c>
      <c r="E646">
        <f>IF(fun[[#This Row],[rl]]="RM",1,0)</f>
        <v>0</v>
      </c>
      <c r="F646">
        <f>IF(fun[[#This Row],[rm]]="RH",1,0)</f>
        <v>0</v>
      </c>
      <c r="G646">
        <f>IF(fun[[#This Row],[rh]]="C (all)",1,0)</f>
        <v>0</v>
      </c>
      <c r="H646">
        <v>85</v>
      </c>
      <c r="I646">
        <f>IF(fun[[#This Row],[LotFrontage]]="NA",0,fun[[#This Row],[LotFrontage]])</f>
        <v>85</v>
      </c>
      <c r="J646">
        <v>9187</v>
      </c>
      <c r="K646" t="s">
        <v>108</v>
      </c>
      <c r="L646" t="s">
        <v>109</v>
      </c>
      <c r="M646" t="s">
        <v>110</v>
      </c>
      <c r="N646" t="s">
        <v>111</v>
      </c>
      <c r="O646" t="s">
        <v>112</v>
      </c>
      <c r="P646" t="s">
        <v>113</v>
      </c>
      <c r="Q646" t="s">
        <v>114</v>
      </c>
      <c r="R646" t="s">
        <v>162</v>
      </c>
      <c r="S646" t="s">
        <v>116</v>
      </c>
      <c r="T646" t="s">
        <v>116</v>
      </c>
      <c r="U646" t="s">
        <v>117</v>
      </c>
      <c r="V646" t="s">
        <v>141</v>
      </c>
      <c r="W646">
        <v>9</v>
      </c>
      <c r="X646">
        <v>5</v>
      </c>
      <c r="Y646">
        <v>2009</v>
      </c>
      <c r="Z646">
        <v>2009</v>
      </c>
      <c r="AA646" t="s">
        <v>119</v>
      </c>
      <c r="AB646" t="s">
        <v>120</v>
      </c>
      <c r="AC646" t="s">
        <v>206</v>
      </c>
      <c r="AD646" t="s">
        <v>207</v>
      </c>
      <c r="AE646" t="s">
        <v>163</v>
      </c>
      <c r="AF646">
        <v>162</v>
      </c>
      <c r="AG646" t="s">
        <v>130</v>
      </c>
      <c r="AH646">
        <f>IF(fun[[#This Row],[ExterQual]]="Ex",5,IF(fun[[#This Row],[ExterQual]]="Gd",4,IF(fun[[#This Row],[ExterQual]]="TA",3,IF(fun[[#This Row],[ExterQual]]="Fa",2,1))))</f>
        <v>5</v>
      </c>
      <c r="AI646" t="s">
        <v>124</v>
      </c>
      <c r="AJ646">
        <f>IF(fun[[#This Row],[ExterCond]]="Ex",5,IF(fun[[#This Row],[ExterCond]]="Gd",4,IF(fun[[#This Row],[ExterCond]]="TA",3,IF(fun[[#This Row],[ExterCond]]="Fa",2,1))))</f>
        <v>3</v>
      </c>
      <c r="AK646" t="s">
        <v>125</v>
      </c>
      <c r="AL646" t="s">
        <v>130</v>
      </c>
      <c r="AM646">
        <f>IF(fun[[#This Row],[BsmtQual]]="Ex",5,IF(fun[[#This Row],[BsmtQual]]="Gd",4,IF(fun[[#This Row],[BsmtQual]]="TA",3,IF(fun[[#This Row],[BsmtQual]]="Fa",2,IF(fun[[#This Row],[BsmtQual]]="Po",1,0)))))</f>
        <v>5</v>
      </c>
      <c r="AN646" t="s">
        <v>124</v>
      </c>
      <c r="AO646">
        <f>IF(fun[[#This Row],[BsmtCond]]="Ex",5,IF(fun[[#This Row],[BsmtCond]]="Gd",4,IF(fun[[#This Row],[BsmtCond]]="TA",3,IF(fun[[#This Row],[BsmtCond]]="Fa",2,IF(fun[[#This Row],[BsmtCond]]="Po",1,0)))))</f>
        <v>3</v>
      </c>
      <c r="AP646" t="s">
        <v>147</v>
      </c>
      <c r="AQ646">
        <f>IF(fun[[#This Row],[BsmtExposure]]="Gd",3,IF(fun[[#This Row],[BsmtExposure]]="Av",2,IF(fun[[#This Row],[BsmtExposure]]="Mn",1,0)))</f>
        <v>1</v>
      </c>
      <c r="AR646" t="s">
        <v>127</v>
      </c>
      <c r="AS646">
        <v>1121</v>
      </c>
      <c r="AT646" t="s">
        <v>128</v>
      </c>
      <c r="AU646">
        <v>0</v>
      </c>
      <c r="AV646">
        <v>645</v>
      </c>
      <c r="AW646">
        <v>1766</v>
      </c>
      <c r="AX646" t="s">
        <v>129</v>
      </c>
      <c r="AY646" t="s">
        <v>130</v>
      </c>
      <c r="AZ646">
        <f>IF(fun[[#This Row],[HeatingQC]]="Ex",5,IF(fun[[#This Row],[HeatingQC]]="Gd",4,IF(fun[[#This Row],[HeatingQC]]="TA",3,IF(fun[[#This Row],[HeatingQC]]="Fa",2,IF(fun[[#This Row],[HeatingQC]]="Po",1,0)))))</f>
        <v>5</v>
      </c>
      <c r="BA646" t="s">
        <v>131</v>
      </c>
      <c r="BB646" t="s">
        <v>132</v>
      </c>
      <c r="BC646">
        <v>1766</v>
      </c>
      <c r="BD646">
        <v>0</v>
      </c>
      <c r="BE646">
        <v>0</v>
      </c>
      <c r="BF646">
        <v>1766</v>
      </c>
      <c r="BG646">
        <f>LOG(fun[[#This Row],[GrLivArea]])</f>
        <v>3.2469906992415498</v>
      </c>
      <c r="BH646">
        <v>1</v>
      </c>
      <c r="BI646">
        <v>0</v>
      </c>
      <c r="BJ646">
        <f>fun[[#This Row],[BsmtFullBath]]+(0.5*fun[[#This Row],[BsmtHalfBath]])</f>
        <v>1</v>
      </c>
      <c r="BK646">
        <v>2</v>
      </c>
      <c r="BL646">
        <v>1</v>
      </c>
      <c r="BM646">
        <f>fun[[#This Row],[HalfBath]]+fun[[#This Row],[TOTBaseBath]]+fun[[#This Row],[FullBath]]</f>
        <v>4</v>
      </c>
      <c r="BN646">
        <v>2</v>
      </c>
      <c r="BO646">
        <v>1</v>
      </c>
      <c r="BP646" t="s">
        <v>130</v>
      </c>
      <c r="BQ646">
        <f>IF(fun[[#This Row],[KitchenQual]]="Ex",5,IF(fun[[#This Row],[KitchenQual]]="Gd",4,IF(fun[[#This Row],[KitchenQual]]="TA",3,IF(fun[[#This Row],[KitchenQual]]="Fa",2,0))))</f>
        <v>5</v>
      </c>
      <c r="BR646">
        <v>7</v>
      </c>
      <c r="BS646" t="s">
        <v>133</v>
      </c>
      <c r="BT646">
        <v>1</v>
      </c>
      <c r="BU646" t="s">
        <v>123</v>
      </c>
      <c r="BV646">
        <f>IF(fun[[#This Row],[FireplaceQu]]="Ex",5,IF(fun[[#This Row],[FireplaceQu]]="Gd",4,IF(fun[[#This Row],[FireplaceQu]]="TA",3,IF(fun[[#This Row],[FireplaceQu]]="Fa",2,0))))</f>
        <v>4</v>
      </c>
      <c r="BW646" t="s">
        <v>134</v>
      </c>
      <c r="BX646">
        <v>2009</v>
      </c>
      <c r="BY646" t="s">
        <v>183</v>
      </c>
      <c r="BZ646">
        <v>3</v>
      </c>
      <c r="CA646">
        <v>478</v>
      </c>
      <c r="CB646" t="s">
        <v>124</v>
      </c>
      <c r="CC646">
        <f>IF(fun[[#This Row],[GarageQual]]="Ex",5,IF(fun[[#This Row],[GarageQual]]="Gd",4,IF(fun[[#This Row],[GarageQual]]="TA",3,IF(fun[[#This Row],[GarageQual]]="Fa",2,IF(fun[[#This Row],[GarageQual]]="Po",1,0)))))</f>
        <v>3</v>
      </c>
      <c r="CD646" t="s">
        <v>124</v>
      </c>
      <c r="CE646">
        <f>IF(fun[[#This Row],[GarageCond]]="Ex",5,IF(fun[[#This Row],[GarageCond]]="Gd",4,IF(fun[[#This Row],[GarageCond]]="TA",3,IF(fun[[#This Row],[GarageCond]]="Fa",2,IF(fun[[#This Row],[GarageCond]]="Po",1,0)))))</f>
        <v>3</v>
      </c>
      <c r="CF646" t="s">
        <v>131</v>
      </c>
      <c r="CG646">
        <v>195</v>
      </c>
      <c r="CH646">
        <v>130</v>
      </c>
      <c r="CI646">
        <v>0</v>
      </c>
      <c r="CJ646">
        <v>0</v>
      </c>
      <c r="CK646">
        <v>0</v>
      </c>
      <c r="CL646">
        <f>(0.5*fun[[#This Row],[WoodDeckSF]])+fun[[#This Row],[OpenPorchSF]]+(2*fun[[#This Row],[EnclosedPorch]])+(1.5*fun[[#This Row],[3SsnPorch]])+fun[[#This Row],[ScreenPorch]]</f>
        <v>227.5</v>
      </c>
      <c r="CM646">
        <v>0</v>
      </c>
      <c r="CN646" t="s">
        <v>109</v>
      </c>
      <c r="CO646">
        <f>IF(fun[[#This Row],[PoolQC]]="Ex",5,IF(fun[[#This Row],[PoolQC]]="Gd",4,IF(fun[[#This Row],[PoolQC]]="TA",3,IF(fun[[#This Row],[PoolQC]]="Fa",2,IF(fun[[#This Row],[PoolQC]]="Po",1,0)))))</f>
        <v>0</v>
      </c>
      <c r="CP646" t="s">
        <v>109</v>
      </c>
      <c r="CQ646" t="s">
        <v>109</v>
      </c>
      <c r="CR646">
        <v>0</v>
      </c>
      <c r="CS646">
        <v>10</v>
      </c>
      <c r="CT646">
        <v>2009</v>
      </c>
      <c r="CU646" t="s">
        <v>184</v>
      </c>
      <c r="CV646" t="s">
        <v>185</v>
      </c>
      <c r="CW646">
        <f>COUNTIF(fun[[#This Row],[Id]:[SaleCondition]],0)</f>
        <v>14</v>
      </c>
      <c r="CX646">
        <f>COUNTIF(fun[[#This Row],[Id]:[SaleCondition]],"NA")</f>
        <v>4</v>
      </c>
      <c r="CY646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646">
        <f>fun[NUM_ExCond]+fun[NUM_BsmtCond]+fun[NUM_GarCond]</f>
        <v>9</v>
      </c>
      <c r="DA6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6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646">
        <v>370878</v>
      </c>
    </row>
    <row r="647" spans="1:107" x14ac:dyDescent="0.25">
      <c r="A647">
        <v>646</v>
      </c>
      <c r="B647">
        <v>20</v>
      </c>
      <c r="C647" t="s">
        <v>107</v>
      </c>
      <c r="D647">
        <f>IF(fun[[#This Row],[MSZoning]]="RL",1,0)</f>
        <v>1</v>
      </c>
      <c r="E647">
        <f>IF(fun[[#This Row],[rl]]="RM",1,0)</f>
        <v>0</v>
      </c>
      <c r="F647">
        <f>IF(fun[[#This Row],[rm]]="RH",1,0)</f>
        <v>0</v>
      </c>
      <c r="G647">
        <f>IF(fun[[#This Row],[rh]]="C (all)",1,0)</f>
        <v>0</v>
      </c>
      <c r="H647" t="s">
        <v>109</v>
      </c>
      <c r="I647">
        <f>IF(fun[[#This Row],[LotFrontage]]="NA",0,fun[[#This Row],[LotFrontage]])</f>
        <v>0</v>
      </c>
      <c r="J647">
        <v>10530</v>
      </c>
      <c r="K647" t="s">
        <v>108</v>
      </c>
      <c r="L647" t="s">
        <v>109</v>
      </c>
      <c r="M647" t="s">
        <v>146</v>
      </c>
      <c r="N647" t="s">
        <v>111</v>
      </c>
      <c r="O647" t="s">
        <v>112</v>
      </c>
      <c r="P647" t="s">
        <v>148</v>
      </c>
      <c r="Q647" t="s">
        <v>114</v>
      </c>
      <c r="R647" t="s">
        <v>188</v>
      </c>
      <c r="S647" t="s">
        <v>116</v>
      </c>
      <c r="T647" t="s">
        <v>116</v>
      </c>
      <c r="U647" t="s">
        <v>117</v>
      </c>
      <c r="V647" t="s">
        <v>141</v>
      </c>
      <c r="W647">
        <v>6</v>
      </c>
      <c r="X647">
        <v>5</v>
      </c>
      <c r="Y647">
        <v>1971</v>
      </c>
      <c r="Z647">
        <v>1971</v>
      </c>
      <c r="AA647" t="s">
        <v>178</v>
      </c>
      <c r="AB647" t="s">
        <v>120</v>
      </c>
      <c r="AC647" t="s">
        <v>187</v>
      </c>
      <c r="AD647" t="s">
        <v>187</v>
      </c>
      <c r="AE647" t="s">
        <v>143</v>
      </c>
      <c r="AF647">
        <v>0</v>
      </c>
      <c r="AG647" t="s">
        <v>124</v>
      </c>
      <c r="AH647">
        <f>IF(fun[[#This Row],[ExterQual]]="Ex",5,IF(fun[[#This Row],[ExterQual]]="Gd",4,IF(fun[[#This Row],[ExterQual]]="TA",3,IF(fun[[#This Row],[ExterQual]]="Fa",2,1))))</f>
        <v>3</v>
      </c>
      <c r="AI647" t="s">
        <v>124</v>
      </c>
      <c r="AJ647">
        <f>IF(fun[[#This Row],[ExterCond]]="Ex",5,IF(fun[[#This Row],[ExterCond]]="Gd",4,IF(fun[[#This Row],[ExterCond]]="TA",3,IF(fun[[#This Row],[ExterCond]]="Fa",2,1))))</f>
        <v>3</v>
      </c>
      <c r="AK647" t="s">
        <v>144</v>
      </c>
      <c r="AL647" t="s">
        <v>124</v>
      </c>
      <c r="AM647">
        <f>IF(fun[[#This Row],[BsmtQual]]="Ex",5,IF(fun[[#This Row],[BsmtQual]]="Gd",4,IF(fun[[#This Row],[BsmtQual]]="TA",3,IF(fun[[#This Row],[BsmtQual]]="Fa",2,IF(fun[[#This Row],[BsmtQual]]="Po",1,0)))))</f>
        <v>3</v>
      </c>
      <c r="AN647" t="s">
        <v>124</v>
      </c>
      <c r="AO647">
        <f>IF(fun[[#This Row],[BsmtCond]]="Ex",5,IF(fun[[#This Row],[BsmtCond]]="Gd",4,IF(fun[[#This Row],[BsmtCond]]="TA",3,IF(fun[[#This Row],[BsmtCond]]="Fa",2,IF(fun[[#This Row],[BsmtCond]]="Po",1,0)))))</f>
        <v>3</v>
      </c>
      <c r="AP647" t="s">
        <v>126</v>
      </c>
      <c r="AQ647">
        <f>IF(fun[[#This Row],[BsmtExposure]]="Gd",3,IF(fun[[#This Row],[BsmtExposure]]="Av",2,IF(fun[[#This Row],[BsmtExposure]]="Mn",1,0)))</f>
        <v>0</v>
      </c>
      <c r="AR647" t="s">
        <v>145</v>
      </c>
      <c r="AS647">
        <v>282</v>
      </c>
      <c r="AT647" t="s">
        <v>198</v>
      </c>
      <c r="AU647">
        <v>35</v>
      </c>
      <c r="AV647">
        <v>664</v>
      </c>
      <c r="AW647">
        <v>981</v>
      </c>
      <c r="AX647" t="s">
        <v>129</v>
      </c>
      <c r="AY647" t="s">
        <v>124</v>
      </c>
      <c r="AZ647">
        <f>IF(fun[[#This Row],[HeatingQC]]="Ex",5,IF(fun[[#This Row],[HeatingQC]]="Gd",4,IF(fun[[#This Row],[HeatingQC]]="TA",3,IF(fun[[#This Row],[HeatingQC]]="Fa",2,IF(fun[[#This Row],[HeatingQC]]="Po",1,0)))))</f>
        <v>3</v>
      </c>
      <c r="BA647" t="s">
        <v>131</v>
      </c>
      <c r="BB647" t="s">
        <v>132</v>
      </c>
      <c r="BC647">
        <v>981</v>
      </c>
      <c r="BD647">
        <v>0</v>
      </c>
      <c r="BE647">
        <v>0</v>
      </c>
      <c r="BF647">
        <v>981</v>
      </c>
      <c r="BG647">
        <f>LOG(fun[[#This Row],[GrLivArea]])</f>
        <v>2.9916690073799486</v>
      </c>
      <c r="BH647">
        <v>1</v>
      </c>
      <c r="BI647">
        <v>0</v>
      </c>
      <c r="BJ647">
        <f>fun[[#This Row],[BsmtFullBath]]+(0.5*fun[[#This Row],[BsmtHalfBath]])</f>
        <v>1</v>
      </c>
      <c r="BK647">
        <v>1</v>
      </c>
      <c r="BL647">
        <v>1</v>
      </c>
      <c r="BM647">
        <f>fun[[#This Row],[HalfBath]]+fun[[#This Row],[TOTBaseBath]]+fun[[#This Row],[FullBath]]</f>
        <v>3</v>
      </c>
      <c r="BN647">
        <v>3</v>
      </c>
      <c r="BO647">
        <v>1</v>
      </c>
      <c r="BP647" t="s">
        <v>124</v>
      </c>
      <c r="BQ647">
        <f>IF(fun[[#This Row],[KitchenQual]]="Ex",5,IF(fun[[#This Row],[KitchenQual]]="Gd",4,IF(fun[[#This Row],[KitchenQual]]="TA",3,IF(fun[[#This Row],[KitchenQual]]="Fa",2,0))))</f>
        <v>3</v>
      </c>
      <c r="BR647">
        <v>5</v>
      </c>
      <c r="BS647" t="s">
        <v>133</v>
      </c>
      <c r="BT647">
        <v>0</v>
      </c>
      <c r="BU647" t="s">
        <v>109</v>
      </c>
      <c r="BV647">
        <f>IF(fun[[#This Row],[FireplaceQu]]="Ex",5,IF(fun[[#This Row],[FireplaceQu]]="Gd",4,IF(fun[[#This Row],[FireplaceQu]]="TA",3,IF(fun[[#This Row],[FireplaceQu]]="Fa",2,0))))</f>
        <v>0</v>
      </c>
      <c r="BW647" t="s">
        <v>153</v>
      </c>
      <c r="BX647">
        <v>1979</v>
      </c>
      <c r="BY647" t="s">
        <v>128</v>
      </c>
      <c r="BZ647">
        <v>2</v>
      </c>
      <c r="CA647">
        <v>576</v>
      </c>
      <c r="CB647" t="s">
        <v>124</v>
      </c>
      <c r="CC647">
        <f>IF(fun[[#This Row],[GarageQual]]="Ex",5,IF(fun[[#This Row],[GarageQual]]="Gd",4,IF(fun[[#This Row],[GarageQual]]="TA",3,IF(fun[[#This Row],[GarageQual]]="Fa",2,IF(fun[[#This Row],[GarageQual]]="Po",1,0)))))</f>
        <v>3</v>
      </c>
      <c r="CD647" t="s">
        <v>124</v>
      </c>
      <c r="CE647">
        <f>IF(fun[[#This Row],[GarageCond]]="Ex",5,IF(fun[[#This Row],[GarageCond]]="Gd",4,IF(fun[[#This Row],[GarageCond]]="TA",3,IF(fun[[#This Row],[GarageCond]]="Fa",2,IF(fun[[#This Row],[GarageCond]]="Po",1,0)))))</f>
        <v>3</v>
      </c>
      <c r="CF647" t="s">
        <v>131</v>
      </c>
      <c r="CG647">
        <v>0</v>
      </c>
      <c r="CH647">
        <v>312</v>
      </c>
      <c r="CI647">
        <v>40</v>
      </c>
      <c r="CJ647">
        <v>0</v>
      </c>
      <c r="CK647">
        <v>0</v>
      </c>
      <c r="CL647">
        <f>(0.5*fun[[#This Row],[WoodDeckSF]])+fun[[#This Row],[OpenPorchSF]]+(2*fun[[#This Row],[EnclosedPorch]])+(1.5*fun[[#This Row],[3SsnPorch]])+fun[[#This Row],[ScreenPorch]]</f>
        <v>392</v>
      </c>
      <c r="CM647">
        <v>0</v>
      </c>
      <c r="CN647" t="s">
        <v>109</v>
      </c>
      <c r="CO647">
        <f>IF(fun[[#This Row],[PoolQC]]="Ex",5,IF(fun[[#This Row],[PoolQC]]="Gd",4,IF(fun[[#This Row],[PoolQC]]="TA",3,IF(fun[[#This Row],[PoolQC]]="Fa",2,IF(fun[[#This Row],[PoolQC]]="Po",1,0)))))</f>
        <v>0</v>
      </c>
      <c r="CP647" t="s">
        <v>109</v>
      </c>
      <c r="CQ647" t="s">
        <v>109</v>
      </c>
      <c r="CR647">
        <v>0</v>
      </c>
      <c r="CS647">
        <v>3</v>
      </c>
      <c r="CT647">
        <v>2007</v>
      </c>
      <c r="CU647" t="s">
        <v>136</v>
      </c>
      <c r="CV647" t="s">
        <v>137</v>
      </c>
      <c r="CW647">
        <f>COUNTIF(fun[[#This Row],[Id]:[SaleCondition]],0)</f>
        <v>17</v>
      </c>
      <c r="CX647">
        <f>COUNTIF(fun[[#This Row],[Id]:[SaleCondition]],"NA")</f>
        <v>6</v>
      </c>
      <c r="CY64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647">
        <f>fun[NUM_ExCond]+fun[NUM_BsmtCond]+fun[NUM_GarCond]</f>
        <v>9</v>
      </c>
      <c r="DA6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6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647">
        <v>143250</v>
      </c>
    </row>
    <row r="648" spans="1:107" x14ac:dyDescent="0.25">
      <c r="A648">
        <v>647</v>
      </c>
      <c r="B648">
        <v>20</v>
      </c>
      <c r="C648" t="s">
        <v>107</v>
      </c>
      <c r="D648">
        <f>IF(fun[[#This Row],[MSZoning]]="RL",1,0)</f>
        <v>1</v>
      </c>
      <c r="E648">
        <f>IF(fun[[#This Row],[rl]]="RM",1,0)</f>
        <v>0</v>
      </c>
      <c r="F648">
        <f>IF(fun[[#This Row],[rm]]="RH",1,0)</f>
        <v>0</v>
      </c>
      <c r="G648">
        <f>IF(fun[[#This Row],[rh]]="C (all)",1,0)</f>
        <v>0</v>
      </c>
      <c r="H648">
        <v>60</v>
      </c>
      <c r="I648">
        <f>IF(fun[[#This Row],[LotFrontage]]="NA",0,fun[[#This Row],[LotFrontage]])</f>
        <v>60</v>
      </c>
      <c r="J648">
        <v>7200</v>
      </c>
      <c r="K648" t="s">
        <v>108</v>
      </c>
      <c r="L648" t="s">
        <v>109</v>
      </c>
      <c r="M648" t="s">
        <v>110</v>
      </c>
      <c r="N648" t="s">
        <v>111</v>
      </c>
      <c r="O648" t="s">
        <v>112</v>
      </c>
      <c r="P648" t="s">
        <v>113</v>
      </c>
      <c r="Q648" t="s">
        <v>114</v>
      </c>
      <c r="R648" t="s">
        <v>188</v>
      </c>
      <c r="S648" t="s">
        <v>116</v>
      </c>
      <c r="T648" t="s">
        <v>116</v>
      </c>
      <c r="U648" t="s">
        <v>117</v>
      </c>
      <c r="V648" t="s">
        <v>141</v>
      </c>
      <c r="W648">
        <v>5</v>
      </c>
      <c r="X648">
        <v>5</v>
      </c>
      <c r="Y648">
        <v>1950</v>
      </c>
      <c r="Z648">
        <v>1950</v>
      </c>
      <c r="AA648" t="s">
        <v>178</v>
      </c>
      <c r="AB648" t="s">
        <v>120</v>
      </c>
      <c r="AC648" t="s">
        <v>142</v>
      </c>
      <c r="AD648" t="s">
        <v>142</v>
      </c>
      <c r="AE648" t="s">
        <v>143</v>
      </c>
      <c r="AF648">
        <v>0</v>
      </c>
      <c r="AG648" t="s">
        <v>124</v>
      </c>
      <c r="AH648">
        <f>IF(fun[[#This Row],[ExterQual]]="Ex",5,IF(fun[[#This Row],[ExterQual]]="Gd",4,IF(fun[[#This Row],[ExterQual]]="TA",3,IF(fun[[#This Row],[ExterQual]]="Fa",2,1))))</f>
        <v>3</v>
      </c>
      <c r="AI648" t="s">
        <v>124</v>
      </c>
      <c r="AJ648">
        <f>IF(fun[[#This Row],[ExterCond]]="Ex",5,IF(fun[[#This Row],[ExterCond]]="Gd",4,IF(fun[[#This Row],[ExterCond]]="TA",3,IF(fun[[#This Row],[ExterCond]]="Fa",2,1))))</f>
        <v>3</v>
      </c>
      <c r="AK648" t="s">
        <v>144</v>
      </c>
      <c r="AL648" t="s">
        <v>109</v>
      </c>
      <c r="AM648">
        <f>IF(fun[[#This Row],[BsmtQual]]="Ex",5,IF(fun[[#This Row],[BsmtQual]]="Gd",4,IF(fun[[#This Row],[BsmtQual]]="TA",3,IF(fun[[#This Row],[BsmtQual]]="Fa",2,IF(fun[[#This Row],[BsmtQual]]="Po",1,0)))))</f>
        <v>0</v>
      </c>
      <c r="AN648" t="s">
        <v>109</v>
      </c>
      <c r="AO648">
        <f>IF(fun[[#This Row],[BsmtCond]]="Ex",5,IF(fun[[#This Row],[BsmtCond]]="Gd",4,IF(fun[[#This Row],[BsmtCond]]="TA",3,IF(fun[[#This Row],[BsmtCond]]="Fa",2,IF(fun[[#This Row],[BsmtCond]]="Po",1,0)))))</f>
        <v>0</v>
      </c>
      <c r="AP648" t="s">
        <v>109</v>
      </c>
      <c r="AQ648">
        <f>IF(fun[[#This Row],[BsmtExposure]]="Gd",3,IF(fun[[#This Row],[BsmtExposure]]="Av",2,IF(fun[[#This Row],[BsmtExposure]]="Mn",1,0)))</f>
        <v>0</v>
      </c>
      <c r="AR648" t="s">
        <v>109</v>
      </c>
      <c r="AS648">
        <v>0</v>
      </c>
      <c r="AT648" t="s">
        <v>109</v>
      </c>
      <c r="AU648">
        <v>0</v>
      </c>
      <c r="AV648">
        <v>0</v>
      </c>
      <c r="AW648">
        <v>0</v>
      </c>
      <c r="AX648" t="s">
        <v>129</v>
      </c>
      <c r="AY648" t="s">
        <v>123</v>
      </c>
      <c r="AZ648">
        <f>IF(fun[[#This Row],[HeatingQC]]="Ex",5,IF(fun[[#This Row],[HeatingQC]]="Gd",4,IF(fun[[#This Row],[HeatingQC]]="TA",3,IF(fun[[#This Row],[HeatingQC]]="Fa",2,IF(fun[[#This Row],[HeatingQC]]="Po",1,0)))))</f>
        <v>4</v>
      </c>
      <c r="BA648" t="s">
        <v>131</v>
      </c>
      <c r="BB648" t="s">
        <v>132</v>
      </c>
      <c r="BC648">
        <v>1048</v>
      </c>
      <c r="BD648">
        <v>0</v>
      </c>
      <c r="BE648">
        <v>0</v>
      </c>
      <c r="BF648">
        <v>1048</v>
      </c>
      <c r="BG648">
        <f>LOG(fun[[#This Row],[GrLivArea]])</f>
        <v>3.0203612826477078</v>
      </c>
      <c r="BH648">
        <v>0</v>
      </c>
      <c r="BI648">
        <v>0</v>
      </c>
      <c r="BJ648">
        <f>fun[[#This Row],[BsmtFullBath]]+(0.5*fun[[#This Row],[BsmtHalfBath]])</f>
        <v>0</v>
      </c>
      <c r="BK648">
        <v>1</v>
      </c>
      <c r="BL648">
        <v>0</v>
      </c>
      <c r="BM648">
        <f>fun[[#This Row],[HalfBath]]+fun[[#This Row],[TOTBaseBath]]+fun[[#This Row],[FullBath]]</f>
        <v>1</v>
      </c>
      <c r="BN648">
        <v>3</v>
      </c>
      <c r="BO648">
        <v>1</v>
      </c>
      <c r="BP648" t="s">
        <v>124</v>
      </c>
      <c r="BQ648">
        <f>IF(fun[[#This Row],[KitchenQual]]="Ex",5,IF(fun[[#This Row],[KitchenQual]]="Gd",4,IF(fun[[#This Row],[KitchenQual]]="TA",3,IF(fun[[#This Row],[KitchenQual]]="Fa",2,0))))</f>
        <v>3</v>
      </c>
      <c r="BR648">
        <v>7</v>
      </c>
      <c r="BS648" t="s">
        <v>172</v>
      </c>
      <c r="BT648">
        <v>0</v>
      </c>
      <c r="BU648" t="s">
        <v>109</v>
      </c>
      <c r="BV648">
        <f>IF(fun[[#This Row],[FireplaceQu]]="Ex",5,IF(fun[[#This Row],[FireplaceQu]]="Gd",4,IF(fun[[#This Row],[FireplaceQu]]="TA",3,IF(fun[[#This Row],[FireplaceQu]]="Fa",2,0))))</f>
        <v>0</v>
      </c>
      <c r="BW648" t="s">
        <v>153</v>
      </c>
      <c r="BX648">
        <v>1950</v>
      </c>
      <c r="BY648" t="s">
        <v>128</v>
      </c>
      <c r="BZ648">
        <v>2</v>
      </c>
      <c r="CA648">
        <v>420</v>
      </c>
      <c r="CB648" t="s">
        <v>124</v>
      </c>
      <c r="CC648">
        <f>IF(fun[[#This Row],[GarageQual]]="Ex",5,IF(fun[[#This Row],[GarageQual]]="Gd",4,IF(fun[[#This Row],[GarageQual]]="TA",3,IF(fun[[#This Row],[GarageQual]]="Fa",2,IF(fun[[#This Row],[GarageQual]]="Po",1,0)))))</f>
        <v>3</v>
      </c>
      <c r="CD648" t="s">
        <v>124</v>
      </c>
      <c r="CE648">
        <f>IF(fun[[#This Row],[GarageCond]]="Ex",5,IF(fun[[#This Row],[GarageCond]]="Gd",4,IF(fun[[#This Row],[GarageCond]]="TA",3,IF(fun[[#This Row],[GarageCond]]="Fa",2,IF(fun[[#This Row],[GarageCond]]="Po",1,0)))))</f>
        <v>3</v>
      </c>
      <c r="CF648" t="s">
        <v>131</v>
      </c>
      <c r="CG648">
        <v>0</v>
      </c>
      <c r="CH648">
        <v>27</v>
      </c>
      <c r="CI648">
        <v>0</v>
      </c>
      <c r="CJ648">
        <v>0</v>
      </c>
      <c r="CK648">
        <v>0</v>
      </c>
      <c r="CL648">
        <f>(0.5*fun[[#This Row],[WoodDeckSF]])+fun[[#This Row],[OpenPorchSF]]+(2*fun[[#This Row],[EnclosedPorch]])+(1.5*fun[[#This Row],[3SsnPorch]])+fun[[#This Row],[ScreenPorch]]</f>
        <v>27</v>
      </c>
      <c r="CM648">
        <v>0</v>
      </c>
      <c r="CN648" t="s">
        <v>109</v>
      </c>
      <c r="CO648">
        <f>IF(fun[[#This Row],[PoolQC]]="Ex",5,IF(fun[[#This Row],[PoolQC]]="Gd",4,IF(fun[[#This Row],[PoolQC]]="TA",3,IF(fun[[#This Row],[PoolQC]]="Fa",2,IF(fun[[#This Row],[PoolQC]]="Po",1,0)))))</f>
        <v>0</v>
      </c>
      <c r="CP648" t="s">
        <v>109</v>
      </c>
      <c r="CQ648" t="s">
        <v>109</v>
      </c>
      <c r="CR648">
        <v>0</v>
      </c>
      <c r="CS648">
        <v>7</v>
      </c>
      <c r="CT648">
        <v>2008</v>
      </c>
      <c r="CU648" t="s">
        <v>136</v>
      </c>
      <c r="CV648" t="s">
        <v>137</v>
      </c>
      <c r="CW648">
        <f>COUNTIF(fun[[#This Row],[Id]:[SaleCondition]],0)</f>
        <v>26</v>
      </c>
      <c r="CX648">
        <f>COUNTIF(fun[[#This Row],[Id]:[SaleCondition]],"NA")</f>
        <v>10</v>
      </c>
      <c r="CY648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648">
        <f>fun[NUM_ExCond]+fun[NUM_BsmtCond]+fun[NUM_GarCond]</f>
        <v>6</v>
      </c>
      <c r="DA6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6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</v>
      </c>
      <c r="DC648">
        <v>98300</v>
      </c>
    </row>
    <row r="649" spans="1:107" x14ac:dyDescent="0.25">
      <c r="A649">
        <v>648</v>
      </c>
      <c r="B649">
        <v>20</v>
      </c>
      <c r="C649" t="s">
        <v>107</v>
      </c>
      <c r="D649">
        <f>IF(fun[[#This Row],[MSZoning]]="RL",1,0)</f>
        <v>1</v>
      </c>
      <c r="E649">
        <f>IF(fun[[#This Row],[rl]]="RM",1,0)</f>
        <v>0</v>
      </c>
      <c r="F649">
        <f>IF(fun[[#This Row],[rm]]="RH",1,0)</f>
        <v>0</v>
      </c>
      <c r="G649">
        <f>IF(fun[[#This Row],[rh]]="C (all)",1,0)</f>
        <v>0</v>
      </c>
      <c r="H649">
        <v>85</v>
      </c>
      <c r="I649">
        <f>IF(fun[[#This Row],[LotFrontage]]="NA",0,fun[[#This Row],[LotFrontage]])</f>
        <v>85</v>
      </c>
      <c r="J649">
        <v>10452</v>
      </c>
      <c r="K649" t="s">
        <v>108</v>
      </c>
      <c r="L649" t="s">
        <v>109</v>
      </c>
      <c r="M649" t="s">
        <v>146</v>
      </c>
      <c r="N649" t="s">
        <v>111</v>
      </c>
      <c r="O649" t="s">
        <v>112</v>
      </c>
      <c r="P649" t="s">
        <v>113</v>
      </c>
      <c r="Q649" t="s">
        <v>114</v>
      </c>
      <c r="R649" t="s">
        <v>211</v>
      </c>
      <c r="S649" t="s">
        <v>116</v>
      </c>
      <c r="T649" t="s">
        <v>116</v>
      </c>
      <c r="U649" t="s">
        <v>117</v>
      </c>
      <c r="V649" t="s">
        <v>141</v>
      </c>
      <c r="W649">
        <v>6</v>
      </c>
      <c r="X649">
        <v>5</v>
      </c>
      <c r="Y649">
        <v>1953</v>
      </c>
      <c r="Z649">
        <v>1953</v>
      </c>
      <c r="AA649" t="s">
        <v>178</v>
      </c>
      <c r="AB649" t="s">
        <v>120</v>
      </c>
      <c r="AC649" t="s">
        <v>150</v>
      </c>
      <c r="AD649" t="s">
        <v>150</v>
      </c>
      <c r="AE649" t="s">
        <v>163</v>
      </c>
      <c r="AF649">
        <v>216</v>
      </c>
      <c r="AG649" t="s">
        <v>124</v>
      </c>
      <c r="AH649">
        <f>IF(fun[[#This Row],[ExterQual]]="Ex",5,IF(fun[[#This Row],[ExterQual]]="Gd",4,IF(fun[[#This Row],[ExterQual]]="TA",3,IF(fun[[#This Row],[ExterQual]]="Fa",2,1))))</f>
        <v>3</v>
      </c>
      <c r="AI649" t="s">
        <v>124</v>
      </c>
      <c r="AJ649">
        <f>IF(fun[[#This Row],[ExterCond]]="Ex",5,IF(fun[[#This Row],[ExterCond]]="Gd",4,IF(fun[[#This Row],[ExterCond]]="TA",3,IF(fun[[#This Row],[ExterCond]]="Fa",2,1))))</f>
        <v>3</v>
      </c>
      <c r="AK649" t="s">
        <v>144</v>
      </c>
      <c r="AL649" t="s">
        <v>124</v>
      </c>
      <c r="AM649">
        <f>IF(fun[[#This Row],[BsmtQual]]="Ex",5,IF(fun[[#This Row],[BsmtQual]]="Gd",4,IF(fun[[#This Row],[BsmtQual]]="TA",3,IF(fun[[#This Row],[BsmtQual]]="Fa",2,IF(fun[[#This Row],[BsmtQual]]="Po",1,0)))))</f>
        <v>3</v>
      </c>
      <c r="AN649" t="s">
        <v>124</v>
      </c>
      <c r="AO649">
        <f>IF(fun[[#This Row],[BsmtCond]]="Ex",5,IF(fun[[#This Row],[BsmtCond]]="Gd",4,IF(fun[[#This Row],[BsmtCond]]="TA",3,IF(fun[[#This Row],[BsmtCond]]="Fa",2,IF(fun[[#This Row],[BsmtCond]]="Po",1,0)))))</f>
        <v>3</v>
      </c>
      <c r="AP649" t="s">
        <v>147</v>
      </c>
      <c r="AQ649">
        <f>IF(fun[[#This Row],[BsmtExposure]]="Gd",3,IF(fun[[#This Row],[BsmtExposure]]="Av",2,IF(fun[[#This Row],[BsmtExposure]]="Mn",1,0)))</f>
        <v>1</v>
      </c>
      <c r="AR649" t="s">
        <v>179</v>
      </c>
      <c r="AS649">
        <v>500</v>
      </c>
      <c r="AT649" t="s">
        <v>128</v>
      </c>
      <c r="AU649">
        <v>0</v>
      </c>
      <c r="AV649">
        <v>594</v>
      </c>
      <c r="AW649">
        <v>1094</v>
      </c>
      <c r="AX649" t="s">
        <v>129</v>
      </c>
      <c r="AY649" t="s">
        <v>130</v>
      </c>
      <c r="AZ649">
        <f>IF(fun[[#This Row],[HeatingQC]]="Ex",5,IF(fun[[#This Row],[HeatingQC]]="Gd",4,IF(fun[[#This Row],[HeatingQC]]="TA",3,IF(fun[[#This Row],[HeatingQC]]="Fa",2,IF(fun[[#This Row],[HeatingQC]]="Po",1,0)))))</f>
        <v>5</v>
      </c>
      <c r="BA649" t="s">
        <v>131</v>
      </c>
      <c r="BB649" t="s">
        <v>132</v>
      </c>
      <c r="BC649">
        <v>1094</v>
      </c>
      <c r="BD649">
        <v>0</v>
      </c>
      <c r="BE649">
        <v>0</v>
      </c>
      <c r="BF649">
        <v>1094</v>
      </c>
      <c r="BG649">
        <f>LOG(fun[[#This Row],[GrLivArea]])</f>
        <v>3.0390173219974121</v>
      </c>
      <c r="BH649">
        <v>0</v>
      </c>
      <c r="BI649">
        <v>0</v>
      </c>
      <c r="BJ649">
        <f>fun[[#This Row],[BsmtFullBath]]+(0.5*fun[[#This Row],[BsmtHalfBath]])</f>
        <v>0</v>
      </c>
      <c r="BK649">
        <v>1</v>
      </c>
      <c r="BL649">
        <v>0</v>
      </c>
      <c r="BM649">
        <f>fun[[#This Row],[HalfBath]]+fun[[#This Row],[TOTBaseBath]]+fun[[#This Row],[FullBath]]</f>
        <v>1</v>
      </c>
      <c r="BN649">
        <v>3</v>
      </c>
      <c r="BO649">
        <v>1</v>
      </c>
      <c r="BP649" t="s">
        <v>124</v>
      </c>
      <c r="BQ649">
        <f>IF(fun[[#This Row],[KitchenQual]]="Ex",5,IF(fun[[#This Row],[KitchenQual]]="Gd",4,IF(fun[[#This Row],[KitchenQual]]="TA",3,IF(fun[[#This Row],[KitchenQual]]="Fa",2,0))))</f>
        <v>3</v>
      </c>
      <c r="BR649">
        <v>5</v>
      </c>
      <c r="BS649" t="s">
        <v>133</v>
      </c>
      <c r="BT649">
        <v>2</v>
      </c>
      <c r="BU649" t="s">
        <v>123</v>
      </c>
      <c r="BV649">
        <f>IF(fun[[#This Row],[FireplaceQu]]="Ex",5,IF(fun[[#This Row],[FireplaceQu]]="Gd",4,IF(fun[[#This Row],[FireplaceQu]]="TA",3,IF(fun[[#This Row],[FireplaceQu]]="Fa",2,0))))</f>
        <v>4</v>
      </c>
      <c r="BW649" t="s">
        <v>134</v>
      </c>
      <c r="BX649">
        <v>1953</v>
      </c>
      <c r="BY649" t="s">
        <v>135</v>
      </c>
      <c r="BZ649">
        <v>2</v>
      </c>
      <c r="CA649">
        <v>495</v>
      </c>
      <c r="CB649" t="s">
        <v>124</v>
      </c>
      <c r="CC649">
        <f>IF(fun[[#This Row],[GarageQual]]="Ex",5,IF(fun[[#This Row],[GarageQual]]="Gd",4,IF(fun[[#This Row],[GarageQual]]="TA",3,IF(fun[[#This Row],[GarageQual]]="Fa",2,IF(fun[[#This Row],[GarageQual]]="Po",1,0)))))</f>
        <v>3</v>
      </c>
      <c r="CD649" t="s">
        <v>124</v>
      </c>
      <c r="CE649">
        <f>IF(fun[[#This Row],[GarageCond]]="Ex",5,IF(fun[[#This Row],[GarageCond]]="Gd",4,IF(fun[[#This Row],[GarageCond]]="TA",3,IF(fun[[#This Row],[GarageCond]]="Fa",2,IF(fun[[#This Row],[GarageCond]]="Po",1,0)))))</f>
        <v>3</v>
      </c>
      <c r="CF649" t="s">
        <v>131</v>
      </c>
      <c r="CG649">
        <v>0</v>
      </c>
      <c r="CH649">
        <v>0</v>
      </c>
      <c r="CI649">
        <v>0</v>
      </c>
      <c r="CJ649">
        <v>0</v>
      </c>
      <c r="CK649">
        <v>287</v>
      </c>
      <c r="CL649">
        <f>(0.5*fun[[#This Row],[WoodDeckSF]])+fun[[#This Row],[OpenPorchSF]]+(2*fun[[#This Row],[EnclosedPorch]])+(1.5*fun[[#This Row],[3SsnPorch]])+fun[[#This Row],[ScreenPorch]]</f>
        <v>287</v>
      </c>
      <c r="CM649">
        <v>0</v>
      </c>
      <c r="CN649" t="s">
        <v>109</v>
      </c>
      <c r="CO649">
        <f>IF(fun[[#This Row],[PoolQC]]="Ex",5,IF(fun[[#This Row],[PoolQC]]="Gd",4,IF(fun[[#This Row],[PoolQC]]="TA",3,IF(fun[[#This Row],[PoolQC]]="Fa",2,IF(fun[[#This Row],[PoolQC]]="Po",1,0)))))</f>
        <v>0</v>
      </c>
      <c r="CP649" t="s">
        <v>109</v>
      </c>
      <c r="CQ649" t="s">
        <v>109</v>
      </c>
      <c r="CR649">
        <v>0</v>
      </c>
      <c r="CS649">
        <v>6</v>
      </c>
      <c r="CT649">
        <v>2008</v>
      </c>
      <c r="CU649" t="s">
        <v>136</v>
      </c>
      <c r="CV649" t="s">
        <v>137</v>
      </c>
      <c r="CW649">
        <f>COUNTIF(fun[[#This Row],[Id]:[SaleCondition]],0)</f>
        <v>17</v>
      </c>
      <c r="CX649">
        <f>COUNTIF(fun[[#This Row],[Id]:[SaleCondition]],"NA")</f>
        <v>4</v>
      </c>
      <c r="CY64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49">
        <f>fun[NUM_ExCond]+fun[NUM_BsmtCond]+fun[NUM_GarCond]</f>
        <v>9</v>
      </c>
      <c r="DA6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6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649">
        <v>155000</v>
      </c>
    </row>
    <row r="650" spans="1:107" x14ac:dyDescent="0.25">
      <c r="A650">
        <v>649</v>
      </c>
      <c r="B650">
        <v>60</v>
      </c>
      <c r="C650" t="s">
        <v>107</v>
      </c>
      <c r="D650">
        <f>IF(fun[[#This Row],[MSZoning]]="RL",1,0)</f>
        <v>1</v>
      </c>
      <c r="E650">
        <f>IF(fun[[#This Row],[rl]]="RM",1,0)</f>
        <v>0</v>
      </c>
      <c r="F650">
        <f>IF(fun[[#This Row],[rm]]="RH",1,0)</f>
        <v>0</v>
      </c>
      <c r="G650">
        <f>IF(fun[[#This Row],[rh]]="C (all)",1,0)</f>
        <v>0</v>
      </c>
      <c r="H650">
        <v>70</v>
      </c>
      <c r="I650">
        <f>IF(fun[[#This Row],[LotFrontage]]="NA",0,fun[[#This Row],[LotFrontage]])</f>
        <v>70</v>
      </c>
      <c r="J650">
        <v>7700</v>
      </c>
      <c r="K650" t="s">
        <v>108</v>
      </c>
      <c r="L650" t="s">
        <v>109</v>
      </c>
      <c r="M650" t="s">
        <v>110</v>
      </c>
      <c r="N650" t="s">
        <v>111</v>
      </c>
      <c r="O650" t="s">
        <v>112</v>
      </c>
      <c r="P650" t="s">
        <v>113</v>
      </c>
      <c r="Q650" t="s">
        <v>114</v>
      </c>
      <c r="R650" t="s">
        <v>188</v>
      </c>
      <c r="S650" t="s">
        <v>165</v>
      </c>
      <c r="T650" t="s">
        <v>116</v>
      </c>
      <c r="U650" t="s">
        <v>117</v>
      </c>
      <c r="V650" t="s">
        <v>118</v>
      </c>
      <c r="W650">
        <v>6</v>
      </c>
      <c r="X650">
        <v>5</v>
      </c>
      <c r="Y650">
        <v>1966</v>
      </c>
      <c r="Z650">
        <v>1966</v>
      </c>
      <c r="AA650" t="s">
        <v>119</v>
      </c>
      <c r="AB650" t="s">
        <v>120</v>
      </c>
      <c r="AC650" t="s">
        <v>142</v>
      </c>
      <c r="AD650" t="s">
        <v>142</v>
      </c>
      <c r="AE650" t="s">
        <v>122</v>
      </c>
      <c r="AF650">
        <v>351</v>
      </c>
      <c r="AG650" t="s">
        <v>124</v>
      </c>
      <c r="AH650">
        <f>IF(fun[[#This Row],[ExterQual]]="Ex",5,IF(fun[[#This Row],[ExterQual]]="Gd",4,IF(fun[[#This Row],[ExterQual]]="TA",3,IF(fun[[#This Row],[ExterQual]]="Fa",2,1))))</f>
        <v>3</v>
      </c>
      <c r="AI650" t="s">
        <v>124</v>
      </c>
      <c r="AJ650">
        <f>IF(fun[[#This Row],[ExterCond]]="Ex",5,IF(fun[[#This Row],[ExterCond]]="Gd",4,IF(fun[[#This Row],[ExterCond]]="TA",3,IF(fun[[#This Row],[ExterCond]]="Fa",2,1))))</f>
        <v>3</v>
      </c>
      <c r="AK650" t="s">
        <v>144</v>
      </c>
      <c r="AL650" t="s">
        <v>124</v>
      </c>
      <c r="AM650">
        <f>IF(fun[[#This Row],[BsmtQual]]="Ex",5,IF(fun[[#This Row],[BsmtQual]]="Gd",4,IF(fun[[#This Row],[BsmtQual]]="TA",3,IF(fun[[#This Row],[BsmtQual]]="Fa",2,IF(fun[[#This Row],[BsmtQual]]="Po",1,0)))))</f>
        <v>3</v>
      </c>
      <c r="AN650" t="s">
        <v>124</v>
      </c>
      <c r="AO650">
        <f>IF(fun[[#This Row],[BsmtCond]]="Ex",5,IF(fun[[#This Row],[BsmtCond]]="Gd",4,IF(fun[[#This Row],[BsmtCond]]="TA",3,IF(fun[[#This Row],[BsmtCond]]="Fa",2,IF(fun[[#This Row],[BsmtCond]]="Po",1,0)))))</f>
        <v>3</v>
      </c>
      <c r="AP650" t="s">
        <v>126</v>
      </c>
      <c r="AQ650">
        <f>IF(fun[[#This Row],[BsmtExposure]]="Gd",3,IF(fun[[#This Row],[BsmtExposure]]="Av",2,IF(fun[[#This Row],[BsmtExposure]]="Mn",1,0)))</f>
        <v>0</v>
      </c>
      <c r="AR650" t="s">
        <v>128</v>
      </c>
      <c r="AS650">
        <v>0</v>
      </c>
      <c r="AT650" t="s">
        <v>128</v>
      </c>
      <c r="AU650">
        <v>0</v>
      </c>
      <c r="AV650">
        <v>756</v>
      </c>
      <c r="AW650">
        <v>756</v>
      </c>
      <c r="AX650" t="s">
        <v>129</v>
      </c>
      <c r="AY650" t="s">
        <v>124</v>
      </c>
      <c r="AZ650">
        <f>IF(fun[[#This Row],[HeatingQC]]="Ex",5,IF(fun[[#This Row],[HeatingQC]]="Gd",4,IF(fun[[#This Row],[HeatingQC]]="TA",3,IF(fun[[#This Row],[HeatingQC]]="Fa",2,IF(fun[[#This Row],[HeatingQC]]="Po",1,0)))))</f>
        <v>3</v>
      </c>
      <c r="BA650" t="s">
        <v>131</v>
      </c>
      <c r="BB650" t="s">
        <v>132</v>
      </c>
      <c r="BC650">
        <v>1051</v>
      </c>
      <c r="BD650">
        <v>788</v>
      </c>
      <c r="BE650">
        <v>0</v>
      </c>
      <c r="BF650">
        <v>1839</v>
      </c>
      <c r="BG650">
        <f>LOG(fun[[#This Row],[GrLivArea]])</f>
        <v>3.2645817292380777</v>
      </c>
      <c r="BH650">
        <v>0</v>
      </c>
      <c r="BI650">
        <v>0</v>
      </c>
      <c r="BJ650">
        <f>fun[[#This Row],[BsmtFullBath]]+(0.5*fun[[#This Row],[BsmtHalfBath]])</f>
        <v>0</v>
      </c>
      <c r="BK650">
        <v>1</v>
      </c>
      <c r="BL650">
        <v>1</v>
      </c>
      <c r="BM650">
        <f>fun[[#This Row],[HalfBath]]+fun[[#This Row],[TOTBaseBath]]+fun[[#This Row],[FullBath]]</f>
        <v>2</v>
      </c>
      <c r="BN650">
        <v>4</v>
      </c>
      <c r="BO650">
        <v>1</v>
      </c>
      <c r="BP650" t="s">
        <v>124</v>
      </c>
      <c r="BQ650">
        <f>IF(fun[[#This Row],[KitchenQual]]="Ex",5,IF(fun[[#This Row],[KitchenQual]]="Gd",4,IF(fun[[#This Row],[KitchenQual]]="TA",3,IF(fun[[#This Row],[KitchenQual]]="Fa",2,0))))</f>
        <v>3</v>
      </c>
      <c r="BR650">
        <v>7</v>
      </c>
      <c r="BS650" t="s">
        <v>133</v>
      </c>
      <c r="BT650">
        <v>1</v>
      </c>
      <c r="BU650" t="s">
        <v>124</v>
      </c>
      <c r="BV650">
        <f>IF(fun[[#This Row],[FireplaceQu]]="Ex",5,IF(fun[[#This Row],[FireplaceQu]]="Gd",4,IF(fun[[#This Row],[FireplaceQu]]="TA",3,IF(fun[[#This Row],[FireplaceQu]]="Fa",2,0))))</f>
        <v>3</v>
      </c>
      <c r="BW650" t="s">
        <v>134</v>
      </c>
      <c r="BX650">
        <v>1966</v>
      </c>
      <c r="BY650" t="s">
        <v>128</v>
      </c>
      <c r="BZ650">
        <v>2</v>
      </c>
      <c r="CA650">
        <v>442</v>
      </c>
      <c r="CB650" t="s">
        <v>124</v>
      </c>
      <c r="CC650">
        <f>IF(fun[[#This Row],[GarageQual]]="Ex",5,IF(fun[[#This Row],[GarageQual]]="Gd",4,IF(fun[[#This Row],[GarageQual]]="TA",3,IF(fun[[#This Row],[GarageQual]]="Fa",2,IF(fun[[#This Row],[GarageQual]]="Po",1,0)))))</f>
        <v>3</v>
      </c>
      <c r="CD650" t="s">
        <v>124</v>
      </c>
      <c r="CE650">
        <f>IF(fun[[#This Row],[GarageCond]]="Ex",5,IF(fun[[#This Row],[GarageCond]]="Gd",4,IF(fun[[#This Row],[GarageCond]]="TA",3,IF(fun[[#This Row],[GarageCond]]="Fa",2,IF(fun[[#This Row],[GarageCond]]="Po",1,0)))))</f>
        <v>3</v>
      </c>
      <c r="CF650" t="s">
        <v>131</v>
      </c>
      <c r="CG650">
        <v>0</v>
      </c>
      <c r="CH650">
        <v>124</v>
      </c>
      <c r="CI650">
        <v>216</v>
      </c>
      <c r="CJ650">
        <v>0</v>
      </c>
      <c r="CK650">
        <v>0</v>
      </c>
      <c r="CL650">
        <f>(0.5*fun[[#This Row],[WoodDeckSF]])+fun[[#This Row],[OpenPorchSF]]+(2*fun[[#This Row],[EnclosedPorch]])+(1.5*fun[[#This Row],[3SsnPorch]])+fun[[#This Row],[ScreenPorch]]</f>
        <v>556</v>
      </c>
      <c r="CM650">
        <v>0</v>
      </c>
      <c r="CN650" t="s">
        <v>109</v>
      </c>
      <c r="CO650">
        <f>IF(fun[[#This Row],[PoolQC]]="Ex",5,IF(fun[[#This Row],[PoolQC]]="Gd",4,IF(fun[[#This Row],[PoolQC]]="TA",3,IF(fun[[#This Row],[PoolQC]]="Fa",2,IF(fun[[#This Row],[PoolQC]]="Po",1,0)))))</f>
        <v>0</v>
      </c>
      <c r="CP650" t="s">
        <v>109</v>
      </c>
      <c r="CQ650" t="s">
        <v>109</v>
      </c>
      <c r="CR650">
        <v>0</v>
      </c>
      <c r="CS650">
        <v>6</v>
      </c>
      <c r="CT650">
        <v>2010</v>
      </c>
      <c r="CU650" t="s">
        <v>136</v>
      </c>
      <c r="CV650" t="s">
        <v>137</v>
      </c>
      <c r="CW650">
        <f>COUNTIF(fun[[#This Row],[Id]:[SaleCondition]],0)</f>
        <v>16</v>
      </c>
      <c r="CX650">
        <f>COUNTIF(fun[[#This Row],[Id]:[SaleCondition]],"NA")</f>
        <v>4</v>
      </c>
      <c r="CY65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650">
        <f>fun[NUM_ExCond]+fun[NUM_BsmtCond]+fun[NUM_GarCond]</f>
        <v>9</v>
      </c>
      <c r="DA6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6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650">
        <v>155000</v>
      </c>
    </row>
    <row r="651" spans="1:107" x14ac:dyDescent="0.25">
      <c r="A651">
        <v>650</v>
      </c>
      <c r="B651">
        <v>180</v>
      </c>
      <c r="C651" t="s">
        <v>168</v>
      </c>
      <c r="D651">
        <f>IF(fun[[#This Row],[MSZoning]]="RL",1,0)</f>
        <v>0</v>
      </c>
      <c r="E651">
        <f>IF(fun[[#This Row],[rl]]="RM",1,0)</f>
        <v>0</v>
      </c>
      <c r="F651">
        <f>IF(fun[[#This Row],[rm]]="RH",1,0)</f>
        <v>0</v>
      </c>
      <c r="G651">
        <f>IF(fun[[#This Row],[rh]]="C (all)",1,0)</f>
        <v>0</v>
      </c>
      <c r="H651">
        <v>21</v>
      </c>
      <c r="I651">
        <f>IF(fun[[#This Row],[LotFrontage]]="NA",0,fun[[#This Row],[LotFrontage]])</f>
        <v>21</v>
      </c>
      <c r="J651">
        <v>1936</v>
      </c>
      <c r="K651" t="s">
        <v>108</v>
      </c>
      <c r="L651" t="s">
        <v>109</v>
      </c>
      <c r="M651" t="s">
        <v>110</v>
      </c>
      <c r="N651" t="s">
        <v>111</v>
      </c>
      <c r="O651" t="s">
        <v>112</v>
      </c>
      <c r="P651" t="s">
        <v>113</v>
      </c>
      <c r="Q651" t="s">
        <v>114</v>
      </c>
      <c r="R651" t="s">
        <v>204</v>
      </c>
      <c r="S651" t="s">
        <v>116</v>
      </c>
      <c r="T651" t="s">
        <v>116</v>
      </c>
      <c r="U651" t="s">
        <v>224</v>
      </c>
      <c r="V651" t="s">
        <v>217</v>
      </c>
      <c r="W651">
        <v>4</v>
      </c>
      <c r="X651">
        <v>6</v>
      </c>
      <c r="Y651">
        <v>1970</v>
      </c>
      <c r="Z651">
        <v>1970</v>
      </c>
      <c r="AA651" t="s">
        <v>119</v>
      </c>
      <c r="AB651" t="s">
        <v>120</v>
      </c>
      <c r="AC651" t="s">
        <v>206</v>
      </c>
      <c r="AD651" t="s">
        <v>207</v>
      </c>
      <c r="AE651" t="s">
        <v>143</v>
      </c>
      <c r="AF651">
        <v>0</v>
      </c>
      <c r="AG651" t="s">
        <v>124</v>
      </c>
      <c r="AH651">
        <f>IF(fun[[#This Row],[ExterQual]]="Ex",5,IF(fun[[#This Row],[ExterQual]]="Gd",4,IF(fun[[#This Row],[ExterQual]]="TA",3,IF(fun[[#This Row],[ExterQual]]="Fa",2,1))))</f>
        <v>3</v>
      </c>
      <c r="AI651" t="s">
        <v>124</v>
      </c>
      <c r="AJ651">
        <f>IF(fun[[#This Row],[ExterCond]]="Ex",5,IF(fun[[#This Row],[ExterCond]]="Gd",4,IF(fun[[#This Row],[ExterCond]]="TA",3,IF(fun[[#This Row],[ExterCond]]="Fa",2,1))))</f>
        <v>3</v>
      </c>
      <c r="AK651" t="s">
        <v>144</v>
      </c>
      <c r="AL651" t="s">
        <v>123</v>
      </c>
      <c r="AM651">
        <f>IF(fun[[#This Row],[BsmtQual]]="Ex",5,IF(fun[[#This Row],[BsmtQual]]="Gd",4,IF(fun[[#This Row],[BsmtQual]]="TA",3,IF(fun[[#This Row],[BsmtQual]]="Fa",2,IF(fun[[#This Row],[BsmtQual]]="Po",1,0)))))</f>
        <v>4</v>
      </c>
      <c r="AN651" t="s">
        <v>124</v>
      </c>
      <c r="AO651">
        <f>IF(fun[[#This Row],[BsmtCond]]="Ex",5,IF(fun[[#This Row],[BsmtCond]]="Gd",4,IF(fun[[#This Row],[BsmtCond]]="TA",3,IF(fun[[#This Row],[BsmtCond]]="Fa",2,IF(fun[[#This Row],[BsmtCond]]="Po",1,0)))))</f>
        <v>3</v>
      </c>
      <c r="AP651" t="s">
        <v>156</v>
      </c>
      <c r="AQ651">
        <f>IF(fun[[#This Row],[BsmtExposure]]="Gd",3,IF(fun[[#This Row],[BsmtExposure]]="Av",2,IF(fun[[#This Row],[BsmtExposure]]="Mn",1,0)))</f>
        <v>2</v>
      </c>
      <c r="AR651" t="s">
        <v>167</v>
      </c>
      <c r="AS651">
        <v>131</v>
      </c>
      <c r="AT651" t="s">
        <v>127</v>
      </c>
      <c r="AU651">
        <v>499</v>
      </c>
      <c r="AV651">
        <v>0</v>
      </c>
      <c r="AW651">
        <v>630</v>
      </c>
      <c r="AX651" t="s">
        <v>129</v>
      </c>
      <c r="AY651" t="s">
        <v>123</v>
      </c>
      <c r="AZ651">
        <f>IF(fun[[#This Row],[HeatingQC]]="Ex",5,IF(fun[[#This Row],[HeatingQC]]="Gd",4,IF(fun[[#This Row],[HeatingQC]]="TA",3,IF(fun[[#This Row],[HeatingQC]]="Fa",2,IF(fun[[#This Row],[HeatingQC]]="Po",1,0)))))</f>
        <v>4</v>
      </c>
      <c r="BA651" t="s">
        <v>131</v>
      </c>
      <c r="BB651" t="s">
        <v>132</v>
      </c>
      <c r="BC651">
        <v>630</v>
      </c>
      <c r="BD651">
        <v>0</v>
      </c>
      <c r="BE651">
        <v>0</v>
      </c>
      <c r="BF651">
        <v>630</v>
      </c>
      <c r="BG651">
        <f>LOG(fun[[#This Row],[GrLivArea]])</f>
        <v>2.7993405494535817</v>
      </c>
      <c r="BH651">
        <v>1</v>
      </c>
      <c r="BI651">
        <v>0</v>
      </c>
      <c r="BJ651">
        <f>fun[[#This Row],[BsmtFullBath]]+(0.5*fun[[#This Row],[BsmtHalfBath]])</f>
        <v>1</v>
      </c>
      <c r="BK651">
        <v>1</v>
      </c>
      <c r="BL651">
        <v>0</v>
      </c>
      <c r="BM651">
        <f>fun[[#This Row],[HalfBath]]+fun[[#This Row],[TOTBaseBath]]+fun[[#This Row],[FullBath]]</f>
        <v>2</v>
      </c>
      <c r="BN651">
        <v>1</v>
      </c>
      <c r="BO651">
        <v>1</v>
      </c>
      <c r="BP651" t="s">
        <v>124</v>
      </c>
      <c r="BQ651">
        <f>IF(fun[[#This Row],[KitchenQual]]="Ex",5,IF(fun[[#This Row],[KitchenQual]]="Gd",4,IF(fun[[#This Row],[KitchenQual]]="TA",3,IF(fun[[#This Row],[KitchenQual]]="Fa",2,0))))</f>
        <v>3</v>
      </c>
      <c r="BR651">
        <v>3</v>
      </c>
      <c r="BS651" t="s">
        <v>133</v>
      </c>
      <c r="BT651">
        <v>0</v>
      </c>
      <c r="BU651" t="s">
        <v>109</v>
      </c>
      <c r="BV651">
        <f>IF(fun[[#This Row],[FireplaceQu]]="Ex",5,IF(fun[[#This Row],[FireplaceQu]]="Gd",4,IF(fun[[#This Row],[FireplaceQu]]="TA",3,IF(fun[[#This Row],[FireplaceQu]]="Fa",2,0))))</f>
        <v>0</v>
      </c>
      <c r="BW651" t="s">
        <v>109</v>
      </c>
      <c r="BX651" t="s">
        <v>109</v>
      </c>
      <c r="BY651" t="s">
        <v>109</v>
      </c>
      <c r="BZ651">
        <v>0</v>
      </c>
      <c r="CA651">
        <v>0</v>
      </c>
      <c r="CB651" t="s">
        <v>109</v>
      </c>
      <c r="CC651">
        <f>IF(fun[[#This Row],[GarageQual]]="Ex",5,IF(fun[[#This Row],[GarageQual]]="Gd",4,IF(fun[[#This Row],[GarageQual]]="TA",3,IF(fun[[#This Row],[GarageQual]]="Fa",2,IF(fun[[#This Row],[GarageQual]]="Po",1,0)))))</f>
        <v>0</v>
      </c>
      <c r="CD651" t="s">
        <v>109</v>
      </c>
      <c r="CE651">
        <f>IF(fun[[#This Row],[GarageCond]]="Ex",5,IF(fun[[#This Row],[GarageCond]]="Gd",4,IF(fun[[#This Row],[GarageCond]]="TA",3,IF(fun[[#This Row],[GarageCond]]="Fa",2,IF(fun[[#This Row],[GarageCond]]="Po",1,0)))))</f>
        <v>0</v>
      </c>
      <c r="CF651" t="s">
        <v>131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f>(0.5*fun[[#This Row],[WoodDeckSF]])+fun[[#This Row],[OpenPorchSF]]+(2*fun[[#This Row],[EnclosedPorch]])+(1.5*fun[[#This Row],[3SsnPorch]])+fun[[#This Row],[ScreenPorch]]</f>
        <v>0</v>
      </c>
      <c r="CM651">
        <v>0</v>
      </c>
      <c r="CN651" t="s">
        <v>109</v>
      </c>
      <c r="CO651">
        <f>IF(fun[[#This Row],[PoolQC]]="Ex",5,IF(fun[[#This Row],[PoolQC]]="Gd",4,IF(fun[[#This Row],[PoolQC]]="TA",3,IF(fun[[#This Row],[PoolQC]]="Fa",2,IF(fun[[#This Row],[PoolQC]]="Po",1,0)))))</f>
        <v>0</v>
      </c>
      <c r="CP651" t="s">
        <v>160</v>
      </c>
      <c r="CQ651" t="s">
        <v>109</v>
      </c>
      <c r="CR651">
        <v>0</v>
      </c>
      <c r="CS651">
        <v>12</v>
      </c>
      <c r="CT651">
        <v>2007</v>
      </c>
      <c r="CU651" t="s">
        <v>136</v>
      </c>
      <c r="CV651" t="s">
        <v>137</v>
      </c>
      <c r="CW651">
        <f>COUNTIF(fun[[#This Row],[Id]:[SaleCondition]],0)</f>
        <v>25</v>
      </c>
      <c r="CX651">
        <f>COUNTIF(fun[[#This Row],[Id]:[SaleCondition]],"NA")</f>
        <v>9</v>
      </c>
      <c r="CY651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651">
        <f>fun[NUM_ExCond]+fun[NUM_BsmtCond]+fun[NUM_GarCond]</f>
        <v>6</v>
      </c>
      <c r="DA6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6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45.5</v>
      </c>
      <c r="DC651">
        <v>84500</v>
      </c>
    </row>
    <row r="652" spans="1:107" x14ac:dyDescent="0.25">
      <c r="A652">
        <v>651</v>
      </c>
      <c r="B652">
        <v>60</v>
      </c>
      <c r="C652" t="s">
        <v>218</v>
      </c>
      <c r="D652">
        <f>IF(fun[[#This Row],[MSZoning]]="RL",1,0)</f>
        <v>0</v>
      </c>
      <c r="E652">
        <f>IF(fun[[#This Row],[rl]]="RM",1,0)</f>
        <v>0</v>
      </c>
      <c r="F652">
        <f>IF(fun[[#This Row],[rm]]="RH",1,0)</f>
        <v>0</v>
      </c>
      <c r="G652">
        <f>IF(fun[[#This Row],[rh]]="C (all)",1,0)</f>
        <v>0</v>
      </c>
      <c r="H652">
        <v>65</v>
      </c>
      <c r="I652">
        <f>IF(fun[[#This Row],[LotFrontage]]="NA",0,fun[[#This Row],[LotFrontage]])</f>
        <v>65</v>
      </c>
      <c r="J652">
        <v>8125</v>
      </c>
      <c r="K652" t="s">
        <v>108</v>
      </c>
      <c r="L652" t="s">
        <v>109</v>
      </c>
      <c r="M652" t="s">
        <v>110</v>
      </c>
      <c r="N652" t="s">
        <v>111</v>
      </c>
      <c r="O652" t="s">
        <v>112</v>
      </c>
      <c r="P652" t="s">
        <v>113</v>
      </c>
      <c r="Q652" t="s">
        <v>114</v>
      </c>
      <c r="R652" t="s">
        <v>162</v>
      </c>
      <c r="S652" t="s">
        <v>116</v>
      </c>
      <c r="T652" t="s">
        <v>116</v>
      </c>
      <c r="U652" t="s">
        <v>117</v>
      </c>
      <c r="V652" t="s">
        <v>118</v>
      </c>
      <c r="W652">
        <v>7</v>
      </c>
      <c r="X652">
        <v>6</v>
      </c>
      <c r="Y652">
        <v>2007</v>
      </c>
      <c r="Z652">
        <v>2007</v>
      </c>
      <c r="AA652" t="s">
        <v>119</v>
      </c>
      <c r="AB652" t="s">
        <v>120</v>
      </c>
      <c r="AC652" t="s">
        <v>206</v>
      </c>
      <c r="AD652" t="s">
        <v>207</v>
      </c>
      <c r="AE652" t="s">
        <v>109</v>
      </c>
      <c r="AF652" t="s">
        <v>109</v>
      </c>
      <c r="AG652" t="s">
        <v>123</v>
      </c>
      <c r="AH652">
        <f>IF(fun[[#This Row],[ExterQual]]="Ex",5,IF(fun[[#This Row],[ExterQual]]="Gd",4,IF(fun[[#This Row],[ExterQual]]="TA",3,IF(fun[[#This Row],[ExterQual]]="Fa",2,1))))</f>
        <v>4</v>
      </c>
      <c r="AI652" t="s">
        <v>124</v>
      </c>
      <c r="AJ652">
        <f>IF(fun[[#This Row],[ExterCond]]="Ex",5,IF(fun[[#This Row],[ExterCond]]="Gd",4,IF(fun[[#This Row],[ExterCond]]="TA",3,IF(fun[[#This Row],[ExterCond]]="Fa",2,1))))</f>
        <v>3</v>
      </c>
      <c r="AK652" t="s">
        <v>125</v>
      </c>
      <c r="AL652" t="s">
        <v>123</v>
      </c>
      <c r="AM652">
        <f>IF(fun[[#This Row],[BsmtQual]]="Ex",5,IF(fun[[#This Row],[BsmtQual]]="Gd",4,IF(fun[[#This Row],[BsmtQual]]="TA",3,IF(fun[[#This Row],[BsmtQual]]="Fa",2,IF(fun[[#This Row],[BsmtQual]]="Po",1,0)))))</f>
        <v>4</v>
      </c>
      <c r="AN652" t="s">
        <v>124</v>
      </c>
      <c r="AO652">
        <f>IF(fun[[#This Row],[BsmtCond]]="Ex",5,IF(fun[[#This Row],[BsmtCond]]="Gd",4,IF(fun[[#This Row],[BsmtCond]]="TA",3,IF(fun[[#This Row],[BsmtCond]]="Fa",2,IF(fun[[#This Row],[BsmtCond]]="Po",1,0)))))</f>
        <v>3</v>
      </c>
      <c r="AP652" t="s">
        <v>126</v>
      </c>
      <c r="AQ652">
        <f>IF(fun[[#This Row],[BsmtExposure]]="Gd",3,IF(fun[[#This Row],[BsmtExposure]]="Av",2,IF(fun[[#This Row],[BsmtExposure]]="Mn",1,0)))</f>
        <v>0</v>
      </c>
      <c r="AR652" t="s">
        <v>128</v>
      </c>
      <c r="AS652">
        <v>0</v>
      </c>
      <c r="AT652" t="s">
        <v>128</v>
      </c>
      <c r="AU652">
        <v>0</v>
      </c>
      <c r="AV652">
        <v>813</v>
      </c>
      <c r="AW652">
        <v>813</v>
      </c>
      <c r="AX652" t="s">
        <v>129</v>
      </c>
      <c r="AY652" t="s">
        <v>130</v>
      </c>
      <c r="AZ652">
        <f>IF(fun[[#This Row],[HeatingQC]]="Ex",5,IF(fun[[#This Row],[HeatingQC]]="Gd",4,IF(fun[[#This Row],[HeatingQC]]="TA",3,IF(fun[[#This Row],[HeatingQC]]="Fa",2,IF(fun[[#This Row],[HeatingQC]]="Po",1,0)))))</f>
        <v>5</v>
      </c>
      <c r="BA652" t="s">
        <v>131</v>
      </c>
      <c r="BB652" t="s">
        <v>132</v>
      </c>
      <c r="BC652">
        <v>822</v>
      </c>
      <c r="BD652">
        <v>843</v>
      </c>
      <c r="BE652">
        <v>0</v>
      </c>
      <c r="BF652">
        <v>1665</v>
      </c>
      <c r="BG652">
        <f>LOG(fun[[#This Row],[GrLivArea]])</f>
        <v>3.2214142378423385</v>
      </c>
      <c r="BH652">
        <v>0</v>
      </c>
      <c r="BI652">
        <v>0</v>
      </c>
      <c r="BJ652">
        <f>fun[[#This Row],[BsmtFullBath]]+(0.5*fun[[#This Row],[BsmtHalfBath]])</f>
        <v>0</v>
      </c>
      <c r="BK652">
        <v>2</v>
      </c>
      <c r="BL652">
        <v>1</v>
      </c>
      <c r="BM652">
        <f>fun[[#This Row],[HalfBath]]+fun[[#This Row],[TOTBaseBath]]+fun[[#This Row],[FullBath]]</f>
        <v>3</v>
      </c>
      <c r="BN652">
        <v>3</v>
      </c>
      <c r="BO652">
        <v>1</v>
      </c>
      <c r="BP652" t="s">
        <v>123</v>
      </c>
      <c r="BQ652">
        <f>IF(fun[[#This Row],[KitchenQual]]="Ex",5,IF(fun[[#This Row],[KitchenQual]]="Gd",4,IF(fun[[#This Row],[KitchenQual]]="TA",3,IF(fun[[#This Row],[KitchenQual]]="Fa",2,0))))</f>
        <v>4</v>
      </c>
      <c r="BR652">
        <v>7</v>
      </c>
      <c r="BS652" t="s">
        <v>133</v>
      </c>
      <c r="BT652">
        <v>0</v>
      </c>
      <c r="BU652" t="s">
        <v>109</v>
      </c>
      <c r="BV652">
        <f>IF(fun[[#This Row],[FireplaceQu]]="Ex",5,IF(fun[[#This Row],[FireplaceQu]]="Gd",4,IF(fun[[#This Row],[FireplaceQu]]="TA",3,IF(fun[[#This Row],[FireplaceQu]]="Fa",2,0))))</f>
        <v>0</v>
      </c>
      <c r="BW652" t="s">
        <v>134</v>
      </c>
      <c r="BX652">
        <v>2007</v>
      </c>
      <c r="BY652" t="s">
        <v>135</v>
      </c>
      <c r="BZ652">
        <v>2</v>
      </c>
      <c r="CA652">
        <v>562</v>
      </c>
      <c r="CB652" t="s">
        <v>124</v>
      </c>
      <c r="CC652">
        <f>IF(fun[[#This Row],[GarageQual]]="Ex",5,IF(fun[[#This Row],[GarageQual]]="Gd",4,IF(fun[[#This Row],[GarageQual]]="TA",3,IF(fun[[#This Row],[GarageQual]]="Fa",2,IF(fun[[#This Row],[GarageQual]]="Po",1,0)))))</f>
        <v>3</v>
      </c>
      <c r="CD652" t="s">
        <v>124</v>
      </c>
      <c r="CE652">
        <f>IF(fun[[#This Row],[GarageCond]]="Ex",5,IF(fun[[#This Row],[GarageCond]]="Gd",4,IF(fun[[#This Row],[GarageCond]]="TA",3,IF(fun[[#This Row],[GarageCond]]="Fa",2,IF(fun[[#This Row],[GarageCond]]="Po",1,0)))))</f>
        <v>3</v>
      </c>
      <c r="CF652" t="s">
        <v>131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f>(0.5*fun[[#This Row],[WoodDeckSF]])+fun[[#This Row],[OpenPorchSF]]+(2*fun[[#This Row],[EnclosedPorch]])+(1.5*fun[[#This Row],[3SsnPorch]])+fun[[#This Row],[ScreenPorch]]</f>
        <v>0</v>
      </c>
      <c r="CM652">
        <v>0</v>
      </c>
      <c r="CN652" t="s">
        <v>109</v>
      </c>
      <c r="CO652">
        <f>IF(fun[[#This Row],[PoolQC]]="Ex",5,IF(fun[[#This Row],[PoolQC]]="Gd",4,IF(fun[[#This Row],[PoolQC]]="TA",3,IF(fun[[#This Row],[PoolQC]]="Fa",2,IF(fun[[#This Row],[PoolQC]]="Po",1,0)))))</f>
        <v>0</v>
      </c>
      <c r="CP652" t="s">
        <v>109</v>
      </c>
      <c r="CQ652" t="s">
        <v>109</v>
      </c>
      <c r="CR652">
        <v>0</v>
      </c>
      <c r="CS652">
        <v>5</v>
      </c>
      <c r="CT652">
        <v>2008</v>
      </c>
      <c r="CU652" t="s">
        <v>136</v>
      </c>
      <c r="CV652" t="s">
        <v>137</v>
      </c>
      <c r="CW652">
        <f>COUNTIF(fun[[#This Row],[Id]:[SaleCondition]],0)</f>
        <v>22</v>
      </c>
      <c r="CX652">
        <f>COUNTIF(fun[[#This Row],[Id]:[SaleCondition]],"NA")</f>
        <v>7</v>
      </c>
      <c r="CY65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52">
        <f>fun[NUM_ExCond]+fun[NUM_BsmtCond]+fun[NUM_GarCond]</f>
        <v>9</v>
      </c>
      <c r="DA6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6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73.5</v>
      </c>
      <c r="DC652">
        <v>205950</v>
      </c>
    </row>
    <row r="653" spans="1:107" x14ac:dyDescent="0.25">
      <c r="A653">
        <v>652</v>
      </c>
      <c r="B653">
        <v>70</v>
      </c>
      <c r="C653" t="s">
        <v>107</v>
      </c>
      <c r="D653">
        <f>IF(fun[[#This Row],[MSZoning]]="RL",1,0)</f>
        <v>1</v>
      </c>
      <c r="E653">
        <f>IF(fun[[#This Row],[rl]]="RM",1,0)</f>
        <v>0</v>
      </c>
      <c r="F653">
        <f>IF(fun[[#This Row],[rm]]="RH",1,0)</f>
        <v>0</v>
      </c>
      <c r="G653">
        <f>IF(fun[[#This Row],[rh]]="C (all)",1,0)</f>
        <v>0</v>
      </c>
      <c r="H653">
        <v>60</v>
      </c>
      <c r="I653">
        <f>IF(fun[[#This Row],[LotFrontage]]="NA",0,fun[[#This Row],[LotFrontage]])</f>
        <v>60</v>
      </c>
      <c r="J653">
        <v>9084</v>
      </c>
      <c r="K653" t="s">
        <v>108</v>
      </c>
      <c r="L653" t="s">
        <v>109</v>
      </c>
      <c r="M653" t="s">
        <v>110</v>
      </c>
      <c r="N653" t="s">
        <v>111</v>
      </c>
      <c r="O653" t="s">
        <v>112</v>
      </c>
      <c r="P653" t="s">
        <v>113</v>
      </c>
      <c r="Q653" t="s">
        <v>114</v>
      </c>
      <c r="R653" t="s">
        <v>211</v>
      </c>
      <c r="S653" t="s">
        <v>170</v>
      </c>
      <c r="T653" t="s">
        <v>116</v>
      </c>
      <c r="U653" t="s">
        <v>117</v>
      </c>
      <c r="V653" t="s">
        <v>118</v>
      </c>
      <c r="W653">
        <v>4</v>
      </c>
      <c r="X653">
        <v>5</v>
      </c>
      <c r="Y653">
        <v>1940</v>
      </c>
      <c r="Z653">
        <v>1950</v>
      </c>
      <c r="AA653" t="s">
        <v>119</v>
      </c>
      <c r="AB653" t="s">
        <v>120</v>
      </c>
      <c r="AC653" t="s">
        <v>142</v>
      </c>
      <c r="AD653" t="s">
        <v>142</v>
      </c>
      <c r="AE653" t="s">
        <v>143</v>
      </c>
      <c r="AF653">
        <v>0</v>
      </c>
      <c r="AG653" t="s">
        <v>124</v>
      </c>
      <c r="AH653">
        <f>IF(fun[[#This Row],[ExterQual]]="Ex",5,IF(fun[[#This Row],[ExterQual]]="Gd",4,IF(fun[[#This Row],[ExterQual]]="TA",3,IF(fun[[#This Row],[ExterQual]]="Fa",2,1))))</f>
        <v>3</v>
      </c>
      <c r="AI653" t="s">
        <v>124</v>
      </c>
      <c r="AJ653">
        <f>IF(fun[[#This Row],[ExterCond]]="Ex",5,IF(fun[[#This Row],[ExterCond]]="Gd",4,IF(fun[[#This Row],[ExterCond]]="TA",3,IF(fun[[#This Row],[ExterCond]]="Fa",2,1))))</f>
        <v>3</v>
      </c>
      <c r="AK653" t="s">
        <v>144</v>
      </c>
      <c r="AL653" t="s">
        <v>124</v>
      </c>
      <c r="AM653">
        <f>IF(fun[[#This Row],[BsmtQual]]="Ex",5,IF(fun[[#This Row],[BsmtQual]]="Gd",4,IF(fun[[#This Row],[BsmtQual]]="TA",3,IF(fun[[#This Row],[BsmtQual]]="Fa",2,IF(fun[[#This Row],[BsmtQual]]="Po",1,0)))))</f>
        <v>3</v>
      </c>
      <c r="AN653" t="s">
        <v>124</v>
      </c>
      <c r="AO653">
        <f>IF(fun[[#This Row],[BsmtCond]]="Ex",5,IF(fun[[#This Row],[BsmtCond]]="Gd",4,IF(fun[[#This Row],[BsmtCond]]="TA",3,IF(fun[[#This Row],[BsmtCond]]="Fa",2,IF(fun[[#This Row],[BsmtCond]]="Po",1,0)))))</f>
        <v>3</v>
      </c>
      <c r="AP653" t="s">
        <v>147</v>
      </c>
      <c r="AQ653">
        <f>IF(fun[[#This Row],[BsmtExposure]]="Gd",3,IF(fun[[#This Row],[BsmtExposure]]="Av",2,IF(fun[[#This Row],[BsmtExposure]]="Mn",1,0)))</f>
        <v>1</v>
      </c>
      <c r="AR653" t="s">
        <v>128</v>
      </c>
      <c r="AS653">
        <v>0</v>
      </c>
      <c r="AT653" t="s">
        <v>128</v>
      </c>
      <c r="AU653">
        <v>0</v>
      </c>
      <c r="AV653">
        <v>755</v>
      </c>
      <c r="AW653">
        <v>755</v>
      </c>
      <c r="AX653" t="s">
        <v>129</v>
      </c>
      <c r="AY653" t="s">
        <v>124</v>
      </c>
      <c r="AZ653">
        <f>IF(fun[[#This Row],[HeatingQC]]="Ex",5,IF(fun[[#This Row],[HeatingQC]]="Gd",4,IF(fun[[#This Row],[HeatingQC]]="TA",3,IF(fun[[#This Row],[HeatingQC]]="Fa",2,IF(fun[[#This Row],[HeatingQC]]="Po",1,0)))))</f>
        <v>3</v>
      </c>
      <c r="BA653" t="s">
        <v>131</v>
      </c>
      <c r="BB653" t="s">
        <v>132</v>
      </c>
      <c r="BC653">
        <v>755</v>
      </c>
      <c r="BD653">
        <v>755</v>
      </c>
      <c r="BE653">
        <v>0</v>
      </c>
      <c r="BF653">
        <v>1510</v>
      </c>
      <c r="BG653">
        <f>LOG(fun[[#This Row],[GrLivArea]])</f>
        <v>3.1789769472931693</v>
      </c>
      <c r="BH653">
        <v>1</v>
      </c>
      <c r="BI653">
        <v>0</v>
      </c>
      <c r="BJ653">
        <f>fun[[#This Row],[BsmtFullBath]]+(0.5*fun[[#This Row],[BsmtHalfBath]])</f>
        <v>1</v>
      </c>
      <c r="BK653">
        <v>1</v>
      </c>
      <c r="BL653">
        <v>0</v>
      </c>
      <c r="BM653">
        <f>fun[[#This Row],[HalfBath]]+fun[[#This Row],[TOTBaseBath]]+fun[[#This Row],[FullBath]]</f>
        <v>2</v>
      </c>
      <c r="BN653">
        <v>4</v>
      </c>
      <c r="BO653">
        <v>1</v>
      </c>
      <c r="BP653" t="s">
        <v>124</v>
      </c>
      <c r="BQ653">
        <f>IF(fun[[#This Row],[KitchenQual]]="Ex",5,IF(fun[[#This Row],[KitchenQual]]="Gd",4,IF(fun[[#This Row],[KitchenQual]]="TA",3,IF(fun[[#This Row],[KitchenQual]]="Fa",2,0))))</f>
        <v>3</v>
      </c>
      <c r="BR653">
        <v>7</v>
      </c>
      <c r="BS653" t="s">
        <v>133</v>
      </c>
      <c r="BT653">
        <v>1</v>
      </c>
      <c r="BU653" t="s">
        <v>123</v>
      </c>
      <c r="BV653">
        <f>IF(fun[[#This Row],[FireplaceQu]]="Ex",5,IF(fun[[#This Row],[FireplaceQu]]="Gd",4,IF(fun[[#This Row],[FireplaceQu]]="TA",3,IF(fun[[#This Row],[FireplaceQu]]="Fa",2,0))))</f>
        <v>4</v>
      </c>
      <c r="BW653" t="s">
        <v>153</v>
      </c>
      <c r="BX653">
        <v>1940</v>
      </c>
      <c r="BY653" t="s">
        <v>128</v>
      </c>
      <c r="BZ653">
        <v>1</v>
      </c>
      <c r="CA653">
        <v>296</v>
      </c>
      <c r="CB653" t="s">
        <v>173</v>
      </c>
      <c r="CC653">
        <f>IF(fun[[#This Row],[GarageQual]]="Ex",5,IF(fun[[#This Row],[GarageQual]]="Gd",4,IF(fun[[#This Row],[GarageQual]]="TA",3,IF(fun[[#This Row],[GarageQual]]="Fa",2,IF(fun[[#This Row],[GarageQual]]="Po",1,0)))))</f>
        <v>2</v>
      </c>
      <c r="CD653" t="s">
        <v>238</v>
      </c>
      <c r="CE653">
        <f>IF(fun[[#This Row],[GarageCond]]="Ex",5,IF(fun[[#This Row],[GarageCond]]="Gd",4,IF(fun[[#This Row],[GarageCond]]="TA",3,IF(fun[[#This Row],[GarageCond]]="Fa",2,IF(fun[[#This Row],[GarageCond]]="Po",1,0)))))</f>
        <v>1</v>
      </c>
      <c r="CF653" t="s">
        <v>216</v>
      </c>
      <c r="CG653">
        <v>120</v>
      </c>
      <c r="CH653">
        <v>0</v>
      </c>
      <c r="CI653">
        <v>0</v>
      </c>
      <c r="CJ653">
        <v>0</v>
      </c>
      <c r="CK653">
        <v>0</v>
      </c>
      <c r="CL653">
        <f>(0.5*fun[[#This Row],[WoodDeckSF]])+fun[[#This Row],[OpenPorchSF]]+(2*fun[[#This Row],[EnclosedPorch]])+(1.5*fun[[#This Row],[3SsnPorch]])+fun[[#This Row],[ScreenPorch]]</f>
        <v>60</v>
      </c>
      <c r="CM653">
        <v>0</v>
      </c>
      <c r="CN653" t="s">
        <v>109</v>
      </c>
      <c r="CO653">
        <f>IF(fun[[#This Row],[PoolQC]]="Ex",5,IF(fun[[#This Row],[PoolQC]]="Gd",4,IF(fun[[#This Row],[PoolQC]]="TA",3,IF(fun[[#This Row],[PoolQC]]="Fa",2,IF(fun[[#This Row],[PoolQC]]="Po",1,0)))))</f>
        <v>0</v>
      </c>
      <c r="CP653" t="s">
        <v>160</v>
      </c>
      <c r="CQ653" t="s">
        <v>109</v>
      </c>
      <c r="CR653">
        <v>0</v>
      </c>
      <c r="CS653">
        <v>10</v>
      </c>
      <c r="CT653">
        <v>2009</v>
      </c>
      <c r="CU653" t="s">
        <v>136</v>
      </c>
      <c r="CV653" t="s">
        <v>137</v>
      </c>
      <c r="CW653">
        <f>COUNTIF(fun[[#This Row],[Id]:[SaleCondition]],0)</f>
        <v>16</v>
      </c>
      <c r="CX653">
        <f>COUNTIF(fun[[#This Row],[Id]:[SaleCondition]],"NA")</f>
        <v>3</v>
      </c>
      <c r="CY653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653">
        <f>fun[NUM_ExCond]+fun[NUM_BsmtCond]+fun[NUM_GarCond]</f>
        <v>7</v>
      </c>
      <c r="DA6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59</v>
      </c>
      <c r="DB6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</v>
      </c>
      <c r="DC653">
        <v>108000</v>
      </c>
    </row>
    <row r="654" spans="1:107" x14ac:dyDescent="0.25">
      <c r="A654">
        <v>653</v>
      </c>
      <c r="B654">
        <v>60</v>
      </c>
      <c r="C654" t="s">
        <v>107</v>
      </c>
      <c r="D654">
        <f>IF(fun[[#This Row],[MSZoning]]="RL",1,0)</f>
        <v>1</v>
      </c>
      <c r="E654">
        <f>IF(fun[[#This Row],[rl]]="RM",1,0)</f>
        <v>0</v>
      </c>
      <c r="F654">
        <f>IF(fun[[#This Row],[rm]]="RH",1,0)</f>
        <v>0</v>
      </c>
      <c r="G654">
        <f>IF(fun[[#This Row],[rh]]="C (all)",1,0)</f>
        <v>0</v>
      </c>
      <c r="H654">
        <v>70</v>
      </c>
      <c r="I654">
        <f>IF(fun[[#This Row],[LotFrontage]]="NA",0,fun[[#This Row],[LotFrontage]])</f>
        <v>70</v>
      </c>
      <c r="J654">
        <v>8750</v>
      </c>
      <c r="K654" t="s">
        <v>108</v>
      </c>
      <c r="L654" t="s">
        <v>109</v>
      </c>
      <c r="M654" t="s">
        <v>110</v>
      </c>
      <c r="N654" t="s">
        <v>111</v>
      </c>
      <c r="O654" t="s">
        <v>112</v>
      </c>
      <c r="P654" t="s">
        <v>113</v>
      </c>
      <c r="Q654" t="s">
        <v>114</v>
      </c>
      <c r="R654" t="s">
        <v>115</v>
      </c>
      <c r="S654" t="s">
        <v>116</v>
      </c>
      <c r="T654" t="s">
        <v>116</v>
      </c>
      <c r="U654" t="s">
        <v>117</v>
      </c>
      <c r="V654" t="s">
        <v>118</v>
      </c>
      <c r="W654">
        <v>7</v>
      </c>
      <c r="X654">
        <v>5</v>
      </c>
      <c r="Y654">
        <v>1996</v>
      </c>
      <c r="Z654">
        <v>1996</v>
      </c>
      <c r="AA654" t="s">
        <v>119</v>
      </c>
      <c r="AB654" t="s">
        <v>120</v>
      </c>
      <c r="AC654" t="s">
        <v>121</v>
      </c>
      <c r="AD654" t="s">
        <v>121</v>
      </c>
      <c r="AE654" t="s">
        <v>143</v>
      </c>
      <c r="AF654">
        <v>0</v>
      </c>
      <c r="AG654" t="s">
        <v>123</v>
      </c>
      <c r="AH654">
        <f>IF(fun[[#This Row],[ExterQual]]="Ex",5,IF(fun[[#This Row],[ExterQual]]="Gd",4,IF(fun[[#This Row],[ExterQual]]="TA",3,IF(fun[[#This Row],[ExterQual]]="Fa",2,1))))</f>
        <v>4</v>
      </c>
      <c r="AI654" t="s">
        <v>124</v>
      </c>
      <c r="AJ654">
        <f>IF(fun[[#This Row],[ExterCond]]="Ex",5,IF(fun[[#This Row],[ExterCond]]="Gd",4,IF(fun[[#This Row],[ExterCond]]="TA",3,IF(fun[[#This Row],[ExterCond]]="Fa",2,1))))</f>
        <v>3</v>
      </c>
      <c r="AK654" t="s">
        <v>125</v>
      </c>
      <c r="AL654" t="s">
        <v>123</v>
      </c>
      <c r="AM654">
        <f>IF(fun[[#This Row],[BsmtQual]]="Ex",5,IF(fun[[#This Row],[BsmtQual]]="Gd",4,IF(fun[[#This Row],[BsmtQual]]="TA",3,IF(fun[[#This Row],[BsmtQual]]="Fa",2,IF(fun[[#This Row],[BsmtQual]]="Po",1,0)))))</f>
        <v>4</v>
      </c>
      <c r="AN654" t="s">
        <v>124</v>
      </c>
      <c r="AO654">
        <f>IF(fun[[#This Row],[BsmtCond]]="Ex",5,IF(fun[[#This Row],[BsmtCond]]="Gd",4,IF(fun[[#This Row],[BsmtCond]]="TA",3,IF(fun[[#This Row],[BsmtCond]]="Fa",2,IF(fun[[#This Row],[BsmtCond]]="Po",1,0)))))</f>
        <v>3</v>
      </c>
      <c r="AP654" t="s">
        <v>126</v>
      </c>
      <c r="AQ654">
        <f>IF(fun[[#This Row],[BsmtExposure]]="Gd",3,IF(fun[[#This Row],[BsmtExposure]]="Av",2,IF(fun[[#This Row],[BsmtExposure]]="Mn",1,0)))</f>
        <v>0</v>
      </c>
      <c r="AR654" t="s">
        <v>128</v>
      </c>
      <c r="AS654">
        <v>0</v>
      </c>
      <c r="AT654" t="s">
        <v>128</v>
      </c>
      <c r="AU654">
        <v>0</v>
      </c>
      <c r="AV654">
        <v>880</v>
      </c>
      <c r="AW654">
        <v>880</v>
      </c>
      <c r="AX654" t="s">
        <v>129</v>
      </c>
      <c r="AY654" t="s">
        <v>130</v>
      </c>
      <c r="AZ654">
        <f>IF(fun[[#This Row],[HeatingQC]]="Ex",5,IF(fun[[#This Row],[HeatingQC]]="Gd",4,IF(fun[[#This Row],[HeatingQC]]="TA",3,IF(fun[[#This Row],[HeatingQC]]="Fa",2,IF(fun[[#This Row],[HeatingQC]]="Po",1,0)))))</f>
        <v>5</v>
      </c>
      <c r="BA654" t="s">
        <v>131</v>
      </c>
      <c r="BB654" t="s">
        <v>132</v>
      </c>
      <c r="BC654">
        <v>909</v>
      </c>
      <c r="BD654">
        <v>807</v>
      </c>
      <c r="BE654">
        <v>0</v>
      </c>
      <c r="BF654">
        <v>1716</v>
      </c>
      <c r="BG654">
        <f>LOG(fun[[#This Row],[GrLivArea]])</f>
        <v>3.2345172835126865</v>
      </c>
      <c r="BH654">
        <v>0</v>
      </c>
      <c r="BI654">
        <v>0</v>
      </c>
      <c r="BJ654">
        <f>fun[[#This Row],[BsmtFullBath]]+(0.5*fun[[#This Row],[BsmtHalfBath]])</f>
        <v>0</v>
      </c>
      <c r="BK654">
        <v>2</v>
      </c>
      <c r="BL654">
        <v>1</v>
      </c>
      <c r="BM654">
        <f>fun[[#This Row],[HalfBath]]+fun[[#This Row],[TOTBaseBath]]+fun[[#This Row],[FullBath]]</f>
        <v>3</v>
      </c>
      <c r="BN654">
        <v>2</v>
      </c>
      <c r="BO654">
        <v>1</v>
      </c>
      <c r="BP654" t="s">
        <v>123</v>
      </c>
      <c r="BQ654">
        <f>IF(fun[[#This Row],[KitchenQual]]="Ex",5,IF(fun[[#This Row],[KitchenQual]]="Gd",4,IF(fun[[#This Row],[KitchenQual]]="TA",3,IF(fun[[#This Row],[KitchenQual]]="Fa",2,0))))</f>
        <v>4</v>
      </c>
      <c r="BR654">
        <v>7</v>
      </c>
      <c r="BS654" t="s">
        <v>133</v>
      </c>
      <c r="BT654">
        <v>1</v>
      </c>
      <c r="BU654" t="s">
        <v>124</v>
      </c>
      <c r="BV654">
        <f>IF(fun[[#This Row],[FireplaceQu]]="Ex",5,IF(fun[[#This Row],[FireplaceQu]]="Gd",4,IF(fun[[#This Row],[FireplaceQu]]="TA",3,IF(fun[[#This Row],[FireplaceQu]]="Fa",2,0))))</f>
        <v>3</v>
      </c>
      <c r="BW654" t="s">
        <v>134</v>
      </c>
      <c r="BX654">
        <v>1996</v>
      </c>
      <c r="BY654" t="s">
        <v>135</v>
      </c>
      <c r="BZ654">
        <v>2</v>
      </c>
      <c r="CA654">
        <v>512</v>
      </c>
      <c r="CB654" t="s">
        <v>124</v>
      </c>
      <c r="CC654">
        <f>IF(fun[[#This Row],[GarageQual]]="Ex",5,IF(fun[[#This Row],[GarageQual]]="Gd",4,IF(fun[[#This Row],[GarageQual]]="TA",3,IF(fun[[#This Row],[GarageQual]]="Fa",2,IF(fun[[#This Row],[GarageQual]]="Po",1,0)))))</f>
        <v>3</v>
      </c>
      <c r="CD654" t="s">
        <v>124</v>
      </c>
      <c r="CE654">
        <f>IF(fun[[#This Row],[GarageCond]]="Ex",5,IF(fun[[#This Row],[GarageCond]]="Gd",4,IF(fun[[#This Row],[GarageCond]]="TA",3,IF(fun[[#This Row],[GarageCond]]="Fa",2,IF(fun[[#This Row],[GarageCond]]="Po",1,0)))))</f>
        <v>3</v>
      </c>
      <c r="CF654" t="s">
        <v>131</v>
      </c>
      <c r="CG654">
        <v>0</v>
      </c>
      <c r="CH654">
        <v>120</v>
      </c>
      <c r="CI654">
        <v>0</v>
      </c>
      <c r="CJ654">
        <v>0</v>
      </c>
      <c r="CK654">
        <v>0</v>
      </c>
      <c r="CL654">
        <f>(0.5*fun[[#This Row],[WoodDeckSF]])+fun[[#This Row],[OpenPorchSF]]+(2*fun[[#This Row],[EnclosedPorch]])+(1.5*fun[[#This Row],[3SsnPorch]])+fun[[#This Row],[ScreenPorch]]</f>
        <v>120</v>
      </c>
      <c r="CM654">
        <v>0</v>
      </c>
      <c r="CN654" t="s">
        <v>109</v>
      </c>
      <c r="CO654">
        <f>IF(fun[[#This Row],[PoolQC]]="Ex",5,IF(fun[[#This Row],[PoolQC]]="Gd",4,IF(fun[[#This Row],[PoolQC]]="TA",3,IF(fun[[#This Row],[PoolQC]]="Fa",2,IF(fun[[#This Row],[PoolQC]]="Po",1,0)))))</f>
        <v>0</v>
      </c>
      <c r="CP654" t="s">
        <v>109</v>
      </c>
      <c r="CQ654" t="s">
        <v>109</v>
      </c>
      <c r="CR654">
        <v>0</v>
      </c>
      <c r="CS654">
        <v>7</v>
      </c>
      <c r="CT654">
        <v>2009</v>
      </c>
      <c r="CU654" t="s">
        <v>136</v>
      </c>
      <c r="CV654" t="s">
        <v>137</v>
      </c>
      <c r="CW654">
        <f>COUNTIF(fun[[#This Row],[Id]:[SaleCondition]],0)</f>
        <v>18</v>
      </c>
      <c r="CX654">
        <f>COUNTIF(fun[[#This Row],[Id]:[SaleCondition]],"NA")</f>
        <v>4</v>
      </c>
      <c r="CY654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654">
        <f>fun[NUM_ExCond]+fun[NUM_BsmtCond]+fun[NUM_GarCond]</f>
        <v>9</v>
      </c>
      <c r="DA6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6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654">
        <v>191000</v>
      </c>
    </row>
    <row r="655" spans="1:107" x14ac:dyDescent="0.25">
      <c r="A655">
        <v>654</v>
      </c>
      <c r="B655">
        <v>50</v>
      </c>
      <c r="C655" t="s">
        <v>168</v>
      </c>
      <c r="D655">
        <f>IF(fun[[#This Row],[MSZoning]]="RL",1,0)</f>
        <v>0</v>
      </c>
      <c r="E655">
        <f>IF(fun[[#This Row],[rl]]="RM",1,0)</f>
        <v>0</v>
      </c>
      <c r="F655">
        <f>IF(fun[[#This Row],[rm]]="RH",1,0)</f>
        <v>0</v>
      </c>
      <c r="G655">
        <f>IF(fun[[#This Row],[rh]]="C (all)",1,0)</f>
        <v>0</v>
      </c>
      <c r="H655">
        <v>60</v>
      </c>
      <c r="I655">
        <f>IF(fun[[#This Row],[LotFrontage]]="NA",0,fun[[#This Row],[LotFrontage]])</f>
        <v>60</v>
      </c>
      <c r="J655">
        <v>10320</v>
      </c>
      <c r="K655" t="s">
        <v>108</v>
      </c>
      <c r="L655" t="s">
        <v>200</v>
      </c>
      <c r="M655" t="s">
        <v>110</v>
      </c>
      <c r="N655" t="s">
        <v>111</v>
      </c>
      <c r="O655" t="s">
        <v>112</v>
      </c>
      <c r="P655" t="s">
        <v>113</v>
      </c>
      <c r="Q655" t="s">
        <v>114</v>
      </c>
      <c r="R655" t="s">
        <v>202</v>
      </c>
      <c r="S655" t="s">
        <v>116</v>
      </c>
      <c r="T655" t="s">
        <v>116</v>
      </c>
      <c r="U655" t="s">
        <v>117</v>
      </c>
      <c r="V655" t="s">
        <v>158</v>
      </c>
      <c r="W655">
        <v>6</v>
      </c>
      <c r="X655">
        <v>7</v>
      </c>
      <c r="Y655">
        <v>1906</v>
      </c>
      <c r="Z655">
        <v>1995</v>
      </c>
      <c r="AA655" t="s">
        <v>119</v>
      </c>
      <c r="AB655" t="s">
        <v>120</v>
      </c>
      <c r="AC655" t="s">
        <v>142</v>
      </c>
      <c r="AD655" t="s">
        <v>142</v>
      </c>
      <c r="AE655" t="s">
        <v>143</v>
      </c>
      <c r="AF655">
        <v>0</v>
      </c>
      <c r="AG655" t="s">
        <v>124</v>
      </c>
      <c r="AH655">
        <f>IF(fun[[#This Row],[ExterQual]]="Ex",5,IF(fun[[#This Row],[ExterQual]]="Gd",4,IF(fun[[#This Row],[ExterQual]]="TA",3,IF(fun[[#This Row],[ExterQual]]="Fa",2,1))))</f>
        <v>3</v>
      </c>
      <c r="AI655" t="s">
        <v>124</v>
      </c>
      <c r="AJ655">
        <f>IF(fun[[#This Row],[ExterCond]]="Ex",5,IF(fun[[#This Row],[ExterCond]]="Gd",4,IF(fun[[#This Row],[ExterCond]]="TA",3,IF(fun[[#This Row],[ExterCond]]="Fa",2,1))))</f>
        <v>3</v>
      </c>
      <c r="AK655" t="s">
        <v>144</v>
      </c>
      <c r="AL655" t="s">
        <v>124</v>
      </c>
      <c r="AM655">
        <f>IF(fun[[#This Row],[BsmtQual]]="Ex",5,IF(fun[[#This Row],[BsmtQual]]="Gd",4,IF(fun[[#This Row],[BsmtQual]]="TA",3,IF(fun[[#This Row],[BsmtQual]]="Fa",2,IF(fun[[#This Row],[BsmtQual]]="Po",1,0)))))</f>
        <v>3</v>
      </c>
      <c r="AN655" t="s">
        <v>124</v>
      </c>
      <c r="AO655">
        <f>IF(fun[[#This Row],[BsmtCond]]="Ex",5,IF(fun[[#This Row],[BsmtCond]]="Gd",4,IF(fun[[#This Row],[BsmtCond]]="TA",3,IF(fun[[#This Row],[BsmtCond]]="Fa",2,IF(fun[[#This Row],[BsmtCond]]="Po",1,0)))))</f>
        <v>3</v>
      </c>
      <c r="AP655" t="s">
        <v>126</v>
      </c>
      <c r="AQ655">
        <f>IF(fun[[#This Row],[BsmtExposure]]="Gd",3,IF(fun[[#This Row],[BsmtExposure]]="Av",2,IF(fun[[#This Row],[BsmtExposure]]="Mn",1,0)))</f>
        <v>0</v>
      </c>
      <c r="AR655" t="s">
        <v>128</v>
      </c>
      <c r="AS655">
        <v>0</v>
      </c>
      <c r="AT655" t="s">
        <v>128</v>
      </c>
      <c r="AU655">
        <v>0</v>
      </c>
      <c r="AV655">
        <v>756</v>
      </c>
      <c r="AW655">
        <v>756</v>
      </c>
      <c r="AX655" t="s">
        <v>129</v>
      </c>
      <c r="AY655" t="s">
        <v>130</v>
      </c>
      <c r="AZ655">
        <f>IF(fun[[#This Row],[HeatingQC]]="Ex",5,IF(fun[[#This Row],[HeatingQC]]="Gd",4,IF(fun[[#This Row],[HeatingQC]]="TA",3,IF(fun[[#This Row],[HeatingQC]]="Fa",2,IF(fun[[#This Row],[HeatingQC]]="Po",1,0)))))</f>
        <v>5</v>
      </c>
      <c r="BA655" t="s">
        <v>131</v>
      </c>
      <c r="BB655" t="s">
        <v>132</v>
      </c>
      <c r="BC655">
        <v>756</v>
      </c>
      <c r="BD655">
        <v>713</v>
      </c>
      <c r="BE655">
        <v>0</v>
      </c>
      <c r="BF655">
        <v>1469</v>
      </c>
      <c r="BG655">
        <f>LOG(fun[[#This Row],[GrLivArea]])</f>
        <v>3.1670217957902564</v>
      </c>
      <c r="BH655">
        <v>0</v>
      </c>
      <c r="BI655">
        <v>0</v>
      </c>
      <c r="BJ655">
        <f>fun[[#This Row],[BsmtFullBath]]+(0.5*fun[[#This Row],[BsmtHalfBath]])</f>
        <v>0</v>
      </c>
      <c r="BK655">
        <v>1</v>
      </c>
      <c r="BL655">
        <v>0</v>
      </c>
      <c r="BM655">
        <f>fun[[#This Row],[HalfBath]]+fun[[#This Row],[TOTBaseBath]]+fun[[#This Row],[FullBath]]</f>
        <v>1</v>
      </c>
      <c r="BN655">
        <v>3</v>
      </c>
      <c r="BO655">
        <v>1</v>
      </c>
      <c r="BP655" t="s">
        <v>124</v>
      </c>
      <c r="BQ655">
        <f>IF(fun[[#This Row],[KitchenQual]]="Ex",5,IF(fun[[#This Row],[KitchenQual]]="Gd",4,IF(fun[[#This Row],[KitchenQual]]="TA",3,IF(fun[[#This Row],[KitchenQual]]="Fa",2,0))))</f>
        <v>3</v>
      </c>
      <c r="BR655">
        <v>7</v>
      </c>
      <c r="BS655" t="s">
        <v>133</v>
      </c>
      <c r="BT655">
        <v>0</v>
      </c>
      <c r="BU655" t="s">
        <v>109</v>
      </c>
      <c r="BV655">
        <f>IF(fun[[#This Row],[FireplaceQu]]="Ex",5,IF(fun[[#This Row],[FireplaceQu]]="Gd",4,IF(fun[[#This Row],[FireplaceQu]]="TA",3,IF(fun[[#This Row],[FireplaceQu]]="Fa",2,0))))</f>
        <v>0</v>
      </c>
      <c r="BW655" t="s">
        <v>153</v>
      </c>
      <c r="BX655">
        <v>1906</v>
      </c>
      <c r="BY655" t="s">
        <v>128</v>
      </c>
      <c r="BZ655">
        <v>1</v>
      </c>
      <c r="CA655">
        <v>216</v>
      </c>
      <c r="CB655" t="s">
        <v>124</v>
      </c>
      <c r="CC655">
        <f>IF(fun[[#This Row],[GarageQual]]="Ex",5,IF(fun[[#This Row],[GarageQual]]="Gd",4,IF(fun[[#This Row],[GarageQual]]="TA",3,IF(fun[[#This Row],[GarageQual]]="Fa",2,IF(fun[[#This Row],[GarageQual]]="Po",1,0)))))</f>
        <v>3</v>
      </c>
      <c r="CD655" t="s">
        <v>124</v>
      </c>
      <c r="CE655">
        <f>IF(fun[[#This Row],[GarageCond]]="Ex",5,IF(fun[[#This Row],[GarageCond]]="Gd",4,IF(fun[[#This Row],[GarageCond]]="TA",3,IF(fun[[#This Row],[GarageCond]]="Fa",2,IF(fun[[#This Row],[GarageCond]]="Po",1,0)))))</f>
        <v>3</v>
      </c>
      <c r="CF655" t="s">
        <v>131</v>
      </c>
      <c r="CG655">
        <v>57</v>
      </c>
      <c r="CH655">
        <v>0</v>
      </c>
      <c r="CI655">
        <v>239</v>
      </c>
      <c r="CJ655">
        <v>0</v>
      </c>
      <c r="CK655">
        <v>0</v>
      </c>
      <c r="CL655">
        <f>(0.5*fun[[#This Row],[WoodDeckSF]])+fun[[#This Row],[OpenPorchSF]]+(2*fun[[#This Row],[EnclosedPorch]])+(1.5*fun[[#This Row],[3SsnPorch]])+fun[[#This Row],[ScreenPorch]]</f>
        <v>506.5</v>
      </c>
      <c r="CM655">
        <v>0</v>
      </c>
      <c r="CN655" t="s">
        <v>109</v>
      </c>
      <c r="CO655">
        <f>IF(fun[[#This Row],[PoolQC]]="Ex",5,IF(fun[[#This Row],[PoolQC]]="Gd",4,IF(fun[[#This Row],[PoolQC]]="TA",3,IF(fun[[#This Row],[PoolQC]]="Fa",2,IF(fun[[#This Row],[PoolQC]]="Po",1,0)))))</f>
        <v>0</v>
      </c>
      <c r="CP655" t="s">
        <v>160</v>
      </c>
      <c r="CQ655" t="s">
        <v>109</v>
      </c>
      <c r="CR655">
        <v>0</v>
      </c>
      <c r="CS655">
        <v>6</v>
      </c>
      <c r="CT655">
        <v>2008</v>
      </c>
      <c r="CU655" t="s">
        <v>136</v>
      </c>
      <c r="CV655" t="s">
        <v>137</v>
      </c>
      <c r="CW655">
        <f>COUNTIF(fun[[#This Row],[Id]:[SaleCondition]],0)</f>
        <v>21</v>
      </c>
      <c r="CX655">
        <f>COUNTIF(fun[[#This Row],[Id]:[SaleCondition]],"NA")</f>
        <v>3</v>
      </c>
      <c r="CY655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655">
        <f>fun[NUM_ExCond]+fun[NUM_BsmtCond]+fun[NUM_GarCond]</f>
        <v>9</v>
      </c>
      <c r="DA6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6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65.75</v>
      </c>
      <c r="DC655">
        <v>135000</v>
      </c>
    </row>
    <row r="656" spans="1:107" x14ac:dyDescent="0.25">
      <c r="A656">
        <v>655</v>
      </c>
      <c r="B656">
        <v>20</v>
      </c>
      <c r="C656" t="s">
        <v>107</v>
      </c>
      <c r="D656">
        <f>IF(fun[[#This Row],[MSZoning]]="RL",1,0)</f>
        <v>1</v>
      </c>
      <c r="E656">
        <f>IF(fun[[#This Row],[rl]]="RM",1,0)</f>
        <v>0</v>
      </c>
      <c r="F656">
        <f>IF(fun[[#This Row],[rm]]="RH",1,0)</f>
        <v>0</v>
      </c>
      <c r="G656">
        <f>IF(fun[[#This Row],[rh]]="C (all)",1,0)</f>
        <v>0</v>
      </c>
      <c r="H656">
        <v>91</v>
      </c>
      <c r="I656">
        <f>IF(fun[[#This Row],[LotFrontage]]="NA",0,fun[[#This Row],[LotFrontage]])</f>
        <v>91</v>
      </c>
      <c r="J656">
        <v>10437</v>
      </c>
      <c r="K656" t="s">
        <v>108</v>
      </c>
      <c r="L656" t="s">
        <v>109</v>
      </c>
      <c r="M656" t="s">
        <v>146</v>
      </c>
      <c r="N656" t="s">
        <v>111</v>
      </c>
      <c r="O656" t="s">
        <v>112</v>
      </c>
      <c r="P656" t="s">
        <v>113</v>
      </c>
      <c r="Q656" t="s">
        <v>114</v>
      </c>
      <c r="R656" t="s">
        <v>155</v>
      </c>
      <c r="S656" t="s">
        <v>116</v>
      </c>
      <c r="T656" t="s">
        <v>116</v>
      </c>
      <c r="U656" t="s">
        <v>117</v>
      </c>
      <c r="V656" t="s">
        <v>141</v>
      </c>
      <c r="W656">
        <v>8</v>
      </c>
      <c r="X656">
        <v>6</v>
      </c>
      <c r="Y656">
        <v>1995</v>
      </c>
      <c r="Z656">
        <v>1995</v>
      </c>
      <c r="AA656" t="s">
        <v>178</v>
      </c>
      <c r="AB656" t="s">
        <v>120</v>
      </c>
      <c r="AC656" t="s">
        <v>142</v>
      </c>
      <c r="AD656" t="s">
        <v>142</v>
      </c>
      <c r="AE656" t="s">
        <v>122</v>
      </c>
      <c r="AF656">
        <v>660</v>
      </c>
      <c r="AG656" t="s">
        <v>123</v>
      </c>
      <c r="AH656">
        <f>IF(fun[[#This Row],[ExterQual]]="Ex",5,IF(fun[[#This Row],[ExterQual]]="Gd",4,IF(fun[[#This Row],[ExterQual]]="TA",3,IF(fun[[#This Row],[ExterQual]]="Fa",2,1))))</f>
        <v>4</v>
      </c>
      <c r="AI656" t="s">
        <v>123</v>
      </c>
      <c r="AJ656">
        <f>IF(fun[[#This Row],[ExterCond]]="Ex",5,IF(fun[[#This Row],[ExterCond]]="Gd",4,IF(fun[[#This Row],[ExterCond]]="TA",3,IF(fun[[#This Row],[ExterCond]]="Fa",2,1))))</f>
        <v>4</v>
      </c>
      <c r="AK656" t="s">
        <v>125</v>
      </c>
      <c r="AL656" t="s">
        <v>123</v>
      </c>
      <c r="AM656">
        <f>IF(fun[[#This Row],[BsmtQual]]="Ex",5,IF(fun[[#This Row],[BsmtQual]]="Gd",4,IF(fun[[#This Row],[BsmtQual]]="TA",3,IF(fun[[#This Row],[BsmtQual]]="Fa",2,IF(fun[[#This Row],[BsmtQual]]="Po",1,0)))))</f>
        <v>4</v>
      </c>
      <c r="AN656" t="s">
        <v>124</v>
      </c>
      <c r="AO656">
        <f>IF(fun[[#This Row],[BsmtCond]]="Ex",5,IF(fun[[#This Row],[BsmtCond]]="Gd",4,IF(fun[[#This Row],[BsmtCond]]="TA",3,IF(fun[[#This Row],[BsmtCond]]="Fa",2,IF(fun[[#This Row],[BsmtCond]]="Po",1,0)))))</f>
        <v>3</v>
      </c>
      <c r="AP656" t="s">
        <v>123</v>
      </c>
      <c r="AQ656">
        <f>IF(fun[[#This Row],[BsmtExposure]]="Gd",3,IF(fun[[#This Row],[BsmtExposure]]="Av",2,IF(fun[[#This Row],[BsmtExposure]]="Mn",1,0)))</f>
        <v>3</v>
      </c>
      <c r="AR656" t="s">
        <v>127</v>
      </c>
      <c r="AS656">
        <v>1696</v>
      </c>
      <c r="AT656" t="s">
        <v>128</v>
      </c>
      <c r="AU656">
        <v>0</v>
      </c>
      <c r="AV656">
        <v>413</v>
      </c>
      <c r="AW656">
        <v>2109</v>
      </c>
      <c r="AX656" t="s">
        <v>129</v>
      </c>
      <c r="AY656" t="s">
        <v>130</v>
      </c>
      <c r="AZ656">
        <f>IF(fun[[#This Row],[HeatingQC]]="Ex",5,IF(fun[[#This Row],[HeatingQC]]="Gd",4,IF(fun[[#This Row],[HeatingQC]]="TA",3,IF(fun[[#This Row],[HeatingQC]]="Fa",2,IF(fun[[#This Row],[HeatingQC]]="Po",1,0)))))</f>
        <v>5</v>
      </c>
      <c r="BA656" t="s">
        <v>131</v>
      </c>
      <c r="BB656" t="s">
        <v>132</v>
      </c>
      <c r="BC656">
        <v>2113</v>
      </c>
      <c r="BD656">
        <v>0</v>
      </c>
      <c r="BE656">
        <v>0</v>
      </c>
      <c r="BF656">
        <v>2113</v>
      </c>
      <c r="BG656">
        <f>LOG(fun[[#This Row],[GrLivArea]])</f>
        <v>3.3248994970523134</v>
      </c>
      <c r="BH656">
        <v>1</v>
      </c>
      <c r="BI656">
        <v>0</v>
      </c>
      <c r="BJ656">
        <f>fun[[#This Row],[BsmtFullBath]]+(0.5*fun[[#This Row],[BsmtHalfBath]])</f>
        <v>1</v>
      </c>
      <c r="BK656">
        <v>2</v>
      </c>
      <c r="BL656">
        <v>1</v>
      </c>
      <c r="BM656">
        <f>fun[[#This Row],[HalfBath]]+fun[[#This Row],[TOTBaseBath]]+fun[[#This Row],[FullBath]]</f>
        <v>4</v>
      </c>
      <c r="BN656">
        <v>2</v>
      </c>
      <c r="BO656">
        <v>1</v>
      </c>
      <c r="BP656" t="s">
        <v>123</v>
      </c>
      <c r="BQ656">
        <f>IF(fun[[#This Row],[KitchenQual]]="Ex",5,IF(fun[[#This Row],[KitchenQual]]="Gd",4,IF(fun[[#This Row],[KitchenQual]]="TA",3,IF(fun[[#This Row],[KitchenQual]]="Fa",2,0))))</f>
        <v>4</v>
      </c>
      <c r="BR656">
        <v>7</v>
      </c>
      <c r="BS656" t="s">
        <v>133</v>
      </c>
      <c r="BT656">
        <v>1</v>
      </c>
      <c r="BU656" t="s">
        <v>124</v>
      </c>
      <c r="BV656">
        <f>IF(fun[[#This Row],[FireplaceQu]]="Ex",5,IF(fun[[#This Row],[FireplaceQu]]="Gd",4,IF(fun[[#This Row],[FireplaceQu]]="TA",3,IF(fun[[#This Row],[FireplaceQu]]="Fa",2,0))))</f>
        <v>3</v>
      </c>
      <c r="BW656" t="s">
        <v>134</v>
      </c>
      <c r="BX656">
        <v>1995</v>
      </c>
      <c r="BY656" t="s">
        <v>183</v>
      </c>
      <c r="BZ656">
        <v>3</v>
      </c>
      <c r="CA656">
        <v>839</v>
      </c>
      <c r="CB656" t="s">
        <v>124</v>
      </c>
      <c r="CC656">
        <f>IF(fun[[#This Row],[GarageQual]]="Ex",5,IF(fun[[#This Row],[GarageQual]]="Gd",4,IF(fun[[#This Row],[GarageQual]]="TA",3,IF(fun[[#This Row],[GarageQual]]="Fa",2,IF(fun[[#This Row],[GarageQual]]="Po",1,0)))))</f>
        <v>3</v>
      </c>
      <c r="CD656" t="s">
        <v>124</v>
      </c>
      <c r="CE656">
        <f>IF(fun[[#This Row],[GarageCond]]="Ex",5,IF(fun[[#This Row],[GarageCond]]="Gd",4,IF(fun[[#This Row],[GarageCond]]="TA",3,IF(fun[[#This Row],[GarageCond]]="Fa",2,IF(fun[[#This Row],[GarageCond]]="Po",1,0)))))</f>
        <v>3</v>
      </c>
      <c r="CF656" t="s">
        <v>131</v>
      </c>
      <c r="CG656">
        <v>236</v>
      </c>
      <c r="CH656">
        <v>46</v>
      </c>
      <c r="CI656">
        <v>0</v>
      </c>
      <c r="CJ656">
        <v>0</v>
      </c>
      <c r="CK656">
        <v>0</v>
      </c>
      <c r="CL656">
        <f>(0.5*fun[[#This Row],[WoodDeckSF]])+fun[[#This Row],[OpenPorchSF]]+(2*fun[[#This Row],[EnclosedPorch]])+(1.5*fun[[#This Row],[3SsnPorch]])+fun[[#This Row],[ScreenPorch]]</f>
        <v>164</v>
      </c>
      <c r="CM656">
        <v>0</v>
      </c>
      <c r="CN656" t="s">
        <v>109</v>
      </c>
      <c r="CO656">
        <f>IF(fun[[#This Row],[PoolQC]]="Ex",5,IF(fun[[#This Row],[PoolQC]]="Gd",4,IF(fun[[#This Row],[PoolQC]]="TA",3,IF(fun[[#This Row],[PoolQC]]="Fa",2,IF(fun[[#This Row],[PoolQC]]="Po",1,0)))))</f>
        <v>0</v>
      </c>
      <c r="CP656" t="s">
        <v>109</v>
      </c>
      <c r="CQ656" t="s">
        <v>109</v>
      </c>
      <c r="CR656">
        <v>0</v>
      </c>
      <c r="CS656">
        <v>8</v>
      </c>
      <c r="CT656">
        <v>2008</v>
      </c>
      <c r="CU656" t="s">
        <v>136</v>
      </c>
      <c r="CV656" t="s">
        <v>137</v>
      </c>
      <c r="CW656">
        <f>COUNTIF(fun[[#This Row],[Id]:[SaleCondition]],0)</f>
        <v>13</v>
      </c>
      <c r="CX656">
        <f>COUNTIF(fun[[#This Row],[Id]:[SaleCondition]],"NA")</f>
        <v>4</v>
      </c>
      <c r="CY65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656">
        <f>fun[NUM_ExCond]+fun[NUM_BsmtCond]+fun[NUM_GarCond]</f>
        <v>10</v>
      </c>
      <c r="DA6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128</v>
      </c>
      <c r="DB6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86.75</v>
      </c>
      <c r="DC656">
        <v>350000</v>
      </c>
    </row>
    <row r="657" spans="1:107" x14ac:dyDescent="0.25">
      <c r="A657">
        <v>656</v>
      </c>
      <c r="B657">
        <v>160</v>
      </c>
      <c r="C657" t="s">
        <v>168</v>
      </c>
      <c r="D657">
        <f>IF(fun[[#This Row],[MSZoning]]="RL",1,0)</f>
        <v>0</v>
      </c>
      <c r="E657">
        <f>IF(fun[[#This Row],[rl]]="RM",1,0)</f>
        <v>0</v>
      </c>
      <c r="F657">
        <f>IF(fun[[#This Row],[rm]]="RH",1,0)</f>
        <v>0</v>
      </c>
      <c r="G657">
        <f>IF(fun[[#This Row],[rh]]="C (all)",1,0)</f>
        <v>0</v>
      </c>
      <c r="H657">
        <v>21</v>
      </c>
      <c r="I657">
        <f>IF(fun[[#This Row],[LotFrontage]]="NA",0,fun[[#This Row],[LotFrontage]])</f>
        <v>21</v>
      </c>
      <c r="J657">
        <v>1680</v>
      </c>
      <c r="K657" t="s">
        <v>108</v>
      </c>
      <c r="L657" t="s">
        <v>109</v>
      </c>
      <c r="M657" t="s">
        <v>110</v>
      </c>
      <c r="N657" t="s">
        <v>111</v>
      </c>
      <c r="O657" t="s">
        <v>112</v>
      </c>
      <c r="P657" t="s">
        <v>113</v>
      </c>
      <c r="Q657" t="s">
        <v>114</v>
      </c>
      <c r="R657" t="s">
        <v>254</v>
      </c>
      <c r="S657" t="s">
        <v>116</v>
      </c>
      <c r="T657" t="s">
        <v>116</v>
      </c>
      <c r="U657" t="s">
        <v>224</v>
      </c>
      <c r="V657" t="s">
        <v>118</v>
      </c>
      <c r="W657">
        <v>6</v>
      </c>
      <c r="X657">
        <v>5</v>
      </c>
      <c r="Y657">
        <v>1971</v>
      </c>
      <c r="Z657">
        <v>1971</v>
      </c>
      <c r="AA657" t="s">
        <v>119</v>
      </c>
      <c r="AB657" t="s">
        <v>120</v>
      </c>
      <c r="AC657" t="s">
        <v>166</v>
      </c>
      <c r="AD657" t="s">
        <v>260</v>
      </c>
      <c r="AE657" t="s">
        <v>122</v>
      </c>
      <c r="AF657">
        <v>381</v>
      </c>
      <c r="AG657" t="s">
        <v>124</v>
      </c>
      <c r="AH657">
        <f>IF(fun[[#This Row],[ExterQual]]="Ex",5,IF(fun[[#This Row],[ExterQual]]="Gd",4,IF(fun[[#This Row],[ExterQual]]="TA",3,IF(fun[[#This Row],[ExterQual]]="Fa",2,1))))</f>
        <v>3</v>
      </c>
      <c r="AI657" t="s">
        <v>124</v>
      </c>
      <c r="AJ657">
        <f>IF(fun[[#This Row],[ExterCond]]="Ex",5,IF(fun[[#This Row],[ExterCond]]="Gd",4,IF(fun[[#This Row],[ExterCond]]="TA",3,IF(fun[[#This Row],[ExterCond]]="Fa",2,1))))</f>
        <v>3</v>
      </c>
      <c r="AK657" t="s">
        <v>144</v>
      </c>
      <c r="AL657" t="s">
        <v>124</v>
      </c>
      <c r="AM657">
        <f>IF(fun[[#This Row],[BsmtQual]]="Ex",5,IF(fun[[#This Row],[BsmtQual]]="Gd",4,IF(fun[[#This Row],[BsmtQual]]="TA",3,IF(fun[[#This Row],[BsmtQual]]="Fa",2,IF(fun[[#This Row],[BsmtQual]]="Po",1,0)))))</f>
        <v>3</v>
      </c>
      <c r="AN657" t="s">
        <v>124</v>
      </c>
      <c r="AO657">
        <f>IF(fun[[#This Row],[BsmtCond]]="Ex",5,IF(fun[[#This Row],[BsmtCond]]="Gd",4,IF(fun[[#This Row],[BsmtCond]]="TA",3,IF(fun[[#This Row],[BsmtCond]]="Fa",2,IF(fun[[#This Row],[BsmtCond]]="Po",1,0)))))</f>
        <v>3</v>
      </c>
      <c r="AP657" t="s">
        <v>126</v>
      </c>
      <c r="AQ657">
        <f>IF(fun[[#This Row],[BsmtExposure]]="Gd",3,IF(fun[[#This Row],[BsmtExposure]]="Av",2,IF(fun[[#This Row],[BsmtExposure]]="Mn",1,0)))</f>
        <v>0</v>
      </c>
      <c r="AR657" t="s">
        <v>128</v>
      </c>
      <c r="AS657">
        <v>0</v>
      </c>
      <c r="AT657" t="s">
        <v>128</v>
      </c>
      <c r="AU657">
        <v>0</v>
      </c>
      <c r="AV657">
        <v>525</v>
      </c>
      <c r="AW657">
        <v>525</v>
      </c>
      <c r="AX657" t="s">
        <v>129</v>
      </c>
      <c r="AY657" t="s">
        <v>124</v>
      </c>
      <c r="AZ657">
        <f>IF(fun[[#This Row],[HeatingQC]]="Ex",5,IF(fun[[#This Row],[HeatingQC]]="Gd",4,IF(fun[[#This Row],[HeatingQC]]="TA",3,IF(fun[[#This Row],[HeatingQC]]="Fa",2,IF(fun[[#This Row],[HeatingQC]]="Po",1,0)))))</f>
        <v>3</v>
      </c>
      <c r="BA657" t="s">
        <v>131</v>
      </c>
      <c r="BB657" t="s">
        <v>132</v>
      </c>
      <c r="BC657">
        <v>525</v>
      </c>
      <c r="BD657">
        <v>567</v>
      </c>
      <c r="BE657">
        <v>0</v>
      </c>
      <c r="BF657">
        <v>1092</v>
      </c>
      <c r="BG657">
        <f>LOG(fun[[#This Row],[GrLivArea]])</f>
        <v>3.0382226383687185</v>
      </c>
      <c r="BH657">
        <v>0</v>
      </c>
      <c r="BI657">
        <v>0</v>
      </c>
      <c r="BJ657">
        <f>fun[[#This Row],[BsmtFullBath]]+(0.5*fun[[#This Row],[BsmtHalfBath]])</f>
        <v>0</v>
      </c>
      <c r="BK657">
        <v>1</v>
      </c>
      <c r="BL657">
        <v>1</v>
      </c>
      <c r="BM657">
        <f>fun[[#This Row],[HalfBath]]+fun[[#This Row],[TOTBaseBath]]+fun[[#This Row],[FullBath]]</f>
        <v>2</v>
      </c>
      <c r="BN657">
        <v>3</v>
      </c>
      <c r="BO657">
        <v>1</v>
      </c>
      <c r="BP657" t="s">
        <v>124</v>
      </c>
      <c r="BQ657">
        <f>IF(fun[[#This Row],[KitchenQual]]="Ex",5,IF(fun[[#This Row],[KitchenQual]]="Gd",4,IF(fun[[#This Row],[KitchenQual]]="TA",3,IF(fun[[#This Row],[KitchenQual]]="Fa",2,0))))</f>
        <v>3</v>
      </c>
      <c r="BR657">
        <v>6</v>
      </c>
      <c r="BS657" t="s">
        <v>133</v>
      </c>
      <c r="BT657">
        <v>0</v>
      </c>
      <c r="BU657" t="s">
        <v>109</v>
      </c>
      <c r="BV657">
        <f>IF(fun[[#This Row],[FireplaceQu]]="Ex",5,IF(fun[[#This Row],[FireplaceQu]]="Gd",4,IF(fun[[#This Row],[FireplaceQu]]="TA",3,IF(fun[[#This Row],[FireplaceQu]]="Fa",2,0))))</f>
        <v>0</v>
      </c>
      <c r="BW657" t="s">
        <v>153</v>
      </c>
      <c r="BX657">
        <v>1971</v>
      </c>
      <c r="BY657" t="s">
        <v>128</v>
      </c>
      <c r="BZ657">
        <v>1</v>
      </c>
      <c r="CA657">
        <v>264</v>
      </c>
      <c r="CB657" t="s">
        <v>124</v>
      </c>
      <c r="CC657">
        <f>IF(fun[[#This Row],[GarageQual]]="Ex",5,IF(fun[[#This Row],[GarageQual]]="Gd",4,IF(fun[[#This Row],[GarageQual]]="TA",3,IF(fun[[#This Row],[GarageQual]]="Fa",2,IF(fun[[#This Row],[GarageQual]]="Po",1,0)))))</f>
        <v>3</v>
      </c>
      <c r="CD657" t="s">
        <v>124</v>
      </c>
      <c r="CE657">
        <f>IF(fun[[#This Row],[GarageCond]]="Ex",5,IF(fun[[#This Row],[GarageCond]]="Gd",4,IF(fun[[#This Row],[GarageCond]]="TA",3,IF(fun[[#This Row],[GarageCond]]="Fa",2,IF(fun[[#This Row],[GarageCond]]="Po",1,0)))))</f>
        <v>3</v>
      </c>
      <c r="CF657" t="s">
        <v>131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f>(0.5*fun[[#This Row],[WoodDeckSF]])+fun[[#This Row],[OpenPorchSF]]+(2*fun[[#This Row],[EnclosedPorch]])+(1.5*fun[[#This Row],[3SsnPorch]])+fun[[#This Row],[ScreenPorch]]</f>
        <v>0</v>
      </c>
      <c r="CM657">
        <v>0</v>
      </c>
      <c r="CN657" t="s">
        <v>109</v>
      </c>
      <c r="CO657">
        <f>IF(fun[[#This Row],[PoolQC]]="Ex",5,IF(fun[[#This Row],[PoolQC]]="Gd",4,IF(fun[[#This Row],[PoolQC]]="TA",3,IF(fun[[#This Row],[PoolQC]]="Fa",2,IF(fun[[#This Row],[PoolQC]]="Po",1,0)))))</f>
        <v>0</v>
      </c>
      <c r="CP657" t="s">
        <v>109</v>
      </c>
      <c r="CQ657" t="s">
        <v>109</v>
      </c>
      <c r="CR657">
        <v>0</v>
      </c>
      <c r="CS657">
        <v>3</v>
      </c>
      <c r="CT657">
        <v>2010</v>
      </c>
      <c r="CU657" t="s">
        <v>136</v>
      </c>
      <c r="CV657" t="s">
        <v>245</v>
      </c>
      <c r="CW657">
        <f>COUNTIF(fun[[#This Row],[Id]:[SaleCondition]],0)</f>
        <v>22</v>
      </c>
      <c r="CX657">
        <f>COUNTIF(fun[[#This Row],[Id]:[SaleCondition]],"NA")</f>
        <v>5</v>
      </c>
      <c r="CY65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657">
        <f>fun[NUM_ExCond]+fun[NUM_BsmtCond]+fun[NUM_GarCond]</f>
        <v>9</v>
      </c>
      <c r="DA6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6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657">
        <v>88000</v>
      </c>
    </row>
    <row r="658" spans="1:107" x14ac:dyDescent="0.25">
      <c r="A658">
        <v>657</v>
      </c>
      <c r="B658">
        <v>20</v>
      </c>
      <c r="C658" t="s">
        <v>107</v>
      </c>
      <c r="D658">
        <f>IF(fun[[#This Row],[MSZoning]]="RL",1,0)</f>
        <v>1</v>
      </c>
      <c r="E658">
        <f>IF(fun[[#This Row],[rl]]="RM",1,0)</f>
        <v>0</v>
      </c>
      <c r="F658">
        <f>IF(fun[[#This Row],[rm]]="RH",1,0)</f>
        <v>0</v>
      </c>
      <c r="G658">
        <f>IF(fun[[#This Row],[rh]]="C (all)",1,0)</f>
        <v>0</v>
      </c>
      <c r="H658">
        <v>72</v>
      </c>
      <c r="I658">
        <f>IF(fun[[#This Row],[LotFrontage]]="NA",0,fun[[#This Row],[LotFrontage]])</f>
        <v>72</v>
      </c>
      <c r="J658">
        <v>10007</v>
      </c>
      <c r="K658" t="s">
        <v>108</v>
      </c>
      <c r="L658" t="s">
        <v>109</v>
      </c>
      <c r="M658" t="s">
        <v>146</v>
      </c>
      <c r="N658" t="s">
        <v>111</v>
      </c>
      <c r="O658" t="s">
        <v>112</v>
      </c>
      <c r="P658" t="s">
        <v>113</v>
      </c>
      <c r="Q658" t="s">
        <v>114</v>
      </c>
      <c r="R658" t="s">
        <v>188</v>
      </c>
      <c r="S658" t="s">
        <v>116</v>
      </c>
      <c r="T658" t="s">
        <v>116</v>
      </c>
      <c r="U658" t="s">
        <v>117</v>
      </c>
      <c r="V658" t="s">
        <v>141</v>
      </c>
      <c r="W658">
        <v>5</v>
      </c>
      <c r="X658">
        <v>7</v>
      </c>
      <c r="Y658">
        <v>1959</v>
      </c>
      <c r="Z658">
        <v>2006</v>
      </c>
      <c r="AA658" t="s">
        <v>119</v>
      </c>
      <c r="AB658" t="s">
        <v>120</v>
      </c>
      <c r="AC658" t="s">
        <v>166</v>
      </c>
      <c r="AD658" t="s">
        <v>166</v>
      </c>
      <c r="AE658" t="s">
        <v>122</v>
      </c>
      <c r="AF658">
        <v>54</v>
      </c>
      <c r="AG658" t="s">
        <v>123</v>
      </c>
      <c r="AH658">
        <f>IF(fun[[#This Row],[ExterQual]]="Ex",5,IF(fun[[#This Row],[ExterQual]]="Gd",4,IF(fun[[#This Row],[ExterQual]]="TA",3,IF(fun[[#This Row],[ExterQual]]="Fa",2,1))))</f>
        <v>4</v>
      </c>
      <c r="AI658" t="s">
        <v>124</v>
      </c>
      <c r="AJ658">
        <f>IF(fun[[#This Row],[ExterCond]]="Ex",5,IF(fun[[#This Row],[ExterCond]]="Gd",4,IF(fun[[#This Row],[ExterCond]]="TA",3,IF(fun[[#This Row],[ExterCond]]="Fa",2,1))))</f>
        <v>3</v>
      </c>
      <c r="AK658" t="s">
        <v>144</v>
      </c>
      <c r="AL658" t="s">
        <v>124</v>
      </c>
      <c r="AM658">
        <f>IF(fun[[#This Row],[BsmtQual]]="Ex",5,IF(fun[[#This Row],[BsmtQual]]="Gd",4,IF(fun[[#This Row],[BsmtQual]]="TA",3,IF(fun[[#This Row],[BsmtQual]]="Fa",2,IF(fun[[#This Row],[BsmtQual]]="Po",1,0)))))</f>
        <v>3</v>
      </c>
      <c r="AN658" t="s">
        <v>124</v>
      </c>
      <c r="AO658">
        <f>IF(fun[[#This Row],[BsmtCond]]="Ex",5,IF(fun[[#This Row],[BsmtCond]]="Gd",4,IF(fun[[#This Row],[BsmtCond]]="TA",3,IF(fun[[#This Row],[BsmtCond]]="Fa",2,IF(fun[[#This Row],[BsmtCond]]="Po",1,0)))))</f>
        <v>3</v>
      </c>
      <c r="AP658" t="s">
        <v>126</v>
      </c>
      <c r="AQ658">
        <f>IF(fun[[#This Row],[BsmtExposure]]="Gd",3,IF(fun[[#This Row],[BsmtExposure]]="Av",2,IF(fun[[#This Row],[BsmtExposure]]="Mn",1,0)))</f>
        <v>0</v>
      </c>
      <c r="AR658" t="s">
        <v>145</v>
      </c>
      <c r="AS658">
        <v>806</v>
      </c>
      <c r="AT658" t="s">
        <v>128</v>
      </c>
      <c r="AU658">
        <v>0</v>
      </c>
      <c r="AV658">
        <v>247</v>
      </c>
      <c r="AW658">
        <v>1053</v>
      </c>
      <c r="AX658" t="s">
        <v>129</v>
      </c>
      <c r="AY658" t="s">
        <v>130</v>
      </c>
      <c r="AZ658">
        <f>IF(fun[[#This Row],[HeatingQC]]="Ex",5,IF(fun[[#This Row],[HeatingQC]]="Gd",4,IF(fun[[#This Row],[HeatingQC]]="TA",3,IF(fun[[#This Row],[HeatingQC]]="Fa",2,IF(fun[[#This Row],[HeatingQC]]="Po",1,0)))))</f>
        <v>5</v>
      </c>
      <c r="BA658" t="s">
        <v>131</v>
      </c>
      <c r="BB658" t="s">
        <v>132</v>
      </c>
      <c r="BC658">
        <v>1053</v>
      </c>
      <c r="BD658">
        <v>0</v>
      </c>
      <c r="BE658">
        <v>0</v>
      </c>
      <c r="BF658">
        <v>1053</v>
      </c>
      <c r="BG658">
        <f>LOG(fun[[#This Row],[GrLivArea]])</f>
        <v>3.0224283711854865</v>
      </c>
      <c r="BH658">
        <v>1</v>
      </c>
      <c r="BI658">
        <v>0</v>
      </c>
      <c r="BJ658">
        <f>fun[[#This Row],[BsmtFullBath]]+(0.5*fun[[#This Row],[BsmtHalfBath]])</f>
        <v>1</v>
      </c>
      <c r="BK658">
        <v>1</v>
      </c>
      <c r="BL658">
        <v>1</v>
      </c>
      <c r="BM658">
        <f>fun[[#This Row],[HalfBath]]+fun[[#This Row],[TOTBaseBath]]+fun[[#This Row],[FullBath]]</f>
        <v>3</v>
      </c>
      <c r="BN658">
        <v>3</v>
      </c>
      <c r="BO658">
        <v>1</v>
      </c>
      <c r="BP658" t="s">
        <v>123</v>
      </c>
      <c r="BQ658">
        <f>IF(fun[[#This Row],[KitchenQual]]="Ex",5,IF(fun[[#This Row],[KitchenQual]]="Gd",4,IF(fun[[#This Row],[KitchenQual]]="TA",3,IF(fun[[#This Row],[KitchenQual]]="Fa",2,0))))</f>
        <v>4</v>
      </c>
      <c r="BR658">
        <v>5</v>
      </c>
      <c r="BS658" t="s">
        <v>133</v>
      </c>
      <c r="BT658">
        <v>0</v>
      </c>
      <c r="BU658" t="s">
        <v>109</v>
      </c>
      <c r="BV658">
        <f>IF(fun[[#This Row],[FireplaceQu]]="Ex",5,IF(fun[[#This Row],[FireplaceQu]]="Gd",4,IF(fun[[#This Row],[FireplaceQu]]="TA",3,IF(fun[[#This Row],[FireplaceQu]]="Fa",2,0))))</f>
        <v>0</v>
      </c>
      <c r="BW658" t="s">
        <v>134</v>
      </c>
      <c r="BX658">
        <v>1959</v>
      </c>
      <c r="BY658" t="s">
        <v>135</v>
      </c>
      <c r="BZ658">
        <v>1</v>
      </c>
      <c r="CA658">
        <v>312</v>
      </c>
      <c r="CB658" t="s">
        <v>124</v>
      </c>
      <c r="CC658">
        <f>IF(fun[[#This Row],[GarageQual]]="Ex",5,IF(fun[[#This Row],[GarageQual]]="Gd",4,IF(fun[[#This Row],[GarageQual]]="TA",3,IF(fun[[#This Row],[GarageQual]]="Fa",2,IF(fun[[#This Row],[GarageQual]]="Po",1,0)))))</f>
        <v>3</v>
      </c>
      <c r="CD658" t="s">
        <v>124</v>
      </c>
      <c r="CE658">
        <f>IF(fun[[#This Row],[GarageCond]]="Ex",5,IF(fun[[#This Row],[GarageCond]]="Gd",4,IF(fun[[#This Row],[GarageCond]]="TA",3,IF(fun[[#This Row],[GarageCond]]="Fa",2,IF(fun[[#This Row],[GarageCond]]="Po",1,0)))))</f>
        <v>3</v>
      </c>
      <c r="CF658" t="s">
        <v>131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f>(0.5*fun[[#This Row],[WoodDeckSF]])+fun[[#This Row],[OpenPorchSF]]+(2*fun[[#This Row],[EnclosedPorch]])+(1.5*fun[[#This Row],[3SsnPorch]])+fun[[#This Row],[ScreenPorch]]</f>
        <v>0</v>
      </c>
      <c r="CM658">
        <v>0</v>
      </c>
      <c r="CN658" t="s">
        <v>109</v>
      </c>
      <c r="CO658">
        <f>IF(fun[[#This Row],[PoolQC]]="Ex",5,IF(fun[[#This Row],[PoolQC]]="Gd",4,IF(fun[[#This Row],[PoolQC]]="TA",3,IF(fun[[#This Row],[PoolQC]]="Fa",2,IF(fun[[#This Row],[PoolQC]]="Po",1,0)))))</f>
        <v>0</v>
      </c>
      <c r="CP658" t="s">
        <v>160</v>
      </c>
      <c r="CQ658" t="s">
        <v>109</v>
      </c>
      <c r="CR658">
        <v>0</v>
      </c>
      <c r="CS658">
        <v>8</v>
      </c>
      <c r="CT658">
        <v>2008</v>
      </c>
      <c r="CU658" t="s">
        <v>136</v>
      </c>
      <c r="CV658" t="s">
        <v>137</v>
      </c>
      <c r="CW658">
        <f>COUNTIF(fun[[#This Row],[Id]:[SaleCondition]],0)</f>
        <v>19</v>
      </c>
      <c r="CX658">
        <f>COUNTIF(fun[[#This Row],[Id]:[SaleCondition]],"NA")</f>
        <v>4</v>
      </c>
      <c r="CY658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658">
        <f>fun[NUM_ExCond]+fun[NUM_BsmtCond]+fun[NUM_GarCond]</f>
        <v>9</v>
      </c>
      <c r="DA6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6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63.25</v>
      </c>
      <c r="DC658">
        <v>145500</v>
      </c>
    </row>
    <row r="659" spans="1:107" x14ac:dyDescent="0.25">
      <c r="A659">
        <v>658</v>
      </c>
      <c r="B659">
        <v>70</v>
      </c>
      <c r="C659" t="s">
        <v>107</v>
      </c>
      <c r="D659">
        <f>IF(fun[[#This Row],[MSZoning]]="RL",1,0)</f>
        <v>1</v>
      </c>
      <c r="E659">
        <f>IF(fun[[#This Row],[rl]]="RM",1,0)</f>
        <v>0</v>
      </c>
      <c r="F659">
        <f>IF(fun[[#This Row],[rm]]="RH",1,0)</f>
        <v>0</v>
      </c>
      <c r="G659">
        <f>IF(fun[[#This Row],[rh]]="C (all)",1,0)</f>
        <v>0</v>
      </c>
      <c r="H659">
        <v>60</v>
      </c>
      <c r="I659">
        <f>IF(fun[[#This Row],[LotFrontage]]="NA",0,fun[[#This Row],[LotFrontage]])</f>
        <v>60</v>
      </c>
      <c r="J659">
        <v>7200</v>
      </c>
      <c r="K659" t="s">
        <v>108</v>
      </c>
      <c r="L659" t="s">
        <v>109</v>
      </c>
      <c r="M659" t="s">
        <v>110</v>
      </c>
      <c r="N659" t="s">
        <v>225</v>
      </c>
      <c r="O659" t="s">
        <v>112</v>
      </c>
      <c r="P659" t="s">
        <v>113</v>
      </c>
      <c r="Q659" t="s">
        <v>220</v>
      </c>
      <c r="R659" t="s">
        <v>149</v>
      </c>
      <c r="S659" t="s">
        <v>116</v>
      </c>
      <c r="T659" t="s">
        <v>116</v>
      </c>
      <c r="U659" t="s">
        <v>117</v>
      </c>
      <c r="V659" t="s">
        <v>118</v>
      </c>
      <c r="W659">
        <v>7</v>
      </c>
      <c r="X659">
        <v>6</v>
      </c>
      <c r="Y659">
        <v>1931</v>
      </c>
      <c r="Z659">
        <v>2000</v>
      </c>
      <c r="AA659" t="s">
        <v>119</v>
      </c>
      <c r="AB659" t="s">
        <v>120</v>
      </c>
      <c r="AC659" t="s">
        <v>229</v>
      </c>
      <c r="AD659" t="s">
        <v>151</v>
      </c>
      <c r="AE659" t="s">
        <v>143</v>
      </c>
      <c r="AF659">
        <v>0</v>
      </c>
      <c r="AG659" t="s">
        <v>124</v>
      </c>
      <c r="AH659">
        <f>IF(fun[[#This Row],[ExterQual]]="Ex",5,IF(fun[[#This Row],[ExterQual]]="Gd",4,IF(fun[[#This Row],[ExterQual]]="TA",3,IF(fun[[#This Row],[ExterQual]]="Fa",2,1))))</f>
        <v>3</v>
      </c>
      <c r="AI659" t="s">
        <v>173</v>
      </c>
      <c r="AJ659">
        <f>IF(fun[[#This Row],[ExterCond]]="Ex",5,IF(fun[[#This Row],[ExterCond]]="Gd",4,IF(fun[[#This Row],[ExterCond]]="TA",3,IF(fun[[#This Row],[ExterCond]]="Fa",2,1))))</f>
        <v>2</v>
      </c>
      <c r="AK659" t="s">
        <v>152</v>
      </c>
      <c r="AL659" t="s">
        <v>123</v>
      </c>
      <c r="AM659">
        <f>IF(fun[[#This Row],[BsmtQual]]="Ex",5,IF(fun[[#This Row],[BsmtQual]]="Gd",4,IF(fun[[#This Row],[BsmtQual]]="TA",3,IF(fun[[#This Row],[BsmtQual]]="Fa",2,IF(fun[[#This Row],[BsmtQual]]="Po",1,0)))))</f>
        <v>4</v>
      </c>
      <c r="AN659" t="s">
        <v>124</v>
      </c>
      <c r="AO659">
        <f>IF(fun[[#This Row],[BsmtCond]]="Ex",5,IF(fun[[#This Row],[BsmtCond]]="Gd",4,IF(fun[[#This Row],[BsmtCond]]="TA",3,IF(fun[[#This Row],[BsmtCond]]="Fa",2,IF(fun[[#This Row],[BsmtCond]]="Po",1,0)))))</f>
        <v>3</v>
      </c>
      <c r="AP659" t="s">
        <v>126</v>
      </c>
      <c r="AQ659">
        <f>IF(fun[[#This Row],[BsmtExposure]]="Gd",3,IF(fun[[#This Row],[BsmtExposure]]="Av",2,IF(fun[[#This Row],[BsmtExposure]]="Mn",1,0)))</f>
        <v>0</v>
      </c>
      <c r="AR659" t="s">
        <v>128</v>
      </c>
      <c r="AS659">
        <v>0</v>
      </c>
      <c r="AT659" t="s">
        <v>128</v>
      </c>
      <c r="AU659">
        <v>0</v>
      </c>
      <c r="AV659">
        <v>776</v>
      </c>
      <c r="AW659">
        <v>776</v>
      </c>
      <c r="AX659" t="s">
        <v>129</v>
      </c>
      <c r="AY659" t="s">
        <v>124</v>
      </c>
      <c r="AZ659">
        <f>IF(fun[[#This Row],[HeatingQC]]="Ex",5,IF(fun[[#This Row],[HeatingQC]]="Gd",4,IF(fun[[#This Row],[HeatingQC]]="TA",3,IF(fun[[#This Row],[HeatingQC]]="Fa",2,IF(fun[[#This Row],[HeatingQC]]="Po",1,0)))))</f>
        <v>3</v>
      </c>
      <c r="BA659" t="s">
        <v>131</v>
      </c>
      <c r="BB659" t="s">
        <v>132</v>
      </c>
      <c r="BC659">
        <v>851</v>
      </c>
      <c r="BD659">
        <v>651</v>
      </c>
      <c r="BE659">
        <v>0</v>
      </c>
      <c r="BF659">
        <v>1502</v>
      </c>
      <c r="BG659">
        <f>LOG(fun[[#This Row],[GrLivArea]])</f>
        <v>3.1766699326681498</v>
      </c>
      <c r="BH659">
        <v>0</v>
      </c>
      <c r="BI659">
        <v>0</v>
      </c>
      <c r="BJ659">
        <f>fun[[#This Row],[BsmtFullBath]]+(0.5*fun[[#This Row],[BsmtHalfBath]])</f>
        <v>0</v>
      </c>
      <c r="BK659">
        <v>1</v>
      </c>
      <c r="BL659">
        <v>1</v>
      </c>
      <c r="BM659">
        <f>fun[[#This Row],[HalfBath]]+fun[[#This Row],[TOTBaseBath]]+fun[[#This Row],[FullBath]]</f>
        <v>2</v>
      </c>
      <c r="BN659">
        <v>3</v>
      </c>
      <c r="BO659">
        <v>1</v>
      </c>
      <c r="BP659" t="s">
        <v>124</v>
      </c>
      <c r="BQ659">
        <f>IF(fun[[#This Row],[KitchenQual]]="Ex",5,IF(fun[[#This Row],[KitchenQual]]="Gd",4,IF(fun[[#This Row],[KitchenQual]]="TA",3,IF(fun[[#This Row],[KitchenQual]]="Fa",2,0))))</f>
        <v>3</v>
      </c>
      <c r="BR659">
        <v>6</v>
      </c>
      <c r="BS659" t="s">
        <v>133</v>
      </c>
      <c r="BT659">
        <v>1</v>
      </c>
      <c r="BU659" t="s">
        <v>123</v>
      </c>
      <c r="BV659">
        <f>IF(fun[[#This Row],[FireplaceQu]]="Ex",5,IF(fun[[#This Row],[FireplaceQu]]="Gd",4,IF(fun[[#This Row],[FireplaceQu]]="TA",3,IF(fun[[#This Row],[FireplaceQu]]="Fa",2,0))))</f>
        <v>4</v>
      </c>
      <c r="BW659" t="s">
        <v>134</v>
      </c>
      <c r="BX659">
        <v>1931</v>
      </c>
      <c r="BY659" t="s">
        <v>135</v>
      </c>
      <c r="BZ659">
        <v>1</v>
      </c>
      <c r="CA659">
        <v>270</v>
      </c>
      <c r="CB659" t="s">
        <v>124</v>
      </c>
      <c r="CC659">
        <f>IF(fun[[#This Row],[GarageQual]]="Ex",5,IF(fun[[#This Row],[GarageQual]]="Gd",4,IF(fun[[#This Row],[GarageQual]]="TA",3,IF(fun[[#This Row],[GarageQual]]="Fa",2,IF(fun[[#This Row],[GarageQual]]="Po",1,0)))))</f>
        <v>3</v>
      </c>
      <c r="CD659" t="s">
        <v>124</v>
      </c>
      <c r="CE659">
        <f>IF(fun[[#This Row],[GarageCond]]="Ex",5,IF(fun[[#This Row],[GarageCond]]="Gd",4,IF(fun[[#This Row],[GarageCond]]="TA",3,IF(fun[[#This Row],[GarageCond]]="Fa",2,IF(fun[[#This Row],[GarageCond]]="Po",1,0)))))</f>
        <v>3</v>
      </c>
      <c r="CF659" t="s">
        <v>216</v>
      </c>
      <c r="CG659">
        <v>0</v>
      </c>
      <c r="CH659">
        <v>0</v>
      </c>
      <c r="CI659">
        <v>112</v>
      </c>
      <c r="CJ659">
        <v>0</v>
      </c>
      <c r="CK659">
        <v>0</v>
      </c>
      <c r="CL659">
        <f>(0.5*fun[[#This Row],[WoodDeckSF]])+fun[[#This Row],[OpenPorchSF]]+(2*fun[[#This Row],[EnclosedPorch]])+(1.5*fun[[#This Row],[3SsnPorch]])+fun[[#This Row],[ScreenPorch]]</f>
        <v>224</v>
      </c>
      <c r="CM659">
        <v>0</v>
      </c>
      <c r="CN659" t="s">
        <v>109</v>
      </c>
      <c r="CO659">
        <f>IF(fun[[#This Row],[PoolQC]]="Ex",5,IF(fun[[#This Row],[PoolQC]]="Gd",4,IF(fun[[#This Row],[PoolQC]]="TA",3,IF(fun[[#This Row],[PoolQC]]="Fa",2,IF(fun[[#This Row],[PoolQC]]="Po",1,0)))))</f>
        <v>0</v>
      </c>
      <c r="CP659" t="s">
        <v>160</v>
      </c>
      <c r="CQ659" t="s">
        <v>109</v>
      </c>
      <c r="CR659">
        <v>0</v>
      </c>
      <c r="CS659">
        <v>2</v>
      </c>
      <c r="CT659">
        <v>2008</v>
      </c>
      <c r="CU659" t="s">
        <v>136</v>
      </c>
      <c r="CV659" t="s">
        <v>137</v>
      </c>
      <c r="CW659">
        <f>COUNTIF(fun[[#This Row],[Id]:[SaleCondition]],0)</f>
        <v>18</v>
      </c>
      <c r="CX659">
        <f>COUNTIF(fun[[#This Row],[Id]:[SaleCondition]],"NA")</f>
        <v>3</v>
      </c>
      <c r="CY65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59">
        <f>fun[NUM_ExCond]+fun[NUM_BsmtCond]+fun[NUM_GarCond]</f>
        <v>8</v>
      </c>
      <c r="DA6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6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67.25</v>
      </c>
      <c r="DC659">
        <v>149000</v>
      </c>
    </row>
    <row r="660" spans="1:107" x14ac:dyDescent="0.25">
      <c r="A660">
        <v>659</v>
      </c>
      <c r="B660">
        <v>50</v>
      </c>
      <c r="C660" t="s">
        <v>107</v>
      </c>
      <c r="D660">
        <f>IF(fun[[#This Row],[MSZoning]]="RL",1,0)</f>
        <v>1</v>
      </c>
      <c r="E660">
        <f>IF(fun[[#This Row],[rl]]="RM",1,0)</f>
        <v>0</v>
      </c>
      <c r="F660">
        <f>IF(fun[[#This Row],[rm]]="RH",1,0)</f>
        <v>0</v>
      </c>
      <c r="G660">
        <f>IF(fun[[#This Row],[rh]]="C (all)",1,0)</f>
        <v>0</v>
      </c>
      <c r="H660">
        <v>78</v>
      </c>
      <c r="I660">
        <f>IF(fun[[#This Row],[LotFrontage]]="NA",0,fun[[#This Row],[LotFrontage]])</f>
        <v>78</v>
      </c>
      <c r="J660">
        <v>17503</v>
      </c>
      <c r="K660" t="s">
        <v>108</v>
      </c>
      <c r="L660" t="s">
        <v>109</v>
      </c>
      <c r="M660" t="s">
        <v>110</v>
      </c>
      <c r="N660" t="s">
        <v>111</v>
      </c>
      <c r="O660" t="s">
        <v>112</v>
      </c>
      <c r="P660" t="s">
        <v>113</v>
      </c>
      <c r="Q660" t="s">
        <v>114</v>
      </c>
      <c r="R660" t="s">
        <v>188</v>
      </c>
      <c r="S660" t="s">
        <v>170</v>
      </c>
      <c r="T660" t="s">
        <v>116</v>
      </c>
      <c r="U660" t="s">
        <v>117</v>
      </c>
      <c r="V660" t="s">
        <v>158</v>
      </c>
      <c r="W660">
        <v>6</v>
      </c>
      <c r="X660">
        <v>5</v>
      </c>
      <c r="Y660">
        <v>1948</v>
      </c>
      <c r="Z660">
        <v>1950</v>
      </c>
      <c r="AA660" t="s">
        <v>119</v>
      </c>
      <c r="AB660" t="s">
        <v>120</v>
      </c>
      <c r="AC660" t="s">
        <v>121</v>
      </c>
      <c r="AD660" t="s">
        <v>121</v>
      </c>
      <c r="AE660" t="s">
        <v>143</v>
      </c>
      <c r="AF660">
        <v>0</v>
      </c>
      <c r="AG660" t="s">
        <v>124</v>
      </c>
      <c r="AH660">
        <f>IF(fun[[#This Row],[ExterQual]]="Ex",5,IF(fun[[#This Row],[ExterQual]]="Gd",4,IF(fun[[#This Row],[ExterQual]]="TA",3,IF(fun[[#This Row],[ExterQual]]="Fa",2,1))))</f>
        <v>3</v>
      </c>
      <c r="AI660" t="s">
        <v>124</v>
      </c>
      <c r="AJ660">
        <f>IF(fun[[#This Row],[ExterCond]]="Ex",5,IF(fun[[#This Row],[ExterCond]]="Gd",4,IF(fun[[#This Row],[ExterCond]]="TA",3,IF(fun[[#This Row],[ExterCond]]="Fa",2,1))))</f>
        <v>3</v>
      </c>
      <c r="AK660" t="s">
        <v>144</v>
      </c>
      <c r="AL660" t="s">
        <v>124</v>
      </c>
      <c r="AM660">
        <f>IF(fun[[#This Row],[BsmtQual]]="Ex",5,IF(fun[[#This Row],[BsmtQual]]="Gd",4,IF(fun[[#This Row],[BsmtQual]]="TA",3,IF(fun[[#This Row],[BsmtQual]]="Fa",2,IF(fun[[#This Row],[BsmtQual]]="Po",1,0)))))</f>
        <v>3</v>
      </c>
      <c r="AN660" t="s">
        <v>124</v>
      </c>
      <c r="AO660">
        <f>IF(fun[[#This Row],[BsmtCond]]="Ex",5,IF(fun[[#This Row],[BsmtCond]]="Gd",4,IF(fun[[#This Row],[BsmtCond]]="TA",3,IF(fun[[#This Row],[BsmtCond]]="Fa",2,IF(fun[[#This Row],[BsmtCond]]="Po",1,0)))))</f>
        <v>3</v>
      </c>
      <c r="AP660" t="s">
        <v>126</v>
      </c>
      <c r="AQ660">
        <f>IF(fun[[#This Row],[BsmtExposure]]="Gd",3,IF(fun[[#This Row],[BsmtExposure]]="Av",2,IF(fun[[#This Row],[BsmtExposure]]="Mn",1,0)))</f>
        <v>0</v>
      </c>
      <c r="AR660" t="s">
        <v>128</v>
      </c>
      <c r="AS660">
        <v>0</v>
      </c>
      <c r="AT660" t="s">
        <v>128</v>
      </c>
      <c r="AU660">
        <v>0</v>
      </c>
      <c r="AV660">
        <v>912</v>
      </c>
      <c r="AW660">
        <v>912</v>
      </c>
      <c r="AX660" t="s">
        <v>129</v>
      </c>
      <c r="AY660" t="s">
        <v>124</v>
      </c>
      <c r="AZ660">
        <f>IF(fun[[#This Row],[HeatingQC]]="Ex",5,IF(fun[[#This Row],[HeatingQC]]="Gd",4,IF(fun[[#This Row],[HeatingQC]]="TA",3,IF(fun[[#This Row],[HeatingQC]]="Fa",2,IF(fun[[#This Row],[HeatingQC]]="Po",1,0)))))</f>
        <v>3</v>
      </c>
      <c r="BA660" t="s">
        <v>131</v>
      </c>
      <c r="BB660" t="s">
        <v>132</v>
      </c>
      <c r="BC660">
        <v>912</v>
      </c>
      <c r="BD660">
        <v>546</v>
      </c>
      <c r="BE660">
        <v>0</v>
      </c>
      <c r="BF660">
        <v>1458</v>
      </c>
      <c r="BG660">
        <f>LOG(fun[[#This Row],[GrLivArea]])</f>
        <v>3.163757523981956</v>
      </c>
      <c r="BH660">
        <v>0</v>
      </c>
      <c r="BI660">
        <v>1</v>
      </c>
      <c r="BJ660">
        <f>fun[[#This Row],[BsmtFullBath]]+(0.5*fun[[#This Row],[BsmtHalfBath]])</f>
        <v>0.5</v>
      </c>
      <c r="BK660">
        <v>1</v>
      </c>
      <c r="BL660">
        <v>0</v>
      </c>
      <c r="BM660">
        <f>fun[[#This Row],[HalfBath]]+fun[[#This Row],[TOTBaseBath]]+fun[[#This Row],[FullBath]]</f>
        <v>1.5</v>
      </c>
      <c r="BN660">
        <v>3</v>
      </c>
      <c r="BO660">
        <v>1</v>
      </c>
      <c r="BP660" t="s">
        <v>124</v>
      </c>
      <c r="BQ660">
        <f>IF(fun[[#This Row],[KitchenQual]]="Ex",5,IF(fun[[#This Row],[KitchenQual]]="Gd",4,IF(fun[[#This Row],[KitchenQual]]="TA",3,IF(fun[[#This Row],[KitchenQual]]="Fa",2,0))))</f>
        <v>3</v>
      </c>
      <c r="BR660">
        <v>6</v>
      </c>
      <c r="BS660" t="s">
        <v>133</v>
      </c>
      <c r="BT660">
        <v>1</v>
      </c>
      <c r="BU660" t="s">
        <v>123</v>
      </c>
      <c r="BV660">
        <f>IF(fun[[#This Row],[FireplaceQu]]="Ex",5,IF(fun[[#This Row],[FireplaceQu]]="Gd",4,IF(fun[[#This Row],[FireplaceQu]]="TA",3,IF(fun[[#This Row],[FireplaceQu]]="Fa",2,0))))</f>
        <v>4</v>
      </c>
      <c r="BW660" t="s">
        <v>134</v>
      </c>
      <c r="BX660">
        <v>1948</v>
      </c>
      <c r="BY660" t="s">
        <v>128</v>
      </c>
      <c r="BZ660">
        <v>1</v>
      </c>
      <c r="CA660">
        <v>330</v>
      </c>
      <c r="CB660" t="s">
        <v>124</v>
      </c>
      <c r="CC660">
        <f>IF(fun[[#This Row],[GarageQual]]="Ex",5,IF(fun[[#This Row],[GarageQual]]="Gd",4,IF(fun[[#This Row],[GarageQual]]="TA",3,IF(fun[[#This Row],[GarageQual]]="Fa",2,IF(fun[[#This Row],[GarageQual]]="Po",1,0)))))</f>
        <v>3</v>
      </c>
      <c r="CD660" t="s">
        <v>124</v>
      </c>
      <c r="CE660">
        <f>IF(fun[[#This Row],[GarageCond]]="Ex",5,IF(fun[[#This Row],[GarageCond]]="Gd",4,IF(fun[[#This Row],[GarageCond]]="TA",3,IF(fun[[#This Row],[GarageCond]]="Fa",2,IF(fun[[#This Row],[GarageCond]]="Po",1,0)))))</f>
        <v>3</v>
      </c>
      <c r="CF660" t="s">
        <v>131</v>
      </c>
      <c r="CG660">
        <v>192</v>
      </c>
      <c r="CH660">
        <v>0</v>
      </c>
      <c r="CI660">
        <v>0</v>
      </c>
      <c r="CJ660">
        <v>0</v>
      </c>
      <c r="CK660">
        <v>0</v>
      </c>
      <c r="CL660">
        <f>(0.5*fun[[#This Row],[WoodDeckSF]])+fun[[#This Row],[OpenPorchSF]]+(2*fun[[#This Row],[EnclosedPorch]])+(1.5*fun[[#This Row],[3SsnPorch]])+fun[[#This Row],[ScreenPorch]]</f>
        <v>96</v>
      </c>
      <c r="CM660">
        <v>0</v>
      </c>
      <c r="CN660" t="s">
        <v>109</v>
      </c>
      <c r="CO660">
        <f>IF(fun[[#This Row],[PoolQC]]="Ex",5,IF(fun[[#This Row],[PoolQC]]="Gd",4,IF(fun[[#This Row],[PoolQC]]="TA",3,IF(fun[[#This Row],[PoolQC]]="Fa",2,IF(fun[[#This Row],[PoolQC]]="Po",1,0)))))</f>
        <v>0</v>
      </c>
      <c r="CP660" t="s">
        <v>109</v>
      </c>
      <c r="CQ660" t="s">
        <v>109</v>
      </c>
      <c r="CR660">
        <v>0</v>
      </c>
      <c r="CS660">
        <v>1</v>
      </c>
      <c r="CT660">
        <v>2010</v>
      </c>
      <c r="CU660" t="s">
        <v>136</v>
      </c>
      <c r="CV660" t="s">
        <v>154</v>
      </c>
      <c r="CW660">
        <f>COUNTIF(fun[[#This Row],[Id]:[SaleCondition]],0)</f>
        <v>17</v>
      </c>
      <c r="CX660">
        <f>COUNTIF(fun[[#This Row],[Id]:[SaleCondition]],"NA")</f>
        <v>4</v>
      </c>
      <c r="CY660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660">
        <f>fun[NUM_ExCond]+fun[NUM_BsmtCond]+fun[NUM_GarCond]</f>
        <v>9</v>
      </c>
      <c r="DA6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6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660">
        <v>97500</v>
      </c>
    </row>
    <row r="661" spans="1:107" x14ac:dyDescent="0.25">
      <c r="A661">
        <v>660</v>
      </c>
      <c r="B661">
        <v>20</v>
      </c>
      <c r="C661" t="s">
        <v>107</v>
      </c>
      <c r="D661">
        <f>IF(fun[[#This Row],[MSZoning]]="RL",1,0)</f>
        <v>1</v>
      </c>
      <c r="E661">
        <f>IF(fun[[#This Row],[rl]]="RM",1,0)</f>
        <v>0</v>
      </c>
      <c r="F661">
        <f>IF(fun[[#This Row],[rm]]="RH",1,0)</f>
        <v>0</v>
      </c>
      <c r="G661">
        <f>IF(fun[[#This Row],[rh]]="C (all)",1,0)</f>
        <v>0</v>
      </c>
      <c r="H661">
        <v>75</v>
      </c>
      <c r="I661">
        <f>IF(fun[[#This Row],[LotFrontage]]="NA",0,fun[[#This Row],[LotFrontage]])</f>
        <v>75</v>
      </c>
      <c r="J661">
        <v>9937</v>
      </c>
      <c r="K661" t="s">
        <v>108</v>
      </c>
      <c r="L661" t="s">
        <v>109</v>
      </c>
      <c r="M661" t="s">
        <v>110</v>
      </c>
      <c r="N661" t="s">
        <v>111</v>
      </c>
      <c r="O661" t="s">
        <v>112</v>
      </c>
      <c r="P661" t="s">
        <v>148</v>
      </c>
      <c r="Q661" t="s">
        <v>114</v>
      </c>
      <c r="R661" t="s">
        <v>211</v>
      </c>
      <c r="S661" t="s">
        <v>116</v>
      </c>
      <c r="T661" t="s">
        <v>116</v>
      </c>
      <c r="U661" t="s">
        <v>117</v>
      </c>
      <c r="V661" t="s">
        <v>141</v>
      </c>
      <c r="W661">
        <v>5</v>
      </c>
      <c r="X661">
        <v>7</v>
      </c>
      <c r="Y661">
        <v>1964</v>
      </c>
      <c r="Z661">
        <v>1999</v>
      </c>
      <c r="AA661" t="s">
        <v>178</v>
      </c>
      <c r="AB661" t="s">
        <v>120</v>
      </c>
      <c r="AC661" t="s">
        <v>142</v>
      </c>
      <c r="AD661" t="s">
        <v>142</v>
      </c>
      <c r="AE661" t="s">
        <v>143</v>
      </c>
      <c r="AF661">
        <v>0</v>
      </c>
      <c r="AG661" t="s">
        <v>124</v>
      </c>
      <c r="AH661">
        <f>IF(fun[[#This Row],[ExterQual]]="Ex",5,IF(fun[[#This Row],[ExterQual]]="Gd",4,IF(fun[[#This Row],[ExterQual]]="TA",3,IF(fun[[#This Row],[ExterQual]]="Fa",2,1))))</f>
        <v>3</v>
      </c>
      <c r="AI661" t="s">
        <v>123</v>
      </c>
      <c r="AJ661">
        <f>IF(fun[[#This Row],[ExterCond]]="Ex",5,IF(fun[[#This Row],[ExterCond]]="Gd",4,IF(fun[[#This Row],[ExterCond]]="TA",3,IF(fun[[#This Row],[ExterCond]]="Fa",2,1))))</f>
        <v>4</v>
      </c>
      <c r="AK661" t="s">
        <v>125</v>
      </c>
      <c r="AL661" t="s">
        <v>124</v>
      </c>
      <c r="AM661">
        <f>IF(fun[[#This Row],[BsmtQual]]="Ex",5,IF(fun[[#This Row],[BsmtQual]]="Gd",4,IF(fun[[#This Row],[BsmtQual]]="TA",3,IF(fun[[#This Row],[BsmtQual]]="Fa",2,IF(fun[[#This Row],[BsmtQual]]="Po",1,0)))))</f>
        <v>3</v>
      </c>
      <c r="AN661" t="s">
        <v>124</v>
      </c>
      <c r="AO661">
        <f>IF(fun[[#This Row],[BsmtCond]]="Ex",5,IF(fun[[#This Row],[BsmtCond]]="Gd",4,IF(fun[[#This Row],[BsmtCond]]="TA",3,IF(fun[[#This Row],[BsmtCond]]="Fa",2,IF(fun[[#This Row],[BsmtCond]]="Po",1,0)))))</f>
        <v>3</v>
      </c>
      <c r="AP661" t="s">
        <v>126</v>
      </c>
      <c r="AQ661">
        <f>IF(fun[[#This Row],[BsmtExposure]]="Gd",3,IF(fun[[#This Row],[BsmtExposure]]="Av",2,IF(fun[[#This Row],[BsmtExposure]]="Mn",1,0)))</f>
        <v>0</v>
      </c>
      <c r="AR661" t="s">
        <v>167</v>
      </c>
      <c r="AS661">
        <v>637</v>
      </c>
      <c r="AT661" t="s">
        <v>128</v>
      </c>
      <c r="AU661">
        <v>0</v>
      </c>
      <c r="AV661">
        <v>849</v>
      </c>
      <c r="AW661">
        <v>1486</v>
      </c>
      <c r="AX661" t="s">
        <v>129</v>
      </c>
      <c r="AY661" t="s">
        <v>130</v>
      </c>
      <c r="AZ661">
        <f>IF(fun[[#This Row],[HeatingQC]]="Ex",5,IF(fun[[#This Row],[HeatingQC]]="Gd",4,IF(fun[[#This Row],[HeatingQC]]="TA",3,IF(fun[[#This Row],[HeatingQC]]="Fa",2,IF(fun[[#This Row],[HeatingQC]]="Po",1,0)))))</f>
        <v>5</v>
      </c>
      <c r="BA661" t="s">
        <v>131</v>
      </c>
      <c r="BB661" t="s">
        <v>132</v>
      </c>
      <c r="BC661">
        <v>1486</v>
      </c>
      <c r="BD661">
        <v>0</v>
      </c>
      <c r="BE661">
        <v>0</v>
      </c>
      <c r="BF661">
        <v>1486</v>
      </c>
      <c r="BG661">
        <f>LOG(fun[[#This Row],[GrLivArea]])</f>
        <v>3.1720188094245563</v>
      </c>
      <c r="BH661">
        <v>1</v>
      </c>
      <c r="BI661">
        <v>0</v>
      </c>
      <c r="BJ661">
        <f>fun[[#This Row],[BsmtFullBath]]+(0.5*fun[[#This Row],[BsmtHalfBath]])</f>
        <v>1</v>
      </c>
      <c r="BK661">
        <v>1</v>
      </c>
      <c r="BL661">
        <v>0</v>
      </c>
      <c r="BM661">
        <f>fun[[#This Row],[HalfBath]]+fun[[#This Row],[TOTBaseBath]]+fun[[#This Row],[FullBath]]</f>
        <v>2</v>
      </c>
      <c r="BN661">
        <v>3</v>
      </c>
      <c r="BO661">
        <v>1</v>
      </c>
      <c r="BP661" t="s">
        <v>124</v>
      </c>
      <c r="BQ661">
        <f>IF(fun[[#This Row],[KitchenQual]]="Ex",5,IF(fun[[#This Row],[KitchenQual]]="Gd",4,IF(fun[[#This Row],[KitchenQual]]="TA",3,IF(fun[[#This Row],[KitchenQual]]="Fa",2,0))))</f>
        <v>3</v>
      </c>
      <c r="BR661">
        <v>7</v>
      </c>
      <c r="BS661" t="s">
        <v>133</v>
      </c>
      <c r="BT661">
        <v>0</v>
      </c>
      <c r="BU661" t="s">
        <v>109</v>
      </c>
      <c r="BV661">
        <f>IF(fun[[#This Row],[FireplaceQu]]="Ex",5,IF(fun[[#This Row],[FireplaceQu]]="Gd",4,IF(fun[[#This Row],[FireplaceQu]]="TA",3,IF(fun[[#This Row],[FireplaceQu]]="Fa",2,0))))</f>
        <v>0</v>
      </c>
      <c r="BW661" t="s">
        <v>153</v>
      </c>
      <c r="BX661">
        <v>1968</v>
      </c>
      <c r="BY661" t="s">
        <v>183</v>
      </c>
      <c r="BZ661">
        <v>2</v>
      </c>
      <c r="CA661">
        <v>480</v>
      </c>
      <c r="CB661" t="s">
        <v>124</v>
      </c>
      <c r="CC661">
        <f>IF(fun[[#This Row],[GarageQual]]="Ex",5,IF(fun[[#This Row],[GarageQual]]="Gd",4,IF(fun[[#This Row],[GarageQual]]="TA",3,IF(fun[[#This Row],[GarageQual]]="Fa",2,IF(fun[[#This Row],[GarageQual]]="Po",1,0)))))</f>
        <v>3</v>
      </c>
      <c r="CD661" t="s">
        <v>124</v>
      </c>
      <c r="CE661">
        <f>IF(fun[[#This Row],[GarageCond]]="Ex",5,IF(fun[[#This Row],[GarageCond]]="Gd",4,IF(fun[[#This Row],[GarageCond]]="TA",3,IF(fun[[#This Row],[GarageCond]]="Fa",2,IF(fun[[#This Row],[GarageCond]]="Po",1,0)))))</f>
        <v>3</v>
      </c>
      <c r="CF661" t="s">
        <v>131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f>(0.5*fun[[#This Row],[WoodDeckSF]])+fun[[#This Row],[OpenPorchSF]]+(2*fun[[#This Row],[EnclosedPorch]])+(1.5*fun[[#This Row],[3SsnPorch]])+fun[[#This Row],[ScreenPorch]]</f>
        <v>0</v>
      </c>
      <c r="CM661">
        <v>0</v>
      </c>
      <c r="CN661" t="s">
        <v>109</v>
      </c>
      <c r="CO661">
        <f>IF(fun[[#This Row],[PoolQC]]="Ex",5,IF(fun[[#This Row],[PoolQC]]="Gd",4,IF(fun[[#This Row],[PoolQC]]="TA",3,IF(fun[[#This Row],[PoolQC]]="Fa",2,IF(fun[[#This Row],[PoolQC]]="Po",1,0)))))</f>
        <v>0</v>
      </c>
      <c r="CP661" t="s">
        <v>160</v>
      </c>
      <c r="CQ661" t="s">
        <v>109</v>
      </c>
      <c r="CR661">
        <v>0</v>
      </c>
      <c r="CS661">
        <v>3</v>
      </c>
      <c r="CT661">
        <v>2009</v>
      </c>
      <c r="CU661" t="s">
        <v>136</v>
      </c>
      <c r="CV661" t="s">
        <v>137</v>
      </c>
      <c r="CW661">
        <f>COUNTIF(fun[[#This Row],[Id]:[SaleCondition]],0)</f>
        <v>21</v>
      </c>
      <c r="CX661">
        <f>COUNTIF(fun[[#This Row],[Id]:[SaleCondition]],"NA")</f>
        <v>4</v>
      </c>
      <c r="CY66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661">
        <f>fun[NUM_ExCond]+fun[NUM_BsmtCond]+fun[NUM_GarCond]</f>
        <v>10</v>
      </c>
      <c r="DA6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6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62.5</v>
      </c>
      <c r="DC661">
        <v>167000</v>
      </c>
    </row>
    <row r="662" spans="1:107" x14ac:dyDescent="0.25">
      <c r="A662">
        <v>661</v>
      </c>
      <c r="B662">
        <v>60</v>
      </c>
      <c r="C662" t="s">
        <v>107</v>
      </c>
      <c r="D662">
        <f>IF(fun[[#This Row],[MSZoning]]="RL",1,0)</f>
        <v>1</v>
      </c>
      <c r="E662">
        <f>IF(fun[[#This Row],[rl]]="RM",1,0)</f>
        <v>0</v>
      </c>
      <c r="F662">
        <f>IF(fun[[#This Row],[rm]]="RH",1,0)</f>
        <v>0</v>
      </c>
      <c r="G662">
        <f>IF(fun[[#This Row],[rh]]="C (all)",1,0)</f>
        <v>0</v>
      </c>
      <c r="H662" t="s">
        <v>109</v>
      </c>
      <c r="I662">
        <f>IF(fun[[#This Row],[LotFrontage]]="NA",0,fun[[#This Row],[LotFrontage]])</f>
        <v>0</v>
      </c>
      <c r="J662">
        <v>12384</v>
      </c>
      <c r="K662" t="s">
        <v>108</v>
      </c>
      <c r="L662" t="s">
        <v>109</v>
      </c>
      <c r="M662" t="s">
        <v>110</v>
      </c>
      <c r="N662" t="s">
        <v>111</v>
      </c>
      <c r="O662" t="s">
        <v>112</v>
      </c>
      <c r="P662" t="s">
        <v>192</v>
      </c>
      <c r="Q662" t="s">
        <v>114</v>
      </c>
      <c r="R662" t="s">
        <v>164</v>
      </c>
      <c r="S662" t="s">
        <v>116</v>
      </c>
      <c r="T662" t="s">
        <v>116</v>
      </c>
      <c r="U662" t="s">
        <v>117</v>
      </c>
      <c r="V662" t="s">
        <v>118</v>
      </c>
      <c r="W662">
        <v>7</v>
      </c>
      <c r="X662">
        <v>7</v>
      </c>
      <c r="Y662">
        <v>1976</v>
      </c>
      <c r="Z662">
        <v>1976</v>
      </c>
      <c r="AA662" t="s">
        <v>119</v>
      </c>
      <c r="AB662" t="s">
        <v>120</v>
      </c>
      <c r="AC662" t="s">
        <v>187</v>
      </c>
      <c r="AD662" t="s">
        <v>187</v>
      </c>
      <c r="AE662" t="s">
        <v>122</v>
      </c>
      <c r="AF662">
        <v>233</v>
      </c>
      <c r="AG662" t="s">
        <v>124</v>
      </c>
      <c r="AH662">
        <f>IF(fun[[#This Row],[ExterQual]]="Ex",5,IF(fun[[#This Row],[ExterQual]]="Gd",4,IF(fun[[#This Row],[ExterQual]]="TA",3,IF(fun[[#This Row],[ExterQual]]="Fa",2,1))))</f>
        <v>3</v>
      </c>
      <c r="AI662" t="s">
        <v>124</v>
      </c>
      <c r="AJ662">
        <f>IF(fun[[#This Row],[ExterCond]]="Ex",5,IF(fun[[#This Row],[ExterCond]]="Gd",4,IF(fun[[#This Row],[ExterCond]]="TA",3,IF(fun[[#This Row],[ExterCond]]="Fa",2,1))))</f>
        <v>3</v>
      </c>
      <c r="AK662" t="s">
        <v>144</v>
      </c>
      <c r="AL662" t="s">
        <v>123</v>
      </c>
      <c r="AM662">
        <f>IF(fun[[#This Row],[BsmtQual]]="Ex",5,IF(fun[[#This Row],[BsmtQual]]="Gd",4,IF(fun[[#This Row],[BsmtQual]]="TA",3,IF(fun[[#This Row],[BsmtQual]]="Fa",2,IF(fun[[#This Row],[BsmtQual]]="Po",1,0)))))</f>
        <v>4</v>
      </c>
      <c r="AN662" t="s">
        <v>124</v>
      </c>
      <c r="AO662">
        <f>IF(fun[[#This Row],[BsmtCond]]="Ex",5,IF(fun[[#This Row],[BsmtCond]]="Gd",4,IF(fun[[#This Row],[BsmtCond]]="TA",3,IF(fun[[#This Row],[BsmtCond]]="Fa",2,IF(fun[[#This Row],[BsmtCond]]="Po",1,0)))))</f>
        <v>3</v>
      </c>
      <c r="AP662" t="s">
        <v>126</v>
      </c>
      <c r="AQ662">
        <f>IF(fun[[#This Row],[BsmtExposure]]="Gd",3,IF(fun[[#This Row],[BsmtExposure]]="Av",2,IF(fun[[#This Row],[BsmtExposure]]="Mn",1,0)))</f>
        <v>0</v>
      </c>
      <c r="AR662" t="s">
        <v>128</v>
      </c>
      <c r="AS662">
        <v>0</v>
      </c>
      <c r="AT662" t="s">
        <v>128</v>
      </c>
      <c r="AU662">
        <v>0</v>
      </c>
      <c r="AV662">
        <v>793</v>
      </c>
      <c r="AW662">
        <v>793</v>
      </c>
      <c r="AX662" t="s">
        <v>129</v>
      </c>
      <c r="AY662" t="s">
        <v>124</v>
      </c>
      <c r="AZ662">
        <f>IF(fun[[#This Row],[HeatingQC]]="Ex",5,IF(fun[[#This Row],[HeatingQC]]="Gd",4,IF(fun[[#This Row],[HeatingQC]]="TA",3,IF(fun[[#This Row],[HeatingQC]]="Fa",2,IF(fun[[#This Row],[HeatingQC]]="Po",1,0)))))</f>
        <v>3</v>
      </c>
      <c r="BA662" t="s">
        <v>131</v>
      </c>
      <c r="BB662" t="s">
        <v>132</v>
      </c>
      <c r="BC662">
        <v>1142</v>
      </c>
      <c r="BD662">
        <v>793</v>
      </c>
      <c r="BE662">
        <v>0</v>
      </c>
      <c r="BF662">
        <v>1935</v>
      </c>
      <c r="BG662">
        <f>LOG(fun[[#This Row],[GrLivArea]])</f>
        <v>3.2866809693549301</v>
      </c>
      <c r="BH662">
        <v>0</v>
      </c>
      <c r="BI662">
        <v>0</v>
      </c>
      <c r="BJ662">
        <f>fun[[#This Row],[BsmtFullBath]]+(0.5*fun[[#This Row],[BsmtHalfBath]])</f>
        <v>0</v>
      </c>
      <c r="BK662">
        <v>2</v>
      </c>
      <c r="BL662">
        <v>1</v>
      </c>
      <c r="BM662">
        <f>fun[[#This Row],[HalfBath]]+fun[[#This Row],[TOTBaseBath]]+fun[[#This Row],[FullBath]]</f>
        <v>3</v>
      </c>
      <c r="BN662">
        <v>3</v>
      </c>
      <c r="BO662">
        <v>1</v>
      </c>
      <c r="BP662" t="s">
        <v>124</v>
      </c>
      <c r="BQ662">
        <f>IF(fun[[#This Row],[KitchenQual]]="Ex",5,IF(fun[[#This Row],[KitchenQual]]="Gd",4,IF(fun[[#This Row],[KitchenQual]]="TA",3,IF(fun[[#This Row],[KitchenQual]]="Fa",2,0))))</f>
        <v>3</v>
      </c>
      <c r="BR662">
        <v>7</v>
      </c>
      <c r="BS662" t="s">
        <v>133</v>
      </c>
      <c r="BT662">
        <v>1</v>
      </c>
      <c r="BU662" t="s">
        <v>124</v>
      </c>
      <c r="BV662">
        <f>IF(fun[[#This Row],[FireplaceQu]]="Ex",5,IF(fun[[#This Row],[FireplaceQu]]="Gd",4,IF(fun[[#This Row],[FireplaceQu]]="TA",3,IF(fun[[#This Row],[FireplaceQu]]="Fa",2,0))))</f>
        <v>3</v>
      </c>
      <c r="BW662" t="s">
        <v>134</v>
      </c>
      <c r="BX662">
        <v>1976</v>
      </c>
      <c r="BY662" t="s">
        <v>135</v>
      </c>
      <c r="BZ662">
        <v>2</v>
      </c>
      <c r="CA662">
        <v>550</v>
      </c>
      <c r="CB662" t="s">
        <v>124</v>
      </c>
      <c r="CC662">
        <f>IF(fun[[#This Row],[GarageQual]]="Ex",5,IF(fun[[#This Row],[GarageQual]]="Gd",4,IF(fun[[#This Row],[GarageQual]]="TA",3,IF(fun[[#This Row],[GarageQual]]="Fa",2,IF(fun[[#This Row],[GarageQual]]="Po",1,0)))))</f>
        <v>3</v>
      </c>
      <c r="CD662" t="s">
        <v>124</v>
      </c>
      <c r="CE662">
        <f>IF(fun[[#This Row],[GarageCond]]="Ex",5,IF(fun[[#This Row],[GarageCond]]="Gd",4,IF(fun[[#This Row],[GarageCond]]="TA",3,IF(fun[[#This Row],[GarageCond]]="Fa",2,IF(fun[[#This Row],[GarageCond]]="Po",1,0)))))</f>
        <v>3</v>
      </c>
      <c r="CF662" t="s">
        <v>131</v>
      </c>
      <c r="CG662">
        <v>0</v>
      </c>
      <c r="CH662">
        <v>113</v>
      </c>
      <c r="CI662">
        <v>252</v>
      </c>
      <c r="CJ662">
        <v>0</v>
      </c>
      <c r="CK662">
        <v>0</v>
      </c>
      <c r="CL662">
        <f>(0.5*fun[[#This Row],[WoodDeckSF]])+fun[[#This Row],[OpenPorchSF]]+(2*fun[[#This Row],[EnclosedPorch]])+(1.5*fun[[#This Row],[3SsnPorch]])+fun[[#This Row],[ScreenPorch]]</f>
        <v>617</v>
      </c>
      <c r="CM662">
        <v>0</v>
      </c>
      <c r="CN662" t="s">
        <v>109</v>
      </c>
      <c r="CO662">
        <f>IF(fun[[#This Row],[PoolQC]]="Ex",5,IF(fun[[#This Row],[PoolQC]]="Gd",4,IF(fun[[#This Row],[PoolQC]]="TA",3,IF(fun[[#This Row],[PoolQC]]="Fa",2,IF(fun[[#This Row],[PoolQC]]="Po",1,0)))))</f>
        <v>0</v>
      </c>
      <c r="CP662" t="s">
        <v>109</v>
      </c>
      <c r="CQ662" t="s">
        <v>109</v>
      </c>
      <c r="CR662">
        <v>0</v>
      </c>
      <c r="CS662">
        <v>11</v>
      </c>
      <c r="CT662">
        <v>2007</v>
      </c>
      <c r="CU662" t="s">
        <v>136</v>
      </c>
      <c r="CV662" t="s">
        <v>137</v>
      </c>
      <c r="CW662">
        <f>COUNTIF(fun[[#This Row],[Id]:[SaleCondition]],0)</f>
        <v>17</v>
      </c>
      <c r="CX662">
        <f>COUNTIF(fun[[#This Row],[Id]:[SaleCondition]],"NA")</f>
        <v>5</v>
      </c>
      <c r="CY66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662">
        <f>fun[NUM_ExCond]+fun[NUM_BsmtCond]+fun[NUM_GarCond]</f>
        <v>9</v>
      </c>
      <c r="DA6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6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</v>
      </c>
      <c r="DC662">
        <v>197900</v>
      </c>
    </row>
    <row r="663" spans="1:107" x14ac:dyDescent="0.25">
      <c r="A663">
        <v>662</v>
      </c>
      <c r="B663">
        <v>60</v>
      </c>
      <c r="C663" t="s">
        <v>107</v>
      </c>
      <c r="D663">
        <f>IF(fun[[#This Row],[MSZoning]]="RL",1,0)</f>
        <v>1</v>
      </c>
      <c r="E663">
        <f>IF(fun[[#This Row],[rl]]="RM",1,0)</f>
        <v>0</v>
      </c>
      <c r="F663">
        <f>IF(fun[[#This Row],[rm]]="RH",1,0)</f>
        <v>0</v>
      </c>
      <c r="G663">
        <f>IF(fun[[#This Row],[rh]]="C (all)",1,0)</f>
        <v>0</v>
      </c>
      <c r="H663">
        <v>52</v>
      </c>
      <c r="I663">
        <f>IF(fun[[#This Row],[LotFrontage]]="NA",0,fun[[#This Row],[LotFrontage]])</f>
        <v>52</v>
      </c>
      <c r="J663">
        <v>46589</v>
      </c>
      <c r="K663" t="s">
        <v>108</v>
      </c>
      <c r="L663" t="s">
        <v>109</v>
      </c>
      <c r="M663" t="s">
        <v>186</v>
      </c>
      <c r="N663" t="s">
        <v>111</v>
      </c>
      <c r="O663" t="s">
        <v>112</v>
      </c>
      <c r="P663" t="s">
        <v>192</v>
      </c>
      <c r="Q663" t="s">
        <v>114</v>
      </c>
      <c r="R663" t="s">
        <v>155</v>
      </c>
      <c r="S663" t="s">
        <v>116</v>
      </c>
      <c r="T663" t="s">
        <v>116</v>
      </c>
      <c r="U663" t="s">
        <v>117</v>
      </c>
      <c r="V663" t="s">
        <v>118</v>
      </c>
      <c r="W663">
        <v>8</v>
      </c>
      <c r="X663">
        <v>7</v>
      </c>
      <c r="Y663">
        <v>1994</v>
      </c>
      <c r="Z663">
        <v>2005</v>
      </c>
      <c r="AA663" t="s">
        <v>178</v>
      </c>
      <c r="AB663" t="s">
        <v>120</v>
      </c>
      <c r="AC663" t="s">
        <v>121</v>
      </c>
      <c r="AD663" t="s">
        <v>121</v>
      </c>
      <c r="AE663" t="s">
        <v>122</v>
      </c>
      <c r="AF663">
        <v>528</v>
      </c>
      <c r="AG663" t="s">
        <v>123</v>
      </c>
      <c r="AH663">
        <f>IF(fun[[#This Row],[ExterQual]]="Ex",5,IF(fun[[#This Row],[ExterQual]]="Gd",4,IF(fun[[#This Row],[ExterQual]]="TA",3,IF(fun[[#This Row],[ExterQual]]="Fa",2,1))))</f>
        <v>4</v>
      </c>
      <c r="AI663" t="s">
        <v>124</v>
      </c>
      <c r="AJ663">
        <f>IF(fun[[#This Row],[ExterCond]]="Ex",5,IF(fun[[#This Row],[ExterCond]]="Gd",4,IF(fun[[#This Row],[ExterCond]]="TA",3,IF(fun[[#This Row],[ExterCond]]="Fa",2,1))))</f>
        <v>3</v>
      </c>
      <c r="AK663" t="s">
        <v>125</v>
      </c>
      <c r="AL663" t="s">
        <v>123</v>
      </c>
      <c r="AM663">
        <f>IF(fun[[#This Row],[BsmtQual]]="Ex",5,IF(fun[[#This Row],[BsmtQual]]="Gd",4,IF(fun[[#This Row],[BsmtQual]]="TA",3,IF(fun[[#This Row],[BsmtQual]]="Fa",2,IF(fun[[#This Row],[BsmtQual]]="Po",1,0)))))</f>
        <v>4</v>
      </c>
      <c r="AN663" t="s">
        <v>123</v>
      </c>
      <c r="AO663">
        <f>IF(fun[[#This Row],[BsmtCond]]="Ex",5,IF(fun[[#This Row],[BsmtCond]]="Gd",4,IF(fun[[#This Row],[BsmtCond]]="TA",3,IF(fun[[#This Row],[BsmtCond]]="Fa",2,IF(fun[[#This Row],[BsmtCond]]="Po",1,0)))))</f>
        <v>4</v>
      </c>
      <c r="AP663" t="s">
        <v>126</v>
      </c>
      <c r="AQ663">
        <f>IF(fun[[#This Row],[BsmtExposure]]="Gd",3,IF(fun[[#This Row],[BsmtExposure]]="Av",2,IF(fun[[#This Row],[BsmtExposure]]="Mn",1,0)))</f>
        <v>0</v>
      </c>
      <c r="AR663" t="s">
        <v>127</v>
      </c>
      <c r="AS663">
        <v>1361</v>
      </c>
      <c r="AT663" t="s">
        <v>179</v>
      </c>
      <c r="AU663">
        <v>180</v>
      </c>
      <c r="AV663">
        <v>88</v>
      </c>
      <c r="AW663">
        <v>1629</v>
      </c>
      <c r="AX663" t="s">
        <v>129</v>
      </c>
      <c r="AY663" t="s">
        <v>130</v>
      </c>
      <c r="AZ663">
        <f>IF(fun[[#This Row],[HeatingQC]]="Ex",5,IF(fun[[#This Row],[HeatingQC]]="Gd",4,IF(fun[[#This Row],[HeatingQC]]="TA",3,IF(fun[[#This Row],[HeatingQC]]="Fa",2,IF(fun[[#This Row],[HeatingQC]]="Po",1,0)))))</f>
        <v>5</v>
      </c>
      <c r="BA663" t="s">
        <v>131</v>
      </c>
      <c r="BB663" t="s">
        <v>132</v>
      </c>
      <c r="BC663">
        <v>1686</v>
      </c>
      <c r="BD663">
        <v>762</v>
      </c>
      <c r="BE663">
        <v>0</v>
      </c>
      <c r="BF663">
        <v>2448</v>
      </c>
      <c r="BG663">
        <f>LOG(fun[[#This Row],[GrLivArea]])</f>
        <v>3.3888114134735234</v>
      </c>
      <c r="BH663">
        <v>1</v>
      </c>
      <c r="BI663">
        <v>0</v>
      </c>
      <c r="BJ663">
        <f>fun[[#This Row],[BsmtFullBath]]+(0.5*fun[[#This Row],[BsmtHalfBath]])</f>
        <v>1</v>
      </c>
      <c r="BK663">
        <v>2</v>
      </c>
      <c r="BL663">
        <v>1</v>
      </c>
      <c r="BM663">
        <f>fun[[#This Row],[HalfBath]]+fun[[#This Row],[TOTBaseBath]]+fun[[#This Row],[FullBath]]</f>
        <v>4</v>
      </c>
      <c r="BN663">
        <v>4</v>
      </c>
      <c r="BO663">
        <v>1</v>
      </c>
      <c r="BP663" t="s">
        <v>123</v>
      </c>
      <c r="BQ663">
        <f>IF(fun[[#This Row],[KitchenQual]]="Ex",5,IF(fun[[#This Row],[KitchenQual]]="Gd",4,IF(fun[[#This Row],[KitchenQual]]="TA",3,IF(fun[[#This Row],[KitchenQual]]="Fa",2,0))))</f>
        <v>4</v>
      </c>
      <c r="BR663">
        <v>8</v>
      </c>
      <c r="BS663" t="s">
        <v>133</v>
      </c>
      <c r="BT663">
        <v>1</v>
      </c>
      <c r="BU663" t="s">
        <v>124</v>
      </c>
      <c r="BV663">
        <f>IF(fun[[#This Row],[FireplaceQu]]="Ex",5,IF(fun[[#This Row],[FireplaceQu]]="Gd",4,IF(fun[[#This Row],[FireplaceQu]]="TA",3,IF(fun[[#This Row],[FireplaceQu]]="Fa",2,0))))</f>
        <v>3</v>
      </c>
      <c r="BW663" t="s">
        <v>134</v>
      </c>
      <c r="BX663">
        <v>1994</v>
      </c>
      <c r="BY663" t="s">
        <v>135</v>
      </c>
      <c r="BZ663">
        <v>3</v>
      </c>
      <c r="CA663">
        <v>711</v>
      </c>
      <c r="CB663" t="s">
        <v>124</v>
      </c>
      <c r="CC663">
        <f>IF(fun[[#This Row],[GarageQual]]="Ex",5,IF(fun[[#This Row],[GarageQual]]="Gd",4,IF(fun[[#This Row],[GarageQual]]="TA",3,IF(fun[[#This Row],[GarageQual]]="Fa",2,IF(fun[[#This Row],[GarageQual]]="Po",1,0)))))</f>
        <v>3</v>
      </c>
      <c r="CD663" t="s">
        <v>124</v>
      </c>
      <c r="CE663">
        <f>IF(fun[[#This Row],[GarageCond]]="Ex",5,IF(fun[[#This Row],[GarageCond]]="Gd",4,IF(fun[[#This Row],[GarageCond]]="TA",3,IF(fun[[#This Row],[GarageCond]]="Fa",2,IF(fun[[#This Row],[GarageCond]]="Po",1,0)))))</f>
        <v>3</v>
      </c>
      <c r="CF663" t="s">
        <v>131</v>
      </c>
      <c r="CG663">
        <v>517</v>
      </c>
      <c r="CH663">
        <v>76</v>
      </c>
      <c r="CI663">
        <v>0</v>
      </c>
      <c r="CJ663">
        <v>0</v>
      </c>
      <c r="CK663">
        <v>0</v>
      </c>
      <c r="CL663">
        <f>(0.5*fun[[#This Row],[WoodDeckSF]])+fun[[#This Row],[OpenPorchSF]]+(2*fun[[#This Row],[EnclosedPorch]])+(1.5*fun[[#This Row],[3SsnPorch]])+fun[[#This Row],[ScreenPorch]]</f>
        <v>334.5</v>
      </c>
      <c r="CM663">
        <v>0</v>
      </c>
      <c r="CN663" t="s">
        <v>109</v>
      </c>
      <c r="CO663">
        <f>IF(fun[[#This Row],[PoolQC]]="Ex",5,IF(fun[[#This Row],[PoolQC]]="Gd",4,IF(fun[[#This Row],[PoolQC]]="TA",3,IF(fun[[#This Row],[PoolQC]]="Fa",2,IF(fun[[#This Row],[PoolQC]]="Po",1,0)))))</f>
        <v>0</v>
      </c>
      <c r="CP663" t="s">
        <v>109</v>
      </c>
      <c r="CQ663" t="s">
        <v>109</v>
      </c>
      <c r="CR663">
        <v>0</v>
      </c>
      <c r="CS663">
        <v>7</v>
      </c>
      <c r="CT663">
        <v>2009</v>
      </c>
      <c r="CU663" t="s">
        <v>136</v>
      </c>
      <c r="CV663" t="s">
        <v>137</v>
      </c>
      <c r="CW663">
        <f>COUNTIF(fun[[#This Row],[Id]:[SaleCondition]],0)</f>
        <v>12</v>
      </c>
      <c r="CX663">
        <f>COUNTIF(fun[[#This Row],[Id]:[SaleCondition]],"NA")</f>
        <v>4</v>
      </c>
      <c r="CY663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663">
        <f>fun[NUM_ExCond]+fun[NUM_BsmtCond]+fun[NUM_GarCond]</f>
        <v>10</v>
      </c>
      <c r="DA6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136</v>
      </c>
      <c r="DB6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94.083333333333329</v>
      </c>
      <c r="DC663">
        <v>402000</v>
      </c>
    </row>
    <row r="664" spans="1:107" x14ac:dyDescent="0.25">
      <c r="A664">
        <v>663</v>
      </c>
      <c r="B664">
        <v>20</v>
      </c>
      <c r="C664" t="s">
        <v>107</v>
      </c>
      <c r="D664">
        <f>IF(fun[[#This Row],[MSZoning]]="RL",1,0)</f>
        <v>1</v>
      </c>
      <c r="E664">
        <f>IF(fun[[#This Row],[rl]]="RM",1,0)</f>
        <v>0</v>
      </c>
      <c r="F664">
        <f>IF(fun[[#This Row],[rm]]="RH",1,0)</f>
        <v>0</v>
      </c>
      <c r="G664">
        <f>IF(fun[[#This Row],[rh]]="C (all)",1,0)</f>
        <v>0</v>
      </c>
      <c r="H664">
        <v>120</v>
      </c>
      <c r="I664">
        <f>IF(fun[[#This Row],[LotFrontage]]="NA",0,fun[[#This Row],[LotFrontage]])</f>
        <v>120</v>
      </c>
      <c r="J664">
        <v>13560</v>
      </c>
      <c r="K664" t="s">
        <v>108</v>
      </c>
      <c r="L664" t="s">
        <v>109</v>
      </c>
      <c r="M664" t="s">
        <v>110</v>
      </c>
      <c r="N664" t="s">
        <v>111</v>
      </c>
      <c r="O664" t="s">
        <v>112</v>
      </c>
      <c r="P664" t="s">
        <v>148</v>
      </c>
      <c r="Q664" t="s">
        <v>114</v>
      </c>
      <c r="R664" t="s">
        <v>188</v>
      </c>
      <c r="S664" t="s">
        <v>116</v>
      </c>
      <c r="T664" t="s">
        <v>116</v>
      </c>
      <c r="U664" t="s">
        <v>117</v>
      </c>
      <c r="V664" t="s">
        <v>141</v>
      </c>
      <c r="W664">
        <v>6</v>
      </c>
      <c r="X664">
        <v>3</v>
      </c>
      <c r="Y664">
        <v>1968</v>
      </c>
      <c r="Z664">
        <v>1968</v>
      </c>
      <c r="AA664" t="s">
        <v>178</v>
      </c>
      <c r="AB664" t="s">
        <v>120</v>
      </c>
      <c r="AC664" t="s">
        <v>150</v>
      </c>
      <c r="AD664" t="s">
        <v>150</v>
      </c>
      <c r="AE664" t="s">
        <v>122</v>
      </c>
      <c r="AF664">
        <v>216</v>
      </c>
      <c r="AG664" t="s">
        <v>124</v>
      </c>
      <c r="AH664">
        <f>IF(fun[[#This Row],[ExterQual]]="Ex",5,IF(fun[[#This Row],[ExterQual]]="Gd",4,IF(fun[[#This Row],[ExterQual]]="TA",3,IF(fun[[#This Row],[ExterQual]]="Fa",2,1))))</f>
        <v>3</v>
      </c>
      <c r="AI664" t="s">
        <v>124</v>
      </c>
      <c r="AJ664">
        <f>IF(fun[[#This Row],[ExterCond]]="Ex",5,IF(fun[[#This Row],[ExterCond]]="Gd",4,IF(fun[[#This Row],[ExterCond]]="TA",3,IF(fun[[#This Row],[ExterCond]]="Fa",2,1))))</f>
        <v>3</v>
      </c>
      <c r="AK664" t="s">
        <v>144</v>
      </c>
      <c r="AL664" t="s">
        <v>173</v>
      </c>
      <c r="AM664">
        <f>IF(fun[[#This Row],[BsmtQual]]="Ex",5,IF(fun[[#This Row],[BsmtQual]]="Gd",4,IF(fun[[#This Row],[BsmtQual]]="TA",3,IF(fun[[#This Row],[BsmtQual]]="Fa",2,IF(fun[[#This Row],[BsmtQual]]="Po",1,0)))))</f>
        <v>2</v>
      </c>
      <c r="AN664" t="s">
        <v>173</v>
      </c>
      <c r="AO664">
        <f>IF(fun[[#This Row],[BsmtCond]]="Ex",5,IF(fun[[#This Row],[BsmtCond]]="Gd",4,IF(fun[[#This Row],[BsmtCond]]="TA",3,IF(fun[[#This Row],[BsmtCond]]="Fa",2,IF(fun[[#This Row],[BsmtCond]]="Po",1,0)))))</f>
        <v>2</v>
      </c>
      <c r="AP664" t="s">
        <v>126</v>
      </c>
      <c r="AQ664">
        <f>IF(fun[[#This Row],[BsmtExposure]]="Gd",3,IF(fun[[#This Row],[BsmtExposure]]="Av",2,IF(fun[[#This Row],[BsmtExposure]]="Mn",1,0)))</f>
        <v>0</v>
      </c>
      <c r="AR664" t="s">
        <v>128</v>
      </c>
      <c r="AS664">
        <v>0</v>
      </c>
      <c r="AT664" t="s">
        <v>128</v>
      </c>
      <c r="AU664">
        <v>0</v>
      </c>
      <c r="AV664">
        <v>1392</v>
      </c>
      <c r="AW664">
        <v>1392</v>
      </c>
      <c r="AX664" t="s">
        <v>129</v>
      </c>
      <c r="AY664" t="s">
        <v>123</v>
      </c>
      <c r="AZ664">
        <f>IF(fun[[#This Row],[HeatingQC]]="Ex",5,IF(fun[[#This Row],[HeatingQC]]="Gd",4,IF(fun[[#This Row],[HeatingQC]]="TA",3,IF(fun[[#This Row],[HeatingQC]]="Fa",2,IF(fun[[#This Row],[HeatingQC]]="Po",1,0)))))</f>
        <v>4</v>
      </c>
      <c r="BA664" t="s">
        <v>131</v>
      </c>
      <c r="BB664" t="s">
        <v>132</v>
      </c>
      <c r="BC664">
        <v>1392</v>
      </c>
      <c r="BD664">
        <v>0</v>
      </c>
      <c r="BE664">
        <v>0</v>
      </c>
      <c r="BF664">
        <v>1392</v>
      </c>
      <c r="BG664">
        <f>LOG(fun[[#This Row],[GrLivArea]])</f>
        <v>3.1436392352745433</v>
      </c>
      <c r="BH664">
        <v>1</v>
      </c>
      <c r="BI664">
        <v>0</v>
      </c>
      <c r="BJ664">
        <f>fun[[#This Row],[BsmtFullBath]]+(0.5*fun[[#This Row],[BsmtHalfBath]])</f>
        <v>1</v>
      </c>
      <c r="BK664">
        <v>1</v>
      </c>
      <c r="BL664">
        <v>0</v>
      </c>
      <c r="BM664">
        <f>fun[[#This Row],[HalfBath]]+fun[[#This Row],[TOTBaseBath]]+fun[[#This Row],[FullBath]]</f>
        <v>2</v>
      </c>
      <c r="BN664">
        <v>2</v>
      </c>
      <c r="BO664">
        <v>1</v>
      </c>
      <c r="BP664" t="s">
        <v>124</v>
      </c>
      <c r="BQ664">
        <f>IF(fun[[#This Row],[KitchenQual]]="Ex",5,IF(fun[[#This Row],[KitchenQual]]="Gd",4,IF(fun[[#This Row],[KitchenQual]]="TA",3,IF(fun[[#This Row],[KitchenQual]]="Fa",2,0))))</f>
        <v>3</v>
      </c>
      <c r="BR664">
        <v>5</v>
      </c>
      <c r="BS664" t="s">
        <v>270</v>
      </c>
      <c r="BT664">
        <v>2</v>
      </c>
      <c r="BU664" t="s">
        <v>124</v>
      </c>
      <c r="BV664">
        <f>IF(fun[[#This Row],[FireplaceQu]]="Ex",5,IF(fun[[#This Row],[FireplaceQu]]="Gd",4,IF(fun[[#This Row],[FireplaceQu]]="TA",3,IF(fun[[#This Row],[FireplaceQu]]="Fa",2,0))))</f>
        <v>3</v>
      </c>
      <c r="BW664" t="s">
        <v>134</v>
      </c>
      <c r="BX664">
        <v>1968</v>
      </c>
      <c r="BY664" t="s">
        <v>135</v>
      </c>
      <c r="BZ664">
        <v>2</v>
      </c>
      <c r="CA664">
        <v>576</v>
      </c>
      <c r="CB664" t="s">
        <v>124</v>
      </c>
      <c r="CC664">
        <f>IF(fun[[#This Row],[GarageQual]]="Ex",5,IF(fun[[#This Row],[GarageQual]]="Gd",4,IF(fun[[#This Row],[GarageQual]]="TA",3,IF(fun[[#This Row],[GarageQual]]="Fa",2,IF(fun[[#This Row],[GarageQual]]="Po",1,0)))))</f>
        <v>3</v>
      </c>
      <c r="CD664" t="s">
        <v>124</v>
      </c>
      <c r="CE664">
        <f>IF(fun[[#This Row],[GarageCond]]="Ex",5,IF(fun[[#This Row],[GarageCond]]="Gd",4,IF(fun[[#This Row],[GarageCond]]="TA",3,IF(fun[[#This Row],[GarageCond]]="Fa",2,IF(fun[[#This Row],[GarageCond]]="Po",1,0)))))</f>
        <v>3</v>
      </c>
      <c r="CF664" t="s">
        <v>131</v>
      </c>
      <c r="CG664">
        <v>0</v>
      </c>
      <c r="CH664">
        <v>0</v>
      </c>
      <c r="CI664">
        <v>240</v>
      </c>
      <c r="CJ664">
        <v>0</v>
      </c>
      <c r="CK664">
        <v>0</v>
      </c>
      <c r="CL664">
        <f>(0.5*fun[[#This Row],[WoodDeckSF]])+fun[[#This Row],[OpenPorchSF]]+(2*fun[[#This Row],[EnclosedPorch]])+(1.5*fun[[#This Row],[3SsnPorch]])+fun[[#This Row],[ScreenPorch]]</f>
        <v>480</v>
      </c>
      <c r="CM664">
        <v>0</v>
      </c>
      <c r="CN664" t="s">
        <v>109</v>
      </c>
      <c r="CO664">
        <f>IF(fun[[#This Row],[PoolQC]]="Ex",5,IF(fun[[#This Row],[PoolQC]]="Gd",4,IF(fun[[#This Row],[PoolQC]]="TA",3,IF(fun[[#This Row],[PoolQC]]="Fa",2,IF(fun[[#This Row],[PoolQC]]="Po",1,0)))))</f>
        <v>0</v>
      </c>
      <c r="CP664" t="s">
        <v>109</v>
      </c>
      <c r="CQ664" t="s">
        <v>109</v>
      </c>
      <c r="CR664">
        <v>0</v>
      </c>
      <c r="CS664">
        <v>7</v>
      </c>
      <c r="CT664">
        <v>2009</v>
      </c>
      <c r="CU664" t="s">
        <v>136</v>
      </c>
      <c r="CV664" t="s">
        <v>137</v>
      </c>
      <c r="CW664">
        <f>COUNTIF(fun[[#This Row],[Id]:[SaleCondition]],0)</f>
        <v>17</v>
      </c>
      <c r="CX664">
        <f>COUNTIF(fun[[#This Row],[Id]:[SaleCondition]],"NA")</f>
        <v>4</v>
      </c>
      <c r="CY66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664">
        <f>fun[NUM_ExCond]+fun[NUM_BsmtCond]+fun[NUM_GarCond]</f>
        <v>8</v>
      </c>
      <c r="DA6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6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44.333333333333329</v>
      </c>
      <c r="DC664">
        <v>110000</v>
      </c>
    </row>
    <row r="665" spans="1:107" x14ac:dyDescent="0.25">
      <c r="A665">
        <v>664</v>
      </c>
      <c r="B665">
        <v>85</v>
      </c>
      <c r="C665" t="s">
        <v>107</v>
      </c>
      <c r="D665">
        <f>IF(fun[[#This Row],[MSZoning]]="RL",1,0)</f>
        <v>1</v>
      </c>
      <c r="E665">
        <f>IF(fun[[#This Row],[rl]]="RM",1,0)</f>
        <v>0</v>
      </c>
      <c r="F665">
        <f>IF(fun[[#This Row],[rm]]="RH",1,0)</f>
        <v>0</v>
      </c>
      <c r="G665">
        <f>IF(fun[[#This Row],[rh]]="C (all)",1,0)</f>
        <v>0</v>
      </c>
      <c r="H665">
        <v>90</v>
      </c>
      <c r="I665">
        <f>IF(fun[[#This Row],[LotFrontage]]="NA",0,fun[[#This Row],[LotFrontage]])</f>
        <v>90</v>
      </c>
      <c r="J665">
        <v>10012</v>
      </c>
      <c r="K665" t="s">
        <v>108</v>
      </c>
      <c r="L665" t="s">
        <v>109</v>
      </c>
      <c r="M665" t="s">
        <v>110</v>
      </c>
      <c r="N665" t="s">
        <v>111</v>
      </c>
      <c r="O665" t="s">
        <v>112</v>
      </c>
      <c r="P665" t="s">
        <v>113</v>
      </c>
      <c r="Q665" t="s">
        <v>114</v>
      </c>
      <c r="R665" t="s">
        <v>211</v>
      </c>
      <c r="S665" t="s">
        <v>116</v>
      </c>
      <c r="T665" t="s">
        <v>116</v>
      </c>
      <c r="U665" t="s">
        <v>117</v>
      </c>
      <c r="V665" t="s">
        <v>217</v>
      </c>
      <c r="W665">
        <v>4</v>
      </c>
      <c r="X665">
        <v>5</v>
      </c>
      <c r="Y665">
        <v>1972</v>
      </c>
      <c r="Z665">
        <v>1972</v>
      </c>
      <c r="AA665" t="s">
        <v>119</v>
      </c>
      <c r="AB665" t="s">
        <v>120</v>
      </c>
      <c r="AC665" t="s">
        <v>187</v>
      </c>
      <c r="AD665" t="s">
        <v>187</v>
      </c>
      <c r="AE665" t="s">
        <v>143</v>
      </c>
      <c r="AF665">
        <v>0</v>
      </c>
      <c r="AG665" t="s">
        <v>124</v>
      </c>
      <c r="AH665">
        <f>IF(fun[[#This Row],[ExterQual]]="Ex",5,IF(fun[[#This Row],[ExterQual]]="Gd",4,IF(fun[[#This Row],[ExterQual]]="TA",3,IF(fun[[#This Row],[ExterQual]]="Fa",2,1))))</f>
        <v>3</v>
      </c>
      <c r="AI665" t="s">
        <v>124</v>
      </c>
      <c r="AJ665">
        <f>IF(fun[[#This Row],[ExterCond]]="Ex",5,IF(fun[[#This Row],[ExterCond]]="Gd",4,IF(fun[[#This Row],[ExterCond]]="TA",3,IF(fun[[#This Row],[ExterCond]]="Fa",2,1))))</f>
        <v>3</v>
      </c>
      <c r="AK665" t="s">
        <v>144</v>
      </c>
      <c r="AL665" t="s">
        <v>123</v>
      </c>
      <c r="AM665">
        <f>IF(fun[[#This Row],[BsmtQual]]="Ex",5,IF(fun[[#This Row],[BsmtQual]]="Gd",4,IF(fun[[#This Row],[BsmtQual]]="TA",3,IF(fun[[#This Row],[BsmtQual]]="Fa",2,IF(fun[[#This Row],[BsmtQual]]="Po",1,0)))))</f>
        <v>4</v>
      </c>
      <c r="AN665" t="s">
        <v>124</v>
      </c>
      <c r="AO665">
        <f>IF(fun[[#This Row],[BsmtCond]]="Ex",5,IF(fun[[#This Row],[BsmtCond]]="Gd",4,IF(fun[[#This Row],[BsmtCond]]="TA",3,IF(fun[[#This Row],[BsmtCond]]="Fa",2,IF(fun[[#This Row],[BsmtCond]]="Po",1,0)))))</f>
        <v>3</v>
      </c>
      <c r="AP665" t="s">
        <v>156</v>
      </c>
      <c r="AQ665">
        <f>IF(fun[[#This Row],[BsmtExposure]]="Gd",3,IF(fun[[#This Row],[BsmtExposure]]="Av",2,IF(fun[[#This Row],[BsmtExposure]]="Mn",1,0)))</f>
        <v>2</v>
      </c>
      <c r="AR665" t="s">
        <v>167</v>
      </c>
      <c r="AS665">
        <v>920</v>
      </c>
      <c r="AT665" t="s">
        <v>179</v>
      </c>
      <c r="AU665">
        <v>180</v>
      </c>
      <c r="AV665">
        <v>38</v>
      </c>
      <c r="AW665">
        <v>1138</v>
      </c>
      <c r="AX665" t="s">
        <v>129</v>
      </c>
      <c r="AY665" t="s">
        <v>124</v>
      </c>
      <c r="AZ665">
        <f>IF(fun[[#This Row],[HeatingQC]]="Ex",5,IF(fun[[#This Row],[HeatingQC]]="Gd",4,IF(fun[[#This Row],[HeatingQC]]="TA",3,IF(fun[[#This Row],[HeatingQC]]="Fa",2,IF(fun[[#This Row],[HeatingQC]]="Po",1,0)))))</f>
        <v>3</v>
      </c>
      <c r="BA665" t="s">
        <v>131</v>
      </c>
      <c r="BB665" t="s">
        <v>132</v>
      </c>
      <c r="BC665">
        <v>1181</v>
      </c>
      <c r="BD665">
        <v>0</v>
      </c>
      <c r="BE665">
        <v>0</v>
      </c>
      <c r="BF665">
        <v>1181</v>
      </c>
      <c r="BG665">
        <f>LOG(fun[[#This Row],[GrLivArea]])</f>
        <v>3.0722498976135149</v>
      </c>
      <c r="BH665">
        <v>1</v>
      </c>
      <c r="BI665">
        <v>0</v>
      </c>
      <c r="BJ665">
        <f>fun[[#This Row],[BsmtFullBath]]+(0.5*fun[[#This Row],[BsmtHalfBath]])</f>
        <v>1</v>
      </c>
      <c r="BK665">
        <v>2</v>
      </c>
      <c r="BL665">
        <v>0</v>
      </c>
      <c r="BM665">
        <f>fun[[#This Row],[HalfBath]]+fun[[#This Row],[TOTBaseBath]]+fun[[#This Row],[FullBath]]</f>
        <v>3</v>
      </c>
      <c r="BN665">
        <v>3</v>
      </c>
      <c r="BO665">
        <v>1</v>
      </c>
      <c r="BP665" t="s">
        <v>124</v>
      </c>
      <c r="BQ665">
        <f>IF(fun[[#This Row],[KitchenQual]]="Ex",5,IF(fun[[#This Row],[KitchenQual]]="Gd",4,IF(fun[[#This Row],[KitchenQual]]="TA",3,IF(fun[[#This Row],[KitchenQual]]="Fa",2,0))))</f>
        <v>3</v>
      </c>
      <c r="BR665">
        <v>6</v>
      </c>
      <c r="BS665" t="s">
        <v>133</v>
      </c>
      <c r="BT665">
        <v>0</v>
      </c>
      <c r="BU665" t="s">
        <v>109</v>
      </c>
      <c r="BV665">
        <f>IF(fun[[#This Row],[FireplaceQu]]="Ex",5,IF(fun[[#This Row],[FireplaceQu]]="Gd",4,IF(fun[[#This Row],[FireplaceQu]]="TA",3,IF(fun[[#This Row],[FireplaceQu]]="Fa",2,0))))</f>
        <v>0</v>
      </c>
      <c r="BW665" t="s">
        <v>153</v>
      </c>
      <c r="BX665">
        <v>1974</v>
      </c>
      <c r="BY665" t="s">
        <v>135</v>
      </c>
      <c r="BZ665">
        <v>2</v>
      </c>
      <c r="CA665">
        <v>588</v>
      </c>
      <c r="CB665" t="s">
        <v>124</v>
      </c>
      <c r="CC665">
        <f>IF(fun[[#This Row],[GarageQual]]="Ex",5,IF(fun[[#This Row],[GarageQual]]="Gd",4,IF(fun[[#This Row],[GarageQual]]="TA",3,IF(fun[[#This Row],[GarageQual]]="Fa",2,IF(fun[[#This Row],[GarageQual]]="Po",1,0)))))</f>
        <v>3</v>
      </c>
      <c r="CD665" t="s">
        <v>124</v>
      </c>
      <c r="CE665">
        <f>IF(fun[[#This Row],[GarageCond]]="Ex",5,IF(fun[[#This Row],[GarageCond]]="Gd",4,IF(fun[[#This Row],[GarageCond]]="TA",3,IF(fun[[#This Row],[GarageCond]]="Fa",2,IF(fun[[#This Row],[GarageCond]]="Po",1,0)))))</f>
        <v>3</v>
      </c>
      <c r="CF665" t="s">
        <v>131</v>
      </c>
      <c r="CG665">
        <v>0</v>
      </c>
      <c r="CH665">
        <v>0</v>
      </c>
      <c r="CI665">
        <v>180</v>
      </c>
      <c r="CJ665">
        <v>0</v>
      </c>
      <c r="CK665">
        <v>0</v>
      </c>
      <c r="CL665">
        <f>(0.5*fun[[#This Row],[WoodDeckSF]])+fun[[#This Row],[OpenPorchSF]]+(2*fun[[#This Row],[EnclosedPorch]])+(1.5*fun[[#This Row],[3SsnPorch]])+fun[[#This Row],[ScreenPorch]]</f>
        <v>360</v>
      </c>
      <c r="CM665">
        <v>0</v>
      </c>
      <c r="CN665" t="s">
        <v>109</v>
      </c>
      <c r="CO665">
        <f>IF(fun[[#This Row],[PoolQC]]="Ex",5,IF(fun[[#This Row],[PoolQC]]="Gd",4,IF(fun[[#This Row],[PoolQC]]="TA",3,IF(fun[[#This Row],[PoolQC]]="Fa",2,IF(fun[[#This Row],[PoolQC]]="Po",1,0)))))</f>
        <v>0</v>
      </c>
      <c r="CP665" t="s">
        <v>160</v>
      </c>
      <c r="CQ665" t="s">
        <v>109</v>
      </c>
      <c r="CR665">
        <v>0</v>
      </c>
      <c r="CS665">
        <v>4</v>
      </c>
      <c r="CT665">
        <v>2008</v>
      </c>
      <c r="CU665" t="s">
        <v>136</v>
      </c>
      <c r="CV665" t="s">
        <v>137</v>
      </c>
      <c r="CW665">
        <f>COUNTIF(fun[[#This Row],[Id]:[SaleCondition]],0)</f>
        <v>17</v>
      </c>
      <c r="CX665">
        <f>COUNTIF(fun[[#This Row],[Id]:[SaleCondition]],"NA")</f>
        <v>4</v>
      </c>
      <c r="CY66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665">
        <f>fun[NUM_ExCond]+fun[NUM_BsmtCond]+fun[NUM_GarCond]</f>
        <v>9</v>
      </c>
      <c r="DA6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6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</v>
      </c>
      <c r="DC665">
        <v>137500</v>
      </c>
    </row>
    <row r="666" spans="1:107" x14ac:dyDescent="0.25">
      <c r="A666">
        <v>665</v>
      </c>
      <c r="B666">
        <v>20</v>
      </c>
      <c r="C666" t="s">
        <v>107</v>
      </c>
      <c r="D666">
        <f>IF(fun[[#This Row],[MSZoning]]="RL",1,0)</f>
        <v>1</v>
      </c>
      <c r="E666">
        <f>IF(fun[[#This Row],[rl]]="RM",1,0)</f>
        <v>0</v>
      </c>
      <c r="F666">
        <f>IF(fun[[#This Row],[rm]]="RH",1,0)</f>
        <v>0</v>
      </c>
      <c r="G666">
        <f>IF(fun[[#This Row],[rh]]="C (all)",1,0)</f>
        <v>0</v>
      </c>
      <c r="H666">
        <v>49</v>
      </c>
      <c r="I666">
        <f>IF(fun[[#This Row],[LotFrontage]]="NA",0,fun[[#This Row],[LotFrontage]])</f>
        <v>49</v>
      </c>
      <c r="J666">
        <v>20896</v>
      </c>
      <c r="K666" t="s">
        <v>108</v>
      </c>
      <c r="L666" t="s">
        <v>109</v>
      </c>
      <c r="M666" t="s">
        <v>186</v>
      </c>
      <c r="N666" t="s">
        <v>111</v>
      </c>
      <c r="O666" t="s">
        <v>112</v>
      </c>
      <c r="P666" t="s">
        <v>192</v>
      </c>
      <c r="Q666" t="s">
        <v>114</v>
      </c>
      <c r="R666" t="s">
        <v>162</v>
      </c>
      <c r="S666" t="s">
        <v>228</v>
      </c>
      <c r="T666" t="s">
        <v>116</v>
      </c>
      <c r="U666" t="s">
        <v>117</v>
      </c>
      <c r="V666" t="s">
        <v>141</v>
      </c>
      <c r="W666">
        <v>8</v>
      </c>
      <c r="X666">
        <v>5</v>
      </c>
      <c r="Y666">
        <v>2005</v>
      </c>
      <c r="Z666">
        <v>2006</v>
      </c>
      <c r="AA666" t="s">
        <v>119</v>
      </c>
      <c r="AB666" t="s">
        <v>120</v>
      </c>
      <c r="AC666" t="s">
        <v>121</v>
      </c>
      <c r="AD666" t="s">
        <v>121</v>
      </c>
      <c r="AE666" t="s">
        <v>143</v>
      </c>
      <c r="AF666">
        <v>0</v>
      </c>
      <c r="AG666" t="s">
        <v>123</v>
      </c>
      <c r="AH666">
        <f>IF(fun[[#This Row],[ExterQual]]="Ex",5,IF(fun[[#This Row],[ExterQual]]="Gd",4,IF(fun[[#This Row],[ExterQual]]="TA",3,IF(fun[[#This Row],[ExterQual]]="Fa",2,1))))</f>
        <v>4</v>
      </c>
      <c r="AI666" t="s">
        <v>124</v>
      </c>
      <c r="AJ666">
        <f>IF(fun[[#This Row],[ExterCond]]="Ex",5,IF(fun[[#This Row],[ExterCond]]="Gd",4,IF(fun[[#This Row],[ExterCond]]="TA",3,IF(fun[[#This Row],[ExterCond]]="Fa",2,1))))</f>
        <v>3</v>
      </c>
      <c r="AK666" t="s">
        <v>125</v>
      </c>
      <c r="AL666" t="s">
        <v>130</v>
      </c>
      <c r="AM666">
        <f>IF(fun[[#This Row],[BsmtQual]]="Ex",5,IF(fun[[#This Row],[BsmtQual]]="Gd",4,IF(fun[[#This Row],[BsmtQual]]="TA",3,IF(fun[[#This Row],[BsmtQual]]="Fa",2,IF(fun[[#This Row],[BsmtQual]]="Po",1,0)))))</f>
        <v>5</v>
      </c>
      <c r="AN666" t="s">
        <v>124</v>
      </c>
      <c r="AO666">
        <f>IF(fun[[#This Row],[BsmtCond]]="Ex",5,IF(fun[[#This Row],[BsmtCond]]="Gd",4,IF(fun[[#This Row],[BsmtCond]]="TA",3,IF(fun[[#This Row],[BsmtCond]]="Fa",2,IF(fun[[#This Row],[BsmtCond]]="Po",1,0)))))</f>
        <v>3</v>
      </c>
      <c r="AP666" t="s">
        <v>147</v>
      </c>
      <c r="AQ666">
        <f>IF(fun[[#This Row],[BsmtExposure]]="Gd",3,IF(fun[[#This Row],[BsmtExposure]]="Av",2,IF(fun[[#This Row],[BsmtExposure]]="Mn",1,0)))</f>
        <v>1</v>
      </c>
      <c r="AR666" t="s">
        <v>127</v>
      </c>
      <c r="AS666">
        <v>1721</v>
      </c>
      <c r="AT666" t="s">
        <v>128</v>
      </c>
      <c r="AU666">
        <v>0</v>
      </c>
      <c r="AV666">
        <v>356</v>
      </c>
      <c r="AW666">
        <v>2077</v>
      </c>
      <c r="AX666" t="s">
        <v>129</v>
      </c>
      <c r="AY666" t="s">
        <v>130</v>
      </c>
      <c r="AZ666">
        <f>IF(fun[[#This Row],[HeatingQC]]="Ex",5,IF(fun[[#This Row],[HeatingQC]]="Gd",4,IF(fun[[#This Row],[HeatingQC]]="TA",3,IF(fun[[#This Row],[HeatingQC]]="Fa",2,IF(fun[[#This Row],[HeatingQC]]="Po",1,0)))))</f>
        <v>5</v>
      </c>
      <c r="BA666" t="s">
        <v>131</v>
      </c>
      <c r="BB666" t="s">
        <v>132</v>
      </c>
      <c r="BC666">
        <v>2097</v>
      </c>
      <c r="BD666">
        <v>0</v>
      </c>
      <c r="BE666">
        <v>0</v>
      </c>
      <c r="BF666">
        <v>2097</v>
      </c>
      <c r="BG666">
        <f>LOG(fun[[#This Row],[GrLivArea]])</f>
        <v>3.3215984304653436</v>
      </c>
      <c r="BH666">
        <v>1</v>
      </c>
      <c r="BI666">
        <v>0</v>
      </c>
      <c r="BJ666">
        <f>fun[[#This Row],[BsmtFullBath]]+(0.5*fun[[#This Row],[BsmtHalfBath]])</f>
        <v>1</v>
      </c>
      <c r="BK666">
        <v>1</v>
      </c>
      <c r="BL666">
        <v>1</v>
      </c>
      <c r="BM666">
        <f>fun[[#This Row],[HalfBath]]+fun[[#This Row],[TOTBaseBath]]+fun[[#This Row],[FullBath]]</f>
        <v>3</v>
      </c>
      <c r="BN666">
        <v>1</v>
      </c>
      <c r="BO666">
        <v>1</v>
      </c>
      <c r="BP666" t="s">
        <v>130</v>
      </c>
      <c r="BQ666">
        <f>IF(fun[[#This Row],[KitchenQual]]="Ex",5,IF(fun[[#This Row],[KitchenQual]]="Gd",4,IF(fun[[#This Row],[KitchenQual]]="TA",3,IF(fun[[#This Row],[KitchenQual]]="Fa",2,0))))</f>
        <v>5</v>
      </c>
      <c r="BR666">
        <v>8</v>
      </c>
      <c r="BS666" t="s">
        <v>133</v>
      </c>
      <c r="BT666">
        <v>1</v>
      </c>
      <c r="BU666" t="s">
        <v>130</v>
      </c>
      <c r="BV666">
        <f>IF(fun[[#This Row],[FireplaceQu]]="Ex",5,IF(fun[[#This Row],[FireplaceQu]]="Gd",4,IF(fun[[#This Row],[FireplaceQu]]="TA",3,IF(fun[[#This Row],[FireplaceQu]]="Fa",2,0))))</f>
        <v>5</v>
      </c>
      <c r="BW666" t="s">
        <v>134</v>
      </c>
      <c r="BX666">
        <v>2005</v>
      </c>
      <c r="BY666" t="s">
        <v>183</v>
      </c>
      <c r="BZ666">
        <v>3</v>
      </c>
      <c r="CA666">
        <v>1134</v>
      </c>
      <c r="CB666" t="s">
        <v>124</v>
      </c>
      <c r="CC666">
        <f>IF(fun[[#This Row],[GarageQual]]="Ex",5,IF(fun[[#This Row],[GarageQual]]="Gd",4,IF(fun[[#This Row],[GarageQual]]="TA",3,IF(fun[[#This Row],[GarageQual]]="Fa",2,IF(fun[[#This Row],[GarageQual]]="Po",1,0)))))</f>
        <v>3</v>
      </c>
      <c r="CD666" t="s">
        <v>124</v>
      </c>
      <c r="CE666">
        <f>IF(fun[[#This Row],[GarageCond]]="Ex",5,IF(fun[[#This Row],[GarageCond]]="Gd",4,IF(fun[[#This Row],[GarageCond]]="TA",3,IF(fun[[#This Row],[GarageCond]]="Fa",2,IF(fun[[#This Row],[GarageCond]]="Po",1,0)))))</f>
        <v>3</v>
      </c>
      <c r="CF666" t="s">
        <v>131</v>
      </c>
      <c r="CG666">
        <v>192</v>
      </c>
      <c r="CH666">
        <v>267</v>
      </c>
      <c r="CI666">
        <v>0</v>
      </c>
      <c r="CJ666">
        <v>0</v>
      </c>
      <c r="CK666">
        <v>0</v>
      </c>
      <c r="CL666">
        <f>(0.5*fun[[#This Row],[WoodDeckSF]])+fun[[#This Row],[OpenPorchSF]]+(2*fun[[#This Row],[EnclosedPorch]])+(1.5*fun[[#This Row],[3SsnPorch]])+fun[[#This Row],[ScreenPorch]]</f>
        <v>363</v>
      </c>
      <c r="CM666">
        <v>0</v>
      </c>
      <c r="CN666" t="s">
        <v>109</v>
      </c>
      <c r="CO666">
        <f>IF(fun[[#This Row],[PoolQC]]="Ex",5,IF(fun[[#This Row],[PoolQC]]="Gd",4,IF(fun[[#This Row],[PoolQC]]="TA",3,IF(fun[[#This Row],[PoolQC]]="Fa",2,IF(fun[[#This Row],[PoolQC]]="Po",1,0)))))</f>
        <v>0</v>
      </c>
      <c r="CP666" t="s">
        <v>109</v>
      </c>
      <c r="CQ666" t="s">
        <v>109</v>
      </c>
      <c r="CR666">
        <v>0</v>
      </c>
      <c r="CS666">
        <v>1</v>
      </c>
      <c r="CT666">
        <v>2006</v>
      </c>
      <c r="CU666" t="s">
        <v>184</v>
      </c>
      <c r="CV666" t="s">
        <v>185</v>
      </c>
      <c r="CW666">
        <f>COUNTIF(fun[[#This Row],[Id]:[SaleCondition]],0)</f>
        <v>14</v>
      </c>
      <c r="CX666">
        <f>COUNTIF(fun[[#This Row],[Id]:[SaleCondition]],"NA")</f>
        <v>4</v>
      </c>
      <c r="CY666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666">
        <f>fun[NUM_ExCond]+fun[NUM_BsmtCond]+fun[NUM_GarCond]</f>
        <v>9</v>
      </c>
      <c r="DA6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124</v>
      </c>
      <c r="DB6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82.75</v>
      </c>
      <c r="DC666">
        <v>423000</v>
      </c>
    </row>
    <row r="667" spans="1:107" x14ac:dyDescent="0.25">
      <c r="A667">
        <v>666</v>
      </c>
      <c r="B667">
        <v>60</v>
      </c>
      <c r="C667" t="s">
        <v>107</v>
      </c>
      <c r="D667">
        <f>IF(fun[[#This Row],[MSZoning]]="RL",1,0)</f>
        <v>1</v>
      </c>
      <c r="E667">
        <f>IF(fun[[#This Row],[rl]]="RM",1,0)</f>
        <v>0</v>
      </c>
      <c r="F667">
        <f>IF(fun[[#This Row],[rm]]="RH",1,0)</f>
        <v>0</v>
      </c>
      <c r="G667">
        <f>IF(fun[[#This Row],[rh]]="C (all)",1,0)</f>
        <v>0</v>
      </c>
      <c r="H667">
        <v>106</v>
      </c>
      <c r="I667">
        <f>IF(fun[[#This Row],[LotFrontage]]="NA",0,fun[[#This Row],[LotFrontage]])</f>
        <v>106</v>
      </c>
      <c r="J667">
        <v>11194</v>
      </c>
      <c r="K667" t="s">
        <v>108</v>
      </c>
      <c r="L667" t="s">
        <v>109</v>
      </c>
      <c r="M667" t="s">
        <v>146</v>
      </c>
      <c r="N667" t="s">
        <v>111</v>
      </c>
      <c r="O667" t="s">
        <v>112</v>
      </c>
      <c r="P667" t="s">
        <v>148</v>
      </c>
      <c r="Q667" t="s">
        <v>114</v>
      </c>
      <c r="R667" t="s">
        <v>219</v>
      </c>
      <c r="S667" t="s">
        <v>116</v>
      </c>
      <c r="T667" t="s">
        <v>116</v>
      </c>
      <c r="U667" t="s">
        <v>117</v>
      </c>
      <c r="V667" t="s">
        <v>118</v>
      </c>
      <c r="W667">
        <v>8</v>
      </c>
      <c r="X667">
        <v>5</v>
      </c>
      <c r="Y667">
        <v>2000</v>
      </c>
      <c r="Z667">
        <v>2000</v>
      </c>
      <c r="AA667" t="s">
        <v>119</v>
      </c>
      <c r="AB667" t="s">
        <v>120</v>
      </c>
      <c r="AC667" t="s">
        <v>121</v>
      </c>
      <c r="AD667" t="s">
        <v>121</v>
      </c>
      <c r="AE667" t="s">
        <v>122</v>
      </c>
      <c r="AF667">
        <v>40</v>
      </c>
      <c r="AG667" t="s">
        <v>123</v>
      </c>
      <c r="AH667">
        <f>IF(fun[[#This Row],[ExterQual]]="Ex",5,IF(fun[[#This Row],[ExterQual]]="Gd",4,IF(fun[[#This Row],[ExterQual]]="TA",3,IF(fun[[#This Row],[ExterQual]]="Fa",2,1))))</f>
        <v>4</v>
      </c>
      <c r="AI667" t="s">
        <v>124</v>
      </c>
      <c r="AJ667">
        <f>IF(fun[[#This Row],[ExterCond]]="Ex",5,IF(fun[[#This Row],[ExterCond]]="Gd",4,IF(fun[[#This Row],[ExterCond]]="TA",3,IF(fun[[#This Row],[ExterCond]]="Fa",2,1))))</f>
        <v>3</v>
      </c>
      <c r="AK667" t="s">
        <v>125</v>
      </c>
      <c r="AL667" t="s">
        <v>123</v>
      </c>
      <c r="AM667">
        <f>IF(fun[[#This Row],[BsmtQual]]="Ex",5,IF(fun[[#This Row],[BsmtQual]]="Gd",4,IF(fun[[#This Row],[BsmtQual]]="TA",3,IF(fun[[#This Row],[BsmtQual]]="Fa",2,IF(fun[[#This Row],[BsmtQual]]="Po",1,0)))))</f>
        <v>4</v>
      </c>
      <c r="AN667" t="s">
        <v>124</v>
      </c>
      <c r="AO667">
        <f>IF(fun[[#This Row],[BsmtCond]]="Ex",5,IF(fun[[#This Row],[BsmtCond]]="Gd",4,IF(fun[[#This Row],[BsmtCond]]="TA",3,IF(fun[[#This Row],[BsmtCond]]="Fa",2,IF(fun[[#This Row],[BsmtCond]]="Po",1,0)))))</f>
        <v>3</v>
      </c>
      <c r="AP667" t="s">
        <v>126</v>
      </c>
      <c r="AQ667">
        <f>IF(fun[[#This Row],[BsmtExposure]]="Gd",3,IF(fun[[#This Row],[BsmtExposure]]="Av",2,IF(fun[[#This Row],[BsmtExposure]]="Mn",1,0)))</f>
        <v>0</v>
      </c>
      <c r="AR667" t="s">
        <v>128</v>
      </c>
      <c r="AS667">
        <v>0</v>
      </c>
      <c r="AT667" t="s">
        <v>128</v>
      </c>
      <c r="AU667">
        <v>0</v>
      </c>
      <c r="AV667">
        <v>1406</v>
      </c>
      <c r="AW667">
        <v>1406</v>
      </c>
      <c r="AX667" t="s">
        <v>129</v>
      </c>
      <c r="AY667" t="s">
        <v>130</v>
      </c>
      <c r="AZ667">
        <f>IF(fun[[#This Row],[HeatingQC]]="Ex",5,IF(fun[[#This Row],[HeatingQC]]="Gd",4,IF(fun[[#This Row],[HeatingQC]]="TA",3,IF(fun[[#This Row],[HeatingQC]]="Fa",2,IF(fun[[#This Row],[HeatingQC]]="Po",1,0)))))</f>
        <v>5</v>
      </c>
      <c r="BA667" t="s">
        <v>131</v>
      </c>
      <c r="BB667" t="s">
        <v>132</v>
      </c>
      <c r="BC667">
        <v>1454</v>
      </c>
      <c r="BD667">
        <v>482</v>
      </c>
      <c r="BE667">
        <v>0</v>
      </c>
      <c r="BF667">
        <v>1936</v>
      </c>
      <c r="BG667">
        <f>LOG(fun[[#This Row],[GrLivArea]])</f>
        <v>3.2869053529723748</v>
      </c>
      <c r="BH667">
        <v>0</v>
      </c>
      <c r="BI667">
        <v>0</v>
      </c>
      <c r="BJ667">
        <f>fun[[#This Row],[BsmtFullBath]]+(0.5*fun[[#This Row],[BsmtHalfBath]])</f>
        <v>0</v>
      </c>
      <c r="BK667">
        <v>2</v>
      </c>
      <c r="BL667">
        <v>1</v>
      </c>
      <c r="BM667">
        <f>fun[[#This Row],[HalfBath]]+fun[[#This Row],[TOTBaseBath]]+fun[[#This Row],[FullBath]]</f>
        <v>3</v>
      </c>
      <c r="BN667">
        <v>3</v>
      </c>
      <c r="BO667">
        <v>1</v>
      </c>
      <c r="BP667" t="s">
        <v>123</v>
      </c>
      <c r="BQ667">
        <f>IF(fun[[#This Row],[KitchenQual]]="Ex",5,IF(fun[[#This Row],[KitchenQual]]="Gd",4,IF(fun[[#This Row],[KitchenQual]]="TA",3,IF(fun[[#This Row],[KitchenQual]]="Fa",2,0))))</f>
        <v>4</v>
      </c>
      <c r="BR667">
        <v>7</v>
      </c>
      <c r="BS667" t="s">
        <v>133</v>
      </c>
      <c r="BT667">
        <v>1</v>
      </c>
      <c r="BU667" t="s">
        <v>124</v>
      </c>
      <c r="BV667">
        <f>IF(fun[[#This Row],[FireplaceQu]]="Ex",5,IF(fun[[#This Row],[FireplaceQu]]="Gd",4,IF(fun[[#This Row],[FireplaceQu]]="TA",3,IF(fun[[#This Row],[FireplaceQu]]="Fa",2,0))))</f>
        <v>3</v>
      </c>
      <c r="BW667" t="s">
        <v>134</v>
      </c>
      <c r="BX667">
        <v>2000</v>
      </c>
      <c r="BY667" t="s">
        <v>135</v>
      </c>
      <c r="BZ667">
        <v>2</v>
      </c>
      <c r="CA667">
        <v>504</v>
      </c>
      <c r="CB667" t="s">
        <v>124</v>
      </c>
      <c r="CC667">
        <f>IF(fun[[#This Row],[GarageQual]]="Ex",5,IF(fun[[#This Row],[GarageQual]]="Gd",4,IF(fun[[#This Row],[GarageQual]]="TA",3,IF(fun[[#This Row],[GarageQual]]="Fa",2,IF(fun[[#This Row],[GarageQual]]="Po",1,0)))))</f>
        <v>3</v>
      </c>
      <c r="CD667" t="s">
        <v>124</v>
      </c>
      <c r="CE667">
        <f>IF(fun[[#This Row],[GarageCond]]="Ex",5,IF(fun[[#This Row],[GarageCond]]="Gd",4,IF(fun[[#This Row],[GarageCond]]="TA",3,IF(fun[[#This Row],[GarageCond]]="Fa",2,IF(fun[[#This Row],[GarageCond]]="Po",1,0)))))</f>
        <v>3</v>
      </c>
      <c r="CF667" t="s">
        <v>131</v>
      </c>
      <c r="CG667">
        <v>188</v>
      </c>
      <c r="CH667">
        <v>124</v>
      </c>
      <c r="CI667">
        <v>0</v>
      </c>
      <c r="CJ667">
        <v>0</v>
      </c>
      <c r="CK667">
        <v>0</v>
      </c>
      <c r="CL667">
        <f>(0.5*fun[[#This Row],[WoodDeckSF]])+fun[[#This Row],[OpenPorchSF]]+(2*fun[[#This Row],[EnclosedPorch]])+(1.5*fun[[#This Row],[3SsnPorch]])+fun[[#This Row],[ScreenPorch]]</f>
        <v>218</v>
      </c>
      <c r="CM667">
        <v>0</v>
      </c>
      <c r="CN667" t="s">
        <v>109</v>
      </c>
      <c r="CO667">
        <f>IF(fun[[#This Row],[PoolQC]]="Ex",5,IF(fun[[#This Row],[PoolQC]]="Gd",4,IF(fun[[#This Row],[PoolQC]]="TA",3,IF(fun[[#This Row],[PoolQC]]="Fa",2,IF(fun[[#This Row],[PoolQC]]="Po",1,0)))))</f>
        <v>0</v>
      </c>
      <c r="CP667" t="s">
        <v>109</v>
      </c>
      <c r="CQ667" t="s">
        <v>109</v>
      </c>
      <c r="CR667">
        <v>0</v>
      </c>
      <c r="CS667">
        <v>11</v>
      </c>
      <c r="CT667">
        <v>2006</v>
      </c>
      <c r="CU667" t="s">
        <v>136</v>
      </c>
      <c r="CV667" t="s">
        <v>137</v>
      </c>
      <c r="CW667">
        <f>COUNTIF(fun[[#This Row],[Id]:[SaleCondition]],0)</f>
        <v>16</v>
      </c>
      <c r="CX667">
        <f>COUNTIF(fun[[#This Row],[Id]:[SaleCondition]],"NA")</f>
        <v>4</v>
      </c>
      <c r="CY667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667">
        <f>fun[NUM_ExCond]+fun[NUM_BsmtCond]+fun[NUM_GarCond]</f>
        <v>9</v>
      </c>
      <c r="DA6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6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667">
        <v>230500</v>
      </c>
    </row>
    <row r="668" spans="1:107" x14ac:dyDescent="0.25">
      <c r="A668">
        <v>667</v>
      </c>
      <c r="B668">
        <v>60</v>
      </c>
      <c r="C668" t="s">
        <v>107</v>
      </c>
      <c r="D668">
        <f>IF(fun[[#This Row],[MSZoning]]="RL",1,0)</f>
        <v>1</v>
      </c>
      <c r="E668">
        <f>IF(fun[[#This Row],[rl]]="RM",1,0)</f>
        <v>0</v>
      </c>
      <c r="F668">
        <f>IF(fun[[#This Row],[rm]]="RH",1,0)</f>
        <v>0</v>
      </c>
      <c r="G668">
        <f>IF(fun[[#This Row],[rh]]="C (all)",1,0)</f>
        <v>0</v>
      </c>
      <c r="H668" t="s">
        <v>109</v>
      </c>
      <c r="I668">
        <f>IF(fun[[#This Row],[LotFrontage]]="NA",0,fun[[#This Row],[LotFrontage]])</f>
        <v>0</v>
      </c>
      <c r="J668">
        <v>18450</v>
      </c>
      <c r="K668" t="s">
        <v>108</v>
      </c>
      <c r="L668" t="s">
        <v>109</v>
      </c>
      <c r="M668" t="s">
        <v>146</v>
      </c>
      <c r="N668" t="s">
        <v>111</v>
      </c>
      <c r="O668" t="s">
        <v>112</v>
      </c>
      <c r="P668" t="s">
        <v>113</v>
      </c>
      <c r="Q668" t="s">
        <v>114</v>
      </c>
      <c r="R668" t="s">
        <v>188</v>
      </c>
      <c r="S668" t="s">
        <v>116</v>
      </c>
      <c r="T668" t="s">
        <v>116</v>
      </c>
      <c r="U668" t="s">
        <v>117</v>
      </c>
      <c r="V668" t="s">
        <v>118</v>
      </c>
      <c r="W668">
        <v>6</v>
      </c>
      <c r="X668">
        <v>5</v>
      </c>
      <c r="Y668">
        <v>1965</v>
      </c>
      <c r="Z668">
        <v>1979</v>
      </c>
      <c r="AA668" t="s">
        <v>240</v>
      </c>
      <c r="AB668" t="s">
        <v>268</v>
      </c>
      <c r="AC668" t="s">
        <v>187</v>
      </c>
      <c r="AD668" t="s">
        <v>187</v>
      </c>
      <c r="AE668" t="s">
        <v>233</v>
      </c>
      <c r="AF668">
        <v>113</v>
      </c>
      <c r="AG668" t="s">
        <v>124</v>
      </c>
      <c r="AH668">
        <f>IF(fun[[#This Row],[ExterQual]]="Ex",5,IF(fun[[#This Row],[ExterQual]]="Gd",4,IF(fun[[#This Row],[ExterQual]]="TA",3,IF(fun[[#This Row],[ExterQual]]="Fa",2,1))))</f>
        <v>3</v>
      </c>
      <c r="AI668" t="s">
        <v>123</v>
      </c>
      <c r="AJ668">
        <f>IF(fun[[#This Row],[ExterCond]]="Ex",5,IF(fun[[#This Row],[ExterCond]]="Gd",4,IF(fun[[#This Row],[ExterCond]]="TA",3,IF(fun[[#This Row],[ExterCond]]="Fa",2,1))))</f>
        <v>4</v>
      </c>
      <c r="AK668" t="s">
        <v>144</v>
      </c>
      <c r="AL668" t="s">
        <v>123</v>
      </c>
      <c r="AM668">
        <f>IF(fun[[#This Row],[BsmtQual]]="Ex",5,IF(fun[[#This Row],[BsmtQual]]="Gd",4,IF(fun[[#This Row],[BsmtQual]]="TA",3,IF(fun[[#This Row],[BsmtQual]]="Fa",2,IF(fun[[#This Row],[BsmtQual]]="Po",1,0)))))</f>
        <v>4</v>
      </c>
      <c r="AN668" t="s">
        <v>124</v>
      </c>
      <c r="AO668">
        <f>IF(fun[[#This Row],[BsmtCond]]="Ex",5,IF(fun[[#This Row],[BsmtCond]]="Gd",4,IF(fun[[#This Row],[BsmtCond]]="TA",3,IF(fun[[#This Row],[BsmtCond]]="Fa",2,IF(fun[[#This Row],[BsmtCond]]="Po",1,0)))))</f>
        <v>3</v>
      </c>
      <c r="AP668" t="s">
        <v>126</v>
      </c>
      <c r="AQ668">
        <f>IF(fun[[#This Row],[BsmtExposure]]="Gd",3,IF(fun[[#This Row],[BsmtExposure]]="Av",2,IF(fun[[#This Row],[BsmtExposure]]="Mn",1,0)))</f>
        <v>0</v>
      </c>
      <c r="AR668" t="s">
        <v>198</v>
      </c>
      <c r="AS668">
        <v>187</v>
      </c>
      <c r="AT668" t="s">
        <v>179</v>
      </c>
      <c r="AU668">
        <v>723</v>
      </c>
      <c r="AV668">
        <v>111</v>
      </c>
      <c r="AW668">
        <v>1021</v>
      </c>
      <c r="AX668" t="s">
        <v>129</v>
      </c>
      <c r="AY668" t="s">
        <v>124</v>
      </c>
      <c r="AZ668">
        <f>IF(fun[[#This Row],[HeatingQC]]="Ex",5,IF(fun[[#This Row],[HeatingQC]]="Gd",4,IF(fun[[#This Row],[HeatingQC]]="TA",3,IF(fun[[#This Row],[HeatingQC]]="Fa",2,IF(fun[[#This Row],[HeatingQC]]="Po",1,0)))))</f>
        <v>3</v>
      </c>
      <c r="BA668" t="s">
        <v>131</v>
      </c>
      <c r="BB668" t="s">
        <v>132</v>
      </c>
      <c r="BC668">
        <v>1465</v>
      </c>
      <c r="BD668">
        <v>915</v>
      </c>
      <c r="BE668">
        <v>0</v>
      </c>
      <c r="BF668">
        <v>2380</v>
      </c>
      <c r="BG668">
        <f>LOG(fun[[#This Row],[GrLivArea]])</f>
        <v>3.3765769570565118</v>
      </c>
      <c r="BH668">
        <v>0</v>
      </c>
      <c r="BI668">
        <v>0</v>
      </c>
      <c r="BJ668">
        <f>fun[[#This Row],[BsmtFullBath]]+(0.5*fun[[#This Row],[BsmtHalfBath]])</f>
        <v>0</v>
      </c>
      <c r="BK668">
        <v>2</v>
      </c>
      <c r="BL668">
        <v>1</v>
      </c>
      <c r="BM668">
        <f>fun[[#This Row],[HalfBath]]+fun[[#This Row],[TOTBaseBath]]+fun[[#This Row],[FullBath]]</f>
        <v>3</v>
      </c>
      <c r="BN668">
        <v>3</v>
      </c>
      <c r="BO668">
        <v>1</v>
      </c>
      <c r="BP668" t="s">
        <v>124</v>
      </c>
      <c r="BQ668">
        <f>IF(fun[[#This Row],[KitchenQual]]="Ex",5,IF(fun[[#This Row],[KitchenQual]]="Gd",4,IF(fun[[#This Row],[KitchenQual]]="TA",3,IF(fun[[#This Row],[KitchenQual]]="Fa",2,0))))</f>
        <v>3</v>
      </c>
      <c r="BR668">
        <v>7</v>
      </c>
      <c r="BS668" t="s">
        <v>239</v>
      </c>
      <c r="BT668">
        <v>1</v>
      </c>
      <c r="BU668" t="s">
        <v>238</v>
      </c>
      <c r="BV668">
        <f>IF(fun[[#This Row],[FireplaceQu]]="Ex",5,IF(fun[[#This Row],[FireplaceQu]]="Gd",4,IF(fun[[#This Row],[FireplaceQu]]="TA",3,IF(fun[[#This Row],[FireplaceQu]]="Fa",2,0))))</f>
        <v>0</v>
      </c>
      <c r="BW668" t="s">
        <v>195</v>
      </c>
      <c r="BX668">
        <v>1965</v>
      </c>
      <c r="BY668" t="s">
        <v>128</v>
      </c>
      <c r="BZ668">
        <v>2</v>
      </c>
      <c r="CA668">
        <v>596</v>
      </c>
      <c r="CB668" t="s">
        <v>124</v>
      </c>
      <c r="CC668">
        <f>IF(fun[[#This Row],[GarageQual]]="Ex",5,IF(fun[[#This Row],[GarageQual]]="Gd",4,IF(fun[[#This Row],[GarageQual]]="TA",3,IF(fun[[#This Row],[GarageQual]]="Fa",2,IF(fun[[#This Row],[GarageQual]]="Po",1,0)))))</f>
        <v>3</v>
      </c>
      <c r="CD668" t="s">
        <v>124</v>
      </c>
      <c r="CE668">
        <f>IF(fun[[#This Row],[GarageCond]]="Ex",5,IF(fun[[#This Row],[GarageCond]]="Gd",4,IF(fun[[#This Row],[GarageCond]]="TA",3,IF(fun[[#This Row],[GarageCond]]="Fa",2,IF(fun[[#This Row],[GarageCond]]="Po",1,0)))))</f>
        <v>3</v>
      </c>
      <c r="CF668" t="s">
        <v>131</v>
      </c>
      <c r="CG668">
        <v>0</v>
      </c>
      <c r="CH668">
        <v>265</v>
      </c>
      <c r="CI668">
        <v>0</v>
      </c>
      <c r="CJ668">
        <v>0</v>
      </c>
      <c r="CK668">
        <v>0</v>
      </c>
      <c r="CL668">
        <f>(0.5*fun[[#This Row],[WoodDeckSF]])+fun[[#This Row],[OpenPorchSF]]+(2*fun[[#This Row],[EnclosedPorch]])+(1.5*fun[[#This Row],[3SsnPorch]])+fun[[#This Row],[ScreenPorch]]</f>
        <v>265</v>
      </c>
      <c r="CM668">
        <v>0</v>
      </c>
      <c r="CN668" t="s">
        <v>109</v>
      </c>
      <c r="CO668">
        <f>IF(fun[[#This Row],[PoolQC]]="Ex",5,IF(fun[[#This Row],[PoolQC]]="Gd",4,IF(fun[[#This Row],[PoolQC]]="TA",3,IF(fun[[#This Row],[PoolQC]]="Fa",2,IF(fun[[#This Row],[PoolQC]]="Po",1,0)))))</f>
        <v>0</v>
      </c>
      <c r="CP668" t="s">
        <v>109</v>
      </c>
      <c r="CQ668" t="s">
        <v>109</v>
      </c>
      <c r="CR668">
        <v>0</v>
      </c>
      <c r="CS668">
        <v>8</v>
      </c>
      <c r="CT668">
        <v>2007</v>
      </c>
      <c r="CU668" t="s">
        <v>136</v>
      </c>
      <c r="CV668" t="s">
        <v>154</v>
      </c>
      <c r="CW668">
        <f>COUNTIF(fun[[#This Row],[Id]:[SaleCondition]],0)</f>
        <v>17</v>
      </c>
      <c r="CX668">
        <f>COUNTIF(fun[[#This Row],[Id]:[SaleCondition]],"NA")</f>
        <v>5</v>
      </c>
      <c r="CY668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668">
        <f>fun[NUM_ExCond]+fun[NUM_BsmtCond]+fun[NUM_GarCond]</f>
        <v>10</v>
      </c>
      <c r="DA6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6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56.5</v>
      </c>
      <c r="DC668">
        <v>129000</v>
      </c>
    </row>
    <row r="669" spans="1:107" x14ac:dyDescent="0.25">
      <c r="A669">
        <v>668</v>
      </c>
      <c r="B669">
        <v>20</v>
      </c>
      <c r="C669" t="s">
        <v>107</v>
      </c>
      <c r="D669">
        <f>IF(fun[[#This Row],[MSZoning]]="RL",1,0)</f>
        <v>1</v>
      </c>
      <c r="E669">
        <f>IF(fun[[#This Row],[rl]]="RM",1,0)</f>
        <v>0</v>
      </c>
      <c r="F669">
        <f>IF(fun[[#This Row],[rm]]="RH",1,0)</f>
        <v>0</v>
      </c>
      <c r="G669">
        <f>IF(fun[[#This Row],[rh]]="C (all)",1,0)</f>
        <v>0</v>
      </c>
      <c r="H669">
        <v>65</v>
      </c>
      <c r="I669">
        <f>IF(fun[[#This Row],[LotFrontage]]="NA",0,fun[[#This Row],[LotFrontage]])</f>
        <v>65</v>
      </c>
      <c r="J669">
        <v>8125</v>
      </c>
      <c r="K669" t="s">
        <v>108</v>
      </c>
      <c r="L669" t="s">
        <v>109</v>
      </c>
      <c r="M669" t="s">
        <v>110</v>
      </c>
      <c r="N669" t="s">
        <v>111</v>
      </c>
      <c r="O669" t="s">
        <v>112</v>
      </c>
      <c r="P669" t="s">
        <v>113</v>
      </c>
      <c r="Q669" t="s">
        <v>114</v>
      </c>
      <c r="R669" t="s">
        <v>196</v>
      </c>
      <c r="S669" t="s">
        <v>116</v>
      </c>
      <c r="T669" t="s">
        <v>116</v>
      </c>
      <c r="U669" t="s">
        <v>117</v>
      </c>
      <c r="V669" t="s">
        <v>141</v>
      </c>
      <c r="W669">
        <v>6</v>
      </c>
      <c r="X669">
        <v>5</v>
      </c>
      <c r="Y669">
        <v>1994</v>
      </c>
      <c r="Z669">
        <v>1998</v>
      </c>
      <c r="AA669" t="s">
        <v>119</v>
      </c>
      <c r="AB669" t="s">
        <v>120</v>
      </c>
      <c r="AC669" t="s">
        <v>166</v>
      </c>
      <c r="AD669" t="s">
        <v>166</v>
      </c>
      <c r="AE669" t="s">
        <v>122</v>
      </c>
      <c r="AF669">
        <v>258</v>
      </c>
      <c r="AG669" t="s">
        <v>124</v>
      </c>
      <c r="AH669">
        <f>IF(fun[[#This Row],[ExterQual]]="Ex",5,IF(fun[[#This Row],[ExterQual]]="Gd",4,IF(fun[[#This Row],[ExterQual]]="TA",3,IF(fun[[#This Row],[ExterQual]]="Fa",2,1))))</f>
        <v>3</v>
      </c>
      <c r="AI669" t="s">
        <v>124</v>
      </c>
      <c r="AJ669">
        <f>IF(fun[[#This Row],[ExterCond]]="Ex",5,IF(fun[[#This Row],[ExterCond]]="Gd",4,IF(fun[[#This Row],[ExterCond]]="TA",3,IF(fun[[#This Row],[ExterCond]]="Fa",2,1))))</f>
        <v>3</v>
      </c>
      <c r="AK669" t="s">
        <v>125</v>
      </c>
      <c r="AL669" t="s">
        <v>123</v>
      </c>
      <c r="AM669">
        <f>IF(fun[[#This Row],[BsmtQual]]="Ex",5,IF(fun[[#This Row],[BsmtQual]]="Gd",4,IF(fun[[#This Row],[BsmtQual]]="TA",3,IF(fun[[#This Row],[BsmtQual]]="Fa",2,IF(fun[[#This Row],[BsmtQual]]="Po",1,0)))))</f>
        <v>4</v>
      </c>
      <c r="AN669" t="s">
        <v>124</v>
      </c>
      <c r="AO669">
        <f>IF(fun[[#This Row],[BsmtCond]]="Ex",5,IF(fun[[#This Row],[BsmtCond]]="Gd",4,IF(fun[[#This Row],[BsmtCond]]="TA",3,IF(fun[[#This Row],[BsmtCond]]="Fa",2,IF(fun[[#This Row],[BsmtCond]]="Po",1,0)))))</f>
        <v>3</v>
      </c>
      <c r="AP669" t="s">
        <v>126</v>
      </c>
      <c r="AQ669">
        <f>IF(fun[[#This Row],[BsmtExposure]]="Gd",3,IF(fun[[#This Row],[BsmtExposure]]="Av",2,IF(fun[[#This Row],[BsmtExposure]]="Mn",1,0)))</f>
        <v>0</v>
      </c>
      <c r="AR669" t="s">
        <v>127</v>
      </c>
      <c r="AS669">
        <v>1138</v>
      </c>
      <c r="AT669" t="s">
        <v>128</v>
      </c>
      <c r="AU669">
        <v>0</v>
      </c>
      <c r="AV669">
        <v>270</v>
      </c>
      <c r="AW669">
        <v>1408</v>
      </c>
      <c r="AX669" t="s">
        <v>129</v>
      </c>
      <c r="AY669" t="s">
        <v>130</v>
      </c>
      <c r="AZ669">
        <f>IF(fun[[#This Row],[HeatingQC]]="Ex",5,IF(fun[[#This Row],[HeatingQC]]="Gd",4,IF(fun[[#This Row],[HeatingQC]]="TA",3,IF(fun[[#This Row],[HeatingQC]]="Fa",2,IF(fun[[#This Row],[HeatingQC]]="Po",1,0)))))</f>
        <v>5</v>
      </c>
      <c r="BA669" t="s">
        <v>131</v>
      </c>
      <c r="BB669" t="s">
        <v>132</v>
      </c>
      <c r="BC669">
        <v>1679</v>
      </c>
      <c r="BD669">
        <v>0</v>
      </c>
      <c r="BE669">
        <v>0</v>
      </c>
      <c r="BF669">
        <v>1679</v>
      </c>
      <c r="BG669">
        <f>LOG(fun[[#This Row],[GrLivArea]])</f>
        <v>3.225050696138049</v>
      </c>
      <c r="BH669">
        <v>1</v>
      </c>
      <c r="BI669">
        <v>0</v>
      </c>
      <c r="BJ669">
        <f>fun[[#This Row],[BsmtFullBath]]+(0.5*fun[[#This Row],[BsmtHalfBath]])</f>
        <v>1</v>
      </c>
      <c r="BK669">
        <v>2</v>
      </c>
      <c r="BL669">
        <v>0</v>
      </c>
      <c r="BM669">
        <f>fun[[#This Row],[HalfBath]]+fun[[#This Row],[TOTBaseBath]]+fun[[#This Row],[FullBath]]</f>
        <v>3</v>
      </c>
      <c r="BN669">
        <v>3</v>
      </c>
      <c r="BO669">
        <v>1</v>
      </c>
      <c r="BP669" t="s">
        <v>123</v>
      </c>
      <c r="BQ669">
        <f>IF(fun[[#This Row],[KitchenQual]]="Ex",5,IF(fun[[#This Row],[KitchenQual]]="Gd",4,IF(fun[[#This Row],[KitchenQual]]="TA",3,IF(fun[[#This Row],[KitchenQual]]="Fa",2,0))))</f>
        <v>4</v>
      </c>
      <c r="BR669">
        <v>7</v>
      </c>
      <c r="BS669" t="s">
        <v>133</v>
      </c>
      <c r="BT669">
        <v>1</v>
      </c>
      <c r="BU669" t="s">
        <v>173</v>
      </c>
      <c r="BV669">
        <f>IF(fun[[#This Row],[FireplaceQu]]="Ex",5,IF(fun[[#This Row],[FireplaceQu]]="Gd",4,IF(fun[[#This Row],[FireplaceQu]]="TA",3,IF(fun[[#This Row],[FireplaceQu]]="Fa",2,0))))</f>
        <v>2</v>
      </c>
      <c r="BW669" t="s">
        <v>134</v>
      </c>
      <c r="BX669">
        <v>1994</v>
      </c>
      <c r="BY669" t="s">
        <v>135</v>
      </c>
      <c r="BZ669">
        <v>2</v>
      </c>
      <c r="CA669">
        <v>575</v>
      </c>
      <c r="CB669" t="s">
        <v>124</v>
      </c>
      <c r="CC669">
        <f>IF(fun[[#This Row],[GarageQual]]="Ex",5,IF(fun[[#This Row],[GarageQual]]="Gd",4,IF(fun[[#This Row],[GarageQual]]="TA",3,IF(fun[[#This Row],[GarageQual]]="Fa",2,IF(fun[[#This Row],[GarageQual]]="Po",1,0)))))</f>
        <v>3</v>
      </c>
      <c r="CD669" t="s">
        <v>124</v>
      </c>
      <c r="CE669">
        <f>IF(fun[[#This Row],[GarageCond]]="Ex",5,IF(fun[[#This Row],[GarageCond]]="Gd",4,IF(fun[[#This Row],[GarageCond]]="TA",3,IF(fun[[#This Row],[GarageCond]]="Fa",2,IF(fun[[#This Row],[GarageCond]]="Po",1,0)))))</f>
        <v>3</v>
      </c>
      <c r="CF669" t="s">
        <v>131</v>
      </c>
      <c r="CG669">
        <v>224</v>
      </c>
      <c r="CH669">
        <v>42</v>
      </c>
      <c r="CI669">
        <v>0</v>
      </c>
      <c r="CJ669">
        <v>0</v>
      </c>
      <c r="CK669">
        <v>0</v>
      </c>
      <c r="CL669">
        <f>(0.5*fun[[#This Row],[WoodDeckSF]])+fun[[#This Row],[OpenPorchSF]]+(2*fun[[#This Row],[EnclosedPorch]])+(1.5*fun[[#This Row],[3SsnPorch]])+fun[[#This Row],[ScreenPorch]]</f>
        <v>154</v>
      </c>
      <c r="CM669">
        <v>0</v>
      </c>
      <c r="CN669" t="s">
        <v>109</v>
      </c>
      <c r="CO669">
        <f>IF(fun[[#This Row],[PoolQC]]="Ex",5,IF(fun[[#This Row],[PoolQC]]="Gd",4,IF(fun[[#This Row],[PoolQC]]="TA",3,IF(fun[[#This Row],[PoolQC]]="Fa",2,IF(fun[[#This Row],[PoolQC]]="Po",1,0)))))</f>
        <v>0</v>
      </c>
      <c r="CP669" t="s">
        <v>109</v>
      </c>
      <c r="CQ669" t="s">
        <v>109</v>
      </c>
      <c r="CR669">
        <v>0</v>
      </c>
      <c r="CS669">
        <v>10</v>
      </c>
      <c r="CT669">
        <v>2008</v>
      </c>
      <c r="CU669" t="s">
        <v>136</v>
      </c>
      <c r="CV669" t="s">
        <v>137</v>
      </c>
      <c r="CW669">
        <f>COUNTIF(fun[[#This Row],[Id]:[SaleCondition]],0)</f>
        <v>15</v>
      </c>
      <c r="CX669">
        <f>COUNTIF(fun[[#This Row],[Id]:[SaleCondition]],"NA")</f>
        <v>4</v>
      </c>
      <c r="CY66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69">
        <f>fun[NUM_ExCond]+fun[NUM_BsmtCond]+fun[NUM_GarCond]</f>
        <v>9</v>
      </c>
      <c r="DA6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6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669">
        <v>193500</v>
      </c>
    </row>
    <row r="670" spans="1:107" x14ac:dyDescent="0.25">
      <c r="A670">
        <v>669</v>
      </c>
      <c r="B670">
        <v>20</v>
      </c>
      <c r="C670" t="s">
        <v>107</v>
      </c>
      <c r="D670">
        <f>IF(fun[[#This Row],[MSZoning]]="RL",1,0)</f>
        <v>1</v>
      </c>
      <c r="E670">
        <f>IF(fun[[#This Row],[rl]]="RM",1,0)</f>
        <v>0</v>
      </c>
      <c r="F670">
        <f>IF(fun[[#This Row],[rm]]="RH",1,0)</f>
        <v>0</v>
      </c>
      <c r="G670">
        <f>IF(fun[[#This Row],[rh]]="C (all)",1,0)</f>
        <v>0</v>
      </c>
      <c r="H670" t="s">
        <v>109</v>
      </c>
      <c r="I670">
        <f>IF(fun[[#This Row],[LotFrontage]]="NA",0,fun[[#This Row],[LotFrontage]])</f>
        <v>0</v>
      </c>
      <c r="J670">
        <v>14175</v>
      </c>
      <c r="K670" t="s">
        <v>108</v>
      </c>
      <c r="L670" t="s">
        <v>109</v>
      </c>
      <c r="M670" t="s">
        <v>110</v>
      </c>
      <c r="N670" t="s">
        <v>201</v>
      </c>
      <c r="O670" t="s">
        <v>112</v>
      </c>
      <c r="P670" t="s">
        <v>148</v>
      </c>
      <c r="Q670" t="s">
        <v>220</v>
      </c>
      <c r="R670" t="s">
        <v>177</v>
      </c>
      <c r="S670" t="s">
        <v>116</v>
      </c>
      <c r="T670" t="s">
        <v>116</v>
      </c>
      <c r="U670" t="s">
        <v>117</v>
      </c>
      <c r="V670" t="s">
        <v>141</v>
      </c>
      <c r="W670">
        <v>5</v>
      </c>
      <c r="X670">
        <v>6</v>
      </c>
      <c r="Y670">
        <v>1956</v>
      </c>
      <c r="Z670">
        <v>1987</v>
      </c>
      <c r="AA670" t="s">
        <v>119</v>
      </c>
      <c r="AB670" t="s">
        <v>120</v>
      </c>
      <c r="AC670" t="s">
        <v>206</v>
      </c>
      <c r="AD670" t="s">
        <v>150</v>
      </c>
      <c r="AE670" t="s">
        <v>143</v>
      </c>
      <c r="AF670">
        <v>0</v>
      </c>
      <c r="AG670" t="s">
        <v>124</v>
      </c>
      <c r="AH670">
        <f>IF(fun[[#This Row],[ExterQual]]="Ex",5,IF(fun[[#This Row],[ExterQual]]="Gd",4,IF(fun[[#This Row],[ExterQual]]="TA",3,IF(fun[[#This Row],[ExterQual]]="Fa",2,1))))</f>
        <v>3</v>
      </c>
      <c r="AI670" t="s">
        <v>124</v>
      </c>
      <c r="AJ670">
        <f>IF(fun[[#This Row],[ExterCond]]="Ex",5,IF(fun[[#This Row],[ExterCond]]="Gd",4,IF(fun[[#This Row],[ExterCond]]="TA",3,IF(fun[[#This Row],[ExterCond]]="Fa",2,1))))</f>
        <v>3</v>
      </c>
      <c r="AK670" t="s">
        <v>144</v>
      </c>
      <c r="AL670" t="s">
        <v>124</v>
      </c>
      <c r="AM670">
        <f>IF(fun[[#This Row],[BsmtQual]]="Ex",5,IF(fun[[#This Row],[BsmtQual]]="Gd",4,IF(fun[[#This Row],[BsmtQual]]="TA",3,IF(fun[[#This Row],[BsmtQual]]="Fa",2,IF(fun[[#This Row],[BsmtQual]]="Po",1,0)))))</f>
        <v>3</v>
      </c>
      <c r="AN670" t="s">
        <v>124</v>
      </c>
      <c r="AO670">
        <f>IF(fun[[#This Row],[BsmtCond]]="Ex",5,IF(fun[[#This Row],[BsmtCond]]="Gd",4,IF(fun[[#This Row],[BsmtCond]]="TA",3,IF(fun[[#This Row],[BsmtCond]]="Fa",2,IF(fun[[#This Row],[BsmtCond]]="Po",1,0)))))</f>
        <v>3</v>
      </c>
      <c r="AP670" t="s">
        <v>126</v>
      </c>
      <c r="AQ670">
        <f>IF(fun[[#This Row],[BsmtExposure]]="Gd",3,IF(fun[[#This Row],[BsmtExposure]]="Av",2,IF(fun[[#This Row],[BsmtExposure]]="Mn",1,0)))</f>
        <v>0</v>
      </c>
      <c r="AR670" t="s">
        <v>179</v>
      </c>
      <c r="AS670">
        <v>988</v>
      </c>
      <c r="AT670" t="s">
        <v>128</v>
      </c>
      <c r="AU670">
        <v>0</v>
      </c>
      <c r="AV670">
        <v>200</v>
      </c>
      <c r="AW670">
        <v>1188</v>
      </c>
      <c r="AX670" t="s">
        <v>129</v>
      </c>
      <c r="AY670" t="s">
        <v>123</v>
      </c>
      <c r="AZ670">
        <f>IF(fun[[#This Row],[HeatingQC]]="Ex",5,IF(fun[[#This Row],[HeatingQC]]="Gd",4,IF(fun[[#This Row],[HeatingQC]]="TA",3,IF(fun[[#This Row],[HeatingQC]]="Fa",2,IF(fun[[#This Row],[HeatingQC]]="Po",1,0)))))</f>
        <v>4</v>
      </c>
      <c r="BA670" t="s">
        <v>131</v>
      </c>
      <c r="BB670" t="s">
        <v>132</v>
      </c>
      <c r="BC670">
        <v>1437</v>
      </c>
      <c r="BD670">
        <v>0</v>
      </c>
      <c r="BE670">
        <v>0</v>
      </c>
      <c r="BF670">
        <v>1437</v>
      </c>
      <c r="BG670">
        <f>LOG(fun[[#This Row],[GrLivArea]])</f>
        <v>3.1574567681342258</v>
      </c>
      <c r="BH670">
        <v>1</v>
      </c>
      <c r="BI670">
        <v>0</v>
      </c>
      <c r="BJ670">
        <f>fun[[#This Row],[BsmtFullBath]]+(0.5*fun[[#This Row],[BsmtHalfBath]])</f>
        <v>1</v>
      </c>
      <c r="BK670">
        <v>1</v>
      </c>
      <c r="BL670">
        <v>1</v>
      </c>
      <c r="BM670">
        <f>fun[[#This Row],[HalfBath]]+fun[[#This Row],[TOTBaseBath]]+fun[[#This Row],[FullBath]]</f>
        <v>3</v>
      </c>
      <c r="BN670">
        <v>3</v>
      </c>
      <c r="BO670">
        <v>1</v>
      </c>
      <c r="BP670" t="s">
        <v>124</v>
      </c>
      <c r="BQ670">
        <f>IF(fun[[#This Row],[KitchenQual]]="Ex",5,IF(fun[[#This Row],[KitchenQual]]="Gd",4,IF(fun[[#This Row],[KitchenQual]]="TA",3,IF(fun[[#This Row],[KitchenQual]]="Fa",2,0))))</f>
        <v>3</v>
      </c>
      <c r="BR670">
        <v>6</v>
      </c>
      <c r="BS670" t="s">
        <v>250</v>
      </c>
      <c r="BT670">
        <v>1</v>
      </c>
      <c r="BU670" t="s">
        <v>124</v>
      </c>
      <c r="BV670">
        <f>IF(fun[[#This Row],[FireplaceQu]]="Ex",5,IF(fun[[#This Row],[FireplaceQu]]="Gd",4,IF(fun[[#This Row],[FireplaceQu]]="TA",3,IF(fun[[#This Row],[FireplaceQu]]="Fa",2,0))))</f>
        <v>3</v>
      </c>
      <c r="BW670" t="s">
        <v>153</v>
      </c>
      <c r="BX670">
        <v>1999</v>
      </c>
      <c r="BY670" t="s">
        <v>128</v>
      </c>
      <c r="BZ670">
        <v>2</v>
      </c>
      <c r="CA670">
        <v>576</v>
      </c>
      <c r="CB670" t="s">
        <v>124</v>
      </c>
      <c r="CC670">
        <f>IF(fun[[#This Row],[GarageQual]]="Ex",5,IF(fun[[#This Row],[GarageQual]]="Gd",4,IF(fun[[#This Row],[GarageQual]]="TA",3,IF(fun[[#This Row],[GarageQual]]="Fa",2,IF(fun[[#This Row],[GarageQual]]="Po",1,0)))))</f>
        <v>3</v>
      </c>
      <c r="CD670" t="s">
        <v>124</v>
      </c>
      <c r="CE670">
        <f>IF(fun[[#This Row],[GarageCond]]="Ex",5,IF(fun[[#This Row],[GarageCond]]="Gd",4,IF(fun[[#This Row],[GarageCond]]="TA",3,IF(fun[[#This Row],[GarageCond]]="Fa",2,IF(fun[[#This Row],[GarageCond]]="Po",1,0)))))</f>
        <v>3</v>
      </c>
      <c r="CF670" t="s">
        <v>131</v>
      </c>
      <c r="CG670">
        <v>304</v>
      </c>
      <c r="CH670">
        <v>0</v>
      </c>
      <c r="CI670">
        <v>0</v>
      </c>
      <c r="CJ670">
        <v>0</v>
      </c>
      <c r="CK670">
        <v>0</v>
      </c>
      <c r="CL670">
        <f>(0.5*fun[[#This Row],[WoodDeckSF]])+fun[[#This Row],[OpenPorchSF]]+(2*fun[[#This Row],[EnclosedPorch]])+(1.5*fun[[#This Row],[3SsnPorch]])+fun[[#This Row],[ScreenPorch]]</f>
        <v>152</v>
      </c>
      <c r="CM670">
        <v>0</v>
      </c>
      <c r="CN670" t="s">
        <v>109</v>
      </c>
      <c r="CO670">
        <f>IF(fun[[#This Row],[PoolQC]]="Ex",5,IF(fun[[#This Row],[PoolQC]]="Gd",4,IF(fun[[#This Row],[PoolQC]]="TA",3,IF(fun[[#This Row],[PoolQC]]="Fa",2,IF(fun[[#This Row],[PoolQC]]="Po",1,0)))))</f>
        <v>0</v>
      </c>
      <c r="CP670" t="s">
        <v>109</v>
      </c>
      <c r="CQ670" t="s">
        <v>109</v>
      </c>
      <c r="CR670">
        <v>0</v>
      </c>
      <c r="CS670">
        <v>11</v>
      </c>
      <c r="CT670">
        <v>2006</v>
      </c>
      <c r="CU670" t="s">
        <v>136</v>
      </c>
      <c r="CV670" t="s">
        <v>137</v>
      </c>
      <c r="CW670">
        <f>COUNTIF(fun[[#This Row],[Id]:[SaleCondition]],0)</f>
        <v>17</v>
      </c>
      <c r="CX670">
        <f>COUNTIF(fun[[#This Row],[Id]:[SaleCondition]],"NA")</f>
        <v>5</v>
      </c>
      <c r="CY67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670">
        <f>fun[NUM_ExCond]+fun[NUM_BsmtCond]+fun[NUM_GarCond]</f>
        <v>9</v>
      </c>
      <c r="DA6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6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670">
        <v>168000</v>
      </c>
    </row>
    <row r="671" spans="1:107" x14ac:dyDescent="0.25">
      <c r="A671">
        <v>670</v>
      </c>
      <c r="B671">
        <v>30</v>
      </c>
      <c r="C671" t="s">
        <v>107</v>
      </c>
      <c r="D671">
        <f>IF(fun[[#This Row],[MSZoning]]="RL",1,0)</f>
        <v>1</v>
      </c>
      <c r="E671">
        <f>IF(fun[[#This Row],[rl]]="RM",1,0)</f>
        <v>0</v>
      </c>
      <c r="F671">
        <f>IF(fun[[#This Row],[rm]]="RH",1,0)</f>
        <v>0</v>
      </c>
      <c r="G671">
        <f>IF(fun[[#This Row],[rh]]="C (all)",1,0)</f>
        <v>0</v>
      </c>
      <c r="H671">
        <v>80</v>
      </c>
      <c r="I671">
        <f>IF(fun[[#This Row],[LotFrontage]]="NA",0,fun[[#This Row],[LotFrontage]])</f>
        <v>80</v>
      </c>
      <c r="J671">
        <v>11600</v>
      </c>
      <c r="K671" t="s">
        <v>108</v>
      </c>
      <c r="L671" t="s">
        <v>109</v>
      </c>
      <c r="M671" t="s">
        <v>110</v>
      </c>
      <c r="N671" t="s">
        <v>111</v>
      </c>
      <c r="O671" t="s">
        <v>112</v>
      </c>
      <c r="P671" t="s">
        <v>113</v>
      </c>
      <c r="Q671" t="s">
        <v>114</v>
      </c>
      <c r="R671" t="s">
        <v>149</v>
      </c>
      <c r="S671" t="s">
        <v>116</v>
      </c>
      <c r="T671" t="s">
        <v>116</v>
      </c>
      <c r="U671" t="s">
        <v>117</v>
      </c>
      <c r="V671" t="s">
        <v>141</v>
      </c>
      <c r="W671">
        <v>4</v>
      </c>
      <c r="X671">
        <v>5</v>
      </c>
      <c r="Y671">
        <v>1922</v>
      </c>
      <c r="Z671">
        <v>1950</v>
      </c>
      <c r="AA671" t="s">
        <v>119</v>
      </c>
      <c r="AB671" t="s">
        <v>120</v>
      </c>
      <c r="AC671" t="s">
        <v>142</v>
      </c>
      <c r="AD671" t="s">
        <v>142</v>
      </c>
      <c r="AE671" t="s">
        <v>143</v>
      </c>
      <c r="AF671">
        <v>0</v>
      </c>
      <c r="AG671" t="s">
        <v>124</v>
      </c>
      <c r="AH671">
        <f>IF(fun[[#This Row],[ExterQual]]="Ex",5,IF(fun[[#This Row],[ExterQual]]="Gd",4,IF(fun[[#This Row],[ExterQual]]="TA",3,IF(fun[[#This Row],[ExterQual]]="Fa",2,1))))</f>
        <v>3</v>
      </c>
      <c r="AI671" t="s">
        <v>124</v>
      </c>
      <c r="AJ671">
        <f>IF(fun[[#This Row],[ExterCond]]="Ex",5,IF(fun[[#This Row],[ExterCond]]="Gd",4,IF(fun[[#This Row],[ExterCond]]="TA",3,IF(fun[[#This Row],[ExterCond]]="Fa",2,1))))</f>
        <v>3</v>
      </c>
      <c r="AK671" t="s">
        <v>152</v>
      </c>
      <c r="AL671" t="s">
        <v>173</v>
      </c>
      <c r="AM671">
        <f>IF(fun[[#This Row],[BsmtQual]]="Ex",5,IF(fun[[#This Row],[BsmtQual]]="Gd",4,IF(fun[[#This Row],[BsmtQual]]="TA",3,IF(fun[[#This Row],[BsmtQual]]="Fa",2,IF(fun[[#This Row],[BsmtQual]]="Po",1,0)))))</f>
        <v>2</v>
      </c>
      <c r="AN671" t="s">
        <v>124</v>
      </c>
      <c r="AO671">
        <f>IF(fun[[#This Row],[BsmtCond]]="Ex",5,IF(fun[[#This Row],[BsmtCond]]="Gd",4,IF(fun[[#This Row],[BsmtCond]]="TA",3,IF(fun[[#This Row],[BsmtCond]]="Fa",2,IF(fun[[#This Row],[BsmtCond]]="Po",1,0)))))</f>
        <v>3</v>
      </c>
      <c r="AP671" t="s">
        <v>126</v>
      </c>
      <c r="AQ671">
        <f>IF(fun[[#This Row],[BsmtExposure]]="Gd",3,IF(fun[[#This Row],[BsmtExposure]]="Av",2,IF(fun[[#This Row],[BsmtExposure]]="Mn",1,0)))</f>
        <v>0</v>
      </c>
      <c r="AR671" t="s">
        <v>128</v>
      </c>
      <c r="AS671">
        <v>0</v>
      </c>
      <c r="AT671" t="s">
        <v>128</v>
      </c>
      <c r="AU671">
        <v>0</v>
      </c>
      <c r="AV671">
        <v>700</v>
      </c>
      <c r="AW671">
        <v>700</v>
      </c>
      <c r="AX671" t="s">
        <v>129</v>
      </c>
      <c r="AY671" t="s">
        <v>130</v>
      </c>
      <c r="AZ671">
        <f>IF(fun[[#This Row],[HeatingQC]]="Ex",5,IF(fun[[#This Row],[HeatingQC]]="Gd",4,IF(fun[[#This Row],[HeatingQC]]="TA",3,IF(fun[[#This Row],[HeatingQC]]="Fa",2,IF(fun[[#This Row],[HeatingQC]]="Po",1,0)))))</f>
        <v>5</v>
      </c>
      <c r="BA671" t="s">
        <v>131</v>
      </c>
      <c r="BB671" t="s">
        <v>132</v>
      </c>
      <c r="BC671">
        <v>1180</v>
      </c>
      <c r="BD671">
        <v>0</v>
      </c>
      <c r="BE671">
        <v>0</v>
      </c>
      <c r="BF671">
        <v>1180</v>
      </c>
      <c r="BG671">
        <f>LOG(fun[[#This Row],[GrLivArea]])</f>
        <v>3.0718820073061255</v>
      </c>
      <c r="BH671">
        <v>0</v>
      </c>
      <c r="BI671">
        <v>0</v>
      </c>
      <c r="BJ671">
        <f>fun[[#This Row],[BsmtFullBath]]+(0.5*fun[[#This Row],[BsmtHalfBath]])</f>
        <v>0</v>
      </c>
      <c r="BK671">
        <v>1</v>
      </c>
      <c r="BL671">
        <v>0</v>
      </c>
      <c r="BM671">
        <f>fun[[#This Row],[HalfBath]]+fun[[#This Row],[TOTBaseBath]]+fun[[#This Row],[FullBath]]</f>
        <v>1</v>
      </c>
      <c r="BN671">
        <v>2</v>
      </c>
      <c r="BO671">
        <v>1</v>
      </c>
      <c r="BP671" t="s">
        <v>173</v>
      </c>
      <c r="BQ671">
        <f>IF(fun[[#This Row],[KitchenQual]]="Ex",5,IF(fun[[#This Row],[KitchenQual]]="Gd",4,IF(fun[[#This Row],[KitchenQual]]="TA",3,IF(fun[[#This Row],[KitchenQual]]="Fa",2,0))))</f>
        <v>2</v>
      </c>
      <c r="BR671">
        <v>5</v>
      </c>
      <c r="BS671" t="s">
        <v>133</v>
      </c>
      <c r="BT671">
        <v>1</v>
      </c>
      <c r="BU671" t="s">
        <v>123</v>
      </c>
      <c r="BV671">
        <f>IF(fun[[#This Row],[FireplaceQu]]="Ex",5,IF(fun[[#This Row],[FireplaceQu]]="Gd",4,IF(fun[[#This Row],[FireplaceQu]]="TA",3,IF(fun[[#This Row],[FireplaceQu]]="Fa",2,0))))</f>
        <v>4</v>
      </c>
      <c r="BW671" t="s">
        <v>153</v>
      </c>
      <c r="BX671">
        <v>1922</v>
      </c>
      <c r="BY671" t="s">
        <v>128</v>
      </c>
      <c r="BZ671">
        <v>1</v>
      </c>
      <c r="CA671">
        <v>252</v>
      </c>
      <c r="CB671" t="s">
        <v>124</v>
      </c>
      <c r="CC671">
        <f>IF(fun[[#This Row],[GarageQual]]="Ex",5,IF(fun[[#This Row],[GarageQual]]="Gd",4,IF(fun[[#This Row],[GarageQual]]="TA",3,IF(fun[[#This Row],[GarageQual]]="Fa",2,IF(fun[[#This Row],[GarageQual]]="Po",1,0)))))</f>
        <v>3</v>
      </c>
      <c r="CD671" t="s">
        <v>173</v>
      </c>
      <c r="CE671">
        <f>IF(fun[[#This Row],[GarageCond]]="Ex",5,IF(fun[[#This Row],[GarageCond]]="Gd",4,IF(fun[[#This Row],[GarageCond]]="TA",3,IF(fun[[#This Row],[GarageCond]]="Fa",2,IF(fun[[#This Row],[GarageCond]]="Po",1,0)))))</f>
        <v>2</v>
      </c>
      <c r="CF671" t="s">
        <v>131</v>
      </c>
      <c r="CG671">
        <v>0</v>
      </c>
      <c r="CH671">
        <v>0</v>
      </c>
      <c r="CI671">
        <v>67</v>
      </c>
      <c r="CJ671">
        <v>0</v>
      </c>
      <c r="CK671">
        <v>0</v>
      </c>
      <c r="CL671">
        <f>(0.5*fun[[#This Row],[WoodDeckSF]])+fun[[#This Row],[OpenPorchSF]]+(2*fun[[#This Row],[EnclosedPorch]])+(1.5*fun[[#This Row],[3SsnPorch]])+fun[[#This Row],[ScreenPorch]]</f>
        <v>134</v>
      </c>
      <c r="CM671">
        <v>0</v>
      </c>
      <c r="CN671" t="s">
        <v>109</v>
      </c>
      <c r="CO671">
        <f>IF(fun[[#This Row],[PoolQC]]="Ex",5,IF(fun[[#This Row],[PoolQC]]="Gd",4,IF(fun[[#This Row],[PoolQC]]="TA",3,IF(fun[[#This Row],[PoolQC]]="Fa",2,IF(fun[[#This Row],[PoolQC]]="Po",1,0)))))</f>
        <v>0</v>
      </c>
      <c r="CP671" t="s">
        <v>109</v>
      </c>
      <c r="CQ671" t="s">
        <v>109</v>
      </c>
      <c r="CR671">
        <v>0</v>
      </c>
      <c r="CS671">
        <v>7</v>
      </c>
      <c r="CT671">
        <v>2006</v>
      </c>
      <c r="CU671" t="s">
        <v>136</v>
      </c>
      <c r="CV671" t="s">
        <v>137</v>
      </c>
      <c r="CW671">
        <f>COUNTIF(fun[[#This Row],[Id]:[SaleCondition]],0)</f>
        <v>20</v>
      </c>
      <c r="CX671">
        <f>COUNTIF(fun[[#This Row],[Id]:[SaleCondition]],"NA")</f>
        <v>4</v>
      </c>
      <c r="CY671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671">
        <f>fun[NUM_ExCond]+fun[NUM_BsmtCond]+fun[NUM_GarCond]</f>
        <v>8</v>
      </c>
      <c r="DA6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6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43</v>
      </c>
      <c r="DC671">
        <v>137500</v>
      </c>
    </row>
    <row r="672" spans="1:107" x14ac:dyDescent="0.25">
      <c r="A672">
        <v>671</v>
      </c>
      <c r="B672">
        <v>60</v>
      </c>
      <c r="C672" t="s">
        <v>107</v>
      </c>
      <c r="D672">
        <f>IF(fun[[#This Row],[MSZoning]]="RL",1,0)</f>
        <v>1</v>
      </c>
      <c r="E672">
        <f>IF(fun[[#This Row],[rl]]="RM",1,0)</f>
        <v>0</v>
      </c>
      <c r="F672">
        <f>IF(fun[[#This Row],[rm]]="RH",1,0)</f>
        <v>0</v>
      </c>
      <c r="G672">
        <f>IF(fun[[#This Row],[rh]]="C (all)",1,0)</f>
        <v>0</v>
      </c>
      <c r="H672">
        <v>64</v>
      </c>
      <c r="I672">
        <f>IF(fun[[#This Row],[LotFrontage]]="NA",0,fun[[#This Row],[LotFrontage]])</f>
        <v>64</v>
      </c>
      <c r="J672">
        <v>8633</v>
      </c>
      <c r="K672" t="s">
        <v>108</v>
      </c>
      <c r="L672" t="s">
        <v>109</v>
      </c>
      <c r="M672" t="s">
        <v>110</v>
      </c>
      <c r="N672" t="s">
        <v>111</v>
      </c>
      <c r="O672" t="s">
        <v>112</v>
      </c>
      <c r="P672" t="s">
        <v>138</v>
      </c>
      <c r="Q672" t="s">
        <v>114</v>
      </c>
      <c r="R672" t="s">
        <v>115</v>
      </c>
      <c r="S672" t="s">
        <v>116</v>
      </c>
      <c r="T672" t="s">
        <v>116</v>
      </c>
      <c r="U672" t="s">
        <v>117</v>
      </c>
      <c r="V672" t="s">
        <v>118</v>
      </c>
      <c r="W672">
        <v>6</v>
      </c>
      <c r="X672">
        <v>5</v>
      </c>
      <c r="Y672">
        <v>2005</v>
      </c>
      <c r="Z672">
        <v>2005</v>
      </c>
      <c r="AA672" t="s">
        <v>119</v>
      </c>
      <c r="AB672" t="s">
        <v>120</v>
      </c>
      <c r="AC672" t="s">
        <v>121</v>
      </c>
      <c r="AD672" t="s">
        <v>121</v>
      </c>
      <c r="AE672" t="s">
        <v>143</v>
      </c>
      <c r="AF672">
        <v>0</v>
      </c>
      <c r="AG672" t="s">
        <v>123</v>
      </c>
      <c r="AH672">
        <f>IF(fun[[#This Row],[ExterQual]]="Ex",5,IF(fun[[#This Row],[ExterQual]]="Gd",4,IF(fun[[#This Row],[ExterQual]]="TA",3,IF(fun[[#This Row],[ExterQual]]="Fa",2,1))))</f>
        <v>4</v>
      </c>
      <c r="AI672" t="s">
        <v>124</v>
      </c>
      <c r="AJ672">
        <f>IF(fun[[#This Row],[ExterCond]]="Ex",5,IF(fun[[#This Row],[ExterCond]]="Gd",4,IF(fun[[#This Row],[ExterCond]]="TA",3,IF(fun[[#This Row],[ExterCond]]="Fa",2,1))))</f>
        <v>3</v>
      </c>
      <c r="AK672" t="s">
        <v>125</v>
      </c>
      <c r="AL672" t="s">
        <v>123</v>
      </c>
      <c r="AM672">
        <f>IF(fun[[#This Row],[BsmtQual]]="Ex",5,IF(fun[[#This Row],[BsmtQual]]="Gd",4,IF(fun[[#This Row],[BsmtQual]]="TA",3,IF(fun[[#This Row],[BsmtQual]]="Fa",2,IF(fun[[#This Row],[BsmtQual]]="Po",1,0)))))</f>
        <v>4</v>
      </c>
      <c r="AN672" t="s">
        <v>124</v>
      </c>
      <c r="AO672">
        <f>IF(fun[[#This Row],[BsmtCond]]="Ex",5,IF(fun[[#This Row],[BsmtCond]]="Gd",4,IF(fun[[#This Row],[BsmtCond]]="TA",3,IF(fun[[#This Row],[BsmtCond]]="Fa",2,IF(fun[[#This Row],[BsmtCond]]="Po",1,0)))))</f>
        <v>3</v>
      </c>
      <c r="AP672" t="s">
        <v>126</v>
      </c>
      <c r="AQ672">
        <f>IF(fun[[#This Row],[BsmtExposure]]="Gd",3,IF(fun[[#This Row],[BsmtExposure]]="Av",2,IF(fun[[#This Row],[BsmtExposure]]="Mn",1,0)))</f>
        <v>0</v>
      </c>
      <c r="AR672" t="s">
        <v>127</v>
      </c>
      <c r="AS672">
        <v>193</v>
      </c>
      <c r="AT672" t="s">
        <v>128</v>
      </c>
      <c r="AU672">
        <v>0</v>
      </c>
      <c r="AV672">
        <v>545</v>
      </c>
      <c r="AW672">
        <v>738</v>
      </c>
      <c r="AX672" t="s">
        <v>129</v>
      </c>
      <c r="AY672" t="s">
        <v>130</v>
      </c>
      <c r="AZ672">
        <f>IF(fun[[#This Row],[HeatingQC]]="Ex",5,IF(fun[[#This Row],[HeatingQC]]="Gd",4,IF(fun[[#This Row],[HeatingQC]]="TA",3,IF(fun[[#This Row],[HeatingQC]]="Fa",2,IF(fun[[#This Row],[HeatingQC]]="Po",1,0)))))</f>
        <v>5</v>
      </c>
      <c r="BA672" t="s">
        <v>131</v>
      </c>
      <c r="BB672" t="s">
        <v>132</v>
      </c>
      <c r="BC672">
        <v>738</v>
      </c>
      <c r="BD672">
        <v>738</v>
      </c>
      <c r="BE672">
        <v>0</v>
      </c>
      <c r="BF672">
        <v>1476</v>
      </c>
      <c r="BG672">
        <f>LOG(fun[[#This Row],[GrLivArea]])</f>
        <v>3.1690863574870227</v>
      </c>
      <c r="BH672">
        <v>1</v>
      </c>
      <c r="BI672">
        <v>0</v>
      </c>
      <c r="BJ672">
        <f>fun[[#This Row],[BsmtFullBath]]+(0.5*fun[[#This Row],[BsmtHalfBath]])</f>
        <v>1</v>
      </c>
      <c r="BK672">
        <v>2</v>
      </c>
      <c r="BL672">
        <v>1</v>
      </c>
      <c r="BM672">
        <f>fun[[#This Row],[HalfBath]]+fun[[#This Row],[TOTBaseBath]]+fun[[#This Row],[FullBath]]</f>
        <v>4</v>
      </c>
      <c r="BN672">
        <v>3</v>
      </c>
      <c r="BO672">
        <v>1</v>
      </c>
      <c r="BP672" t="s">
        <v>123</v>
      </c>
      <c r="BQ672">
        <f>IF(fun[[#This Row],[KitchenQual]]="Ex",5,IF(fun[[#This Row],[KitchenQual]]="Gd",4,IF(fun[[#This Row],[KitchenQual]]="TA",3,IF(fun[[#This Row],[KitchenQual]]="Fa",2,0))))</f>
        <v>4</v>
      </c>
      <c r="BR672">
        <v>7</v>
      </c>
      <c r="BS672" t="s">
        <v>133</v>
      </c>
      <c r="BT672">
        <v>0</v>
      </c>
      <c r="BU672" t="s">
        <v>109</v>
      </c>
      <c r="BV672">
        <f>IF(fun[[#This Row],[FireplaceQu]]="Ex",5,IF(fun[[#This Row],[FireplaceQu]]="Gd",4,IF(fun[[#This Row],[FireplaceQu]]="TA",3,IF(fun[[#This Row],[FireplaceQu]]="Fa",2,0))))</f>
        <v>0</v>
      </c>
      <c r="BW672" t="s">
        <v>134</v>
      </c>
      <c r="BX672">
        <v>2005</v>
      </c>
      <c r="BY672" t="s">
        <v>183</v>
      </c>
      <c r="BZ672">
        <v>2</v>
      </c>
      <c r="CA672">
        <v>540</v>
      </c>
      <c r="CB672" t="s">
        <v>124</v>
      </c>
      <c r="CC672">
        <f>IF(fun[[#This Row],[GarageQual]]="Ex",5,IF(fun[[#This Row],[GarageQual]]="Gd",4,IF(fun[[#This Row],[GarageQual]]="TA",3,IF(fun[[#This Row],[GarageQual]]="Fa",2,IF(fun[[#This Row],[GarageQual]]="Po",1,0)))))</f>
        <v>3</v>
      </c>
      <c r="CD672" t="s">
        <v>124</v>
      </c>
      <c r="CE672">
        <f>IF(fun[[#This Row],[GarageCond]]="Ex",5,IF(fun[[#This Row],[GarageCond]]="Gd",4,IF(fun[[#This Row],[GarageCond]]="TA",3,IF(fun[[#This Row],[GarageCond]]="Fa",2,IF(fun[[#This Row],[GarageCond]]="Po",1,0)))))</f>
        <v>3</v>
      </c>
      <c r="CF672" t="s">
        <v>131</v>
      </c>
      <c r="CG672">
        <v>100</v>
      </c>
      <c r="CH672">
        <v>35</v>
      </c>
      <c r="CI672">
        <v>0</v>
      </c>
      <c r="CJ672">
        <v>0</v>
      </c>
      <c r="CK672">
        <v>0</v>
      </c>
      <c r="CL672">
        <f>(0.5*fun[[#This Row],[WoodDeckSF]])+fun[[#This Row],[OpenPorchSF]]+(2*fun[[#This Row],[EnclosedPorch]])+(1.5*fun[[#This Row],[3SsnPorch]])+fun[[#This Row],[ScreenPorch]]</f>
        <v>85</v>
      </c>
      <c r="CM672">
        <v>0</v>
      </c>
      <c r="CN672" t="s">
        <v>109</v>
      </c>
      <c r="CO672">
        <f>IF(fun[[#This Row],[PoolQC]]="Ex",5,IF(fun[[#This Row],[PoolQC]]="Gd",4,IF(fun[[#This Row],[PoolQC]]="TA",3,IF(fun[[#This Row],[PoolQC]]="Fa",2,IF(fun[[#This Row],[PoolQC]]="Po",1,0)))))</f>
        <v>0</v>
      </c>
      <c r="CP672" t="s">
        <v>109</v>
      </c>
      <c r="CQ672" t="s">
        <v>109</v>
      </c>
      <c r="CR672">
        <v>0</v>
      </c>
      <c r="CS672">
        <v>2</v>
      </c>
      <c r="CT672">
        <v>2009</v>
      </c>
      <c r="CU672" t="s">
        <v>136</v>
      </c>
      <c r="CV672" t="s">
        <v>137</v>
      </c>
      <c r="CW672">
        <f>COUNTIF(fun[[#This Row],[Id]:[SaleCondition]],0)</f>
        <v>16</v>
      </c>
      <c r="CX672">
        <f>COUNTIF(fun[[#This Row],[Id]:[SaleCondition]],"NA")</f>
        <v>5</v>
      </c>
      <c r="CY67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672">
        <f>fun[NUM_ExCond]+fun[NUM_BsmtCond]+fun[NUM_GarCond]</f>
        <v>9</v>
      </c>
      <c r="DA6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6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672">
        <v>173500</v>
      </c>
    </row>
    <row r="673" spans="1:107" x14ac:dyDescent="0.25">
      <c r="A673">
        <v>672</v>
      </c>
      <c r="B673">
        <v>70</v>
      </c>
      <c r="C673" t="s">
        <v>265</v>
      </c>
      <c r="D673">
        <f>IF(fun[[#This Row],[MSZoning]]="RL",1,0)</f>
        <v>0</v>
      </c>
      <c r="E673">
        <f>IF(fun[[#This Row],[rl]]="RM",1,0)</f>
        <v>0</v>
      </c>
      <c r="F673">
        <f>IF(fun[[#This Row],[rm]]="RH",1,0)</f>
        <v>0</v>
      </c>
      <c r="G673">
        <f>IF(fun[[#This Row],[rh]]="C (all)",1,0)</f>
        <v>0</v>
      </c>
      <c r="H673">
        <v>54</v>
      </c>
      <c r="I673">
        <f>IF(fun[[#This Row],[LotFrontage]]="NA",0,fun[[#This Row],[LotFrontage]])</f>
        <v>54</v>
      </c>
      <c r="J673">
        <v>6629</v>
      </c>
      <c r="K673" t="s">
        <v>108</v>
      </c>
      <c r="L673" t="s">
        <v>109</v>
      </c>
      <c r="M673" t="s">
        <v>110</v>
      </c>
      <c r="N673" t="s">
        <v>111</v>
      </c>
      <c r="O673" t="s">
        <v>112</v>
      </c>
      <c r="P673" t="s">
        <v>113</v>
      </c>
      <c r="Q673" t="s">
        <v>114</v>
      </c>
      <c r="R673" t="s">
        <v>211</v>
      </c>
      <c r="S673" t="s">
        <v>170</v>
      </c>
      <c r="T673" t="s">
        <v>116</v>
      </c>
      <c r="U673" t="s">
        <v>117</v>
      </c>
      <c r="V673" t="s">
        <v>118</v>
      </c>
      <c r="W673">
        <v>6</v>
      </c>
      <c r="X673">
        <v>6</v>
      </c>
      <c r="Y673">
        <v>1925</v>
      </c>
      <c r="Z673">
        <v>1950</v>
      </c>
      <c r="AA673" t="s">
        <v>210</v>
      </c>
      <c r="AB673" t="s">
        <v>120</v>
      </c>
      <c r="AC673" t="s">
        <v>150</v>
      </c>
      <c r="AD673" t="s">
        <v>150</v>
      </c>
      <c r="AE673" t="s">
        <v>143</v>
      </c>
      <c r="AF673">
        <v>0</v>
      </c>
      <c r="AG673" t="s">
        <v>124</v>
      </c>
      <c r="AH673">
        <f>IF(fun[[#This Row],[ExterQual]]="Ex",5,IF(fun[[#This Row],[ExterQual]]="Gd",4,IF(fun[[#This Row],[ExterQual]]="TA",3,IF(fun[[#This Row],[ExterQual]]="Fa",2,1))))</f>
        <v>3</v>
      </c>
      <c r="AI673" t="s">
        <v>123</v>
      </c>
      <c r="AJ673">
        <f>IF(fun[[#This Row],[ExterCond]]="Ex",5,IF(fun[[#This Row],[ExterCond]]="Gd",4,IF(fun[[#This Row],[ExterCond]]="TA",3,IF(fun[[#This Row],[ExterCond]]="Fa",2,1))))</f>
        <v>4</v>
      </c>
      <c r="AK673" t="s">
        <v>152</v>
      </c>
      <c r="AL673" t="s">
        <v>124</v>
      </c>
      <c r="AM673">
        <f>IF(fun[[#This Row],[BsmtQual]]="Ex",5,IF(fun[[#This Row],[BsmtQual]]="Gd",4,IF(fun[[#This Row],[BsmtQual]]="TA",3,IF(fun[[#This Row],[BsmtQual]]="Fa",2,IF(fun[[#This Row],[BsmtQual]]="Po",1,0)))))</f>
        <v>3</v>
      </c>
      <c r="AN673" t="s">
        <v>124</v>
      </c>
      <c r="AO673">
        <f>IF(fun[[#This Row],[BsmtCond]]="Ex",5,IF(fun[[#This Row],[BsmtCond]]="Gd",4,IF(fun[[#This Row],[BsmtCond]]="TA",3,IF(fun[[#This Row],[BsmtCond]]="Fa",2,IF(fun[[#This Row],[BsmtCond]]="Po",1,0)))))</f>
        <v>3</v>
      </c>
      <c r="AP673" t="s">
        <v>126</v>
      </c>
      <c r="AQ673">
        <f>IF(fun[[#This Row],[BsmtExposure]]="Gd",3,IF(fun[[#This Row],[BsmtExposure]]="Av",2,IF(fun[[#This Row],[BsmtExposure]]="Mn",1,0)))</f>
        <v>0</v>
      </c>
      <c r="AR673" t="s">
        <v>167</v>
      </c>
      <c r="AS673">
        <v>551</v>
      </c>
      <c r="AT673" t="s">
        <v>128</v>
      </c>
      <c r="AU673">
        <v>0</v>
      </c>
      <c r="AV673">
        <v>121</v>
      </c>
      <c r="AW673">
        <v>672</v>
      </c>
      <c r="AX673" t="s">
        <v>129</v>
      </c>
      <c r="AY673" t="s">
        <v>124</v>
      </c>
      <c r="AZ673">
        <f>IF(fun[[#This Row],[HeatingQC]]="Ex",5,IF(fun[[#This Row],[HeatingQC]]="Gd",4,IF(fun[[#This Row],[HeatingQC]]="TA",3,IF(fun[[#This Row],[HeatingQC]]="Fa",2,IF(fun[[#This Row],[HeatingQC]]="Po",1,0)))))</f>
        <v>3</v>
      </c>
      <c r="BA673" t="s">
        <v>203</v>
      </c>
      <c r="BB673" t="s">
        <v>132</v>
      </c>
      <c r="BC673">
        <v>697</v>
      </c>
      <c r="BD673">
        <v>672</v>
      </c>
      <c r="BE673">
        <v>0</v>
      </c>
      <c r="BF673">
        <v>1369</v>
      </c>
      <c r="BG673">
        <f>LOG(fun[[#This Row],[GrLivArea]])</f>
        <v>3.13640344813399</v>
      </c>
      <c r="BH673">
        <v>1</v>
      </c>
      <c r="BI673">
        <v>0</v>
      </c>
      <c r="BJ673">
        <f>fun[[#This Row],[BsmtFullBath]]+(0.5*fun[[#This Row],[BsmtHalfBath]])</f>
        <v>1</v>
      </c>
      <c r="BK673">
        <v>2</v>
      </c>
      <c r="BL673">
        <v>0</v>
      </c>
      <c r="BM673">
        <f>fun[[#This Row],[HalfBath]]+fun[[#This Row],[TOTBaseBath]]+fun[[#This Row],[FullBath]]</f>
        <v>3</v>
      </c>
      <c r="BN673">
        <v>3</v>
      </c>
      <c r="BO673">
        <v>1</v>
      </c>
      <c r="BP673" t="s">
        <v>124</v>
      </c>
      <c r="BQ673">
        <f>IF(fun[[#This Row],[KitchenQual]]="Ex",5,IF(fun[[#This Row],[KitchenQual]]="Gd",4,IF(fun[[#This Row],[KitchenQual]]="TA",3,IF(fun[[#This Row],[KitchenQual]]="Fa",2,0))))</f>
        <v>3</v>
      </c>
      <c r="BR673">
        <v>6</v>
      </c>
      <c r="BS673" t="s">
        <v>133</v>
      </c>
      <c r="BT673">
        <v>0</v>
      </c>
      <c r="BU673" t="s">
        <v>109</v>
      </c>
      <c r="BV673">
        <f>IF(fun[[#This Row],[FireplaceQu]]="Ex",5,IF(fun[[#This Row],[FireplaceQu]]="Gd",4,IF(fun[[#This Row],[FireplaceQu]]="TA",3,IF(fun[[#This Row],[FireplaceQu]]="Fa",2,0))))</f>
        <v>0</v>
      </c>
      <c r="BW673" t="s">
        <v>153</v>
      </c>
      <c r="BX673">
        <v>1930</v>
      </c>
      <c r="BY673" t="s">
        <v>128</v>
      </c>
      <c r="BZ673">
        <v>1</v>
      </c>
      <c r="CA673">
        <v>300</v>
      </c>
      <c r="CB673" t="s">
        <v>124</v>
      </c>
      <c r="CC673">
        <f>IF(fun[[#This Row],[GarageQual]]="Ex",5,IF(fun[[#This Row],[GarageQual]]="Gd",4,IF(fun[[#This Row],[GarageQual]]="TA",3,IF(fun[[#This Row],[GarageQual]]="Fa",2,IF(fun[[#This Row],[GarageQual]]="Po",1,0)))))</f>
        <v>3</v>
      </c>
      <c r="CD673" t="s">
        <v>124</v>
      </c>
      <c r="CE673">
        <f>IF(fun[[#This Row],[GarageCond]]="Ex",5,IF(fun[[#This Row],[GarageCond]]="Gd",4,IF(fun[[#This Row],[GarageCond]]="TA",3,IF(fun[[#This Row],[GarageCond]]="Fa",2,IF(fun[[#This Row],[GarageCond]]="Po",1,0)))))</f>
        <v>3</v>
      </c>
      <c r="CF673" t="s">
        <v>131</v>
      </c>
      <c r="CG673">
        <v>147</v>
      </c>
      <c r="CH673">
        <v>0</v>
      </c>
      <c r="CI673">
        <v>0</v>
      </c>
      <c r="CJ673">
        <v>0</v>
      </c>
      <c r="CK673">
        <v>0</v>
      </c>
      <c r="CL673">
        <f>(0.5*fun[[#This Row],[WoodDeckSF]])+fun[[#This Row],[OpenPorchSF]]+(2*fun[[#This Row],[EnclosedPorch]])+(1.5*fun[[#This Row],[3SsnPorch]])+fun[[#This Row],[ScreenPorch]]</f>
        <v>73.5</v>
      </c>
      <c r="CM673">
        <v>0</v>
      </c>
      <c r="CN673" t="s">
        <v>109</v>
      </c>
      <c r="CO673">
        <f>IF(fun[[#This Row],[PoolQC]]="Ex",5,IF(fun[[#This Row],[PoolQC]]="Gd",4,IF(fun[[#This Row],[PoolQC]]="TA",3,IF(fun[[#This Row],[PoolQC]]="Fa",2,IF(fun[[#This Row],[PoolQC]]="Po",1,0)))))</f>
        <v>0</v>
      </c>
      <c r="CP673" t="s">
        <v>109</v>
      </c>
      <c r="CQ673" t="s">
        <v>109</v>
      </c>
      <c r="CR673">
        <v>0</v>
      </c>
      <c r="CS673">
        <v>7</v>
      </c>
      <c r="CT673">
        <v>2009</v>
      </c>
      <c r="CU673" t="s">
        <v>136</v>
      </c>
      <c r="CV673" t="s">
        <v>137</v>
      </c>
      <c r="CW673">
        <f>COUNTIF(fun[[#This Row],[Id]:[SaleCondition]],0)</f>
        <v>19</v>
      </c>
      <c r="CX673">
        <f>COUNTIF(fun[[#This Row],[Id]:[SaleCondition]],"NA")</f>
        <v>5</v>
      </c>
      <c r="CY673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673">
        <f>fun[NUM_ExCond]+fun[NUM_BsmtCond]+fun[NUM_GarCond]</f>
        <v>10</v>
      </c>
      <c r="DA6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6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59.25</v>
      </c>
      <c r="DC673">
        <v>103600</v>
      </c>
    </row>
    <row r="674" spans="1:107" x14ac:dyDescent="0.25">
      <c r="A674">
        <v>673</v>
      </c>
      <c r="B674">
        <v>20</v>
      </c>
      <c r="C674" t="s">
        <v>107</v>
      </c>
      <c r="D674">
        <f>IF(fun[[#This Row],[MSZoning]]="RL",1,0)</f>
        <v>1</v>
      </c>
      <c r="E674">
        <f>IF(fun[[#This Row],[rl]]="RM",1,0)</f>
        <v>0</v>
      </c>
      <c r="F674">
        <f>IF(fun[[#This Row],[rm]]="RH",1,0)</f>
        <v>0</v>
      </c>
      <c r="G674">
        <f>IF(fun[[#This Row],[rh]]="C (all)",1,0)</f>
        <v>0</v>
      </c>
      <c r="H674" t="s">
        <v>109</v>
      </c>
      <c r="I674">
        <f>IF(fun[[#This Row],[LotFrontage]]="NA",0,fun[[#This Row],[LotFrontage]])</f>
        <v>0</v>
      </c>
      <c r="J674">
        <v>11250</v>
      </c>
      <c r="K674" t="s">
        <v>108</v>
      </c>
      <c r="L674" t="s">
        <v>109</v>
      </c>
      <c r="M674" t="s">
        <v>146</v>
      </c>
      <c r="N674" t="s">
        <v>111</v>
      </c>
      <c r="O674" t="s">
        <v>112</v>
      </c>
      <c r="P674" t="s">
        <v>113</v>
      </c>
      <c r="Q674" t="s">
        <v>114</v>
      </c>
      <c r="R674" t="s">
        <v>139</v>
      </c>
      <c r="S674" t="s">
        <v>116</v>
      </c>
      <c r="T674" t="s">
        <v>116</v>
      </c>
      <c r="U674" t="s">
        <v>117</v>
      </c>
      <c r="V674" t="s">
        <v>141</v>
      </c>
      <c r="W674">
        <v>6</v>
      </c>
      <c r="X674">
        <v>6</v>
      </c>
      <c r="Y674">
        <v>1977</v>
      </c>
      <c r="Z674">
        <v>1977</v>
      </c>
      <c r="AA674" t="s">
        <v>119</v>
      </c>
      <c r="AB674" t="s">
        <v>120</v>
      </c>
      <c r="AC674" t="s">
        <v>187</v>
      </c>
      <c r="AD674" t="s">
        <v>187</v>
      </c>
      <c r="AE674" t="s">
        <v>143</v>
      </c>
      <c r="AF674">
        <v>0</v>
      </c>
      <c r="AG674" t="s">
        <v>123</v>
      </c>
      <c r="AH674">
        <f>IF(fun[[#This Row],[ExterQual]]="Ex",5,IF(fun[[#This Row],[ExterQual]]="Gd",4,IF(fun[[#This Row],[ExterQual]]="TA",3,IF(fun[[#This Row],[ExterQual]]="Fa",2,1))))</f>
        <v>4</v>
      </c>
      <c r="AI674" t="s">
        <v>124</v>
      </c>
      <c r="AJ674">
        <f>IF(fun[[#This Row],[ExterCond]]="Ex",5,IF(fun[[#This Row],[ExterCond]]="Gd",4,IF(fun[[#This Row],[ExterCond]]="TA",3,IF(fun[[#This Row],[ExterCond]]="Fa",2,1))))</f>
        <v>3</v>
      </c>
      <c r="AK674" t="s">
        <v>144</v>
      </c>
      <c r="AL674" t="s">
        <v>123</v>
      </c>
      <c r="AM674">
        <f>IF(fun[[#This Row],[BsmtQual]]="Ex",5,IF(fun[[#This Row],[BsmtQual]]="Gd",4,IF(fun[[#This Row],[BsmtQual]]="TA",3,IF(fun[[#This Row],[BsmtQual]]="Fa",2,IF(fun[[#This Row],[BsmtQual]]="Po",1,0)))))</f>
        <v>4</v>
      </c>
      <c r="AN674" t="s">
        <v>124</v>
      </c>
      <c r="AO674">
        <f>IF(fun[[#This Row],[BsmtCond]]="Ex",5,IF(fun[[#This Row],[BsmtCond]]="Gd",4,IF(fun[[#This Row],[BsmtCond]]="TA",3,IF(fun[[#This Row],[BsmtCond]]="Fa",2,IF(fun[[#This Row],[BsmtCond]]="Po",1,0)))))</f>
        <v>3</v>
      </c>
      <c r="AP674" t="s">
        <v>126</v>
      </c>
      <c r="AQ674">
        <f>IF(fun[[#This Row],[BsmtExposure]]="Gd",3,IF(fun[[#This Row],[BsmtExposure]]="Av",2,IF(fun[[#This Row],[BsmtExposure]]="Mn",1,0)))</f>
        <v>0</v>
      </c>
      <c r="AR674" t="s">
        <v>145</v>
      </c>
      <c r="AS674">
        <v>767</v>
      </c>
      <c r="AT674" t="s">
        <v>128</v>
      </c>
      <c r="AU674">
        <v>0</v>
      </c>
      <c r="AV674">
        <v>441</v>
      </c>
      <c r="AW674">
        <v>1208</v>
      </c>
      <c r="AX674" t="s">
        <v>129</v>
      </c>
      <c r="AY674" t="s">
        <v>124</v>
      </c>
      <c r="AZ674">
        <f>IF(fun[[#This Row],[HeatingQC]]="Ex",5,IF(fun[[#This Row],[HeatingQC]]="Gd",4,IF(fun[[#This Row],[HeatingQC]]="TA",3,IF(fun[[#This Row],[HeatingQC]]="Fa",2,IF(fun[[#This Row],[HeatingQC]]="Po",1,0)))))</f>
        <v>3</v>
      </c>
      <c r="BA674" t="s">
        <v>131</v>
      </c>
      <c r="BB674" t="s">
        <v>132</v>
      </c>
      <c r="BC674">
        <v>1208</v>
      </c>
      <c r="BD674">
        <v>0</v>
      </c>
      <c r="BE674">
        <v>0</v>
      </c>
      <c r="BF674">
        <v>1208</v>
      </c>
      <c r="BG674">
        <f>LOG(fun[[#This Row],[GrLivArea]])</f>
        <v>3.082066934285113</v>
      </c>
      <c r="BH674">
        <v>1</v>
      </c>
      <c r="BI674">
        <v>0</v>
      </c>
      <c r="BJ674">
        <f>fun[[#This Row],[BsmtFullBath]]+(0.5*fun[[#This Row],[BsmtHalfBath]])</f>
        <v>1</v>
      </c>
      <c r="BK674">
        <v>1</v>
      </c>
      <c r="BL674">
        <v>1</v>
      </c>
      <c r="BM674">
        <f>fun[[#This Row],[HalfBath]]+fun[[#This Row],[TOTBaseBath]]+fun[[#This Row],[FullBath]]</f>
        <v>3</v>
      </c>
      <c r="BN674">
        <v>3</v>
      </c>
      <c r="BO674">
        <v>1</v>
      </c>
      <c r="BP674" t="s">
        <v>124</v>
      </c>
      <c r="BQ674">
        <f>IF(fun[[#This Row],[KitchenQual]]="Ex",5,IF(fun[[#This Row],[KitchenQual]]="Gd",4,IF(fun[[#This Row],[KitchenQual]]="TA",3,IF(fun[[#This Row],[KitchenQual]]="Fa",2,0))))</f>
        <v>3</v>
      </c>
      <c r="BR674">
        <v>6</v>
      </c>
      <c r="BS674" t="s">
        <v>133</v>
      </c>
      <c r="BT674">
        <v>1</v>
      </c>
      <c r="BU674" t="s">
        <v>124</v>
      </c>
      <c r="BV674">
        <f>IF(fun[[#This Row],[FireplaceQu]]="Ex",5,IF(fun[[#This Row],[FireplaceQu]]="Gd",4,IF(fun[[#This Row],[FireplaceQu]]="TA",3,IF(fun[[#This Row],[FireplaceQu]]="Fa",2,0))))</f>
        <v>3</v>
      </c>
      <c r="BW674" t="s">
        <v>134</v>
      </c>
      <c r="BX674">
        <v>1977</v>
      </c>
      <c r="BY674" t="s">
        <v>135</v>
      </c>
      <c r="BZ674">
        <v>2</v>
      </c>
      <c r="CA674">
        <v>546</v>
      </c>
      <c r="CB674" t="s">
        <v>124</v>
      </c>
      <c r="CC674">
        <f>IF(fun[[#This Row],[GarageQual]]="Ex",5,IF(fun[[#This Row],[GarageQual]]="Gd",4,IF(fun[[#This Row],[GarageQual]]="TA",3,IF(fun[[#This Row],[GarageQual]]="Fa",2,IF(fun[[#This Row],[GarageQual]]="Po",1,0)))))</f>
        <v>3</v>
      </c>
      <c r="CD674" t="s">
        <v>124</v>
      </c>
      <c r="CE674">
        <f>IF(fun[[#This Row],[GarageCond]]="Ex",5,IF(fun[[#This Row],[GarageCond]]="Gd",4,IF(fun[[#This Row],[GarageCond]]="TA",3,IF(fun[[#This Row],[GarageCond]]="Fa",2,IF(fun[[#This Row],[GarageCond]]="Po",1,0)))))</f>
        <v>3</v>
      </c>
      <c r="CF674" t="s">
        <v>131</v>
      </c>
      <c r="CG674">
        <v>198</v>
      </c>
      <c r="CH674">
        <v>42</v>
      </c>
      <c r="CI674">
        <v>0</v>
      </c>
      <c r="CJ674">
        <v>0</v>
      </c>
      <c r="CK674">
        <v>0</v>
      </c>
      <c r="CL674">
        <f>(0.5*fun[[#This Row],[WoodDeckSF]])+fun[[#This Row],[OpenPorchSF]]+(2*fun[[#This Row],[EnclosedPorch]])+(1.5*fun[[#This Row],[3SsnPorch]])+fun[[#This Row],[ScreenPorch]]</f>
        <v>141</v>
      </c>
      <c r="CM674">
        <v>0</v>
      </c>
      <c r="CN674" t="s">
        <v>109</v>
      </c>
      <c r="CO674">
        <f>IF(fun[[#This Row],[PoolQC]]="Ex",5,IF(fun[[#This Row],[PoolQC]]="Gd",4,IF(fun[[#This Row],[PoolQC]]="TA",3,IF(fun[[#This Row],[PoolQC]]="Fa",2,IF(fun[[#This Row],[PoolQC]]="Po",1,0)))))</f>
        <v>0</v>
      </c>
      <c r="CP674" t="s">
        <v>109</v>
      </c>
      <c r="CQ674" t="s">
        <v>109</v>
      </c>
      <c r="CR674">
        <v>0</v>
      </c>
      <c r="CS674">
        <v>6</v>
      </c>
      <c r="CT674">
        <v>2006</v>
      </c>
      <c r="CU674" t="s">
        <v>136</v>
      </c>
      <c r="CV674" t="s">
        <v>137</v>
      </c>
      <c r="CW674">
        <f>COUNTIF(fun[[#This Row],[Id]:[SaleCondition]],0)</f>
        <v>16</v>
      </c>
      <c r="CX674">
        <f>COUNTIF(fun[[#This Row],[Id]:[SaleCondition]],"NA")</f>
        <v>5</v>
      </c>
      <c r="CY674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674">
        <f>fun[NUM_ExCond]+fun[NUM_BsmtCond]+fun[NUM_GarCond]</f>
        <v>9</v>
      </c>
      <c r="DA6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6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674">
        <v>165000</v>
      </c>
    </row>
    <row r="675" spans="1:107" x14ac:dyDescent="0.25">
      <c r="A675">
        <v>674</v>
      </c>
      <c r="B675">
        <v>20</v>
      </c>
      <c r="C675" t="s">
        <v>107</v>
      </c>
      <c r="D675">
        <f>IF(fun[[#This Row],[MSZoning]]="RL",1,0)</f>
        <v>1</v>
      </c>
      <c r="E675">
        <f>IF(fun[[#This Row],[rl]]="RM",1,0)</f>
        <v>0</v>
      </c>
      <c r="F675">
        <f>IF(fun[[#This Row],[rm]]="RH",1,0)</f>
        <v>0</v>
      </c>
      <c r="G675">
        <f>IF(fun[[#This Row],[rh]]="C (all)",1,0)</f>
        <v>0</v>
      </c>
      <c r="H675">
        <v>110</v>
      </c>
      <c r="I675">
        <f>IF(fun[[#This Row],[LotFrontage]]="NA",0,fun[[#This Row],[LotFrontage]])</f>
        <v>110</v>
      </c>
      <c r="J675">
        <v>14442</v>
      </c>
      <c r="K675" t="s">
        <v>108</v>
      </c>
      <c r="L675" t="s">
        <v>109</v>
      </c>
      <c r="M675" t="s">
        <v>110</v>
      </c>
      <c r="N675" t="s">
        <v>111</v>
      </c>
      <c r="O675" t="s">
        <v>112</v>
      </c>
      <c r="P675" t="s">
        <v>113</v>
      </c>
      <c r="Q675" t="s">
        <v>114</v>
      </c>
      <c r="R675" t="s">
        <v>149</v>
      </c>
      <c r="S675" t="s">
        <v>116</v>
      </c>
      <c r="T675" t="s">
        <v>116</v>
      </c>
      <c r="U675" t="s">
        <v>117</v>
      </c>
      <c r="V675" t="s">
        <v>141</v>
      </c>
      <c r="W675">
        <v>6</v>
      </c>
      <c r="X675">
        <v>7</v>
      </c>
      <c r="Y675">
        <v>1957</v>
      </c>
      <c r="Z675">
        <v>2004</v>
      </c>
      <c r="AA675" t="s">
        <v>178</v>
      </c>
      <c r="AB675" t="s">
        <v>120</v>
      </c>
      <c r="AC675" t="s">
        <v>206</v>
      </c>
      <c r="AD675" t="s">
        <v>207</v>
      </c>
      <c r="AE675" t="s">
        <v>122</v>
      </c>
      <c r="AF675">
        <v>106</v>
      </c>
      <c r="AG675" t="s">
        <v>124</v>
      </c>
      <c r="AH675">
        <f>IF(fun[[#This Row],[ExterQual]]="Ex",5,IF(fun[[#This Row],[ExterQual]]="Gd",4,IF(fun[[#This Row],[ExterQual]]="TA",3,IF(fun[[#This Row],[ExterQual]]="Fa",2,1))))</f>
        <v>3</v>
      </c>
      <c r="AI675" t="s">
        <v>124</v>
      </c>
      <c r="AJ675">
        <f>IF(fun[[#This Row],[ExterCond]]="Ex",5,IF(fun[[#This Row],[ExterCond]]="Gd",4,IF(fun[[#This Row],[ExterCond]]="TA",3,IF(fun[[#This Row],[ExterCond]]="Fa",2,1))))</f>
        <v>3</v>
      </c>
      <c r="AK675" t="s">
        <v>125</v>
      </c>
      <c r="AL675" t="s">
        <v>124</v>
      </c>
      <c r="AM675">
        <f>IF(fun[[#This Row],[BsmtQual]]="Ex",5,IF(fun[[#This Row],[BsmtQual]]="Gd",4,IF(fun[[#This Row],[BsmtQual]]="TA",3,IF(fun[[#This Row],[BsmtQual]]="Fa",2,IF(fun[[#This Row],[BsmtQual]]="Po",1,0)))))</f>
        <v>3</v>
      </c>
      <c r="AN675" t="s">
        <v>124</v>
      </c>
      <c r="AO675">
        <f>IF(fun[[#This Row],[BsmtCond]]="Ex",5,IF(fun[[#This Row],[BsmtCond]]="Gd",4,IF(fun[[#This Row],[BsmtCond]]="TA",3,IF(fun[[#This Row],[BsmtCond]]="Fa",2,IF(fun[[#This Row],[BsmtCond]]="Po",1,0)))))</f>
        <v>3</v>
      </c>
      <c r="AP675" t="s">
        <v>126</v>
      </c>
      <c r="AQ675">
        <f>IF(fun[[#This Row],[BsmtExposure]]="Gd",3,IF(fun[[#This Row],[BsmtExposure]]="Av",2,IF(fun[[#This Row],[BsmtExposure]]="Mn",1,0)))</f>
        <v>0</v>
      </c>
      <c r="AR675" t="s">
        <v>127</v>
      </c>
      <c r="AS675">
        <v>1186</v>
      </c>
      <c r="AT675" t="s">
        <v>128</v>
      </c>
      <c r="AU675">
        <v>0</v>
      </c>
      <c r="AV675">
        <v>291</v>
      </c>
      <c r="AW675">
        <v>1477</v>
      </c>
      <c r="AX675" t="s">
        <v>129</v>
      </c>
      <c r="AY675" t="s">
        <v>130</v>
      </c>
      <c r="AZ675">
        <f>IF(fun[[#This Row],[HeatingQC]]="Ex",5,IF(fun[[#This Row],[HeatingQC]]="Gd",4,IF(fun[[#This Row],[HeatingQC]]="TA",3,IF(fun[[#This Row],[HeatingQC]]="Fa",2,IF(fun[[#This Row],[HeatingQC]]="Po",1,0)))))</f>
        <v>5</v>
      </c>
      <c r="BA675" t="s">
        <v>131</v>
      </c>
      <c r="BB675" t="s">
        <v>132</v>
      </c>
      <c r="BC675">
        <v>1839</v>
      </c>
      <c r="BD675">
        <v>0</v>
      </c>
      <c r="BE675">
        <v>0</v>
      </c>
      <c r="BF675">
        <v>1839</v>
      </c>
      <c r="BG675">
        <f>LOG(fun[[#This Row],[GrLivArea]])</f>
        <v>3.2645817292380777</v>
      </c>
      <c r="BH675">
        <v>1</v>
      </c>
      <c r="BI675">
        <v>0</v>
      </c>
      <c r="BJ675">
        <f>fun[[#This Row],[BsmtFullBath]]+(0.5*fun[[#This Row],[BsmtHalfBath]])</f>
        <v>1</v>
      </c>
      <c r="BK675">
        <v>2</v>
      </c>
      <c r="BL675">
        <v>0</v>
      </c>
      <c r="BM675">
        <f>fun[[#This Row],[HalfBath]]+fun[[#This Row],[TOTBaseBath]]+fun[[#This Row],[FullBath]]</f>
        <v>3</v>
      </c>
      <c r="BN675">
        <v>3</v>
      </c>
      <c r="BO675">
        <v>1</v>
      </c>
      <c r="BP675" t="s">
        <v>123</v>
      </c>
      <c r="BQ675">
        <f>IF(fun[[#This Row],[KitchenQual]]="Ex",5,IF(fun[[#This Row],[KitchenQual]]="Gd",4,IF(fun[[#This Row],[KitchenQual]]="TA",3,IF(fun[[#This Row],[KitchenQual]]="Fa",2,0))))</f>
        <v>4</v>
      </c>
      <c r="BR675">
        <v>7</v>
      </c>
      <c r="BS675" t="s">
        <v>133</v>
      </c>
      <c r="BT675">
        <v>2</v>
      </c>
      <c r="BU675" t="s">
        <v>124</v>
      </c>
      <c r="BV675">
        <f>IF(fun[[#This Row],[FireplaceQu]]="Ex",5,IF(fun[[#This Row],[FireplaceQu]]="Gd",4,IF(fun[[#This Row],[FireplaceQu]]="TA",3,IF(fun[[#This Row],[FireplaceQu]]="Fa",2,0))))</f>
        <v>3</v>
      </c>
      <c r="BW675" t="s">
        <v>134</v>
      </c>
      <c r="BX675">
        <v>1957</v>
      </c>
      <c r="BY675" t="s">
        <v>183</v>
      </c>
      <c r="BZ675">
        <v>2</v>
      </c>
      <c r="CA675">
        <v>416</v>
      </c>
      <c r="CB675" t="s">
        <v>124</v>
      </c>
      <c r="CC675">
        <f>IF(fun[[#This Row],[GarageQual]]="Ex",5,IF(fun[[#This Row],[GarageQual]]="Gd",4,IF(fun[[#This Row],[GarageQual]]="TA",3,IF(fun[[#This Row],[GarageQual]]="Fa",2,IF(fun[[#This Row],[GarageQual]]="Po",1,0)))))</f>
        <v>3</v>
      </c>
      <c r="CD675" t="s">
        <v>124</v>
      </c>
      <c r="CE675">
        <f>IF(fun[[#This Row],[GarageCond]]="Ex",5,IF(fun[[#This Row],[GarageCond]]="Gd",4,IF(fun[[#This Row],[GarageCond]]="TA",3,IF(fun[[#This Row],[GarageCond]]="Fa",2,IF(fun[[#This Row],[GarageCond]]="Po",1,0)))))</f>
        <v>3</v>
      </c>
      <c r="CF675" t="s">
        <v>131</v>
      </c>
      <c r="CG675">
        <v>0</v>
      </c>
      <c r="CH675">
        <v>87</v>
      </c>
      <c r="CI675">
        <v>0</v>
      </c>
      <c r="CJ675">
        <v>0</v>
      </c>
      <c r="CK675">
        <v>200</v>
      </c>
      <c r="CL675">
        <f>(0.5*fun[[#This Row],[WoodDeckSF]])+fun[[#This Row],[OpenPorchSF]]+(2*fun[[#This Row],[EnclosedPorch]])+(1.5*fun[[#This Row],[3SsnPorch]])+fun[[#This Row],[ScreenPorch]]</f>
        <v>287</v>
      </c>
      <c r="CM675">
        <v>0</v>
      </c>
      <c r="CN675" t="s">
        <v>109</v>
      </c>
      <c r="CO675">
        <f>IF(fun[[#This Row],[PoolQC]]="Ex",5,IF(fun[[#This Row],[PoolQC]]="Gd",4,IF(fun[[#This Row],[PoolQC]]="TA",3,IF(fun[[#This Row],[PoolQC]]="Fa",2,IF(fun[[#This Row],[PoolQC]]="Po",1,0)))))</f>
        <v>0</v>
      </c>
      <c r="CP675" t="s">
        <v>109</v>
      </c>
      <c r="CQ675" t="s">
        <v>109</v>
      </c>
      <c r="CR675">
        <v>0</v>
      </c>
      <c r="CS675">
        <v>6</v>
      </c>
      <c r="CT675">
        <v>2007</v>
      </c>
      <c r="CU675" t="s">
        <v>136</v>
      </c>
      <c r="CV675" t="s">
        <v>137</v>
      </c>
      <c r="CW675">
        <f>COUNTIF(fun[[#This Row],[Id]:[SaleCondition]],0)</f>
        <v>15</v>
      </c>
      <c r="CX675">
        <f>COUNTIF(fun[[#This Row],[Id]:[SaleCondition]],"NA")</f>
        <v>4</v>
      </c>
      <c r="CY67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75">
        <f>fun[NUM_ExCond]+fun[NUM_BsmtCond]+fun[NUM_GarCond]</f>
        <v>9</v>
      </c>
      <c r="DA6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6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</v>
      </c>
      <c r="DC675">
        <v>257500</v>
      </c>
    </row>
    <row r="676" spans="1:107" x14ac:dyDescent="0.25">
      <c r="A676">
        <v>675</v>
      </c>
      <c r="B676">
        <v>20</v>
      </c>
      <c r="C676" t="s">
        <v>107</v>
      </c>
      <c r="D676">
        <f>IF(fun[[#This Row],[MSZoning]]="RL",1,0)</f>
        <v>1</v>
      </c>
      <c r="E676">
        <f>IF(fun[[#This Row],[rl]]="RM",1,0)</f>
        <v>0</v>
      </c>
      <c r="F676">
        <f>IF(fun[[#This Row],[rm]]="RH",1,0)</f>
        <v>0</v>
      </c>
      <c r="G676">
        <f>IF(fun[[#This Row],[rh]]="C (all)",1,0)</f>
        <v>0</v>
      </c>
      <c r="H676">
        <v>80</v>
      </c>
      <c r="I676">
        <f>IF(fun[[#This Row],[LotFrontage]]="NA",0,fun[[#This Row],[LotFrontage]])</f>
        <v>80</v>
      </c>
      <c r="J676">
        <v>9200</v>
      </c>
      <c r="K676" t="s">
        <v>108</v>
      </c>
      <c r="L676" t="s">
        <v>109</v>
      </c>
      <c r="M676" t="s">
        <v>110</v>
      </c>
      <c r="N676" t="s">
        <v>111</v>
      </c>
      <c r="O676" t="s">
        <v>112</v>
      </c>
      <c r="P676" t="s">
        <v>113</v>
      </c>
      <c r="Q676" t="s">
        <v>114</v>
      </c>
      <c r="R676" t="s">
        <v>188</v>
      </c>
      <c r="S676" t="s">
        <v>116</v>
      </c>
      <c r="T676" t="s">
        <v>116</v>
      </c>
      <c r="U676" t="s">
        <v>117</v>
      </c>
      <c r="V676" t="s">
        <v>141</v>
      </c>
      <c r="W676">
        <v>6</v>
      </c>
      <c r="X676">
        <v>6</v>
      </c>
      <c r="Y676">
        <v>1965</v>
      </c>
      <c r="Z676">
        <v>1965</v>
      </c>
      <c r="AA676" t="s">
        <v>119</v>
      </c>
      <c r="AB676" t="s">
        <v>120</v>
      </c>
      <c r="AC676" t="s">
        <v>166</v>
      </c>
      <c r="AD676" t="s">
        <v>166</v>
      </c>
      <c r="AE676" t="s">
        <v>143</v>
      </c>
      <c r="AF676">
        <v>0</v>
      </c>
      <c r="AG676" t="s">
        <v>124</v>
      </c>
      <c r="AH676">
        <f>IF(fun[[#This Row],[ExterQual]]="Ex",5,IF(fun[[#This Row],[ExterQual]]="Gd",4,IF(fun[[#This Row],[ExterQual]]="TA",3,IF(fun[[#This Row],[ExterQual]]="Fa",2,1))))</f>
        <v>3</v>
      </c>
      <c r="AI676" t="s">
        <v>124</v>
      </c>
      <c r="AJ676">
        <f>IF(fun[[#This Row],[ExterCond]]="Ex",5,IF(fun[[#This Row],[ExterCond]]="Gd",4,IF(fun[[#This Row],[ExterCond]]="TA",3,IF(fun[[#This Row],[ExterCond]]="Fa",2,1))))</f>
        <v>3</v>
      </c>
      <c r="AK676" t="s">
        <v>144</v>
      </c>
      <c r="AL676" t="s">
        <v>124</v>
      </c>
      <c r="AM676">
        <f>IF(fun[[#This Row],[BsmtQual]]="Ex",5,IF(fun[[#This Row],[BsmtQual]]="Gd",4,IF(fun[[#This Row],[BsmtQual]]="TA",3,IF(fun[[#This Row],[BsmtQual]]="Fa",2,IF(fun[[#This Row],[BsmtQual]]="Po",1,0)))))</f>
        <v>3</v>
      </c>
      <c r="AN676" t="s">
        <v>124</v>
      </c>
      <c r="AO676">
        <f>IF(fun[[#This Row],[BsmtCond]]="Ex",5,IF(fun[[#This Row],[BsmtCond]]="Gd",4,IF(fun[[#This Row],[BsmtCond]]="TA",3,IF(fun[[#This Row],[BsmtCond]]="Fa",2,IF(fun[[#This Row],[BsmtCond]]="Po",1,0)))))</f>
        <v>3</v>
      </c>
      <c r="AP676" t="s">
        <v>126</v>
      </c>
      <c r="AQ676">
        <f>IF(fun[[#This Row],[BsmtExposure]]="Gd",3,IF(fun[[#This Row],[BsmtExposure]]="Av",2,IF(fun[[#This Row],[BsmtExposure]]="Mn",1,0)))</f>
        <v>0</v>
      </c>
      <c r="AR676" t="s">
        <v>179</v>
      </c>
      <c r="AS676">
        <v>892</v>
      </c>
      <c r="AT676" t="s">
        <v>128</v>
      </c>
      <c r="AU676">
        <v>0</v>
      </c>
      <c r="AV676">
        <v>244</v>
      </c>
      <c r="AW676">
        <v>1136</v>
      </c>
      <c r="AX676" t="s">
        <v>129</v>
      </c>
      <c r="AY676" t="s">
        <v>124</v>
      </c>
      <c r="AZ676">
        <f>IF(fun[[#This Row],[HeatingQC]]="Ex",5,IF(fun[[#This Row],[HeatingQC]]="Gd",4,IF(fun[[#This Row],[HeatingQC]]="TA",3,IF(fun[[#This Row],[HeatingQC]]="Fa",2,IF(fun[[#This Row],[HeatingQC]]="Po",1,0)))))</f>
        <v>3</v>
      </c>
      <c r="BA676" t="s">
        <v>131</v>
      </c>
      <c r="BB676" t="s">
        <v>132</v>
      </c>
      <c r="BC676">
        <v>1136</v>
      </c>
      <c r="BD676">
        <v>0</v>
      </c>
      <c r="BE676">
        <v>0</v>
      </c>
      <c r="BF676">
        <v>1136</v>
      </c>
      <c r="BG676">
        <f>LOG(fun[[#This Row],[GrLivArea]])</f>
        <v>3.055378331375</v>
      </c>
      <c r="BH676">
        <v>1</v>
      </c>
      <c r="BI676">
        <v>0</v>
      </c>
      <c r="BJ676">
        <f>fun[[#This Row],[BsmtFullBath]]+(0.5*fun[[#This Row],[BsmtHalfBath]])</f>
        <v>1</v>
      </c>
      <c r="BK676">
        <v>1</v>
      </c>
      <c r="BL676">
        <v>0</v>
      </c>
      <c r="BM676">
        <f>fun[[#This Row],[HalfBath]]+fun[[#This Row],[TOTBaseBath]]+fun[[#This Row],[FullBath]]</f>
        <v>2</v>
      </c>
      <c r="BN676">
        <v>3</v>
      </c>
      <c r="BO676">
        <v>1</v>
      </c>
      <c r="BP676" t="s">
        <v>124</v>
      </c>
      <c r="BQ676">
        <f>IF(fun[[#This Row],[KitchenQual]]="Ex",5,IF(fun[[#This Row],[KitchenQual]]="Gd",4,IF(fun[[#This Row],[KitchenQual]]="TA",3,IF(fun[[#This Row],[KitchenQual]]="Fa",2,0))))</f>
        <v>3</v>
      </c>
      <c r="BR676">
        <v>5</v>
      </c>
      <c r="BS676" t="s">
        <v>133</v>
      </c>
      <c r="BT676">
        <v>1</v>
      </c>
      <c r="BU676" t="s">
        <v>123</v>
      </c>
      <c r="BV676">
        <f>IF(fun[[#This Row],[FireplaceQu]]="Ex",5,IF(fun[[#This Row],[FireplaceQu]]="Gd",4,IF(fun[[#This Row],[FireplaceQu]]="TA",3,IF(fun[[#This Row],[FireplaceQu]]="Fa",2,0))))</f>
        <v>4</v>
      </c>
      <c r="BW676" t="s">
        <v>134</v>
      </c>
      <c r="BX676">
        <v>1965</v>
      </c>
      <c r="BY676" t="s">
        <v>135</v>
      </c>
      <c r="BZ676">
        <v>1</v>
      </c>
      <c r="CA676">
        <v>384</v>
      </c>
      <c r="CB676" t="s">
        <v>124</v>
      </c>
      <c r="CC676">
        <f>IF(fun[[#This Row],[GarageQual]]="Ex",5,IF(fun[[#This Row],[GarageQual]]="Gd",4,IF(fun[[#This Row],[GarageQual]]="TA",3,IF(fun[[#This Row],[GarageQual]]="Fa",2,IF(fun[[#This Row],[GarageQual]]="Po",1,0)))))</f>
        <v>3</v>
      </c>
      <c r="CD676" t="s">
        <v>124</v>
      </c>
      <c r="CE676">
        <f>IF(fun[[#This Row],[GarageCond]]="Ex",5,IF(fun[[#This Row],[GarageCond]]="Gd",4,IF(fun[[#This Row],[GarageCond]]="TA",3,IF(fun[[#This Row],[GarageCond]]="Fa",2,IF(fun[[#This Row],[GarageCond]]="Po",1,0)))))</f>
        <v>3</v>
      </c>
      <c r="CF676" t="s">
        <v>131</v>
      </c>
      <c r="CG676">
        <v>426</v>
      </c>
      <c r="CH676">
        <v>0</v>
      </c>
      <c r="CI676">
        <v>0</v>
      </c>
      <c r="CJ676">
        <v>0</v>
      </c>
      <c r="CK676">
        <v>0</v>
      </c>
      <c r="CL676">
        <f>(0.5*fun[[#This Row],[WoodDeckSF]])+fun[[#This Row],[OpenPorchSF]]+(2*fun[[#This Row],[EnclosedPorch]])+(1.5*fun[[#This Row],[3SsnPorch]])+fun[[#This Row],[ScreenPorch]]</f>
        <v>213</v>
      </c>
      <c r="CM676">
        <v>0</v>
      </c>
      <c r="CN676" t="s">
        <v>109</v>
      </c>
      <c r="CO676">
        <f>IF(fun[[#This Row],[PoolQC]]="Ex",5,IF(fun[[#This Row],[PoolQC]]="Gd",4,IF(fun[[#This Row],[PoolQC]]="TA",3,IF(fun[[#This Row],[PoolQC]]="Fa",2,IF(fun[[#This Row],[PoolQC]]="Po",1,0)))))</f>
        <v>0</v>
      </c>
      <c r="CP676" t="s">
        <v>109</v>
      </c>
      <c r="CQ676" t="s">
        <v>109</v>
      </c>
      <c r="CR676">
        <v>0</v>
      </c>
      <c r="CS676">
        <v>7</v>
      </c>
      <c r="CT676">
        <v>2008</v>
      </c>
      <c r="CU676" t="s">
        <v>136</v>
      </c>
      <c r="CV676" t="s">
        <v>137</v>
      </c>
      <c r="CW676">
        <f>COUNTIF(fun[[#This Row],[Id]:[SaleCondition]],0)</f>
        <v>17</v>
      </c>
      <c r="CX676">
        <f>COUNTIF(fun[[#This Row],[Id]:[SaleCondition]],"NA")</f>
        <v>4</v>
      </c>
      <c r="CY67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676">
        <f>fun[NUM_ExCond]+fun[NUM_BsmtCond]+fun[NUM_GarCond]</f>
        <v>9</v>
      </c>
      <c r="DA6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6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61.75</v>
      </c>
      <c r="DC676">
        <v>140000</v>
      </c>
    </row>
    <row r="677" spans="1:107" x14ac:dyDescent="0.25">
      <c r="A677">
        <v>676</v>
      </c>
      <c r="B677">
        <v>160</v>
      </c>
      <c r="C677" t="s">
        <v>107</v>
      </c>
      <c r="D677">
        <f>IF(fun[[#This Row],[MSZoning]]="RL",1,0)</f>
        <v>1</v>
      </c>
      <c r="E677">
        <f>IF(fun[[#This Row],[rl]]="RM",1,0)</f>
        <v>0</v>
      </c>
      <c r="F677">
        <f>IF(fun[[#This Row],[rm]]="RH",1,0)</f>
        <v>0</v>
      </c>
      <c r="G677">
        <f>IF(fun[[#This Row],[rh]]="C (all)",1,0)</f>
        <v>0</v>
      </c>
      <c r="H677">
        <v>24</v>
      </c>
      <c r="I677">
        <f>IF(fun[[#This Row],[LotFrontage]]="NA",0,fun[[#This Row],[LotFrontage]])</f>
        <v>24</v>
      </c>
      <c r="J677">
        <v>2289</v>
      </c>
      <c r="K677" t="s">
        <v>108</v>
      </c>
      <c r="L677" t="s">
        <v>109</v>
      </c>
      <c r="M677" t="s">
        <v>110</v>
      </c>
      <c r="N677" t="s">
        <v>111</v>
      </c>
      <c r="O677" t="s">
        <v>112</v>
      </c>
      <c r="P677" t="s">
        <v>113</v>
      </c>
      <c r="Q677" t="s">
        <v>114</v>
      </c>
      <c r="R677" t="s">
        <v>242</v>
      </c>
      <c r="S677" t="s">
        <v>116</v>
      </c>
      <c r="T677" t="s">
        <v>116</v>
      </c>
      <c r="U677" t="s">
        <v>224</v>
      </c>
      <c r="V677" t="s">
        <v>118</v>
      </c>
      <c r="W677">
        <v>6</v>
      </c>
      <c r="X677">
        <v>6</v>
      </c>
      <c r="Y677">
        <v>1978</v>
      </c>
      <c r="Z677">
        <v>1978</v>
      </c>
      <c r="AA677" t="s">
        <v>119</v>
      </c>
      <c r="AB677" t="s">
        <v>120</v>
      </c>
      <c r="AC677" t="s">
        <v>187</v>
      </c>
      <c r="AD677" t="s">
        <v>252</v>
      </c>
      <c r="AE677" t="s">
        <v>143</v>
      </c>
      <c r="AF677">
        <v>0</v>
      </c>
      <c r="AG677" t="s">
        <v>124</v>
      </c>
      <c r="AH677">
        <f>IF(fun[[#This Row],[ExterQual]]="Ex",5,IF(fun[[#This Row],[ExterQual]]="Gd",4,IF(fun[[#This Row],[ExterQual]]="TA",3,IF(fun[[#This Row],[ExterQual]]="Fa",2,1))))</f>
        <v>3</v>
      </c>
      <c r="AI677" t="s">
        <v>124</v>
      </c>
      <c r="AJ677">
        <f>IF(fun[[#This Row],[ExterCond]]="Ex",5,IF(fun[[#This Row],[ExterCond]]="Gd",4,IF(fun[[#This Row],[ExterCond]]="TA",3,IF(fun[[#This Row],[ExterCond]]="Fa",2,1))))</f>
        <v>3</v>
      </c>
      <c r="AK677" t="s">
        <v>144</v>
      </c>
      <c r="AL677" t="s">
        <v>124</v>
      </c>
      <c r="AM677">
        <f>IF(fun[[#This Row],[BsmtQual]]="Ex",5,IF(fun[[#This Row],[BsmtQual]]="Gd",4,IF(fun[[#This Row],[BsmtQual]]="TA",3,IF(fun[[#This Row],[BsmtQual]]="Fa",2,IF(fun[[#This Row],[BsmtQual]]="Po",1,0)))))</f>
        <v>3</v>
      </c>
      <c r="AN677" t="s">
        <v>124</v>
      </c>
      <c r="AO677">
        <f>IF(fun[[#This Row],[BsmtCond]]="Ex",5,IF(fun[[#This Row],[BsmtCond]]="Gd",4,IF(fun[[#This Row],[BsmtCond]]="TA",3,IF(fun[[#This Row],[BsmtCond]]="Fa",2,IF(fun[[#This Row],[BsmtCond]]="Po",1,0)))))</f>
        <v>3</v>
      </c>
      <c r="AP677" t="s">
        <v>126</v>
      </c>
      <c r="AQ677">
        <f>IF(fun[[#This Row],[BsmtExposure]]="Gd",3,IF(fun[[#This Row],[BsmtExposure]]="Av",2,IF(fun[[#This Row],[BsmtExposure]]="Mn",1,0)))</f>
        <v>0</v>
      </c>
      <c r="AR677" t="s">
        <v>145</v>
      </c>
      <c r="AS677">
        <v>311</v>
      </c>
      <c r="AT677" t="s">
        <v>128</v>
      </c>
      <c r="AU677">
        <v>0</v>
      </c>
      <c r="AV677">
        <v>544</v>
      </c>
      <c r="AW677">
        <v>855</v>
      </c>
      <c r="AX677" t="s">
        <v>129</v>
      </c>
      <c r="AY677" t="s">
        <v>124</v>
      </c>
      <c r="AZ677">
        <f>IF(fun[[#This Row],[HeatingQC]]="Ex",5,IF(fun[[#This Row],[HeatingQC]]="Gd",4,IF(fun[[#This Row],[HeatingQC]]="TA",3,IF(fun[[#This Row],[HeatingQC]]="Fa",2,IF(fun[[#This Row],[HeatingQC]]="Po",1,0)))))</f>
        <v>3</v>
      </c>
      <c r="BA677" t="s">
        <v>131</v>
      </c>
      <c r="BB677" t="s">
        <v>132</v>
      </c>
      <c r="BC677">
        <v>855</v>
      </c>
      <c r="BD677">
        <v>586</v>
      </c>
      <c r="BE677">
        <v>0</v>
      </c>
      <c r="BF677">
        <v>1441</v>
      </c>
      <c r="BG677">
        <f>LOG(fun[[#This Row],[GrLivArea]])</f>
        <v>3.1586639808139894</v>
      </c>
      <c r="BH677">
        <v>0</v>
      </c>
      <c r="BI677">
        <v>0</v>
      </c>
      <c r="BJ677">
        <f>fun[[#This Row],[BsmtFullBath]]+(0.5*fun[[#This Row],[BsmtHalfBath]])</f>
        <v>0</v>
      </c>
      <c r="BK677">
        <v>2</v>
      </c>
      <c r="BL677">
        <v>1</v>
      </c>
      <c r="BM677">
        <f>fun[[#This Row],[HalfBath]]+fun[[#This Row],[TOTBaseBath]]+fun[[#This Row],[FullBath]]</f>
        <v>3</v>
      </c>
      <c r="BN677">
        <v>3</v>
      </c>
      <c r="BO677">
        <v>1</v>
      </c>
      <c r="BP677" t="s">
        <v>124</v>
      </c>
      <c r="BQ677">
        <f>IF(fun[[#This Row],[KitchenQual]]="Ex",5,IF(fun[[#This Row],[KitchenQual]]="Gd",4,IF(fun[[#This Row],[KitchenQual]]="TA",3,IF(fun[[#This Row],[KitchenQual]]="Fa",2,0))))</f>
        <v>3</v>
      </c>
      <c r="BR677">
        <v>7</v>
      </c>
      <c r="BS677" t="s">
        <v>133</v>
      </c>
      <c r="BT677">
        <v>1</v>
      </c>
      <c r="BU677" t="s">
        <v>124</v>
      </c>
      <c r="BV677">
        <f>IF(fun[[#This Row],[FireplaceQu]]="Ex",5,IF(fun[[#This Row],[FireplaceQu]]="Gd",4,IF(fun[[#This Row],[FireplaceQu]]="TA",3,IF(fun[[#This Row],[FireplaceQu]]="Fa",2,0))))</f>
        <v>3</v>
      </c>
      <c r="BW677" t="s">
        <v>134</v>
      </c>
      <c r="BX677">
        <v>1978</v>
      </c>
      <c r="BY677" t="s">
        <v>128</v>
      </c>
      <c r="BZ677">
        <v>2</v>
      </c>
      <c r="CA677">
        <v>440</v>
      </c>
      <c r="CB677" t="s">
        <v>124</v>
      </c>
      <c r="CC677">
        <f>IF(fun[[#This Row],[GarageQual]]="Ex",5,IF(fun[[#This Row],[GarageQual]]="Gd",4,IF(fun[[#This Row],[GarageQual]]="TA",3,IF(fun[[#This Row],[GarageQual]]="Fa",2,IF(fun[[#This Row],[GarageQual]]="Po",1,0)))))</f>
        <v>3</v>
      </c>
      <c r="CD677" t="s">
        <v>124</v>
      </c>
      <c r="CE677">
        <f>IF(fun[[#This Row],[GarageCond]]="Ex",5,IF(fun[[#This Row],[GarageCond]]="Gd",4,IF(fun[[#This Row],[GarageCond]]="TA",3,IF(fun[[#This Row],[GarageCond]]="Fa",2,IF(fun[[#This Row],[GarageCond]]="Po",1,0)))))</f>
        <v>3</v>
      </c>
      <c r="CF677" t="s">
        <v>131</v>
      </c>
      <c r="CG677">
        <v>28</v>
      </c>
      <c r="CH677">
        <v>0</v>
      </c>
      <c r="CI677">
        <v>0</v>
      </c>
      <c r="CJ677">
        <v>0</v>
      </c>
      <c r="CK677">
        <v>0</v>
      </c>
      <c r="CL677">
        <f>(0.5*fun[[#This Row],[WoodDeckSF]])+fun[[#This Row],[OpenPorchSF]]+(2*fun[[#This Row],[EnclosedPorch]])+(1.5*fun[[#This Row],[3SsnPorch]])+fun[[#This Row],[ScreenPorch]]</f>
        <v>14</v>
      </c>
      <c r="CM677">
        <v>0</v>
      </c>
      <c r="CN677" t="s">
        <v>109</v>
      </c>
      <c r="CO677">
        <f>IF(fun[[#This Row],[PoolQC]]="Ex",5,IF(fun[[#This Row],[PoolQC]]="Gd",4,IF(fun[[#This Row],[PoolQC]]="TA",3,IF(fun[[#This Row],[PoolQC]]="Fa",2,IF(fun[[#This Row],[PoolQC]]="Po",1,0)))))</f>
        <v>0</v>
      </c>
      <c r="CP677" t="s">
        <v>109</v>
      </c>
      <c r="CQ677" t="s">
        <v>109</v>
      </c>
      <c r="CR677">
        <v>0</v>
      </c>
      <c r="CS677">
        <v>4</v>
      </c>
      <c r="CT677">
        <v>2009</v>
      </c>
      <c r="CU677" t="s">
        <v>136</v>
      </c>
      <c r="CV677" t="s">
        <v>137</v>
      </c>
      <c r="CW677">
        <f>COUNTIF(fun[[#This Row],[Id]:[SaleCondition]],0)</f>
        <v>17</v>
      </c>
      <c r="CX677">
        <f>COUNTIF(fun[[#This Row],[Id]:[SaleCondition]],"NA")</f>
        <v>4</v>
      </c>
      <c r="CY677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677">
        <f>fun[NUM_ExCond]+fun[NUM_BsmtCond]+fun[NUM_GarCond]</f>
        <v>9</v>
      </c>
      <c r="DA6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6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677">
        <v>148500</v>
      </c>
    </row>
    <row r="678" spans="1:107" x14ac:dyDescent="0.25">
      <c r="A678">
        <v>677</v>
      </c>
      <c r="B678">
        <v>70</v>
      </c>
      <c r="C678" t="s">
        <v>168</v>
      </c>
      <c r="D678">
        <f>IF(fun[[#This Row],[MSZoning]]="RL",1,0)</f>
        <v>0</v>
      </c>
      <c r="E678">
        <f>IF(fun[[#This Row],[rl]]="RM",1,0)</f>
        <v>0</v>
      </c>
      <c r="F678">
        <f>IF(fun[[#This Row],[rm]]="RH",1,0)</f>
        <v>0</v>
      </c>
      <c r="G678">
        <f>IF(fun[[#This Row],[rh]]="C (all)",1,0)</f>
        <v>0</v>
      </c>
      <c r="H678">
        <v>60</v>
      </c>
      <c r="I678">
        <f>IF(fun[[#This Row],[LotFrontage]]="NA",0,fun[[#This Row],[LotFrontage]])</f>
        <v>60</v>
      </c>
      <c r="J678">
        <v>9600</v>
      </c>
      <c r="K678" t="s">
        <v>108</v>
      </c>
      <c r="L678" t="s">
        <v>200</v>
      </c>
      <c r="M678" t="s">
        <v>110</v>
      </c>
      <c r="N678" t="s">
        <v>111</v>
      </c>
      <c r="O678" t="s">
        <v>112</v>
      </c>
      <c r="P678" t="s">
        <v>113</v>
      </c>
      <c r="Q678" t="s">
        <v>114</v>
      </c>
      <c r="R678" t="s">
        <v>169</v>
      </c>
      <c r="S678" t="s">
        <v>116</v>
      </c>
      <c r="T678" t="s">
        <v>116</v>
      </c>
      <c r="U678" t="s">
        <v>117</v>
      </c>
      <c r="V678" t="s">
        <v>118</v>
      </c>
      <c r="W678">
        <v>4</v>
      </c>
      <c r="X678">
        <v>2</v>
      </c>
      <c r="Y678">
        <v>1900</v>
      </c>
      <c r="Z678">
        <v>1950</v>
      </c>
      <c r="AA678" t="s">
        <v>119</v>
      </c>
      <c r="AB678" t="s">
        <v>120</v>
      </c>
      <c r="AC678" t="s">
        <v>212</v>
      </c>
      <c r="AD678" t="s">
        <v>229</v>
      </c>
      <c r="AE678" t="s">
        <v>143</v>
      </c>
      <c r="AF678">
        <v>0</v>
      </c>
      <c r="AG678" t="s">
        <v>124</v>
      </c>
      <c r="AH678">
        <f>IF(fun[[#This Row],[ExterQual]]="Ex",5,IF(fun[[#This Row],[ExterQual]]="Gd",4,IF(fun[[#This Row],[ExterQual]]="TA",3,IF(fun[[#This Row],[ExterQual]]="Fa",2,1))))</f>
        <v>3</v>
      </c>
      <c r="AI678" t="s">
        <v>124</v>
      </c>
      <c r="AJ678">
        <f>IF(fun[[#This Row],[ExterCond]]="Ex",5,IF(fun[[#This Row],[ExterCond]]="Gd",4,IF(fun[[#This Row],[ExterCond]]="TA",3,IF(fun[[#This Row],[ExterCond]]="Fa",2,1))))</f>
        <v>3</v>
      </c>
      <c r="AK678" t="s">
        <v>152</v>
      </c>
      <c r="AL678" t="s">
        <v>124</v>
      </c>
      <c r="AM678">
        <f>IF(fun[[#This Row],[BsmtQual]]="Ex",5,IF(fun[[#This Row],[BsmtQual]]="Gd",4,IF(fun[[#This Row],[BsmtQual]]="TA",3,IF(fun[[#This Row],[BsmtQual]]="Fa",2,IF(fun[[#This Row],[BsmtQual]]="Po",1,0)))))</f>
        <v>3</v>
      </c>
      <c r="AN678" t="s">
        <v>173</v>
      </c>
      <c r="AO678">
        <f>IF(fun[[#This Row],[BsmtCond]]="Ex",5,IF(fun[[#This Row],[BsmtCond]]="Gd",4,IF(fun[[#This Row],[BsmtCond]]="TA",3,IF(fun[[#This Row],[BsmtCond]]="Fa",2,IF(fun[[#This Row],[BsmtCond]]="Po",1,0)))))</f>
        <v>2</v>
      </c>
      <c r="AP678" t="s">
        <v>126</v>
      </c>
      <c r="AQ678">
        <f>IF(fun[[#This Row],[BsmtExposure]]="Gd",3,IF(fun[[#This Row],[BsmtExposure]]="Av",2,IF(fun[[#This Row],[BsmtExposure]]="Mn",1,0)))</f>
        <v>0</v>
      </c>
      <c r="AR678" t="s">
        <v>128</v>
      </c>
      <c r="AS678">
        <v>0</v>
      </c>
      <c r="AT678" t="s">
        <v>128</v>
      </c>
      <c r="AU678">
        <v>0</v>
      </c>
      <c r="AV678">
        <v>1095</v>
      </c>
      <c r="AW678">
        <v>1095</v>
      </c>
      <c r="AX678" t="s">
        <v>232</v>
      </c>
      <c r="AY678" t="s">
        <v>173</v>
      </c>
      <c r="AZ678">
        <f>IF(fun[[#This Row],[HeatingQC]]="Ex",5,IF(fun[[#This Row],[HeatingQC]]="Gd",4,IF(fun[[#This Row],[HeatingQC]]="TA",3,IF(fun[[#This Row],[HeatingQC]]="Fa",2,IF(fun[[#This Row],[HeatingQC]]="Po",1,0)))))</f>
        <v>2</v>
      </c>
      <c r="BA678" t="s">
        <v>203</v>
      </c>
      <c r="BB678" t="s">
        <v>132</v>
      </c>
      <c r="BC678">
        <v>1095</v>
      </c>
      <c r="BD678">
        <v>679</v>
      </c>
      <c r="BE678">
        <v>0</v>
      </c>
      <c r="BF678">
        <v>1774</v>
      </c>
      <c r="BG678">
        <f>LOG(fun[[#This Row],[GrLivArea]])</f>
        <v>3.2489536154957075</v>
      </c>
      <c r="BH678">
        <v>1</v>
      </c>
      <c r="BI678">
        <v>0</v>
      </c>
      <c r="BJ678">
        <f>fun[[#This Row],[BsmtFullBath]]+(0.5*fun[[#This Row],[BsmtHalfBath]])</f>
        <v>1</v>
      </c>
      <c r="BK678">
        <v>2</v>
      </c>
      <c r="BL678">
        <v>0</v>
      </c>
      <c r="BM678">
        <f>fun[[#This Row],[HalfBath]]+fun[[#This Row],[TOTBaseBath]]+fun[[#This Row],[FullBath]]</f>
        <v>3</v>
      </c>
      <c r="BN678">
        <v>4</v>
      </c>
      <c r="BO678">
        <v>2</v>
      </c>
      <c r="BP678" t="s">
        <v>124</v>
      </c>
      <c r="BQ678">
        <f>IF(fun[[#This Row],[KitchenQual]]="Ex",5,IF(fun[[#This Row],[KitchenQual]]="Gd",4,IF(fun[[#This Row],[KitchenQual]]="TA",3,IF(fun[[#This Row],[KitchenQual]]="Fa",2,0))))</f>
        <v>3</v>
      </c>
      <c r="BR678">
        <v>8</v>
      </c>
      <c r="BS678" t="s">
        <v>250</v>
      </c>
      <c r="BT678">
        <v>0</v>
      </c>
      <c r="BU678" t="s">
        <v>109</v>
      </c>
      <c r="BV678">
        <f>IF(fun[[#This Row],[FireplaceQu]]="Ex",5,IF(fun[[#This Row],[FireplaceQu]]="Gd",4,IF(fun[[#This Row],[FireplaceQu]]="TA",3,IF(fun[[#This Row],[FireplaceQu]]="Fa",2,0))))</f>
        <v>0</v>
      </c>
      <c r="BW678" t="s">
        <v>243</v>
      </c>
      <c r="BX678">
        <v>1920</v>
      </c>
      <c r="BY678" t="s">
        <v>128</v>
      </c>
      <c r="BZ678">
        <v>3</v>
      </c>
      <c r="CA678">
        <v>779</v>
      </c>
      <c r="CB678" t="s">
        <v>173</v>
      </c>
      <c r="CC678">
        <f>IF(fun[[#This Row],[GarageQual]]="Ex",5,IF(fun[[#This Row],[GarageQual]]="Gd",4,IF(fun[[#This Row],[GarageQual]]="TA",3,IF(fun[[#This Row],[GarageQual]]="Fa",2,IF(fun[[#This Row],[GarageQual]]="Po",1,0)))))</f>
        <v>2</v>
      </c>
      <c r="CD678" t="s">
        <v>173</v>
      </c>
      <c r="CE678">
        <f>IF(fun[[#This Row],[GarageCond]]="Ex",5,IF(fun[[#This Row],[GarageCond]]="Gd",4,IF(fun[[#This Row],[GarageCond]]="TA",3,IF(fun[[#This Row],[GarageCond]]="Fa",2,IF(fun[[#This Row],[GarageCond]]="Po",1,0)))))</f>
        <v>2</v>
      </c>
      <c r="CF678" t="s">
        <v>203</v>
      </c>
      <c r="CG678">
        <v>0</v>
      </c>
      <c r="CH678">
        <v>0</v>
      </c>
      <c r="CI678">
        <v>90</v>
      </c>
      <c r="CJ678">
        <v>0</v>
      </c>
      <c r="CK678">
        <v>0</v>
      </c>
      <c r="CL678">
        <f>(0.5*fun[[#This Row],[WoodDeckSF]])+fun[[#This Row],[OpenPorchSF]]+(2*fun[[#This Row],[EnclosedPorch]])+(1.5*fun[[#This Row],[3SsnPorch]])+fun[[#This Row],[ScreenPorch]]</f>
        <v>180</v>
      </c>
      <c r="CM678">
        <v>0</v>
      </c>
      <c r="CN678" t="s">
        <v>109</v>
      </c>
      <c r="CO678">
        <f>IF(fun[[#This Row],[PoolQC]]="Ex",5,IF(fun[[#This Row],[PoolQC]]="Gd",4,IF(fun[[#This Row],[PoolQC]]="TA",3,IF(fun[[#This Row],[PoolQC]]="Fa",2,IF(fun[[#This Row],[PoolQC]]="Po",1,0)))))</f>
        <v>0</v>
      </c>
      <c r="CP678" t="s">
        <v>109</v>
      </c>
      <c r="CQ678" t="s">
        <v>109</v>
      </c>
      <c r="CR678">
        <v>0</v>
      </c>
      <c r="CS678">
        <v>5</v>
      </c>
      <c r="CT678">
        <v>2006</v>
      </c>
      <c r="CU678" t="s">
        <v>136</v>
      </c>
      <c r="CV678" t="s">
        <v>137</v>
      </c>
      <c r="CW678">
        <f>COUNTIF(fun[[#This Row],[Id]:[SaleCondition]],0)</f>
        <v>20</v>
      </c>
      <c r="CX678">
        <f>COUNTIF(fun[[#This Row],[Id]:[SaleCondition]],"NA")</f>
        <v>4</v>
      </c>
      <c r="CY678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678">
        <f>fun[NUM_ExCond]+fun[NUM_BsmtCond]+fun[NUM_GarCond]</f>
        <v>7</v>
      </c>
      <c r="DA6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48</v>
      </c>
      <c r="DB6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28.5</v>
      </c>
      <c r="DC678">
        <v>87000</v>
      </c>
    </row>
    <row r="679" spans="1:107" x14ac:dyDescent="0.25">
      <c r="A679">
        <v>678</v>
      </c>
      <c r="B679">
        <v>30</v>
      </c>
      <c r="C679" t="s">
        <v>107</v>
      </c>
      <c r="D679">
        <f>IF(fun[[#This Row],[MSZoning]]="RL",1,0)</f>
        <v>1</v>
      </c>
      <c r="E679">
        <f>IF(fun[[#This Row],[rl]]="RM",1,0)</f>
        <v>0</v>
      </c>
      <c r="F679">
        <f>IF(fun[[#This Row],[rm]]="RH",1,0)</f>
        <v>0</v>
      </c>
      <c r="G679">
        <f>IF(fun[[#This Row],[rh]]="C (all)",1,0)</f>
        <v>0</v>
      </c>
      <c r="H679">
        <v>52</v>
      </c>
      <c r="I679">
        <f>IF(fun[[#This Row],[LotFrontage]]="NA",0,fun[[#This Row],[LotFrontage]])</f>
        <v>52</v>
      </c>
      <c r="J679">
        <v>9022</v>
      </c>
      <c r="K679" t="s">
        <v>108</v>
      </c>
      <c r="L679" t="s">
        <v>109</v>
      </c>
      <c r="M679" t="s">
        <v>110</v>
      </c>
      <c r="N679" t="s">
        <v>111</v>
      </c>
      <c r="O679" t="s">
        <v>112</v>
      </c>
      <c r="P679" t="s">
        <v>113</v>
      </c>
      <c r="Q679" t="s">
        <v>114</v>
      </c>
      <c r="R679" t="s">
        <v>169</v>
      </c>
      <c r="S679" t="s">
        <v>116</v>
      </c>
      <c r="T679" t="s">
        <v>116</v>
      </c>
      <c r="U679" t="s">
        <v>117</v>
      </c>
      <c r="V679" t="s">
        <v>141</v>
      </c>
      <c r="W679">
        <v>5</v>
      </c>
      <c r="X679">
        <v>8</v>
      </c>
      <c r="Y679">
        <v>1924</v>
      </c>
      <c r="Z679">
        <v>2006</v>
      </c>
      <c r="AA679" t="s">
        <v>119</v>
      </c>
      <c r="AB679" t="s">
        <v>120</v>
      </c>
      <c r="AC679" t="s">
        <v>121</v>
      </c>
      <c r="AD679" t="s">
        <v>121</v>
      </c>
      <c r="AE679" t="s">
        <v>143</v>
      </c>
      <c r="AF679">
        <v>0</v>
      </c>
      <c r="AG679" t="s">
        <v>123</v>
      </c>
      <c r="AH679">
        <f>IF(fun[[#This Row],[ExterQual]]="Ex",5,IF(fun[[#This Row],[ExterQual]]="Gd",4,IF(fun[[#This Row],[ExterQual]]="TA",3,IF(fun[[#This Row],[ExterQual]]="Fa",2,1))))</f>
        <v>4</v>
      </c>
      <c r="AI679" t="s">
        <v>124</v>
      </c>
      <c r="AJ679">
        <f>IF(fun[[#This Row],[ExterCond]]="Ex",5,IF(fun[[#This Row],[ExterCond]]="Gd",4,IF(fun[[#This Row],[ExterCond]]="TA",3,IF(fun[[#This Row],[ExterCond]]="Fa",2,1))))</f>
        <v>3</v>
      </c>
      <c r="AK679" t="s">
        <v>152</v>
      </c>
      <c r="AL679" t="s">
        <v>124</v>
      </c>
      <c r="AM679">
        <f>IF(fun[[#This Row],[BsmtQual]]="Ex",5,IF(fun[[#This Row],[BsmtQual]]="Gd",4,IF(fun[[#This Row],[BsmtQual]]="TA",3,IF(fun[[#This Row],[BsmtQual]]="Fa",2,IF(fun[[#This Row],[BsmtQual]]="Po",1,0)))))</f>
        <v>3</v>
      </c>
      <c r="AN679" t="s">
        <v>124</v>
      </c>
      <c r="AO679">
        <f>IF(fun[[#This Row],[BsmtCond]]="Ex",5,IF(fun[[#This Row],[BsmtCond]]="Gd",4,IF(fun[[#This Row],[BsmtCond]]="TA",3,IF(fun[[#This Row],[BsmtCond]]="Fa",2,IF(fun[[#This Row],[BsmtCond]]="Po",1,0)))))</f>
        <v>3</v>
      </c>
      <c r="AP679" t="s">
        <v>126</v>
      </c>
      <c r="AQ679">
        <f>IF(fun[[#This Row],[BsmtExposure]]="Gd",3,IF(fun[[#This Row],[BsmtExposure]]="Av",2,IF(fun[[#This Row],[BsmtExposure]]="Mn",1,0)))</f>
        <v>0</v>
      </c>
      <c r="AR679" t="s">
        <v>128</v>
      </c>
      <c r="AS679">
        <v>0</v>
      </c>
      <c r="AT679" t="s">
        <v>128</v>
      </c>
      <c r="AU679">
        <v>0</v>
      </c>
      <c r="AV679">
        <v>768</v>
      </c>
      <c r="AW679">
        <v>768</v>
      </c>
      <c r="AX679" t="s">
        <v>129</v>
      </c>
      <c r="AY679" t="s">
        <v>130</v>
      </c>
      <c r="AZ679">
        <f>IF(fun[[#This Row],[HeatingQC]]="Ex",5,IF(fun[[#This Row],[HeatingQC]]="Gd",4,IF(fun[[#This Row],[HeatingQC]]="TA",3,IF(fun[[#This Row],[HeatingQC]]="Fa",2,IF(fun[[#This Row],[HeatingQC]]="Po",1,0)))))</f>
        <v>5</v>
      </c>
      <c r="BA679" t="s">
        <v>131</v>
      </c>
      <c r="BB679" t="s">
        <v>132</v>
      </c>
      <c r="BC679">
        <v>792</v>
      </c>
      <c r="BD679">
        <v>0</v>
      </c>
      <c r="BE679">
        <v>0</v>
      </c>
      <c r="BF679">
        <v>792</v>
      </c>
      <c r="BG679">
        <f>LOG(fun[[#This Row],[GrLivArea]])</f>
        <v>2.8987251815894934</v>
      </c>
      <c r="BH679">
        <v>0</v>
      </c>
      <c r="BI679">
        <v>0</v>
      </c>
      <c r="BJ679">
        <f>fun[[#This Row],[BsmtFullBath]]+(0.5*fun[[#This Row],[BsmtHalfBath]])</f>
        <v>0</v>
      </c>
      <c r="BK679">
        <v>1</v>
      </c>
      <c r="BL679">
        <v>0</v>
      </c>
      <c r="BM679">
        <f>fun[[#This Row],[HalfBath]]+fun[[#This Row],[TOTBaseBath]]+fun[[#This Row],[FullBath]]</f>
        <v>1</v>
      </c>
      <c r="BN679">
        <v>2</v>
      </c>
      <c r="BO679">
        <v>1</v>
      </c>
      <c r="BP679" t="s">
        <v>123</v>
      </c>
      <c r="BQ679">
        <f>IF(fun[[#This Row],[KitchenQual]]="Ex",5,IF(fun[[#This Row],[KitchenQual]]="Gd",4,IF(fun[[#This Row],[KitchenQual]]="TA",3,IF(fun[[#This Row],[KitchenQual]]="Fa",2,0))))</f>
        <v>4</v>
      </c>
      <c r="BR679">
        <v>5</v>
      </c>
      <c r="BS679" t="s">
        <v>133</v>
      </c>
      <c r="BT679">
        <v>0</v>
      </c>
      <c r="BU679" t="s">
        <v>109</v>
      </c>
      <c r="BV679">
        <f>IF(fun[[#This Row],[FireplaceQu]]="Ex",5,IF(fun[[#This Row],[FireplaceQu]]="Gd",4,IF(fun[[#This Row],[FireplaceQu]]="TA",3,IF(fun[[#This Row],[FireplaceQu]]="Fa",2,0))))</f>
        <v>0</v>
      </c>
      <c r="BW679" t="s">
        <v>153</v>
      </c>
      <c r="BX679">
        <v>1924</v>
      </c>
      <c r="BY679" t="s">
        <v>128</v>
      </c>
      <c r="BZ679">
        <v>1</v>
      </c>
      <c r="CA679">
        <v>240</v>
      </c>
      <c r="CB679" t="s">
        <v>173</v>
      </c>
      <c r="CC679">
        <f>IF(fun[[#This Row],[GarageQual]]="Ex",5,IF(fun[[#This Row],[GarageQual]]="Gd",4,IF(fun[[#This Row],[GarageQual]]="TA",3,IF(fun[[#This Row],[GarageQual]]="Fa",2,IF(fun[[#This Row],[GarageQual]]="Po",1,0)))))</f>
        <v>2</v>
      </c>
      <c r="CD679" t="s">
        <v>173</v>
      </c>
      <c r="CE679">
        <f>IF(fun[[#This Row],[GarageCond]]="Ex",5,IF(fun[[#This Row],[GarageCond]]="Gd",4,IF(fun[[#This Row],[GarageCond]]="TA",3,IF(fun[[#This Row],[GarageCond]]="Fa",2,IF(fun[[#This Row],[GarageCond]]="Po",1,0)))))</f>
        <v>2</v>
      </c>
      <c r="CF679" t="s">
        <v>203</v>
      </c>
      <c r="CG679">
        <v>316</v>
      </c>
      <c r="CH679">
        <v>0</v>
      </c>
      <c r="CI679">
        <v>120</v>
      </c>
      <c r="CJ679">
        <v>0</v>
      </c>
      <c r="CK679">
        <v>0</v>
      </c>
      <c r="CL679">
        <f>(0.5*fun[[#This Row],[WoodDeckSF]])+fun[[#This Row],[OpenPorchSF]]+(2*fun[[#This Row],[EnclosedPorch]])+(1.5*fun[[#This Row],[3SsnPorch]])+fun[[#This Row],[ScreenPorch]]</f>
        <v>398</v>
      </c>
      <c r="CM679">
        <v>0</v>
      </c>
      <c r="CN679" t="s">
        <v>109</v>
      </c>
      <c r="CO679">
        <f>IF(fun[[#This Row],[PoolQC]]="Ex",5,IF(fun[[#This Row],[PoolQC]]="Gd",4,IF(fun[[#This Row],[PoolQC]]="TA",3,IF(fun[[#This Row],[PoolQC]]="Fa",2,IF(fun[[#This Row],[PoolQC]]="Po",1,0)))))</f>
        <v>0</v>
      </c>
      <c r="CP679" t="s">
        <v>109</v>
      </c>
      <c r="CQ679" t="s">
        <v>109</v>
      </c>
      <c r="CR679">
        <v>0</v>
      </c>
      <c r="CS679">
        <v>5</v>
      </c>
      <c r="CT679">
        <v>2009</v>
      </c>
      <c r="CU679" t="s">
        <v>136</v>
      </c>
      <c r="CV679" t="s">
        <v>137</v>
      </c>
      <c r="CW679">
        <f>COUNTIF(fun[[#This Row],[Id]:[SaleCondition]],0)</f>
        <v>21</v>
      </c>
      <c r="CX679">
        <f>COUNTIF(fun[[#This Row],[Id]:[SaleCondition]],"NA")</f>
        <v>5</v>
      </c>
      <c r="CY67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679">
        <f>fun[NUM_ExCond]+fun[NUM_BsmtCond]+fun[NUM_GarCond]</f>
        <v>8</v>
      </c>
      <c r="DA6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6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</v>
      </c>
      <c r="DC679">
        <v>109500</v>
      </c>
    </row>
    <row r="680" spans="1:107" x14ac:dyDescent="0.25">
      <c r="A680">
        <v>679</v>
      </c>
      <c r="B680">
        <v>20</v>
      </c>
      <c r="C680" t="s">
        <v>107</v>
      </c>
      <c r="D680">
        <f>IF(fun[[#This Row],[MSZoning]]="RL",1,0)</f>
        <v>1</v>
      </c>
      <c r="E680">
        <f>IF(fun[[#This Row],[rl]]="RM",1,0)</f>
        <v>0</v>
      </c>
      <c r="F680">
        <f>IF(fun[[#This Row],[rm]]="RH",1,0)</f>
        <v>0</v>
      </c>
      <c r="G680">
        <f>IF(fun[[#This Row],[rh]]="C (all)",1,0)</f>
        <v>0</v>
      </c>
      <c r="H680">
        <v>80</v>
      </c>
      <c r="I680">
        <f>IF(fun[[#This Row],[LotFrontage]]="NA",0,fun[[#This Row],[LotFrontage]])</f>
        <v>80</v>
      </c>
      <c r="J680">
        <v>11844</v>
      </c>
      <c r="K680" t="s">
        <v>108</v>
      </c>
      <c r="L680" t="s">
        <v>109</v>
      </c>
      <c r="M680" t="s">
        <v>146</v>
      </c>
      <c r="N680" t="s">
        <v>111</v>
      </c>
      <c r="O680" t="s">
        <v>112</v>
      </c>
      <c r="P680" t="s">
        <v>113</v>
      </c>
      <c r="Q680" t="s">
        <v>114</v>
      </c>
      <c r="R680" t="s">
        <v>226</v>
      </c>
      <c r="S680" t="s">
        <v>116</v>
      </c>
      <c r="T680" t="s">
        <v>116</v>
      </c>
      <c r="U680" t="s">
        <v>117</v>
      </c>
      <c r="V680" t="s">
        <v>141</v>
      </c>
      <c r="W680">
        <v>8</v>
      </c>
      <c r="X680">
        <v>5</v>
      </c>
      <c r="Y680">
        <v>2008</v>
      </c>
      <c r="Z680">
        <v>2008</v>
      </c>
      <c r="AA680" t="s">
        <v>178</v>
      </c>
      <c r="AB680" t="s">
        <v>120</v>
      </c>
      <c r="AC680" t="s">
        <v>121</v>
      </c>
      <c r="AD680" t="s">
        <v>121</v>
      </c>
      <c r="AE680" t="s">
        <v>163</v>
      </c>
      <c r="AF680">
        <v>464</v>
      </c>
      <c r="AG680" t="s">
        <v>123</v>
      </c>
      <c r="AH680">
        <f>IF(fun[[#This Row],[ExterQual]]="Ex",5,IF(fun[[#This Row],[ExterQual]]="Gd",4,IF(fun[[#This Row],[ExterQual]]="TA",3,IF(fun[[#This Row],[ExterQual]]="Fa",2,1))))</f>
        <v>4</v>
      </c>
      <c r="AI680" t="s">
        <v>124</v>
      </c>
      <c r="AJ680">
        <f>IF(fun[[#This Row],[ExterCond]]="Ex",5,IF(fun[[#This Row],[ExterCond]]="Gd",4,IF(fun[[#This Row],[ExterCond]]="TA",3,IF(fun[[#This Row],[ExterCond]]="Fa",2,1))))</f>
        <v>3</v>
      </c>
      <c r="AK680" t="s">
        <v>125</v>
      </c>
      <c r="AL680" t="s">
        <v>130</v>
      </c>
      <c r="AM680">
        <f>IF(fun[[#This Row],[BsmtQual]]="Ex",5,IF(fun[[#This Row],[BsmtQual]]="Gd",4,IF(fun[[#This Row],[BsmtQual]]="TA",3,IF(fun[[#This Row],[BsmtQual]]="Fa",2,IF(fun[[#This Row],[BsmtQual]]="Po",1,0)))))</f>
        <v>5</v>
      </c>
      <c r="AN680" t="s">
        <v>124</v>
      </c>
      <c r="AO680">
        <f>IF(fun[[#This Row],[BsmtCond]]="Ex",5,IF(fun[[#This Row],[BsmtCond]]="Gd",4,IF(fun[[#This Row],[BsmtCond]]="TA",3,IF(fun[[#This Row],[BsmtCond]]="Fa",2,IF(fun[[#This Row],[BsmtCond]]="Po",1,0)))))</f>
        <v>3</v>
      </c>
      <c r="AP680" t="s">
        <v>147</v>
      </c>
      <c r="AQ680">
        <f>IF(fun[[#This Row],[BsmtExposure]]="Gd",3,IF(fun[[#This Row],[BsmtExposure]]="Av",2,IF(fun[[#This Row],[BsmtExposure]]="Mn",1,0)))</f>
        <v>1</v>
      </c>
      <c r="AR680" t="s">
        <v>128</v>
      </c>
      <c r="AS680">
        <v>0</v>
      </c>
      <c r="AT680" t="s">
        <v>128</v>
      </c>
      <c r="AU680">
        <v>0</v>
      </c>
      <c r="AV680">
        <v>2046</v>
      </c>
      <c r="AW680">
        <v>2046</v>
      </c>
      <c r="AX680" t="s">
        <v>129</v>
      </c>
      <c r="AY680" t="s">
        <v>130</v>
      </c>
      <c r="AZ680">
        <f>IF(fun[[#This Row],[HeatingQC]]="Ex",5,IF(fun[[#This Row],[HeatingQC]]="Gd",4,IF(fun[[#This Row],[HeatingQC]]="TA",3,IF(fun[[#This Row],[HeatingQC]]="Fa",2,IF(fun[[#This Row],[HeatingQC]]="Po",1,0)))))</f>
        <v>5</v>
      </c>
      <c r="BA680" t="s">
        <v>131</v>
      </c>
      <c r="BB680" t="s">
        <v>132</v>
      </c>
      <c r="BC680">
        <v>2046</v>
      </c>
      <c r="BD680">
        <v>0</v>
      </c>
      <c r="BE680">
        <v>0</v>
      </c>
      <c r="BF680">
        <v>2046</v>
      </c>
      <c r="BG680">
        <f>LOG(fun[[#This Row],[GrLivArea]])</f>
        <v>3.3109056293761414</v>
      </c>
      <c r="BH680">
        <v>0</v>
      </c>
      <c r="BI680">
        <v>0</v>
      </c>
      <c r="BJ680">
        <f>fun[[#This Row],[BsmtFullBath]]+(0.5*fun[[#This Row],[BsmtHalfBath]])</f>
        <v>0</v>
      </c>
      <c r="BK680">
        <v>2</v>
      </c>
      <c r="BL680">
        <v>1</v>
      </c>
      <c r="BM680">
        <f>fun[[#This Row],[HalfBath]]+fun[[#This Row],[TOTBaseBath]]+fun[[#This Row],[FullBath]]</f>
        <v>3</v>
      </c>
      <c r="BN680">
        <v>3</v>
      </c>
      <c r="BO680">
        <v>1</v>
      </c>
      <c r="BP680" t="s">
        <v>123</v>
      </c>
      <c r="BQ680">
        <f>IF(fun[[#This Row],[KitchenQual]]="Ex",5,IF(fun[[#This Row],[KitchenQual]]="Gd",4,IF(fun[[#This Row],[KitchenQual]]="TA",3,IF(fun[[#This Row],[KitchenQual]]="Fa",2,0))))</f>
        <v>4</v>
      </c>
      <c r="BR680">
        <v>7</v>
      </c>
      <c r="BS680" t="s">
        <v>133</v>
      </c>
      <c r="BT680">
        <v>1</v>
      </c>
      <c r="BU680" t="s">
        <v>123</v>
      </c>
      <c r="BV680">
        <f>IF(fun[[#This Row],[FireplaceQu]]="Ex",5,IF(fun[[#This Row],[FireplaceQu]]="Gd",4,IF(fun[[#This Row],[FireplaceQu]]="TA",3,IF(fun[[#This Row],[FireplaceQu]]="Fa",2,0))))</f>
        <v>4</v>
      </c>
      <c r="BW680" t="s">
        <v>134</v>
      </c>
      <c r="BX680">
        <v>2008</v>
      </c>
      <c r="BY680" t="s">
        <v>183</v>
      </c>
      <c r="BZ680">
        <v>3</v>
      </c>
      <c r="CA680">
        <v>834</v>
      </c>
      <c r="CB680" t="s">
        <v>124</v>
      </c>
      <c r="CC680">
        <f>IF(fun[[#This Row],[GarageQual]]="Ex",5,IF(fun[[#This Row],[GarageQual]]="Gd",4,IF(fun[[#This Row],[GarageQual]]="TA",3,IF(fun[[#This Row],[GarageQual]]="Fa",2,IF(fun[[#This Row],[GarageQual]]="Po",1,0)))))</f>
        <v>3</v>
      </c>
      <c r="CD680" t="s">
        <v>124</v>
      </c>
      <c r="CE680">
        <f>IF(fun[[#This Row],[GarageCond]]="Ex",5,IF(fun[[#This Row],[GarageCond]]="Gd",4,IF(fun[[#This Row],[GarageCond]]="TA",3,IF(fun[[#This Row],[GarageCond]]="Fa",2,IF(fun[[#This Row],[GarageCond]]="Po",1,0)))))</f>
        <v>3</v>
      </c>
      <c r="CF680" t="s">
        <v>131</v>
      </c>
      <c r="CG680">
        <v>322</v>
      </c>
      <c r="CH680">
        <v>82</v>
      </c>
      <c r="CI680">
        <v>0</v>
      </c>
      <c r="CJ680">
        <v>0</v>
      </c>
      <c r="CK680">
        <v>0</v>
      </c>
      <c r="CL680">
        <f>(0.5*fun[[#This Row],[WoodDeckSF]])+fun[[#This Row],[OpenPorchSF]]+(2*fun[[#This Row],[EnclosedPorch]])+(1.5*fun[[#This Row],[3SsnPorch]])+fun[[#This Row],[ScreenPorch]]</f>
        <v>243</v>
      </c>
      <c r="CM680">
        <v>0</v>
      </c>
      <c r="CN680" t="s">
        <v>109</v>
      </c>
      <c r="CO680">
        <f>IF(fun[[#This Row],[PoolQC]]="Ex",5,IF(fun[[#This Row],[PoolQC]]="Gd",4,IF(fun[[#This Row],[PoolQC]]="TA",3,IF(fun[[#This Row],[PoolQC]]="Fa",2,IF(fun[[#This Row],[PoolQC]]="Po",1,0)))))</f>
        <v>0</v>
      </c>
      <c r="CP680" t="s">
        <v>109</v>
      </c>
      <c r="CQ680" t="s">
        <v>109</v>
      </c>
      <c r="CR680">
        <v>0</v>
      </c>
      <c r="CS680">
        <v>7</v>
      </c>
      <c r="CT680">
        <v>2009</v>
      </c>
      <c r="CU680" t="s">
        <v>184</v>
      </c>
      <c r="CV680" t="s">
        <v>185</v>
      </c>
      <c r="CW680">
        <f>COUNTIF(fun[[#This Row],[Id]:[SaleCondition]],0)</f>
        <v>16</v>
      </c>
      <c r="CX680">
        <f>COUNTIF(fun[[#This Row],[Id]:[SaleCondition]],"NA")</f>
        <v>4</v>
      </c>
      <c r="CY680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680">
        <f>fun[NUM_ExCond]+fun[NUM_BsmtCond]+fun[NUM_GarCond]</f>
        <v>9</v>
      </c>
      <c r="DA6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6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680">
        <v>372500</v>
      </c>
    </row>
    <row r="681" spans="1:107" x14ac:dyDescent="0.25">
      <c r="A681">
        <v>680</v>
      </c>
      <c r="B681">
        <v>20</v>
      </c>
      <c r="C681" t="s">
        <v>107</v>
      </c>
      <c r="D681">
        <f>IF(fun[[#This Row],[MSZoning]]="RL",1,0)</f>
        <v>1</v>
      </c>
      <c r="E681">
        <f>IF(fun[[#This Row],[rl]]="RM",1,0)</f>
        <v>0</v>
      </c>
      <c r="F681">
        <f>IF(fun[[#This Row],[rm]]="RH",1,0)</f>
        <v>0</v>
      </c>
      <c r="G681">
        <f>IF(fun[[#This Row],[rh]]="C (all)",1,0)</f>
        <v>0</v>
      </c>
      <c r="H681" t="s">
        <v>109</v>
      </c>
      <c r="I681">
        <f>IF(fun[[#This Row],[LotFrontage]]="NA",0,fun[[#This Row],[LotFrontage]])</f>
        <v>0</v>
      </c>
      <c r="J681">
        <v>9945</v>
      </c>
      <c r="K681" t="s">
        <v>108</v>
      </c>
      <c r="L681" t="s">
        <v>109</v>
      </c>
      <c r="M681" t="s">
        <v>146</v>
      </c>
      <c r="N681" t="s">
        <v>111</v>
      </c>
      <c r="O681" t="s">
        <v>112</v>
      </c>
      <c r="P681" t="s">
        <v>113</v>
      </c>
      <c r="Q681" t="s">
        <v>114</v>
      </c>
      <c r="R681" t="s">
        <v>177</v>
      </c>
      <c r="S681" t="s">
        <v>116</v>
      </c>
      <c r="T681" t="s">
        <v>116</v>
      </c>
      <c r="U681" t="s">
        <v>117</v>
      </c>
      <c r="V681" t="s">
        <v>141</v>
      </c>
      <c r="W681">
        <v>5</v>
      </c>
      <c r="X681">
        <v>5</v>
      </c>
      <c r="Y681">
        <v>1961</v>
      </c>
      <c r="Z681">
        <v>1961</v>
      </c>
      <c r="AA681" t="s">
        <v>178</v>
      </c>
      <c r="AB681" t="s">
        <v>120</v>
      </c>
      <c r="AC681" t="s">
        <v>150</v>
      </c>
      <c r="AD681" t="s">
        <v>150</v>
      </c>
      <c r="AE681" t="s">
        <v>122</v>
      </c>
      <c r="AF681">
        <v>57</v>
      </c>
      <c r="AG681" t="s">
        <v>124</v>
      </c>
      <c r="AH681">
        <f>IF(fun[[#This Row],[ExterQual]]="Ex",5,IF(fun[[#This Row],[ExterQual]]="Gd",4,IF(fun[[#This Row],[ExterQual]]="TA",3,IF(fun[[#This Row],[ExterQual]]="Fa",2,1))))</f>
        <v>3</v>
      </c>
      <c r="AI681" t="s">
        <v>124</v>
      </c>
      <c r="AJ681">
        <f>IF(fun[[#This Row],[ExterCond]]="Ex",5,IF(fun[[#This Row],[ExterCond]]="Gd",4,IF(fun[[#This Row],[ExterCond]]="TA",3,IF(fun[[#This Row],[ExterCond]]="Fa",2,1))))</f>
        <v>3</v>
      </c>
      <c r="AK681" t="s">
        <v>144</v>
      </c>
      <c r="AL681" t="s">
        <v>124</v>
      </c>
      <c r="AM681">
        <f>IF(fun[[#This Row],[BsmtQual]]="Ex",5,IF(fun[[#This Row],[BsmtQual]]="Gd",4,IF(fun[[#This Row],[BsmtQual]]="TA",3,IF(fun[[#This Row],[BsmtQual]]="Fa",2,IF(fun[[#This Row],[BsmtQual]]="Po",1,0)))))</f>
        <v>3</v>
      </c>
      <c r="AN681" t="s">
        <v>124</v>
      </c>
      <c r="AO681">
        <f>IF(fun[[#This Row],[BsmtCond]]="Ex",5,IF(fun[[#This Row],[BsmtCond]]="Gd",4,IF(fun[[#This Row],[BsmtCond]]="TA",3,IF(fun[[#This Row],[BsmtCond]]="Fa",2,IF(fun[[#This Row],[BsmtCond]]="Po",1,0)))))</f>
        <v>3</v>
      </c>
      <c r="AP681" t="s">
        <v>126</v>
      </c>
      <c r="AQ681">
        <f>IF(fun[[#This Row],[BsmtExposure]]="Gd",3,IF(fun[[#This Row],[BsmtExposure]]="Av",2,IF(fun[[#This Row],[BsmtExposure]]="Mn",1,0)))</f>
        <v>0</v>
      </c>
      <c r="AR681" t="s">
        <v>179</v>
      </c>
      <c r="AS681">
        <v>827</v>
      </c>
      <c r="AT681" t="s">
        <v>128</v>
      </c>
      <c r="AU681">
        <v>0</v>
      </c>
      <c r="AV681">
        <v>161</v>
      </c>
      <c r="AW681">
        <v>988</v>
      </c>
      <c r="AX681" t="s">
        <v>129</v>
      </c>
      <c r="AY681" t="s">
        <v>124</v>
      </c>
      <c r="AZ681">
        <f>IF(fun[[#This Row],[HeatingQC]]="Ex",5,IF(fun[[#This Row],[HeatingQC]]="Gd",4,IF(fun[[#This Row],[HeatingQC]]="TA",3,IF(fun[[#This Row],[HeatingQC]]="Fa",2,IF(fun[[#This Row],[HeatingQC]]="Po",1,0)))))</f>
        <v>3</v>
      </c>
      <c r="BA681" t="s">
        <v>131</v>
      </c>
      <c r="BB681" t="s">
        <v>132</v>
      </c>
      <c r="BC681">
        <v>988</v>
      </c>
      <c r="BD681">
        <v>0</v>
      </c>
      <c r="BE681">
        <v>0</v>
      </c>
      <c r="BF681">
        <v>988</v>
      </c>
      <c r="BG681">
        <f>LOG(fun[[#This Row],[GrLivArea]])</f>
        <v>2.9947569445876283</v>
      </c>
      <c r="BH681">
        <v>1</v>
      </c>
      <c r="BI681">
        <v>0</v>
      </c>
      <c r="BJ681">
        <f>fun[[#This Row],[BsmtFullBath]]+(0.5*fun[[#This Row],[BsmtHalfBath]])</f>
        <v>1</v>
      </c>
      <c r="BK681">
        <v>1</v>
      </c>
      <c r="BL681">
        <v>0</v>
      </c>
      <c r="BM681">
        <f>fun[[#This Row],[HalfBath]]+fun[[#This Row],[TOTBaseBath]]+fun[[#This Row],[FullBath]]</f>
        <v>2</v>
      </c>
      <c r="BN681">
        <v>3</v>
      </c>
      <c r="BO681">
        <v>1</v>
      </c>
      <c r="BP681" t="s">
        <v>124</v>
      </c>
      <c r="BQ681">
        <f>IF(fun[[#This Row],[KitchenQual]]="Ex",5,IF(fun[[#This Row],[KitchenQual]]="Gd",4,IF(fun[[#This Row],[KitchenQual]]="TA",3,IF(fun[[#This Row],[KitchenQual]]="Fa",2,0))))</f>
        <v>3</v>
      </c>
      <c r="BR681">
        <v>5</v>
      </c>
      <c r="BS681" t="s">
        <v>133</v>
      </c>
      <c r="BT681">
        <v>0</v>
      </c>
      <c r="BU681" t="s">
        <v>109</v>
      </c>
      <c r="BV681">
        <f>IF(fun[[#This Row],[FireplaceQu]]="Ex",5,IF(fun[[#This Row],[FireplaceQu]]="Gd",4,IF(fun[[#This Row],[FireplaceQu]]="TA",3,IF(fun[[#This Row],[FireplaceQu]]="Fa",2,0))))</f>
        <v>0</v>
      </c>
      <c r="BW681" t="s">
        <v>153</v>
      </c>
      <c r="BX681">
        <v>1963</v>
      </c>
      <c r="BY681" t="s">
        <v>128</v>
      </c>
      <c r="BZ681">
        <v>2</v>
      </c>
      <c r="CA681">
        <v>572</v>
      </c>
      <c r="CB681" t="s">
        <v>124</v>
      </c>
      <c r="CC681">
        <f>IF(fun[[#This Row],[GarageQual]]="Ex",5,IF(fun[[#This Row],[GarageQual]]="Gd",4,IF(fun[[#This Row],[GarageQual]]="TA",3,IF(fun[[#This Row],[GarageQual]]="Fa",2,IF(fun[[#This Row],[GarageQual]]="Po",1,0)))))</f>
        <v>3</v>
      </c>
      <c r="CD681" t="s">
        <v>124</v>
      </c>
      <c r="CE681">
        <f>IF(fun[[#This Row],[GarageCond]]="Ex",5,IF(fun[[#This Row],[GarageCond]]="Gd",4,IF(fun[[#This Row],[GarageCond]]="TA",3,IF(fun[[#This Row],[GarageCond]]="Fa",2,IF(fun[[#This Row],[GarageCond]]="Po",1,0)))))</f>
        <v>3</v>
      </c>
      <c r="CF681" t="s">
        <v>131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f>(0.5*fun[[#This Row],[WoodDeckSF]])+fun[[#This Row],[OpenPorchSF]]+(2*fun[[#This Row],[EnclosedPorch]])+(1.5*fun[[#This Row],[3SsnPorch]])+fun[[#This Row],[ScreenPorch]]</f>
        <v>0</v>
      </c>
      <c r="CM681">
        <v>0</v>
      </c>
      <c r="CN681" t="s">
        <v>109</v>
      </c>
      <c r="CO681">
        <f>IF(fun[[#This Row],[PoolQC]]="Ex",5,IF(fun[[#This Row],[PoolQC]]="Gd",4,IF(fun[[#This Row],[PoolQC]]="TA",3,IF(fun[[#This Row],[PoolQC]]="Fa",2,IF(fun[[#This Row],[PoolQC]]="Po",1,0)))))</f>
        <v>0</v>
      </c>
      <c r="CP681" t="s">
        <v>109</v>
      </c>
      <c r="CQ681" t="s">
        <v>109</v>
      </c>
      <c r="CR681">
        <v>0</v>
      </c>
      <c r="CS681">
        <v>10</v>
      </c>
      <c r="CT681">
        <v>2007</v>
      </c>
      <c r="CU681" t="s">
        <v>136</v>
      </c>
      <c r="CV681" t="s">
        <v>137</v>
      </c>
      <c r="CW681">
        <f>COUNTIF(fun[[#This Row],[Id]:[SaleCondition]],0)</f>
        <v>21</v>
      </c>
      <c r="CX681">
        <f>COUNTIF(fun[[#This Row],[Id]:[SaleCondition]],"NA")</f>
        <v>6</v>
      </c>
      <c r="CY68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681">
        <f>fun[NUM_ExCond]+fun[NUM_BsmtCond]+fun[NUM_GarCond]</f>
        <v>9</v>
      </c>
      <c r="DA6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6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681">
        <v>128500</v>
      </c>
    </row>
    <row r="682" spans="1:107" x14ac:dyDescent="0.25">
      <c r="A682">
        <v>681</v>
      </c>
      <c r="B682">
        <v>120</v>
      </c>
      <c r="C682" t="s">
        <v>107</v>
      </c>
      <c r="D682">
        <f>IF(fun[[#This Row],[MSZoning]]="RL",1,0)</f>
        <v>1</v>
      </c>
      <c r="E682">
        <f>IF(fun[[#This Row],[rl]]="RM",1,0)</f>
        <v>0</v>
      </c>
      <c r="F682">
        <f>IF(fun[[#This Row],[rm]]="RH",1,0)</f>
        <v>0</v>
      </c>
      <c r="G682">
        <f>IF(fun[[#This Row],[rh]]="C (all)",1,0)</f>
        <v>0</v>
      </c>
      <c r="H682">
        <v>50</v>
      </c>
      <c r="I682">
        <f>IF(fun[[#This Row],[LotFrontage]]="NA",0,fun[[#This Row],[LotFrontage]])</f>
        <v>50</v>
      </c>
      <c r="J682">
        <v>8012</v>
      </c>
      <c r="K682" t="s">
        <v>108</v>
      </c>
      <c r="L682" t="s">
        <v>109</v>
      </c>
      <c r="M682" t="s">
        <v>110</v>
      </c>
      <c r="N682" t="s">
        <v>111</v>
      </c>
      <c r="O682" t="s">
        <v>112</v>
      </c>
      <c r="P682" t="s">
        <v>113</v>
      </c>
      <c r="Q682" t="s">
        <v>114</v>
      </c>
      <c r="R682" t="s">
        <v>196</v>
      </c>
      <c r="S682" t="s">
        <v>116</v>
      </c>
      <c r="T682" t="s">
        <v>116</v>
      </c>
      <c r="U682" t="s">
        <v>205</v>
      </c>
      <c r="V682" t="s">
        <v>141</v>
      </c>
      <c r="W682">
        <v>6</v>
      </c>
      <c r="X682">
        <v>5</v>
      </c>
      <c r="Y682">
        <v>1980</v>
      </c>
      <c r="Z682">
        <v>1980</v>
      </c>
      <c r="AA682" t="s">
        <v>119</v>
      </c>
      <c r="AB682" t="s">
        <v>120</v>
      </c>
      <c r="AC682" t="s">
        <v>187</v>
      </c>
      <c r="AD682" t="s">
        <v>187</v>
      </c>
      <c r="AE682" t="s">
        <v>143</v>
      </c>
      <c r="AF682">
        <v>0</v>
      </c>
      <c r="AG682" t="s">
        <v>124</v>
      </c>
      <c r="AH682">
        <f>IF(fun[[#This Row],[ExterQual]]="Ex",5,IF(fun[[#This Row],[ExterQual]]="Gd",4,IF(fun[[#This Row],[ExterQual]]="TA",3,IF(fun[[#This Row],[ExterQual]]="Fa",2,1))))</f>
        <v>3</v>
      </c>
      <c r="AI682" t="s">
        <v>124</v>
      </c>
      <c r="AJ682">
        <f>IF(fun[[#This Row],[ExterCond]]="Ex",5,IF(fun[[#This Row],[ExterCond]]="Gd",4,IF(fun[[#This Row],[ExterCond]]="TA",3,IF(fun[[#This Row],[ExterCond]]="Fa",2,1))))</f>
        <v>3</v>
      </c>
      <c r="AK682" t="s">
        <v>144</v>
      </c>
      <c r="AL682" t="s">
        <v>123</v>
      </c>
      <c r="AM682">
        <f>IF(fun[[#This Row],[BsmtQual]]="Ex",5,IF(fun[[#This Row],[BsmtQual]]="Gd",4,IF(fun[[#This Row],[BsmtQual]]="TA",3,IF(fun[[#This Row],[BsmtQual]]="Fa",2,IF(fun[[#This Row],[BsmtQual]]="Po",1,0)))))</f>
        <v>4</v>
      </c>
      <c r="AN682" t="s">
        <v>124</v>
      </c>
      <c r="AO682">
        <f>IF(fun[[#This Row],[BsmtCond]]="Ex",5,IF(fun[[#This Row],[BsmtCond]]="Gd",4,IF(fun[[#This Row],[BsmtCond]]="TA",3,IF(fun[[#This Row],[BsmtCond]]="Fa",2,IF(fun[[#This Row],[BsmtCond]]="Po",1,0)))))</f>
        <v>3</v>
      </c>
      <c r="AP682" t="s">
        <v>126</v>
      </c>
      <c r="AQ682">
        <f>IF(fun[[#This Row],[BsmtExposure]]="Gd",3,IF(fun[[#This Row],[BsmtExposure]]="Av",2,IF(fun[[#This Row],[BsmtExposure]]="Mn",1,0)))</f>
        <v>0</v>
      </c>
      <c r="AR682" t="s">
        <v>167</v>
      </c>
      <c r="AS682">
        <v>543</v>
      </c>
      <c r="AT682" t="s">
        <v>167</v>
      </c>
      <c r="AU682">
        <v>119</v>
      </c>
      <c r="AV682">
        <v>261</v>
      </c>
      <c r="AW682">
        <v>923</v>
      </c>
      <c r="AX682" t="s">
        <v>129</v>
      </c>
      <c r="AY682" t="s">
        <v>124</v>
      </c>
      <c r="AZ682">
        <f>IF(fun[[#This Row],[HeatingQC]]="Ex",5,IF(fun[[#This Row],[HeatingQC]]="Gd",4,IF(fun[[#This Row],[HeatingQC]]="TA",3,IF(fun[[#This Row],[HeatingQC]]="Fa",2,IF(fun[[#This Row],[HeatingQC]]="Po",1,0)))))</f>
        <v>3</v>
      </c>
      <c r="BA682" t="s">
        <v>131</v>
      </c>
      <c r="BB682" t="s">
        <v>132</v>
      </c>
      <c r="BC682">
        <v>923</v>
      </c>
      <c r="BD682">
        <v>0</v>
      </c>
      <c r="BE682">
        <v>0</v>
      </c>
      <c r="BF682">
        <v>923</v>
      </c>
      <c r="BG682">
        <f>LOG(fun[[#This Row],[GrLivArea]])</f>
        <v>2.965201701025912</v>
      </c>
      <c r="BH682">
        <v>0</v>
      </c>
      <c r="BI682">
        <v>0</v>
      </c>
      <c r="BJ682">
        <f>fun[[#This Row],[BsmtFullBath]]+(0.5*fun[[#This Row],[BsmtHalfBath]])</f>
        <v>0</v>
      </c>
      <c r="BK682">
        <v>2</v>
      </c>
      <c r="BL682">
        <v>0</v>
      </c>
      <c r="BM682">
        <f>fun[[#This Row],[HalfBath]]+fun[[#This Row],[TOTBaseBath]]+fun[[#This Row],[FullBath]]</f>
        <v>2</v>
      </c>
      <c r="BN682">
        <v>2</v>
      </c>
      <c r="BO682">
        <v>1</v>
      </c>
      <c r="BP682" t="s">
        <v>124</v>
      </c>
      <c r="BQ682">
        <f>IF(fun[[#This Row],[KitchenQual]]="Ex",5,IF(fun[[#This Row],[KitchenQual]]="Gd",4,IF(fun[[#This Row],[KitchenQual]]="TA",3,IF(fun[[#This Row],[KitchenQual]]="Fa",2,0))))</f>
        <v>3</v>
      </c>
      <c r="BR682">
        <v>5</v>
      </c>
      <c r="BS682" t="s">
        <v>133</v>
      </c>
      <c r="BT682">
        <v>1</v>
      </c>
      <c r="BU682" t="s">
        <v>124</v>
      </c>
      <c r="BV682">
        <f>IF(fun[[#This Row],[FireplaceQu]]="Ex",5,IF(fun[[#This Row],[FireplaceQu]]="Gd",4,IF(fun[[#This Row],[FireplaceQu]]="TA",3,IF(fun[[#This Row],[FireplaceQu]]="Fa",2,0))))</f>
        <v>3</v>
      </c>
      <c r="BW682" t="s">
        <v>134</v>
      </c>
      <c r="BX682">
        <v>1980</v>
      </c>
      <c r="BY682" t="s">
        <v>135</v>
      </c>
      <c r="BZ682">
        <v>1</v>
      </c>
      <c r="CA682">
        <v>264</v>
      </c>
      <c r="CB682" t="s">
        <v>124</v>
      </c>
      <c r="CC682">
        <f>IF(fun[[#This Row],[GarageQual]]="Ex",5,IF(fun[[#This Row],[GarageQual]]="Gd",4,IF(fun[[#This Row],[GarageQual]]="TA",3,IF(fun[[#This Row],[GarageQual]]="Fa",2,IF(fun[[#This Row],[GarageQual]]="Po",1,0)))))</f>
        <v>3</v>
      </c>
      <c r="CD682" t="s">
        <v>124</v>
      </c>
      <c r="CE682">
        <f>IF(fun[[#This Row],[GarageCond]]="Ex",5,IF(fun[[#This Row],[GarageCond]]="Gd",4,IF(fun[[#This Row],[GarageCond]]="TA",3,IF(fun[[#This Row],[GarageCond]]="Fa",2,IF(fun[[#This Row],[GarageCond]]="Po",1,0)))))</f>
        <v>3</v>
      </c>
      <c r="CF682" t="s">
        <v>131</v>
      </c>
      <c r="CG682">
        <v>80</v>
      </c>
      <c r="CH682">
        <v>0</v>
      </c>
      <c r="CI682">
        <v>0</v>
      </c>
      <c r="CJ682">
        <v>0</v>
      </c>
      <c r="CK682">
        <v>0</v>
      </c>
      <c r="CL682">
        <f>(0.5*fun[[#This Row],[WoodDeckSF]])+fun[[#This Row],[OpenPorchSF]]+(2*fun[[#This Row],[EnclosedPorch]])+(1.5*fun[[#This Row],[3SsnPorch]])+fun[[#This Row],[ScreenPorch]]</f>
        <v>40</v>
      </c>
      <c r="CM682">
        <v>0</v>
      </c>
      <c r="CN682" t="s">
        <v>109</v>
      </c>
      <c r="CO682">
        <f>IF(fun[[#This Row],[PoolQC]]="Ex",5,IF(fun[[#This Row],[PoolQC]]="Gd",4,IF(fun[[#This Row],[PoolQC]]="TA",3,IF(fun[[#This Row],[PoolQC]]="Fa",2,IF(fun[[#This Row],[PoolQC]]="Po",1,0)))))</f>
        <v>0</v>
      </c>
      <c r="CP682" t="s">
        <v>109</v>
      </c>
      <c r="CQ682" t="s">
        <v>109</v>
      </c>
      <c r="CR682">
        <v>0</v>
      </c>
      <c r="CS682">
        <v>5</v>
      </c>
      <c r="CT682">
        <v>2010</v>
      </c>
      <c r="CU682" t="s">
        <v>136</v>
      </c>
      <c r="CV682" t="s">
        <v>137</v>
      </c>
      <c r="CW682">
        <f>COUNTIF(fun[[#This Row],[Id]:[SaleCondition]],0)</f>
        <v>18</v>
      </c>
      <c r="CX682">
        <f>COUNTIF(fun[[#This Row],[Id]:[SaleCondition]],"NA")</f>
        <v>4</v>
      </c>
      <c r="CY68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682">
        <f>fun[NUM_ExCond]+fun[NUM_BsmtCond]+fun[NUM_GarCond]</f>
        <v>9</v>
      </c>
      <c r="DA6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6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682">
        <v>143000</v>
      </c>
    </row>
    <row r="683" spans="1:107" x14ac:dyDescent="0.25">
      <c r="A683">
        <v>682</v>
      </c>
      <c r="B683">
        <v>50</v>
      </c>
      <c r="C683" t="s">
        <v>265</v>
      </c>
      <c r="D683">
        <f>IF(fun[[#This Row],[MSZoning]]="RL",1,0)</f>
        <v>0</v>
      </c>
      <c r="E683">
        <f>IF(fun[[#This Row],[rl]]="RM",1,0)</f>
        <v>0</v>
      </c>
      <c r="F683">
        <f>IF(fun[[#This Row],[rm]]="RH",1,0)</f>
        <v>0</v>
      </c>
      <c r="G683">
        <f>IF(fun[[#This Row],[rh]]="C (all)",1,0)</f>
        <v>0</v>
      </c>
      <c r="H683">
        <v>55</v>
      </c>
      <c r="I683">
        <f>IF(fun[[#This Row],[LotFrontage]]="NA",0,fun[[#This Row],[LotFrontage]])</f>
        <v>55</v>
      </c>
      <c r="J683">
        <v>4500</v>
      </c>
      <c r="K683" t="s">
        <v>108</v>
      </c>
      <c r="L683" t="s">
        <v>108</v>
      </c>
      <c r="M683" t="s">
        <v>186</v>
      </c>
      <c r="N683" t="s">
        <v>201</v>
      </c>
      <c r="O683" t="s">
        <v>112</v>
      </c>
      <c r="P683" t="s">
        <v>113</v>
      </c>
      <c r="Q683" t="s">
        <v>114</v>
      </c>
      <c r="R683" t="s">
        <v>258</v>
      </c>
      <c r="S683" t="s">
        <v>116</v>
      </c>
      <c r="T683" t="s">
        <v>116</v>
      </c>
      <c r="U683" t="s">
        <v>117</v>
      </c>
      <c r="V683" t="s">
        <v>158</v>
      </c>
      <c r="W683">
        <v>5</v>
      </c>
      <c r="X683">
        <v>5</v>
      </c>
      <c r="Y683">
        <v>1932</v>
      </c>
      <c r="Z683">
        <v>2000</v>
      </c>
      <c r="AA683" t="s">
        <v>119</v>
      </c>
      <c r="AB683" t="s">
        <v>120</v>
      </c>
      <c r="AC683" t="s">
        <v>121</v>
      </c>
      <c r="AD683" t="s">
        <v>229</v>
      </c>
      <c r="AE683" t="s">
        <v>143</v>
      </c>
      <c r="AF683">
        <v>0</v>
      </c>
      <c r="AG683" t="s">
        <v>124</v>
      </c>
      <c r="AH683">
        <f>IF(fun[[#This Row],[ExterQual]]="Ex",5,IF(fun[[#This Row],[ExterQual]]="Gd",4,IF(fun[[#This Row],[ExterQual]]="TA",3,IF(fun[[#This Row],[ExterQual]]="Fa",2,1))))</f>
        <v>3</v>
      </c>
      <c r="AI683" t="s">
        <v>124</v>
      </c>
      <c r="AJ683">
        <f>IF(fun[[#This Row],[ExterCond]]="Ex",5,IF(fun[[#This Row],[ExterCond]]="Gd",4,IF(fun[[#This Row],[ExterCond]]="TA",3,IF(fun[[#This Row],[ExterCond]]="Fa",2,1))))</f>
        <v>3</v>
      </c>
      <c r="AK683" t="s">
        <v>152</v>
      </c>
      <c r="AL683" t="s">
        <v>124</v>
      </c>
      <c r="AM683">
        <f>IF(fun[[#This Row],[BsmtQual]]="Ex",5,IF(fun[[#This Row],[BsmtQual]]="Gd",4,IF(fun[[#This Row],[BsmtQual]]="TA",3,IF(fun[[#This Row],[BsmtQual]]="Fa",2,IF(fun[[#This Row],[BsmtQual]]="Po",1,0)))))</f>
        <v>3</v>
      </c>
      <c r="AN683" t="s">
        <v>124</v>
      </c>
      <c r="AO683">
        <f>IF(fun[[#This Row],[BsmtCond]]="Ex",5,IF(fun[[#This Row],[BsmtCond]]="Gd",4,IF(fun[[#This Row],[BsmtCond]]="TA",3,IF(fun[[#This Row],[BsmtCond]]="Fa",2,IF(fun[[#This Row],[BsmtCond]]="Po",1,0)))))</f>
        <v>3</v>
      </c>
      <c r="AP683" t="s">
        <v>126</v>
      </c>
      <c r="AQ683">
        <f>IF(fun[[#This Row],[BsmtExposure]]="Gd",3,IF(fun[[#This Row],[BsmtExposure]]="Av",2,IF(fun[[#This Row],[BsmtExposure]]="Mn",1,0)))</f>
        <v>0</v>
      </c>
      <c r="AR683" t="s">
        <v>179</v>
      </c>
      <c r="AS683">
        <v>182</v>
      </c>
      <c r="AT683" t="s">
        <v>128</v>
      </c>
      <c r="AU683">
        <v>0</v>
      </c>
      <c r="AV683">
        <v>611</v>
      </c>
      <c r="AW683">
        <v>793</v>
      </c>
      <c r="AX683" t="s">
        <v>129</v>
      </c>
      <c r="AY683" t="s">
        <v>130</v>
      </c>
      <c r="AZ683">
        <f>IF(fun[[#This Row],[HeatingQC]]="Ex",5,IF(fun[[#This Row],[HeatingQC]]="Gd",4,IF(fun[[#This Row],[HeatingQC]]="TA",3,IF(fun[[#This Row],[HeatingQC]]="Fa",2,IF(fun[[#This Row],[HeatingQC]]="Po",1,0)))))</f>
        <v>5</v>
      </c>
      <c r="BA683" t="s">
        <v>131</v>
      </c>
      <c r="BB683" t="s">
        <v>132</v>
      </c>
      <c r="BC683">
        <v>848</v>
      </c>
      <c r="BD683">
        <v>672</v>
      </c>
      <c r="BE683">
        <v>0</v>
      </c>
      <c r="BF683">
        <v>1520</v>
      </c>
      <c r="BG683">
        <f>LOG(fun[[#This Row],[GrLivArea]])</f>
        <v>3.1818435879447726</v>
      </c>
      <c r="BH683">
        <v>0</v>
      </c>
      <c r="BI683">
        <v>0</v>
      </c>
      <c r="BJ683">
        <f>fun[[#This Row],[BsmtFullBath]]+(0.5*fun[[#This Row],[BsmtHalfBath]])</f>
        <v>0</v>
      </c>
      <c r="BK683">
        <v>1</v>
      </c>
      <c r="BL683">
        <v>0</v>
      </c>
      <c r="BM683">
        <f>fun[[#This Row],[HalfBath]]+fun[[#This Row],[TOTBaseBath]]+fun[[#This Row],[FullBath]]</f>
        <v>1</v>
      </c>
      <c r="BN683">
        <v>3</v>
      </c>
      <c r="BO683">
        <v>1</v>
      </c>
      <c r="BP683" t="s">
        <v>124</v>
      </c>
      <c r="BQ683">
        <f>IF(fun[[#This Row],[KitchenQual]]="Ex",5,IF(fun[[#This Row],[KitchenQual]]="Gd",4,IF(fun[[#This Row],[KitchenQual]]="TA",3,IF(fun[[#This Row],[KitchenQual]]="Fa",2,0))))</f>
        <v>3</v>
      </c>
      <c r="BR683">
        <v>6</v>
      </c>
      <c r="BS683" t="s">
        <v>133</v>
      </c>
      <c r="BT683">
        <v>0</v>
      </c>
      <c r="BU683" t="s">
        <v>109</v>
      </c>
      <c r="BV683">
        <f>IF(fun[[#This Row],[FireplaceQu]]="Ex",5,IF(fun[[#This Row],[FireplaceQu]]="Gd",4,IF(fun[[#This Row],[FireplaceQu]]="TA",3,IF(fun[[#This Row],[FireplaceQu]]="Fa",2,0))))</f>
        <v>0</v>
      </c>
      <c r="BW683" t="s">
        <v>153</v>
      </c>
      <c r="BX683">
        <v>1968</v>
      </c>
      <c r="BY683" t="s">
        <v>128</v>
      </c>
      <c r="BZ683">
        <v>1</v>
      </c>
      <c r="CA683">
        <v>281</v>
      </c>
      <c r="CB683" t="s">
        <v>124</v>
      </c>
      <c r="CC683">
        <f>IF(fun[[#This Row],[GarageQual]]="Ex",5,IF(fun[[#This Row],[GarageQual]]="Gd",4,IF(fun[[#This Row],[GarageQual]]="TA",3,IF(fun[[#This Row],[GarageQual]]="Fa",2,IF(fun[[#This Row],[GarageQual]]="Po",1,0)))))</f>
        <v>3</v>
      </c>
      <c r="CD683" t="s">
        <v>124</v>
      </c>
      <c r="CE683">
        <f>IF(fun[[#This Row],[GarageCond]]="Ex",5,IF(fun[[#This Row],[GarageCond]]="Gd",4,IF(fun[[#This Row],[GarageCond]]="TA",3,IF(fun[[#This Row],[GarageCond]]="Fa",2,IF(fun[[#This Row],[GarageCond]]="Po",1,0)))))</f>
        <v>3</v>
      </c>
      <c r="CF683" t="s">
        <v>131</v>
      </c>
      <c r="CG683">
        <v>0</v>
      </c>
      <c r="CH683">
        <v>0</v>
      </c>
      <c r="CI683">
        <v>56</v>
      </c>
      <c r="CJ683">
        <v>0</v>
      </c>
      <c r="CK683">
        <v>0</v>
      </c>
      <c r="CL683">
        <f>(0.5*fun[[#This Row],[WoodDeckSF]])+fun[[#This Row],[OpenPorchSF]]+(2*fun[[#This Row],[EnclosedPorch]])+(1.5*fun[[#This Row],[3SsnPorch]])+fun[[#This Row],[ScreenPorch]]</f>
        <v>112</v>
      </c>
      <c r="CM683">
        <v>0</v>
      </c>
      <c r="CN683" t="s">
        <v>109</v>
      </c>
      <c r="CO683">
        <f>IF(fun[[#This Row],[PoolQC]]="Ex",5,IF(fun[[#This Row],[PoolQC]]="Gd",4,IF(fun[[#This Row],[PoolQC]]="TA",3,IF(fun[[#This Row],[PoolQC]]="Fa",2,IF(fun[[#This Row],[PoolQC]]="Po",1,0)))))</f>
        <v>0</v>
      </c>
      <c r="CP683" t="s">
        <v>109</v>
      </c>
      <c r="CQ683" t="s">
        <v>109</v>
      </c>
      <c r="CR683">
        <v>0</v>
      </c>
      <c r="CS683">
        <v>7</v>
      </c>
      <c r="CT683">
        <v>2009</v>
      </c>
      <c r="CU683" t="s">
        <v>136</v>
      </c>
      <c r="CV683" t="s">
        <v>154</v>
      </c>
      <c r="CW683">
        <f>COUNTIF(fun[[#This Row],[Id]:[SaleCondition]],0)</f>
        <v>21</v>
      </c>
      <c r="CX683">
        <f>COUNTIF(fun[[#This Row],[Id]:[SaleCondition]],"NA")</f>
        <v>4</v>
      </c>
      <c r="CY683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683">
        <f>fun[NUM_ExCond]+fun[NUM_BsmtCond]+fun[NUM_GarCond]</f>
        <v>9</v>
      </c>
      <c r="DA6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6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48.75</v>
      </c>
      <c r="DC683">
        <v>159434</v>
      </c>
    </row>
    <row r="684" spans="1:107" x14ac:dyDescent="0.25">
      <c r="A684">
        <v>683</v>
      </c>
      <c r="B684">
        <v>120</v>
      </c>
      <c r="C684" t="s">
        <v>107</v>
      </c>
      <c r="D684">
        <f>IF(fun[[#This Row],[MSZoning]]="RL",1,0)</f>
        <v>1</v>
      </c>
      <c r="E684">
        <f>IF(fun[[#This Row],[rl]]="RM",1,0)</f>
        <v>0</v>
      </c>
      <c r="F684">
        <f>IF(fun[[#This Row],[rm]]="RH",1,0)</f>
        <v>0</v>
      </c>
      <c r="G684">
        <f>IF(fun[[#This Row],[rh]]="C (all)",1,0)</f>
        <v>0</v>
      </c>
      <c r="H684" t="s">
        <v>109</v>
      </c>
      <c r="I684">
        <f>IF(fun[[#This Row],[LotFrontage]]="NA",0,fun[[#This Row],[LotFrontage]])</f>
        <v>0</v>
      </c>
      <c r="J684">
        <v>2887</v>
      </c>
      <c r="K684" t="s">
        <v>108</v>
      </c>
      <c r="L684" t="s">
        <v>109</v>
      </c>
      <c r="M684" t="s">
        <v>110</v>
      </c>
      <c r="N684" t="s">
        <v>225</v>
      </c>
      <c r="O684" t="s">
        <v>112</v>
      </c>
      <c r="P684" t="s">
        <v>113</v>
      </c>
      <c r="Q684" t="s">
        <v>114</v>
      </c>
      <c r="R684" t="s">
        <v>231</v>
      </c>
      <c r="S684" t="s">
        <v>116</v>
      </c>
      <c r="T684" t="s">
        <v>116</v>
      </c>
      <c r="U684" t="s">
        <v>117</v>
      </c>
      <c r="V684" t="s">
        <v>141</v>
      </c>
      <c r="W684">
        <v>6</v>
      </c>
      <c r="X684">
        <v>5</v>
      </c>
      <c r="Y684">
        <v>1996</v>
      </c>
      <c r="Z684">
        <v>1997</v>
      </c>
      <c r="AA684" t="s">
        <v>119</v>
      </c>
      <c r="AB684" t="s">
        <v>120</v>
      </c>
      <c r="AC684" t="s">
        <v>150</v>
      </c>
      <c r="AD684" t="s">
        <v>150</v>
      </c>
      <c r="AE684" t="s">
        <v>143</v>
      </c>
      <c r="AF684">
        <v>0</v>
      </c>
      <c r="AG684" t="s">
        <v>124</v>
      </c>
      <c r="AH684">
        <f>IF(fun[[#This Row],[ExterQual]]="Ex",5,IF(fun[[#This Row],[ExterQual]]="Gd",4,IF(fun[[#This Row],[ExterQual]]="TA",3,IF(fun[[#This Row],[ExterQual]]="Fa",2,1))))</f>
        <v>3</v>
      </c>
      <c r="AI684" t="s">
        <v>124</v>
      </c>
      <c r="AJ684">
        <f>IF(fun[[#This Row],[ExterCond]]="Ex",5,IF(fun[[#This Row],[ExterCond]]="Gd",4,IF(fun[[#This Row],[ExterCond]]="TA",3,IF(fun[[#This Row],[ExterCond]]="Fa",2,1))))</f>
        <v>3</v>
      </c>
      <c r="AK684" t="s">
        <v>125</v>
      </c>
      <c r="AL684" t="s">
        <v>123</v>
      </c>
      <c r="AM684">
        <f>IF(fun[[#This Row],[BsmtQual]]="Ex",5,IF(fun[[#This Row],[BsmtQual]]="Gd",4,IF(fun[[#This Row],[BsmtQual]]="TA",3,IF(fun[[#This Row],[BsmtQual]]="Fa",2,IF(fun[[#This Row],[BsmtQual]]="Po",1,0)))))</f>
        <v>4</v>
      </c>
      <c r="AN684" t="s">
        <v>124</v>
      </c>
      <c r="AO684">
        <f>IF(fun[[#This Row],[BsmtCond]]="Ex",5,IF(fun[[#This Row],[BsmtCond]]="Gd",4,IF(fun[[#This Row],[BsmtCond]]="TA",3,IF(fun[[#This Row],[BsmtCond]]="Fa",2,IF(fun[[#This Row],[BsmtCond]]="Po",1,0)))))</f>
        <v>3</v>
      </c>
      <c r="AP684" t="s">
        <v>147</v>
      </c>
      <c r="AQ684">
        <f>IF(fun[[#This Row],[BsmtExposure]]="Gd",3,IF(fun[[#This Row],[BsmtExposure]]="Av",2,IF(fun[[#This Row],[BsmtExposure]]="Mn",1,0)))</f>
        <v>1</v>
      </c>
      <c r="AR684" t="s">
        <v>127</v>
      </c>
      <c r="AS684">
        <v>1003</v>
      </c>
      <c r="AT684" t="s">
        <v>128</v>
      </c>
      <c r="AU684">
        <v>0</v>
      </c>
      <c r="AV684">
        <v>288</v>
      </c>
      <c r="AW684">
        <v>1291</v>
      </c>
      <c r="AX684" t="s">
        <v>129</v>
      </c>
      <c r="AY684" t="s">
        <v>130</v>
      </c>
      <c r="AZ684">
        <f>IF(fun[[#This Row],[HeatingQC]]="Ex",5,IF(fun[[#This Row],[HeatingQC]]="Gd",4,IF(fun[[#This Row],[HeatingQC]]="TA",3,IF(fun[[#This Row],[HeatingQC]]="Fa",2,IF(fun[[#This Row],[HeatingQC]]="Po",1,0)))))</f>
        <v>5</v>
      </c>
      <c r="BA684" t="s">
        <v>131</v>
      </c>
      <c r="BB684" t="s">
        <v>132</v>
      </c>
      <c r="BC684">
        <v>1291</v>
      </c>
      <c r="BD684">
        <v>0</v>
      </c>
      <c r="BE684">
        <v>0</v>
      </c>
      <c r="BF684">
        <v>1291</v>
      </c>
      <c r="BG684">
        <f>LOG(fun[[#This Row],[GrLivArea]])</f>
        <v>3.1109262422664203</v>
      </c>
      <c r="BH684">
        <v>1</v>
      </c>
      <c r="BI684">
        <v>0</v>
      </c>
      <c r="BJ684">
        <f>fun[[#This Row],[BsmtFullBath]]+(0.5*fun[[#This Row],[BsmtHalfBath]])</f>
        <v>1</v>
      </c>
      <c r="BK684">
        <v>1</v>
      </c>
      <c r="BL684">
        <v>0</v>
      </c>
      <c r="BM684">
        <f>fun[[#This Row],[HalfBath]]+fun[[#This Row],[TOTBaseBath]]+fun[[#This Row],[FullBath]]</f>
        <v>2</v>
      </c>
      <c r="BN684">
        <v>2</v>
      </c>
      <c r="BO684">
        <v>1</v>
      </c>
      <c r="BP684" t="s">
        <v>123</v>
      </c>
      <c r="BQ684">
        <f>IF(fun[[#This Row],[KitchenQual]]="Ex",5,IF(fun[[#This Row],[KitchenQual]]="Gd",4,IF(fun[[#This Row],[KitchenQual]]="TA",3,IF(fun[[#This Row],[KitchenQual]]="Fa",2,0))))</f>
        <v>4</v>
      </c>
      <c r="BR684">
        <v>6</v>
      </c>
      <c r="BS684" t="s">
        <v>133</v>
      </c>
      <c r="BT684">
        <v>1</v>
      </c>
      <c r="BU684" t="s">
        <v>123</v>
      </c>
      <c r="BV684">
        <f>IF(fun[[#This Row],[FireplaceQu]]="Ex",5,IF(fun[[#This Row],[FireplaceQu]]="Gd",4,IF(fun[[#This Row],[FireplaceQu]]="TA",3,IF(fun[[#This Row],[FireplaceQu]]="Fa",2,0))))</f>
        <v>4</v>
      </c>
      <c r="BW684" t="s">
        <v>134</v>
      </c>
      <c r="BX684">
        <v>1996</v>
      </c>
      <c r="BY684" t="s">
        <v>128</v>
      </c>
      <c r="BZ684">
        <v>2</v>
      </c>
      <c r="CA684">
        <v>431</v>
      </c>
      <c r="CB684" t="s">
        <v>124</v>
      </c>
      <c r="CC684">
        <f>IF(fun[[#This Row],[GarageQual]]="Ex",5,IF(fun[[#This Row],[GarageQual]]="Gd",4,IF(fun[[#This Row],[GarageQual]]="TA",3,IF(fun[[#This Row],[GarageQual]]="Fa",2,IF(fun[[#This Row],[GarageQual]]="Po",1,0)))))</f>
        <v>3</v>
      </c>
      <c r="CD684" t="s">
        <v>124</v>
      </c>
      <c r="CE684">
        <f>IF(fun[[#This Row],[GarageCond]]="Ex",5,IF(fun[[#This Row],[GarageCond]]="Gd",4,IF(fun[[#This Row],[GarageCond]]="TA",3,IF(fun[[#This Row],[GarageCond]]="Fa",2,IF(fun[[#This Row],[GarageCond]]="Po",1,0)))))</f>
        <v>3</v>
      </c>
      <c r="CF684" t="s">
        <v>131</v>
      </c>
      <c r="CG684">
        <v>307</v>
      </c>
      <c r="CH684">
        <v>0</v>
      </c>
      <c r="CI684">
        <v>0</v>
      </c>
      <c r="CJ684">
        <v>0</v>
      </c>
      <c r="CK684">
        <v>0</v>
      </c>
      <c r="CL684">
        <f>(0.5*fun[[#This Row],[WoodDeckSF]])+fun[[#This Row],[OpenPorchSF]]+(2*fun[[#This Row],[EnclosedPorch]])+(1.5*fun[[#This Row],[3SsnPorch]])+fun[[#This Row],[ScreenPorch]]</f>
        <v>153.5</v>
      </c>
      <c r="CM684">
        <v>0</v>
      </c>
      <c r="CN684" t="s">
        <v>109</v>
      </c>
      <c r="CO684">
        <f>IF(fun[[#This Row],[PoolQC]]="Ex",5,IF(fun[[#This Row],[PoolQC]]="Gd",4,IF(fun[[#This Row],[PoolQC]]="TA",3,IF(fun[[#This Row],[PoolQC]]="Fa",2,IF(fun[[#This Row],[PoolQC]]="Po",1,0)))))</f>
        <v>0</v>
      </c>
      <c r="CP684" t="s">
        <v>109</v>
      </c>
      <c r="CQ684" t="s">
        <v>109</v>
      </c>
      <c r="CR684">
        <v>0</v>
      </c>
      <c r="CS684">
        <v>11</v>
      </c>
      <c r="CT684">
        <v>2008</v>
      </c>
      <c r="CU684" t="s">
        <v>136</v>
      </c>
      <c r="CV684" t="s">
        <v>137</v>
      </c>
      <c r="CW684">
        <f>COUNTIF(fun[[#This Row],[Id]:[SaleCondition]],0)</f>
        <v>17</v>
      </c>
      <c r="CX684">
        <f>COUNTIF(fun[[#This Row],[Id]:[SaleCondition]],"NA")</f>
        <v>5</v>
      </c>
      <c r="CY684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684">
        <f>fun[NUM_ExCond]+fun[NUM_BsmtCond]+fun[NUM_GarCond]</f>
        <v>9</v>
      </c>
      <c r="DA6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6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684">
        <v>173000</v>
      </c>
    </row>
    <row r="685" spans="1:107" x14ac:dyDescent="0.25">
      <c r="A685">
        <v>684</v>
      </c>
      <c r="B685">
        <v>20</v>
      </c>
      <c r="C685" t="s">
        <v>107</v>
      </c>
      <c r="D685">
        <f>IF(fun[[#This Row],[MSZoning]]="RL",1,0)</f>
        <v>1</v>
      </c>
      <c r="E685">
        <f>IF(fun[[#This Row],[rl]]="RM",1,0)</f>
        <v>0</v>
      </c>
      <c r="F685">
        <f>IF(fun[[#This Row],[rm]]="RH",1,0)</f>
        <v>0</v>
      </c>
      <c r="G685">
        <f>IF(fun[[#This Row],[rh]]="C (all)",1,0)</f>
        <v>0</v>
      </c>
      <c r="H685">
        <v>90</v>
      </c>
      <c r="I685">
        <f>IF(fun[[#This Row],[LotFrontage]]="NA",0,fun[[#This Row],[LotFrontage]])</f>
        <v>90</v>
      </c>
      <c r="J685">
        <v>11248</v>
      </c>
      <c r="K685" t="s">
        <v>108</v>
      </c>
      <c r="L685" t="s">
        <v>109</v>
      </c>
      <c r="M685" t="s">
        <v>146</v>
      </c>
      <c r="N685" t="s">
        <v>111</v>
      </c>
      <c r="O685" t="s">
        <v>112</v>
      </c>
      <c r="P685" t="s">
        <v>148</v>
      </c>
      <c r="Q685" t="s">
        <v>114</v>
      </c>
      <c r="R685" t="s">
        <v>115</v>
      </c>
      <c r="S685" t="s">
        <v>116</v>
      </c>
      <c r="T685" t="s">
        <v>116</v>
      </c>
      <c r="U685" t="s">
        <v>117</v>
      </c>
      <c r="V685" t="s">
        <v>141</v>
      </c>
      <c r="W685">
        <v>9</v>
      </c>
      <c r="X685">
        <v>5</v>
      </c>
      <c r="Y685">
        <v>2002</v>
      </c>
      <c r="Z685">
        <v>2002</v>
      </c>
      <c r="AA685" t="s">
        <v>178</v>
      </c>
      <c r="AB685" t="s">
        <v>120</v>
      </c>
      <c r="AC685" t="s">
        <v>121</v>
      </c>
      <c r="AD685" t="s">
        <v>121</v>
      </c>
      <c r="AE685" t="s">
        <v>163</v>
      </c>
      <c r="AF685">
        <v>215</v>
      </c>
      <c r="AG685" t="s">
        <v>123</v>
      </c>
      <c r="AH685">
        <f>IF(fun[[#This Row],[ExterQual]]="Ex",5,IF(fun[[#This Row],[ExterQual]]="Gd",4,IF(fun[[#This Row],[ExterQual]]="TA",3,IF(fun[[#This Row],[ExterQual]]="Fa",2,1))))</f>
        <v>4</v>
      </c>
      <c r="AI685" t="s">
        <v>124</v>
      </c>
      <c r="AJ685">
        <f>IF(fun[[#This Row],[ExterCond]]="Ex",5,IF(fun[[#This Row],[ExterCond]]="Gd",4,IF(fun[[#This Row],[ExterCond]]="TA",3,IF(fun[[#This Row],[ExterCond]]="Fa",2,1))))</f>
        <v>3</v>
      </c>
      <c r="AK685" t="s">
        <v>125</v>
      </c>
      <c r="AL685" t="s">
        <v>123</v>
      </c>
      <c r="AM685">
        <f>IF(fun[[#This Row],[BsmtQual]]="Ex",5,IF(fun[[#This Row],[BsmtQual]]="Gd",4,IF(fun[[#This Row],[BsmtQual]]="TA",3,IF(fun[[#This Row],[BsmtQual]]="Fa",2,IF(fun[[#This Row],[BsmtQual]]="Po",1,0)))))</f>
        <v>4</v>
      </c>
      <c r="AN685" t="s">
        <v>124</v>
      </c>
      <c r="AO685">
        <f>IF(fun[[#This Row],[BsmtCond]]="Ex",5,IF(fun[[#This Row],[BsmtCond]]="Gd",4,IF(fun[[#This Row],[BsmtCond]]="TA",3,IF(fun[[#This Row],[BsmtCond]]="Fa",2,IF(fun[[#This Row],[BsmtCond]]="Po",1,0)))))</f>
        <v>3</v>
      </c>
      <c r="AP685" t="s">
        <v>156</v>
      </c>
      <c r="AQ685">
        <f>IF(fun[[#This Row],[BsmtExposure]]="Gd",3,IF(fun[[#This Row],[BsmtExposure]]="Av",2,IF(fun[[#This Row],[BsmtExposure]]="Mn",1,0)))</f>
        <v>2</v>
      </c>
      <c r="AR685" t="s">
        <v>127</v>
      </c>
      <c r="AS685">
        <v>1059</v>
      </c>
      <c r="AT685" t="s">
        <v>128</v>
      </c>
      <c r="AU685">
        <v>0</v>
      </c>
      <c r="AV685">
        <v>567</v>
      </c>
      <c r="AW685">
        <v>1626</v>
      </c>
      <c r="AX685" t="s">
        <v>129</v>
      </c>
      <c r="AY685" t="s">
        <v>130</v>
      </c>
      <c r="AZ685">
        <f>IF(fun[[#This Row],[HeatingQC]]="Ex",5,IF(fun[[#This Row],[HeatingQC]]="Gd",4,IF(fun[[#This Row],[HeatingQC]]="TA",3,IF(fun[[#This Row],[HeatingQC]]="Fa",2,IF(fun[[#This Row],[HeatingQC]]="Po",1,0)))))</f>
        <v>5</v>
      </c>
      <c r="BA685" t="s">
        <v>131</v>
      </c>
      <c r="BB685" t="s">
        <v>132</v>
      </c>
      <c r="BC685">
        <v>1668</v>
      </c>
      <c r="BD685">
        <v>0</v>
      </c>
      <c r="BE685">
        <v>0</v>
      </c>
      <c r="BF685">
        <v>1668</v>
      </c>
      <c r="BG685">
        <f>LOG(fun[[#This Row],[GrLivArea]])</f>
        <v>3.2221960463017201</v>
      </c>
      <c r="BH685">
        <v>1</v>
      </c>
      <c r="BI685">
        <v>0</v>
      </c>
      <c r="BJ685">
        <f>fun[[#This Row],[BsmtFullBath]]+(0.5*fun[[#This Row],[BsmtHalfBath]])</f>
        <v>1</v>
      </c>
      <c r="BK685">
        <v>2</v>
      </c>
      <c r="BL685">
        <v>0</v>
      </c>
      <c r="BM685">
        <f>fun[[#This Row],[HalfBath]]+fun[[#This Row],[TOTBaseBath]]+fun[[#This Row],[FullBath]]</f>
        <v>3</v>
      </c>
      <c r="BN685">
        <v>3</v>
      </c>
      <c r="BO685">
        <v>1</v>
      </c>
      <c r="BP685" t="s">
        <v>123</v>
      </c>
      <c r="BQ685">
        <f>IF(fun[[#This Row],[KitchenQual]]="Ex",5,IF(fun[[#This Row],[KitchenQual]]="Gd",4,IF(fun[[#This Row],[KitchenQual]]="TA",3,IF(fun[[#This Row],[KitchenQual]]="Fa",2,0))))</f>
        <v>4</v>
      </c>
      <c r="BR685">
        <v>7</v>
      </c>
      <c r="BS685" t="s">
        <v>133</v>
      </c>
      <c r="BT685">
        <v>1</v>
      </c>
      <c r="BU685" t="s">
        <v>124</v>
      </c>
      <c r="BV685">
        <f>IF(fun[[#This Row],[FireplaceQu]]="Ex",5,IF(fun[[#This Row],[FireplaceQu]]="Gd",4,IF(fun[[#This Row],[FireplaceQu]]="TA",3,IF(fun[[#This Row],[FireplaceQu]]="Fa",2,0))))</f>
        <v>3</v>
      </c>
      <c r="BW685" t="s">
        <v>134</v>
      </c>
      <c r="BX685">
        <v>2002</v>
      </c>
      <c r="BY685" t="s">
        <v>183</v>
      </c>
      <c r="BZ685">
        <v>3</v>
      </c>
      <c r="CA685">
        <v>702</v>
      </c>
      <c r="CB685" t="s">
        <v>124</v>
      </c>
      <c r="CC685">
        <f>IF(fun[[#This Row],[GarageQual]]="Ex",5,IF(fun[[#This Row],[GarageQual]]="Gd",4,IF(fun[[#This Row],[GarageQual]]="TA",3,IF(fun[[#This Row],[GarageQual]]="Fa",2,IF(fun[[#This Row],[GarageQual]]="Po",1,0)))))</f>
        <v>3</v>
      </c>
      <c r="CD685" t="s">
        <v>124</v>
      </c>
      <c r="CE685">
        <f>IF(fun[[#This Row],[GarageCond]]="Ex",5,IF(fun[[#This Row],[GarageCond]]="Gd",4,IF(fun[[#This Row],[GarageCond]]="TA",3,IF(fun[[#This Row],[GarageCond]]="Fa",2,IF(fun[[#This Row],[GarageCond]]="Po",1,0)))))</f>
        <v>3</v>
      </c>
      <c r="CF685" t="s">
        <v>131</v>
      </c>
      <c r="CG685">
        <v>257</v>
      </c>
      <c r="CH685">
        <v>45</v>
      </c>
      <c r="CI685">
        <v>0</v>
      </c>
      <c r="CJ685">
        <v>0</v>
      </c>
      <c r="CK685">
        <v>0</v>
      </c>
      <c r="CL685">
        <f>(0.5*fun[[#This Row],[WoodDeckSF]])+fun[[#This Row],[OpenPorchSF]]+(2*fun[[#This Row],[EnclosedPorch]])+(1.5*fun[[#This Row],[3SsnPorch]])+fun[[#This Row],[ScreenPorch]]</f>
        <v>173.5</v>
      </c>
      <c r="CM685">
        <v>0</v>
      </c>
      <c r="CN685" t="s">
        <v>109</v>
      </c>
      <c r="CO685">
        <f>IF(fun[[#This Row],[PoolQC]]="Ex",5,IF(fun[[#This Row],[PoolQC]]="Gd",4,IF(fun[[#This Row],[PoolQC]]="TA",3,IF(fun[[#This Row],[PoolQC]]="Fa",2,IF(fun[[#This Row],[PoolQC]]="Po",1,0)))))</f>
        <v>0</v>
      </c>
      <c r="CP685" t="s">
        <v>109</v>
      </c>
      <c r="CQ685" t="s">
        <v>109</v>
      </c>
      <c r="CR685">
        <v>0</v>
      </c>
      <c r="CS685">
        <v>7</v>
      </c>
      <c r="CT685">
        <v>2007</v>
      </c>
      <c r="CU685" t="s">
        <v>136</v>
      </c>
      <c r="CV685" t="s">
        <v>137</v>
      </c>
      <c r="CW685">
        <f>COUNTIF(fun[[#This Row],[Id]:[SaleCondition]],0)</f>
        <v>14</v>
      </c>
      <c r="CX685">
        <f>COUNTIF(fun[[#This Row],[Id]:[SaleCondition]],"NA")</f>
        <v>4</v>
      </c>
      <c r="CY685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685">
        <f>fun[NUM_ExCond]+fun[NUM_BsmtCond]+fun[NUM_GarCond]</f>
        <v>9</v>
      </c>
      <c r="DA6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121</v>
      </c>
      <c r="DB6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81.75</v>
      </c>
      <c r="DC685">
        <v>285000</v>
      </c>
    </row>
    <row r="686" spans="1:107" x14ac:dyDescent="0.25">
      <c r="A686">
        <v>685</v>
      </c>
      <c r="B686">
        <v>60</v>
      </c>
      <c r="C686" t="s">
        <v>107</v>
      </c>
      <c r="D686">
        <f>IF(fun[[#This Row],[MSZoning]]="RL",1,0)</f>
        <v>1</v>
      </c>
      <c r="E686">
        <f>IF(fun[[#This Row],[rl]]="RM",1,0)</f>
        <v>0</v>
      </c>
      <c r="F686">
        <f>IF(fun[[#This Row],[rm]]="RH",1,0)</f>
        <v>0</v>
      </c>
      <c r="G686">
        <f>IF(fun[[#This Row],[rh]]="C (all)",1,0)</f>
        <v>0</v>
      </c>
      <c r="H686">
        <v>58</v>
      </c>
      <c r="I686">
        <f>IF(fun[[#This Row],[LotFrontage]]="NA",0,fun[[#This Row],[LotFrontage]])</f>
        <v>58</v>
      </c>
      <c r="J686">
        <v>16770</v>
      </c>
      <c r="K686" t="s">
        <v>108</v>
      </c>
      <c r="L686" t="s">
        <v>109</v>
      </c>
      <c r="M686" t="s">
        <v>186</v>
      </c>
      <c r="N686" t="s">
        <v>111</v>
      </c>
      <c r="O686" t="s">
        <v>112</v>
      </c>
      <c r="P686" t="s">
        <v>192</v>
      </c>
      <c r="Q686" t="s">
        <v>114</v>
      </c>
      <c r="R686" t="s">
        <v>155</v>
      </c>
      <c r="S686" t="s">
        <v>116</v>
      </c>
      <c r="T686" t="s">
        <v>116</v>
      </c>
      <c r="U686" t="s">
        <v>117</v>
      </c>
      <c r="V686" t="s">
        <v>118</v>
      </c>
      <c r="W686">
        <v>7</v>
      </c>
      <c r="X686">
        <v>5</v>
      </c>
      <c r="Y686">
        <v>1998</v>
      </c>
      <c r="Z686">
        <v>1998</v>
      </c>
      <c r="AA686" t="s">
        <v>119</v>
      </c>
      <c r="AB686" t="s">
        <v>120</v>
      </c>
      <c r="AC686" t="s">
        <v>121</v>
      </c>
      <c r="AD686" t="s">
        <v>121</v>
      </c>
      <c r="AE686" t="s">
        <v>122</v>
      </c>
      <c r="AF686">
        <v>30</v>
      </c>
      <c r="AG686" t="s">
        <v>123</v>
      </c>
      <c r="AH686">
        <f>IF(fun[[#This Row],[ExterQual]]="Ex",5,IF(fun[[#This Row],[ExterQual]]="Gd",4,IF(fun[[#This Row],[ExterQual]]="TA",3,IF(fun[[#This Row],[ExterQual]]="Fa",2,1))))</f>
        <v>4</v>
      </c>
      <c r="AI686" t="s">
        <v>124</v>
      </c>
      <c r="AJ686">
        <f>IF(fun[[#This Row],[ExterCond]]="Ex",5,IF(fun[[#This Row],[ExterCond]]="Gd",4,IF(fun[[#This Row],[ExterCond]]="TA",3,IF(fun[[#This Row],[ExterCond]]="Fa",2,1))))</f>
        <v>3</v>
      </c>
      <c r="AK686" t="s">
        <v>125</v>
      </c>
      <c r="AL686" t="s">
        <v>123</v>
      </c>
      <c r="AM686">
        <f>IF(fun[[#This Row],[BsmtQual]]="Ex",5,IF(fun[[#This Row],[BsmtQual]]="Gd",4,IF(fun[[#This Row],[BsmtQual]]="TA",3,IF(fun[[#This Row],[BsmtQual]]="Fa",2,IF(fun[[#This Row],[BsmtQual]]="Po",1,0)))))</f>
        <v>4</v>
      </c>
      <c r="AN686" t="s">
        <v>124</v>
      </c>
      <c r="AO686">
        <f>IF(fun[[#This Row],[BsmtCond]]="Ex",5,IF(fun[[#This Row],[BsmtCond]]="Gd",4,IF(fun[[#This Row],[BsmtCond]]="TA",3,IF(fun[[#This Row],[BsmtCond]]="Fa",2,IF(fun[[#This Row],[BsmtCond]]="Po",1,0)))))</f>
        <v>3</v>
      </c>
      <c r="AP686" t="s">
        <v>126</v>
      </c>
      <c r="AQ686">
        <f>IF(fun[[#This Row],[BsmtExposure]]="Gd",3,IF(fun[[#This Row],[BsmtExposure]]="Av",2,IF(fun[[#This Row],[BsmtExposure]]="Mn",1,0)))</f>
        <v>0</v>
      </c>
      <c r="AR686" t="s">
        <v>128</v>
      </c>
      <c r="AS686">
        <v>0</v>
      </c>
      <c r="AT686" t="s">
        <v>128</v>
      </c>
      <c r="AU686">
        <v>0</v>
      </c>
      <c r="AV686">
        <v>1195</v>
      </c>
      <c r="AW686">
        <v>1195</v>
      </c>
      <c r="AX686" t="s">
        <v>129</v>
      </c>
      <c r="AY686" t="s">
        <v>123</v>
      </c>
      <c r="AZ686">
        <f>IF(fun[[#This Row],[HeatingQC]]="Ex",5,IF(fun[[#This Row],[HeatingQC]]="Gd",4,IF(fun[[#This Row],[HeatingQC]]="TA",3,IF(fun[[#This Row],[HeatingQC]]="Fa",2,IF(fun[[#This Row],[HeatingQC]]="Po",1,0)))))</f>
        <v>4</v>
      </c>
      <c r="BA686" t="s">
        <v>131</v>
      </c>
      <c r="BB686" t="s">
        <v>132</v>
      </c>
      <c r="BC686">
        <v>1195</v>
      </c>
      <c r="BD686">
        <v>644</v>
      </c>
      <c r="BE686">
        <v>0</v>
      </c>
      <c r="BF686">
        <v>1839</v>
      </c>
      <c r="BG686">
        <f>LOG(fun[[#This Row],[GrLivArea]])</f>
        <v>3.2645817292380777</v>
      </c>
      <c r="BH686">
        <v>0</v>
      </c>
      <c r="BI686">
        <v>0</v>
      </c>
      <c r="BJ686">
        <f>fun[[#This Row],[BsmtFullBath]]+(0.5*fun[[#This Row],[BsmtHalfBath]])</f>
        <v>0</v>
      </c>
      <c r="BK686">
        <v>2</v>
      </c>
      <c r="BL686">
        <v>1</v>
      </c>
      <c r="BM686">
        <f>fun[[#This Row],[HalfBath]]+fun[[#This Row],[TOTBaseBath]]+fun[[#This Row],[FullBath]]</f>
        <v>3</v>
      </c>
      <c r="BN686">
        <v>4</v>
      </c>
      <c r="BO686">
        <v>1</v>
      </c>
      <c r="BP686" t="s">
        <v>124</v>
      </c>
      <c r="BQ686">
        <f>IF(fun[[#This Row],[KitchenQual]]="Ex",5,IF(fun[[#This Row],[KitchenQual]]="Gd",4,IF(fun[[#This Row],[KitchenQual]]="TA",3,IF(fun[[#This Row],[KitchenQual]]="Fa",2,0))))</f>
        <v>3</v>
      </c>
      <c r="BR686">
        <v>7</v>
      </c>
      <c r="BS686" t="s">
        <v>133</v>
      </c>
      <c r="BT686">
        <v>0</v>
      </c>
      <c r="BU686" t="s">
        <v>109</v>
      </c>
      <c r="BV686">
        <f>IF(fun[[#This Row],[FireplaceQu]]="Ex",5,IF(fun[[#This Row],[FireplaceQu]]="Gd",4,IF(fun[[#This Row],[FireplaceQu]]="TA",3,IF(fun[[#This Row],[FireplaceQu]]="Fa",2,0))))</f>
        <v>0</v>
      </c>
      <c r="BW686" t="s">
        <v>134</v>
      </c>
      <c r="BX686">
        <v>1998</v>
      </c>
      <c r="BY686" t="s">
        <v>183</v>
      </c>
      <c r="BZ686">
        <v>2</v>
      </c>
      <c r="CA686">
        <v>486</v>
      </c>
      <c r="CB686" t="s">
        <v>124</v>
      </c>
      <c r="CC686">
        <f>IF(fun[[#This Row],[GarageQual]]="Ex",5,IF(fun[[#This Row],[GarageQual]]="Gd",4,IF(fun[[#This Row],[GarageQual]]="TA",3,IF(fun[[#This Row],[GarageQual]]="Fa",2,IF(fun[[#This Row],[GarageQual]]="Po",1,0)))))</f>
        <v>3</v>
      </c>
      <c r="CD686" t="s">
        <v>124</v>
      </c>
      <c r="CE686">
        <f>IF(fun[[#This Row],[GarageCond]]="Ex",5,IF(fun[[#This Row],[GarageCond]]="Gd",4,IF(fun[[#This Row],[GarageCond]]="TA",3,IF(fun[[#This Row],[GarageCond]]="Fa",2,IF(fun[[#This Row],[GarageCond]]="Po",1,0)))))</f>
        <v>3</v>
      </c>
      <c r="CF686" t="s">
        <v>131</v>
      </c>
      <c r="CG686">
        <v>0</v>
      </c>
      <c r="CH686">
        <v>81</v>
      </c>
      <c r="CI686">
        <v>0</v>
      </c>
      <c r="CJ686">
        <v>0</v>
      </c>
      <c r="CK686">
        <v>0</v>
      </c>
      <c r="CL686">
        <f>(0.5*fun[[#This Row],[WoodDeckSF]])+fun[[#This Row],[OpenPorchSF]]+(2*fun[[#This Row],[EnclosedPorch]])+(1.5*fun[[#This Row],[3SsnPorch]])+fun[[#This Row],[ScreenPorch]]</f>
        <v>81</v>
      </c>
      <c r="CM686">
        <v>0</v>
      </c>
      <c r="CN686" t="s">
        <v>109</v>
      </c>
      <c r="CO686">
        <f>IF(fun[[#This Row],[PoolQC]]="Ex",5,IF(fun[[#This Row],[PoolQC]]="Gd",4,IF(fun[[#This Row],[PoolQC]]="TA",3,IF(fun[[#This Row],[PoolQC]]="Fa",2,IF(fun[[#This Row],[PoolQC]]="Po",1,0)))))</f>
        <v>0</v>
      </c>
      <c r="CP686" t="s">
        <v>109</v>
      </c>
      <c r="CQ686" t="s">
        <v>109</v>
      </c>
      <c r="CR686">
        <v>0</v>
      </c>
      <c r="CS686">
        <v>6</v>
      </c>
      <c r="CT686">
        <v>2010</v>
      </c>
      <c r="CU686" t="s">
        <v>136</v>
      </c>
      <c r="CV686" t="s">
        <v>137</v>
      </c>
      <c r="CW686">
        <f>COUNTIF(fun[[#This Row],[Id]:[SaleCondition]],0)</f>
        <v>19</v>
      </c>
      <c r="CX686">
        <f>COUNTIF(fun[[#This Row],[Id]:[SaleCondition]],"NA")</f>
        <v>5</v>
      </c>
      <c r="CY68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686">
        <f>fun[NUM_ExCond]+fun[NUM_BsmtCond]+fun[NUM_GarCond]</f>
        <v>9</v>
      </c>
      <c r="DA6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6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62.5</v>
      </c>
      <c r="DC686">
        <v>221000</v>
      </c>
    </row>
    <row r="687" spans="1:107" x14ac:dyDescent="0.25">
      <c r="A687">
        <v>686</v>
      </c>
      <c r="B687">
        <v>160</v>
      </c>
      <c r="C687" t="s">
        <v>107</v>
      </c>
      <c r="D687">
        <f>IF(fun[[#This Row],[MSZoning]]="RL",1,0)</f>
        <v>1</v>
      </c>
      <c r="E687">
        <f>IF(fun[[#This Row],[rl]]="RM",1,0)</f>
        <v>0</v>
      </c>
      <c r="F687">
        <f>IF(fun[[#This Row],[rm]]="RH",1,0)</f>
        <v>0</v>
      </c>
      <c r="G687">
        <f>IF(fun[[#This Row],[rh]]="C (all)",1,0)</f>
        <v>0</v>
      </c>
      <c r="H687" t="s">
        <v>109</v>
      </c>
      <c r="I687">
        <f>IF(fun[[#This Row],[LotFrontage]]="NA",0,fun[[#This Row],[LotFrontage]])</f>
        <v>0</v>
      </c>
      <c r="J687">
        <v>5062</v>
      </c>
      <c r="K687" t="s">
        <v>108</v>
      </c>
      <c r="L687" t="s">
        <v>109</v>
      </c>
      <c r="M687" t="s">
        <v>146</v>
      </c>
      <c r="N687" t="s">
        <v>111</v>
      </c>
      <c r="O687" t="s">
        <v>112</v>
      </c>
      <c r="P687" t="s">
        <v>192</v>
      </c>
      <c r="Q687" t="s">
        <v>114</v>
      </c>
      <c r="R687" t="s">
        <v>226</v>
      </c>
      <c r="S687" t="s">
        <v>116</v>
      </c>
      <c r="T687" t="s">
        <v>116</v>
      </c>
      <c r="U687" t="s">
        <v>205</v>
      </c>
      <c r="V687" t="s">
        <v>118</v>
      </c>
      <c r="W687">
        <v>7</v>
      </c>
      <c r="X687">
        <v>5</v>
      </c>
      <c r="Y687">
        <v>1984</v>
      </c>
      <c r="Z687">
        <v>1984</v>
      </c>
      <c r="AA687" t="s">
        <v>119</v>
      </c>
      <c r="AB687" t="s">
        <v>120</v>
      </c>
      <c r="AC687" t="s">
        <v>166</v>
      </c>
      <c r="AD687" t="s">
        <v>166</v>
      </c>
      <c r="AE687" t="s">
        <v>143</v>
      </c>
      <c r="AF687">
        <v>0</v>
      </c>
      <c r="AG687" t="s">
        <v>123</v>
      </c>
      <c r="AH687">
        <f>IF(fun[[#This Row],[ExterQual]]="Ex",5,IF(fun[[#This Row],[ExterQual]]="Gd",4,IF(fun[[#This Row],[ExterQual]]="TA",3,IF(fun[[#This Row],[ExterQual]]="Fa",2,1))))</f>
        <v>4</v>
      </c>
      <c r="AI687" t="s">
        <v>124</v>
      </c>
      <c r="AJ687">
        <f>IF(fun[[#This Row],[ExterCond]]="Ex",5,IF(fun[[#This Row],[ExterCond]]="Gd",4,IF(fun[[#This Row],[ExterCond]]="TA",3,IF(fun[[#This Row],[ExterCond]]="Fa",2,1))))</f>
        <v>3</v>
      </c>
      <c r="AK687" t="s">
        <v>144</v>
      </c>
      <c r="AL687" t="s">
        <v>123</v>
      </c>
      <c r="AM687">
        <f>IF(fun[[#This Row],[BsmtQual]]="Ex",5,IF(fun[[#This Row],[BsmtQual]]="Gd",4,IF(fun[[#This Row],[BsmtQual]]="TA",3,IF(fun[[#This Row],[BsmtQual]]="Fa",2,IF(fun[[#This Row],[BsmtQual]]="Po",1,0)))))</f>
        <v>4</v>
      </c>
      <c r="AN687" t="s">
        <v>124</v>
      </c>
      <c r="AO687">
        <f>IF(fun[[#This Row],[BsmtCond]]="Ex",5,IF(fun[[#This Row],[BsmtCond]]="Gd",4,IF(fun[[#This Row],[BsmtCond]]="TA",3,IF(fun[[#This Row],[BsmtCond]]="Fa",2,IF(fun[[#This Row],[BsmtCond]]="Po",1,0)))))</f>
        <v>3</v>
      </c>
      <c r="AP687" t="s">
        <v>147</v>
      </c>
      <c r="AQ687">
        <f>IF(fun[[#This Row],[BsmtExposure]]="Gd",3,IF(fun[[#This Row],[BsmtExposure]]="Av",2,IF(fun[[#This Row],[BsmtExposure]]="Mn",1,0)))</f>
        <v>1</v>
      </c>
      <c r="AR687" t="s">
        <v>127</v>
      </c>
      <c r="AS687">
        <v>828</v>
      </c>
      <c r="AT687" t="s">
        <v>198</v>
      </c>
      <c r="AU687">
        <v>182</v>
      </c>
      <c r="AV687">
        <v>180</v>
      </c>
      <c r="AW687">
        <v>1190</v>
      </c>
      <c r="AX687" t="s">
        <v>129</v>
      </c>
      <c r="AY687" t="s">
        <v>123</v>
      </c>
      <c r="AZ687">
        <f>IF(fun[[#This Row],[HeatingQC]]="Ex",5,IF(fun[[#This Row],[HeatingQC]]="Gd",4,IF(fun[[#This Row],[HeatingQC]]="TA",3,IF(fun[[#This Row],[HeatingQC]]="Fa",2,IF(fun[[#This Row],[HeatingQC]]="Po",1,0)))))</f>
        <v>4</v>
      </c>
      <c r="BA687" t="s">
        <v>131</v>
      </c>
      <c r="BB687" t="s">
        <v>132</v>
      </c>
      <c r="BC687">
        <v>1190</v>
      </c>
      <c r="BD687">
        <v>900</v>
      </c>
      <c r="BE687">
        <v>0</v>
      </c>
      <c r="BF687">
        <v>2090</v>
      </c>
      <c r="BG687">
        <f>LOG(fun[[#This Row],[GrLivArea]])</f>
        <v>3.3201462861110542</v>
      </c>
      <c r="BH687">
        <v>1</v>
      </c>
      <c r="BI687">
        <v>0</v>
      </c>
      <c r="BJ687">
        <f>fun[[#This Row],[BsmtFullBath]]+(0.5*fun[[#This Row],[BsmtHalfBath]])</f>
        <v>1</v>
      </c>
      <c r="BK687">
        <v>2</v>
      </c>
      <c r="BL687">
        <v>0</v>
      </c>
      <c r="BM687">
        <f>fun[[#This Row],[HalfBath]]+fun[[#This Row],[TOTBaseBath]]+fun[[#This Row],[FullBath]]</f>
        <v>3</v>
      </c>
      <c r="BN687">
        <v>3</v>
      </c>
      <c r="BO687">
        <v>1</v>
      </c>
      <c r="BP687" t="s">
        <v>123</v>
      </c>
      <c r="BQ687">
        <f>IF(fun[[#This Row],[KitchenQual]]="Ex",5,IF(fun[[#This Row],[KitchenQual]]="Gd",4,IF(fun[[#This Row],[KitchenQual]]="TA",3,IF(fun[[#This Row],[KitchenQual]]="Fa",2,0))))</f>
        <v>4</v>
      </c>
      <c r="BR687">
        <v>6</v>
      </c>
      <c r="BS687" t="s">
        <v>172</v>
      </c>
      <c r="BT687">
        <v>1</v>
      </c>
      <c r="BU687" t="s">
        <v>124</v>
      </c>
      <c r="BV687">
        <f>IF(fun[[#This Row],[FireplaceQu]]="Ex",5,IF(fun[[#This Row],[FireplaceQu]]="Gd",4,IF(fun[[#This Row],[FireplaceQu]]="TA",3,IF(fun[[#This Row],[FireplaceQu]]="Fa",2,0))))</f>
        <v>3</v>
      </c>
      <c r="BW687" t="s">
        <v>134</v>
      </c>
      <c r="BX687">
        <v>1984</v>
      </c>
      <c r="BY687" t="s">
        <v>183</v>
      </c>
      <c r="BZ687">
        <v>2</v>
      </c>
      <c r="CA687">
        <v>577</v>
      </c>
      <c r="CB687" t="s">
        <v>124</v>
      </c>
      <c r="CC687">
        <f>IF(fun[[#This Row],[GarageQual]]="Ex",5,IF(fun[[#This Row],[GarageQual]]="Gd",4,IF(fun[[#This Row],[GarageQual]]="TA",3,IF(fun[[#This Row],[GarageQual]]="Fa",2,IF(fun[[#This Row],[GarageQual]]="Po",1,0)))))</f>
        <v>3</v>
      </c>
      <c r="CD687" t="s">
        <v>124</v>
      </c>
      <c r="CE687">
        <f>IF(fun[[#This Row],[GarageCond]]="Ex",5,IF(fun[[#This Row],[GarageCond]]="Gd",4,IF(fun[[#This Row],[GarageCond]]="TA",3,IF(fun[[#This Row],[GarageCond]]="Fa",2,IF(fun[[#This Row],[GarageCond]]="Po",1,0)))))</f>
        <v>3</v>
      </c>
      <c r="CF687" t="s">
        <v>131</v>
      </c>
      <c r="CG687">
        <v>219</v>
      </c>
      <c r="CH687">
        <v>0</v>
      </c>
      <c r="CI687">
        <v>0</v>
      </c>
      <c r="CJ687">
        <v>0</v>
      </c>
      <c r="CK687">
        <v>0</v>
      </c>
      <c r="CL687">
        <f>(0.5*fun[[#This Row],[WoodDeckSF]])+fun[[#This Row],[OpenPorchSF]]+(2*fun[[#This Row],[EnclosedPorch]])+(1.5*fun[[#This Row],[3SsnPorch]])+fun[[#This Row],[ScreenPorch]]</f>
        <v>109.5</v>
      </c>
      <c r="CM687">
        <v>0</v>
      </c>
      <c r="CN687" t="s">
        <v>109</v>
      </c>
      <c r="CO687">
        <f>IF(fun[[#This Row],[PoolQC]]="Ex",5,IF(fun[[#This Row],[PoolQC]]="Gd",4,IF(fun[[#This Row],[PoolQC]]="TA",3,IF(fun[[#This Row],[PoolQC]]="Fa",2,IF(fun[[#This Row],[PoolQC]]="Po",1,0)))))</f>
        <v>0</v>
      </c>
      <c r="CP687" t="s">
        <v>109</v>
      </c>
      <c r="CQ687" t="s">
        <v>109</v>
      </c>
      <c r="CR687">
        <v>0</v>
      </c>
      <c r="CS687">
        <v>9</v>
      </c>
      <c r="CT687">
        <v>2007</v>
      </c>
      <c r="CU687" t="s">
        <v>136</v>
      </c>
      <c r="CV687" t="s">
        <v>137</v>
      </c>
      <c r="CW687">
        <f>COUNTIF(fun[[#This Row],[Id]:[SaleCondition]],0)</f>
        <v>15</v>
      </c>
      <c r="CX687">
        <f>COUNTIF(fun[[#This Row],[Id]:[SaleCondition]],"NA")</f>
        <v>5</v>
      </c>
      <c r="CY687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687">
        <f>fun[NUM_ExCond]+fun[NUM_BsmtCond]+fun[NUM_GarCond]</f>
        <v>9</v>
      </c>
      <c r="DA6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6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687">
        <v>207500</v>
      </c>
    </row>
    <row r="688" spans="1:107" x14ac:dyDescent="0.25">
      <c r="A688">
        <v>687</v>
      </c>
      <c r="B688">
        <v>60</v>
      </c>
      <c r="C688" t="s">
        <v>218</v>
      </c>
      <c r="D688">
        <f>IF(fun[[#This Row],[MSZoning]]="RL",1,0)</f>
        <v>0</v>
      </c>
      <c r="E688">
        <f>IF(fun[[#This Row],[rl]]="RM",1,0)</f>
        <v>0</v>
      </c>
      <c r="F688">
        <f>IF(fun[[#This Row],[rm]]="RH",1,0)</f>
        <v>0</v>
      </c>
      <c r="G688">
        <f>IF(fun[[#This Row],[rh]]="C (all)",1,0)</f>
        <v>0</v>
      </c>
      <c r="H688">
        <v>84</v>
      </c>
      <c r="I688">
        <f>IF(fun[[#This Row],[LotFrontage]]="NA",0,fun[[#This Row],[LotFrontage]])</f>
        <v>84</v>
      </c>
      <c r="J688">
        <v>10207</v>
      </c>
      <c r="K688" t="s">
        <v>108</v>
      </c>
      <c r="L688" t="s">
        <v>109</v>
      </c>
      <c r="M688" t="s">
        <v>110</v>
      </c>
      <c r="N688" t="s">
        <v>111</v>
      </c>
      <c r="O688" t="s">
        <v>112</v>
      </c>
      <c r="P688" t="s">
        <v>113</v>
      </c>
      <c r="Q688" t="s">
        <v>114</v>
      </c>
      <c r="R688" t="s">
        <v>162</v>
      </c>
      <c r="S688" t="s">
        <v>116</v>
      </c>
      <c r="T688" t="s">
        <v>116</v>
      </c>
      <c r="U688" t="s">
        <v>117</v>
      </c>
      <c r="V688" t="s">
        <v>118</v>
      </c>
      <c r="W688">
        <v>7</v>
      </c>
      <c r="X688">
        <v>6</v>
      </c>
      <c r="Y688">
        <v>2007</v>
      </c>
      <c r="Z688">
        <v>2007</v>
      </c>
      <c r="AA688" t="s">
        <v>119</v>
      </c>
      <c r="AB688" t="s">
        <v>120</v>
      </c>
      <c r="AC688" t="s">
        <v>121</v>
      </c>
      <c r="AD688" t="s">
        <v>121</v>
      </c>
      <c r="AE688" t="s">
        <v>143</v>
      </c>
      <c r="AF688">
        <v>0</v>
      </c>
      <c r="AG688" t="s">
        <v>123</v>
      </c>
      <c r="AH688">
        <f>IF(fun[[#This Row],[ExterQual]]="Ex",5,IF(fun[[#This Row],[ExterQual]]="Gd",4,IF(fun[[#This Row],[ExterQual]]="TA",3,IF(fun[[#This Row],[ExterQual]]="Fa",2,1))))</f>
        <v>4</v>
      </c>
      <c r="AI688" t="s">
        <v>124</v>
      </c>
      <c r="AJ688">
        <f>IF(fun[[#This Row],[ExterCond]]="Ex",5,IF(fun[[#This Row],[ExterCond]]="Gd",4,IF(fun[[#This Row],[ExterCond]]="TA",3,IF(fun[[#This Row],[ExterCond]]="Fa",2,1))))</f>
        <v>3</v>
      </c>
      <c r="AK688" t="s">
        <v>125</v>
      </c>
      <c r="AL688" t="s">
        <v>123</v>
      </c>
      <c r="AM688">
        <f>IF(fun[[#This Row],[BsmtQual]]="Ex",5,IF(fun[[#This Row],[BsmtQual]]="Gd",4,IF(fun[[#This Row],[BsmtQual]]="TA",3,IF(fun[[#This Row],[BsmtQual]]="Fa",2,IF(fun[[#This Row],[BsmtQual]]="Po",1,0)))))</f>
        <v>4</v>
      </c>
      <c r="AN688" t="s">
        <v>124</v>
      </c>
      <c r="AO688">
        <f>IF(fun[[#This Row],[BsmtCond]]="Ex",5,IF(fun[[#This Row],[BsmtCond]]="Gd",4,IF(fun[[#This Row],[BsmtCond]]="TA",3,IF(fun[[#This Row],[BsmtCond]]="Fa",2,IF(fun[[#This Row],[BsmtCond]]="Po",1,0)))))</f>
        <v>3</v>
      </c>
      <c r="AP688" t="s">
        <v>126</v>
      </c>
      <c r="AQ688">
        <f>IF(fun[[#This Row],[BsmtExposure]]="Gd",3,IF(fun[[#This Row],[BsmtExposure]]="Av",2,IF(fun[[#This Row],[BsmtExposure]]="Mn",1,0)))</f>
        <v>0</v>
      </c>
      <c r="AR688" t="s">
        <v>128</v>
      </c>
      <c r="AS688">
        <v>0</v>
      </c>
      <c r="AT688" t="s">
        <v>128</v>
      </c>
      <c r="AU688">
        <v>0</v>
      </c>
      <c r="AV688">
        <v>874</v>
      </c>
      <c r="AW688">
        <v>874</v>
      </c>
      <c r="AX688" t="s">
        <v>129</v>
      </c>
      <c r="AY688" t="s">
        <v>130</v>
      </c>
      <c r="AZ688">
        <f>IF(fun[[#This Row],[HeatingQC]]="Ex",5,IF(fun[[#This Row],[HeatingQC]]="Gd",4,IF(fun[[#This Row],[HeatingQC]]="TA",3,IF(fun[[#This Row],[HeatingQC]]="Fa",2,IF(fun[[#This Row],[HeatingQC]]="Po",1,0)))))</f>
        <v>5</v>
      </c>
      <c r="BA688" t="s">
        <v>131</v>
      </c>
      <c r="BB688" t="s">
        <v>132</v>
      </c>
      <c r="BC688">
        <v>874</v>
      </c>
      <c r="BD688">
        <v>887</v>
      </c>
      <c r="BE688">
        <v>0</v>
      </c>
      <c r="BF688">
        <v>1761</v>
      </c>
      <c r="BG688">
        <f>LOG(fun[[#This Row],[GrLivArea]])</f>
        <v>3.245759355967277</v>
      </c>
      <c r="BH688">
        <v>0</v>
      </c>
      <c r="BI688">
        <v>0</v>
      </c>
      <c r="BJ688">
        <f>fun[[#This Row],[BsmtFullBath]]+(0.5*fun[[#This Row],[BsmtHalfBath]])</f>
        <v>0</v>
      </c>
      <c r="BK688">
        <v>3</v>
      </c>
      <c r="BL688">
        <v>0</v>
      </c>
      <c r="BM688">
        <f>fun[[#This Row],[HalfBath]]+fun[[#This Row],[TOTBaseBath]]+fun[[#This Row],[FullBath]]</f>
        <v>3</v>
      </c>
      <c r="BN688">
        <v>3</v>
      </c>
      <c r="BO688">
        <v>1</v>
      </c>
      <c r="BP688" t="s">
        <v>123</v>
      </c>
      <c r="BQ688">
        <f>IF(fun[[#This Row],[KitchenQual]]="Ex",5,IF(fun[[#This Row],[KitchenQual]]="Gd",4,IF(fun[[#This Row],[KitchenQual]]="TA",3,IF(fun[[#This Row],[KitchenQual]]="Fa",2,0))))</f>
        <v>4</v>
      </c>
      <c r="BR688">
        <v>7</v>
      </c>
      <c r="BS688" t="s">
        <v>133</v>
      </c>
      <c r="BT688">
        <v>0</v>
      </c>
      <c r="BU688" t="s">
        <v>109</v>
      </c>
      <c r="BV688">
        <f>IF(fun[[#This Row],[FireplaceQu]]="Ex",5,IF(fun[[#This Row],[FireplaceQu]]="Gd",4,IF(fun[[#This Row],[FireplaceQu]]="TA",3,IF(fun[[#This Row],[FireplaceQu]]="Fa",2,0))))</f>
        <v>0</v>
      </c>
      <c r="BW688" t="s">
        <v>134</v>
      </c>
      <c r="BX688">
        <v>2007</v>
      </c>
      <c r="BY688" t="s">
        <v>183</v>
      </c>
      <c r="BZ688">
        <v>2</v>
      </c>
      <c r="CA688">
        <v>578</v>
      </c>
      <c r="CB688" t="s">
        <v>124</v>
      </c>
      <c r="CC688">
        <f>IF(fun[[#This Row],[GarageQual]]="Ex",5,IF(fun[[#This Row],[GarageQual]]="Gd",4,IF(fun[[#This Row],[GarageQual]]="TA",3,IF(fun[[#This Row],[GarageQual]]="Fa",2,IF(fun[[#This Row],[GarageQual]]="Po",1,0)))))</f>
        <v>3</v>
      </c>
      <c r="CD688" t="s">
        <v>124</v>
      </c>
      <c r="CE688">
        <f>IF(fun[[#This Row],[GarageCond]]="Ex",5,IF(fun[[#This Row],[GarageCond]]="Gd",4,IF(fun[[#This Row],[GarageCond]]="TA",3,IF(fun[[#This Row],[GarageCond]]="Fa",2,IF(fun[[#This Row],[GarageCond]]="Po",1,0)))))</f>
        <v>3</v>
      </c>
      <c r="CF688" t="s">
        <v>131</v>
      </c>
      <c r="CG688">
        <v>144</v>
      </c>
      <c r="CH688">
        <v>105</v>
      </c>
      <c r="CI688">
        <v>0</v>
      </c>
      <c r="CJ688">
        <v>0</v>
      </c>
      <c r="CK688">
        <v>0</v>
      </c>
      <c r="CL688">
        <f>(0.5*fun[[#This Row],[WoodDeckSF]])+fun[[#This Row],[OpenPorchSF]]+(2*fun[[#This Row],[EnclosedPorch]])+(1.5*fun[[#This Row],[3SsnPorch]])+fun[[#This Row],[ScreenPorch]]</f>
        <v>177</v>
      </c>
      <c r="CM688">
        <v>0</v>
      </c>
      <c r="CN688" t="s">
        <v>109</v>
      </c>
      <c r="CO688">
        <f>IF(fun[[#This Row],[PoolQC]]="Ex",5,IF(fun[[#This Row],[PoolQC]]="Gd",4,IF(fun[[#This Row],[PoolQC]]="TA",3,IF(fun[[#This Row],[PoolQC]]="Fa",2,IF(fun[[#This Row],[PoolQC]]="Po",1,0)))))</f>
        <v>0</v>
      </c>
      <c r="CP688" t="s">
        <v>109</v>
      </c>
      <c r="CQ688" t="s">
        <v>109</v>
      </c>
      <c r="CR688">
        <v>0</v>
      </c>
      <c r="CS688">
        <v>8</v>
      </c>
      <c r="CT688">
        <v>2007</v>
      </c>
      <c r="CU688" t="s">
        <v>184</v>
      </c>
      <c r="CV688" t="s">
        <v>185</v>
      </c>
      <c r="CW688">
        <f>COUNTIF(fun[[#This Row],[Id]:[SaleCondition]],0)</f>
        <v>21</v>
      </c>
      <c r="CX688">
        <f>COUNTIF(fun[[#This Row],[Id]:[SaleCondition]],"NA")</f>
        <v>5</v>
      </c>
      <c r="CY68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88">
        <f>fun[NUM_ExCond]+fun[NUM_BsmtCond]+fun[NUM_GarCond]</f>
        <v>9</v>
      </c>
      <c r="DA6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6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73.5</v>
      </c>
      <c r="DC688">
        <v>227875</v>
      </c>
    </row>
    <row r="689" spans="1:107" x14ac:dyDescent="0.25">
      <c r="A689">
        <v>688</v>
      </c>
      <c r="B689">
        <v>160</v>
      </c>
      <c r="C689" t="s">
        <v>218</v>
      </c>
      <c r="D689">
        <f>IF(fun[[#This Row],[MSZoning]]="RL",1,0)</f>
        <v>0</v>
      </c>
      <c r="E689">
        <f>IF(fun[[#This Row],[rl]]="RM",1,0)</f>
        <v>0</v>
      </c>
      <c r="F689">
        <f>IF(fun[[#This Row],[rm]]="RH",1,0)</f>
        <v>0</v>
      </c>
      <c r="G689">
        <f>IF(fun[[#This Row],[rh]]="C (all)",1,0)</f>
        <v>0</v>
      </c>
      <c r="H689" t="s">
        <v>109</v>
      </c>
      <c r="I689">
        <f>IF(fun[[#This Row],[LotFrontage]]="NA",0,fun[[#This Row],[LotFrontage]])</f>
        <v>0</v>
      </c>
      <c r="J689">
        <v>5105</v>
      </c>
      <c r="K689" t="s">
        <v>108</v>
      </c>
      <c r="L689" t="s">
        <v>109</v>
      </c>
      <c r="M689" t="s">
        <v>186</v>
      </c>
      <c r="N689" t="s">
        <v>111</v>
      </c>
      <c r="O689" t="s">
        <v>112</v>
      </c>
      <c r="P689" t="s">
        <v>138</v>
      </c>
      <c r="Q689" t="s">
        <v>114</v>
      </c>
      <c r="R689" t="s">
        <v>162</v>
      </c>
      <c r="S689" t="s">
        <v>116</v>
      </c>
      <c r="T689" t="s">
        <v>116</v>
      </c>
      <c r="U689" t="s">
        <v>205</v>
      </c>
      <c r="V689" t="s">
        <v>118</v>
      </c>
      <c r="W689">
        <v>7</v>
      </c>
      <c r="X689">
        <v>5</v>
      </c>
      <c r="Y689">
        <v>2004</v>
      </c>
      <c r="Z689">
        <v>2004</v>
      </c>
      <c r="AA689" t="s">
        <v>119</v>
      </c>
      <c r="AB689" t="s">
        <v>120</v>
      </c>
      <c r="AC689" t="s">
        <v>142</v>
      </c>
      <c r="AD689" t="s">
        <v>142</v>
      </c>
      <c r="AE689" t="s">
        <v>143</v>
      </c>
      <c r="AF689">
        <v>0</v>
      </c>
      <c r="AG689" t="s">
        <v>123</v>
      </c>
      <c r="AH689">
        <f>IF(fun[[#This Row],[ExterQual]]="Ex",5,IF(fun[[#This Row],[ExterQual]]="Gd",4,IF(fun[[#This Row],[ExterQual]]="TA",3,IF(fun[[#This Row],[ExterQual]]="Fa",2,1))))</f>
        <v>4</v>
      </c>
      <c r="AI689" t="s">
        <v>124</v>
      </c>
      <c r="AJ689">
        <f>IF(fun[[#This Row],[ExterCond]]="Ex",5,IF(fun[[#This Row],[ExterCond]]="Gd",4,IF(fun[[#This Row],[ExterCond]]="TA",3,IF(fun[[#This Row],[ExterCond]]="Fa",2,1))))</f>
        <v>3</v>
      </c>
      <c r="AK689" t="s">
        <v>125</v>
      </c>
      <c r="AL689" t="s">
        <v>123</v>
      </c>
      <c r="AM689">
        <f>IF(fun[[#This Row],[BsmtQual]]="Ex",5,IF(fun[[#This Row],[BsmtQual]]="Gd",4,IF(fun[[#This Row],[BsmtQual]]="TA",3,IF(fun[[#This Row],[BsmtQual]]="Fa",2,IF(fun[[#This Row],[BsmtQual]]="Po",1,0)))))</f>
        <v>4</v>
      </c>
      <c r="AN689" t="s">
        <v>124</v>
      </c>
      <c r="AO689">
        <f>IF(fun[[#This Row],[BsmtCond]]="Ex",5,IF(fun[[#This Row],[BsmtCond]]="Gd",4,IF(fun[[#This Row],[BsmtCond]]="TA",3,IF(fun[[#This Row],[BsmtCond]]="Fa",2,IF(fun[[#This Row],[BsmtCond]]="Po",1,0)))))</f>
        <v>3</v>
      </c>
      <c r="AP689" t="s">
        <v>126</v>
      </c>
      <c r="AQ689">
        <f>IF(fun[[#This Row],[BsmtExposure]]="Gd",3,IF(fun[[#This Row],[BsmtExposure]]="Av",2,IF(fun[[#This Row],[BsmtExposure]]="Mn",1,0)))</f>
        <v>0</v>
      </c>
      <c r="AR689" t="s">
        <v>127</v>
      </c>
      <c r="AS689">
        <v>239</v>
      </c>
      <c r="AT689" t="s">
        <v>128</v>
      </c>
      <c r="AU689">
        <v>0</v>
      </c>
      <c r="AV689">
        <v>312</v>
      </c>
      <c r="AW689">
        <v>551</v>
      </c>
      <c r="AX689" t="s">
        <v>129</v>
      </c>
      <c r="AY689" t="s">
        <v>130</v>
      </c>
      <c r="AZ689">
        <f>IF(fun[[#This Row],[HeatingQC]]="Ex",5,IF(fun[[#This Row],[HeatingQC]]="Gd",4,IF(fun[[#This Row],[HeatingQC]]="TA",3,IF(fun[[#This Row],[HeatingQC]]="Fa",2,IF(fun[[#This Row],[HeatingQC]]="Po",1,0)))))</f>
        <v>5</v>
      </c>
      <c r="BA689" t="s">
        <v>131</v>
      </c>
      <c r="BB689" t="s">
        <v>132</v>
      </c>
      <c r="BC689">
        <v>551</v>
      </c>
      <c r="BD689">
        <v>551</v>
      </c>
      <c r="BE689">
        <v>0</v>
      </c>
      <c r="BF689">
        <v>1102</v>
      </c>
      <c r="BG689">
        <f>LOG(fun[[#This Row],[GrLivArea]])</f>
        <v>3.0421815945157662</v>
      </c>
      <c r="BH689">
        <v>0</v>
      </c>
      <c r="BI689">
        <v>0</v>
      </c>
      <c r="BJ689">
        <f>fun[[#This Row],[BsmtFullBath]]+(0.5*fun[[#This Row],[BsmtHalfBath]])</f>
        <v>0</v>
      </c>
      <c r="BK689">
        <v>2</v>
      </c>
      <c r="BL689">
        <v>1</v>
      </c>
      <c r="BM689">
        <f>fun[[#This Row],[HalfBath]]+fun[[#This Row],[TOTBaseBath]]+fun[[#This Row],[FullBath]]</f>
        <v>3</v>
      </c>
      <c r="BN689">
        <v>2</v>
      </c>
      <c r="BO689">
        <v>1</v>
      </c>
      <c r="BP689" t="s">
        <v>123</v>
      </c>
      <c r="BQ689">
        <f>IF(fun[[#This Row],[KitchenQual]]="Ex",5,IF(fun[[#This Row],[KitchenQual]]="Gd",4,IF(fun[[#This Row],[KitchenQual]]="TA",3,IF(fun[[#This Row],[KitchenQual]]="Fa",2,0))))</f>
        <v>4</v>
      </c>
      <c r="BR689">
        <v>4</v>
      </c>
      <c r="BS689" t="s">
        <v>133</v>
      </c>
      <c r="BT689">
        <v>0</v>
      </c>
      <c r="BU689" t="s">
        <v>109</v>
      </c>
      <c r="BV689">
        <f>IF(fun[[#This Row],[FireplaceQu]]="Ex",5,IF(fun[[#This Row],[FireplaceQu]]="Gd",4,IF(fun[[#This Row],[FireplaceQu]]="TA",3,IF(fun[[#This Row],[FireplaceQu]]="Fa",2,0))))</f>
        <v>0</v>
      </c>
      <c r="BW689" t="s">
        <v>153</v>
      </c>
      <c r="BX689">
        <v>2004</v>
      </c>
      <c r="BY689" t="s">
        <v>128</v>
      </c>
      <c r="BZ689">
        <v>2</v>
      </c>
      <c r="CA689">
        <v>480</v>
      </c>
      <c r="CB689" t="s">
        <v>124</v>
      </c>
      <c r="CC689">
        <f>IF(fun[[#This Row],[GarageQual]]="Ex",5,IF(fun[[#This Row],[GarageQual]]="Gd",4,IF(fun[[#This Row],[GarageQual]]="TA",3,IF(fun[[#This Row],[GarageQual]]="Fa",2,IF(fun[[#This Row],[GarageQual]]="Po",1,0)))))</f>
        <v>3</v>
      </c>
      <c r="CD689" t="s">
        <v>124</v>
      </c>
      <c r="CE689">
        <f>IF(fun[[#This Row],[GarageCond]]="Ex",5,IF(fun[[#This Row],[GarageCond]]="Gd",4,IF(fun[[#This Row],[GarageCond]]="TA",3,IF(fun[[#This Row],[GarageCond]]="Fa",2,IF(fun[[#This Row],[GarageCond]]="Po",1,0)))))</f>
        <v>3</v>
      </c>
      <c r="CF689" t="s">
        <v>131</v>
      </c>
      <c r="CG689">
        <v>0</v>
      </c>
      <c r="CH689">
        <v>60</v>
      </c>
      <c r="CI689">
        <v>0</v>
      </c>
      <c r="CJ689">
        <v>0</v>
      </c>
      <c r="CK689">
        <v>0</v>
      </c>
      <c r="CL689">
        <f>(0.5*fun[[#This Row],[WoodDeckSF]])+fun[[#This Row],[OpenPorchSF]]+(2*fun[[#This Row],[EnclosedPorch]])+(1.5*fun[[#This Row],[3SsnPorch]])+fun[[#This Row],[ScreenPorch]]</f>
        <v>60</v>
      </c>
      <c r="CM689">
        <v>0</v>
      </c>
      <c r="CN689" t="s">
        <v>109</v>
      </c>
      <c r="CO689">
        <f>IF(fun[[#This Row],[PoolQC]]="Ex",5,IF(fun[[#This Row],[PoolQC]]="Gd",4,IF(fun[[#This Row],[PoolQC]]="TA",3,IF(fun[[#This Row],[PoolQC]]="Fa",2,IF(fun[[#This Row],[PoolQC]]="Po",1,0)))))</f>
        <v>0</v>
      </c>
      <c r="CP689" t="s">
        <v>109</v>
      </c>
      <c r="CQ689" t="s">
        <v>109</v>
      </c>
      <c r="CR689">
        <v>0</v>
      </c>
      <c r="CS689">
        <v>3</v>
      </c>
      <c r="CT689">
        <v>2007</v>
      </c>
      <c r="CU689" t="s">
        <v>136</v>
      </c>
      <c r="CV689" t="s">
        <v>137</v>
      </c>
      <c r="CW689">
        <f>COUNTIF(fun[[#This Row],[Id]:[SaleCondition]],0)</f>
        <v>21</v>
      </c>
      <c r="CX689">
        <f>COUNTIF(fun[[#This Row],[Id]:[SaleCondition]],"NA")</f>
        <v>6</v>
      </c>
      <c r="CY68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89">
        <f>fun[NUM_ExCond]+fun[NUM_BsmtCond]+fun[NUM_GarCond]</f>
        <v>9</v>
      </c>
      <c r="DA6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6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689">
        <v>148800</v>
      </c>
    </row>
    <row r="690" spans="1:107" x14ac:dyDescent="0.25">
      <c r="A690">
        <v>689</v>
      </c>
      <c r="B690">
        <v>20</v>
      </c>
      <c r="C690" t="s">
        <v>107</v>
      </c>
      <c r="D690">
        <f>IF(fun[[#This Row],[MSZoning]]="RL",1,0)</f>
        <v>1</v>
      </c>
      <c r="E690">
        <f>IF(fun[[#This Row],[rl]]="RM",1,0)</f>
        <v>0</v>
      </c>
      <c r="F690">
        <f>IF(fun[[#This Row],[rm]]="RH",1,0)</f>
        <v>0</v>
      </c>
      <c r="G690">
        <f>IF(fun[[#This Row],[rh]]="C (all)",1,0)</f>
        <v>0</v>
      </c>
      <c r="H690">
        <v>60</v>
      </c>
      <c r="I690">
        <f>IF(fun[[#This Row],[LotFrontage]]="NA",0,fun[[#This Row],[LotFrontage]])</f>
        <v>60</v>
      </c>
      <c r="J690">
        <v>8089</v>
      </c>
      <c r="K690" t="s">
        <v>108</v>
      </c>
      <c r="L690" t="s">
        <v>109</v>
      </c>
      <c r="M690" t="s">
        <v>110</v>
      </c>
      <c r="N690" t="s">
        <v>225</v>
      </c>
      <c r="O690" t="s">
        <v>112</v>
      </c>
      <c r="P690" t="s">
        <v>113</v>
      </c>
      <c r="Q690" t="s">
        <v>114</v>
      </c>
      <c r="R690" t="s">
        <v>226</v>
      </c>
      <c r="S690" t="s">
        <v>116</v>
      </c>
      <c r="T690" t="s">
        <v>116</v>
      </c>
      <c r="U690" t="s">
        <v>117</v>
      </c>
      <c r="V690" t="s">
        <v>141</v>
      </c>
      <c r="W690">
        <v>8</v>
      </c>
      <c r="X690">
        <v>6</v>
      </c>
      <c r="Y690">
        <v>2007</v>
      </c>
      <c r="Z690">
        <v>2007</v>
      </c>
      <c r="AA690" t="s">
        <v>119</v>
      </c>
      <c r="AB690" t="s">
        <v>120</v>
      </c>
      <c r="AC690" t="s">
        <v>142</v>
      </c>
      <c r="AD690" t="s">
        <v>142</v>
      </c>
      <c r="AE690" t="s">
        <v>122</v>
      </c>
      <c r="AF690">
        <v>0</v>
      </c>
      <c r="AG690" t="s">
        <v>123</v>
      </c>
      <c r="AH690">
        <f>IF(fun[[#This Row],[ExterQual]]="Ex",5,IF(fun[[#This Row],[ExterQual]]="Gd",4,IF(fun[[#This Row],[ExterQual]]="TA",3,IF(fun[[#This Row],[ExterQual]]="Fa",2,1))))</f>
        <v>4</v>
      </c>
      <c r="AI690" t="s">
        <v>124</v>
      </c>
      <c r="AJ690">
        <f>IF(fun[[#This Row],[ExterCond]]="Ex",5,IF(fun[[#This Row],[ExterCond]]="Gd",4,IF(fun[[#This Row],[ExterCond]]="TA",3,IF(fun[[#This Row],[ExterCond]]="Fa",2,1))))</f>
        <v>3</v>
      </c>
      <c r="AK690" t="s">
        <v>125</v>
      </c>
      <c r="AL690" t="s">
        <v>123</v>
      </c>
      <c r="AM690">
        <f>IF(fun[[#This Row],[BsmtQual]]="Ex",5,IF(fun[[#This Row],[BsmtQual]]="Gd",4,IF(fun[[#This Row],[BsmtQual]]="TA",3,IF(fun[[#This Row],[BsmtQual]]="Fa",2,IF(fun[[#This Row],[BsmtQual]]="Po",1,0)))))</f>
        <v>4</v>
      </c>
      <c r="AN690" t="s">
        <v>124</v>
      </c>
      <c r="AO690">
        <f>IF(fun[[#This Row],[BsmtCond]]="Ex",5,IF(fun[[#This Row],[BsmtCond]]="Gd",4,IF(fun[[#This Row],[BsmtCond]]="TA",3,IF(fun[[#This Row],[BsmtCond]]="Fa",2,IF(fun[[#This Row],[BsmtCond]]="Po",1,0)))))</f>
        <v>3</v>
      </c>
      <c r="AP690" t="s">
        <v>156</v>
      </c>
      <c r="AQ690">
        <f>IF(fun[[#This Row],[BsmtExposure]]="Gd",3,IF(fun[[#This Row],[BsmtExposure]]="Av",2,IF(fun[[#This Row],[BsmtExposure]]="Mn",1,0)))</f>
        <v>2</v>
      </c>
      <c r="AR690" t="s">
        <v>127</v>
      </c>
      <c r="AS690">
        <v>945</v>
      </c>
      <c r="AT690" t="s">
        <v>128</v>
      </c>
      <c r="AU690">
        <v>0</v>
      </c>
      <c r="AV690">
        <v>474</v>
      </c>
      <c r="AW690">
        <v>1419</v>
      </c>
      <c r="AX690" t="s">
        <v>129</v>
      </c>
      <c r="AY690" t="s">
        <v>130</v>
      </c>
      <c r="AZ690">
        <f>IF(fun[[#This Row],[HeatingQC]]="Ex",5,IF(fun[[#This Row],[HeatingQC]]="Gd",4,IF(fun[[#This Row],[HeatingQC]]="TA",3,IF(fun[[#This Row],[HeatingQC]]="Fa",2,IF(fun[[#This Row],[HeatingQC]]="Po",1,0)))))</f>
        <v>5</v>
      </c>
      <c r="BA690" t="s">
        <v>131</v>
      </c>
      <c r="BB690" t="s">
        <v>132</v>
      </c>
      <c r="BC690">
        <v>1419</v>
      </c>
      <c r="BD690">
        <v>0</v>
      </c>
      <c r="BE690">
        <v>0</v>
      </c>
      <c r="BF690">
        <v>1419</v>
      </c>
      <c r="BG690">
        <f>LOG(fun[[#This Row],[GrLivArea]])</f>
        <v>3.1519823954574742</v>
      </c>
      <c r="BH690">
        <v>1</v>
      </c>
      <c r="BI690">
        <v>0</v>
      </c>
      <c r="BJ690">
        <f>fun[[#This Row],[BsmtFullBath]]+(0.5*fun[[#This Row],[BsmtHalfBath]])</f>
        <v>1</v>
      </c>
      <c r="BK690">
        <v>2</v>
      </c>
      <c r="BL690">
        <v>0</v>
      </c>
      <c r="BM690">
        <f>fun[[#This Row],[HalfBath]]+fun[[#This Row],[TOTBaseBath]]+fun[[#This Row],[FullBath]]</f>
        <v>3</v>
      </c>
      <c r="BN690">
        <v>2</v>
      </c>
      <c r="BO690">
        <v>1</v>
      </c>
      <c r="BP690" t="s">
        <v>123</v>
      </c>
      <c r="BQ690">
        <f>IF(fun[[#This Row],[KitchenQual]]="Ex",5,IF(fun[[#This Row],[KitchenQual]]="Gd",4,IF(fun[[#This Row],[KitchenQual]]="TA",3,IF(fun[[#This Row],[KitchenQual]]="Fa",2,0))))</f>
        <v>4</v>
      </c>
      <c r="BR690">
        <v>7</v>
      </c>
      <c r="BS690" t="s">
        <v>133</v>
      </c>
      <c r="BT690">
        <v>1</v>
      </c>
      <c r="BU690" t="s">
        <v>123</v>
      </c>
      <c r="BV690">
        <f>IF(fun[[#This Row],[FireplaceQu]]="Ex",5,IF(fun[[#This Row],[FireplaceQu]]="Gd",4,IF(fun[[#This Row],[FireplaceQu]]="TA",3,IF(fun[[#This Row],[FireplaceQu]]="Fa",2,0))))</f>
        <v>4</v>
      </c>
      <c r="BW690" t="s">
        <v>134</v>
      </c>
      <c r="BX690">
        <v>2007</v>
      </c>
      <c r="BY690" t="s">
        <v>135</v>
      </c>
      <c r="BZ690">
        <v>2</v>
      </c>
      <c r="CA690">
        <v>567</v>
      </c>
      <c r="CB690" t="s">
        <v>124</v>
      </c>
      <c r="CC690">
        <f>IF(fun[[#This Row],[GarageQual]]="Ex",5,IF(fun[[#This Row],[GarageQual]]="Gd",4,IF(fun[[#This Row],[GarageQual]]="TA",3,IF(fun[[#This Row],[GarageQual]]="Fa",2,IF(fun[[#This Row],[GarageQual]]="Po",1,0)))))</f>
        <v>3</v>
      </c>
      <c r="CD690" t="s">
        <v>124</v>
      </c>
      <c r="CE690">
        <f>IF(fun[[#This Row],[GarageCond]]="Ex",5,IF(fun[[#This Row],[GarageCond]]="Gd",4,IF(fun[[#This Row],[GarageCond]]="TA",3,IF(fun[[#This Row],[GarageCond]]="Fa",2,IF(fun[[#This Row],[GarageCond]]="Po",1,0)))))</f>
        <v>3</v>
      </c>
      <c r="CF690" t="s">
        <v>131</v>
      </c>
      <c r="CG690">
        <v>140</v>
      </c>
      <c r="CH690">
        <v>0</v>
      </c>
      <c r="CI690">
        <v>0</v>
      </c>
      <c r="CJ690">
        <v>0</v>
      </c>
      <c r="CK690">
        <v>0</v>
      </c>
      <c r="CL690">
        <f>(0.5*fun[[#This Row],[WoodDeckSF]])+fun[[#This Row],[OpenPorchSF]]+(2*fun[[#This Row],[EnclosedPorch]])+(1.5*fun[[#This Row],[3SsnPorch]])+fun[[#This Row],[ScreenPorch]]</f>
        <v>70</v>
      </c>
      <c r="CM690">
        <v>0</v>
      </c>
      <c r="CN690" t="s">
        <v>109</v>
      </c>
      <c r="CO690">
        <f>IF(fun[[#This Row],[PoolQC]]="Ex",5,IF(fun[[#This Row],[PoolQC]]="Gd",4,IF(fun[[#This Row],[PoolQC]]="TA",3,IF(fun[[#This Row],[PoolQC]]="Fa",2,IF(fun[[#This Row],[PoolQC]]="Po",1,0)))))</f>
        <v>0</v>
      </c>
      <c r="CP690" t="s">
        <v>109</v>
      </c>
      <c r="CQ690" t="s">
        <v>109</v>
      </c>
      <c r="CR690">
        <v>0</v>
      </c>
      <c r="CS690">
        <v>10</v>
      </c>
      <c r="CT690">
        <v>2007</v>
      </c>
      <c r="CU690" t="s">
        <v>184</v>
      </c>
      <c r="CV690" t="s">
        <v>185</v>
      </c>
      <c r="CW690">
        <f>COUNTIF(fun[[#This Row],[Id]:[SaleCondition]],0)</f>
        <v>16</v>
      </c>
      <c r="CX690">
        <f>COUNTIF(fun[[#This Row],[Id]:[SaleCondition]],"NA")</f>
        <v>4</v>
      </c>
      <c r="CY690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690">
        <f>fun[NUM_ExCond]+fun[NUM_BsmtCond]+fun[NUM_GarCond]</f>
        <v>9</v>
      </c>
      <c r="DA6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6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83.5</v>
      </c>
      <c r="DC690">
        <v>392000</v>
      </c>
    </row>
    <row r="691" spans="1:107" x14ac:dyDescent="0.25">
      <c r="A691">
        <v>690</v>
      </c>
      <c r="B691">
        <v>120</v>
      </c>
      <c r="C691" t="s">
        <v>107</v>
      </c>
      <c r="D691">
        <f>IF(fun[[#This Row],[MSZoning]]="RL",1,0)</f>
        <v>1</v>
      </c>
      <c r="E691">
        <f>IF(fun[[#This Row],[rl]]="RM",1,0)</f>
        <v>0</v>
      </c>
      <c r="F691">
        <f>IF(fun[[#This Row],[rm]]="RH",1,0)</f>
        <v>0</v>
      </c>
      <c r="G691">
        <f>IF(fun[[#This Row],[rh]]="C (all)",1,0)</f>
        <v>0</v>
      </c>
      <c r="H691">
        <v>61</v>
      </c>
      <c r="I691">
        <f>IF(fun[[#This Row],[LotFrontage]]="NA",0,fun[[#This Row],[LotFrontage]])</f>
        <v>61</v>
      </c>
      <c r="J691">
        <v>7577</v>
      </c>
      <c r="K691" t="s">
        <v>108</v>
      </c>
      <c r="L691" t="s">
        <v>109</v>
      </c>
      <c r="M691" t="s">
        <v>146</v>
      </c>
      <c r="N691" t="s">
        <v>111</v>
      </c>
      <c r="O691" t="s">
        <v>112</v>
      </c>
      <c r="P691" t="s">
        <v>148</v>
      </c>
      <c r="Q691" t="s">
        <v>114</v>
      </c>
      <c r="R691" t="s">
        <v>180</v>
      </c>
      <c r="S691" t="s">
        <v>116</v>
      </c>
      <c r="T691" t="s">
        <v>116</v>
      </c>
      <c r="U691" t="s">
        <v>205</v>
      </c>
      <c r="V691" t="s">
        <v>141</v>
      </c>
      <c r="W691">
        <v>6</v>
      </c>
      <c r="X691">
        <v>5</v>
      </c>
      <c r="Y691">
        <v>2005</v>
      </c>
      <c r="Z691">
        <v>2006</v>
      </c>
      <c r="AA691" t="s">
        <v>119</v>
      </c>
      <c r="AB691" t="s">
        <v>120</v>
      </c>
      <c r="AC691" t="s">
        <v>121</v>
      </c>
      <c r="AD691" t="s">
        <v>121</v>
      </c>
      <c r="AE691" t="s">
        <v>163</v>
      </c>
      <c r="AF691">
        <v>256</v>
      </c>
      <c r="AG691" t="s">
        <v>123</v>
      </c>
      <c r="AH691">
        <f>IF(fun[[#This Row],[ExterQual]]="Ex",5,IF(fun[[#This Row],[ExterQual]]="Gd",4,IF(fun[[#This Row],[ExterQual]]="TA",3,IF(fun[[#This Row],[ExterQual]]="Fa",2,1))))</f>
        <v>4</v>
      </c>
      <c r="AI691" t="s">
        <v>124</v>
      </c>
      <c r="AJ691">
        <f>IF(fun[[#This Row],[ExterCond]]="Ex",5,IF(fun[[#This Row],[ExterCond]]="Gd",4,IF(fun[[#This Row],[ExterCond]]="TA",3,IF(fun[[#This Row],[ExterCond]]="Fa",2,1))))</f>
        <v>3</v>
      </c>
      <c r="AK691" t="s">
        <v>125</v>
      </c>
      <c r="AL691" t="s">
        <v>123</v>
      </c>
      <c r="AM691">
        <f>IF(fun[[#This Row],[BsmtQual]]="Ex",5,IF(fun[[#This Row],[BsmtQual]]="Gd",4,IF(fun[[#This Row],[BsmtQual]]="TA",3,IF(fun[[#This Row],[BsmtQual]]="Fa",2,IF(fun[[#This Row],[BsmtQual]]="Po",1,0)))))</f>
        <v>4</v>
      </c>
      <c r="AN691" t="s">
        <v>124</v>
      </c>
      <c r="AO691">
        <f>IF(fun[[#This Row],[BsmtCond]]="Ex",5,IF(fun[[#This Row],[BsmtCond]]="Gd",4,IF(fun[[#This Row],[BsmtCond]]="TA",3,IF(fun[[#This Row],[BsmtCond]]="Fa",2,IF(fun[[#This Row],[BsmtCond]]="Po",1,0)))))</f>
        <v>3</v>
      </c>
      <c r="AP691" t="s">
        <v>156</v>
      </c>
      <c r="AQ691">
        <f>IF(fun[[#This Row],[BsmtExposure]]="Gd",3,IF(fun[[#This Row],[BsmtExposure]]="Av",2,IF(fun[[#This Row],[BsmtExposure]]="Mn",1,0)))</f>
        <v>2</v>
      </c>
      <c r="AR691" t="s">
        <v>145</v>
      </c>
      <c r="AS691">
        <v>20</v>
      </c>
      <c r="AT691" t="s">
        <v>128</v>
      </c>
      <c r="AU691">
        <v>0</v>
      </c>
      <c r="AV691">
        <v>1342</v>
      </c>
      <c r="AW691">
        <v>1362</v>
      </c>
      <c r="AX691" t="s">
        <v>129</v>
      </c>
      <c r="AY691" t="s">
        <v>130</v>
      </c>
      <c r="AZ691">
        <f>IF(fun[[#This Row],[HeatingQC]]="Ex",5,IF(fun[[#This Row],[HeatingQC]]="Gd",4,IF(fun[[#This Row],[HeatingQC]]="TA",3,IF(fun[[#This Row],[HeatingQC]]="Fa",2,IF(fun[[#This Row],[HeatingQC]]="Po",1,0)))))</f>
        <v>5</v>
      </c>
      <c r="BA691" t="s">
        <v>131</v>
      </c>
      <c r="BB691" t="s">
        <v>132</v>
      </c>
      <c r="BC691">
        <v>1362</v>
      </c>
      <c r="BD691">
        <v>0</v>
      </c>
      <c r="BE691">
        <v>0</v>
      </c>
      <c r="BF691">
        <v>1362</v>
      </c>
      <c r="BG691">
        <f>LOG(fun[[#This Row],[GrLivArea]])</f>
        <v>3.1341771075767664</v>
      </c>
      <c r="BH691">
        <v>0</v>
      </c>
      <c r="BI691">
        <v>0</v>
      </c>
      <c r="BJ691">
        <f>fun[[#This Row],[BsmtFullBath]]+(0.5*fun[[#This Row],[BsmtHalfBath]])</f>
        <v>0</v>
      </c>
      <c r="BK691">
        <v>2</v>
      </c>
      <c r="BL691">
        <v>0</v>
      </c>
      <c r="BM691">
        <f>fun[[#This Row],[HalfBath]]+fun[[#This Row],[TOTBaseBath]]+fun[[#This Row],[FullBath]]</f>
        <v>2</v>
      </c>
      <c r="BN691">
        <v>2</v>
      </c>
      <c r="BO691">
        <v>1</v>
      </c>
      <c r="BP691" t="s">
        <v>123</v>
      </c>
      <c r="BQ691">
        <f>IF(fun[[#This Row],[KitchenQual]]="Ex",5,IF(fun[[#This Row],[KitchenQual]]="Gd",4,IF(fun[[#This Row],[KitchenQual]]="TA",3,IF(fun[[#This Row],[KitchenQual]]="Fa",2,0))))</f>
        <v>4</v>
      </c>
      <c r="BR691">
        <v>6</v>
      </c>
      <c r="BS691" t="s">
        <v>133</v>
      </c>
      <c r="BT691">
        <v>1</v>
      </c>
      <c r="BU691" t="s">
        <v>123</v>
      </c>
      <c r="BV691">
        <f>IF(fun[[#This Row],[FireplaceQu]]="Ex",5,IF(fun[[#This Row],[FireplaceQu]]="Gd",4,IF(fun[[#This Row],[FireplaceQu]]="TA",3,IF(fun[[#This Row],[FireplaceQu]]="Fa",2,0))))</f>
        <v>4</v>
      </c>
      <c r="BW691" t="s">
        <v>134</v>
      </c>
      <c r="BX691">
        <v>2005</v>
      </c>
      <c r="BY691" t="s">
        <v>135</v>
      </c>
      <c r="BZ691">
        <v>2</v>
      </c>
      <c r="CA691">
        <v>460</v>
      </c>
      <c r="CB691" t="s">
        <v>124</v>
      </c>
      <c r="CC691">
        <f>IF(fun[[#This Row],[GarageQual]]="Ex",5,IF(fun[[#This Row],[GarageQual]]="Gd",4,IF(fun[[#This Row],[GarageQual]]="TA",3,IF(fun[[#This Row],[GarageQual]]="Fa",2,IF(fun[[#This Row],[GarageQual]]="Po",1,0)))))</f>
        <v>3</v>
      </c>
      <c r="CD691" t="s">
        <v>124</v>
      </c>
      <c r="CE691">
        <f>IF(fun[[#This Row],[GarageCond]]="Ex",5,IF(fun[[#This Row],[GarageCond]]="Gd",4,IF(fun[[#This Row],[GarageCond]]="TA",3,IF(fun[[#This Row],[GarageCond]]="Fa",2,IF(fun[[#This Row],[GarageCond]]="Po",1,0)))))</f>
        <v>3</v>
      </c>
      <c r="CF691" t="s">
        <v>131</v>
      </c>
      <c r="CG691">
        <v>192</v>
      </c>
      <c r="CH691">
        <v>28</v>
      </c>
      <c r="CI691">
        <v>0</v>
      </c>
      <c r="CJ691">
        <v>0</v>
      </c>
      <c r="CK691">
        <v>0</v>
      </c>
      <c r="CL691">
        <f>(0.5*fun[[#This Row],[WoodDeckSF]])+fun[[#This Row],[OpenPorchSF]]+(2*fun[[#This Row],[EnclosedPorch]])+(1.5*fun[[#This Row],[3SsnPorch]])+fun[[#This Row],[ScreenPorch]]</f>
        <v>124</v>
      </c>
      <c r="CM691">
        <v>0</v>
      </c>
      <c r="CN691" t="s">
        <v>109</v>
      </c>
      <c r="CO691">
        <f>IF(fun[[#This Row],[PoolQC]]="Ex",5,IF(fun[[#This Row],[PoolQC]]="Gd",4,IF(fun[[#This Row],[PoolQC]]="TA",3,IF(fun[[#This Row],[PoolQC]]="Fa",2,IF(fun[[#This Row],[PoolQC]]="Po",1,0)))))</f>
        <v>0</v>
      </c>
      <c r="CP691" t="s">
        <v>109</v>
      </c>
      <c r="CQ691" t="s">
        <v>109</v>
      </c>
      <c r="CR691">
        <v>0</v>
      </c>
      <c r="CS691">
        <v>6</v>
      </c>
      <c r="CT691">
        <v>2007</v>
      </c>
      <c r="CU691" t="s">
        <v>136</v>
      </c>
      <c r="CV691" t="s">
        <v>137</v>
      </c>
      <c r="CW691">
        <f>COUNTIF(fun[[#This Row],[Id]:[SaleCondition]],0)</f>
        <v>16</v>
      </c>
      <c r="CX691">
        <f>COUNTIF(fun[[#This Row],[Id]:[SaleCondition]],"NA")</f>
        <v>4</v>
      </c>
      <c r="CY691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691">
        <f>fun[NUM_ExCond]+fun[NUM_BsmtCond]+fun[NUM_GarCond]</f>
        <v>9</v>
      </c>
      <c r="DA6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6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691">
        <v>194700</v>
      </c>
    </row>
    <row r="692" spans="1:107" x14ac:dyDescent="0.25">
      <c r="A692">
        <v>691</v>
      </c>
      <c r="B692">
        <v>120</v>
      </c>
      <c r="C692" t="s">
        <v>168</v>
      </c>
      <c r="D692">
        <f>IF(fun[[#This Row],[MSZoning]]="RL",1,0)</f>
        <v>0</v>
      </c>
      <c r="E692">
        <f>IF(fun[[#This Row],[rl]]="RM",1,0)</f>
        <v>0</v>
      </c>
      <c r="F692">
        <f>IF(fun[[#This Row],[rm]]="RH",1,0)</f>
        <v>0</v>
      </c>
      <c r="G692">
        <f>IF(fun[[#This Row],[rh]]="C (all)",1,0)</f>
        <v>0</v>
      </c>
      <c r="H692" t="s">
        <v>109</v>
      </c>
      <c r="I692">
        <f>IF(fun[[#This Row],[LotFrontage]]="NA",0,fun[[#This Row],[LotFrontage]])</f>
        <v>0</v>
      </c>
      <c r="J692">
        <v>4426</v>
      </c>
      <c r="K692" t="s">
        <v>108</v>
      </c>
      <c r="L692" t="s">
        <v>109</v>
      </c>
      <c r="M692" t="s">
        <v>110</v>
      </c>
      <c r="N692" t="s">
        <v>111</v>
      </c>
      <c r="O692" t="s">
        <v>112</v>
      </c>
      <c r="P692" t="s">
        <v>113</v>
      </c>
      <c r="Q692" t="s">
        <v>114</v>
      </c>
      <c r="R692" t="s">
        <v>115</v>
      </c>
      <c r="S692" t="s">
        <v>116</v>
      </c>
      <c r="T692" t="s">
        <v>116</v>
      </c>
      <c r="U692" t="s">
        <v>205</v>
      </c>
      <c r="V692" t="s">
        <v>141</v>
      </c>
      <c r="W692">
        <v>6</v>
      </c>
      <c r="X692">
        <v>5</v>
      </c>
      <c r="Y692">
        <v>2004</v>
      </c>
      <c r="Z692">
        <v>2004</v>
      </c>
      <c r="AA692" t="s">
        <v>119</v>
      </c>
      <c r="AB692" t="s">
        <v>120</v>
      </c>
      <c r="AC692" t="s">
        <v>121</v>
      </c>
      <c r="AD692" t="s">
        <v>121</v>
      </c>
      <c r="AE692" t="s">
        <v>122</v>
      </c>
      <c r="AF692">
        <v>147</v>
      </c>
      <c r="AG692" t="s">
        <v>123</v>
      </c>
      <c r="AH692">
        <f>IF(fun[[#This Row],[ExterQual]]="Ex",5,IF(fun[[#This Row],[ExterQual]]="Gd",4,IF(fun[[#This Row],[ExterQual]]="TA",3,IF(fun[[#This Row],[ExterQual]]="Fa",2,1))))</f>
        <v>4</v>
      </c>
      <c r="AI692" t="s">
        <v>124</v>
      </c>
      <c r="AJ692">
        <f>IF(fun[[#This Row],[ExterCond]]="Ex",5,IF(fun[[#This Row],[ExterCond]]="Gd",4,IF(fun[[#This Row],[ExterCond]]="TA",3,IF(fun[[#This Row],[ExterCond]]="Fa",2,1))))</f>
        <v>3</v>
      </c>
      <c r="AK692" t="s">
        <v>125</v>
      </c>
      <c r="AL692" t="s">
        <v>123</v>
      </c>
      <c r="AM692">
        <f>IF(fun[[#This Row],[BsmtQual]]="Ex",5,IF(fun[[#This Row],[BsmtQual]]="Gd",4,IF(fun[[#This Row],[BsmtQual]]="TA",3,IF(fun[[#This Row],[BsmtQual]]="Fa",2,IF(fun[[#This Row],[BsmtQual]]="Po",1,0)))))</f>
        <v>4</v>
      </c>
      <c r="AN692" t="s">
        <v>124</v>
      </c>
      <c r="AO692">
        <f>IF(fun[[#This Row],[BsmtCond]]="Ex",5,IF(fun[[#This Row],[BsmtCond]]="Gd",4,IF(fun[[#This Row],[BsmtCond]]="TA",3,IF(fun[[#This Row],[BsmtCond]]="Fa",2,IF(fun[[#This Row],[BsmtCond]]="Po",1,0)))))</f>
        <v>3</v>
      </c>
      <c r="AP692" t="s">
        <v>123</v>
      </c>
      <c r="AQ692">
        <f>IF(fun[[#This Row],[BsmtExposure]]="Gd",3,IF(fun[[#This Row],[BsmtExposure]]="Av",2,IF(fun[[#This Row],[BsmtExposure]]="Mn",1,0)))</f>
        <v>3</v>
      </c>
      <c r="AR692" t="s">
        <v>127</v>
      </c>
      <c r="AS692">
        <v>697</v>
      </c>
      <c r="AT692" t="s">
        <v>128</v>
      </c>
      <c r="AU692">
        <v>0</v>
      </c>
      <c r="AV692">
        <v>151</v>
      </c>
      <c r="AW692">
        <v>848</v>
      </c>
      <c r="AX692" t="s">
        <v>129</v>
      </c>
      <c r="AY692" t="s">
        <v>130</v>
      </c>
      <c r="AZ692">
        <f>IF(fun[[#This Row],[HeatingQC]]="Ex",5,IF(fun[[#This Row],[HeatingQC]]="Gd",4,IF(fun[[#This Row],[HeatingQC]]="TA",3,IF(fun[[#This Row],[HeatingQC]]="Fa",2,IF(fun[[#This Row],[HeatingQC]]="Po",1,0)))))</f>
        <v>5</v>
      </c>
      <c r="BA692" t="s">
        <v>131</v>
      </c>
      <c r="BB692" t="s">
        <v>132</v>
      </c>
      <c r="BC692">
        <v>848</v>
      </c>
      <c r="BD692">
        <v>0</v>
      </c>
      <c r="BE692">
        <v>0</v>
      </c>
      <c r="BF692">
        <v>848</v>
      </c>
      <c r="BG692">
        <f>LOG(fun[[#This Row],[GrLivArea]])</f>
        <v>2.9283958522567137</v>
      </c>
      <c r="BH692">
        <v>1</v>
      </c>
      <c r="BI692">
        <v>0</v>
      </c>
      <c r="BJ692">
        <f>fun[[#This Row],[BsmtFullBath]]+(0.5*fun[[#This Row],[BsmtHalfBath]])</f>
        <v>1</v>
      </c>
      <c r="BK692">
        <v>1</v>
      </c>
      <c r="BL692">
        <v>0</v>
      </c>
      <c r="BM692">
        <f>fun[[#This Row],[HalfBath]]+fun[[#This Row],[TOTBaseBath]]+fun[[#This Row],[FullBath]]</f>
        <v>2</v>
      </c>
      <c r="BN692">
        <v>1</v>
      </c>
      <c r="BO692">
        <v>1</v>
      </c>
      <c r="BP692" t="s">
        <v>123</v>
      </c>
      <c r="BQ692">
        <f>IF(fun[[#This Row],[KitchenQual]]="Ex",5,IF(fun[[#This Row],[KitchenQual]]="Gd",4,IF(fun[[#This Row],[KitchenQual]]="TA",3,IF(fun[[#This Row],[KitchenQual]]="Fa",2,0))))</f>
        <v>4</v>
      </c>
      <c r="BR692">
        <v>3</v>
      </c>
      <c r="BS692" t="s">
        <v>133</v>
      </c>
      <c r="BT692">
        <v>1</v>
      </c>
      <c r="BU692" t="s">
        <v>124</v>
      </c>
      <c r="BV692">
        <f>IF(fun[[#This Row],[FireplaceQu]]="Ex",5,IF(fun[[#This Row],[FireplaceQu]]="Gd",4,IF(fun[[#This Row],[FireplaceQu]]="TA",3,IF(fun[[#This Row],[FireplaceQu]]="Fa",2,0))))</f>
        <v>3</v>
      </c>
      <c r="BW692" t="s">
        <v>134</v>
      </c>
      <c r="BX692">
        <v>2004</v>
      </c>
      <c r="BY692" t="s">
        <v>135</v>
      </c>
      <c r="BZ692">
        <v>2</v>
      </c>
      <c r="CA692">
        <v>420</v>
      </c>
      <c r="CB692" t="s">
        <v>124</v>
      </c>
      <c r="CC692">
        <f>IF(fun[[#This Row],[GarageQual]]="Ex",5,IF(fun[[#This Row],[GarageQual]]="Gd",4,IF(fun[[#This Row],[GarageQual]]="TA",3,IF(fun[[#This Row],[GarageQual]]="Fa",2,IF(fun[[#This Row],[GarageQual]]="Po",1,0)))))</f>
        <v>3</v>
      </c>
      <c r="CD692" t="s">
        <v>124</v>
      </c>
      <c r="CE692">
        <f>IF(fun[[#This Row],[GarageCond]]="Ex",5,IF(fun[[#This Row],[GarageCond]]="Gd",4,IF(fun[[#This Row],[GarageCond]]="TA",3,IF(fun[[#This Row],[GarageCond]]="Fa",2,IF(fun[[#This Row],[GarageCond]]="Po",1,0)))))</f>
        <v>3</v>
      </c>
      <c r="CF692" t="s">
        <v>131</v>
      </c>
      <c r="CG692">
        <v>149</v>
      </c>
      <c r="CH692">
        <v>0</v>
      </c>
      <c r="CI692">
        <v>0</v>
      </c>
      <c r="CJ692">
        <v>0</v>
      </c>
      <c r="CK692">
        <v>0</v>
      </c>
      <c r="CL692">
        <f>(0.5*fun[[#This Row],[WoodDeckSF]])+fun[[#This Row],[OpenPorchSF]]+(2*fun[[#This Row],[EnclosedPorch]])+(1.5*fun[[#This Row],[3SsnPorch]])+fun[[#This Row],[ScreenPorch]]</f>
        <v>74.5</v>
      </c>
      <c r="CM692">
        <v>0</v>
      </c>
      <c r="CN692" t="s">
        <v>109</v>
      </c>
      <c r="CO692">
        <f>IF(fun[[#This Row],[PoolQC]]="Ex",5,IF(fun[[#This Row],[PoolQC]]="Gd",4,IF(fun[[#This Row],[PoolQC]]="TA",3,IF(fun[[#This Row],[PoolQC]]="Fa",2,IF(fun[[#This Row],[PoolQC]]="Po",1,0)))))</f>
        <v>0</v>
      </c>
      <c r="CP692" t="s">
        <v>109</v>
      </c>
      <c r="CQ692" t="s">
        <v>109</v>
      </c>
      <c r="CR692">
        <v>0</v>
      </c>
      <c r="CS692">
        <v>5</v>
      </c>
      <c r="CT692">
        <v>2008</v>
      </c>
      <c r="CU692" t="s">
        <v>136</v>
      </c>
      <c r="CV692" t="s">
        <v>137</v>
      </c>
      <c r="CW692">
        <f>COUNTIF(fun[[#This Row],[Id]:[SaleCondition]],0)</f>
        <v>17</v>
      </c>
      <c r="CX692">
        <f>COUNTIF(fun[[#This Row],[Id]:[SaleCondition]],"NA")</f>
        <v>5</v>
      </c>
      <c r="CY692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692">
        <f>fun[NUM_ExCond]+fun[NUM_BsmtCond]+fun[NUM_GarCond]</f>
        <v>9</v>
      </c>
      <c r="DA6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6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692">
        <v>141000</v>
      </c>
    </row>
    <row r="693" spans="1:107" x14ac:dyDescent="0.25">
      <c r="A693">
        <v>692</v>
      </c>
      <c r="B693">
        <v>60</v>
      </c>
      <c r="C693" t="s">
        <v>107</v>
      </c>
      <c r="D693">
        <f>IF(fun[[#This Row],[MSZoning]]="RL",1,0)</f>
        <v>1</v>
      </c>
      <c r="E693">
        <f>IF(fun[[#This Row],[rl]]="RM",1,0)</f>
        <v>0</v>
      </c>
      <c r="F693">
        <f>IF(fun[[#This Row],[rm]]="RH",1,0)</f>
        <v>0</v>
      </c>
      <c r="G693">
        <f>IF(fun[[#This Row],[rh]]="C (all)",1,0)</f>
        <v>0</v>
      </c>
      <c r="H693">
        <v>104</v>
      </c>
      <c r="I693">
        <f>IF(fun[[#This Row],[LotFrontage]]="NA",0,fun[[#This Row],[LotFrontage]])</f>
        <v>104</v>
      </c>
      <c r="J693">
        <v>21535</v>
      </c>
      <c r="K693" t="s">
        <v>108</v>
      </c>
      <c r="L693" t="s">
        <v>109</v>
      </c>
      <c r="M693" t="s">
        <v>146</v>
      </c>
      <c r="N693" t="s">
        <v>111</v>
      </c>
      <c r="O693" t="s">
        <v>112</v>
      </c>
      <c r="P693" t="s">
        <v>148</v>
      </c>
      <c r="Q693" t="s">
        <v>114</v>
      </c>
      <c r="R693" t="s">
        <v>155</v>
      </c>
      <c r="S693" t="s">
        <v>116</v>
      </c>
      <c r="T693" t="s">
        <v>116</v>
      </c>
      <c r="U693" t="s">
        <v>117</v>
      </c>
      <c r="V693" t="s">
        <v>118</v>
      </c>
      <c r="W693">
        <v>10</v>
      </c>
      <c r="X693">
        <v>6</v>
      </c>
      <c r="Y693">
        <v>1994</v>
      </c>
      <c r="Z693">
        <v>1995</v>
      </c>
      <c r="AA693" t="s">
        <v>119</v>
      </c>
      <c r="AB693" t="s">
        <v>222</v>
      </c>
      <c r="AC693" t="s">
        <v>166</v>
      </c>
      <c r="AD693" t="s">
        <v>166</v>
      </c>
      <c r="AE693" t="s">
        <v>122</v>
      </c>
      <c r="AF693">
        <v>1170</v>
      </c>
      <c r="AG693" t="s">
        <v>130</v>
      </c>
      <c r="AH693">
        <f>IF(fun[[#This Row],[ExterQual]]="Ex",5,IF(fun[[#This Row],[ExterQual]]="Gd",4,IF(fun[[#This Row],[ExterQual]]="TA",3,IF(fun[[#This Row],[ExterQual]]="Fa",2,1))))</f>
        <v>5</v>
      </c>
      <c r="AI693" t="s">
        <v>124</v>
      </c>
      <c r="AJ693">
        <f>IF(fun[[#This Row],[ExterCond]]="Ex",5,IF(fun[[#This Row],[ExterCond]]="Gd",4,IF(fun[[#This Row],[ExterCond]]="TA",3,IF(fun[[#This Row],[ExterCond]]="Fa",2,1))))</f>
        <v>3</v>
      </c>
      <c r="AK693" t="s">
        <v>125</v>
      </c>
      <c r="AL693" t="s">
        <v>130</v>
      </c>
      <c r="AM693">
        <f>IF(fun[[#This Row],[BsmtQual]]="Ex",5,IF(fun[[#This Row],[BsmtQual]]="Gd",4,IF(fun[[#This Row],[BsmtQual]]="TA",3,IF(fun[[#This Row],[BsmtQual]]="Fa",2,IF(fun[[#This Row],[BsmtQual]]="Po",1,0)))))</f>
        <v>5</v>
      </c>
      <c r="AN693" t="s">
        <v>124</v>
      </c>
      <c r="AO693">
        <f>IF(fun[[#This Row],[BsmtCond]]="Ex",5,IF(fun[[#This Row],[BsmtCond]]="Gd",4,IF(fun[[#This Row],[BsmtCond]]="TA",3,IF(fun[[#This Row],[BsmtCond]]="Fa",2,IF(fun[[#This Row],[BsmtCond]]="Po",1,0)))))</f>
        <v>3</v>
      </c>
      <c r="AP693" t="s">
        <v>123</v>
      </c>
      <c r="AQ693">
        <f>IF(fun[[#This Row],[BsmtExposure]]="Gd",3,IF(fun[[#This Row],[BsmtExposure]]="Av",2,IF(fun[[#This Row],[BsmtExposure]]="Mn",1,0)))</f>
        <v>3</v>
      </c>
      <c r="AR693" t="s">
        <v>127</v>
      </c>
      <c r="AS693">
        <v>1455</v>
      </c>
      <c r="AT693" t="s">
        <v>128</v>
      </c>
      <c r="AU693">
        <v>0</v>
      </c>
      <c r="AV693">
        <v>989</v>
      </c>
      <c r="AW693">
        <v>2444</v>
      </c>
      <c r="AX693" t="s">
        <v>129</v>
      </c>
      <c r="AY693" t="s">
        <v>130</v>
      </c>
      <c r="AZ693">
        <f>IF(fun[[#This Row],[HeatingQC]]="Ex",5,IF(fun[[#This Row],[HeatingQC]]="Gd",4,IF(fun[[#This Row],[HeatingQC]]="TA",3,IF(fun[[#This Row],[HeatingQC]]="Fa",2,IF(fun[[#This Row],[HeatingQC]]="Po",1,0)))))</f>
        <v>5</v>
      </c>
      <c r="BA693" t="s">
        <v>131</v>
      </c>
      <c r="BB693" t="s">
        <v>132</v>
      </c>
      <c r="BC693">
        <v>2444</v>
      </c>
      <c r="BD693">
        <v>1872</v>
      </c>
      <c r="BE693">
        <v>0</v>
      </c>
      <c r="BF693">
        <v>4316</v>
      </c>
      <c r="BG693">
        <f>LOG(fun[[#This Row],[GrLivArea]])</f>
        <v>3.6350814360108732</v>
      </c>
      <c r="BH693">
        <v>0</v>
      </c>
      <c r="BI693">
        <v>1</v>
      </c>
      <c r="BJ693">
        <f>fun[[#This Row],[BsmtFullBath]]+(0.5*fun[[#This Row],[BsmtHalfBath]])</f>
        <v>0.5</v>
      </c>
      <c r="BK693">
        <v>3</v>
      </c>
      <c r="BL693">
        <v>1</v>
      </c>
      <c r="BM693">
        <f>fun[[#This Row],[HalfBath]]+fun[[#This Row],[TOTBaseBath]]+fun[[#This Row],[FullBath]]</f>
        <v>4.5</v>
      </c>
      <c r="BN693">
        <v>4</v>
      </c>
      <c r="BO693">
        <v>1</v>
      </c>
      <c r="BP693" t="s">
        <v>130</v>
      </c>
      <c r="BQ693">
        <f>IF(fun[[#This Row],[KitchenQual]]="Ex",5,IF(fun[[#This Row],[KitchenQual]]="Gd",4,IF(fun[[#This Row],[KitchenQual]]="TA",3,IF(fun[[#This Row],[KitchenQual]]="Fa",2,0))))</f>
        <v>5</v>
      </c>
      <c r="BR693">
        <v>10</v>
      </c>
      <c r="BS693" t="s">
        <v>133</v>
      </c>
      <c r="BT693">
        <v>2</v>
      </c>
      <c r="BU693" t="s">
        <v>130</v>
      </c>
      <c r="BV693">
        <f>IF(fun[[#This Row],[FireplaceQu]]="Ex",5,IF(fun[[#This Row],[FireplaceQu]]="Gd",4,IF(fun[[#This Row],[FireplaceQu]]="TA",3,IF(fun[[#This Row],[FireplaceQu]]="Fa",2,0))))</f>
        <v>5</v>
      </c>
      <c r="BW693" t="s">
        <v>134</v>
      </c>
      <c r="BX693">
        <v>1994</v>
      </c>
      <c r="BY693" t="s">
        <v>183</v>
      </c>
      <c r="BZ693">
        <v>3</v>
      </c>
      <c r="CA693">
        <v>832</v>
      </c>
      <c r="CB693" t="s">
        <v>124</v>
      </c>
      <c r="CC693">
        <f>IF(fun[[#This Row],[GarageQual]]="Ex",5,IF(fun[[#This Row],[GarageQual]]="Gd",4,IF(fun[[#This Row],[GarageQual]]="TA",3,IF(fun[[#This Row],[GarageQual]]="Fa",2,IF(fun[[#This Row],[GarageQual]]="Po",1,0)))))</f>
        <v>3</v>
      </c>
      <c r="CD693" t="s">
        <v>124</v>
      </c>
      <c r="CE693">
        <f>IF(fun[[#This Row],[GarageCond]]="Ex",5,IF(fun[[#This Row],[GarageCond]]="Gd",4,IF(fun[[#This Row],[GarageCond]]="TA",3,IF(fun[[#This Row],[GarageCond]]="Fa",2,IF(fun[[#This Row],[GarageCond]]="Po",1,0)))))</f>
        <v>3</v>
      </c>
      <c r="CF693" t="s">
        <v>131</v>
      </c>
      <c r="CG693">
        <v>382</v>
      </c>
      <c r="CH693">
        <v>50</v>
      </c>
      <c r="CI693">
        <v>0</v>
      </c>
      <c r="CJ693">
        <v>0</v>
      </c>
      <c r="CK693">
        <v>0</v>
      </c>
      <c r="CL693">
        <f>(0.5*fun[[#This Row],[WoodDeckSF]])+fun[[#This Row],[OpenPorchSF]]+(2*fun[[#This Row],[EnclosedPorch]])+(1.5*fun[[#This Row],[3SsnPorch]])+fun[[#This Row],[ScreenPorch]]</f>
        <v>241</v>
      </c>
      <c r="CM693">
        <v>0</v>
      </c>
      <c r="CN693" t="s">
        <v>109</v>
      </c>
      <c r="CO693">
        <f>IF(fun[[#This Row],[PoolQC]]="Ex",5,IF(fun[[#This Row],[PoolQC]]="Gd",4,IF(fun[[#This Row],[PoolQC]]="TA",3,IF(fun[[#This Row],[PoolQC]]="Fa",2,IF(fun[[#This Row],[PoolQC]]="Po",1,0)))))</f>
        <v>0</v>
      </c>
      <c r="CP693" t="s">
        <v>109</v>
      </c>
      <c r="CQ693" t="s">
        <v>109</v>
      </c>
      <c r="CR693">
        <v>0</v>
      </c>
      <c r="CS693">
        <v>1</v>
      </c>
      <c r="CT693">
        <v>2007</v>
      </c>
      <c r="CU693" t="s">
        <v>136</v>
      </c>
      <c r="CV693" t="s">
        <v>137</v>
      </c>
      <c r="CW693">
        <f>COUNTIF(fun[[#This Row],[Id]:[SaleCondition]],0)</f>
        <v>12</v>
      </c>
      <c r="CX693">
        <f>COUNTIF(fun[[#This Row],[Id]:[SaleCondition]],"NA")</f>
        <v>4</v>
      </c>
      <c r="CY693">
        <f>fun[[#This Row],[OverallQual]]+fun[[#This Row],[NUM_ExQual]]+fun[[#This Row],[NUM_BsmtQual]]+fun[[#This Row],[NUM_Heat]]+fun[[#This Row],[NUM_KitchQual]]+fun[[#This Row],[NUM_GarQual]]+fun[[#This Row],[NUM_Pool]]+fun[NUM_Fire]</f>
        <v>38</v>
      </c>
      <c r="CZ693">
        <f>fun[NUM_ExCond]+fun[NUM_BsmtCond]+fun[NUM_GarCond]</f>
        <v>9</v>
      </c>
      <c r="DA6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147</v>
      </c>
      <c r="DB6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104.25</v>
      </c>
      <c r="DC693">
        <v>755000</v>
      </c>
    </row>
    <row r="694" spans="1:107" x14ac:dyDescent="0.25">
      <c r="A694">
        <v>693</v>
      </c>
      <c r="B694">
        <v>60</v>
      </c>
      <c r="C694" t="s">
        <v>107</v>
      </c>
      <c r="D694">
        <f>IF(fun[[#This Row],[MSZoning]]="RL",1,0)</f>
        <v>1</v>
      </c>
      <c r="E694">
        <f>IF(fun[[#This Row],[rl]]="RM",1,0)</f>
        <v>0</v>
      </c>
      <c r="F694">
        <f>IF(fun[[#This Row],[rm]]="RH",1,0)</f>
        <v>0</v>
      </c>
      <c r="G694">
        <f>IF(fun[[#This Row],[rh]]="C (all)",1,0)</f>
        <v>0</v>
      </c>
      <c r="H694">
        <v>42</v>
      </c>
      <c r="I694">
        <f>IF(fun[[#This Row],[LotFrontage]]="NA",0,fun[[#This Row],[LotFrontage]])</f>
        <v>42</v>
      </c>
      <c r="J694">
        <v>26178</v>
      </c>
      <c r="K694" t="s">
        <v>108</v>
      </c>
      <c r="L694" t="s">
        <v>109</v>
      </c>
      <c r="M694" t="s">
        <v>146</v>
      </c>
      <c r="N694" t="s">
        <v>111</v>
      </c>
      <c r="O694" t="s">
        <v>112</v>
      </c>
      <c r="P694" t="s">
        <v>113</v>
      </c>
      <c r="Q694" t="s">
        <v>220</v>
      </c>
      <c r="R694" t="s">
        <v>215</v>
      </c>
      <c r="S694" t="s">
        <v>116</v>
      </c>
      <c r="T694" t="s">
        <v>116</v>
      </c>
      <c r="U694" t="s">
        <v>117</v>
      </c>
      <c r="V694" t="s">
        <v>118</v>
      </c>
      <c r="W694">
        <v>7</v>
      </c>
      <c r="X694">
        <v>5</v>
      </c>
      <c r="Y694">
        <v>1989</v>
      </c>
      <c r="Z694">
        <v>1990</v>
      </c>
      <c r="AA694" t="s">
        <v>178</v>
      </c>
      <c r="AB694" t="s">
        <v>120</v>
      </c>
      <c r="AC694" t="s">
        <v>142</v>
      </c>
      <c r="AD694" t="s">
        <v>142</v>
      </c>
      <c r="AE694" t="s">
        <v>122</v>
      </c>
      <c r="AF694">
        <v>293</v>
      </c>
      <c r="AG694" t="s">
        <v>123</v>
      </c>
      <c r="AH694">
        <f>IF(fun[[#This Row],[ExterQual]]="Ex",5,IF(fun[[#This Row],[ExterQual]]="Gd",4,IF(fun[[#This Row],[ExterQual]]="TA",3,IF(fun[[#This Row],[ExterQual]]="Fa",2,1))))</f>
        <v>4</v>
      </c>
      <c r="AI694" t="s">
        <v>124</v>
      </c>
      <c r="AJ694">
        <f>IF(fun[[#This Row],[ExterCond]]="Ex",5,IF(fun[[#This Row],[ExterCond]]="Gd",4,IF(fun[[#This Row],[ExterCond]]="TA",3,IF(fun[[#This Row],[ExterCond]]="Fa",2,1))))</f>
        <v>3</v>
      </c>
      <c r="AK694" t="s">
        <v>125</v>
      </c>
      <c r="AL694" t="s">
        <v>123</v>
      </c>
      <c r="AM694">
        <f>IF(fun[[#This Row],[BsmtQual]]="Ex",5,IF(fun[[#This Row],[BsmtQual]]="Gd",4,IF(fun[[#This Row],[BsmtQual]]="TA",3,IF(fun[[#This Row],[BsmtQual]]="Fa",2,IF(fun[[#This Row],[BsmtQual]]="Po",1,0)))))</f>
        <v>4</v>
      </c>
      <c r="AN694" t="s">
        <v>124</v>
      </c>
      <c r="AO694">
        <f>IF(fun[[#This Row],[BsmtCond]]="Ex",5,IF(fun[[#This Row],[BsmtCond]]="Gd",4,IF(fun[[#This Row],[BsmtCond]]="TA",3,IF(fun[[#This Row],[BsmtCond]]="Fa",2,IF(fun[[#This Row],[BsmtCond]]="Po",1,0)))))</f>
        <v>3</v>
      </c>
      <c r="AP694" t="s">
        <v>123</v>
      </c>
      <c r="AQ694">
        <f>IF(fun[[#This Row],[BsmtExposure]]="Gd",3,IF(fun[[#This Row],[BsmtExposure]]="Av",2,IF(fun[[#This Row],[BsmtExposure]]="Mn",1,0)))</f>
        <v>3</v>
      </c>
      <c r="AR694" t="s">
        <v>127</v>
      </c>
      <c r="AS694">
        <v>965</v>
      </c>
      <c r="AT694" t="s">
        <v>128</v>
      </c>
      <c r="AU694">
        <v>0</v>
      </c>
      <c r="AV694">
        <v>245</v>
      </c>
      <c r="AW694">
        <v>1210</v>
      </c>
      <c r="AX694" t="s">
        <v>129</v>
      </c>
      <c r="AY694" t="s">
        <v>130</v>
      </c>
      <c r="AZ694">
        <f>IF(fun[[#This Row],[HeatingQC]]="Ex",5,IF(fun[[#This Row],[HeatingQC]]="Gd",4,IF(fun[[#This Row],[HeatingQC]]="TA",3,IF(fun[[#This Row],[HeatingQC]]="Fa",2,IF(fun[[#This Row],[HeatingQC]]="Po",1,0)))))</f>
        <v>5</v>
      </c>
      <c r="BA694" t="s">
        <v>131</v>
      </c>
      <c r="BB694" t="s">
        <v>132</v>
      </c>
      <c r="BC694">
        <v>1238</v>
      </c>
      <c r="BD694">
        <v>1281</v>
      </c>
      <c r="BE694">
        <v>0</v>
      </c>
      <c r="BF694">
        <v>2519</v>
      </c>
      <c r="BG694">
        <f>LOG(fun[[#This Row],[GrLivArea]])</f>
        <v>3.4012281674981129</v>
      </c>
      <c r="BH694">
        <v>1</v>
      </c>
      <c r="BI694">
        <v>0</v>
      </c>
      <c r="BJ694">
        <f>fun[[#This Row],[BsmtFullBath]]+(0.5*fun[[#This Row],[BsmtHalfBath]])</f>
        <v>1</v>
      </c>
      <c r="BK694">
        <v>2</v>
      </c>
      <c r="BL694">
        <v>1</v>
      </c>
      <c r="BM694">
        <f>fun[[#This Row],[HalfBath]]+fun[[#This Row],[TOTBaseBath]]+fun[[#This Row],[FullBath]]</f>
        <v>4</v>
      </c>
      <c r="BN694">
        <v>4</v>
      </c>
      <c r="BO694">
        <v>1</v>
      </c>
      <c r="BP694" t="s">
        <v>123</v>
      </c>
      <c r="BQ694">
        <f>IF(fun[[#This Row],[KitchenQual]]="Ex",5,IF(fun[[#This Row],[KitchenQual]]="Gd",4,IF(fun[[#This Row],[KitchenQual]]="TA",3,IF(fun[[#This Row],[KitchenQual]]="Fa",2,0))))</f>
        <v>4</v>
      </c>
      <c r="BR694">
        <v>9</v>
      </c>
      <c r="BS694" t="s">
        <v>133</v>
      </c>
      <c r="BT694">
        <v>2</v>
      </c>
      <c r="BU694" t="s">
        <v>123</v>
      </c>
      <c r="BV694">
        <f>IF(fun[[#This Row],[FireplaceQu]]="Ex",5,IF(fun[[#This Row],[FireplaceQu]]="Gd",4,IF(fun[[#This Row],[FireplaceQu]]="TA",3,IF(fun[[#This Row],[FireplaceQu]]="Fa",2,0))))</f>
        <v>4</v>
      </c>
      <c r="BW694" t="s">
        <v>134</v>
      </c>
      <c r="BX694">
        <v>1989</v>
      </c>
      <c r="BY694" t="s">
        <v>135</v>
      </c>
      <c r="BZ694">
        <v>2</v>
      </c>
      <c r="CA694">
        <v>628</v>
      </c>
      <c r="CB694" t="s">
        <v>124</v>
      </c>
      <c r="CC694">
        <f>IF(fun[[#This Row],[GarageQual]]="Ex",5,IF(fun[[#This Row],[GarageQual]]="Gd",4,IF(fun[[#This Row],[GarageQual]]="TA",3,IF(fun[[#This Row],[GarageQual]]="Fa",2,IF(fun[[#This Row],[GarageQual]]="Po",1,0)))))</f>
        <v>3</v>
      </c>
      <c r="CD694" t="s">
        <v>124</v>
      </c>
      <c r="CE694">
        <f>IF(fun[[#This Row],[GarageCond]]="Ex",5,IF(fun[[#This Row],[GarageCond]]="Gd",4,IF(fun[[#This Row],[GarageCond]]="TA",3,IF(fun[[#This Row],[GarageCond]]="Fa",2,IF(fun[[#This Row],[GarageCond]]="Po",1,0)))))</f>
        <v>3</v>
      </c>
      <c r="CF694" t="s">
        <v>131</v>
      </c>
      <c r="CG694">
        <v>320</v>
      </c>
      <c r="CH694">
        <v>27</v>
      </c>
      <c r="CI694">
        <v>0</v>
      </c>
      <c r="CJ694">
        <v>0</v>
      </c>
      <c r="CK694">
        <v>0</v>
      </c>
      <c r="CL694">
        <f>(0.5*fun[[#This Row],[WoodDeckSF]])+fun[[#This Row],[OpenPorchSF]]+(2*fun[[#This Row],[EnclosedPorch]])+(1.5*fun[[#This Row],[3SsnPorch]])+fun[[#This Row],[ScreenPorch]]</f>
        <v>187</v>
      </c>
      <c r="CM694">
        <v>0</v>
      </c>
      <c r="CN694" t="s">
        <v>109</v>
      </c>
      <c r="CO694">
        <f>IF(fun[[#This Row],[PoolQC]]="Ex",5,IF(fun[[#This Row],[PoolQC]]="Gd",4,IF(fun[[#This Row],[PoolQC]]="TA",3,IF(fun[[#This Row],[PoolQC]]="Fa",2,IF(fun[[#This Row],[PoolQC]]="Po",1,0)))))</f>
        <v>0</v>
      </c>
      <c r="CP694" t="s">
        <v>109</v>
      </c>
      <c r="CQ694" t="s">
        <v>109</v>
      </c>
      <c r="CR694">
        <v>0</v>
      </c>
      <c r="CS694">
        <v>4</v>
      </c>
      <c r="CT694">
        <v>2006</v>
      </c>
      <c r="CU694" t="s">
        <v>136</v>
      </c>
      <c r="CV694" t="s">
        <v>137</v>
      </c>
      <c r="CW694">
        <f>COUNTIF(fun[[#This Row],[Id]:[SaleCondition]],0)</f>
        <v>12</v>
      </c>
      <c r="CX694">
        <f>COUNTIF(fun[[#This Row],[Id]:[SaleCondition]],"NA")</f>
        <v>4</v>
      </c>
      <c r="CY69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694">
        <f>fun[NUM_ExCond]+fun[NUM_BsmtCond]+fun[NUM_GarCond]</f>
        <v>9</v>
      </c>
      <c r="DA6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6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694">
        <v>335000</v>
      </c>
    </row>
    <row r="695" spans="1:107" x14ac:dyDescent="0.25">
      <c r="A695">
        <v>694</v>
      </c>
      <c r="B695">
        <v>30</v>
      </c>
      <c r="C695" t="s">
        <v>107</v>
      </c>
      <c r="D695">
        <f>IF(fun[[#This Row],[MSZoning]]="RL",1,0)</f>
        <v>1</v>
      </c>
      <c r="E695">
        <f>IF(fun[[#This Row],[rl]]="RM",1,0)</f>
        <v>0</v>
      </c>
      <c r="F695">
        <f>IF(fun[[#This Row],[rm]]="RH",1,0)</f>
        <v>0</v>
      </c>
      <c r="G695">
        <f>IF(fun[[#This Row],[rh]]="C (all)",1,0)</f>
        <v>0</v>
      </c>
      <c r="H695">
        <v>60</v>
      </c>
      <c r="I695">
        <f>IF(fun[[#This Row],[LotFrontage]]="NA",0,fun[[#This Row],[LotFrontage]])</f>
        <v>60</v>
      </c>
      <c r="J695">
        <v>5400</v>
      </c>
      <c r="K695" t="s">
        <v>108</v>
      </c>
      <c r="L695" t="s">
        <v>109</v>
      </c>
      <c r="M695" t="s">
        <v>110</v>
      </c>
      <c r="N695" t="s">
        <v>111</v>
      </c>
      <c r="O695" t="s">
        <v>112</v>
      </c>
      <c r="P695" t="s">
        <v>148</v>
      </c>
      <c r="Q695" t="s">
        <v>239</v>
      </c>
      <c r="R695" t="s">
        <v>169</v>
      </c>
      <c r="S695" t="s">
        <v>116</v>
      </c>
      <c r="T695" t="s">
        <v>116</v>
      </c>
      <c r="U695" t="s">
        <v>117</v>
      </c>
      <c r="V695" t="s">
        <v>141</v>
      </c>
      <c r="W695">
        <v>5</v>
      </c>
      <c r="X695">
        <v>6</v>
      </c>
      <c r="Y695">
        <v>1921</v>
      </c>
      <c r="Z695">
        <v>1968</v>
      </c>
      <c r="AA695" t="s">
        <v>119</v>
      </c>
      <c r="AB695" t="s">
        <v>120</v>
      </c>
      <c r="AC695" t="s">
        <v>142</v>
      </c>
      <c r="AD695" t="s">
        <v>142</v>
      </c>
      <c r="AE695" t="s">
        <v>143</v>
      </c>
      <c r="AF695">
        <v>0</v>
      </c>
      <c r="AG695" t="s">
        <v>124</v>
      </c>
      <c r="AH695">
        <f>IF(fun[[#This Row],[ExterQual]]="Ex",5,IF(fun[[#This Row],[ExterQual]]="Gd",4,IF(fun[[#This Row],[ExterQual]]="TA",3,IF(fun[[#This Row],[ExterQual]]="Fa",2,1))))</f>
        <v>3</v>
      </c>
      <c r="AI695" t="s">
        <v>124</v>
      </c>
      <c r="AJ695">
        <f>IF(fun[[#This Row],[ExterCond]]="Ex",5,IF(fun[[#This Row],[ExterCond]]="Gd",4,IF(fun[[#This Row],[ExterCond]]="TA",3,IF(fun[[#This Row],[ExterCond]]="Fa",2,1))))</f>
        <v>3</v>
      </c>
      <c r="AK695" t="s">
        <v>152</v>
      </c>
      <c r="AL695" t="s">
        <v>124</v>
      </c>
      <c r="AM695">
        <f>IF(fun[[#This Row],[BsmtQual]]="Ex",5,IF(fun[[#This Row],[BsmtQual]]="Gd",4,IF(fun[[#This Row],[BsmtQual]]="TA",3,IF(fun[[#This Row],[BsmtQual]]="Fa",2,IF(fun[[#This Row],[BsmtQual]]="Po",1,0)))))</f>
        <v>3</v>
      </c>
      <c r="AN695" t="s">
        <v>124</v>
      </c>
      <c r="AO695">
        <f>IF(fun[[#This Row],[BsmtCond]]="Ex",5,IF(fun[[#This Row],[BsmtCond]]="Gd",4,IF(fun[[#This Row],[BsmtCond]]="TA",3,IF(fun[[#This Row],[BsmtCond]]="Fa",2,IF(fun[[#This Row],[BsmtCond]]="Po",1,0)))))</f>
        <v>3</v>
      </c>
      <c r="AP695" t="s">
        <v>126</v>
      </c>
      <c r="AQ695">
        <f>IF(fun[[#This Row],[BsmtExposure]]="Gd",3,IF(fun[[#This Row],[BsmtExposure]]="Av",2,IF(fun[[#This Row],[BsmtExposure]]="Mn",1,0)))</f>
        <v>0</v>
      </c>
      <c r="AR695" t="s">
        <v>128</v>
      </c>
      <c r="AS695">
        <v>0</v>
      </c>
      <c r="AT695" t="s">
        <v>128</v>
      </c>
      <c r="AU695">
        <v>0</v>
      </c>
      <c r="AV695">
        <v>1073</v>
      </c>
      <c r="AW695">
        <v>1073</v>
      </c>
      <c r="AX695" t="s">
        <v>129</v>
      </c>
      <c r="AY695" t="s">
        <v>130</v>
      </c>
      <c r="AZ695">
        <f>IF(fun[[#This Row],[HeatingQC]]="Ex",5,IF(fun[[#This Row],[HeatingQC]]="Gd",4,IF(fun[[#This Row],[HeatingQC]]="TA",3,IF(fun[[#This Row],[HeatingQC]]="Fa",2,IF(fun[[#This Row],[HeatingQC]]="Po",1,0)))))</f>
        <v>5</v>
      </c>
      <c r="BA695" t="s">
        <v>131</v>
      </c>
      <c r="BB695" t="s">
        <v>132</v>
      </c>
      <c r="BC695">
        <v>1073</v>
      </c>
      <c r="BD695">
        <v>0</v>
      </c>
      <c r="BE695">
        <v>0</v>
      </c>
      <c r="BF695">
        <v>1073</v>
      </c>
      <c r="BG695">
        <f>LOG(fun[[#This Row],[GrLivArea]])</f>
        <v>3.0305997219659511</v>
      </c>
      <c r="BH695">
        <v>0</v>
      </c>
      <c r="BI695">
        <v>0</v>
      </c>
      <c r="BJ695">
        <f>fun[[#This Row],[BsmtFullBath]]+(0.5*fun[[#This Row],[BsmtHalfBath]])</f>
        <v>0</v>
      </c>
      <c r="BK695">
        <v>1</v>
      </c>
      <c r="BL695">
        <v>0</v>
      </c>
      <c r="BM695">
        <f>fun[[#This Row],[HalfBath]]+fun[[#This Row],[TOTBaseBath]]+fun[[#This Row],[FullBath]]</f>
        <v>1</v>
      </c>
      <c r="BN695">
        <v>2</v>
      </c>
      <c r="BO695">
        <v>1</v>
      </c>
      <c r="BP695" t="s">
        <v>124</v>
      </c>
      <c r="BQ695">
        <f>IF(fun[[#This Row],[KitchenQual]]="Ex",5,IF(fun[[#This Row],[KitchenQual]]="Gd",4,IF(fun[[#This Row],[KitchenQual]]="TA",3,IF(fun[[#This Row],[KitchenQual]]="Fa",2,0))))</f>
        <v>3</v>
      </c>
      <c r="BR695">
        <v>4</v>
      </c>
      <c r="BS695" t="s">
        <v>133</v>
      </c>
      <c r="BT695">
        <v>0</v>
      </c>
      <c r="BU695" t="s">
        <v>109</v>
      </c>
      <c r="BV695">
        <f>IF(fun[[#This Row],[FireplaceQu]]="Ex",5,IF(fun[[#This Row],[FireplaceQu]]="Gd",4,IF(fun[[#This Row],[FireplaceQu]]="TA",3,IF(fun[[#This Row],[FireplaceQu]]="Fa",2,0))))</f>
        <v>0</v>
      </c>
      <c r="BW695" t="s">
        <v>153</v>
      </c>
      <c r="BX695">
        <v>1968</v>
      </c>
      <c r="BY695" t="s">
        <v>128</v>
      </c>
      <c r="BZ695">
        <v>1</v>
      </c>
      <c r="CA695">
        <v>326</v>
      </c>
      <c r="CB695" t="s">
        <v>124</v>
      </c>
      <c r="CC695">
        <f>IF(fun[[#This Row],[GarageQual]]="Ex",5,IF(fun[[#This Row],[GarageQual]]="Gd",4,IF(fun[[#This Row],[GarageQual]]="TA",3,IF(fun[[#This Row],[GarageQual]]="Fa",2,IF(fun[[#This Row],[GarageQual]]="Po",1,0)))))</f>
        <v>3</v>
      </c>
      <c r="CD695" t="s">
        <v>124</v>
      </c>
      <c r="CE695">
        <f>IF(fun[[#This Row],[GarageCond]]="Ex",5,IF(fun[[#This Row],[GarageCond]]="Gd",4,IF(fun[[#This Row],[GarageCond]]="TA",3,IF(fun[[#This Row],[GarageCond]]="Fa",2,IF(fun[[#This Row],[GarageCond]]="Po",1,0)))))</f>
        <v>3</v>
      </c>
      <c r="CF695" t="s">
        <v>131</v>
      </c>
      <c r="CG695">
        <v>0</v>
      </c>
      <c r="CH695">
        <v>0</v>
      </c>
      <c r="CI695">
        <v>112</v>
      </c>
      <c r="CJ695">
        <v>0</v>
      </c>
      <c r="CK695">
        <v>0</v>
      </c>
      <c r="CL695">
        <f>(0.5*fun[[#This Row],[WoodDeckSF]])+fun[[#This Row],[OpenPorchSF]]+(2*fun[[#This Row],[EnclosedPorch]])+(1.5*fun[[#This Row],[3SsnPorch]])+fun[[#This Row],[ScreenPorch]]</f>
        <v>224</v>
      </c>
      <c r="CM695">
        <v>0</v>
      </c>
      <c r="CN695" t="s">
        <v>109</v>
      </c>
      <c r="CO695">
        <f>IF(fun[[#This Row],[PoolQC]]="Ex",5,IF(fun[[#This Row],[PoolQC]]="Gd",4,IF(fun[[#This Row],[PoolQC]]="TA",3,IF(fun[[#This Row],[PoolQC]]="Fa",2,IF(fun[[#This Row],[PoolQC]]="Po",1,0)))))</f>
        <v>0</v>
      </c>
      <c r="CP695" t="s">
        <v>109</v>
      </c>
      <c r="CQ695" t="s">
        <v>109</v>
      </c>
      <c r="CR695">
        <v>0</v>
      </c>
      <c r="CS695">
        <v>12</v>
      </c>
      <c r="CT695">
        <v>2006</v>
      </c>
      <c r="CU695" t="s">
        <v>136</v>
      </c>
      <c r="CV695" t="s">
        <v>154</v>
      </c>
      <c r="CW695">
        <f>COUNTIF(fun[[#This Row],[Id]:[SaleCondition]],0)</f>
        <v>22</v>
      </c>
      <c r="CX695">
        <f>COUNTIF(fun[[#This Row],[Id]:[SaleCondition]],"NA")</f>
        <v>5</v>
      </c>
      <c r="CY695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695">
        <f>fun[NUM_ExCond]+fun[NUM_BsmtCond]+fun[NUM_GarCond]</f>
        <v>9</v>
      </c>
      <c r="DA6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6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53.75</v>
      </c>
      <c r="DC695">
        <v>108480</v>
      </c>
    </row>
    <row r="696" spans="1:107" x14ac:dyDescent="0.25">
      <c r="A696">
        <v>695</v>
      </c>
      <c r="B696">
        <v>50</v>
      </c>
      <c r="C696" t="s">
        <v>168</v>
      </c>
      <c r="D696">
        <f>IF(fun[[#This Row],[MSZoning]]="RL",1,0)</f>
        <v>0</v>
      </c>
      <c r="E696">
        <f>IF(fun[[#This Row],[rl]]="RM",1,0)</f>
        <v>0</v>
      </c>
      <c r="F696">
        <f>IF(fun[[#This Row],[rm]]="RH",1,0)</f>
        <v>0</v>
      </c>
      <c r="G696">
        <f>IF(fun[[#This Row],[rh]]="C (all)",1,0)</f>
        <v>0</v>
      </c>
      <c r="H696">
        <v>51</v>
      </c>
      <c r="I696">
        <f>IF(fun[[#This Row],[LotFrontage]]="NA",0,fun[[#This Row],[LotFrontage]])</f>
        <v>51</v>
      </c>
      <c r="J696">
        <v>6120</v>
      </c>
      <c r="K696" t="s">
        <v>108</v>
      </c>
      <c r="L696" t="s">
        <v>109</v>
      </c>
      <c r="M696" t="s">
        <v>110</v>
      </c>
      <c r="N696" t="s">
        <v>111</v>
      </c>
      <c r="O696" t="s">
        <v>112</v>
      </c>
      <c r="P696" t="s">
        <v>148</v>
      </c>
      <c r="Q696" t="s">
        <v>114</v>
      </c>
      <c r="R696" t="s">
        <v>174</v>
      </c>
      <c r="S696" t="s">
        <v>116</v>
      </c>
      <c r="T696" t="s">
        <v>116</v>
      </c>
      <c r="U696" t="s">
        <v>117</v>
      </c>
      <c r="V696" t="s">
        <v>158</v>
      </c>
      <c r="W696">
        <v>5</v>
      </c>
      <c r="X696">
        <v>6</v>
      </c>
      <c r="Y696">
        <v>1936</v>
      </c>
      <c r="Z696">
        <v>1950</v>
      </c>
      <c r="AA696" t="s">
        <v>119</v>
      </c>
      <c r="AB696" t="s">
        <v>120</v>
      </c>
      <c r="AC696" t="s">
        <v>150</v>
      </c>
      <c r="AD696" t="s">
        <v>150</v>
      </c>
      <c r="AE696" t="s">
        <v>143</v>
      </c>
      <c r="AF696">
        <v>0</v>
      </c>
      <c r="AG696" t="s">
        <v>124</v>
      </c>
      <c r="AH696">
        <f>IF(fun[[#This Row],[ExterQual]]="Ex",5,IF(fun[[#This Row],[ExterQual]]="Gd",4,IF(fun[[#This Row],[ExterQual]]="TA",3,IF(fun[[#This Row],[ExterQual]]="Fa",2,1))))</f>
        <v>3</v>
      </c>
      <c r="AI696" t="s">
        <v>173</v>
      </c>
      <c r="AJ696">
        <f>IF(fun[[#This Row],[ExterCond]]="Ex",5,IF(fun[[#This Row],[ExterCond]]="Gd",4,IF(fun[[#This Row],[ExterCond]]="TA",3,IF(fun[[#This Row],[ExterCond]]="Fa",2,1))))</f>
        <v>2</v>
      </c>
      <c r="AK696" t="s">
        <v>152</v>
      </c>
      <c r="AL696" t="s">
        <v>124</v>
      </c>
      <c r="AM696">
        <f>IF(fun[[#This Row],[BsmtQual]]="Ex",5,IF(fun[[#This Row],[BsmtQual]]="Gd",4,IF(fun[[#This Row],[BsmtQual]]="TA",3,IF(fun[[#This Row],[BsmtQual]]="Fa",2,IF(fun[[#This Row],[BsmtQual]]="Po",1,0)))))</f>
        <v>3</v>
      </c>
      <c r="AN696" t="s">
        <v>124</v>
      </c>
      <c r="AO696">
        <f>IF(fun[[#This Row],[BsmtCond]]="Ex",5,IF(fun[[#This Row],[BsmtCond]]="Gd",4,IF(fun[[#This Row],[BsmtCond]]="TA",3,IF(fun[[#This Row],[BsmtCond]]="Fa",2,IF(fun[[#This Row],[BsmtCond]]="Po",1,0)))))</f>
        <v>3</v>
      </c>
      <c r="AP696" t="s">
        <v>126</v>
      </c>
      <c r="AQ696">
        <f>IF(fun[[#This Row],[BsmtExposure]]="Gd",3,IF(fun[[#This Row],[BsmtExposure]]="Av",2,IF(fun[[#This Row],[BsmtExposure]]="Mn",1,0)))</f>
        <v>0</v>
      </c>
      <c r="AR696" t="s">
        <v>128</v>
      </c>
      <c r="AS696">
        <v>0</v>
      </c>
      <c r="AT696" t="s">
        <v>128</v>
      </c>
      <c r="AU696">
        <v>0</v>
      </c>
      <c r="AV696">
        <v>927</v>
      </c>
      <c r="AW696">
        <v>927</v>
      </c>
      <c r="AX696" t="s">
        <v>129</v>
      </c>
      <c r="AY696" t="s">
        <v>124</v>
      </c>
      <c r="AZ696">
        <f>IF(fun[[#This Row],[HeatingQC]]="Ex",5,IF(fun[[#This Row],[HeatingQC]]="Gd",4,IF(fun[[#This Row],[HeatingQC]]="TA",3,IF(fun[[#This Row],[HeatingQC]]="Fa",2,IF(fun[[#This Row],[HeatingQC]]="Po",1,0)))))</f>
        <v>3</v>
      </c>
      <c r="BA696" t="s">
        <v>131</v>
      </c>
      <c r="BB696" t="s">
        <v>132</v>
      </c>
      <c r="BC696">
        <v>1067</v>
      </c>
      <c r="BD696">
        <v>472</v>
      </c>
      <c r="BE696">
        <v>0</v>
      </c>
      <c r="BF696">
        <v>1539</v>
      </c>
      <c r="BG696">
        <f>LOG(fun[[#This Row],[GrLivArea]])</f>
        <v>3.1872386198314788</v>
      </c>
      <c r="BH696">
        <v>0</v>
      </c>
      <c r="BI696">
        <v>0</v>
      </c>
      <c r="BJ696">
        <f>fun[[#This Row],[BsmtFullBath]]+(0.5*fun[[#This Row],[BsmtHalfBath]])</f>
        <v>0</v>
      </c>
      <c r="BK696">
        <v>1</v>
      </c>
      <c r="BL696">
        <v>1</v>
      </c>
      <c r="BM696">
        <f>fun[[#This Row],[HalfBath]]+fun[[#This Row],[TOTBaseBath]]+fun[[#This Row],[FullBath]]</f>
        <v>2</v>
      </c>
      <c r="BN696">
        <v>3</v>
      </c>
      <c r="BO696">
        <v>1</v>
      </c>
      <c r="BP696" t="s">
        <v>124</v>
      </c>
      <c r="BQ696">
        <f>IF(fun[[#This Row],[KitchenQual]]="Ex",5,IF(fun[[#This Row],[KitchenQual]]="Gd",4,IF(fun[[#This Row],[KitchenQual]]="TA",3,IF(fun[[#This Row],[KitchenQual]]="Fa",2,0))))</f>
        <v>3</v>
      </c>
      <c r="BR696">
        <v>5</v>
      </c>
      <c r="BS696" t="s">
        <v>133</v>
      </c>
      <c r="BT696">
        <v>0</v>
      </c>
      <c r="BU696" t="s">
        <v>109</v>
      </c>
      <c r="BV696">
        <f>IF(fun[[#This Row],[FireplaceQu]]="Ex",5,IF(fun[[#This Row],[FireplaceQu]]="Gd",4,IF(fun[[#This Row],[FireplaceQu]]="TA",3,IF(fun[[#This Row],[FireplaceQu]]="Fa",2,0))))</f>
        <v>0</v>
      </c>
      <c r="BW696" t="s">
        <v>153</v>
      </c>
      <c r="BX696">
        <v>1995</v>
      </c>
      <c r="BY696" t="s">
        <v>128</v>
      </c>
      <c r="BZ696">
        <v>2</v>
      </c>
      <c r="CA696">
        <v>576</v>
      </c>
      <c r="CB696" t="s">
        <v>124</v>
      </c>
      <c r="CC696">
        <f>IF(fun[[#This Row],[GarageQual]]="Ex",5,IF(fun[[#This Row],[GarageQual]]="Gd",4,IF(fun[[#This Row],[GarageQual]]="TA",3,IF(fun[[#This Row],[GarageQual]]="Fa",2,IF(fun[[#This Row],[GarageQual]]="Po",1,0)))))</f>
        <v>3</v>
      </c>
      <c r="CD696" t="s">
        <v>124</v>
      </c>
      <c r="CE696">
        <f>IF(fun[[#This Row],[GarageCond]]="Ex",5,IF(fun[[#This Row],[GarageCond]]="Gd",4,IF(fun[[#This Row],[GarageCond]]="TA",3,IF(fun[[#This Row],[GarageCond]]="Fa",2,IF(fun[[#This Row],[GarageCond]]="Po",1,0)))))</f>
        <v>3</v>
      </c>
      <c r="CF696" t="s">
        <v>131</v>
      </c>
      <c r="CG696">
        <v>112</v>
      </c>
      <c r="CH696">
        <v>0</v>
      </c>
      <c r="CI696">
        <v>0</v>
      </c>
      <c r="CJ696">
        <v>0</v>
      </c>
      <c r="CK696">
        <v>0</v>
      </c>
      <c r="CL696">
        <f>(0.5*fun[[#This Row],[WoodDeckSF]])+fun[[#This Row],[OpenPorchSF]]+(2*fun[[#This Row],[EnclosedPorch]])+(1.5*fun[[#This Row],[3SsnPorch]])+fun[[#This Row],[ScreenPorch]]</f>
        <v>56</v>
      </c>
      <c r="CM696">
        <v>0</v>
      </c>
      <c r="CN696" t="s">
        <v>109</v>
      </c>
      <c r="CO696">
        <f>IF(fun[[#This Row],[PoolQC]]="Ex",5,IF(fun[[#This Row],[PoolQC]]="Gd",4,IF(fun[[#This Row],[PoolQC]]="TA",3,IF(fun[[#This Row],[PoolQC]]="Fa",2,IF(fun[[#This Row],[PoolQC]]="Po",1,0)))))</f>
        <v>0</v>
      </c>
      <c r="CP696" t="s">
        <v>160</v>
      </c>
      <c r="CQ696" t="s">
        <v>109</v>
      </c>
      <c r="CR696">
        <v>0</v>
      </c>
      <c r="CS696">
        <v>4</v>
      </c>
      <c r="CT696">
        <v>2009</v>
      </c>
      <c r="CU696" t="s">
        <v>136</v>
      </c>
      <c r="CV696" t="s">
        <v>137</v>
      </c>
      <c r="CW696">
        <f>COUNTIF(fun[[#This Row],[Id]:[SaleCondition]],0)</f>
        <v>21</v>
      </c>
      <c r="CX696">
        <f>COUNTIF(fun[[#This Row],[Id]:[SaleCondition]],"NA")</f>
        <v>4</v>
      </c>
      <c r="CY69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696">
        <f>fun[NUM_ExCond]+fun[NUM_BsmtCond]+fun[NUM_GarCond]</f>
        <v>8</v>
      </c>
      <c r="DA6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6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52.5</v>
      </c>
      <c r="DC696">
        <v>141500</v>
      </c>
    </row>
    <row r="697" spans="1:107" x14ac:dyDescent="0.25">
      <c r="A697">
        <v>696</v>
      </c>
      <c r="B697">
        <v>20</v>
      </c>
      <c r="C697" t="s">
        <v>107</v>
      </c>
      <c r="D697">
        <f>IF(fun[[#This Row],[MSZoning]]="RL",1,0)</f>
        <v>1</v>
      </c>
      <c r="E697">
        <f>IF(fun[[#This Row],[rl]]="RM",1,0)</f>
        <v>0</v>
      </c>
      <c r="F697">
        <f>IF(fun[[#This Row],[rm]]="RH",1,0)</f>
        <v>0</v>
      </c>
      <c r="G697">
        <f>IF(fun[[#This Row],[rh]]="C (all)",1,0)</f>
        <v>0</v>
      </c>
      <c r="H697">
        <v>54</v>
      </c>
      <c r="I697">
        <f>IF(fun[[#This Row],[LotFrontage]]="NA",0,fun[[#This Row],[LotFrontage]])</f>
        <v>54</v>
      </c>
      <c r="J697">
        <v>13811</v>
      </c>
      <c r="K697" t="s">
        <v>108</v>
      </c>
      <c r="L697" t="s">
        <v>109</v>
      </c>
      <c r="M697" t="s">
        <v>146</v>
      </c>
      <c r="N697" t="s">
        <v>111</v>
      </c>
      <c r="O697" t="s">
        <v>112</v>
      </c>
      <c r="P697" t="s">
        <v>113</v>
      </c>
      <c r="Q697" t="s">
        <v>114</v>
      </c>
      <c r="R697" t="s">
        <v>215</v>
      </c>
      <c r="S697" t="s">
        <v>116</v>
      </c>
      <c r="T697" t="s">
        <v>116</v>
      </c>
      <c r="U697" t="s">
        <v>117</v>
      </c>
      <c r="V697" t="s">
        <v>141</v>
      </c>
      <c r="W697">
        <v>6</v>
      </c>
      <c r="X697">
        <v>6</v>
      </c>
      <c r="Y697">
        <v>1987</v>
      </c>
      <c r="Z697">
        <v>1987</v>
      </c>
      <c r="AA697" t="s">
        <v>119</v>
      </c>
      <c r="AB697" t="s">
        <v>120</v>
      </c>
      <c r="AC697" t="s">
        <v>166</v>
      </c>
      <c r="AD697" t="s">
        <v>166</v>
      </c>
      <c r="AE697" t="s">
        <v>122</v>
      </c>
      <c r="AF697">
        <v>72</v>
      </c>
      <c r="AG697" t="s">
        <v>124</v>
      </c>
      <c r="AH697">
        <f>IF(fun[[#This Row],[ExterQual]]="Ex",5,IF(fun[[#This Row],[ExterQual]]="Gd",4,IF(fun[[#This Row],[ExterQual]]="TA",3,IF(fun[[#This Row],[ExterQual]]="Fa",2,1))))</f>
        <v>3</v>
      </c>
      <c r="AI697" t="s">
        <v>124</v>
      </c>
      <c r="AJ697">
        <f>IF(fun[[#This Row],[ExterCond]]="Ex",5,IF(fun[[#This Row],[ExterCond]]="Gd",4,IF(fun[[#This Row],[ExterCond]]="TA",3,IF(fun[[#This Row],[ExterCond]]="Fa",2,1))))</f>
        <v>3</v>
      </c>
      <c r="AK697" t="s">
        <v>144</v>
      </c>
      <c r="AL697" t="s">
        <v>123</v>
      </c>
      <c r="AM697">
        <f>IF(fun[[#This Row],[BsmtQual]]="Ex",5,IF(fun[[#This Row],[BsmtQual]]="Gd",4,IF(fun[[#This Row],[BsmtQual]]="TA",3,IF(fun[[#This Row],[BsmtQual]]="Fa",2,IF(fun[[#This Row],[BsmtQual]]="Po",1,0)))))</f>
        <v>4</v>
      </c>
      <c r="AN697" t="s">
        <v>123</v>
      </c>
      <c r="AO697">
        <f>IF(fun[[#This Row],[BsmtCond]]="Ex",5,IF(fun[[#This Row],[BsmtCond]]="Gd",4,IF(fun[[#This Row],[BsmtCond]]="TA",3,IF(fun[[#This Row],[BsmtCond]]="Fa",2,IF(fun[[#This Row],[BsmtCond]]="Po",1,0)))))</f>
        <v>4</v>
      </c>
      <c r="AP697" t="s">
        <v>126</v>
      </c>
      <c r="AQ697">
        <f>IF(fun[[#This Row],[BsmtExposure]]="Gd",3,IF(fun[[#This Row],[BsmtExposure]]="Av",2,IF(fun[[#This Row],[BsmtExposure]]="Mn",1,0)))</f>
        <v>0</v>
      </c>
      <c r="AR697" t="s">
        <v>127</v>
      </c>
      <c r="AS697">
        <v>980</v>
      </c>
      <c r="AT697" t="s">
        <v>198</v>
      </c>
      <c r="AU697">
        <v>40</v>
      </c>
      <c r="AV697">
        <v>92</v>
      </c>
      <c r="AW697">
        <v>1112</v>
      </c>
      <c r="AX697" t="s">
        <v>129</v>
      </c>
      <c r="AY697" t="s">
        <v>123</v>
      </c>
      <c r="AZ697">
        <f>IF(fun[[#This Row],[HeatingQC]]="Ex",5,IF(fun[[#This Row],[HeatingQC]]="Gd",4,IF(fun[[#This Row],[HeatingQC]]="TA",3,IF(fun[[#This Row],[HeatingQC]]="Fa",2,IF(fun[[#This Row],[HeatingQC]]="Po",1,0)))))</f>
        <v>4</v>
      </c>
      <c r="BA697" t="s">
        <v>131</v>
      </c>
      <c r="BB697" t="s">
        <v>132</v>
      </c>
      <c r="BC697">
        <v>1137</v>
      </c>
      <c r="BD697">
        <v>0</v>
      </c>
      <c r="BE697">
        <v>0</v>
      </c>
      <c r="BF697">
        <v>1137</v>
      </c>
      <c r="BG697">
        <f>LOG(fun[[#This Row],[GrLivArea]])</f>
        <v>3.0557604646877348</v>
      </c>
      <c r="BH697">
        <v>1</v>
      </c>
      <c r="BI697">
        <v>0</v>
      </c>
      <c r="BJ697">
        <f>fun[[#This Row],[BsmtFullBath]]+(0.5*fun[[#This Row],[BsmtHalfBath]])</f>
        <v>1</v>
      </c>
      <c r="BK697">
        <v>2</v>
      </c>
      <c r="BL697">
        <v>0</v>
      </c>
      <c r="BM697">
        <f>fun[[#This Row],[HalfBath]]+fun[[#This Row],[TOTBaseBath]]+fun[[#This Row],[FullBath]]</f>
        <v>3</v>
      </c>
      <c r="BN697">
        <v>2</v>
      </c>
      <c r="BO697">
        <v>1</v>
      </c>
      <c r="BP697" t="s">
        <v>123</v>
      </c>
      <c r="BQ697">
        <f>IF(fun[[#This Row],[KitchenQual]]="Ex",5,IF(fun[[#This Row],[KitchenQual]]="Gd",4,IF(fun[[#This Row],[KitchenQual]]="TA",3,IF(fun[[#This Row],[KitchenQual]]="Fa",2,0))))</f>
        <v>4</v>
      </c>
      <c r="BR697">
        <v>5</v>
      </c>
      <c r="BS697" t="s">
        <v>133</v>
      </c>
      <c r="BT697">
        <v>1</v>
      </c>
      <c r="BU697" t="s">
        <v>124</v>
      </c>
      <c r="BV697">
        <f>IF(fun[[#This Row],[FireplaceQu]]="Ex",5,IF(fun[[#This Row],[FireplaceQu]]="Gd",4,IF(fun[[#This Row],[FireplaceQu]]="TA",3,IF(fun[[#This Row],[FireplaceQu]]="Fa",2,0))))</f>
        <v>3</v>
      </c>
      <c r="BW697" t="s">
        <v>134</v>
      </c>
      <c r="BX697">
        <v>1987</v>
      </c>
      <c r="BY697" t="s">
        <v>128</v>
      </c>
      <c r="BZ697">
        <v>2</v>
      </c>
      <c r="CA697">
        <v>551</v>
      </c>
      <c r="CB697" t="s">
        <v>124</v>
      </c>
      <c r="CC697">
        <f>IF(fun[[#This Row],[GarageQual]]="Ex",5,IF(fun[[#This Row],[GarageQual]]="Gd",4,IF(fun[[#This Row],[GarageQual]]="TA",3,IF(fun[[#This Row],[GarageQual]]="Fa",2,IF(fun[[#This Row],[GarageQual]]="Po",1,0)))))</f>
        <v>3</v>
      </c>
      <c r="CD697" t="s">
        <v>124</v>
      </c>
      <c r="CE697">
        <f>IF(fun[[#This Row],[GarageCond]]="Ex",5,IF(fun[[#This Row],[GarageCond]]="Gd",4,IF(fun[[#This Row],[GarageCond]]="TA",3,IF(fun[[#This Row],[GarageCond]]="Fa",2,IF(fun[[#This Row],[GarageCond]]="Po",1,0)))))</f>
        <v>3</v>
      </c>
      <c r="CF697" t="s">
        <v>131</v>
      </c>
      <c r="CG697">
        <v>125</v>
      </c>
      <c r="CH697">
        <v>0</v>
      </c>
      <c r="CI697">
        <v>0</v>
      </c>
      <c r="CJ697">
        <v>0</v>
      </c>
      <c r="CK697">
        <v>0</v>
      </c>
      <c r="CL697">
        <f>(0.5*fun[[#This Row],[WoodDeckSF]])+fun[[#This Row],[OpenPorchSF]]+(2*fun[[#This Row],[EnclosedPorch]])+(1.5*fun[[#This Row],[3SsnPorch]])+fun[[#This Row],[ScreenPorch]]</f>
        <v>62.5</v>
      </c>
      <c r="CM697">
        <v>0</v>
      </c>
      <c r="CN697" t="s">
        <v>109</v>
      </c>
      <c r="CO697">
        <f>IF(fun[[#This Row],[PoolQC]]="Ex",5,IF(fun[[#This Row],[PoolQC]]="Gd",4,IF(fun[[#This Row],[PoolQC]]="TA",3,IF(fun[[#This Row],[PoolQC]]="Fa",2,IF(fun[[#This Row],[PoolQC]]="Po",1,0)))))</f>
        <v>0</v>
      </c>
      <c r="CP697" t="s">
        <v>109</v>
      </c>
      <c r="CQ697" t="s">
        <v>109</v>
      </c>
      <c r="CR697">
        <v>0</v>
      </c>
      <c r="CS697">
        <v>7</v>
      </c>
      <c r="CT697">
        <v>2006</v>
      </c>
      <c r="CU697" t="s">
        <v>136</v>
      </c>
      <c r="CV697" t="s">
        <v>137</v>
      </c>
      <c r="CW697">
        <f>COUNTIF(fun[[#This Row],[Id]:[SaleCondition]],0)</f>
        <v>15</v>
      </c>
      <c r="CX697">
        <f>COUNTIF(fun[[#This Row],[Id]:[SaleCondition]],"NA")</f>
        <v>4</v>
      </c>
      <c r="CY69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697">
        <f>fun[NUM_ExCond]+fun[NUM_BsmtCond]+fun[NUM_GarCond]</f>
        <v>10</v>
      </c>
      <c r="DA6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6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69.333333333333343</v>
      </c>
      <c r="DC697">
        <v>176000</v>
      </c>
    </row>
    <row r="698" spans="1:107" x14ac:dyDescent="0.25">
      <c r="A698">
        <v>697</v>
      </c>
      <c r="B698">
        <v>30</v>
      </c>
      <c r="C698" t="s">
        <v>168</v>
      </c>
      <c r="D698">
        <f>IF(fun[[#This Row],[MSZoning]]="RL",1,0)</f>
        <v>0</v>
      </c>
      <c r="E698">
        <f>IF(fun[[#This Row],[rl]]="RM",1,0)</f>
        <v>0</v>
      </c>
      <c r="F698">
        <f>IF(fun[[#This Row],[rm]]="RH",1,0)</f>
        <v>0</v>
      </c>
      <c r="G698">
        <f>IF(fun[[#This Row],[rh]]="C (all)",1,0)</f>
        <v>0</v>
      </c>
      <c r="H698">
        <v>50</v>
      </c>
      <c r="I698">
        <f>IF(fun[[#This Row],[LotFrontage]]="NA",0,fun[[#This Row],[LotFrontage]])</f>
        <v>50</v>
      </c>
      <c r="J698">
        <v>6000</v>
      </c>
      <c r="K698" t="s">
        <v>108</v>
      </c>
      <c r="L698" t="s">
        <v>109</v>
      </c>
      <c r="M698" t="s">
        <v>110</v>
      </c>
      <c r="N698" t="s">
        <v>111</v>
      </c>
      <c r="O698" t="s">
        <v>112</v>
      </c>
      <c r="P698" t="s">
        <v>113</v>
      </c>
      <c r="Q698" t="s">
        <v>114</v>
      </c>
      <c r="R698" t="s">
        <v>174</v>
      </c>
      <c r="S698" t="s">
        <v>116</v>
      </c>
      <c r="T698" t="s">
        <v>116</v>
      </c>
      <c r="U698" t="s">
        <v>117</v>
      </c>
      <c r="V698" t="s">
        <v>141</v>
      </c>
      <c r="W698">
        <v>5</v>
      </c>
      <c r="X698">
        <v>7</v>
      </c>
      <c r="Y698">
        <v>1921</v>
      </c>
      <c r="Z698">
        <v>1950</v>
      </c>
      <c r="AA698" t="s">
        <v>119</v>
      </c>
      <c r="AB698" t="s">
        <v>120</v>
      </c>
      <c r="AC698" t="s">
        <v>150</v>
      </c>
      <c r="AD698" t="s">
        <v>151</v>
      </c>
      <c r="AE698" t="s">
        <v>143</v>
      </c>
      <c r="AF698">
        <v>0</v>
      </c>
      <c r="AG698" t="s">
        <v>124</v>
      </c>
      <c r="AH698">
        <f>IF(fun[[#This Row],[ExterQual]]="Ex",5,IF(fun[[#This Row],[ExterQual]]="Gd",4,IF(fun[[#This Row],[ExterQual]]="TA",3,IF(fun[[#This Row],[ExterQual]]="Fa",2,1))))</f>
        <v>3</v>
      </c>
      <c r="AI698" t="s">
        <v>124</v>
      </c>
      <c r="AJ698">
        <f>IF(fun[[#This Row],[ExterCond]]="Ex",5,IF(fun[[#This Row],[ExterCond]]="Gd",4,IF(fun[[#This Row],[ExterCond]]="TA",3,IF(fun[[#This Row],[ExterCond]]="Fa",2,1))))</f>
        <v>3</v>
      </c>
      <c r="AK698" t="s">
        <v>144</v>
      </c>
      <c r="AL698" t="s">
        <v>124</v>
      </c>
      <c r="AM698">
        <f>IF(fun[[#This Row],[BsmtQual]]="Ex",5,IF(fun[[#This Row],[BsmtQual]]="Gd",4,IF(fun[[#This Row],[BsmtQual]]="TA",3,IF(fun[[#This Row],[BsmtQual]]="Fa",2,IF(fun[[#This Row],[BsmtQual]]="Po",1,0)))))</f>
        <v>3</v>
      </c>
      <c r="AN698" t="s">
        <v>124</v>
      </c>
      <c r="AO698">
        <f>IF(fun[[#This Row],[BsmtCond]]="Ex",5,IF(fun[[#This Row],[BsmtCond]]="Gd",4,IF(fun[[#This Row],[BsmtCond]]="TA",3,IF(fun[[#This Row],[BsmtCond]]="Fa",2,IF(fun[[#This Row],[BsmtCond]]="Po",1,0)))))</f>
        <v>3</v>
      </c>
      <c r="AP698" t="s">
        <v>126</v>
      </c>
      <c r="AQ698">
        <f>IF(fun[[#This Row],[BsmtExposure]]="Gd",3,IF(fun[[#This Row],[BsmtExposure]]="Av",2,IF(fun[[#This Row],[BsmtExposure]]="Mn",1,0)))</f>
        <v>0</v>
      </c>
      <c r="AR698" t="s">
        <v>198</v>
      </c>
      <c r="AS698">
        <v>616</v>
      </c>
      <c r="AT698" t="s">
        <v>128</v>
      </c>
      <c r="AU698">
        <v>0</v>
      </c>
      <c r="AV698">
        <v>0</v>
      </c>
      <c r="AW698">
        <v>616</v>
      </c>
      <c r="AX698" t="s">
        <v>129</v>
      </c>
      <c r="AY698" t="s">
        <v>123</v>
      </c>
      <c r="AZ698">
        <f>IF(fun[[#This Row],[HeatingQC]]="Ex",5,IF(fun[[#This Row],[HeatingQC]]="Gd",4,IF(fun[[#This Row],[HeatingQC]]="TA",3,IF(fun[[#This Row],[HeatingQC]]="Fa",2,IF(fun[[#This Row],[HeatingQC]]="Po",1,0)))))</f>
        <v>4</v>
      </c>
      <c r="BA698" t="s">
        <v>131</v>
      </c>
      <c r="BB698" t="s">
        <v>132</v>
      </c>
      <c r="BC698">
        <v>616</v>
      </c>
      <c r="BD698">
        <v>0</v>
      </c>
      <c r="BE698">
        <v>0</v>
      </c>
      <c r="BF698">
        <v>616</v>
      </c>
      <c r="BG698">
        <f>LOG(fun[[#This Row],[GrLivArea]])</f>
        <v>2.7895807121644256</v>
      </c>
      <c r="BH698">
        <v>0</v>
      </c>
      <c r="BI698">
        <v>0</v>
      </c>
      <c r="BJ698">
        <f>fun[[#This Row],[BsmtFullBath]]+(0.5*fun[[#This Row],[BsmtHalfBath]])</f>
        <v>0</v>
      </c>
      <c r="BK698">
        <v>1</v>
      </c>
      <c r="BL698">
        <v>0</v>
      </c>
      <c r="BM698">
        <f>fun[[#This Row],[HalfBath]]+fun[[#This Row],[TOTBaseBath]]+fun[[#This Row],[FullBath]]</f>
        <v>1</v>
      </c>
      <c r="BN698">
        <v>2</v>
      </c>
      <c r="BO698">
        <v>1</v>
      </c>
      <c r="BP698" t="s">
        <v>124</v>
      </c>
      <c r="BQ698">
        <f>IF(fun[[#This Row],[KitchenQual]]="Ex",5,IF(fun[[#This Row],[KitchenQual]]="Gd",4,IF(fun[[#This Row],[KitchenQual]]="TA",3,IF(fun[[#This Row],[KitchenQual]]="Fa",2,0))))</f>
        <v>3</v>
      </c>
      <c r="BR698">
        <v>4</v>
      </c>
      <c r="BS698" t="s">
        <v>133</v>
      </c>
      <c r="BT698">
        <v>0</v>
      </c>
      <c r="BU698" t="s">
        <v>109</v>
      </c>
      <c r="BV698">
        <f>IF(fun[[#This Row],[FireplaceQu]]="Ex",5,IF(fun[[#This Row],[FireplaceQu]]="Gd",4,IF(fun[[#This Row],[FireplaceQu]]="TA",3,IF(fun[[#This Row],[FireplaceQu]]="Fa",2,0))))</f>
        <v>0</v>
      </c>
      <c r="BW698" t="s">
        <v>153</v>
      </c>
      <c r="BX698">
        <v>1921</v>
      </c>
      <c r="BY698" t="s">
        <v>128</v>
      </c>
      <c r="BZ698">
        <v>1</v>
      </c>
      <c r="CA698">
        <v>205</v>
      </c>
      <c r="CB698" t="s">
        <v>124</v>
      </c>
      <c r="CC698">
        <f>IF(fun[[#This Row],[GarageQual]]="Ex",5,IF(fun[[#This Row],[GarageQual]]="Gd",4,IF(fun[[#This Row],[GarageQual]]="TA",3,IF(fun[[#This Row],[GarageQual]]="Fa",2,IF(fun[[#This Row],[GarageQual]]="Po",1,0)))))</f>
        <v>3</v>
      </c>
      <c r="CD698" t="s">
        <v>124</v>
      </c>
      <c r="CE698">
        <f>IF(fun[[#This Row],[GarageCond]]="Ex",5,IF(fun[[#This Row],[GarageCond]]="Gd",4,IF(fun[[#This Row],[GarageCond]]="TA",3,IF(fun[[#This Row],[GarageCond]]="Fa",2,IF(fun[[#This Row],[GarageCond]]="Po",1,0)))))</f>
        <v>3</v>
      </c>
      <c r="CF698" t="s">
        <v>131</v>
      </c>
      <c r="CG698">
        <v>0</v>
      </c>
      <c r="CH698">
        <v>0</v>
      </c>
      <c r="CI698">
        <v>129</v>
      </c>
      <c r="CJ698">
        <v>0</v>
      </c>
      <c r="CK698">
        <v>0</v>
      </c>
      <c r="CL698">
        <f>(0.5*fun[[#This Row],[WoodDeckSF]])+fun[[#This Row],[OpenPorchSF]]+(2*fun[[#This Row],[EnclosedPorch]])+(1.5*fun[[#This Row],[3SsnPorch]])+fun[[#This Row],[ScreenPorch]]</f>
        <v>258</v>
      </c>
      <c r="CM698">
        <v>0</v>
      </c>
      <c r="CN698" t="s">
        <v>109</v>
      </c>
      <c r="CO698">
        <f>IF(fun[[#This Row],[PoolQC]]="Ex",5,IF(fun[[#This Row],[PoolQC]]="Gd",4,IF(fun[[#This Row],[PoolQC]]="TA",3,IF(fun[[#This Row],[PoolQC]]="Fa",2,IF(fun[[#This Row],[PoolQC]]="Po",1,0)))))</f>
        <v>0</v>
      </c>
      <c r="CP698" t="s">
        <v>109</v>
      </c>
      <c r="CQ698" t="s">
        <v>109</v>
      </c>
      <c r="CR698">
        <v>0</v>
      </c>
      <c r="CS698">
        <v>6</v>
      </c>
      <c r="CT698">
        <v>2006</v>
      </c>
      <c r="CU698" t="s">
        <v>136</v>
      </c>
      <c r="CV698" t="s">
        <v>137</v>
      </c>
      <c r="CW698">
        <f>COUNTIF(fun[[#This Row],[Id]:[SaleCondition]],0)</f>
        <v>23</v>
      </c>
      <c r="CX698">
        <f>COUNTIF(fun[[#This Row],[Id]:[SaleCondition]],"NA")</f>
        <v>5</v>
      </c>
      <c r="CY69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698">
        <f>fun[NUM_ExCond]+fun[NUM_BsmtCond]+fun[NUM_GarCond]</f>
        <v>9</v>
      </c>
      <c r="DA6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6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57.75</v>
      </c>
      <c r="DC698">
        <v>89000</v>
      </c>
    </row>
    <row r="699" spans="1:107" x14ac:dyDescent="0.25">
      <c r="A699">
        <v>698</v>
      </c>
      <c r="B699">
        <v>20</v>
      </c>
      <c r="C699" t="s">
        <v>107</v>
      </c>
      <c r="D699">
        <f>IF(fun[[#This Row],[MSZoning]]="RL",1,0)</f>
        <v>1</v>
      </c>
      <c r="E699">
        <f>IF(fun[[#This Row],[rl]]="RM",1,0)</f>
        <v>0</v>
      </c>
      <c r="F699">
        <f>IF(fun[[#This Row],[rm]]="RH",1,0)</f>
        <v>0</v>
      </c>
      <c r="G699">
        <f>IF(fun[[#This Row],[rh]]="C (all)",1,0)</f>
        <v>0</v>
      </c>
      <c r="H699">
        <v>57</v>
      </c>
      <c r="I699">
        <f>IF(fun[[#This Row],[LotFrontage]]="NA",0,fun[[#This Row],[LotFrontage]])</f>
        <v>57</v>
      </c>
      <c r="J699">
        <v>6420</v>
      </c>
      <c r="K699" t="s">
        <v>108</v>
      </c>
      <c r="L699" t="s">
        <v>109</v>
      </c>
      <c r="M699" t="s">
        <v>146</v>
      </c>
      <c r="N699" t="s">
        <v>111</v>
      </c>
      <c r="O699" t="s">
        <v>112</v>
      </c>
      <c r="P699" t="s">
        <v>113</v>
      </c>
      <c r="Q699" t="s">
        <v>114</v>
      </c>
      <c r="R699" t="s">
        <v>211</v>
      </c>
      <c r="S699" t="s">
        <v>116</v>
      </c>
      <c r="T699" t="s">
        <v>116</v>
      </c>
      <c r="U699" t="s">
        <v>117</v>
      </c>
      <c r="V699" t="s">
        <v>141</v>
      </c>
      <c r="W699">
        <v>5</v>
      </c>
      <c r="X699">
        <v>7</v>
      </c>
      <c r="Y699">
        <v>1952</v>
      </c>
      <c r="Z699">
        <v>1952</v>
      </c>
      <c r="AA699" t="s">
        <v>119</v>
      </c>
      <c r="AB699" t="s">
        <v>120</v>
      </c>
      <c r="AC699" t="s">
        <v>150</v>
      </c>
      <c r="AD699" t="s">
        <v>150</v>
      </c>
      <c r="AE699" t="s">
        <v>143</v>
      </c>
      <c r="AF699">
        <v>0</v>
      </c>
      <c r="AG699" t="s">
        <v>124</v>
      </c>
      <c r="AH699">
        <f>IF(fun[[#This Row],[ExterQual]]="Ex",5,IF(fun[[#This Row],[ExterQual]]="Gd",4,IF(fun[[#This Row],[ExterQual]]="TA",3,IF(fun[[#This Row],[ExterQual]]="Fa",2,1))))</f>
        <v>3</v>
      </c>
      <c r="AI699" t="s">
        <v>124</v>
      </c>
      <c r="AJ699">
        <f>IF(fun[[#This Row],[ExterCond]]="Ex",5,IF(fun[[#This Row],[ExterCond]]="Gd",4,IF(fun[[#This Row],[ExterCond]]="TA",3,IF(fun[[#This Row],[ExterCond]]="Fa",2,1))))</f>
        <v>3</v>
      </c>
      <c r="AK699" t="s">
        <v>125</v>
      </c>
      <c r="AL699" t="s">
        <v>130</v>
      </c>
      <c r="AM699">
        <f>IF(fun[[#This Row],[BsmtQual]]="Ex",5,IF(fun[[#This Row],[BsmtQual]]="Gd",4,IF(fun[[#This Row],[BsmtQual]]="TA",3,IF(fun[[#This Row],[BsmtQual]]="Fa",2,IF(fun[[#This Row],[BsmtQual]]="Po",1,0)))))</f>
        <v>5</v>
      </c>
      <c r="AN699" t="s">
        <v>123</v>
      </c>
      <c r="AO699">
        <f>IF(fun[[#This Row],[BsmtCond]]="Ex",5,IF(fun[[#This Row],[BsmtCond]]="Gd",4,IF(fun[[#This Row],[BsmtCond]]="TA",3,IF(fun[[#This Row],[BsmtCond]]="Fa",2,IF(fun[[#This Row],[BsmtCond]]="Po",1,0)))))</f>
        <v>4</v>
      </c>
      <c r="AP699" t="s">
        <v>147</v>
      </c>
      <c r="AQ699">
        <f>IF(fun[[#This Row],[BsmtExposure]]="Gd",3,IF(fun[[#This Row],[BsmtExposure]]="Av",2,IF(fun[[#This Row],[BsmtExposure]]="Mn",1,0)))</f>
        <v>1</v>
      </c>
      <c r="AR699" t="s">
        <v>198</v>
      </c>
      <c r="AS699">
        <v>210</v>
      </c>
      <c r="AT699" t="s">
        <v>145</v>
      </c>
      <c r="AU699">
        <v>551</v>
      </c>
      <c r="AV699">
        <v>219</v>
      </c>
      <c r="AW699">
        <v>980</v>
      </c>
      <c r="AX699" t="s">
        <v>129</v>
      </c>
      <c r="AY699" t="s">
        <v>173</v>
      </c>
      <c r="AZ699">
        <f>IF(fun[[#This Row],[HeatingQC]]="Ex",5,IF(fun[[#This Row],[HeatingQC]]="Gd",4,IF(fun[[#This Row],[HeatingQC]]="TA",3,IF(fun[[#This Row],[HeatingQC]]="Fa",2,IF(fun[[#This Row],[HeatingQC]]="Po",1,0)))))</f>
        <v>2</v>
      </c>
      <c r="BA699" t="s">
        <v>131</v>
      </c>
      <c r="BB699" t="s">
        <v>190</v>
      </c>
      <c r="BC699">
        <v>1148</v>
      </c>
      <c r="BD699">
        <v>0</v>
      </c>
      <c r="BE699">
        <v>0</v>
      </c>
      <c r="BF699">
        <v>1148</v>
      </c>
      <c r="BG699">
        <f>LOG(fun[[#This Row],[GrLivArea]])</f>
        <v>3.0599418880619549</v>
      </c>
      <c r="BH699">
        <v>0</v>
      </c>
      <c r="BI699">
        <v>1</v>
      </c>
      <c r="BJ699">
        <f>fun[[#This Row],[BsmtFullBath]]+(0.5*fun[[#This Row],[BsmtHalfBath]])</f>
        <v>0.5</v>
      </c>
      <c r="BK699">
        <v>1</v>
      </c>
      <c r="BL699">
        <v>0</v>
      </c>
      <c r="BM699">
        <f>fun[[#This Row],[HalfBath]]+fun[[#This Row],[TOTBaseBath]]+fun[[#This Row],[FullBath]]</f>
        <v>1.5</v>
      </c>
      <c r="BN699">
        <v>2</v>
      </c>
      <c r="BO699">
        <v>1</v>
      </c>
      <c r="BP699" t="s">
        <v>124</v>
      </c>
      <c r="BQ699">
        <f>IF(fun[[#This Row],[KitchenQual]]="Ex",5,IF(fun[[#This Row],[KitchenQual]]="Gd",4,IF(fun[[#This Row],[KitchenQual]]="TA",3,IF(fun[[#This Row],[KitchenQual]]="Fa",2,0))))</f>
        <v>3</v>
      </c>
      <c r="BR699">
        <v>6</v>
      </c>
      <c r="BS699" t="s">
        <v>133</v>
      </c>
      <c r="BT699">
        <v>0</v>
      </c>
      <c r="BU699" t="s">
        <v>109</v>
      </c>
      <c r="BV699">
        <f>IF(fun[[#This Row],[FireplaceQu]]="Ex",5,IF(fun[[#This Row],[FireplaceQu]]="Gd",4,IF(fun[[#This Row],[FireplaceQu]]="TA",3,IF(fun[[#This Row],[FireplaceQu]]="Fa",2,0))))</f>
        <v>0</v>
      </c>
      <c r="BW699" t="s">
        <v>153</v>
      </c>
      <c r="BX699">
        <v>1952</v>
      </c>
      <c r="BY699" t="s">
        <v>128</v>
      </c>
      <c r="BZ699">
        <v>1</v>
      </c>
      <c r="CA699">
        <v>308</v>
      </c>
      <c r="CB699" t="s">
        <v>124</v>
      </c>
      <c r="CC699">
        <f>IF(fun[[#This Row],[GarageQual]]="Ex",5,IF(fun[[#This Row],[GarageQual]]="Gd",4,IF(fun[[#This Row],[GarageQual]]="TA",3,IF(fun[[#This Row],[GarageQual]]="Fa",2,IF(fun[[#This Row],[GarageQual]]="Po",1,0)))))</f>
        <v>3</v>
      </c>
      <c r="CD699" t="s">
        <v>124</v>
      </c>
      <c r="CE699">
        <f>IF(fun[[#This Row],[GarageCond]]="Ex",5,IF(fun[[#This Row],[GarageCond]]="Gd",4,IF(fun[[#This Row],[GarageCond]]="TA",3,IF(fun[[#This Row],[GarageCond]]="Fa",2,IF(fun[[#This Row],[GarageCond]]="Po",1,0)))))</f>
        <v>3</v>
      </c>
      <c r="CF699" t="s">
        <v>131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f>(0.5*fun[[#This Row],[WoodDeckSF]])+fun[[#This Row],[OpenPorchSF]]+(2*fun[[#This Row],[EnclosedPorch]])+(1.5*fun[[#This Row],[3SsnPorch]])+fun[[#This Row],[ScreenPorch]]</f>
        <v>0</v>
      </c>
      <c r="CM699">
        <v>0</v>
      </c>
      <c r="CN699" t="s">
        <v>109</v>
      </c>
      <c r="CO699">
        <f>IF(fun[[#This Row],[PoolQC]]="Ex",5,IF(fun[[#This Row],[PoolQC]]="Gd",4,IF(fun[[#This Row],[PoolQC]]="TA",3,IF(fun[[#This Row],[PoolQC]]="Fa",2,IF(fun[[#This Row],[PoolQC]]="Po",1,0)))))</f>
        <v>0</v>
      </c>
      <c r="CP699" t="s">
        <v>109</v>
      </c>
      <c r="CQ699" t="s">
        <v>109</v>
      </c>
      <c r="CR699">
        <v>0</v>
      </c>
      <c r="CS699">
        <v>9</v>
      </c>
      <c r="CT699">
        <v>2006</v>
      </c>
      <c r="CU699" t="s">
        <v>136</v>
      </c>
      <c r="CV699" t="s">
        <v>137</v>
      </c>
      <c r="CW699">
        <f>COUNTIF(fun[[#This Row],[Id]:[SaleCondition]],0)</f>
        <v>19</v>
      </c>
      <c r="CX699">
        <f>COUNTIF(fun[[#This Row],[Id]:[SaleCondition]],"NA")</f>
        <v>5</v>
      </c>
      <c r="CY69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699">
        <f>fun[NUM_ExCond]+fun[NUM_BsmtCond]+fun[NUM_GarCond]</f>
        <v>10</v>
      </c>
      <c r="DA6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6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59.416666666666664</v>
      </c>
      <c r="DC699">
        <v>123500</v>
      </c>
    </row>
    <row r="700" spans="1:107" x14ac:dyDescent="0.25">
      <c r="A700">
        <v>699</v>
      </c>
      <c r="B700">
        <v>20</v>
      </c>
      <c r="C700" t="s">
        <v>107</v>
      </c>
      <c r="D700">
        <f>IF(fun[[#This Row],[MSZoning]]="RL",1,0)</f>
        <v>1</v>
      </c>
      <c r="E700">
        <f>IF(fun[[#This Row],[rl]]="RM",1,0)</f>
        <v>0</v>
      </c>
      <c r="F700">
        <f>IF(fun[[#This Row],[rm]]="RH",1,0)</f>
        <v>0</v>
      </c>
      <c r="G700">
        <f>IF(fun[[#This Row],[rh]]="C (all)",1,0)</f>
        <v>0</v>
      </c>
      <c r="H700">
        <v>65</v>
      </c>
      <c r="I700">
        <f>IF(fun[[#This Row],[LotFrontage]]="NA",0,fun[[#This Row],[LotFrontage]])</f>
        <v>65</v>
      </c>
      <c r="J700">
        <v>8450</v>
      </c>
      <c r="K700" t="s">
        <v>108</v>
      </c>
      <c r="L700" t="s">
        <v>109</v>
      </c>
      <c r="M700" t="s">
        <v>110</v>
      </c>
      <c r="N700" t="s">
        <v>111</v>
      </c>
      <c r="O700" t="s">
        <v>112</v>
      </c>
      <c r="P700" t="s">
        <v>113</v>
      </c>
      <c r="Q700" t="s">
        <v>114</v>
      </c>
      <c r="R700" t="s">
        <v>177</v>
      </c>
      <c r="S700" t="s">
        <v>197</v>
      </c>
      <c r="T700" t="s">
        <v>116</v>
      </c>
      <c r="U700" t="s">
        <v>117</v>
      </c>
      <c r="V700" t="s">
        <v>141</v>
      </c>
      <c r="W700">
        <v>5</v>
      </c>
      <c r="X700">
        <v>8</v>
      </c>
      <c r="Y700">
        <v>1965</v>
      </c>
      <c r="Z700">
        <v>2009</v>
      </c>
      <c r="AA700" t="s">
        <v>119</v>
      </c>
      <c r="AB700" t="s">
        <v>120</v>
      </c>
      <c r="AC700" t="s">
        <v>142</v>
      </c>
      <c r="AD700" t="s">
        <v>142</v>
      </c>
      <c r="AE700" t="s">
        <v>143</v>
      </c>
      <c r="AF700">
        <v>0</v>
      </c>
      <c r="AG700" t="s">
        <v>124</v>
      </c>
      <c r="AH700">
        <f>IF(fun[[#This Row],[ExterQual]]="Ex",5,IF(fun[[#This Row],[ExterQual]]="Gd",4,IF(fun[[#This Row],[ExterQual]]="TA",3,IF(fun[[#This Row],[ExterQual]]="Fa",2,1))))</f>
        <v>3</v>
      </c>
      <c r="AI700" t="s">
        <v>123</v>
      </c>
      <c r="AJ700">
        <f>IF(fun[[#This Row],[ExterCond]]="Ex",5,IF(fun[[#This Row],[ExterCond]]="Gd",4,IF(fun[[#This Row],[ExterCond]]="TA",3,IF(fun[[#This Row],[ExterCond]]="Fa",2,1))))</f>
        <v>4</v>
      </c>
      <c r="AK700" t="s">
        <v>144</v>
      </c>
      <c r="AL700" t="s">
        <v>124</v>
      </c>
      <c r="AM700">
        <f>IF(fun[[#This Row],[BsmtQual]]="Ex",5,IF(fun[[#This Row],[BsmtQual]]="Gd",4,IF(fun[[#This Row],[BsmtQual]]="TA",3,IF(fun[[#This Row],[BsmtQual]]="Fa",2,IF(fun[[#This Row],[BsmtQual]]="Po",1,0)))))</f>
        <v>3</v>
      </c>
      <c r="AN700" t="s">
        <v>124</v>
      </c>
      <c r="AO700">
        <f>IF(fun[[#This Row],[BsmtCond]]="Ex",5,IF(fun[[#This Row],[BsmtCond]]="Gd",4,IF(fun[[#This Row],[BsmtCond]]="TA",3,IF(fun[[#This Row],[BsmtCond]]="Fa",2,IF(fun[[#This Row],[BsmtCond]]="Po",1,0)))))</f>
        <v>3</v>
      </c>
      <c r="AP700" t="s">
        <v>126</v>
      </c>
      <c r="AQ700">
        <f>IF(fun[[#This Row],[BsmtExposure]]="Gd",3,IF(fun[[#This Row],[BsmtExposure]]="Av",2,IF(fun[[#This Row],[BsmtExposure]]="Mn",1,0)))</f>
        <v>0</v>
      </c>
      <c r="AR700" t="s">
        <v>127</v>
      </c>
      <c r="AS700">
        <v>553</v>
      </c>
      <c r="AT700" t="s">
        <v>167</v>
      </c>
      <c r="AU700">
        <v>117</v>
      </c>
      <c r="AV700">
        <v>224</v>
      </c>
      <c r="AW700">
        <v>894</v>
      </c>
      <c r="AX700" t="s">
        <v>129</v>
      </c>
      <c r="AY700" t="s">
        <v>130</v>
      </c>
      <c r="AZ700">
        <f>IF(fun[[#This Row],[HeatingQC]]="Ex",5,IF(fun[[#This Row],[HeatingQC]]="Gd",4,IF(fun[[#This Row],[HeatingQC]]="TA",3,IF(fun[[#This Row],[HeatingQC]]="Fa",2,IF(fun[[#This Row],[HeatingQC]]="Po",1,0)))))</f>
        <v>5</v>
      </c>
      <c r="BA700" t="s">
        <v>131</v>
      </c>
      <c r="BB700" t="s">
        <v>132</v>
      </c>
      <c r="BC700">
        <v>894</v>
      </c>
      <c r="BD700">
        <v>0</v>
      </c>
      <c r="BE700">
        <v>0</v>
      </c>
      <c r="BF700">
        <v>894</v>
      </c>
      <c r="BG700">
        <f>LOG(fun[[#This Row],[GrLivArea]])</f>
        <v>2.9513375187959179</v>
      </c>
      <c r="BH700">
        <v>1</v>
      </c>
      <c r="BI700">
        <v>0</v>
      </c>
      <c r="BJ700">
        <f>fun[[#This Row],[BsmtFullBath]]+(0.5*fun[[#This Row],[BsmtHalfBath]])</f>
        <v>1</v>
      </c>
      <c r="BK700">
        <v>1</v>
      </c>
      <c r="BL700">
        <v>0</v>
      </c>
      <c r="BM700">
        <f>fun[[#This Row],[HalfBath]]+fun[[#This Row],[TOTBaseBath]]+fun[[#This Row],[FullBath]]</f>
        <v>2</v>
      </c>
      <c r="BN700">
        <v>3</v>
      </c>
      <c r="BO700">
        <v>1</v>
      </c>
      <c r="BP700" t="s">
        <v>124</v>
      </c>
      <c r="BQ700">
        <f>IF(fun[[#This Row],[KitchenQual]]="Ex",5,IF(fun[[#This Row],[KitchenQual]]="Gd",4,IF(fun[[#This Row],[KitchenQual]]="TA",3,IF(fun[[#This Row],[KitchenQual]]="Fa",2,0))))</f>
        <v>3</v>
      </c>
      <c r="BR700">
        <v>5</v>
      </c>
      <c r="BS700" t="s">
        <v>133</v>
      </c>
      <c r="BT700">
        <v>1</v>
      </c>
      <c r="BU700" t="s">
        <v>123</v>
      </c>
      <c r="BV700">
        <f>IF(fun[[#This Row],[FireplaceQu]]="Ex",5,IF(fun[[#This Row],[FireplaceQu]]="Gd",4,IF(fun[[#This Row],[FireplaceQu]]="TA",3,IF(fun[[#This Row],[FireplaceQu]]="Fa",2,0))))</f>
        <v>4</v>
      </c>
      <c r="BW700" t="s">
        <v>153</v>
      </c>
      <c r="BX700">
        <v>1973</v>
      </c>
      <c r="BY700" t="s">
        <v>128</v>
      </c>
      <c r="BZ700">
        <v>1</v>
      </c>
      <c r="CA700">
        <v>336</v>
      </c>
      <c r="CB700" t="s">
        <v>124</v>
      </c>
      <c r="CC700">
        <f>IF(fun[[#This Row],[GarageQual]]="Ex",5,IF(fun[[#This Row],[GarageQual]]="Gd",4,IF(fun[[#This Row],[GarageQual]]="TA",3,IF(fun[[#This Row],[GarageQual]]="Fa",2,IF(fun[[#This Row],[GarageQual]]="Po",1,0)))))</f>
        <v>3</v>
      </c>
      <c r="CD700" t="s">
        <v>124</v>
      </c>
      <c r="CE700">
        <f>IF(fun[[#This Row],[GarageCond]]="Ex",5,IF(fun[[#This Row],[GarageCond]]="Gd",4,IF(fun[[#This Row],[GarageCond]]="TA",3,IF(fun[[#This Row],[GarageCond]]="Fa",2,IF(fun[[#This Row],[GarageCond]]="Po",1,0)))))</f>
        <v>3</v>
      </c>
      <c r="CF700" t="s">
        <v>131</v>
      </c>
      <c r="CG700">
        <v>416</v>
      </c>
      <c r="CH700">
        <v>144</v>
      </c>
      <c r="CI700">
        <v>0</v>
      </c>
      <c r="CJ700">
        <v>0</v>
      </c>
      <c r="CK700">
        <v>0</v>
      </c>
      <c r="CL700">
        <f>(0.5*fun[[#This Row],[WoodDeckSF]])+fun[[#This Row],[OpenPorchSF]]+(2*fun[[#This Row],[EnclosedPorch]])+(1.5*fun[[#This Row],[3SsnPorch]])+fun[[#This Row],[ScreenPorch]]</f>
        <v>352</v>
      </c>
      <c r="CM700">
        <v>0</v>
      </c>
      <c r="CN700" t="s">
        <v>109</v>
      </c>
      <c r="CO700">
        <f>IF(fun[[#This Row],[PoolQC]]="Ex",5,IF(fun[[#This Row],[PoolQC]]="Gd",4,IF(fun[[#This Row],[PoolQC]]="TA",3,IF(fun[[#This Row],[PoolQC]]="Fa",2,IF(fun[[#This Row],[PoolQC]]="Po",1,0)))))</f>
        <v>0</v>
      </c>
      <c r="CP700" t="s">
        <v>160</v>
      </c>
      <c r="CQ700" t="s">
        <v>109</v>
      </c>
      <c r="CR700">
        <v>0</v>
      </c>
      <c r="CS700">
        <v>4</v>
      </c>
      <c r="CT700">
        <v>2010</v>
      </c>
      <c r="CU700" t="s">
        <v>136</v>
      </c>
      <c r="CV700" t="s">
        <v>137</v>
      </c>
      <c r="CW700">
        <f>COUNTIF(fun[[#This Row],[Id]:[SaleCondition]],0)</f>
        <v>15</v>
      </c>
      <c r="CX700">
        <f>COUNTIF(fun[[#This Row],[Id]:[SaleCondition]],"NA")</f>
        <v>3</v>
      </c>
      <c r="CY700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700">
        <f>fun[NUM_ExCond]+fun[NUM_BsmtCond]+fun[NUM_GarCond]</f>
        <v>10</v>
      </c>
      <c r="DA7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7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69.25</v>
      </c>
      <c r="DC700">
        <v>138500</v>
      </c>
    </row>
    <row r="701" spans="1:107" x14ac:dyDescent="0.25">
      <c r="A701">
        <v>700</v>
      </c>
      <c r="B701">
        <v>120</v>
      </c>
      <c r="C701" t="s">
        <v>218</v>
      </c>
      <c r="D701">
        <f>IF(fun[[#This Row],[MSZoning]]="RL",1,0)</f>
        <v>0</v>
      </c>
      <c r="E701">
        <f>IF(fun[[#This Row],[rl]]="RM",1,0)</f>
        <v>0</v>
      </c>
      <c r="F701">
        <f>IF(fun[[#This Row],[rm]]="RH",1,0)</f>
        <v>0</v>
      </c>
      <c r="G701">
        <f>IF(fun[[#This Row],[rh]]="C (all)",1,0)</f>
        <v>0</v>
      </c>
      <c r="H701">
        <v>59</v>
      </c>
      <c r="I701">
        <f>IF(fun[[#This Row],[LotFrontage]]="NA",0,fun[[#This Row],[LotFrontage]])</f>
        <v>59</v>
      </c>
      <c r="J701">
        <v>4282</v>
      </c>
      <c r="K701" t="s">
        <v>108</v>
      </c>
      <c r="L701" t="s">
        <v>108</v>
      </c>
      <c r="M701" t="s">
        <v>186</v>
      </c>
      <c r="N701" t="s">
        <v>111</v>
      </c>
      <c r="O701" t="s">
        <v>112</v>
      </c>
      <c r="P701" t="s">
        <v>113</v>
      </c>
      <c r="Q701" t="s">
        <v>114</v>
      </c>
      <c r="R701" t="s">
        <v>162</v>
      </c>
      <c r="S701" t="s">
        <v>116</v>
      </c>
      <c r="T701" t="s">
        <v>116</v>
      </c>
      <c r="U701" t="s">
        <v>205</v>
      </c>
      <c r="V701" t="s">
        <v>141</v>
      </c>
      <c r="W701">
        <v>7</v>
      </c>
      <c r="X701">
        <v>5</v>
      </c>
      <c r="Y701">
        <v>2004</v>
      </c>
      <c r="Z701">
        <v>2004</v>
      </c>
      <c r="AA701" t="s">
        <v>119</v>
      </c>
      <c r="AB701" t="s">
        <v>120</v>
      </c>
      <c r="AC701" t="s">
        <v>142</v>
      </c>
      <c r="AD701" t="s">
        <v>142</v>
      </c>
      <c r="AE701" t="s">
        <v>143</v>
      </c>
      <c r="AF701">
        <v>0</v>
      </c>
      <c r="AG701" t="s">
        <v>123</v>
      </c>
      <c r="AH701">
        <f>IF(fun[[#This Row],[ExterQual]]="Ex",5,IF(fun[[#This Row],[ExterQual]]="Gd",4,IF(fun[[#This Row],[ExterQual]]="TA",3,IF(fun[[#This Row],[ExterQual]]="Fa",2,1))))</f>
        <v>4</v>
      </c>
      <c r="AI701" t="s">
        <v>124</v>
      </c>
      <c r="AJ701">
        <f>IF(fun[[#This Row],[ExterCond]]="Ex",5,IF(fun[[#This Row],[ExterCond]]="Gd",4,IF(fun[[#This Row],[ExterCond]]="TA",3,IF(fun[[#This Row],[ExterCond]]="Fa",2,1))))</f>
        <v>3</v>
      </c>
      <c r="AK701" t="s">
        <v>125</v>
      </c>
      <c r="AL701" t="s">
        <v>123</v>
      </c>
      <c r="AM701">
        <f>IF(fun[[#This Row],[BsmtQual]]="Ex",5,IF(fun[[#This Row],[BsmtQual]]="Gd",4,IF(fun[[#This Row],[BsmtQual]]="TA",3,IF(fun[[#This Row],[BsmtQual]]="Fa",2,IF(fun[[#This Row],[BsmtQual]]="Po",1,0)))))</f>
        <v>4</v>
      </c>
      <c r="AN701" t="s">
        <v>124</v>
      </c>
      <c r="AO701">
        <f>IF(fun[[#This Row],[BsmtCond]]="Ex",5,IF(fun[[#This Row],[BsmtCond]]="Gd",4,IF(fun[[#This Row],[BsmtCond]]="TA",3,IF(fun[[#This Row],[BsmtCond]]="Fa",2,IF(fun[[#This Row],[BsmtCond]]="Po",1,0)))))</f>
        <v>3</v>
      </c>
      <c r="AP701" t="s">
        <v>147</v>
      </c>
      <c r="AQ701">
        <f>IF(fun[[#This Row],[BsmtExposure]]="Gd",3,IF(fun[[#This Row],[BsmtExposure]]="Av",2,IF(fun[[#This Row],[BsmtExposure]]="Mn",1,0)))</f>
        <v>1</v>
      </c>
      <c r="AR701" t="s">
        <v>127</v>
      </c>
      <c r="AS701">
        <v>16</v>
      </c>
      <c r="AT701" t="s">
        <v>128</v>
      </c>
      <c r="AU701">
        <v>0</v>
      </c>
      <c r="AV701">
        <v>1375</v>
      </c>
      <c r="AW701">
        <v>1391</v>
      </c>
      <c r="AX701" t="s">
        <v>129</v>
      </c>
      <c r="AY701" t="s">
        <v>130</v>
      </c>
      <c r="AZ701">
        <f>IF(fun[[#This Row],[HeatingQC]]="Ex",5,IF(fun[[#This Row],[HeatingQC]]="Gd",4,IF(fun[[#This Row],[HeatingQC]]="TA",3,IF(fun[[#This Row],[HeatingQC]]="Fa",2,IF(fun[[#This Row],[HeatingQC]]="Po",1,0)))))</f>
        <v>5</v>
      </c>
      <c r="BA701" t="s">
        <v>131</v>
      </c>
      <c r="BB701" t="s">
        <v>132</v>
      </c>
      <c r="BC701">
        <v>1391</v>
      </c>
      <c r="BD701">
        <v>0</v>
      </c>
      <c r="BE701">
        <v>0</v>
      </c>
      <c r="BF701">
        <v>1391</v>
      </c>
      <c r="BG701">
        <f>LOG(fun[[#This Row],[GrLivArea]])</f>
        <v>3.1433271299920462</v>
      </c>
      <c r="BH701">
        <v>0</v>
      </c>
      <c r="BI701">
        <v>0</v>
      </c>
      <c r="BJ701">
        <f>fun[[#This Row],[BsmtFullBath]]+(0.5*fun[[#This Row],[BsmtHalfBath]])</f>
        <v>0</v>
      </c>
      <c r="BK701">
        <v>2</v>
      </c>
      <c r="BL701">
        <v>0</v>
      </c>
      <c r="BM701">
        <f>fun[[#This Row],[HalfBath]]+fun[[#This Row],[TOTBaseBath]]+fun[[#This Row],[FullBath]]</f>
        <v>2</v>
      </c>
      <c r="BN701">
        <v>2</v>
      </c>
      <c r="BO701">
        <v>1</v>
      </c>
      <c r="BP701" t="s">
        <v>123</v>
      </c>
      <c r="BQ701">
        <f>IF(fun[[#This Row],[KitchenQual]]="Ex",5,IF(fun[[#This Row],[KitchenQual]]="Gd",4,IF(fun[[#This Row],[KitchenQual]]="TA",3,IF(fun[[#This Row],[KitchenQual]]="Fa",2,0))))</f>
        <v>4</v>
      </c>
      <c r="BR701">
        <v>5</v>
      </c>
      <c r="BS701" t="s">
        <v>133</v>
      </c>
      <c r="BT701">
        <v>0</v>
      </c>
      <c r="BU701" t="s">
        <v>109</v>
      </c>
      <c r="BV701">
        <f>IF(fun[[#This Row],[FireplaceQu]]="Ex",5,IF(fun[[#This Row],[FireplaceQu]]="Gd",4,IF(fun[[#This Row],[FireplaceQu]]="TA",3,IF(fun[[#This Row],[FireplaceQu]]="Fa",2,0))))</f>
        <v>0</v>
      </c>
      <c r="BW701" t="s">
        <v>134</v>
      </c>
      <c r="BX701">
        <v>2004</v>
      </c>
      <c r="BY701" t="s">
        <v>135</v>
      </c>
      <c r="BZ701">
        <v>2</v>
      </c>
      <c r="CA701">
        <v>530</v>
      </c>
      <c r="CB701" t="s">
        <v>124</v>
      </c>
      <c r="CC701">
        <f>IF(fun[[#This Row],[GarageQual]]="Ex",5,IF(fun[[#This Row],[GarageQual]]="Gd",4,IF(fun[[#This Row],[GarageQual]]="TA",3,IF(fun[[#This Row],[GarageQual]]="Fa",2,IF(fun[[#This Row],[GarageQual]]="Po",1,0)))))</f>
        <v>3</v>
      </c>
      <c r="CD701" t="s">
        <v>124</v>
      </c>
      <c r="CE701">
        <f>IF(fun[[#This Row],[GarageCond]]="Ex",5,IF(fun[[#This Row],[GarageCond]]="Gd",4,IF(fun[[#This Row],[GarageCond]]="TA",3,IF(fun[[#This Row],[GarageCond]]="Fa",2,IF(fun[[#This Row],[GarageCond]]="Po",1,0)))))</f>
        <v>3</v>
      </c>
      <c r="CF701" t="s">
        <v>131</v>
      </c>
      <c r="CG701">
        <v>156</v>
      </c>
      <c r="CH701">
        <v>158</v>
      </c>
      <c r="CI701">
        <v>0</v>
      </c>
      <c r="CJ701">
        <v>0</v>
      </c>
      <c r="CK701">
        <v>0</v>
      </c>
      <c r="CL701">
        <f>(0.5*fun[[#This Row],[WoodDeckSF]])+fun[[#This Row],[OpenPorchSF]]+(2*fun[[#This Row],[EnclosedPorch]])+(1.5*fun[[#This Row],[3SsnPorch]])+fun[[#This Row],[ScreenPorch]]</f>
        <v>236</v>
      </c>
      <c r="CM701">
        <v>0</v>
      </c>
      <c r="CN701" t="s">
        <v>109</v>
      </c>
      <c r="CO701">
        <f>IF(fun[[#This Row],[PoolQC]]="Ex",5,IF(fun[[#This Row],[PoolQC]]="Gd",4,IF(fun[[#This Row],[PoolQC]]="TA",3,IF(fun[[#This Row],[PoolQC]]="Fa",2,IF(fun[[#This Row],[PoolQC]]="Po",1,0)))))</f>
        <v>0</v>
      </c>
      <c r="CP701" t="s">
        <v>109</v>
      </c>
      <c r="CQ701" t="s">
        <v>109</v>
      </c>
      <c r="CR701">
        <v>0</v>
      </c>
      <c r="CS701">
        <v>7</v>
      </c>
      <c r="CT701">
        <v>2008</v>
      </c>
      <c r="CU701" t="s">
        <v>136</v>
      </c>
      <c r="CV701" t="s">
        <v>137</v>
      </c>
      <c r="CW701">
        <f>COUNTIF(fun[[#This Row],[Id]:[SaleCondition]],0)</f>
        <v>20</v>
      </c>
      <c r="CX701">
        <f>COUNTIF(fun[[#This Row],[Id]:[SaleCondition]],"NA")</f>
        <v>4</v>
      </c>
      <c r="CY70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01">
        <f>fun[NUM_ExCond]+fun[NUM_BsmtCond]+fun[NUM_GarCond]</f>
        <v>9</v>
      </c>
      <c r="DA7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7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701">
        <v>196000</v>
      </c>
    </row>
    <row r="702" spans="1:107" x14ac:dyDescent="0.25">
      <c r="A702">
        <v>701</v>
      </c>
      <c r="B702">
        <v>20</v>
      </c>
      <c r="C702" t="s">
        <v>107</v>
      </c>
      <c r="D702">
        <f>IF(fun[[#This Row],[MSZoning]]="RL",1,0)</f>
        <v>1</v>
      </c>
      <c r="E702">
        <f>IF(fun[[#This Row],[rl]]="RM",1,0)</f>
        <v>0</v>
      </c>
      <c r="F702">
        <f>IF(fun[[#This Row],[rm]]="RH",1,0)</f>
        <v>0</v>
      </c>
      <c r="G702">
        <f>IF(fun[[#This Row],[rh]]="C (all)",1,0)</f>
        <v>0</v>
      </c>
      <c r="H702">
        <v>85</v>
      </c>
      <c r="I702">
        <f>IF(fun[[#This Row],[LotFrontage]]="NA",0,fun[[#This Row],[LotFrontage]])</f>
        <v>85</v>
      </c>
      <c r="J702">
        <v>14331</v>
      </c>
      <c r="K702" t="s">
        <v>108</v>
      </c>
      <c r="L702" t="s">
        <v>109</v>
      </c>
      <c r="M702" t="s">
        <v>110</v>
      </c>
      <c r="N702" t="s">
        <v>111</v>
      </c>
      <c r="O702" t="s">
        <v>112</v>
      </c>
      <c r="P702" t="s">
        <v>113</v>
      </c>
      <c r="Q702" t="s">
        <v>114</v>
      </c>
      <c r="R702" t="s">
        <v>215</v>
      </c>
      <c r="S702" t="s">
        <v>116</v>
      </c>
      <c r="T702" t="s">
        <v>116</v>
      </c>
      <c r="U702" t="s">
        <v>117</v>
      </c>
      <c r="V702" t="s">
        <v>141</v>
      </c>
      <c r="W702">
        <v>8</v>
      </c>
      <c r="X702">
        <v>5</v>
      </c>
      <c r="Y702">
        <v>2002</v>
      </c>
      <c r="Z702">
        <v>2002</v>
      </c>
      <c r="AA702" t="s">
        <v>178</v>
      </c>
      <c r="AB702" t="s">
        <v>120</v>
      </c>
      <c r="AC702" t="s">
        <v>121</v>
      </c>
      <c r="AD702" t="s">
        <v>121</v>
      </c>
      <c r="AE702" t="s">
        <v>122</v>
      </c>
      <c r="AF702">
        <v>630</v>
      </c>
      <c r="AG702" t="s">
        <v>123</v>
      </c>
      <c r="AH702">
        <f>IF(fun[[#This Row],[ExterQual]]="Ex",5,IF(fun[[#This Row],[ExterQual]]="Gd",4,IF(fun[[#This Row],[ExterQual]]="TA",3,IF(fun[[#This Row],[ExterQual]]="Fa",2,1))))</f>
        <v>4</v>
      </c>
      <c r="AI702" t="s">
        <v>124</v>
      </c>
      <c r="AJ702">
        <f>IF(fun[[#This Row],[ExterCond]]="Ex",5,IF(fun[[#This Row],[ExterCond]]="Gd",4,IF(fun[[#This Row],[ExterCond]]="TA",3,IF(fun[[#This Row],[ExterCond]]="Fa",2,1))))</f>
        <v>3</v>
      </c>
      <c r="AK702" t="s">
        <v>125</v>
      </c>
      <c r="AL702" t="s">
        <v>130</v>
      </c>
      <c r="AM702">
        <f>IF(fun[[#This Row],[BsmtQual]]="Ex",5,IF(fun[[#This Row],[BsmtQual]]="Gd",4,IF(fun[[#This Row],[BsmtQual]]="TA",3,IF(fun[[#This Row],[BsmtQual]]="Fa",2,IF(fun[[#This Row],[BsmtQual]]="Po",1,0)))))</f>
        <v>5</v>
      </c>
      <c r="AN702" t="s">
        <v>124</v>
      </c>
      <c r="AO702">
        <f>IF(fun[[#This Row],[BsmtCond]]="Ex",5,IF(fun[[#This Row],[BsmtCond]]="Gd",4,IF(fun[[#This Row],[BsmtCond]]="TA",3,IF(fun[[#This Row],[BsmtCond]]="Fa",2,IF(fun[[#This Row],[BsmtCond]]="Po",1,0)))))</f>
        <v>3</v>
      </c>
      <c r="AP702" t="s">
        <v>123</v>
      </c>
      <c r="AQ702">
        <f>IF(fun[[#This Row],[BsmtExposure]]="Gd",3,IF(fun[[#This Row],[BsmtExposure]]="Av",2,IF(fun[[#This Row],[BsmtExposure]]="Mn",1,0)))</f>
        <v>3</v>
      </c>
      <c r="AR702" t="s">
        <v>127</v>
      </c>
      <c r="AS702">
        <v>1274</v>
      </c>
      <c r="AT702" t="s">
        <v>128</v>
      </c>
      <c r="AU702">
        <v>0</v>
      </c>
      <c r="AV702">
        <v>526</v>
      </c>
      <c r="AW702">
        <v>1800</v>
      </c>
      <c r="AX702" t="s">
        <v>129</v>
      </c>
      <c r="AY702" t="s">
        <v>130</v>
      </c>
      <c r="AZ702">
        <f>IF(fun[[#This Row],[HeatingQC]]="Ex",5,IF(fun[[#This Row],[HeatingQC]]="Gd",4,IF(fun[[#This Row],[HeatingQC]]="TA",3,IF(fun[[#This Row],[HeatingQC]]="Fa",2,IF(fun[[#This Row],[HeatingQC]]="Po",1,0)))))</f>
        <v>5</v>
      </c>
      <c r="BA702" t="s">
        <v>131</v>
      </c>
      <c r="BB702" t="s">
        <v>132</v>
      </c>
      <c r="BC702">
        <v>1800</v>
      </c>
      <c r="BD702">
        <v>0</v>
      </c>
      <c r="BE702">
        <v>0</v>
      </c>
      <c r="BF702">
        <v>1800</v>
      </c>
      <c r="BG702">
        <f>LOG(fun[[#This Row],[GrLivArea]])</f>
        <v>3.255272505103306</v>
      </c>
      <c r="BH702">
        <v>1</v>
      </c>
      <c r="BI702">
        <v>0</v>
      </c>
      <c r="BJ702">
        <f>fun[[#This Row],[BsmtFullBath]]+(0.5*fun[[#This Row],[BsmtHalfBath]])</f>
        <v>1</v>
      </c>
      <c r="BK702">
        <v>2</v>
      </c>
      <c r="BL702">
        <v>0</v>
      </c>
      <c r="BM702">
        <f>fun[[#This Row],[HalfBath]]+fun[[#This Row],[TOTBaseBath]]+fun[[#This Row],[FullBath]]</f>
        <v>3</v>
      </c>
      <c r="BN702">
        <v>3</v>
      </c>
      <c r="BO702">
        <v>1</v>
      </c>
      <c r="BP702" t="s">
        <v>123</v>
      </c>
      <c r="BQ702">
        <f>IF(fun[[#This Row],[KitchenQual]]="Ex",5,IF(fun[[#This Row],[KitchenQual]]="Gd",4,IF(fun[[#This Row],[KitchenQual]]="TA",3,IF(fun[[#This Row],[KitchenQual]]="Fa",2,0))))</f>
        <v>4</v>
      </c>
      <c r="BR702">
        <v>7</v>
      </c>
      <c r="BS702" t="s">
        <v>133</v>
      </c>
      <c r="BT702">
        <v>1</v>
      </c>
      <c r="BU702" t="s">
        <v>123</v>
      </c>
      <c r="BV702">
        <f>IF(fun[[#This Row],[FireplaceQu]]="Ex",5,IF(fun[[#This Row],[FireplaceQu]]="Gd",4,IF(fun[[#This Row],[FireplaceQu]]="TA",3,IF(fun[[#This Row],[FireplaceQu]]="Fa",2,0))))</f>
        <v>4</v>
      </c>
      <c r="BW702" t="s">
        <v>134</v>
      </c>
      <c r="BX702">
        <v>2002</v>
      </c>
      <c r="BY702" t="s">
        <v>183</v>
      </c>
      <c r="BZ702">
        <v>3</v>
      </c>
      <c r="CA702">
        <v>765</v>
      </c>
      <c r="CB702" t="s">
        <v>124</v>
      </c>
      <c r="CC702">
        <f>IF(fun[[#This Row],[GarageQual]]="Ex",5,IF(fun[[#This Row],[GarageQual]]="Gd",4,IF(fun[[#This Row],[GarageQual]]="TA",3,IF(fun[[#This Row],[GarageQual]]="Fa",2,IF(fun[[#This Row],[GarageQual]]="Po",1,0)))))</f>
        <v>3</v>
      </c>
      <c r="CD702" t="s">
        <v>124</v>
      </c>
      <c r="CE702">
        <f>IF(fun[[#This Row],[GarageCond]]="Ex",5,IF(fun[[#This Row],[GarageCond]]="Gd",4,IF(fun[[#This Row],[GarageCond]]="TA",3,IF(fun[[#This Row],[GarageCond]]="Fa",2,IF(fun[[#This Row],[GarageCond]]="Po",1,0)))))</f>
        <v>3</v>
      </c>
      <c r="CF702" t="s">
        <v>131</v>
      </c>
      <c r="CG702">
        <v>270</v>
      </c>
      <c r="CH702">
        <v>78</v>
      </c>
      <c r="CI702">
        <v>0</v>
      </c>
      <c r="CJ702">
        <v>0</v>
      </c>
      <c r="CK702">
        <v>0</v>
      </c>
      <c r="CL702">
        <f>(0.5*fun[[#This Row],[WoodDeckSF]])+fun[[#This Row],[OpenPorchSF]]+(2*fun[[#This Row],[EnclosedPorch]])+(1.5*fun[[#This Row],[3SsnPorch]])+fun[[#This Row],[ScreenPorch]]</f>
        <v>213</v>
      </c>
      <c r="CM702">
        <v>0</v>
      </c>
      <c r="CN702" t="s">
        <v>109</v>
      </c>
      <c r="CO702">
        <f>IF(fun[[#This Row],[PoolQC]]="Ex",5,IF(fun[[#This Row],[PoolQC]]="Gd",4,IF(fun[[#This Row],[PoolQC]]="TA",3,IF(fun[[#This Row],[PoolQC]]="Fa",2,IF(fun[[#This Row],[PoolQC]]="Po",1,0)))))</f>
        <v>0</v>
      </c>
      <c r="CP702" t="s">
        <v>109</v>
      </c>
      <c r="CQ702" t="s">
        <v>109</v>
      </c>
      <c r="CR702">
        <v>0</v>
      </c>
      <c r="CS702">
        <v>5</v>
      </c>
      <c r="CT702">
        <v>2006</v>
      </c>
      <c r="CU702" t="s">
        <v>136</v>
      </c>
      <c r="CV702" t="s">
        <v>137</v>
      </c>
      <c r="CW702">
        <f>COUNTIF(fun[[#This Row],[Id]:[SaleCondition]],0)</f>
        <v>14</v>
      </c>
      <c r="CX702">
        <f>COUNTIF(fun[[#This Row],[Id]:[SaleCondition]],"NA")</f>
        <v>4</v>
      </c>
      <c r="CY702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702">
        <f>fun[NUM_ExCond]+fun[NUM_BsmtCond]+fun[NUM_GarCond]</f>
        <v>9</v>
      </c>
      <c r="DA7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7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702">
        <v>312500</v>
      </c>
    </row>
    <row r="703" spans="1:107" x14ac:dyDescent="0.25">
      <c r="A703">
        <v>702</v>
      </c>
      <c r="B703">
        <v>20</v>
      </c>
      <c r="C703" t="s">
        <v>107</v>
      </c>
      <c r="D703">
        <f>IF(fun[[#This Row],[MSZoning]]="RL",1,0)</f>
        <v>1</v>
      </c>
      <c r="E703">
        <f>IF(fun[[#This Row],[rl]]="RM",1,0)</f>
        <v>0</v>
      </c>
      <c r="F703">
        <f>IF(fun[[#This Row],[rm]]="RH",1,0)</f>
        <v>0</v>
      </c>
      <c r="G703">
        <f>IF(fun[[#This Row],[rh]]="C (all)",1,0)</f>
        <v>0</v>
      </c>
      <c r="H703">
        <v>80</v>
      </c>
      <c r="I703">
        <f>IF(fun[[#This Row],[LotFrontage]]="NA",0,fun[[#This Row],[LotFrontage]])</f>
        <v>80</v>
      </c>
      <c r="J703">
        <v>9600</v>
      </c>
      <c r="K703" t="s">
        <v>108</v>
      </c>
      <c r="L703" t="s">
        <v>109</v>
      </c>
      <c r="M703" t="s">
        <v>110</v>
      </c>
      <c r="N703" t="s">
        <v>111</v>
      </c>
      <c r="O703" t="s">
        <v>112</v>
      </c>
      <c r="P703" t="s">
        <v>113</v>
      </c>
      <c r="Q703" t="s">
        <v>114</v>
      </c>
      <c r="R703" t="s">
        <v>164</v>
      </c>
      <c r="S703" t="s">
        <v>116</v>
      </c>
      <c r="T703" t="s">
        <v>116</v>
      </c>
      <c r="U703" t="s">
        <v>117</v>
      </c>
      <c r="V703" t="s">
        <v>141</v>
      </c>
      <c r="W703">
        <v>7</v>
      </c>
      <c r="X703">
        <v>5</v>
      </c>
      <c r="Y703">
        <v>1969</v>
      </c>
      <c r="Z703">
        <v>1969</v>
      </c>
      <c r="AA703" t="s">
        <v>178</v>
      </c>
      <c r="AB703" t="s">
        <v>120</v>
      </c>
      <c r="AC703" t="s">
        <v>166</v>
      </c>
      <c r="AD703" t="s">
        <v>166</v>
      </c>
      <c r="AE703" t="s">
        <v>122</v>
      </c>
      <c r="AF703">
        <v>168</v>
      </c>
      <c r="AG703" t="s">
        <v>124</v>
      </c>
      <c r="AH703">
        <f>IF(fun[[#This Row],[ExterQual]]="Ex",5,IF(fun[[#This Row],[ExterQual]]="Gd",4,IF(fun[[#This Row],[ExterQual]]="TA",3,IF(fun[[#This Row],[ExterQual]]="Fa",2,1))))</f>
        <v>3</v>
      </c>
      <c r="AI703" t="s">
        <v>124</v>
      </c>
      <c r="AJ703">
        <f>IF(fun[[#This Row],[ExterCond]]="Ex",5,IF(fun[[#This Row],[ExterCond]]="Gd",4,IF(fun[[#This Row],[ExterCond]]="TA",3,IF(fun[[#This Row],[ExterCond]]="Fa",2,1))))</f>
        <v>3</v>
      </c>
      <c r="AK703" t="s">
        <v>144</v>
      </c>
      <c r="AL703" t="s">
        <v>124</v>
      </c>
      <c r="AM703">
        <f>IF(fun[[#This Row],[BsmtQual]]="Ex",5,IF(fun[[#This Row],[BsmtQual]]="Gd",4,IF(fun[[#This Row],[BsmtQual]]="TA",3,IF(fun[[#This Row],[BsmtQual]]="Fa",2,IF(fun[[#This Row],[BsmtQual]]="Po",1,0)))))</f>
        <v>3</v>
      </c>
      <c r="AN703" t="s">
        <v>124</v>
      </c>
      <c r="AO703">
        <f>IF(fun[[#This Row],[BsmtCond]]="Ex",5,IF(fun[[#This Row],[BsmtCond]]="Gd",4,IF(fun[[#This Row],[BsmtCond]]="TA",3,IF(fun[[#This Row],[BsmtCond]]="Fa",2,IF(fun[[#This Row],[BsmtCond]]="Po",1,0)))))</f>
        <v>3</v>
      </c>
      <c r="AP703" t="s">
        <v>126</v>
      </c>
      <c r="AQ703">
        <f>IF(fun[[#This Row],[BsmtExposure]]="Gd",3,IF(fun[[#This Row],[BsmtExposure]]="Av",2,IF(fun[[#This Row],[BsmtExposure]]="Mn",1,0)))</f>
        <v>0</v>
      </c>
      <c r="AR703" t="s">
        <v>128</v>
      </c>
      <c r="AS703">
        <v>0</v>
      </c>
      <c r="AT703" t="s">
        <v>128</v>
      </c>
      <c r="AU703">
        <v>0</v>
      </c>
      <c r="AV703">
        <v>1164</v>
      </c>
      <c r="AW703">
        <v>1164</v>
      </c>
      <c r="AX703" t="s">
        <v>129</v>
      </c>
      <c r="AY703" t="s">
        <v>124</v>
      </c>
      <c r="AZ703">
        <f>IF(fun[[#This Row],[HeatingQC]]="Ex",5,IF(fun[[#This Row],[HeatingQC]]="Gd",4,IF(fun[[#This Row],[HeatingQC]]="TA",3,IF(fun[[#This Row],[HeatingQC]]="Fa",2,IF(fun[[#This Row],[HeatingQC]]="Po",1,0)))))</f>
        <v>3</v>
      </c>
      <c r="BA703" t="s">
        <v>131</v>
      </c>
      <c r="BB703" t="s">
        <v>132</v>
      </c>
      <c r="BC703">
        <v>1164</v>
      </c>
      <c r="BD703">
        <v>0</v>
      </c>
      <c r="BE703">
        <v>0</v>
      </c>
      <c r="BF703">
        <v>1164</v>
      </c>
      <c r="BG703">
        <f>LOG(fun[[#This Row],[GrLivArea]])</f>
        <v>3.0659529803138699</v>
      </c>
      <c r="BH703">
        <v>0</v>
      </c>
      <c r="BI703">
        <v>0</v>
      </c>
      <c r="BJ703">
        <f>fun[[#This Row],[BsmtFullBath]]+(0.5*fun[[#This Row],[BsmtHalfBath]])</f>
        <v>0</v>
      </c>
      <c r="BK703">
        <v>1</v>
      </c>
      <c r="BL703">
        <v>1</v>
      </c>
      <c r="BM703">
        <f>fun[[#This Row],[HalfBath]]+fun[[#This Row],[TOTBaseBath]]+fun[[#This Row],[FullBath]]</f>
        <v>2</v>
      </c>
      <c r="BN703">
        <v>3</v>
      </c>
      <c r="BO703">
        <v>1</v>
      </c>
      <c r="BP703" t="s">
        <v>124</v>
      </c>
      <c r="BQ703">
        <f>IF(fun[[#This Row],[KitchenQual]]="Ex",5,IF(fun[[#This Row],[KitchenQual]]="Gd",4,IF(fun[[#This Row],[KitchenQual]]="TA",3,IF(fun[[#This Row],[KitchenQual]]="Fa",2,0))))</f>
        <v>3</v>
      </c>
      <c r="BR703">
        <v>6</v>
      </c>
      <c r="BS703" t="s">
        <v>133</v>
      </c>
      <c r="BT703">
        <v>0</v>
      </c>
      <c r="BU703" t="s">
        <v>109</v>
      </c>
      <c r="BV703">
        <f>IF(fun[[#This Row],[FireplaceQu]]="Ex",5,IF(fun[[#This Row],[FireplaceQu]]="Gd",4,IF(fun[[#This Row],[FireplaceQu]]="TA",3,IF(fun[[#This Row],[FireplaceQu]]="Fa",2,0))))</f>
        <v>0</v>
      </c>
      <c r="BW703" t="s">
        <v>134</v>
      </c>
      <c r="BX703">
        <v>1969</v>
      </c>
      <c r="BY703" t="s">
        <v>128</v>
      </c>
      <c r="BZ703">
        <v>2</v>
      </c>
      <c r="CA703">
        <v>528</v>
      </c>
      <c r="CB703" t="s">
        <v>124</v>
      </c>
      <c r="CC703">
        <f>IF(fun[[#This Row],[GarageQual]]="Ex",5,IF(fun[[#This Row],[GarageQual]]="Gd",4,IF(fun[[#This Row],[GarageQual]]="TA",3,IF(fun[[#This Row],[GarageQual]]="Fa",2,IF(fun[[#This Row],[GarageQual]]="Po",1,0)))))</f>
        <v>3</v>
      </c>
      <c r="CD703" t="s">
        <v>124</v>
      </c>
      <c r="CE703">
        <f>IF(fun[[#This Row],[GarageCond]]="Ex",5,IF(fun[[#This Row],[GarageCond]]="Gd",4,IF(fun[[#This Row],[GarageCond]]="TA",3,IF(fun[[#This Row],[GarageCond]]="Fa",2,IF(fun[[#This Row],[GarageCond]]="Po",1,0)))))</f>
        <v>3</v>
      </c>
      <c r="CF703" t="s">
        <v>131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f>(0.5*fun[[#This Row],[WoodDeckSF]])+fun[[#This Row],[OpenPorchSF]]+(2*fun[[#This Row],[EnclosedPorch]])+(1.5*fun[[#This Row],[3SsnPorch]])+fun[[#This Row],[ScreenPorch]]</f>
        <v>0</v>
      </c>
      <c r="CM703">
        <v>0</v>
      </c>
      <c r="CN703" t="s">
        <v>109</v>
      </c>
      <c r="CO703">
        <f>IF(fun[[#This Row],[PoolQC]]="Ex",5,IF(fun[[#This Row],[PoolQC]]="Gd",4,IF(fun[[#This Row],[PoolQC]]="TA",3,IF(fun[[#This Row],[PoolQC]]="Fa",2,IF(fun[[#This Row],[PoolQC]]="Po",1,0)))))</f>
        <v>0</v>
      </c>
      <c r="CP703" t="s">
        <v>109</v>
      </c>
      <c r="CQ703" t="s">
        <v>109</v>
      </c>
      <c r="CR703">
        <v>0</v>
      </c>
      <c r="CS703">
        <v>7</v>
      </c>
      <c r="CT703">
        <v>2006</v>
      </c>
      <c r="CU703" t="s">
        <v>199</v>
      </c>
      <c r="CV703" t="s">
        <v>137</v>
      </c>
      <c r="CW703">
        <f>COUNTIF(fun[[#This Row],[Id]:[SaleCondition]],0)</f>
        <v>22</v>
      </c>
      <c r="CX703">
        <f>COUNTIF(fun[[#This Row],[Id]:[SaleCondition]],"NA")</f>
        <v>5</v>
      </c>
      <c r="CY703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703">
        <f>fun[NUM_ExCond]+fun[NUM_BsmtCond]+fun[NUM_GarCond]</f>
        <v>9</v>
      </c>
      <c r="DA7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7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703">
        <v>140000</v>
      </c>
    </row>
    <row r="704" spans="1:107" x14ac:dyDescent="0.25">
      <c r="A704">
        <v>703</v>
      </c>
      <c r="B704">
        <v>60</v>
      </c>
      <c r="C704" t="s">
        <v>107</v>
      </c>
      <c r="D704">
        <f>IF(fun[[#This Row],[MSZoning]]="RL",1,0)</f>
        <v>1</v>
      </c>
      <c r="E704">
        <f>IF(fun[[#This Row],[rl]]="RM",1,0)</f>
        <v>0</v>
      </c>
      <c r="F704">
        <f>IF(fun[[#This Row],[rm]]="RH",1,0)</f>
        <v>0</v>
      </c>
      <c r="G704">
        <f>IF(fun[[#This Row],[rh]]="C (all)",1,0)</f>
        <v>0</v>
      </c>
      <c r="H704">
        <v>82</v>
      </c>
      <c r="I704">
        <f>IF(fun[[#This Row],[LotFrontage]]="NA",0,fun[[#This Row],[LotFrontage]])</f>
        <v>82</v>
      </c>
      <c r="J704">
        <v>12438</v>
      </c>
      <c r="K704" t="s">
        <v>108</v>
      </c>
      <c r="L704" t="s">
        <v>109</v>
      </c>
      <c r="M704" t="s">
        <v>146</v>
      </c>
      <c r="N704" t="s">
        <v>111</v>
      </c>
      <c r="O704" t="s">
        <v>112</v>
      </c>
      <c r="P704" t="s">
        <v>113</v>
      </c>
      <c r="Q704" t="s">
        <v>114</v>
      </c>
      <c r="R704" t="s">
        <v>226</v>
      </c>
      <c r="S704" t="s">
        <v>116</v>
      </c>
      <c r="T704" t="s">
        <v>116</v>
      </c>
      <c r="U704" t="s">
        <v>117</v>
      </c>
      <c r="V704" t="s">
        <v>118</v>
      </c>
      <c r="W704">
        <v>8</v>
      </c>
      <c r="X704">
        <v>5</v>
      </c>
      <c r="Y704">
        <v>2006</v>
      </c>
      <c r="Z704">
        <v>2006</v>
      </c>
      <c r="AA704" t="s">
        <v>178</v>
      </c>
      <c r="AB704" t="s">
        <v>120</v>
      </c>
      <c r="AC704" t="s">
        <v>121</v>
      </c>
      <c r="AD704" t="s">
        <v>121</v>
      </c>
      <c r="AE704" t="s">
        <v>122</v>
      </c>
      <c r="AF704">
        <v>466</v>
      </c>
      <c r="AG704" t="s">
        <v>130</v>
      </c>
      <c r="AH704">
        <f>IF(fun[[#This Row],[ExterQual]]="Ex",5,IF(fun[[#This Row],[ExterQual]]="Gd",4,IF(fun[[#This Row],[ExterQual]]="TA",3,IF(fun[[#This Row],[ExterQual]]="Fa",2,1))))</f>
        <v>5</v>
      </c>
      <c r="AI704" t="s">
        <v>124</v>
      </c>
      <c r="AJ704">
        <f>IF(fun[[#This Row],[ExterCond]]="Ex",5,IF(fun[[#This Row],[ExterCond]]="Gd",4,IF(fun[[#This Row],[ExterCond]]="TA",3,IF(fun[[#This Row],[ExterCond]]="Fa",2,1))))</f>
        <v>3</v>
      </c>
      <c r="AK704" t="s">
        <v>125</v>
      </c>
      <c r="AL704" t="s">
        <v>130</v>
      </c>
      <c r="AM704">
        <f>IF(fun[[#This Row],[BsmtQual]]="Ex",5,IF(fun[[#This Row],[BsmtQual]]="Gd",4,IF(fun[[#This Row],[BsmtQual]]="TA",3,IF(fun[[#This Row],[BsmtQual]]="Fa",2,IF(fun[[#This Row],[BsmtQual]]="Po",1,0)))))</f>
        <v>5</v>
      </c>
      <c r="AN704" t="s">
        <v>123</v>
      </c>
      <c r="AO704">
        <f>IF(fun[[#This Row],[BsmtCond]]="Ex",5,IF(fun[[#This Row],[BsmtCond]]="Gd",4,IF(fun[[#This Row],[BsmtCond]]="TA",3,IF(fun[[#This Row],[BsmtCond]]="Fa",2,IF(fun[[#This Row],[BsmtCond]]="Po",1,0)))))</f>
        <v>4</v>
      </c>
      <c r="AP704" t="s">
        <v>126</v>
      </c>
      <c r="AQ704">
        <f>IF(fun[[#This Row],[BsmtExposure]]="Gd",3,IF(fun[[#This Row],[BsmtExposure]]="Av",2,IF(fun[[#This Row],[BsmtExposure]]="Mn",1,0)))</f>
        <v>0</v>
      </c>
      <c r="AR704" t="s">
        <v>128</v>
      </c>
      <c r="AS704">
        <v>0</v>
      </c>
      <c r="AT704" t="s">
        <v>128</v>
      </c>
      <c r="AU704">
        <v>0</v>
      </c>
      <c r="AV704">
        <v>1234</v>
      </c>
      <c r="AW704">
        <v>1234</v>
      </c>
      <c r="AX704" t="s">
        <v>129</v>
      </c>
      <c r="AY704" t="s">
        <v>130</v>
      </c>
      <c r="AZ704">
        <f>IF(fun[[#This Row],[HeatingQC]]="Ex",5,IF(fun[[#This Row],[HeatingQC]]="Gd",4,IF(fun[[#This Row],[HeatingQC]]="TA",3,IF(fun[[#This Row],[HeatingQC]]="Fa",2,IF(fun[[#This Row],[HeatingQC]]="Po",1,0)))))</f>
        <v>5</v>
      </c>
      <c r="BA704" t="s">
        <v>131</v>
      </c>
      <c r="BB704" t="s">
        <v>132</v>
      </c>
      <c r="BC704">
        <v>1264</v>
      </c>
      <c r="BD704">
        <v>1312</v>
      </c>
      <c r="BE704">
        <v>0</v>
      </c>
      <c r="BF704">
        <v>2576</v>
      </c>
      <c r="BG704">
        <f>LOG(fun[[#This Row],[GrLivArea]])</f>
        <v>3.4109458586877746</v>
      </c>
      <c r="BH704">
        <v>0</v>
      </c>
      <c r="BI704">
        <v>0</v>
      </c>
      <c r="BJ704">
        <f>fun[[#This Row],[BsmtFullBath]]+(0.5*fun[[#This Row],[BsmtHalfBath]])</f>
        <v>0</v>
      </c>
      <c r="BK704">
        <v>2</v>
      </c>
      <c r="BL704">
        <v>1</v>
      </c>
      <c r="BM704">
        <f>fun[[#This Row],[HalfBath]]+fun[[#This Row],[TOTBaseBath]]+fun[[#This Row],[FullBath]]</f>
        <v>3</v>
      </c>
      <c r="BN704">
        <v>4</v>
      </c>
      <c r="BO704">
        <v>1</v>
      </c>
      <c r="BP704" t="s">
        <v>130</v>
      </c>
      <c r="BQ704">
        <f>IF(fun[[#This Row],[KitchenQual]]="Ex",5,IF(fun[[#This Row],[KitchenQual]]="Gd",4,IF(fun[[#This Row],[KitchenQual]]="TA",3,IF(fun[[#This Row],[KitchenQual]]="Fa",2,0))))</f>
        <v>5</v>
      </c>
      <c r="BR704">
        <v>10</v>
      </c>
      <c r="BS704" t="s">
        <v>133</v>
      </c>
      <c r="BT704">
        <v>1</v>
      </c>
      <c r="BU704" t="s">
        <v>123</v>
      </c>
      <c r="BV704">
        <f>IF(fun[[#This Row],[FireplaceQu]]="Ex",5,IF(fun[[#This Row],[FireplaceQu]]="Gd",4,IF(fun[[#This Row],[FireplaceQu]]="TA",3,IF(fun[[#This Row],[FireplaceQu]]="Fa",2,0))))</f>
        <v>4</v>
      </c>
      <c r="BW704" t="s">
        <v>182</v>
      </c>
      <c r="BX704">
        <v>2006</v>
      </c>
      <c r="BY704" t="s">
        <v>183</v>
      </c>
      <c r="BZ704">
        <v>3</v>
      </c>
      <c r="CA704">
        <v>666</v>
      </c>
      <c r="CB704" t="s">
        <v>124</v>
      </c>
      <c r="CC704">
        <f>IF(fun[[#This Row],[GarageQual]]="Ex",5,IF(fun[[#This Row],[GarageQual]]="Gd",4,IF(fun[[#This Row],[GarageQual]]="TA",3,IF(fun[[#This Row],[GarageQual]]="Fa",2,IF(fun[[#This Row],[GarageQual]]="Po",1,0)))))</f>
        <v>3</v>
      </c>
      <c r="CD704" t="s">
        <v>124</v>
      </c>
      <c r="CE704">
        <f>IF(fun[[#This Row],[GarageCond]]="Ex",5,IF(fun[[#This Row],[GarageCond]]="Gd",4,IF(fun[[#This Row],[GarageCond]]="TA",3,IF(fun[[#This Row],[GarageCond]]="Fa",2,IF(fun[[#This Row],[GarageCond]]="Po",1,0)))))</f>
        <v>3</v>
      </c>
      <c r="CF704" t="s">
        <v>131</v>
      </c>
      <c r="CG704">
        <v>324</v>
      </c>
      <c r="CH704">
        <v>100</v>
      </c>
      <c r="CI704">
        <v>0</v>
      </c>
      <c r="CJ704">
        <v>0</v>
      </c>
      <c r="CK704">
        <v>0</v>
      </c>
      <c r="CL704">
        <f>(0.5*fun[[#This Row],[WoodDeckSF]])+fun[[#This Row],[OpenPorchSF]]+(2*fun[[#This Row],[EnclosedPorch]])+(1.5*fun[[#This Row],[3SsnPorch]])+fun[[#This Row],[ScreenPorch]]</f>
        <v>262</v>
      </c>
      <c r="CM704">
        <v>0</v>
      </c>
      <c r="CN704" t="s">
        <v>109</v>
      </c>
      <c r="CO704">
        <f>IF(fun[[#This Row],[PoolQC]]="Ex",5,IF(fun[[#This Row],[PoolQC]]="Gd",4,IF(fun[[#This Row],[PoolQC]]="TA",3,IF(fun[[#This Row],[PoolQC]]="Fa",2,IF(fun[[#This Row],[PoolQC]]="Po",1,0)))))</f>
        <v>0</v>
      </c>
      <c r="CP704" t="s">
        <v>109</v>
      </c>
      <c r="CQ704" t="s">
        <v>109</v>
      </c>
      <c r="CR704">
        <v>0</v>
      </c>
      <c r="CS704">
        <v>7</v>
      </c>
      <c r="CT704">
        <v>2006</v>
      </c>
      <c r="CU704" t="s">
        <v>184</v>
      </c>
      <c r="CV704" t="s">
        <v>185</v>
      </c>
      <c r="CW704">
        <f>COUNTIF(fun[[#This Row],[Id]:[SaleCondition]],0)</f>
        <v>16</v>
      </c>
      <c r="CX704">
        <f>COUNTIF(fun[[#This Row],[Id]:[SaleCondition]],"NA")</f>
        <v>4</v>
      </c>
      <c r="CY704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704">
        <f>fun[NUM_ExCond]+fun[NUM_BsmtCond]+fun[NUM_GarCond]</f>
        <v>10</v>
      </c>
      <c r="DA7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7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84.916666666666657</v>
      </c>
      <c r="DC704">
        <v>361919</v>
      </c>
    </row>
    <row r="705" spans="1:107" x14ac:dyDescent="0.25">
      <c r="A705">
        <v>704</v>
      </c>
      <c r="B705">
        <v>190</v>
      </c>
      <c r="C705" t="s">
        <v>168</v>
      </c>
      <c r="D705">
        <f>IF(fun[[#This Row],[MSZoning]]="RL",1,0)</f>
        <v>0</v>
      </c>
      <c r="E705">
        <f>IF(fun[[#This Row],[rl]]="RM",1,0)</f>
        <v>0</v>
      </c>
      <c r="F705">
        <f>IF(fun[[#This Row],[rm]]="RH",1,0)</f>
        <v>0</v>
      </c>
      <c r="G705">
        <f>IF(fun[[#This Row],[rh]]="C (all)",1,0)</f>
        <v>0</v>
      </c>
      <c r="H705">
        <v>76</v>
      </c>
      <c r="I705">
        <f>IF(fun[[#This Row],[LotFrontage]]="NA",0,fun[[#This Row],[LotFrontage]])</f>
        <v>76</v>
      </c>
      <c r="J705">
        <v>7630</v>
      </c>
      <c r="K705" t="s">
        <v>108</v>
      </c>
      <c r="L705" t="s">
        <v>109</v>
      </c>
      <c r="M705" t="s">
        <v>110</v>
      </c>
      <c r="N705" t="s">
        <v>111</v>
      </c>
      <c r="O705" t="s">
        <v>112</v>
      </c>
      <c r="P705" t="s">
        <v>113</v>
      </c>
      <c r="Q705" t="s">
        <v>114</v>
      </c>
      <c r="R705" t="s">
        <v>169</v>
      </c>
      <c r="S705" t="s">
        <v>140</v>
      </c>
      <c r="T705" t="s">
        <v>116</v>
      </c>
      <c r="U705" t="s">
        <v>175</v>
      </c>
      <c r="V705" t="s">
        <v>118</v>
      </c>
      <c r="W705">
        <v>5</v>
      </c>
      <c r="X705">
        <v>9</v>
      </c>
      <c r="Y705">
        <v>1900</v>
      </c>
      <c r="Z705">
        <v>1996</v>
      </c>
      <c r="AA705" t="s">
        <v>119</v>
      </c>
      <c r="AB705" t="s">
        <v>120</v>
      </c>
      <c r="AC705" t="s">
        <v>150</v>
      </c>
      <c r="AD705" t="s">
        <v>150</v>
      </c>
      <c r="AE705" t="s">
        <v>143</v>
      </c>
      <c r="AF705">
        <v>0</v>
      </c>
      <c r="AG705" t="s">
        <v>124</v>
      </c>
      <c r="AH705">
        <f>IF(fun[[#This Row],[ExterQual]]="Ex",5,IF(fun[[#This Row],[ExterQual]]="Gd",4,IF(fun[[#This Row],[ExterQual]]="TA",3,IF(fun[[#This Row],[ExterQual]]="Fa",2,1))))</f>
        <v>3</v>
      </c>
      <c r="AI705" t="s">
        <v>123</v>
      </c>
      <c r="AJ705">
        <f>IF(fun[[#This Row],[ExterCond]]="Ex",5,IF(fun[[#This Row],[ExterCond]]="Gd",4,IF(fun[[#This Row],[ExterCond]]="TA",3,IF(fun[[#This Row],[ExterCond]]="Fa",2,1))))</f>
        <v>4</v>
      </c>
      <c r="AK705" t="s">
        <v>152</v>
      </c>
      <c r="AL705" t="s">
        <v>123</v>
      </c>
      <c r="AM705">
        <f>IF(fun[[#This Row],[BsmtQual]]="Ex",5,IF(fun[[#This Row],[BsmtQual]]="Gd",4,IF(fun[[#This Row],[BsmtQual]]="TA",3,IF(fun[[#This Row],[BsmtQual]]="Fa",2,IF(fun[[#This Row],[BsmtQual]]="Po",1,0)))))</f>
        <v>4</v>
      </c>
      <c r="AN705" t="s">
        <v>124</v>
      </c>
      <c r="AO705">
        <f>IF(fun[[#This Row],[BsmtCond]]="Ex",5,IF(fun[[#This Row],[BsmtCond]]="Gd",4,IF(fun[[#This Row],[BsmtCond]]="TA",3,IF(fun[[#This Row],[BsmtCond]]="Fa",2,IF(fun[[#This Row],[BsmtCond]]="Po",1,0)))))</f>
        <v>3</v>
      </c>
      <c r="AP705" t="s">
        <v>126</v>
      </c>
      <c r="AQ705">
        <f>IF(fun[[#This Row],[BsmtExposure]]="Gd",3,IF(fun[[#This Row],[BsmtExposure]]="Av",2,IF(fun[[#This Row],[BsmtExposure]]="Mn",1,0)))</f>
        <v>0</v>
      </c>
      <c r="AR705" t="s">
        <v>128</v>
      </c>
      <c r="AS705">
        <v>0</v>
      </c>
      <c r="AT705" t="s">
        <v>128</v>
      </c>
      <c r="AU705">
        <v>0</v>
      </c>
      <c r="AV705">
        <v>360</v>
      </c>
      <c r="AW705">
        <v>360</v>
      </c>
      <c r="AX705" t="s">
        <v>129</v>
      </c>
      <c r="AY705" t="s">
        <v>123</v>
      </c>
      <c r="AZ705">
        <f>IF(fun[[#This Row],[HeatingQC]]="Ex",5,IF(fun[[#This Row],[HeatingQC]]="Gd",4,IF(fun[[#This Row],[HeatingQC]]="TA",3,IF(fun[[#This Row],[HeatingQC]]="Fa",2,IF(fun[[#This Row],[HeatingQC]]="Po",1,0)))))</f>
        <v>4</v>
      </c>
      <c r="BA705" t="s">
        <v>131</v>
      </c>
      <c r="BB705" t="s">
        <v>132</v>
      </c>
      <c r="BC705">
        <v>1032</v>
      </c>
      <c r="BD705">
        <v>780</v>
      </c>
      <c r="BE705">
        <v>0</v>
      </c>
      <c r="BF705">
        <v>1812</v>
      </c>
      <c r="BG705">
        <f>LOG(fun[[#This Row],[GrLivArea]])</f>
        <v>3.2581581933407944</v>
      </c>
      <c r="BH705">
        <v>0</v>
      </c>
      <c r="BI705">
        <v>0</v>
      </c>
      <c r="BJ705">
        <f>fun[[#This Row],[BsmtFullBath]]+(0.5*fun[[#This Row],[BsmtHalfBath]])</f>
        <v>0</v>
      </c>
      <c r="BK705">
        <v>2</v>
      </c>
      <c r="BL705">
        <v>0</v>
      </c>
      <c r="BM705">
        <f>fun[[#This Row],[HalfBath]]+fun[[#This Row],[TOTBaseBath]]+fun[[#This Row],[FullBath]]</f>
        <v>2</v>
      </c>
      <c r="BN705">
        <v>4</v>
      </c>
      <c r="BO705">
        <v>2</v>
      </c>
      <c r="BP705" t="s">
        <v>123</v>
      </c>
      <c r="BQ705">
        <f>IF(fun[[#This Row],[KitchenQual]]="Ex",5,IF(fun[[#This Row],[KitchenQual]]="Gd",4,IF(fun[[#This Row],[KitchenQual]]="TA",3,IF(fun[[#This Row],[KitchenQual]]="Fa",2,0))))</f>
        <v>4</v>
      </c>
      <c r="BR705">
        <v>8</v>
      </c>
      <c r="BS705" t="s">
        <v>133</v>
      </c>
      <c r="BT705">
        <v>1</v>
      </c>
      <c r="BU705" t="s">
        <v>238</v>
      </c>
      <c r="BV705">
        <f>IF(fun[[#This Row],[FireplaceQu]]="Ex",5,IF(fun[[#This Row],[FireplaceQu]]="Gd",4,IF(fun[[#This Row],[FireplaceQu]]="TA",3,IF(fun[[#This Row],[FireplaceQu]]="Fa",2,0))))</f>
        <v>0</v>
      </c>
      <c r="BW705" t="s">
        <v>153</v>
      </c>
      <c r="BX705">
        <v>1999</v>
      </c>
      <c r="BY705" t="s">
        <v>128</v>
      </c>
      <c r="BZ705">
        <v>2</v>
      </c>
      <c r="CA705">
        <v>672</v>
      </c>
      <c r="CB705" t="s">
        <v>124</v>
      </c>
      <c r="CC705">
        <f>IF(fun[[#This Row],[GarageQual]]="Ex",5,IF(fun[[#This Row],[GarageQual]]="Gd",4,IF(fun[[#This Row],[GarageQual]]="TA",3,IF(fun[[#This Row],[GarageQual]]="Fa",2,IF(fun[[#This Row],[GarageQual]]="Po",1,0)))))</f>
        <v>3</v>
      </c>
      <c r="CD705" t="s">
        <v>124</v>
      </c>
      <c r="CE705">
        <f>IF(fun[[#This Row],[GarageCond]]="Ex",5,IF(fun[[#This Row],[GarageCond]]="Gd",4,IF(fun[[#This Row],[GarageCond]]="TA",3,IF(fun[[#This Row],[GarageCond]]="Fa",2,IF(fun[[#This Row],[GarageCond]]="Po",1,0)))))</f>
        <v>3</v>
      </c>
      <c r="CF705" t="s">
        <v>203</v>
      </c>
      <c r="CG705">
        <v>344</v>
      </c>
      <c r="CH705">
        <v>0</v>
      </c>
      <c r="CI705">
        <v>40</v>
      </c>
      <c r="CJ705">
        <v>0</v>
      </c>
      <c r="CK705">
        <v>0</v>
      </c>
      <c r="CL705">
        <f>(0.5*fun[[#This Row],[WoodDeckSF]])+fun[[#This Row],[OpenPorchSF]]+(2*fun[[#This Row],[EnclosedPorch]])+(1.5*fun[[#This Row],[3SsnPorch]])+fun[[#This Row],[ScreenPorch]]</f>
        <v>252</v>
      </c>
      <c r="CM705">
        <v>0</v>
      </c>
      <c r="CN705" t="s">
        <v>109</v>
      </c>
      <c r="CO705">
        <f>IF(fun[[#This Row],[PoolQC]]="Ex",5,IF(fun[[#This Row],[PoolQC]]="Gd",4,IF(fun[[#This Row],[PoolQC]]="TA",3,IF(fun[[#This Row],[PoolQC]]="Fa",2,IF(fun[[#This Row],[PoolQC]]="Po",1,0)))))</f>
        <v>0</v>
      </c>
      <c r="CP705" t="s">
        <v>160</v>
      </c>
      <c r="CQ705" t="s">
        <v>109</v>
      </c>
      <c r="CR705">
        <v>0</v>
      </c>
      <c r="CS705">
        <v>5</v>
      </c>
      <c r="CT705">
        <v>2010</v>
      </c>
      <c r="CU705" t="s">
        <v>136</v>
      </c>
      <c r="CV705" t="s">
        <v>137</v>
      </c>
      <c r="CW705">
        <f>COUNTIF(fun[[#This Row],[Id]:[SaleCondition]],0)</f>
        <v>20</v>
      </c>
      <c r="CX705">
        <f>COUNTIF(fun[[#This Row],[Id]:[SaleCondition]],"NA")</f>
        <v>3</v>
      </c>
      <c r="CY705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705">
        <f>fun[NUM_ExCond]+fun[NUM_BsmtCond]+fun[NUM_GarCond]</f>
        <v>10</v>
      </c>
      <c r="DA7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7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705">
        <v>140000</v>
      </c>
    </row>
    <row r="706" spans="1:107" x14ac:dyDescent="0.25">
      <c r="A706">
        <v>705</v>
      </c>
      <c r="B706">
        <v>20</v>
      </c>
      <c r="C706" t="s">
        <v>107</v>
      </c>
      <c r="D706">
        <f>IF(fun[[#This Row],[MSZoning]]="RL",1,0)</f>
        <v>1</v>
      </c>
      <c r="E706">
        <f>IF(fun[[#This Row],[rl]]="RM",1,0)</f>
        <v>0</v>
      </c>
      <c r="F706">
        <f>IF(fun[[#This Row],[rm]]="RH",1,0)</f>
        <v>0</v>
      </c>
      <c r="G706">
        <f>IF(fun[[#This Row],[rh]]="C (all)",1,0)</f>
        <v>0</v>
      </c>
      <c r="H706">
        <v>70</v>
      </c>
      <c r="I706">
        <f>IF(fun[[#This Row],[LotFrontage]]="NA",0,fun[[#This Row],[LotFrontage]])</f>
        <v>70</v>
      </c>
      <c r="J706">
        <v>8400</v>
      </c>
      <c r="K706" t="s">
        <v>108</v>
      </c>
      <c r="L706" t="s">
        <v>109</v>
      </c>
      <c r="M706" t="s">
        <v>110</v>
      </c>
      <c r="N706" t="s">
        <v>111</v>
      </c>
      <c r="O706" t="s">
        <v>112</v>
      </c>
      <c r="P706" t="s">
        <v>113</v>
      </c>
      <c r="Q706" t="s">
        <v>114</v>
      </c>
      <c r="R706" t="s">
        <v>115</v>
      </c>
      <c r="S706" t="s">
        <v>116</v>
      </c>
      <c r="T706" t="s">
        <v>116</v>
      </c>
      <c r="U706" t="s">
        <v>117</v>
      </c>
      <c r="V706" t="s">
        <v>141</v>
      </c>
      <c r="W706">
        <v>7</v>
      </c>
      <c r="X706">
        <v>5</v>
      </c>
      <c r="Y706">
        <v>2004</v>
      </c>
      <c r="Z706">
        <v>2005</v>
      </c>
      <c r="AA706" t="s">
        <v>119</v>
      </c>
      <c r="AB706" t="s">
        <v>120</v>
      </c>
      <c r="AC706" t="s">
        <v>121</v>
      </c>
      <c r="AD706" t="s">
        <v>121</v>
      </c>
      <c r="AE706" t="s">
        <v>122</v>
      </c>
      <c r="AF706">
        <v>109</v>
      </c>
      <c r="AG706" t="s">
        <v>123</v>
      </c>
      <c r="AH706">
        <f>IF(fun[[#This Row],[ExterQual]]="Ex",5,IF(fun[[#This Row],[ExterQual]]="Gd",4,IF(fun[[#This Row],[ExterQual]]="TA",3,IF(fun[[#This Row],[ExterQual]]="Fa",2,1))))</f>
        <v>4</v>
      </c>
      <c r="AI706" t="s">
        <v>124</v>
      </c>
      <c r="AJ706">
        <f>IF(fun[[#This Row],[ExterCond]]="Ex",5,IF(fun[[#This Row],[ExterCond]]="Gd",4,IF(fun[[#This Row],[ExterCond]]="TA",3,IF(fun[[#This Row],[ExterCond]]="Fa",2,1))))</f>
        <v>3</v>
      </c>
      <c r="AK706" t="s">
        <v>125</v>
      </c>
      <c r="AL706" t="s">
        <v>123</v>
      </c>
      <c r="AM706">
        <f>IF(fun[[#This Row],[BsmtQual]]="Ex",5,IF(fun[[#This Row],[BsmtQual]]="Gd",4,IF(fun[[#This Row],[BsmtQual]]="TA",3,IF(fun[[#This Row],[BsmtQual]]="Fa",2,IF(fun[[#This Row],[BsmtQual]]="Po",1,0)))))</f>
        <v>4</v>
      </c>
      <c r="AN706" t="s">
        <v>124</v>
      </c>
      <c r="AO706">
        <f>IF(fun[[#This Row],[BsmtCond]]="Ex",5,IF(fun[[#This Row],[BsmtCond]]="Gd",4,IF(fun[[#This Row],[BsmtCond]]="TA",3,IF(fun[[#This Row],[BsmtCond]]="Fa",2,IF(fun[[#This Row],[BsmtCond]]="Po",1,0)))))</f>
        <v>3</v>
      </c>
      <c r="AP706" t="s">
        <v>156</v>
      </c>
      <c r="AQ706">
        <f>IF(fun[[#This Row],[BsmtExposure]]="Gd",3,IF(fun[[#This Row],[BsmtExposure]]="Av",2,IF(fun[[#This Row],[BsmtExposure]]="Mn",1,0)))</f>
        <v>2</v>
      </c>
      <c r="AR706" t="s">
        <v>127</v>
      </c>
      <c r="AS706">
        <v>712</v>
      </c>
      <c r="AT706" t="s">
        <v>128</v>
      </c>
      <c r="AU706">
        <v>0</v>
      </c>
      <c r="AV706">
        <v>761</v>
      </c>
      <c r="AW706">
        <v>1473</v>
      </c>
      <c r="AX706" t="s">
        <v>129</v>
      </c>
      <c r="AY706" t="s">
        <v>130</v>
      </c>
      <c r="AZ706">
        <f>IF(fun[[#This Row],[HeatingQC]]="Ex",5,IF(fun[[#This Row],[HeatingQC]]="Gd",4,IF(fun[[#This Row],[HeatingQC]]="TA",3,IF(fun[[#This Row],[HeatingQC]]="Fa",2,IF(fun[[#This Row],[HeatingQC]]="Po",1,0)))))</f>
        <v>5</v>
      </c>
      <c r="BA706" t="s">
        <v>131</v>
      </c>
      <c r="BB706" t="s">
        <v>132</v>
      </c>
      <c r="BC706">
        <v>1484</v>
      </c>
      <c r="BD706">
        <v>0</v>
      </c>
      <c r="BE706">
        <v>0</v>
      </c>
      <c r="BF706">
        <v>1484</v>
      </c>
      <c r="BG706">
        <f>LOG(fun[[#This Row],[GrLivArea]])</f>
        <v>3.1714339009430081</v>
      </c>
      <c r="BH706">
        <v>1</v>
      </c>
      <c r="BI706">
        <v>0</v>
      </c>
      <c r="BJ706">
        <f>fun[[#This Row],[BsmtFullBath]]+(0.5*fun[[#This Row],[BsmtHalfBath]])</f>
        <v>1</v>
      </c>
      <c r="BK706">
        <v>2</v>
      </c>
      <c r="BL706">
        <v>0</v>
      </c>
      <c r="BM706">
        <f>fun[[#This Row],[HalfBath]]+fun[[#This Row],[TOTBaseBath]]+fun[[#This Row],[FullBath]]</f>
        <v>3</v>
      </c>
      <c r="BN706">
        <v>3</v>
      </c>
      <c r="BO706">
        <v>1</v>
      </c>
      <c r="BP706" t="s">
        <v>123</v>
      </c>
      <c r="BQ706">
        <f>IF(fun[[#This Row],[KitchenQual]]="Ex",5,IF(fun[[#This Row],[KitchenQual]]="Gd",4,IF(fun[[#This Row],[KitchenQual]]="TA",3,IF(fun[[#This Row],[KitchenQual]]="Fa",2,0))))</f>
        <v>4</v>
      </c>
      <c r="BR706">
        <v>7</v>
      </c>
      <c r="BS706" t="s">
        <v>133</v>
      </c>
      <c r="BT706">
        <v>0</v>
      </c>
      <c r="BU706" t="s">
        <v>109</v>
      </c>
      <c r="BV706">
        <f>IF(fun[[#This Row],[FireplaceQu]]="Ex",5,IF(fun[[#This Row],[FireplaceQu]]="Gd",4,IF(fun[[#This Row],[FireplaceQu]]="TA",3,IF(fun[[#This Row],[FireplaceQu]]="Fa",2,0))))</f>
        <v>0</v>
      </c>
      <c r="BW706" t="s">
        <v>134</v>
      </c>
      <c r="BX706">
        <v>2004</v>
      </c>
      <c r="BY706" t="s">
        <v>135</v>
      </c>
      <c r="BZ706">
        <v>2</v>
      </c>
      <c r="CA706">
        <v>606</v>
      </c>
      <c r="CB706" t="s">
        <v>124</v>
      </c>
      <c r="CC706">
        <f>IF(fun[[#This Row],[GarageQual]]="Ex",5,IF(fun[[#This Row],[GarageQual]]="Gd",4,IF(fun[[#This Row],[GarageQual]]="TA",3,IF(fun[[#This Row],[GarageQual]]="Fa",2,IF(fun[[#This Row],[GarageQual]]="Po",1,0)))))</f>
        <v>3</v>
      </c>
      <c r="CD706" t="s">
        <v>124</v>
      </c>
      <c r="CE706">
        <f>IF(fun[[#This Row],[GarageCond]]="Ex",5,IF(fun[[#This Row],[GarageCond]]="Gd",4,IF(fun[[#This Row],[GarageCond]]="TA",3,IF(fun[[#This Row],[GarageCond]]="Fa",2,IF(fun[[#This Row],[GarageCond]]="Po",1,0)))))</f>
        <v>3</v>
      </c>
      <c r="CF706" t="s">
        <v>131</v>
      </c>
      <c r="CG706">
        <v>0</v>
      </c>
      <c r="CH706">
        <v>35</v>
      </c>
      <c r="CI706">
        <v>0</v>
      </c>
      <c r="CJ706">
        <v>144</v>
      </c>
      <c r="CK706">
        <v>0</v>
      </c>
      <c r="CL706">
        <f>(0.5*fun[[#This Row],[WoodDeckSF]])+fun[[#This Row],[OpenPorchSF]]+(2*fun[[#This Row],[EnclosedPorch]])+(1.5*fun[[#This Row],[3SsnPorch]])+fun[[#This Row],[ScreenPorch]]</f>
        <v>251</v>
      </c>
      <c r="CM706">
        <v>0</v>
      </c>
      <c r="CN706" t="s">
        <v>109</v>
      </c>
      <c r="CO706">
        <f>IF(fun[[#This Row],[PoolQC]]="Ex",5,IF(fun[[#This Row],[PoolQC]]="Gd",4,IF(fun[[#This Row],[PoolQC]]="TA",3,IF(fun[[#This Row],[PoolQC]]="Fa",2,IF(fun[[#This Row],[PoolQC]]="Po",1,0)))))</f>
        <v>0</v>
      </c>
      <c r="CP706" t="s">
        <v>109</v>
      </c>
      <c r="CQ706" t="s">
        <v>109</v>
      </c>
      <c r="CR706">
        <v>0</v>
      </c>
      <c r="CS706">
        <v>5</v>
      </c>
      <c r="CT706">
        <v>2010</v>
      </c>
      <c r="CU706" t="s">
        <v>136</v>
      </c>
      <c r="CV706" t="s">
        <v>137</v>
      </c>
      <c r="CW706">
        <f>COUNTIF(fun[[#This Row],[Id]:[SaleCondition]],0)</f>
        <v>16</v>
      </c>
      <c r="CX706">
        <f>COUNTIF(fun[[#This Row],[Id]:[SaleCondition]],"NA")</f>
        <v>5</v>
      </c>
      <c r="CY70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06">
        <f>fun[NUM_ExCond]+fun[NUM_BsmtCond]+fun[NUM_GarCond]</f>
        <v>9</v>
      </c>
      <c r="DA7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7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706">
        <v>213000</v>
      </c>
    </row>
    <row r="707" spans="1:107" x14ac:dyDescent="0.25">
      <c r="A707">
        <v>706</v>
      </c>
      <c r="B707">
        <v>190</v>
      </c>
      <c r="C707" t="s">
        <v>168</v>
      </c>
      <c r="D707">
        <f>IF(fun[[#This Row],[MSZoning]]="RL",1,0)</f>
        <v>0</v>
      </c>
      <c r="E707">
        <f>IF(fun[[#This Row],[rl]]="RM",1,0)</f>
        <v>0</v>
      </c>
      <c r="F707">
        <f>IF(fun[[#This Row],[rm]]="RH",1,0)</f>
        <v>0</v>
      </c>
      <c r="G707">
        <f>IF(fun[[#This Row],[rh]]="C (all)",1,0)</f>
        <v>0</v>
      </c>
      <c r="H707">
        <v>70</v>
      </c>
      <c r="I707">
        <f>IF(fun[[#This Row],[LotFrontage]]="NA",0,fun[[#This Row],[LotFrontage]])</f>
        <v>70</v>
      </c>
      <c r="J707">
        <v>5600</v>
      </c>
      <c r="K707" t="s">
        <v>108</v>
      </c>
      <c r="L707" t="s">
        <v>109</v>
      </c>
      <c r="M707" t="s">
        <v>110</v>
      </c>
      <c r="N707" t="s">
        <v>111</v>
      </c>
      <c r="O707" t="s">
        <v>112</v>
      </c>
      <c r="P707" t="s">
        <v>113</v>
      </c>
      <c r="Q707" t="s">
        <v>114</v>
      </c>
      <c r="R707" t="s">
        <v>202</v>
      </c>
      <c r="S707" t="s">
        <v>116</v>
      </c>
      <c r="T707" t="s">
        <v>116</v>
      </c>
      <c r="U707" t="s">
        <v>175</v>
      </c>
      <c r="V707" t="s">
        <v>118</v>
      </c>
      <c r="W707">
        <v>4</v>
      </c>
      <c r="X707">
        <v>5</v>
      </c>
      <c r="Y707">
        <v>1930</v>
      </c>
      <c r="Z707">
        <v>1950</v>
      </c>
      <c r="AA707" t="s">
        <v>178</v>
      </c>
      <c r="AB707" t="s">
        <v>120</v>
      </c>
      <c r="AC707" t="s">
        <v>121</v>
      </c>
      <c r="AD707" t="s">
        <v>151</v>
      </c>
      <c r="AE707" t="s">
        <v>143</v>
      </c>
      <c r="AF707">
        <v>0</v>
      </c>
      <c r="AG707" t="s">
        <v>173</v>
      </c>
      <c r="AH707">
        <f>IF(fun[[#This Row],[ExterQual]]="Ex",5,IF(fun[[#This Row],[ExterQual]]="Gd",4,IF(fun[[#This Row],[ExterQual]]="TA",3,IF(fun[[#This Row],[ExterQual]]="Fa",2,1))))</f>
        <v>2</v>
      </c>
      <c r="AI707" t="s">
        <v>173</v>
      </c>
      <c r="AJ707">
        <f>IF(fun[[#This Row],[ExterCond]]="Ex",5,IF(fun[[#This Row],[ExterCond]]="Gd",4,IF(fun[[#This Row],[ExterCond]]="TA",3,IF(fun[[#This Row],[ExterCond]]="Fa",2,1))))</f>
        <v>2</v>
      </c>
      <c r="AK707" t="s">
        <v>194</v>
      </c>
      <c r="AL707" t="s">
        <v>109</v>
      </c>
      <c r="AM707">
        <f>IF(fun[[#This Row],[BsmtQual]]="Ex",5,IF(fun[[#This Row],[BsmtQual]]="Gd",4,IF(fun[[#This Row],[BsmtQual]]="TA",3,IF(fun[[#This Row],[BsmtQual]]="Fa",2,IF(fun[[#This Row],[BsmtQual]]="Po",1,0)))))</f>
        <v>0</v>
      </c>
      <c r="AN707" t="s">
        <v>109</v>
      </c>
      <c r="AO707">
        <f>IF(fun[[#This Row],[BsmtCond]]="Ex",5,IF(fun[[#This Row],[BsmtCond]]="Gd",4,IF(fun[[#This Row],[BsmtCond]]="TA",3,IF(fun[[#This Row],[BsmtCond]]="Fa",2,IF(fun[[#This Row],[BsmtCond]]="Po",1,0)))))</f>
        <v>0</v>
      </c>
      <c r="AP707" t="s">
        <v>109</v>
      </c>
      <c r="AQ707">
        <f>IF(fun[[#This Row],[BsmtExposure]]="Gd",3,IF(fun[[#This Row],[BsmtExposure]]="Av",2,IF(fun[[#This Row],[BsmtExposure]]="Mn",1,0)))</f>
        <v>0</v>
      </c>
      <c r="AR707" t="s">
        <v>109</v>
      </c>
      <c r="AS707">
        <v>0</v>
      </c>
      <c r="AT707" t="s">
        <v>109</v>
      </c>
      <c r="AU707">
        <v>0</v>
      </c>
      <c r="AV707">
        <v>0</v>
      </c>
      <c r="AW707">
        <v>0</v>
      </c>
      <c r="AX707" t="s">
        <v>129</v>
      </c>
      <c r="AY707" t="s">
        <v>173</v>
      </c>
      <c r="AZ707">
        <f>IF(fun[[#This Row],[HeatingQC]]="Ex",5,IF(fun[[#This Row],[HeatingQC]]="Gd",4,IF(fun[[#This Row],[HeatingQC]]="TA",3,IF(fun[[#This Row],[HeatingQC]]="Fa",2,IF(fun[[#This Row],[HeatingQC]]="Po",1,0)))))</f>
        <v>2</v>
      </c>
      <c r="BA707" t="s">
        <v>203</v>
      </c>
      <c r="BB707" t="s">
        <v>132</v>
      </c>
      <c r="BC707">
        <v>372</v>
      </c>
      <c r="BD707">
        <v>720</v>
      </c>
      <c r="BE707">
        <v>0</v>
      </c>
      <c r="BF707">
        <v>1092</v>
      </c>
      <c r="BG707">
        <f>LOG(fun[[#This Row],[GrLivArea]])</f>
        <v>3.0382226383687185</v>
      </c>
      <c r="BH707">
        <v>0</v>
      </c>
      <c r="BI707">
        <v>0</v>
      </c>
      <c r="BJ707">
        <f>fun[[#This Row],[BsmtFullBath]]+(0.5*fun[[#This Row],[BsmtHalfBath]])</f>
        <v>0</v>
      </c>
      <c r="BK707">
        <v>2</v>
      </c>
      <c r="BL707">
        <v>0</v>
      </c>
      <c r="BM707">
        <f>fun[[#This Row],[HalfBath]]+fun[[#This Row],[TOTBaseBath]]+fun[[#This Row],[FullBath]]</f>
        <v>2</v>
      </c>
      <c r="BN707">
        <v>3</v>
      </c>
      <c r="BO707">
        <v>2</v>
      </c>
      <c r="BP707" t="s">
        <v>173</v>
      </c>
      <c r="BQ707">
        <f>IF(fun[[#This Row],[KitchenQual]]="Ex",5,IF(fun[[#This Row],[KitchenQual]]="Gd",4,IF(fun[[#This Row],[KitchenQual]]="TA",3,IF(fun[[#This Row],[KitchenQual]]="Fa",2,0))))</f>
        <v>2</v>
      </c>
      <c r="BR707">
        <v>7</v>
      </c>
      <c r="BS707" t="s">
        <v>220</v>
      </c>
      <c r="BT707">
        <v>0</v>
      </c>
      <c r="BU707" t="s">
        <v>109</v>
      </c>
      <c r="BV707">
        <f>IF(fun[[#This Row],[FireplaceQu]]="Ex",5,IF(fun[[#This Row],[FireplaceQu]]="Gd",4,IF(fun[[#This Row],[FireplaceQu]]="TA",3,IF(fun[[#This Row],[FireplaceQu]]="Fa",2,0))))</f>
        <v>0</v>
      </c>
      <c r="BW707" t="s">
        <v>109</v>
      </c>
      <c r="BX707" t="s">
        <v>109</v>
      </c>
      <c r="BY707" t="s">
        <v>109</v>
      </c>
      <c r="BZ707">
        <v>0</v>
      </c>
      <c r="CA707">
        <v>0</v>
      </c>
      <c r="CB707" t="s">
        <v>109</v>
      </c>
      <c r="CC707">
        <f>IF(fun[[#This Row],[GarageQual]]="Ex",5,IF(fun[[#This Row],[GarageQual]]="Gd",4,IF(fun[[#This Row],[GarageQual]]="TA",3,IF(fun[[#This Row],[GarageQual]]="Fa",2,IF(fun[[#This Row],[GarageQual]]="Po",1,0)))))</f>
        <v>0</v>
      </c>
      <c r="CD707" t="s">
        <v>109</v>
      </c>
      <c r="CE707">
        <f>IF(fun[[#This Row],[GarageCond]]="Ex",5,IF(fun[[#This Row],[GarageCond]]="Gd",4,IF(fun[[#This Row],[GarageCond]]="TA",3,IF(fun[[#This Row],[GarageCond]]="Fa",2,IF(fun[[#This Row],[GarageCond]]="Po",1,0)))))</f>
        <v>0</v>
      </c>
      <c r="CF707" t="s">
        <v>203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f>(0.5*fun[[#This Row],[WoodDeckSF]])+fun[[#This Row],[OpenPorchSF]]+(2*fun[[#This Row],[EnclosedPorch]])+(1.5*fun[[#This Row],[3SsnPorch]])+fun[[#This Row],[ScreenPorch]]</f>
        <v>0</v>
      </c>
      <c r="CM707">
        <v>0</v>
      </c>
      <c r="CN707" t="s">
        <v>109</v>
      </c>
      <c r="CO707">
        <f>IF(fun[[#This Row],[PoolQC]]="Ex",5,IF(fun[[#This Row],[PoolQC]]="Gd",4,IF(fun[[#This Row],[PoolQC]]="TA",3,IF(fun[[#This Row],[PoolQC]]="Fa",2,IF(fun[[#This Row],[PoolQC]]="Po",1,0)))))</f>
        <v>0</v>
      </c>
      <c r="CP707" t="s">
        <v>109</v>
      </c>
      <c r="CQ707" t="s">
        <v>274</v>
      </c>
      <c r="CR707">
        <v>3500</v>
      </c>
      <c r="CS707">
        <v>7</v>
      </c>
      <c r="CT707">
        <v>2010</v>
      </c>
      <c r="CU707" t="s">
        <v>136</v>
      </c>
      <c r="CV707" t="s">
        <v>137</v>
      </c>
      <c r="CW707">
        <f>COUNTIF(fun[[#This Row],[Id]:[SaleCondition]],0)</f>
        <v>31</v>
      </c>
      <c r="CX707">
        <f>COUNTIF(fun[[#This Row],[Id]:[SaleCondition]],"NA")</f>
        <v>14</v>
      </c>
      <c r="CY707">
        <f>fun[[#This Row],[OverallQual]]+fun[[#This Row],[NUM_ExQual]]+fun[[#This Row],[NUM_BsmtQual]]+fun[[#This Row],[NUM_Heat]]+fun[[#This Row],[NUM_KitchQual]]+fun[[#This Row],[NUM_GarQual]]+fun[[#This Row],[NUM_Pool]]+fun[NUM_Fire]</f>
        <v>10</v>
      </c>
      <c r="CZ707">
        <f>fun[NUM_ExCond]+fun[NUM_BsmtCond]+fun[NUM_GarCond]</f>
        <v>2</v>
      </c>
      <c r="DA7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34</v>
      </c>
      <c r="DB7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30</v>
      </c>
      <c r="DC707">
        <v>55000</v>
      </c>
    </row>
    <row r="708" spans="1:107" x14ac:dyDescent="0.25">
      <c r="A708">
        <v>707</v>
      </c>
      <c r="B708">
        <v>20</v>
      </c>
      <c r="C708" t="s">
        <v>107</v>
      </c>
      <c r="D708">
        <f>IF(fun[[#This Row],[MSZoning]]="RL",1,0)</f>
        <v>1</v>
      </c>
      <c r="E708">
        <f>IF(fun[[#This Row],[rl]]="RM",1,0)</f>
        <v>0</v>
      </c>
      <c r="F708">
        <f>IF(fun[[#This Row],[rm]]="RH",1,0)</f>
        <v>0</v>
      </c>
      <c r="G708">
        <f>IF(fun[[#This Row],[rh]]="C (all)",1,0)</f>
        <v>0</v>
      </c>
      <c r="H708" t="s">
        <v>109</v>
      </c>
      <c r="I708">
        <f>IF(fun[[#This Row],[LotFrontage]]="NA",0,fun[[#This Row],[LotFrontage]])</f>
        <v>0</v>
      </c>
      <c r="J708">
        <v>115149</v>
      </c>
      <c r="K708" t="s">
        <v>108</v>
      </c>
      <c r="L708" t="s">
        <v>109</v>
      </c>
      <c r="M708" t="s">
        <v>186</v>
      </c>
      <c r="N708" t="s">
        <v>221</v>
      </c>
      <c r="O708" t="s">
        <v>112</v>
      </c>
      <c r="P708" t="s">
        <v>192</v>
      </c>
      <c r="Q708" t="s">
        <v>239</v>
      </c>
      <c r="R708" t="s">
        <v>231</v>
      </c>
      <c r="S708" t="s">
        <v>116</v>
      </c>
      <c r="T708" t="s">
        <v>116</v>
      </c>
      <c r="U708" t="s">
        <v>117</v>
      </c>
      <c r="V708" t="s">
        <v>141</v>
      </c>
      <c r="W708">
        <v>7</v>
      </c>
      <c r="X708">
        <v>5</v>
      </c>
      <c r="Y708">
        <v>1971</v>
      </c>
      <c r="Z708">
        <v>2002</v>
      </c>
      <c r="AA708" t="s">
        <v>119</v>
      </c>
      <c r="AB708" t="s">
        <v>120</v>
      </c>
      <c r="AC708" t="s">
        <v>187</v>
      </c>
      <c r="AD708" t="s">
        <v>187</v>
      </c>
      <c r="AE708" t="s">
        <v>163</v>
      </c>
      <c r="AF708">
        <v>351</v>
      </c>
      <c r="AG708" t="s">
        <v>124</v>
      </c>
      <c r="AH708">
        <f>IF(fun[[#This Row],[ExterQual]]="Ex",5,IF(fun[[#This Row],[ExterQual]]="Gd",4,IF(fun[[#This Row],[ExterQual]]="TA",3,IF(fun[[#This Row],[ExterQual]]="Fa",2,1))))</f>
        <v>3</v>
      </c>
      <c r="AI708" t="s">
        <v>124</v>
      </c>
      <c r="AJ708">
        <f>IF(fun[[#This Row],[ExterCond]]="Ex",5,IF(fun[[#This Row],[ExterCond]]="Gd",4,IF(fun[[#This Row],[ExterCond]]="TA",3,IF(fun[[#This Row],[ExterCond]]="Fa",2,1))))</f>
        <v>3</v>
      </c>
      <c r="AK708" t="s">
        <v>144</v>
      </c>
      <c r="AL708" t="s">
        <v>123</v>
      </c>
      <c r="AM708">
        <f>IF(fun[[#This Row],[BsmtQual]]="Ex",5,IF(fun[[#This Row],[BsmtQual]]="Gd",4,IF(fun[[#This Row],[BsmtQual]]="TA",3,IF(fun[[#This Row],[BsmtQual]]="Fa",2,IF(fun[[#This Row],[BsmtQual]]="Po",1,0)))))</f>
        <v>4</v>
      </c>
      <c r="AN708" t="s">
        <v>124</v>
      </c>
      <c r="AO708">
        <f>IF(fun[[#This Row],[BsmtCond]]="Ex",5,IF(fun[[#This Row],[BsmtCond]]="Gd",4,IF(fun[[#This Row],[BsmtCond]]="TA",3,IF(fun[[#This Row],[BsmtCond]]="Fa",2,IF(fun[[#This Row],[BsmtCond]]="Po",1,0)))))</f>
        <v>3</v>
      </c>
      <c r="AP708" t="s">
        <v>123</v>
      </c>
      <c r="AQ708">
        <f>IF(fun[[#This Row],[BsmtExposure]]="Gd",3,IF(fun[[#This Row],[BsmtExposure]]="Av",2,IF(fun[[#This Row],[BsmtExposure]]="Mn",1,0)))</f>
        <v>3</v>
      </c>
      <c r="AR708" t="s">
        <v>127</v>
      </c>
      <c r="AS708">
        <v>1219</v>
      </c>
      <c r="AT708" t="s">
        <v>128</v>
      </c>
      <c r="AU708">
        <v>0</v>
      </c>
      <c r="AV708">
        <v>424</v>
      </c>
      <c r="AW708">
        <v>1643</v>
      </c>
      <c r="AX708" t="s">
        <v>129</v>
      </c>
      <c r="AY708" t="s">
        <v>124</v>
      </c>
      <c r="AZ708">
        <f>IF(fun[[#This Row],[HeatingQC]]="Ex",5,IF(fun[[#This Row],[HeatingQC]]="Gd",4,IF(fun[[#This Row],[HeatingQC]]="TA",3,IF(fun[[#This Row],[HeatingQC]]="Fa",2,IF(fun[[#This Row],[HeatingQC]]="Po",1,0)))))</f>
        <v>3</v>
      </c>
      <c r="BA708" t="s">
        <v>131</v>
      </c>
      <c r="BB708" t="s">
        <v>132</v>
      </c>
      <c r="BC708">
        <v>1824</v>
      </c>
      <c r="BD708">
        <v>0</v>
      </c>
      <c r="BE708">
        <v>0</v>
      </c>
      <c r="BF708">
        <v>1824</v>
      </c>
      <c r="BG708">
        <f>LOG(fun[[#This Row],[GrLivArea]])</f>
        <v>3.2610248339923973</v>
      </c>
      <c r="BH708">
        <v>1</v>
      </c>
      <c r="BI708">
        <v>0</v>
      </c>
      <c r="BJ708">
        <f>fun[[#This Row],[BsmtFullBath]]+(0.5*fun[[#This Row],[BsmtHalfBath]])</f>
        <v>1</v>
      </c>
      <c r="BK708">
        <v>2</v>
      </c>
      <c r="BL708">
        <v>0</v>
      </c>
      <c r="BM708">
        <f>fun[[#This Row],[HalfBath]]+fun[[#This Row],[TOTBaseBath]]+fun[[#This Row],[FullBath]]</f>
        <v>3</v>
      </c>
      <c r="BN708">
        <v>2</v>
      </c>
      <c r="BO708">
        <v>1</v>
      </c>
      <c r="BP708" t="s">
        <v>123</v>
      </c>
      <c r="BQ708">
        <f>IF(fun[[#This Row],[KitchenQual]]="Ex",5,IF(fun[[#This Row],[KitchenQual]]="Gd",4,IF(fun[[#This Row],[KitchenQual]]="TA",3,IF(fun[[#This Row],[KitchenQual]]="Fa",2,0))))</f>
        <v>4</v>
      </c>
      <c r="BR708">
        <v>5</v>
      </c>
      <c r="BS708" t="s">
        <v>133</v>
      </c>
      <c r="BT708">
        <v>2</v>
      </c>
      <c r="BU708" t="s">
        <v>124</v>
      </c>
      <c r="BV708">
        <f>IF(fun[[#This Row],[FireplaceQu]]="Ex",5,IF(fun[[#This Row],[FireplaceQu]]="Gd",4,IF(fun[[#This Row],[FireplaceQu]]="TA",3,IF(fun[[#This Row],[FireplaceQu]]="Fa",2,0))))</f>
        <v>3</v>
      </c>
      <c r="BW708" t="s">
        <v>134</v>
      </c>
      <c r="BX708">
        <v>1971</v>
      </c>
      <c r="BY708" t="s">
        <v>128</v>
      </c>
      <c r="BZ708">
        <v>2</v>
      </c>
      <c r="CA708">
        <v>739</v>
      </c>
      <c r="CB708" t="s">
        <v>124</v>
      </c>
      <c r="CC708">
        <f>IF(fun[[#This Row],[GarageQual]]="Ex",5,IF(fun[[#This Row],[GarageQual]]="Gd",4,IF(fun[[#This Row],[GarageQual]]="TA",3,IF(fun[[#This Row],[GarageQual]]="Fa",2,IF(fun[[#This Row],[GarageQual]]="Po",1,0)))))</f>
        <v>3</v>
      </c>
      <c r="CD708" t="s">
        <v>124</v>
      </c>
      <c r="CE708">
        <f>IF(fun[[#This Row],[GarageCond]]="Ex",5,IF(fun[[#This Row],[GarageCond]]="Gd",4,IF(fun[[#This Row],[GarageCond]]="TA",3,IF(fun[[#This Row],[GarageCond]]="Fa",2,IF(fun[[#This Row],[GarageCond]]="Po",1,0)))))</f>
        <v>3</v>
      </c>
      <c r="CF708" t="s">
        <v>131</v>
      </c>
      <c r="CG708">
        <v>380</v>
      </c>
      <c r="CH708">
        <v>48</v>
      </c>
      <c r="CI708">
        <v>0</v>
      </c>
      <c r="CJ708">
        <v>0</v>
      </c>
      <c r="CK708">
        <v>0</v>
      </c>
      <c r="CL708">
        <f>(0.5*fun[[#This Row],[WoodDeckSF]])+fun[[#This Row],[OpenPorchSF]]+(2*fun[[#This Row],[EnclosedPorch]])+(1.5*fun[[#This Row],[3SsnPorch]])+fun[[#This Row],[ScreenPorch]]</f>
        <v>238</v>
      </c>
      <c r="CM708">
        <v>0</v>
      </c>
      <c r="CN708" t="s">
        <v>109</v>
      </c>
      <c r="CO708">
        <f>IF(fun[[#This Row],[PoolQC]]="Ex",5,IF(fun[[#This Row],[PoolQC]]="Gd",4,IF(fun[[#This Row],[PoolQC]]="TA",3,IF(fun[[#This Row],[PoolQC]]="Fa",2,IF(fun[[#This Row],[PoolQC]]="Po",1,0)))))</f>
        <v>0</v>
      </c>
      <c r="CP708" t="s">
        <v>109</v>
      </c>
      <c r="CQ708" t="s">
        <v>109</v>
      </c>
      <c r="CR708">
        <v>0</v>
      </c>
      <c r="CS708">
        <v>6</v>
      </c>
      <c r="CT708">
        <v>2007</v>
      </c>
      <c r="CU708" t="s">
        <v>136</v>
      </c>
      <c r="CV708" t="s">
        <v>137</v>
      </c>
      <c r="CW708">
        <f>COUNTIF(fun[[#This Row],[Id]:[SaleCondition]],0)</f>
        <v>15</v>
      </c>
      <c r="CX708">
        <f>COUNTIF(fun[[#This Row],[Id]:[SaleCondition]],"NA")</f>
        <v>5</v>
      </c>
      <c r="CY70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08">
        <f>fun[NUM_ExCond]+fun[NUM_BsmtCond]+fun[NUM_GarCond]</f>
        <v>9</v>
      </c>
      <c r="DA7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7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708">
        <v>302000</v>
      </c>
    </row>
    <row r="709" spans="1:107" x14ac:dyDescent="0.25">
      <c r="A709">
        <v>708</v>
      </c>
      <c r="B709">
        <v>120</v>
      </c>
      <c r="C709" t="s">
        <v>107</v>
      </c>
      <c r="D709">
        <f>IF(fun[[#This Row],[MSZoning]]="RL",1,0)</f>
        <v>1</v>
      </c>
      <c r="E709">
        <f>IF(fun[[#This Row],[rl]]="RM",1,0)</f>
        <v>0</v>
      </c>
      <c r="F709">
        <f>IF(fun[[#This Row],[rm]]="RH",1,0)</f>
        <v>0</v>
      </c>
      <c r="G709">
        <f>IF(fun[[#This Row],[rh]]="C (all)",1,0)</f>
        <v>0</v>
      </c>
      <c r="H709">
        <v>48</v>
      </c>
      <c r="I709">
        <f>IF(fun[[#This Row],[LotFrontage]]="NA",0,fun[[#This Row],[LotFrontage]])</f>
        <v>48</v>
      </c>
      <c r="J709">
        <v>6240</v>
      </c>
      <c r="K709" t="s">
        <v>108</v>
      </c>
      <c r="L709" t="s">
        <v>109</v>
      </c>
      <c r="M709" t="s">
        <v>110</v>
      </c>
      <c r="N709" t="s">
        <v>111</v>
      </c>
      <c r="O709" t="s">
        <v>112</v>
      </c>
      <c r="P709" t="s">
        <v>113</v>
      </c>
      <c r="Q709" t="s">
        <v>114</v>
      </c>
      <c r="R709" t="s">
        <v>180</v>
      </c>
      <c r="S709" t="s">
        <v>116</v>
      </c>
      <c r="T709" t="s">
        <v>116</v>
      </c>
      <c r="U709" t="s">
        <v>205</v>
      </c>
      <c r="V709" t="s">
        <v>141</v>
      </c>
      <c r="W709">
        <v>8</v>
      </c>
      <c r="X709">
        <v>5</v>
      </c>
      <c r="Y709">
        <v>2006</v>
      </c>
      <c r="Z709">
        <v>2006</v>
      </c>
      <c r="AA709" t="s">
        <v>178</v>
      </c>
      <c r="AB709" t="s">
        <v>120</v>
      </c>
      <c r="AC709" t="s">
        <v>142</v>
      </c>
      <c r="AD709" t="s">
        <v>142</v>
      </c>
      <c r="AE709" t="s">
        <v>122</v>
      </c>
      <c r="AF709">
        <v>176</v>
      </c>
      <c r="AG709" t="s">
        <v>123</v>
      </c>
      <c r="AH709">
        <f>IF(fun[[#This Row],[ExterQual]]="Ex",5,IF(fun[[#This Row],[ExterQual]]="Gd",4,IF(fun[[#This Row],[ExterQual]]="TA",3,IF(fun[[#This Row],[ExterQual]]="Fa",2,1))))</f>
        <v>4</v>
      </c>
      <c r="AI709" t="s">
        <v>124</v>
      </c>
      <c r="AJ709">
        <f>IF(fun[[#This Row],[ExterCond]]="Ex",5,IF(fun[[#This Row],[ExterCond]]="Gd",4,IF(fun[[#This Row],[ExterCond]]="TA",3,IF(fun[[#This Row],[ExterCond]]="Fa",2,1))))</f>
        <v>3</v>
      </c>
      <c r="AK709" t="s">
        <v>125</v>
      </c>
      <c r="AL709" t="s">
        <v>123</v>
      </c>
      <c r="AM709">
        <f>IF(fun[[#This Row],[BsmtQual]]="Ex",5,IF(fun[[#This Row],[BsmtQual]]="Gd",4,IF(fun[[#This Row],[BsmtQual]]="TA",3,IF(fun[[#This Row],[BsmtQual]]="Fa",2,IF(fun[[#This Row],[BsmtQual]]="Po",1,0)))))</f>
        <v>4</v>
      </c>
      <c r="AN709" t="s">
        <v>124</v>
      </c>
      <c r="AO709">
        <f>IF(fun[[#This Row],[BsmtCond]]="Ex",5,IF(fun[[#This Row],[BsmtCond]]="Gd",4,IF(fun[[#This Row],[BsmtCond]]="TA",3,IF(fun[[#This Row],[BsmtCond]]="Fa",2,IF(fun[[#This Row],[BsmtCond]]="Po",1,0)))))</f>
        <v>3</v>
      </c>
      <c r="AP709" t="s">
        <v>126</v>
      </c>
      <c r="AQ709">
        <f>IF(fun[[#This Row],[BsmtExposure]]="Gd",3,IF(fun[[#This Row],[BsmtExposure]]="Av",2,IF(fun[[#This Row],[BsmtExposure]]="Mn",1,0)))</f>
        <v>0</v>
      </c>
      <c r="AR709" t="s">
        <v>127</v>
      </c>
      <c r="AS709">
        <v>863</v>
      </c>
      <c r="AT709" t="s">
        <v>128</v>
      </c>
      <c r="AU709">
        <v>0</v>
      </c>
      <c r="AV709">
        <v>461</v>
      </c>
      <c r="AW709">
        <v>1324</v>
      </c>
      <c r="AX709" t="s">
        <v>129</v>
      </c>
      <c r="AY709" t="s">
        <v>130</v>
      </c>
      <c r="AZ709">
        <f>IF(fun[[#This Row],[HeatingQC]]="Ex",5,IF(fun[[#This Row],[HeatingQC]]="Gd",4,IF(fun[[#This Row],[HeatingQC]]="TA",3,IF(fun[[#This Row],[HeatingQC]]="Fa",2,IF(fun[[#This Row],[HeatingQC]]="Po",1,0)))))</f>
        <v>5</v>
      </c>
      <c r="BA709" t="s">
        <v>131</v>
      </c>
      <c r="BB709" t="s">
        <v>132</v>
      </c>
      <c r="BC709">
        <v>1324</v>
      </c>
      <c r="BD709">
        <v>0</v>
      </c>
      <c r="BE709">
        <v>0</v>
      </c>
      <c r="BF709">
        <v>1324</v>
      </c>
      <c r="BG709">
        <f>LOG(fun[[#This Row],[GrLivArea]])</f>
        <v>3.1218879851036809</v>
      </c>
      <c r="BH709">
        <v>1</v>
      </c>
      <c r="BI709">
        <v>0</v>
      </c>
      <c r="BJ709">
        <f>fun[[#This Row],[BsmtFullBath]]+(0.5*fun[[#This Row],[BsmtHalfBath]])</f>
        <v>1</v>
      </c>
      <c r="BK709">
        <v>2</v>
      </c>
      <c r="BL709">
        <v>0</v>
      </c>
      <c r="BM709">
        <f>fun[[#This Row],[HalfBath]]+fun[[#This Row],[TOTBaseBath]]+fun[[#This Row],[FullBath]]</f>
        <v>3</v>
      </c>
      <c r="BN709">
        <v>2</v>
      </c>
      <c r="BO709">
        <v>1</v>
      </c>
      <c r="BP709" t="s">
        <v>123</v>
      </c>
      <c r="BQ709">
        <f>IF(fun[[#This Row],[KitchenQual]]="Ex",5,IF(fun[[#This Row],[KitchenQual]]="Gd",4,IF(fun[[#This Row],[KitchenQual]]="TA",3,IF(fun[[#This Row],[KitchenQual]]="Fa",2,0))))</f>
        <v>4</v>
      </c>
      <c r="BR709">
        <v>6</v>
      </c>
      <c r="BS709" t="s">
        <v>133</v>
      </c>
      <c r="BT709">
        <v>1</v>
      </c>
      <c r="BU709" t="s">
        <v>123</v>
      </c>
      <c r="BV709">
        <f>IF(fun[[#This Row],[FireplaceQu]]="Ex",5,IF(fun[[#This Row],[FireplaceQu]]="Gd",4,IF(fun[[#This Row],[FireplaceQu]]="TA",3,IF(fun[[#This Row],[FireplaceQu]]="Fa",2,0))))</f>
        <v>4</v>
      </c>
      <c r="BW709" t="s">
        <v>134</v>
      </c>
      <c r="BX709">
        <v>2006</v>
      </c>
      <c r="BY709" t="s">
        <v>183</v>
      </c>
      <c r="BZ709">
        <v>2</v>
      </c>
      <c r="CA709">
        <v>550</v>
      </c>
      <c r="CB709" t="s">
        <v>124</v>
      </c>
      <c r="CC709">
        <f>IF(fun[[#This Row],[GarageQual]]="Ex",5,IF(fun[[#This Row],[GarageQual]]="Gd",4,IF(fun[[#This Row],[GarageQual]]="TA",3,IF(fun[[#This Row],[GarageQual]]="Fa",2,IF(fun[[#This Row],[GarageQual]]="Po",1,0)))))</f>
        <v>3</v>
      </c>
      <c r="CD709" t="s">
        <v>124</v>
      </c>
      <c r="CE709">
        <f>IF(fun[[#This Row],[GarageCond]]="Ex",5,IF(fun[[#This Row],[GarageCond]]="Gd",4,IF(fun[[#This Row],[GarageCond]]="TA",3,IF(fun[[#This Row],[GarageCond]]="Fa",2,IF(fun[[#This Row],[GarageCond]]="Po",1,0)))))</f>
        <v>3</v>
      </c>
      <c r="CF709" t="s">
        <v>131</v>
      </c>
      <c r="CG709">
        <v>192</v>
      </c>
      <c r="CH709">
        <v>38</v>
      </c>
      <c r="CI709">
        <v>0</v>
      </c>
      <c r="CJ709">
        <v>0</v>
      </c>
      <c r="CK709">
        <v>0</v>
      </c>
      <c r="CL709">
        <f>(0.5*fun[[#This Row],[WoodDeckSF]])+fun[[#This Row],[OpenPorchSF]]+(2*fun[[#This Row],[EnclosedPorch]])+(1.5*fun[[#This Row],[3SsnPorch]])+fun[[#This Row],[ScreenPorch]]</f>
        <v>134</v>
      </c>
      <c r="CM709">
        <v>0</v>
      </c>
      <c r="CN709" t="s">
        <v>109</v>
      </c>
      <c r="CO709">
        <f>IF(fun[[#This Row],[PoolQC]]="Ex",5,IF(fun[[#This Row],[PoolQC]]="Gd",4,IF(fun[[#This Row],[PoolQC]]="TA",3,IF(fun[[#This Row],[PoolQC]]="Fa",2,IF(fun[[#This Row],[PoolQC]]="Po",1,0)))))</f>
        <v>0</v>
      </c>
      <c r="CP709" t="s">
        <v>109</v>
      </c>
      <c r="CQ709" t="s">
        <v>109</v>
      </c>
      <c r="CR709">
        <v>0</v>
      </c>
      <c r="CS709">
        <v>12</v>
      </c>
      <c r="CT709">
        <v>2009</v>
      </c>
      <c r="CU709" t="s">
        <v>136</v>
      </c>
      <c r="CV709" t="s">
        <v>137</v>
      </c>
      <c r="CW709">
        <f>COUNTIF(fun[[#This Row],[Id]:[SaleCondition]],0)</f>
        <v>15</v>
      </c>
      <c r="CX709">
        <f>COUNTIF(fun[[#This Row],[Id]:[SaleCondition]],"NA")</f>
        <v>4</v>
      </c>
      <c r="CY70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709">
        <f>fun[NUM_ExCond]+fun[NUM_BsmtCond]+fun[NUM_GarCond]</f>
        <v>9</v>
      </c>
      <c r="DA7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7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709">
        <v>254000</v>
      </c>
    </row>
    <row r="710" spans="1:107" x14ac:dyDescent="0.25">
      <c r="A710">
        <v>709</v>
      </c>
      <c r="B710">
        <v>60</v>
      </c>
      <c r="C710" t="s">
        <v>107</v>
      </c>
      <c r="D710">
        <f>IF(fun[[#This Row],[MSZoning]]="RL",1,0)</f>
        <v>1</v>
      </c>
      <c r="E710">
        <f>IF(fun[[#This Row],[rl]]="RM",1,0)</f>
        <v>0</v>
      </c>
      <c r="F710">
        <f>IF(fun[[#This Row],[rm]]="RH",1,0)</f>
        <v>0</v>
      </c>
      <c r="G710">
        <f>IF(fun[[#This Row],[rh]]="C (all)",1,0)</f>
        <v>0</v>
      </c>
      <c r="H710">
        <v>65</v>
      </c>
      <c r="I710">
        <f>IF(fun[[#This Row],[LotFrontage]]="NA",0,fun[[#This Row],[LotFrontage]])</f>
        <v>65</v>
      </c>
      <c r="J710">
        <v>9018</v>
      </c>
      <c r="K710" t="s">
        <v>108</v>
      </c>
      <c r="L710" t="s">
        <v>109</v>
      </c>
      <c r="M710" t="s">
        <v>146</v>
      </c>
      <c r="N710" t="s">
        <v>111</v>
      </c>
      <c r="O710" t="s">
        <v>112</v>
      </c>
      <c r="P710" t="s">
        <v>113</v>
      </c>
      <c r="Q710" t="s">
        <v>114</v>
      </c>
      <c r="R710" t="s">
        <v>219</v>
      </c>
      <c r="S710" t="s">
        <v>116</v>
      </c>
      <c r="T710" t="s">
        <v>116</v>
      </c>
      <c r="U710" t="s">
        <v>117</v>
      </c>
      <c r="V710" t="s">
        <v>118</v>
      </c>
      <c r="W710">
        <v>7</v>
      </c>
      <c r="X710">
        <v>5</v>
      </c>
      <c r="Y710">
        <v>2007</v>
      </c>
      <c r="Z710">
        <v>2007</v>
      </c>
      <c r="AA710" t="s">
        <v>178</v>
      </c>
      <c r="AB710" t="s">
        <v>120</v>
      </c>
      <c r="AC710" t="s">
        <v>121</v>
      </c>
      <c r="AD710" t="s">
        <v>121</v>
      </c>
      <c r="AE710" t="s">
        <v>143</v>
      </c>
      <c r="AF710">
        <v>0</v>
      </c>
      <c r="AG710" t="s">
        <v>123</v>
      </c>
      <c r="AH710">
        <f>IF(fun[[#This Row],[ExterQual]]="Ex",5,IF(fun[[#This Row],[ExterQual]]="Gd",4,IF(fun[[#This Row],[ExterQual]]="TA",3,IF(fun[[#This Row],[ExterQual]]="Fa",2,1))))</f>
        <v>4</v>
      </c>
      <c r="AI710" t="s">
        <v>124</v>
      </c>
      <c r="AJ710">
        <f>IF(fun[[#This Row],[ExterCond]]="Ex",5,IF(fun[[#This Row],[ExterCond]]="Gd",4,IF(fun[[#This Row],[ExterCond]]="TA",3,IF(fun[[#This Row],[ExterCond]]="Fa",2,1))))</f>
        <v>3</v>
      </c>
      <c r="AK710" t="s">
        <v>125</v>
      </c>
      <c r="AL710" t="s">
        <v>123</v>
      </c>
      <c r="AM710">
        <f>IF(fun[[#This Row],[BsmtQual]]="Ex",5,IF(fun[[#This Row],[BsmtQual]]="Gd",4,IF(fun[[#This Row],[BsmtQual]]="TA",3,IF(fun[[#This Row],[BsmtQual]]="Fa",2,IF(fun[[#This Row],[BsmtQual]]="Po",1,0)))))</f>
        <v>4</v>
      </c>
      <c r="AN710" t="s">
        <v>124</v>
      </c>
      <c r="AO710">
        <f>IF(fun[[#This Row],[BsmtCond]]="Ex",5,IF(fun[[#This Row],[BsmtCond]]="Gd",4,IF(fun[[#This Row],[BsmtCond]]="TA",3,IF(fun[[#This Row],[BsmtCond]]="Fa",2,IF(fun[[#This Row],[BsmtCond]]="Po",1,0)))))</f>
        <v>3</v>
      </c>
      <c r="AP710" t="s">
        <v>156</v>
      </c>
      <c r="AQ710">
        <f>IF(fun[[#This Row],[BsmtExposure]]="Gd",3,IF(fun[[#This Row],[BsmtExposure]]="Av",2,IF(fun[[#This Row],[BsmtExposure]]="Mn",1,0)))</f>
        <v>2</v>
      </c>
      <c r="AR710" t="s">
        <v>128</v>
      </c>
      <c r="AS710">
        <v>0</v>
      </c>
      <c r="AT710" t="s">
        <v>128</v>
      </c>
      <c r="AU710">
        <v>0</v>
      </c>
      <c r="AV710">
        <v>728</v>
      </c>
      <c r="AW710">
        <v>728</v>
      </c>
      <c r="AX710" t="s">
        <v>129</v>
      </c>
      <c r="AY710" t="s">
        <v>130</v>
      </c>
      <c r="AZ710">
        <f>IF(fun[[#This Row],[HeatingQC]]="Ex",5,IF(fun[[#This Row],[HeatingQC]]="Gd",4,IF(fun[[#This Row],[HeatingQC]]="TA",3,IF(fun[[#This Row],[HeatingQC]]="Fa",2,IF(fun[[#This Row],[HeatingQC]]="Po",1,0)))))</f>
        <v>5</v>
      </c>
      <c r="BA710" t="s">
        <v>131</v>
      </c>
      <c r="BB710" t="s">
        <v>132</v>
      </c>
      <c r="BC710">
        <v>728</v>
      </c>
      <c r="BD710">
        <v>728</v>
      </c>
      <c r="BE710">
        <v>0</v>
      </c>
      <c r="BF710">
        <v>1456</v>
      </c>
      <c r="BG710">
        <f>LOG(fun[[#This Row],[GrLivArea]])</f>
        <v>3.1631613749770184</v>
      </c>
      <c r="BH710">
        <v>0</v>
      </c>
      <c r="BI710">
        <v>0</v>
      </c>
      <c r="BJ710">
        <f>fun[[#This Row],[BsmtFullBath]]+(0.5*fun[[#This Row],[BsmtHalfBath]])</f>
        <v>0</v>
      </c>
      <c r="BK710">
        <v>2</v>
      </c>
      <c r="BL710">
        <v>1</v>
      </c>
      <c r="BM710">
        <f>fun[[#This Row],[HalfBath]]+fun[[#This Row],[TOTBaseBath]]+fun[[#This Row],[FullBath]]</f>
        <v>3</v>
      </c>
      <c r="BN710">
        <v>3</v>
      </c>
      <c r="BO710">
        <v>1</v>
      </c>
      <c r="BP710" t="s">
        <v>123</v>
      </c>
      <c r="BQ710">
        <f>IF(fun[[#This Row],[KitchenQual]]="Ex",5,IF(fun[[#This Row],[KitchenQual]]="Gd",4,IF(fun[[#This Row],[KitchenQual]]="TA",3,IF(fun[[#This Row],[KitchenQual]]="Fa",2,0))))</f>
        <v>4</v>
      </c>
      <c r="BR710">
        <v>8</v>
      </c>
      <c r="BS710" t="s">
        <v>133</v>
      </c>
      <c r="BT710">
        <v>1</v>
      </c>
      <c r="BU710" t="s">
        <v>123</v>
      </c>
      <c r="BV710">
        <f>IF(fun[[#This Row],[FireplaceQu]]="Ex",5,IF(fun[[#This Row],[FireplaceQu]]="Gd",4,IF(fun[[#This Row],[FireplaceQu]]="TA",3,IF(fun[[#This Row],[FireplaceQu]]="Fa",2,0))))</f>
        <v>4</v>
      </c>
      <c r="BW710" t="s">
        <v>134</v>
      </c>
      <c r="BX710">
        <v>2007</v>
      </c>
      <c r="BY710" t="s">
        <v>183</v>
      </c>
      <c r="BZ710">
        <v>2</v>
      </c>
      <c r="CA710">
        <v>400</v>
      </c>
      <c r="CB710" t="s">
        <v>124</v>
      </c>
      <c r="CC710">
        <f>IF(fun[[#This Row],[GarageQual]]="Ex",5,IF(fun[[#This Row],[GarageQual]]="Gd",4,IF(fun[[#This Row],[GarageQual]]="TA",3,IF(fun[[#This Row],[GarageQual]]="Fa",2,IF(fun[[#This Row],[GarageQual]]="Po",1,0)))))</f>
        <v>3</v>
      </c>
      <c r="CD710" t="s">
        <v>124</v>
      </c>
      <c r="CE710">
        <f>IF(fun[[#This Row],[GarageCond]]="Ex",5,IF(fun[[#This Row],[GarageCond]]="Gd",4,IF(fun[[#This Row],[GarageCond]]="TA",3,IF(fun[[#This Row],[GarageCond]]="Fa",2,IF(fun[[#This Row],[GarageCond]]="Po",1,0)))))</f>
        <v>3</v>
      </c>
      <c r="CF710" t="s">
        <v>131</v>
      </c>
      <c r="CG710">
        <v>100</v>
      </c>
      <c r="CH710">
        <v>24</v>
      </c>
      <c r="CI710">
        <v>0</v>
      </c>
      <c r="CJ710">
        <v>0</v>
      </c>
      <c r="CK710">
        <v>0</v>
      </c>
      <c r="CL710">
        <f>(0.5*fun[[#This Row],[WoodDeckSF]])+fun[[#This Row],[OpenPorchSF]]+(2*fun[[#This Row],[EnclosedPorch]])+(1.5*fun[[#This Row],[3SsnPorch]])+fun[[#This Row],[ScreenPorch]]</f>
        <v>74</v>
      </c>
      <c r="CM710">
        <v>0</v>
      </c>
      <c r="CN710" t="s">
        <v>109</v>
      </c>
      <c r="CO710">
        <f>IF(fun[[#This Row],[PoolQC]]="Ex",5,IF(fun[[#This Row],[PoolQC]]="Gd",4,IF(fun[[#This Row],[PoolQC]]="TA",3,IF(fun[[#This Row],[PoolQC]]="Fa",2,IF(fun[[#This Row],[PoolQC]]="Po",1,0)))))</f>
        <v>0</v>
      </c>
      <c r="CP710" t="s">
        <v>109</v>
      </c>
      <c r="CQ710" t="s">
        <v>109</v>
      </c>
      <c r="CR710">
        <v>0</v>
      </c>
      <c r="CS710">
        <v>7</v>
      </c>
      <c r="CT710">
        <v>2007</v>
      </c>
      <c r="CU710" t="s">
        <v>184</v>
      </c>
      <c r="CV710" t="s">
        <v>185</v>
      </c>
      <c r="CW710">
        <f>COUNTIF(fun[[#This Row],[Id]:[SaleCondition]],0)</f>
        <v>16</v>
      </c>
      <c r="CX710">
        <f>COUNTIF(fun[[#This Row],[Id]:[SaleCondition]],"NA")</f>
        <v>4</v>
      </c>
      <c r="CY710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710">
        <f>fun[NUM_ExCond]+fun[NUM_BsmtCond]+fun[NUM_GarCond]</f>
        <v>9</v>
      </c>
      <c r="DA7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7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710">
        <v>179540</v>
      </c>
    </row>
    <row r="711" spans="1:107" x14ac:dyDescent="0.25">
      <c r="A711">
        <v>710</v>
      </c>
      <c r="B711">
        <v>20</v>
      </c>
      <c r="C711" t="s">
        <v>107</v>
      </c>
      <c r="D711">
        <f>IF(fun[[#This Row],[MSZoning]]="RL",1,0)</f>
        <v>1</v>
      </c>
      <c r="E711">
        <f>IF(fun[[#This Row],[rl]]="RM",1,0)</f>
        <v>0</v>
      </c>
      <c r="F711">
        <f>IF(fun[[#This Row],[rm]]="RH",1,0)</f>
        <v>0</v>
      </c>
      <c r="G711">
        <f>IF(fun[[#This Row],[rh]]="C (all)",1,0)</f>
        <v>0</v>
      </c>
      <c r="H711" t="s">
        <v>109</v>
      </c>
      <c r="I711">
        <f>IF(fun[[#This Row],[LotFrontage]]="NA",0,fun[[#This Row],[LotFrontage]])</f>
        <v>0</v>
      </c>
      <c r="J711">
        <v>7162</v>
      </c>
      <c r="K711" t="s">
        <v>108</v>
      </c>
      <c r="L711" t="s">
        <v>109</v>
      </c>
      <c r="M711" t="s">
        <v>146</v>
      </c>
      <c r="N711" t="s">
        <v>111</v>
      </c>
      <c r="O711" t="s">
        <v>112</v>
      </c>
      <c r="P711" t="s">
        <v>113</v>
      </c>
      <c r="Q711" t="s">
        <v>114</v>
      </c>
      <c r="R711" t="s">
        <v>177</v>
      </c>
      <c r="S711" t="s">
        <v>116</v>
      </c>
      <c r="T711" t="s">
        <v>116</v>
      </c>
      <c r="U711" t="s">
        <v>117</v>
      </c>
      <c r="V711" t="s">
        <v>141</v>
      </c>
      <c r="W711">
        <v>5</v>
      </c>
      <c r="X711">
        <v>7</v>
      </c>
      <c r="Y711">
        <v>1966</v>
      </c>
      <c r="Z711">
        <v>1966</v>
      </c>
      <c r="AA711" t="s">
        <v>119</v>
      </c>
      <c r="AB711" t="s">
        <v>120</v>
      </c>
      <c r="AC711" t="s">
        <v>166</v>
      </c>
      <c r="AD711" t="s">
        <v>166</v>
      </c>
      <c r="AE711" t="s">
        <v>233</v>
      </c>
      <c r="AF711">
        <v>41</v>
      </c>
      <c r="AG711" t="s">
        <v>124</v>
      </c>
      <c r="AH711">
        <f>IF(fun[[#This Row],[ExterQual]]="Ex",5,IF(fun[[#This Row],[ExterQual]]="Gd",4,IF(fun[[#This Row],[ExterQual]]="TA",3,IF(fun[[#This Row],[ExterQual]]="Fa",2,1))))</f>
        <v>3</v>
      </c>
      <c r="AI711" t="s">
        <v>124</v>
      </c>
      <c r="AJ711">
        <f>IF(fun[[#This Row],[ExterCond]]="Ex",5,IF(fun[[#This Row],[ExterCond]]="Gd",4,IF(fun[[#This Row],[ExterCond]]="TA",3,IF(fun[[#This Row],[ExterCond]]="Fa",2,1))))</f>
        <v>3</v>
      </c>
      <c r="AK711" t="s">
        <v>125</v>
      </c>
      <c r="AL711" t="s">
        <v>124</v>
      </c>
      <c r="AM711">
        <f>IF(fun[[#This Row],[BsmtQual]]="Ex",5,IF(fun[[#This Row],[BsmtQual]]="Gd",4,IF(fun[[#This Row],[BsmtQual]]="TA",3,IF(fun[[#This Row],[BsmtQual]]="Fa",2,IF(fun[[#This Row],[BsmtQual]]="Po",1,0)))))</f>
        <v>3</v>
      </c>
      <c r="AN711" t="s">
        <v>124</v>
      </c>
      <c r="AO711">
        <f>IF(fun[[#This Row],[BsmtCond]]="Ex",5,IF(fun[[#This Row],[BsmtCond]]="Gd",4,IF(fun[[#This Row],[BsmtCond]]="TA",3,IF(fun[[#This Row],[BsmtCond]]="Fa",2,IF(fun[[#This Row],[BsmtCond]]="Po",1,0)))))</f>
        <v>3</v>
      </c>
      <c r="AP711" t="s">
        <v>126</v>
      </c>
      <c r="AQ711">
        <f>IF(fun[[#This Row],[BsmtExposure]]="Gd",3,IF(fun[[#This Row],[BsmtExposure]]="Av",2,IF(fun[[#This Row],[BsmtExposure]]="Mn",1,0)))</f>
        <v>0</v>
      </c>
      <c r="AR711" t="s">
        <v>128</v>
      </c>
      <c r="AS711">
        <v>0</v>
      </c>
      <c r="AT711" t="s">
        <v>128</v>
      </c>
      <c r="AU711">
        <v>0</v>
      </c>
      <c r="AV711">
        <v>876</v>
      </c>
      <c r="AW711">
        <v>876</v>
      </c>
      <c r="AX711" t="s">
        <v>129</v>
      </c>
      <c r="AY711" t="s">
        <v>124</v>
      </c>
      <c r="AZ711">
        <f>IF(fun[[#This Row],[HeatingQC]]="Ex",5,IF(fun[[#This Row],[HeatingQC]]="Gd",4,IF(fun[[#This Row],[HeatingQC]]="TA",3,IF(fun[[#This Row],[HeatingQC]]="Fa",2,IF(fun[[#This Row],[HeatingQC]]="Po",1,0)))))</f>
        <v>3</v>
      </c>
      <c r="BA711" t="s">
        <v>131</v>
      </c>
      <c r="BB711" t="s">
        <v>132</v>
      </c>
      <c r="BC711">
        <v>904</v>
      </c>
      <c r="BD711">
        <v>0</v>
      </c>
      <c r="BE711">
        <v>0</v>
      </c>
      <c r="BF711">
        <v>904</v>
      </c>
      <c r="BG711">
        <f>LOG(fun[[#This Row],[GrLivArea]])</f>
        <v>2.9561684304753633</v>
      </c>
      <c r="BH711">
        <v>0</v>
      </c>
      <c r="BI711">
        <v>0</v>
      </c>
      <c r="BJ711">
        <f>fun[[#This Row],[BsmtFullBath]]+(0.5*fun[[#This Row],[BsmtHalfBath]])</f>
        <v>0</v>
      </c>
      <c r="BK711">
        <v>1</v>
      </c>
      <c r="BL711">
        <v>0</v>
      </c>
      <c r="BM711">
        <f>fun[[#This Row],[HalfBath]]+fun[[#This Row],[TOTBaseBath]]+fun[[#This Row],[FullBath]]</f>
        <v>1</v>
      </c>
      <c r="BN711">
        <v>3</v>
      </c>
      <c r="BO711">
        <v>1</v>
      </c>
      <c r="BP711" t="s">
        <v>124</v>
      </c>
      <c r="BQ711">
        <f>IF(fun[[#This Row],[KitchenQual]]="Ex",5,IF(fun[[#This Row],[KitchenQual]]="Gd",4,IF(fun[[#This Row],[KitchenQual]]="TA",3,IF(fun[[#This Row],[KitchenQual]]="Fa",2,0))))</f>
        <v>3</v>
      </c>
      <c r="BR711">
        <v>6</v>
      </c>
      <c r="BS711" t="s">
        <v>133</v>
      </c>
      <c r="BT711">
        <v>0</v>
      </c>
      <c r="BU711" t="s">
        <v>109</v>
      </c>
      <c r="BV711">
        <f>IF(fun[[#This Row],[FireplaceQu]]="Ex",5,IF(fun[[#This Row],[FireplaceQu]]="Gd",4,IF(fun[[#This Row],[FireplaceQu]]="TA",3,IF(fun[[#This Row],[FireplaceQu]]="Fa",2,0))))</f>
        <v>0</v>
      </c>
      <c r="BW711" t="s">
        <v>134</v>
      </c>
      <c r="BX711">
        <v>1966</v>
      </c>
      <c r="BY711" t="s">
        <v>128</v>
      </c>
      <c r="BZ711">
        <v>1</v>
      </c>
      <c r="CA711">
        <v>408</v>
      </c>
      <c r="CB711" t="s">
        <v>124</v>
      </c>
      <c r="CC711">
        <f>IF(fun[[#This Row],[GarageQual]]="Ex",5,IF(fun[[#This Row],[GarageQual]]="Gd",4,IF(fun[[#This Row],[GarageQual]]="TA",3,IF(fun[[#This Row],[GarageQual]]="Fa",2,IF(fun[[#This Row],[GarageQual]]="Po",1,0)))))</f>
        <v>3</v>
      </c>
      <c r="CD711" t="s">
        <v>124</v>
      </c>
      <c r="CE711">
        <f>IF(fun[[#This Row],[GarageCond]]="Ex",5,IF(fun[[#This Row],[GarageCond]]="Gd",4,IF(fun[[#This Row],[GarageCond]]="TA",3,IF(fun[[#This Row],[GarageCond]]="Fa",2,IF(fun[[#This Row],[GarageCond]]="Po",1,0)))))</f>
        <v>3</v>
      </c>
      <c r="CF711" t="s">
        <v>131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f>(0.5*fun[[#This Row],[WoodDeckSF]])+fun[[#This Row],[OpenPorchSF]]+(2*fun[[#This Row],[EnclosedPorch]])+(1.5*fun[[#This Row],[3SsnPorch]])+fun[[#This Row],[ScreenPorch]]</f>
        <v>0</v>
      </c>
      <c r="CM711">
        <v>0</v>
      </c>
      <c r="CN711" t="s">
        <v>109</v>
      </c>
      <c r="CO711">
        <f>IF(fun[[#This Row],[PoolQC]]="Ex",5,IF(fun[[#This Row],[PoolQC]]="Gd",4,IF(fun[[#This Row],[PoolQC]]="TA",3,IF(fun[[#This Row],[PoolQC]]="Fa",2,IF(fun[[#This Row],[PoolQC]]="Po",1,0)))))</f>
        <v>0</v>
      </c>
      <c r="CP711" t="s">
        <v>160</v>
      </c>
      <c r="CQ711" t="s">
        <v>109</v>
      </c>
      <c r="CR711">
        <v>0</v>
      </c>
      <c r="CS711">
        <v>12</v>
      </c>
      <c r="CT711">
        <v>2008</v>
      </c>
      <c r="CU711" t="s">
        <v>136</v>
      </c>
      <c r="CV711" t="s">
        <v>154</v>
      </c>
      <c r="CW711">
        <f>COUNTIF(fun[[#This Row],[Id]:[SaleCondition]],0)</f>
        <v>24</v>
      </c>
      <c r="CX711">
        <f>COUNTIF(fun[[#This Row],[Id]:[SaleCondition]],"NA")</f>
        <v>5</v>
      </c>
      <c r="CY71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711">
        <f>fun[NUM_ExCond]+fun[NUM_BsmtCond]+fun[NUM_GarCond]</f>
        <v>9</v>
      </c>
      <c r="DA7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7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711">
        <v>109900</v>
      </c>
    </row>
    <row r="712" spans="1:107" x14ac:dyDescent="0.25">
      <c r="A712">
        <v>711</v>
      </c>
      <c r="B712">
        <v>30</v>
      </c>
      <c r="C712" t="s">
        <v>107</v>
      </c>
      <c r="D712">
        <f>IF(fun[[#This Row],[MSZoning]]="RL",1,0)</f>
        <v>1</v>
      </c>
      <c r="E712">
        <f>IF(fun[[#This Row],[rl]]="RM",1,0)</f>
        <v>0</v>
      </c>
      <c r="F712">
        <f>IF(fun[[#This Row],[rm]]="RH",1,0)</f>
        <v>0</v>
      </c>
      <c r="G712">
        <f>IF(fun[[#This Row],[rh]]="C (all)",1,0)</f>
        <v>0</v>
      </c>
      <c r="H712">
        <v>56</v>
      </c>
      <c r="I712">
        <f>IF(fun[[#This Row],[LotFrontage]]="NA",0,fun[[#This Row],[LotFrontage]])</f>
        <v>56</v>
      </c>
      <c r="J712">
        <v>4130</v>
      </c>
      <c r="K712" t="s">
        <v>108</v>
      </c>
      <c r="L712" t="s">
        <v>109</v>
      </c>
      <c r="M712" t="s">
        <v>146</v>
      </c>
      <c r="N712" t="s">
        <v>111</v>
      </c>
      <c r="O712" t="s">
        <v>112</v>
      </c>
      <c r="P712" t="s">
        <v>113</v>
      </c>
      <c r="Q712" t="s">
        <v>114</v>
      </c>
      <c r="R712" t="s">
        <v>174</v>
      </c>
      <c r="S712" t="s">
        <v>116</v>
      </c>
      <c r="T712" t="s">
        <v>116</v>
      </c>
      <c r="U712" t="s">
        <v>117</v>
      </c>
      <c r="V712" t="s">
        <v>141</v>
      </c>
      <c r="W712">
        <v>3</v>
      </c>
      <c r="X712">
        <v>6</v>
      </c>
      <c r="Y712">
        <v>1935</v>
      </c>
      <c r="Z712">
        <v>2003</v>
      </c>
      <c r="AA712" t="s">
        <v>119</v>
      </c>
      <c r="AB712" t="s">
        <v>120</v>
      </c>
      <c r="AC712" t="s">
        <v>121</v>
      </c>
      <c r="AD712" t="s">
        <v>121</v>
      </c>
      <c r="AE712" t="s">
        <v>143</v>
      </c>
      <c r="AF712">
        <v>0</v>
      </c>
      <c r="AG712" t="s">
        <v>123</v>
      </c>
      <c r="AH712">
        <f>IF(fun[[#This Row],[ExterQual]]="Ex",5,IF(fun[[#This Row],[ExterQual]]="Gd",4,IF(fun[[#This Row],[ExterQual]]="TA",3,IF(fun[[#This Row],[ExterQual]]="Fa",2,1))))</f>
        <v>4</v>
      </c>
      <c r="AI712" t="s">
        <v>124</v>
      </c>
      <c r="AJ712">
        <f>IF(fun[[#This Row],[ExterCond]]="Ex",5,IF(fun[[#This Row],[ExterCond]]="Gd",4,IF(fun[[#This Row],[ExterCond]]="TA",3,IF(fun[[#This Row],[ExterCond]]="Fa",2,1))))</f>
        <v>3</v>
      </c>
      <c r="AK712" t="s">
        <v>144</v>
      </c>
      <c r="AL712" t="s">
        <v>124</v>
      </c>
      <c r="AM712">
        <f>IF(fun[[#This Row],[BsmtQual]]="Ex",5,IF(fun[[#This Row],[BsmtQual]]="Gd",4,IF(fun[[#This Row],[BsmtQual]]="TA",3,IF(fun[[#This Row],[BsmtQual]]="Fa",2,IF(fun[[#This Row],[BsmtQual]]="Po",1,0)))))</f>
        <v>3</v>
      </c>
      <c r="AN712" t="s">
        <v>124</v>
      </c>
      <c r="AO712">
        <f>IF(fun[[#This Row],[BsmtCond]]="Ex",5,IF(fun[[#This Row],[BsmtCond]]="Gd",4,IF(fun[[#This Row],[BsmtCond]]="TA",3,IF(fun[[#This Row],[BsmtCond]]="Fa",2,IF(fun[[#This Row],[BsmtCond]]="Po",1,0)))))</f>
        <v>3</v>
      </c>
      <c r="AP712" t="s">
        <v>126</v>
      </c>
      <c r="AQ712">
        <f>IF(fun[[#This Row],[BsmtExposure]]="Gd",3,IF(fun[[#This Row],[BsmtExposure]]="Av",2,IF(fun[[#This Row],[BsmtExposure]]="Mn",1,0)))</f>
        <v>0</v>
      </c>
      <c r="AR712" t="s">
        <v>128</v>
      </c>
      <c r="AS712">
        <v>0</v>
      </c>
      <c r="AT712" t="s">
        <v>128</v>
      </c>
      <c r="AU712">
        <v>0</v>
      </c>
      <c r="AV712">
        <v>270</v>
      </c>
      <c r="AW712">
        <v>270</v>
      </c>
      <c r="AX712" t="s">
        <v>129</v>
      </c>
      <c r="AY712" t="s">
        <v>123</v>
      </c>
      <c r="AZ712">
        <f>IF(fun[[#This Row],[HeatingQC]]="Ex",5,IF(fun[[#This Row],[HeatingQC]]="Gd",4,IF(fun[[#This Row],[HeatingQC]]="TA",3,IF(fun[[#This Row],[HeatingQC]]="Fa",2,IF(fun[[#This Row],[HeatingQC]]="Po",1,0)))))</f>
        <v>4</v>
      </c>
      <c r="BA712" t="s">
        <v>131</v>
      </c>
      <c r="BB712" t="s">
        <v>132</v>
      </c>
      <c r="BC712">
        <v>729</v>
      </c>
      <c r="BD712">
        <v>0</v>
      </c>
      <c r="BE712">
        <v>0</v>
      </c>
      <c r="BF712">
        <v>729</v>
      </c>
      <c r="BG712">
        <f>LOG(fun[[#This Row],[GrLivArea]])</f>
        <v>2.8627275283179747</v>
      </c>
      <c r="BH712">
        <v>0</v>
      </c>
      <c r="BI712">
        <v>0</v>
      </c>
      <c r="BJ712">
        <f>fun[[#This Row],[BsmtFullBath]]+(0.5*fun[[#This Row],[BsmtHalfBath]])</f>
        <v>0</v>
      </c>
      <c r="BK712">
        <v>1</v>
      </c>
      <c r="BL712">
        <v>0</v>
      </c>
      <c r="BM712">
        <f>fun[[#This Row],[HalfBath]]+fun[[#This Row],[TOTBaseBath]]+fun[[#This Row],[FullBath]]</f>
        <v>1</v>
      </c>
      <c r="BN712">
        <v>2</v>
      </c>
      <c r="BO712">
        <v>1</v>
      </c>
      <c r="BP712" t="s">
        <v>124</v>
      </c>
      <c r="BQ712">
        <f>IF(fun[[#This Row],[KitchenQual]]="Ex",5,IF(fun[[#This Row],[KitchenQual]]="Gd",4,IF(fun[[#This Row],[KitchenQual]]="TA",3,IF(fun[[#This Row],[KitchenQual]]="Fa",2,0))))</f>
        <v>3</v>
      </c>
      <c r="BR712">
        <v>5</v>
      </c>
      <c r="BS712" t="s">
        <v>270</v>
      </c>
      <c r="BT712">
        <v>0</v>
      </c>
      <c r="BU712" t="s">
        <v>109</v>
      </c>
      <c r="BV712">
        <f>IF(fun[[#This Row],[FireplaceQu]]="Ex",5,IF(fun[[#This Row],[FireplaceQu]]="Gd",4,IF(fun[[#This Row],[FireplaceQu]]="TA",3,IF(fun[[#This Row],[FireplaceQu]]="Fa",2,0))))</f>
        <v>0</v>
      </c>
      <c r="BW712" t="s">
        <v>109</v>
      </c>
      <c r="BX712" t="s">
        <v>109</v>
      </c>
      <c r="BY712" t="s">
        <v>109</v>
      </c>
      <c r="BZ712">
        <v>0</v>
      </c>
      <c r="CA712">
        <v>0</v>
      </c>
      <c r="CB712" t="s">
        <v>109</v>
      </c>
      <c r="CC712">
        <f>IF(fun[[#This Row],[GarageQual]]="Ex",5,IF(fun[[#This Row],[GarageQual]]="Gd",4,IF(fun[[#This Row],[GarageQual]]="TA",3,IF(fun[[#This Row],[GarageQual]]="Fa",2,IF(fun[[#This Row],[GarageQual]]="Po",1,0)))))</f>
        <v>0</v>
      </c>
      <c r="CD712" t="s">
        <v>109</v>
      </c>
      <c r="CE712">
        <f>IF(fun[[#This Row],[GarageCond]]="Ex",5,IF(fun[[#This Row],[GarageCond]]="Gd",4,IF(fun[[#This Row],[GarageCond]]="TA",3,IF(fun[[#This Row],[GarageCond]]="Fa",2,IF(fun[[#This Row],[GarageCond]]="Po",1,0)))))</f>
        <v>0</v>
      </c>
      <c r="CF712" t="s">
        <v>203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f>(0.5*fun[[#This Row],[WoodDeckSF]])+fun[[#This Row],[OpenPorchSF]]+(2*fun[[#This Row],[EnclosedPorch]])+(1.5*fun[[#This Row],[3SsnPorch]])+fun[[#This Row],[ScreenPorch]]</f>
        <v>0</v>
      </c>
      <c r="CM712">
        <v>0</v>
      </c>
      <c r="CN712" t="s">
        <v>109</v>
      </c>
      <c r="CO712">
        <f>IF(fun[[#This Row],[PoolQC]]="Ex",5,IF(fun[[#This Row],[PoolQC]]="Gd",4,IF(fun[[#This Row],[PoolQC]]="TA",3,IF(fun[[#This Row],[PoolQC]]="Fa",2,IF(fun[[#This Row],[PoolQC]]="Po",1,0)))))</f>
        <v>0</v>
      </c>
      <c r="CP712" t="s">
        <v>109</v>
      </c>
      <c r="CQ712" t="s">
        <v>109</v>
      </c>
      <c r="CR712">
        <v>0</v>
      </c>
      <c r="CS712">
        <v>7</v>
      </c>
      <c r="CT712">
        <v>2008</v>
      </c>
      <c r="CU712" t="s">
        <v>136</v>
      </c>
      <c r="CV712" t="s">
        <v>137</v>
      </c>
      <c r="CW712">
        <f>COUNTIF(fun[[#This Row],[Id]:[SaleCondition]],0)</f>
        <v>28</v>
      </c>
      <c r="CX712">
        <f>COUNTIF(fun[[#This Row],[Id]:[SaleCondition]],"NA")</f>
        <v>10</v>
      </c>
      <c r="CY712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712">
        <f>fun[NUM_ExCond]+fun[NUM_BsmtCond]+fun[NUM_GarCond]</f>
        <v>6</v>
      </c>
      <c r="DA7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56</v>
      </c>
      <c r="DB7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40</v>
      </c>
      <c r="DC712">
        <v>52000</v>
      </c>
    </row>
    <row r="713" spans="1:107" x14ac:dyDescent="0.25">
      <c r="A713">
        <v>712</v>
      </c>
      <c r="B713">
        <v>50</v>
      </c>
      <c r="C713" t="s">
        <v>209</v>
      </c>
      <c r="D713">
        <f>IF(fun[[#This Row],[MSZoning]]="RL",1,0)</f>
        <v>0</v>
      </c>
      <c r="E713">
        <f>IF(fun[[#This Row],[rl]]="RM",1,0)</f>
        <v>0</v>
      </c>
      <c r="F713">
        <f>IF(fun[[#This Row],[rm]]="RH",1,0)</f>
        <v>0</v>
      </c>
      <c r="G713">
        <f>IF(fun[[#This Row],[rh]]="C (all)",1,0)</f>
        <v>0</v>
      </c>
      <c r="H713">
        <v>66</v>
      </c>
      <c r="I713">
        <f>IF(fun[[#This Row],[LotFrontage]]="NA",0,fun[[#This Row],[LotFrontage]])</f>
        <v>66</v>
      </c>
      <c r="J713">
        <v>8712</v>
      </c>
      <c r="K713" t="s">
        <v>108</v>
      </c>
      <c r="L713" t="s">
        <v>108</v>
      </c>
      <c r="M713" t="s">
        <v>110</v>
      </c>
      <c r="N713" t="s">
        <v>225</v>
      </c>
      <c r="O713" t="s">
        <v>112</v>
      </c>
      <c r="P713" t="s">
        <v>113</v>
      </c>
      <c r="Q713" t="s">
        <v>220</v>
      </c>
      <c r="R713" t="s">
        <v>202</v>
      </c>
      <c r="S713" t="s">
        <v>116</v>
      </c>
      <c r="T713" t="s">
        <v>116</v>
      </c>
      <c r="U713" t="s">
        <v>117</v>
      </c>
      <c r="V713" t="s">
        <v>158</v>
      </c>
      <c r="W713">
        <v>4</v>
      </c>
      <c r="X713">
        <v>7</v>
      </c>
      <c r="Y713">
        <v>1900</v>
      </c>
      <c r="Z713">
        <v>1950</v>
      </c>
      <c r="AA713" t="s">
        <v>119</v>
      </c>
      <c r="AB713" t="s">
        <v>120</v>
      </c>
      <c r="AC713" t="s">
        <v>142</v>
      </c>
      <c r="AD713" t="s">
        <v>142</v>
      </c>
      <c r="AE713" t="s">
        <v>143</v>
      </c>
      <c r="AF713">
        <v>0</v>
      </c>
      <c r="AG713" t="s">
        <v>124</v>
      </c>
      <c r="AH713">
        <f>IF(fun[[#This Row],[ExterQual]]="Ex",5,IF(fun[[#This Row],[ExterQual]]="Gd",4,IF(fun[[#This Row],[ExterQual]]="TA",3,IF(fun[[#This Row],[ExterQual]]="Fa",2,1))))</f>
        <v>3</v>
      </c>
      <c r="AI713" t="s">
        <v>124</v>
      </c>
      <c r="AJ713">
        <f>IF(fun[[#This Row],[ExterCond]]="Ex",5,IF(fun[[#This Row],[ExterCond]]="Gd",4,IF(fun[[#This Row],[ExterCond]]="TA",3,IF(fun[[#This Row],[ExterCond]]="Fa",2,1))))</f>
        <v>3</v>
      </c>
      <c r="AK713" t="s">
        <v>163</v>
      </c>
      <c r="AL713" t="s">
        <v>124</v>
      </c>
      <c r="AM713">
        <f>IF(fun[[#This Row],[BsmtQual]]="Ex",5,IF(fun[[#This Row],[BsmtQual]]="Gd",4,IF(fun[[#This Row],[BsmtQual]]="TA",3,IF(fun[[#This Row],[BsmtQual]]="Fa",2,IF(fun[[#This Row],[BsmtQual]]="Po",1,0)))))</f>
        <v>3</v>
      </c>
      <c r="AN713" t="s">
        <v>124</v>
      </c>
      <c r="AO713">
        <f>IF(fun[[#This Row],[BsmtCond]]="Ex",5,IF(fun[[#This Row],[BsmtCond]]="Gd",4,IF(fun[[#This Row],[BsmtCond]]="TA",3,IF(fun[[#This Row],[BsmtCond]]="Fa",2,IF(fun[[#This Row],[BsmtCond]]="Po",1,0)))))</f>
        <v>3</v>
      </c>
      <c r="AP713" t="s">
        <v>147</v>
      </c>
      <c r="AQ713">
        <f>IF(fun[[#This Row],[BsmtExposure]]="Gd",3,IF(fun[[#This Row],[BsmtExposure]]="Av",2,IF(fun[[#This Row],[BsmtExposure]]="Mn",1,0)))</f>
        <v>1</v>
      </c>
      <c r="AR713" t="s">
        <v>128</v>
      </c>
      <c r="AS713">
        <v>0</v>
      </c>
      <c r="AT713" t="s">
        <v>128</v>
      </c>
      <c r="AU713">
        <v>0</v>
      </c>
      <c r="AV713">
        <v>859</v>
      </c>
      <c r="AW713">
        <v>859</v>
      </c>
      <c r="AX713" t="s">
        <v>129</v>
      </c>
      <c r="AY713" t="s">
        <v>123</v>
      </c>
      <c r="AZ713">
        <f>IF(fun[[#This Row],[HeatingQC]]="Ex",5,IF(fun[[#This Row],[HeatingQC]]="Gd",4,IF(fun[[#This Row],[HeatingQC]]="TA",3,IF(fun[[#This Row],[HeatingQC]]="Fa",2,IF(fun[[#This Row],[HeatingQC]]="Po",1,0)))))</f>
        <v>4</v>
      </c>
      <c r="BA713" t="s">
        <v>131</v>
      </c>
      <c r="BB713" t="s">
        <v>132</v>
      </c>
      <c r="BC713">
        <v>859</v>
      </c>
      <c r="BD713">
        <v>319</v>
      </c>
      <c r="BE713">
        <v>0</v>
      </c>
      <c r="BF713">
        <v>1178</v>
      </c>
      <c r="BG713">
        <f>LOG(fun[[#This Row],[GrLivArea]])</f>
        <v>3.0711452904510828</v>
      </c>
      <c r="BH713">
        <v>0</v>
      </c>
      <c r="BI713">
        <v>0</v>
      </c>
      <c r="BJ713">
        <f>fun[[#This Row],[BsmtFullBath]]+(0.5*fun[[#This Row],[BsmtHalfBath]])</f>
        <v>0</v>
      </c>
      <c r="BK713">
        <v>1</v>
      </c>
      <c r="BL713">
        <v>0</v>
      </c>
      <c r="BM713">
        <f>fun[[#This Row],[HalfBath]]+fun[[#This Row],[TOTBaseBath]]+fun[[#This Row],[FullBath]]</f>
        <v>1</v>
      </c>
      <c r="BN713">
        <v>2</v>
      </c>
      <c r="BO713">
        <v>1</v>
      </c>
      <c r="BP713" t="s">
        <v>124</v>
      </c>
      <c r="BQ713">
        <f>IF(fun[[#This Row],[KitchenQual]]="Ex",5,IF(fun[[#This Row],[KitchenQual]]="Gd",4,IF(fun[[#This Row],[KitchenQual]]="TA",3,IF(fun[[#This Row],[KitchenQual]]="Fa",2,0))))</f>
        <v>3</v>
      </c>
      <c r="BR713">
        <v>7</v>
      </c>
      <c r="BS713" t="s">
        <v>133</v>
      </c>
      <c r="BT713">
        <v>0</v>
      </c>
      <c r="BU713" t="s">
        <v>109</v>
      </c>
      <c r="BV713">
        <f>IF(fun[[#This Row],[FireplaceQu]]="Ex",5,IF(fun[[#This Row],[FireplaceQu]]="Gd",4,IF(fun[[#This Row],[FireplaceQu]]="TA",3,IF(fun[[#This Row],[FireplaceQu]]="Fa",2,0))))</f>
        <v>0</v>
      </c>
      <c r="BW713" t="s">
        <v>153</v>
      </c>
      <c r="BX713">
        <v>1964</v>
      </c>
      <c r="BY713" t="s">
        <v>135</v>
      </c>
      <c r="BZ713">
        <v>1</v>
      </c>
      <c r="CA713">
        <v>384</v>
      </c>
      <c r="CB713" t="s">
        <v>124</v>
      </c>
      <c r="CC713">
        <f>IF(fun[[#This Row],[GarageQual]]="Ex",5,IF(fun[[#This Row],[GarageQual]]="Gd",4,IF(fun[[#This Row],[GarageQual]]="TA",3,IF(fun[[#This Row],[GarageQual]]="Fa",2,IF(fun[[#This Row],[GarageQual]]="Po",1,0)))))</f>
        <v>3</v>
      </c>
      <c r="CD713" t="s">
        <v>124</v>
      </c>
      <c r="CE713">
        <f>IF(fun[[#This Row],[GarageCond]]="Ex",5,IF(fun[[#This Row],[GarageCond]]="Gd",4,IF(fun[[#This Row],[GarageCond]]="TA",3,IF(fun[[#This Row],[GarageCond]]="Fa",2,IF(fun[[#This Row],[GarageCond]]="Po",1,0)))))</f>
        <v>3</v>
      </c>
      <c r="CF713" t="s">
        <v>203</v>
      </c>
      <c r="CG713">
        <v>68</v>
      </c>
      <c r="CH713">
        <v>0</v>
      </c>
      <c r="CI713">
        <v>98</v>
      </c>
      <c r="CJ713">
        <v>0</v>
      </c>
      <c r="CK713">
        <v>0</v>
      </c>
      <c r="CL713">
        <f>(0.5*fun[[#This Row],[WoodDeckSF]])+fun[[#This Row],[OpenPorchSF]]+(2*fun[[#This Row],[EnclosedPorch]])+(1.5*fun[[#This Row],[3SsnPorch]])+fun[[#This Row],[ScreenPorch]]</f>
        <v>230</v>
      </c>
      <c r="CM713">
        <v>0</v>
      </c>
      <c r="CN713" t="s">
        <v>109</v>
      </c>
      <c r="CO713">
        <f>IF(fun[[#This Row],[PoolQC]]="Ex",5,IF(fun[[#This Row],[PoolQC]]="Gd",4,IF(fun[[#This Row],[PoolQC]]="TA",3,IF(fun[[#This Row],[PoolQC]]="Fa",2,IF(fun[[#This Row],[PoolQC]]="Po",1,0)))))</f>
        <v>0</v>
      </c>
      <c r="CP713" t="s">
        <v>109</v>
      </c>
      <c r="CQ713" t="s">
        <v>109</v>
      </c>
      <c r="CR713">
        <v>0</v>
      </c>
      <c r="CS713">
        <v>1</v>
      </c>
      <c r="CT713">
        <v>2010</v>
      </c>
      <c r="CU713" t="s">
        <v>136</v>
      </c>
      <c r="CV713" t="s">
        <v>154</v>
      </c>
      <c r="CW713">
        <f>COUNTIF(fun[[#This Row],[Id]:[SaleCondition]],0)</f>
        <v>20</v>
      </c>
      <c r="CX713">
        <f>COUNTIF(fun[[#This Row],[Id]:[SaleCondition]],"NA")</f>
        <v>4</v>
      </c>
      <c r="CY713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713">
        <f>fun[NUM_ExCond]+fun[NUM_BsmtCond]+fun[NUM_GarCond]</f>
        <v>9</v>
      </c>
      <c r="DA7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7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50.75</v>
      </c>
      <c r="DC713">
        <v>102776</v>
      </c>
    </row>
    <row r="714" spans="1:107" x14ac:dyDescent="0.25">
      <c r="A714">
        <v>713</v>
      </c>
      <c r="B714">
        <v>120</v>
      </c>
      <c r="C714" t="s">
        <v>107</v>
      </c>
      <c r="D714">
        <f>IF(fun[[#This Row],[MSZoning]]="RL",1,0)</f>
        <v>1</v>
      </c>
      <c r="E714">
        <f>IF(fun[[#This Row],[rl]]="RM",1,0)</f>
        <v>0</v>
      </c>
      <c r="F714">
        <f>IF(fun[[#This Row],[rm]]="RH",1,0)</f>
        <v>0</v>
      </c>
      <c r="G714">
        <f>IF(fun[[#This Row],[rh]]="C (all)",1,0)</f>
        <v>0</v>
      </c>
      <c r="H714">
        <v>40</v>
      </c>
      <c r="I714">
        <f>IF(fun[[#This Row],[LotFrontage]]="NA",0,fun[[#This Row],[LotFrontage]])</f>
        <v>40</v>
      </c>
      <c r="J714">
        <v>4671</v>
      </c>
      <c r="K714" t="s">
        <v>108</v>
      </c>
      <c r="L714" t="s">
        <v>109</v>
      </c>
      <c r="M714" t="s">
        <v>146</v>
      </c>
      <c r="N714" t="s">
        <v>225</v>
      </c>
      <c r="O714" t="s">
        <v>112</v>
      </c>
      <c r="P714" t="s">
        <v>113</v>
      </c>
      <c r="Q714" t="s">
        <v>114</v>
      </c>
      <c r="R714" t="s">
        <v>226</v>
      </c>
      <c r="S714" t="s">
        <v>116</v>
      </c>
      <c r="T714" t="s">
        <v>116</v>
      </c>
      <c r="U714" t="s">
        <v>205</v>
      </c>
      <c r="V714" t="s">
        <v>141</v>
      </c>
      <c r="W714">
        <v>8</v>
      </c>
      <c r="X714">
        <v>5</v>
      </c>
      <c r="Y714">
        <v>1988</v>
      </c>
      <c r="Z714">
        <v>1989</v>
      </c>
      <c r="AA714" t="s">
        <v>119</v>
      </c>
      <c r="AB714" t="s">
        <v>120</v>
      </c>
      <c r="AC714" t="s">
        <v>166</v>
      </c>
      <c r="AD714" t="s">
        <v>166</v>
      </c>
      <c r="AE714" t="s">
        <v>143</v>
      </c>
      <c r="AF714">
        <v>0</v>
      </c>
      <c r="AG714" t="s">
        <v>123</v>
      </c>
      <c r="AH714">
        <f>IF(fun[[#This Row],[ExterQual]]="Ex",5,IF(fun[[#This Row],[ExterQual]]="Gd",4,IF(fun[[#This Row],[ExterQual]]="TA",3,IF(fun[[#This Row],[ExterQual]]="Fa",2,1))))</f>
        <v>4</v>
      </c>
      <c r="AI714" t="s">
        <v>124</v>
      </c>
      <c r="AJ714">
        <f>IF(fun[[#This Row],[ExterCond]]="Ex",5,IF(fun[[#This Row],[ExterCond]]="Gd",4,IF(fun[[#This Row],[ExterCond]]="TA",3,IF(fun[[#This Row],[ExterCond]]="Fa",2,1))))</f>
        <v>3</v>
      </c>
      <c r="AK714" t="s">
        <v>125</v>
      </c>
      <c r="AL714" t="s">
        <v>123</v>
      </c>
      <c r="AM714">
        <f>IF(fun[[#This Row],[BsmtQual]]="Ex",5,IF(fun[[#This Row],[BsmtQual]]="Gd",4,IF(fun[[#This Row],[BsmtQual]]="TA",3,IF(fun[[#This Row],[BsmtQual]]="Fa",2,IF(fun[[#This Row],[BsmtQual]]="Po",1,0)))))</f>
        <v>4</v>
      </c>
      <c r="AN714" t="s">
        <v>124</v>
      </c>
      <c r="AO714">
        <f>IF(fun[[#This Row],[BsmtCond]]="Ex",5,IF(fun[[#This Row],[BsmtCond]]="Gd",4,IF(fun[[#This Row],[BsmtCond]]="TA",3,IF(fun[[#This Row],[BsmtCond]]="Fa",2,IF(fun[[#This Row],[BsmtCond]]="Po",1,0)))))</f>
        <v>3</v>
      </c>
      <c r="AP714" t="s">
        <v>147</v>
      </c>
      <c r="AQ714">
        <f>IF(fun[[#This Row],[BsmtExposure]]="Gd",3,IF(fun[[#This Row],[BsmtExposure]]="Av",2,IF(fun[[#This Row],[BsmtExposure]]="Mn",1,0)))</f>
        <v>1</v>
      </c>
      <c r="AR714" t="s">
        <v>127</v>
      </c>
      <c r="AS714">
        <v>767</v>
      </c>
      <c r="AT714" t="s">
        <v>128</v>
      </c>
      <c r="AU714">
        <v>0</v>
      </c>
      <c r="AV714">
        <v>461</v>
      </c>
      <c r="AW714">
        <v>1228</v>
      </c>
      <c r="AX714" t="s">
        <v>129</v>
      </c>
      <c r="AY714" t="s">
        <v>123</v>
      </c>
      <c r="AZ714">
        <f>IF(fun[[#This Row],[HeatingQC]]="Ex",5,IF(fun[[#This Row],[HeatingQC]]="Gd",4,IF(fun[[#This Row],[HeatingQC]]="TA",3,IF(fun[[#This Row],[HeatingQC]]="Fa",2,IF(fun[[#This Row],[HeatingQC]]="Po",1,0)))))</f>
        <v>4</v>
      </c>
      <c r="BA714" t="s">
        <v>131</v>
      </c>
      <c r="BB714" t="s">
        <v>132</v>
      </c>
      <c r="BC714">
        <v>1228</v>
      </c>
      <c r="BD714">
        <v>0</v>
      </c>
      <c r="BE714">
        <v>0</v>
      </c>
      <c r="BF714">
        <v>1228</v>
      </c>
      <c r="BG714">
        <f>LOG(fun[[#This Row],[GrLivArea]])</f>
        <v>3.089198366805149</v>
      </c>
      <c r="BH714">
        <v>1</v>
      </c>
      <c r="BI714">
        <v>0</v>
      </c>
      <c r="BJ714">
        <f>fun[[#This Row],[BsmtFullBath]]+(0.5*fun[[#This Row],[BsmtHalfBath]])</f>
        <v>1</v>
      </c>
      <c r="BK714">
        <v>2</v>
      </c>
      <c r="BL714">
        <v>0</v>
      </c>
      <c r="BM714">
        <f>fun[[#This Row],[HalfBath]]+fun[[#This Row],[TOTBaseBath]]+fun[[#This Row],[FullBath]]</f>
        <v>3</v>
      </c>
      <c r="BN714">
        <v>2</v>
      </c>
      <c r="BO714">
        <v>1</v>
      </c>
      <c r="BP714" t="s">
        <v>123</v>
      </c>
      <c r="BQ714">
        <f>IF(fun[[#This Row],[KitchenQual]]="Ex",5,IF(fun[[#This Row],[KitchenQual]]="Gd",4,IF(fun[[#This Row],[KitchenQual]]="TA",3,IF(fun[[#This Row],[KitchenQual]]="Fa",2,0))))</f>
        <v>4</v>
      </c>
      <c r="BR714">
        <v>5</v>
      </c>
      <c r="BS714" t="s">
        <v>133</v>
      </c>
      <c r="BT714">
        <v>1</v>
      </c>
      <c r="BU714" t="s">
        <v>123</v>
      </c>
      <c r="BV714">
        <f>IF(fun[[#This Row],[FireplaceQu]]="Ex",5,IF(fun[[#This Row],[FireplaceQu]]="Gd",4,IF(fun[[#This Row],[FireplaceQu]]="TA",3,IF(fun[[#This Row],[FireplaceQu]]="Fa",2,0))))</f>
        <v>4</v>
      </c>
      <c r="BW714" t="s">
        <v>134</v>
      </c>
      <c r="BX714">
        <v>1988</v>
      </c>
      <c r="BY714" t="s">
        <v>183</v>
      </c>
      <c r="BZ714">
        <v>2</v>
      </c>
      <c r="CA714">
        <v>472</v>
      </c>
      <c r="CB714" t="s">
        <v>124</v>
      </c>
      <c r="CC714">
        <f>IF(fun[[#This Row],[GarageQual]]="Ex",5,IF(fun[[#This Row],[GarageQual]]="Gd",4,IF(fun[[#This Row],[GarageQual]]="TA",3,IF(fun[[#This Row],[GarageQual]]="Fa",2,IF(fun[[#This Row],[GarageQual]]="Po",1,0)))))</f>
        <v>3</v>
      </c>
      <c r="CD714" t="s">
        <v>124</v>
      </c>
      <c r="CE714">
        <f>IF(fun[[#This Row],[GarageCond]]="Ex",5,IF(fun[[#This Row],[GarageCond]]="Gd",4,IF(fun[[#This Row],[GarageCond]]="TA",3,IF(fun[[#This Row],[GarageCond]]="Fa",2,IF(fun[[#This Row],[GarageCond]]="Po",1,0)))))</f>
        <v>3</v>
      </c>
      <c r="CF714" t="s">
        <v>131</v>
      </c>
      <c r="CG714">
        <v>168</v>
      </c>
      <c r="CH714">
        <v>120</v>
      </c>
      <c r="CI714">
        <v>0</v>
      </c>
      <c r="CJ714">
        <v>0</v>
      </c>
      <c r="CK714">
        <v>0</v>
      </c>
      <c r="CL714">
        <f>(0.5*fun[[#This Row],[WoodDeckSF]])+fun[[#This Row],[OpenPorchSF]]+(2*fun[[#This Row],[EnclosedPorch]])+(1.5*fun[[#This Row],[3SsnPorch]])+fun[[#This Row],[ScreenPorch]]</f>
        <v>204</v>
      </c>
      <c r="CM714">
        <v>0</v>
      </c>
      <c r="CN714" t="s">
        <v>109</v>
      </c>
      <c r="CO714">
        <f>IF(fun[[#This Row],[PoolQC]]="Ex",5,IF(fun[[#This Row],[PoolQC]]="Gd",4,IF(fun[[#This Row],[PoolQC]]="TA",3,IF(fun[[#This Row],[PoolQC]]="Fa",2,IF(fun[[#This Row],[PoolQC]]="Po",1,0)))))</f>
        <v>0</v>
      </c>
      <c r="CP714" t="s">
        <v>109</v>
      </c>
      <c r="CQ714" t="s">
        <v>109</v>
      </c>
      <c r="CR714">
        <v>0</v>
      </c>
      <c r="CS714">
        <v>10</v>
      </c>
      <c r="CT714">
        <v>2008</v>
      </c>
      <c r="CU714" t="s">
        <v>136</v>
      </c>
      <c r="CV714" t="s">
        <v>137</v>
      </c>
      <c r="CW714">
        <f>COUNTIF(fun[[#This Row],[Id]:[SaleCondition]],0)</f>
        <v>15</v>
      </c>
      <c r="CX714">
        <f>COUNTIF(fun[[#This Row],[Id]:[SaleCondition]],"NA")</f>
        <v>4</v>
      </c>
      <c r="CY71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714">
        <f>fun[NUM_ExCond]+fun[NUM_BsmtCond]+fun[NUM_GarCond]</f>
        <v>9</v>
      </c>
      <c r="DA7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7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714">
        <v>189000</v>
      </c>
    </row>
    <row r="715" spans="1:107" x14ac:dyDescent="0.25">
      <c r="A715">
        <v>714</v>
      </c>
      <c r="B715">
        <v>190</v>
      </c>
      <c r="C715" t="s">
        <v>107</v>
      </c>
      <c r="D715">
        <f>IF(fun[[#This Row],[MSZoning]]="RL",1,0)</f>
        <v>1</v>
      </c>
      <c r="E715">
        <f>IF(fun[[#This Row],[rl]]="RM",1,0)</f>
        <v>0</v>
      </c>
      <c r="F715">
        <f>IF(fun[[#This Row],[rm]]="RH",1,0)</f>
        <v>0</v>
      </c>
      <c r="G715">
        <f>IF(fun[[#This Row],[rh]]="C (all)",1,0)</f>
        <v>0</v>
      </c>
      <c r="H715">
        <v>60</v>
      </c>
      <c r="I715">
        <f>IF(fun[[#This Row],[LotFrontage]]="NA",0,fun[[#This Row],[LotFrontage]])</f>
        <v>60</v>
      </c>
      <c r="J715">
        <v>9873</v>
      </c>
      <c r="K715" t="s">
        <v>108</v>
      </c>
      <c r="L715" t="s">
        <v>109</v>
      </c>
      <c r="M715" t="s">
        <v>110</v>
      </c>
      <c r="N715" t="s">
        <v>111</v>
      </c>
      <c r="O715" t="s">
        <v>112</v>
      </c>
      <c r="P715" t="s">
        <v>113</v>
      </c>
      <c r="Q715" t="s">
        <v>114</v>
      </c>
      <c r="R715" t="s">
        <v>174</v>
      </c>
      <c r="S715" t="s">
        <v>228</v>
      </c>
      <c r="T715" t="s">
        <v>116</v>
      </c>
      <c r="U715" t="s">
        <v>175</v>
      </c>
      <c r="V715" t="s">
        <v>141</v>
      </c>
      <c r="W715">
        <v>4</v>
      </c>
      <c r="X715">
        <v>5</v>
      </c>
      <c r="Y715">
        <v>1970</v>
      </c>
      <c r="Z715">
        <v>1970</v>
      </c>
      <c r="AA715" t="s">
        <v>119</v>
      </c>
      <c r="AB715" t="s">
        <v>120</v>
      </c>
      <c r="AC715" t="s">
        <v>166</v>
      </c>
      <c r="AD715" t="s">
        <v>166</v>
      </c>
      <c r="AE715" t="s">
        <v>122</v>
      </c>
      <c r="AF715">
        <v>160</v>
      </c>
      <c r="AG715" t="s">
        <v>124</v>
      </c>
      <c r="AH715">
        <f>IF(fun[[#This Row],[ExterQual]]="Ex",5,IF(fun[[#This Row],[ExterQual]]="Gd",4,IF(fun[[#This Row],[ExterQual]]="TA",3,IF(fun[[#This Row],[ExterQual]]="Fa",2,1))))</f>
        <v>3</v>
      </c>
      <c r="AI715" t="s">
        <v>124</v>
      </c>
      <c r="AJ715">
        <f>IF(fun[[#This Row],[ExterCond]]="Ex",5,IF(fun[[#This Row],[ExterCond]]="Gd",4,IF(fun[[#This Row],[ExterCond]]="TA",3,IF(fun[[#This Row],[ExterCond]]="Fa",2,1))))</f>
        <v>3</v>
      </c>
      <c r="AK715" t="s">
        <v>144</v>
      </c>
      <c r="AL715" t="s">
        <v>124</v>
      </c>
      <c r="AM715">
        <f>IF(fun[[#This Row],[BsmtQual]]="Ex",5,IF(fun[[#This Row],[BsmtQual]]="Gd",4,IF(fun[[#This Row],[BsmtQual]]="TA",3,IF(fun[[#This Row],[BsmtQual]]="Fa",2,IF(fun[[#This Row],[BsmtQual]]="Po",1,0)))))</f>
        <v>3</v>
      </c>
      <c r="AN715" t="s">
        <v>124</v>
      </c>
      <c r="AO715">
        <f>IF(fun[[#This Row],[BsmtCond]]="Ex",5,IF(fun[[#This Row],[BsmtCond]]="Gd",4,IF(fun[[#This Row],[BsmtCond]]="TA",3,IF(fun[[#This Row],[BsmtCond]]="Fa",2,IF(fun[[#This Row],[BsmtCond]]="Po",1,0)))))</f>
        <v>3</v>
      </c>
      <c r="AP715" t="s">
        <v>156</v>
      </c>
      <c r="AQ715">
        <f>IF(fun[[#This Row],[BsmtExposure]]="Gd",3,IF(fun[[#This Row],[BsmtExposure]]="Av",2,IF(fun[[#This Row],[BsmtExposure]]="Mn",1,0)))</f>
        <v>2</v>
      </c>
      <c r="AR715" t="s">
        <v>145</v>
      </c>
      <c r="AS715">
        <v>789</v>
      </c>
      <c r="AT715" t="s">
        <v>128</v>
      </c>
      <c r="AU715">
        <v>0</v>
      </c>
      <c r="AV715">
        <v>171</v>
      </c>
      <c r="AW715">
        <v>960</v>
      </c>
      <c r="AX715" t="s">
        <v>232</v>
      </c>
      <c r="AY715" t="s">
        <v>124</v>
      </c>
      <c r="AZ715">
        <f>IF(fun[[#This Row],[HeatingQC]]="Ex",5,IF(fun[[#This Row],[HeatingQC]]="Gd",4,IF(fun[[#This Row],[HeatingQC]]="TA",3,IF(fun[[#This Row],[HeatingQC]]="Fa",2,IF(fun[[#This Row],[HeatingQC]]="Po",1,0)))))</f>
        <v>3</v>
      </c>
      <c r="BA715" t="s">
        <v>203</v>
      </c>
      <c r="BB715" t="s">
        <v>132</v>
      </c>
      <c r="BC715">
        <v>960</v>
      </c>
      <c r="BD715">
        <v>0</v>
      </c>
      <c r="BE715">
        <v>0</v>
      </c>
      <c r="BF715">
        <v>960</v>
      </c>
      <c r="BG715">
        <f>LOG(fun[[#This Row],[GrLivArea]])</f>
        <v>2.9822712330395684</v>
      </c>
      <c r="BH715">
        <v>1</v>
      </c>
      <c r="BI715">
        <v>0</v>
      </c>
      <c r="BJ715">
        <f>fun[[#This Row],[BsmtFullBath]]+(0.5*fun[[#This Row],[BsmtHalfBath]])</f>
        <v>1</v>
      </c>
      <c r="BK715">
        <v>1</v>
      </c>
      <c r="BL715">
        <v>0</v>
      </c>
      <c r="BM715">
        <f>fun[[#This Row],[HalfBath]]+fun[[#This Row],[TOTBaseBath]]+fun[[#This Row],[FullBath]]</f>
        <v>2</v>
      </c>
      <c r="BN715">
        <v>3</v>
      </c>
      <c r="BO715">
        <v>1</v>
      </c>
      <c r="BP715" t="s">
        <v>124</v>
      </c>
      <c r="BQ715">
        <f>IF(fun[[#This Row],[KitchenQual]]="Ex",5,IF(fun[[#This Row],[KitchenQual]]="Gd",4,IF(fun[[#This Row],[KitchenQual]]="TA",3,IF(fun[[#This Row],[KitchenQual]]="Fa",2,0))))</f>
        <v>3</v>
      </c>
      <c r="BR715">
        <v>6</v>
      </c>
      <c r="BS715" t="s">
        <v>133</v>
      </c>
      <c r="BT715">
        <v>0</v>
      </c>
      <c r="BU715" t="s">
        <v>109</v>
      </c>
      <c r="BV715">
        <f>IF(fun[[#This Row],[FireplaceQu]]="Ex",5,IF(fun[[#This Row],[FireplaceQu]]="Gd",4,IF(fun[[#This Row],[FireplaceQu]]="TA",3,IF(fun[[#This Row],[FireplaceQu]]="Fa",2,0))))</f>
        <v>0</v>
      </c>
      <c r="BW715" t="s">
        <v>153</v>
      </c>
      <c r="BX715">
        <v>1970</v>
      </c>
      <c r="BY715" t="s">
        <v>128</v>
      </c>
      <c r="BZ715">
        <v>2</v>
      </c>
      <c r="CA715">
        <v>576</v>
      </c>
      <c r="CB715" t="s">
        <v>124</v>
      </c>
      <c r="CC715">
        <f>IF(fun[[#This Row],[GarageQual]]="Ex",5,IF(fun[[#This Row],[GarageQual]]="Gd",4,IF(fun[[#This Row],[GarageQual]]="TA",3,IF(fun[[#This Row],[GarageQual]]="Fa",2,IF(fun[[#This Row],[GarageQual]]="Po",1,0)))))</f>
        <v>3</v>
      </c>
      <c r="CD715" t="s">
        <v>124</v>
      </c>
      <c r="CE715">
        <f>IF(fun[[#This Row],[GarageCond]]="Ex",5,IF(fun[[#This Row],[GarageCond]]="Gd",4,IF(fun[[#This Row],[GarageCond]]="TA",3,IF(fun[[#This Row],[GarageCond]]="Fa",2,IF(fun[[#This Row],[GarageCond]]="Po",1,0)))))</f>
        <v>3</v>
      </c>
      <c r="CF715" t="s">
        <v>131</v>
      </c>
      <c r="CG715">
        <v>0</v>
      </c>
      <c r="CH715">
        <v>288</v>
      </c>
      <c r="CI715">
        <v>0</v>
      </c>
      <c r="CJ715">
        <v>0</v>
      </c>
      <c r="CK715">
        <v>0</v>
      </c>
      <c r="CL715">
        <f>(0.5*fun[[#This Row],[WoodDeckSF]])+fun[[#This Row],[OpenPorchSF]]+(2*fun[[#This Row],[EnclosedPorch]])+(1.5*fun[[#This Row],[3SsnPorch]])+fun[[#This Row],[ScreenPorch]]</f>
        <v>288</v>
      </c>
      <c r="CM715">
        <v>0</v>
      </c>
      <c r="CN715" t="s">
        <v>109</v>
      </c>
      <c r="CO715">
        <f>IF(fun[[#This Row],[PoolQC]]="Ex",5,IF(fun[[#This Row],[PoolQC]]="Gd",4,IF(fun[[#This Row],[PoolQC]]="TA",3,IF(fun[[#This Row],[PoolQC]]="Fa",2,IF(fun[[#This Row],[PoolQC]]="Po",1,0)))))</f>
        <v>0</v>
      </c>
      <c r="CP715" t="s">
        <v>109</v>
      </c>
      <c r="CQ715" t="s">
        <v>109</v>
      </c>
      <c r="CR715">
        <v>0</v>
      </c>
      <c r="CS715">
        <v>5</v>
      </c>
      <c r="CT715">
        <v>2006</v>
      </c>
      <c r="CU715" t="s">
        <v>136</v>
      </c>
      <c r="CV715" t="s">
        <v>137</v>
      </c>
      <c r="CW715">
        <f>COUNTIF(fun[[#This Row],[Id]:[SaleCondition]],0)</f>
        <v>17</v>
      </c>
      <c r="CX715">
        <f>COUNTIF(fun[[#This Row],[Id]:[SaleCondition]],"NA")</f>
        <v>5</v>
      </c>
      <c r="CY715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715">
        <f>fun[NUM_ExCond]+fun[NUM_BsmtCond]+fun[NUM_GarCond]</f>
        <v>9</v>
      </c>
      <c r="DA7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7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</v>
      </c>
      <c r="DC715">
        <v>129000</v>
      </c>
    </row>
    <row r="716" spans="1:107" x14ac:dyDescent="0.25">
      <c r="A716">
        <v>715</v>
      </c>
      <c r="B716">
        <v>60</v>
      </c>
      <c r="C716" t="s">
        <v>107</v>
      </c>
      <c r="D716">
        <f>IF(fun[[#This Row],[MSZoning]]="RL",1,0)</f>
        <v>1</v>
      </c>
      <c r="E716">
        <f>IF(fun[[#This Row],[rl]]="RM",1,0)</f>
        <v>0</v>
      </c>
      <c r="F716">
        <f>IF(fun[[#This Row],[rm]]="RH",1,0)</f>
        <v>0</v>
      </c>
      <c r="G716">
        <f>IF(fun[[#This Row],[rh]]="C (all)",1,0)</f>
        <v>0</v>
      </c>
      <c r="H716" t="s">
        <v>109</v>
      </c>
      <c r="I716">
        <f>IF(fun[[#This Row],[LotFrontage]]="NA",0,fun[[#This Row],[LotFrontage]])</f>
        <v>0</v>
      </c>
      <c r="J716">
        <v>13517</v>
      </c>
      <c r="K716" t="s">
        <v>108</v>
      </c>
      <c r="L716" t="s">
        <v>109</v>
      </c>
      <c r="M716" t="s">
        <v>146</v>
      </c>
      <c r="N716" t="s">
        <v>111</v>
      </c>
      <c r="O716" t="s">
        <v>112</v>
      </c>
      <c r="P716" t="s">
        <v>192</v>
      </c>
      <c r="Q716" t="s">
        <v>114</v>
      </c>
      <c r="R716" t="s">
        <v>177</v>
      </c>
      <c r="S716" t="s">
        <v>197</v>
      </c>
      <c r="T716" t="s">
        <v>116</v>
      </c>
      <c r="U716" t="s">
        <v>117</v>
      </c>
      <c r="V716" t="s">
        <v>118</v>
      </c>
      <c r="W716">
        <v>6</v>
      </c>
      <c r="X716">
        <v>8</v>
      </c>
      <c r="Y716">
        <v>1976</v>
      </c>
      <c r="Z716">
        <v>2005</v>
      </c>
      <c r="AA716" t="s">
        <v>119</v>
      </c>
      <c r="AB716" t="s">
        <v>120</v>
      </c>
      <c r="AC716" t="s">
        <v>166</v>
      </c>
      <c r="AD716" t="s">
        <v>187</v>
      </c>
      <c r="AE716" t="s">
        <v>122</v>
      </c>
      <c r="AF716">
        <v>289</v>
      </c>
      <c r="AG716" t="s">
        <v>123</v>
      </c>
      <c r="AH716">
        <f>IF(fun[[#This Row],[ExterQual]]="Ex",5,IF(fun[[#This Row],[ExterQual]]="Gd",4,IF(fun[[#This Row],[ExterQual]]="TA",3,IF(fun[[#This Row],[ExterQual]]="Fa",2,1))))</f>
        <v>4</v>
      </c>
      <c r="AI716" t="s">
        <v>124</v>
      </c>
      <c r="AJ716">
        <f>IF(fun[[#This Row],[ExterCond]]="Ex",5,IF(fun[[#This Row],[ExterCond]]="Gd",4,IF(fun[[#This Row],[ExterCond]]="TA",3,IF(fun[[#This Row],[ExterCond]]="Fa",2,1))))</f>
        <v>3</v>
      </c>
      <c r="AK716" t="s">
        <v>144</v>
      </c>
      <c r="AL716" t="s">
        <v>124</v>
      </c>
      <c r="AM716">
        <f>IF(fun[[#This Row],[BsmtQual]]="Ex",5,IF(fun[[#This Row],[BsmtQual]]="Gd",4,IF(fun[[#This Row],[BsmtQual]]="TA",3,IF(fun[[#This Row],[BsmtQual]]="Fa",2,IF(fun[[#This Row],[BsmtQual]]="Po",1,0)))))</f>
        <v>3</v>
      </c>
      <c r="AN716" t="s">
        <v>124</v>
      </c>
      <c r="AO716">
        <f>IF(fun[[#This Row],[BsmtCond]]="Ex",5,IF(fun[[#This Row],[BsmtCond]]="Gd",4,IF(fun[[#This Row],[BsmtCond]]="TA",3,IF(fun[[#This Row],[BsmtCond]]="Fa",2,IF(fun[[#This Row],[BsmtCond]]="Po",1,0)))))</f>
        <v>3</v>
      </c>
      <c r="AP716" t="s">
        <v>126</v>
      </c>
      <c r="AQ716">
        <f>IF(fun[[#This Row],[BsmtExposure]]="Gd",3,IF(fun[[#This Row],[BsmtExposure]]="Av",2,IF(fun[[#This Row],[BsmtExposure]]="Mn",1,0)))</f>
        <v>0</v>
      </c>
      <c r="AR716" t="s">
        <v>127</v>
      </c>
      <c r="AS716">
        <v>533</v>
      </c>
      <c r="AT716" t="s">
        <v>128</v>
      </c>
      <c r="AU716">
        <v>0</v>
      </c>
      <c r="AV716">
        <v>192</v>
      </c>
      <c r="AW716">
        <v>725</v>
      </c>
      <c r="AX716" t="s">
        <v>129</v>
      </c>
      <c r="AY716" t="s">
        <v>130</v>
      </c>
      <c r="AZ716">
        <f>IF(fun[[#This Row],[HeatingQC]]="Ex",5,IF(fun[[#This Row],[HeatingQC]]="Gd",4,IF(fun[[#This Row],[HeatingQC]]="TA",3,IF(fun[[#This Row],[HeatingQC]]="Fa",2,IF(fun[[#This Row],[HeatingQC]]="Po",1,0)))))</f>
        <v>5</v>
      </c>
      <c r="BA716" t="s">
        <v>131</v>
      </c>
      <c r="BB716" t="s">
        <v>132</v>
      </c>
      <c r="BC716">
        <v>725</v>
      </c>
      <c r="BD716">
        <v>754</v>
      </c>
      <c r="BE716">
        <v>0</v>
      </c>
      <c r="BF716">
        <v>1479</v>
      </c>
      <c r="BG716">
        <f>LOG(fun[[#This Row],[GrLivArea]])</f>
        <v>3.1699681739968923</v>
      </c>
      <c r="BH716">
        <v>0</v>
      </c>
      <c r="BI716">
        <v>0</v>
      </c>
      <c r="BJ716">
        <f>fun[[#This Row],[BsmtFullBath]]+(0.5*fun[[#This Row],[BsmtHalfBath]])</f>
        <v>0</v>
      </c>
      <c r="BK716">
        <v>2</v>
      </c>
      <c r="BL716">
        <v>1</v>
      </c>
      <c r="BM716">
        <f>fun[[#This Row],[HalfBath]]+fun[[#This Row],[TOTBaseBath]]+fun[[#This Row],[FullBath]]</f>
        <v>3</v>
      </c>
      <c r="BN716">
        <v>3</v>
      </c>
      <c r="BO716">
        <v>1</v>
      </c>
      <c r="BP716" t="s">
        <v>123</v>
      </c>
      <c r="BQ716">
        <f>IF(fun[[#This Row],[KitchenQual]]="Ex",5,IF(fun[[#This Row],[KitchenQual]]="Gd",4,IF(fun[[#This Row],[KitchenQual]]="TA",3,IF(fun[[#This Row],[KitchenQual]]="Fa",2,0))))</f>
        <v>4</v>
      </c>
      <c r="BR716">
        <v>6</v>
      </c>
      <c r="BS716" t="s">
        <v>133</v>
      </c>
      <c r="BT716">
        <v>0</v>
      </c>
      <c r="BU716" t="s">
        <v>109</v>
      </c>
      <c r="BV716">
        <f>IF(fun[[#This Row],[FireplaceQu]]="Ex",5,IF(fun[[#This Row],[FireplaceQu]]="Gd",4,IF(fun[[#This Row],[FireplaceQu]]="TA",3,IF(fun[[#This Row],[FireplaceQu]]="Fa",2,0))))</f>
        <v>0</v>
      </c>
      <c r="BW716" t="s">
        <v>134</v>
      </c>
      <c r="BX716">
        <v>1976</v>
      </c>
      <c r="BY716" t="s">
        <v>135</v>
      </c>
      <c r="BZ716">
        <v>2</v>
      </c>
      <c r="CA716">
        <v>475</v>
      </c>
      <c r="CB716" t="s">
        <v>124</v>
      </c>
      <c r="CC716">
        <f>IF(fun[[#This Row],[GarageQual]]="Ex",5,IF(fun[[#This Row],[GarageQual]]="Gd",4,IF(fun[[#This Row],[GarageQual]]="TA",3,IF(fun[[#This Row],[GarageQual]]="Fa",2,IF(fun[[#This Row],[GarageQual]]="Po",1,0)))))</f>
        <v>3</v>
      </c>
      <c r="CD716" t="s">
        <v>124</v>
      </c>
      <c r="CE716">
        <f>IF(fun[[#This Row],[GarageCond]]="Ex",5,IF(fun[[#This Row],[GarageCond]]="Gd",4,IF(fun[[#This Row],[GarageCond]]="TA",3,IF(fun[[#This Row],[GarageCond]]="Fa",2,IF(fun[[#This Row],[GarageCond]]="Po",1,0)))))</f>
        <v>3</v>
      </c>
      <c r="CF716" t="s">
        <v>131</v>
      </c>
      <c r="CG716">
        <v>0</v>
      </c>
      <c r="CH716">
        <v>44</v>
      </c>
      <c r="CI716">
        <v>0</v>
      </c>
      <c r="CJ716">
        <v>0</v>
      </c>
      <c r="CK716">
        <v>0</v>
      </c>
      <c r="CL716">
        <f>(0.5*fun[[#This Row],[WoodDeckSF]])+fun[[#This Row],[OpenPorchSF]]+(2*fun[[#This Row],[EnclosedPorch]])+(1.5*fun[[#This Row],[3SsnPorch]])+fun[[#This Row],[ScreenPorch]]</f>
        <v>44</v>
      </c>
      <c r="CM716">
        <v>0</v>
      </c>
      <c r="CN716" t="s">
        <v>109</v>
      </c>
      <c r="CO716">
        <f>IF(fun[[#This Row],[PoolQC]]="Ex",5,IF(fun[[#This Row],[PoolQC]]="Gd",4,IF(fun[[#This Row],[PoolQC]]="TA",3,IF(fun[[#This Row],[PoolQC]]="Fa",2,IF(fun[[#This Row],[PoolQC]]="Po",1,0)))))</f>
        <v>0</v>
      </c>
      <c r="CP716" t="s">
        <v>109</v>
      </c>
      <c r="CQ716" t="s">
        <v>109</v>
      </c>
      <c r="CR716">
        <v>0</v>
      </c>
      <c r="CS716">
        <v>3</v>
      </c>
      <c r="CT716">
        <v>2010</v>
      </c>
      <c r="CU716" t="s">
        <v>136</v>
      </c>
      <c r="CV716" t="s">
        <v>137</v>
      </c>
      <c r="CW716">
        <f>COUNTIF(fun[[#This Row],[Id]:[SaleCondition]],0)</f>
        <v>19</v>
      </c>
      <c r="CX716">
        <f>COUNTIF(fun[[#This Row],[Id]:[SaleCondition]],"NA")</f>
        <v>6</v>
      </c>
      <c r="CY71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16">
        <f>fun[NUM_ExCond]+fun[NUM_BsmtCond]+fun[NUM_GarCond]</f>
        <v>9</v>
      </c>
      <c r="DA7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109</v>
      </c>
      <c r="DB7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78.5</v>
      </c>
      <c r="DC716">
        <v>130500</v>
      </c>
    </row>
    <row r="717" spans="1:107" x14ac:dyDescent="0.25">
      <c r="A717">
        <v>716</v>
      </c>
      <c r="B717">
        <v>20</v>
      </c>
      <c r="C717" t="s">
        <v>107</v>
      </c>
      <c r="D717">
        <f>IF(fun[[#This Row],[MSZoning]]="RL",1,0)</f>
        <v>1</v>
      </c>
      <c r="E717">
        <f>IF(fun[[#This Row],[rl]]="RM",1,0)</f>
        <v>0</v>
      </c>
      <c r="F717">
        <f>IF(fun[[#This Row],[rm]]="RH",1,0)</f>
        <v>0</v>
      </c>
      <c r="G717">
        <f>IF(fun[[#This Row],[rh]]="C (all)",1,0)</f>
        <v>0</v>
      </c>
      <c r="H717">
        <v>78</v>
      </c>
      <c r="I717">
        <f>IF(fun[[#This Row],[LotFrontage]]="NA",0,fun[[#This Row],[LotFrontage]])</f>
        <v>78</v>
      </c>
      <c r="J717">
        <v>10140</v>
      </c>
      <c r="K717" t="s">
        <v>108</v>
      </c>
      <c r="L717" t="s">
        <v>109</v>
      </c>
      <c r="M717" t="s">
        <v>110</v>
      </c>
      <c r="N717" t="s">
        <v>111</v>
      </c>
      <c r="O717" t="s">
        <v>112</v>
      </c>
      <c r="P717" t="s">
        <v>113</v>
      </c>
      <c r="Q717" t="s">
        <v>114</v>
      </c>
      <c r="R717" t="s">
        <v>164</v>
      </c>
      <c r="S717" t="s">
        <v>116</v>
      </c>
      <c r="T717" t="s">
        <v>116</v>
      </c>
      <c r="U717" t="s">
        <v>117</v>
      </c>
      <c r="V717" t="s">
        <v>141</v>
      </c>
      <c r="W717">
        <v>6</v>
      </c>
      <c r="X717">
        <v>5</v>
      </c>
      <c r="Y717">
        <v>1974</v>
      </c>
      <c r="Z717">
        <v>1974</v>
      </c>
      <c r="AA717" t="s">
        <v>178</v>
      </c>
      <c r="AB717" t="s">
        <v>120</v>
      </c>
      <c r="AC717" t="s">
        <v>166</v>
      </c>
      <c r="AD717" t="s">
        <v>166</v>
      </c>
      <c r="AE717" t="s">
        <v>122</v>
      </c>
      <c r="AF717">
        <v>174</v>
      </c>
      <c r="AG717" t="s">
        <v>124</v>
      </c>
      <c r="AH717">
        <f>IF(fun[[#This Row],[ExterQual]]="Ex",5,IF(fun[[#This Row],[ExterQual]]="Gd",4,IF(fun[[#This Row],[ExterQual]]="TA",3,IF(fun[[#This Row],[ExterQual]]="Fa",2,1))))</f>
        <v>3</v>
      </c>
      <c r="AI717" t="s">
        <v>124</v>
      </c>
      <c r="AJ717">
        <f>IF(fun[[#This Row],[ExterCond]]="Ex",5,IF(fun[[#This Row],[ExterCond]]="Gd",4,IF(fun[[#This Row],[ExterCond]]="TA",3,IF(fun[[#This Row],[ExterCond]]="Fa",2,1))))</f>
        <v>3</v>
      </c>
      <c r="AK717" t="s">
        <v>144</v>
      </c>
      <c r="AL717" t="s">
        <v>123</v>
      </c>
      <c r="AM717">
        <f>IF(fun[[#This Row],[BsmtQual]]="Ex",5,IF(fun[[#This Row],[BsmtQual]]="Gd",4,IF(fun[[#This Row],[BsmtQual]]="TA",3,IF(fun[[#This Row],[BsmtQual]]="Fa",2,IF(fun[[#This Row],[BsmtQual]]="Po",1,0)))))</f>
        <v>4</v>
      </c>
      <c r="AN717" t="s">
        <v>124</v>
      </c>
      <c r="AO717">
        <f>IF(fun[[#This Row],[BsmtCond]]="Ex",5,IF(fun[[#This Row],[BsmtCond]]="Gd",4,IF(fun[[#This Row],[BsmtCond]]="TA",3,IF(fun[[#This Row],[BsmtCond]]="Fa",2,IF(fun[[#This Row],[BsmtCond]]="Po",1,0)))))</f>
        <v>3</v>
      </c>
      <c r="AP717" t="s">
        <v>126</v>
      </c>
      <c r="AQ717">
        <f>IF(fun[[#This Row],[BsmtExposure]]="Gd",3,IF(fun[[#This Row],[BsmtExposure]]="Av",2,IF(fun[[#This Row],[BsmtExposure]]="Mn",1,0)))</f>
        <v>0</v>
      </c>
      <c r="AR717" t="s">
        <v>128</v>
      </c>
      <c r="AS717">
        <v>0</v>
      </c>
      <c r="AT717" t="s">
        <v>128</v>
      </c>
      <c r="AU717">
        <v>0</v>
      </c>
      <c r="AV717">
        <v>1064</v>
      </c>
      <c r="AW717">
        <v>1064</v>
      </c>
      <c r="AX717" t="s">
        <v>129</v>
      </c>
      <c r="AY717" t="s">
        <v>124</v>
      </c>
      <c r="AZ717">
        <f>IF(fun[[#This Row],[HeatingQC]]="Ex",5,IF(fun[[#This Row],[HeatingQC]]="Gd",4,IF(fun[[#This Row],[HeatingQC]]="TA",3,IF(fun[[#This Row],[HeatingQC]]="Fa",2,IF(fun[[#This Row],[HeatingQC]]="Po",1,0)))))</f>
        <v>3</v>
      </c>
      <c r="BA717" t="s">
        <v>131</v>
      </c>
      <c r="BB717" t="s">
        <v>132</v>
      </c>
      <c r="BC717">
        <v>1350</v>
      </c>
      <c r="BD717">
        <v>0</v>
      </c>
      <c r="BE717">
        <v>0</v>
      </c>
      <c r="BF717">
        <v>1350</v>
      </c>
      <c r="BG717">
        <f>LOG(fun[[#This Row],[GrLivArea]])</f>
        <v>3.1303337684950061</v>
      </c>
      <c r="BH717">
        <v>0</v>
      </c>
      <c r="BI717">
        <v>0</v>
      </c>
      <c r="BJ717">
        <f>fun[[#This Row],[BsmtFullBath]]+(0.5*fun[[#This Row],[BsmtHalfBath]])</f>
        <v>0</v>
      </c>
      <c r="BK717">
        <v>2</v>
      </c>
      <c r="BL717">
        <v>0</v>
      </c>
      <c r="BM717">
        <f>fun[[#This Row],[HalfBath]]+fun[[#This Row],[TOTBaseBath]]+fun[[#This Row],[FullBath]]</f>
        <v>2</v>
      </c>
      <c r="BN717">
        <v>3</v>
      </c>
      <c r="BO717">
        <v>1</v>
      </c>
      <c r="BP717" t="s">
        <v>124</v>
      </c>
      <c r="BQ717">
        <f>IF(fun[[#This Row],[KitchenQual]]="Ex",5,IF(fun[[#This Row],[KitchenQual]]="Gd",4,IF(fun[[#This Row],[KitchenQual]]="TA",3,IF(fun[[#This Row],[KitchenQual]]="Fa",2,0))))</f>
        <v>3</v>
      </c>
      <c r="BR717">
        <v>7</v>
      </c>
      <c r="BS717" t="s">
        <v>133</v>
      </c>
      <c r="BT717">
        <v>1</v>
      </c>
      <c r="BU717" t="s">
        <v>124</v>
      </c>
      <c r="BV717">
        <f>IF(fun[[#This Row],[FireplaceQu]]="Ex",5,IF(fun[[#This Row],[FireplaceQu]]="Gd",4,IF(fun[[#This Row],[FireplaceQu]]="TA",3,IF(fun[[#This Row],[FireplaceQu]]="Fa",2,0))))</f>
        <v>3</v>
      </c>
      <c r="BW717" t="s">
        <v>134</v>
      </c>
      <c r="BX717">
        <v>1974</v>
      </c>
      <c r="BY717" t="s">
        <v>135</v>
      </c>
      <c r="BZ717">
        <v>2</v>
      </c>
      <c r="CA717">
        <v>478</v>
      </c>
      <c r="CB717" t="s">
        <v>124</v>
      </c>
      <c r="CC717">
        <f>IF(fun[[#This Row],[GarageQual]]="Ex",5,IF(fun[[#This Row],[GarageQual]]="Gd",4,IF(fun[[#This Row],[GarageQual]]="TA",3,IF(fun[[#This Row],[GarageQual]]="Fa",2,IF(fun[[#This Row],[GarageQual]]="Po",1,0)))))</f>
        <v>3</v>
      </c>
      <c r="CD717" t="s">
        <v>124</v>
      </c>
      <c r="CE717">
        <f>IF(fun[[#This Row],[GarageCond]]="Ex",5,IF(fun[[#This Row],[GarageCond]]="Gd",4,IF(fun[[#This Row],[GarageCond]]="TA",3,IF(fun[[#This Row],[GarageCond]]="Fa",2,IF(fun[[#This Row],[GarageCond]]="Po",1,0)))))</f>
        <v>3</v>
      </c>
      <c r="CF717" t="s">
        <v>131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f>(0.5*fun[[#This Row],[WoodDeckSF]])+fun[[#This Row],[OpenPorchSF]]+(2*fun[[#This Row],[EnclosedPorch]])+(1.5*fun[[#This Row],[3SsnPorch]])+fun[[#This Row],[ScreenPorch]]</f>
        <v>0</v>
      </c>
      <c r="CM717">
        <v>0</v>
      </c>
      <c r="CN717" t="s">
        <v>109</v>
      </c>
      <c r="CO717">
        <f>IF(fun[[#This Row],[PoolQC]]="Ex",5,IF(fun[[#This Row],[PoolQC]]="Gd",4,IF(fun[[#This Row],[PoolQC]]="TA",3,IF(fun[[#This Row],[PoolQC]]="Fa",2,IF(fun[[#This Row],[PoolQC]]="Po",1,0)))))</f>
        <v>0</v>
      </c>
      <c r="CP717" t="s">
        <v>160</v>
      </c>
      <c r="CQ717" t="s">
        <v>109</v>
      </c>
      <c r="CR717">
        <v>0</v>
      </c>
      <c r="CS717">
        <v>8</v>
      </c>
      <c r="CT717">
        <v>2009</v>
      </c>
      <c r="CU717" t="s">
        <v>136</v>
      </c>
      <c r="CV717" t="s">
        <v>137</v>
      </c>
      <c r="CW717">
        <f>COUNTIF(fun[[#This Row],[Id]:[SaleCondition]],0)</f>
        <v>21</v>
      </c>
      <c r="CX717">
        <f>COUNTIF(fun[[#This Row],[Id]:[SaleCondition]],"NA")</f>
        <v>3</v>
      </c>
      <c r="CY71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17">
        <f>fun[NUM_ExCond]+fun[NUM_BsmtCond]+fun[NUM_GarCond]</f>
        <v>9</v>
      </c>
      <c r="DA7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7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717">
        <v>165000</v>
      </c>
    </row>
    <row r="718" spans="1:107" x14ac:dyDescent="0.25">
      <c r="A718">
        <v>717</v>
      </c>
      <c r="B718">
        <v>70</v>
      </c>
      <c r="C718" t="s">
        <v>168</v>
      </c>
      <c r="D718">
        <f>IF(fun[[#This Row],[MSZoning]]="RL",1,0)</f>
        <v>0</v>
      </c>
      <c r="E718">
        <f>IF(fun[[#This Row],[rl]]="RM",1,0)</f>
        <v>0</v>
      </c>
      <c r="F718">
        <f>IF(fun[[#This Row],[rm]]="RH",1,0)</f>
        <v>0</v>
      </c>
      <c r="G718">
        <f>IF(fun[[#This Row],[rh]]="C (all)",1,0)</f>
        <v>0</v>
      </c>
      <c r="H718">
        <v>60</v>
      </c>
      <c r="I718">
        <f>IF(fun[[#This Row],[LotFrontage]]="NA",0,fun[[#This Row],[LotFrontage]])</f>
        <v>60</v>
      </c>
      <c r="J718">
        <v>10800</v>
      </c>
      <c r="K718" t="s">
        <v>108</v>
      </c>
      <c r="L718" t="s">
        <v>200</v>
      </c>
      <c r="M718" t="s">
        <v>110</v>
      </c>
      <c r="N718" t="s">
        <v>201</v>
      </c>
      <c r="O718" t="s">
        <v>112</v>
      </c>
      <c r="P718" t="s">
        <v>113</v>
      </c>
      <c r="Q718" t="s">
        <v>114</v>
      </c>
      <c r="R718" t="s">
        <v>169</v>
      </c>
      <c r="S718" t="s">
        <v>116</v>
      </c>
      <c r="T718" t="s">
        <v>116</v>
      </c>
      <c r="U718" t="s">
        <v>117</v>
      </c>
      <c r="V718" t="s">
        <v>118</v>
      </c>
      <c r="W718">
        <v>7</v>
      </c>
      <c r="X718">
        <v>8</v>
      </c>
      <c r="Y718">
        <v>1890</v>
      </c>
      <c r="Z718">
        <v>1998</v>
      </c>
      <c r="AA718" t="s">
        <v>119</v>
      </c>
      <c r="AB718" t="s">
        <v>120</v>
      </c>
      <c r="AC718" t="s">
        <v>150</v>
      </c>
      <c r="AD718" t="s">
        <v>121</v>
      </c>
      <c r="AE718" t="s">
        <v>143</v>
      </c>
      <c r="AF718">
        <v>0</v>
      </c>
      <c r="AG718" t="s">
        <v>124</v>
      </c>
      <c r="AH718">
        <f>IF(fun[[#This Row],[ExterQual]]="Ex",5,IF(fun[[#This Row],[ExterQual]]="Gd",4,IF(fun[[#This Row],[ExterQual]]="TA",3,IF(fun[[#This Row],[ExterQual]]="Fa",2,1))))</f>
        <v>3</v>
      </c>
      <c r="AI718" t="s">
        <v>123</v>
      </c>
      <c r="AJ718">
        <f>IF(fun[[#This Row],[ExterCond]]="Ex",5,IF(fun[[#This Row],[ExterCond]]="Gd",4,IF(fun[[#This Row],[ExterCond]]="TA",3,IF(fun[[#This Row],[ExterCond]]="Fa",2,1))))</f>
        <v>4</v>
      </c>
      <c r="AK718" t="s">
        <v>152</v>
      </c>
      <c r="AL718" t="s">
        <v>124</v>
      </c>
      <c r="AM718">
        <f>IF(fun[[#This Row],[BsmtQual]]="Ex",5,IF(fun[[#This Row],[BsmtQual]]="Gd",4,IF(fun[[#This Row],[BsmtQual]]="TA",3,IF(fun[[#This Row],[BsmtQual]]="Fa",2,IF(fun[[#This Row],[BsmtQual]]="Po",1,0)))))</f>
        <v>3</v>
      </c>
      <c r="AN718" t="s">
        <v>124</v>
      </c>
      <c r="AO718">
        <f>IF(fun[[#This Row],[BsmtCond]]="Ex",5,IF(fun[[#This Row],[BsmtCond]]="Gd",4,IF(fun[[#This Row],[BsmtCond]]="TA",3,IF(fun[[#This Row],[BsmtCond]]="Fa",2,IF(fun[[#This Row],[BsmtCond]]="Po",1,0)))))</f>
        <v>3</v>
      </c>
      <c r="AP718" t="s">
        <v>126</v>
      </c>
      <c r="AQ718">
        <f>IF(fun[[#This Row],[BsmtExposure]]="Gd",3,IF(fun[[#This Row],[BsmtExposure]]="Av",2,IF(fun[[#This Row],[BsmtExposure]]="Mn",1,0)))</f>
        <v>0</v>
      </c>
      <c r="AR718" t="s">
        <v>128</v>
      </c>
      <c r="AS718">
        <v>0</v>
      </c>
      <c r="AT718" t="s">
        <v>128</v>
      </c>
      <c r="AU718">
        <v>0</v>
      </c>
      <c r="AV718">
        <v>718</v>
      </c>
      <c r="AW718">
        <v>718</v>
      </c>
      <c r="AX718" t="s">
        <v>129</v>
      </c>
      <c r="AY718" t="s">
        <v>130</v>
      </c>
      <c r="AZ718">
        <f>IF(fun[[#This Row],[HeatingQC]]="Ex",5,IF(fun[[#This Row],[HeatingQC]]="Gd",4,IF(fun[[#This Row],[HeatingQC]]="TA",3,IF(fun[[#This Row],[HeatingQC]]="Fa",2,IF(fun[[#This Row],[HeatingQC]]="Po",1,0)))))</f>
        <v>5</v>
      </c>
      <c r="BA718" t="s">
        <v>131</v>
      </c>
      <c r="BB718" t="s">
        <v>132</v>
      </c>
      <c r="BC718">
        <v>1576</v>
      </c>
      <c r="BD718">
        <v>978</v>
      </c>
      <c r="BE718">
        <v>0</v>
      </c>
      <c r="BF718">
        <v>2554</v>
      </c>
      <c r="BG718">
        <f>LOG(fun[[#This Row],[GrLivArea]])</f>
        <v>3.4072208929273966</v>
      </c>
      <c r="BH718">
        <v>0</v>
      </c>
      <c r="BI718">
        <v>0</v>
      </c>
      <c r="BJ718">
        <f>fun[[#This Row],[BsmtFullBath]]+(0.5*fun[[#This Row],[BsmtHalfBath]])</f>
        <v>0</v>
      </c>
      <c r="BK718">
        <v>1</v>
      </c>
      <c r="BL718">
        <v>1</v>
      </c>
      <c r="BM718">
        <f>fun[[#This Row],[HalfBath]]+fun[[#This Row],[TOTBaseBath]]+fun[[#This Row],[FullBath]]</f>
        <v>2</v>
      </c>
      <c r="BN718">
        <v>3</v>
      </c>
      <c r="BO718">
        <v>1</v>
      </c>
      <c r="BP718" t="s">
        <v>124</v>
      </c>
      <c r="BQ718">
        <f>IF(fun[[#This Row],[KitchenQual]]="Ex",5,IF(fun[[#This Row],[KitchenQual]]="Gd",4,IF(fun[[#This Row],[KitchenQual]]="TA",3,IF(fun[[#This Row],[KitchenQual]]="Fa",2,0))))</f>
        <v>3</v>
      </c>
      <c r="BR718">
        <v>8</v>
      </c>
      <c r="BS718" t="s">
        <v>133</v>
      </c>
      <c r="BT718">
        <v>0</v>
      </c>
      <c r="BU718" t="s">
        <v>109</v>
      </c>
      <c r="BV718">
        <f>IF(fun[[#This Row],[FireplaceQu]]="Ex",5,IF(fun[[#This Row],[FireplaceQu]]="Gd",4,IF(fun[[#This Row],[FireplaceQu]]="TA",3,IF(fun[[#This Row],[FireplaceQu]]="Fa",2,0))))</f>
        <v>0</v>
      </c>
      <c r="BW718" t="s">
        <v>153</v>
      </c>
      <c r="BX718">
        <v>1996</v>
      </c>
      <c r="BY718" t="s">
        <v>128</v>
      </c>
      <c r="BZ718">
        <v>2</v>
      </c>
      <c r="CA718">
        <v>704</v>
      </c>
      <c r="CB718" t="s">
        <v>124</v>
      </c>
      <c r="CC718">
        <f>IF(fun[[#This Row],[GarageQual]]="Ex",5,IF(fun[[#This Row],[GarageQual]]="Gd",4,IF(fun[[#This Row],[GarageQual]]="TA",3,IF(fun[[#This Row],[GarageQual]]="Fa",2,IF(fun[[#This Row],[GarageQual]]="Po",1,0)))))</f>
        <v>3</v>
      </c>
      <c r="CD718" t="s">
        <v>124</v>
      </c>
      <c r="CE718">
        <f>IF(fun[[#This Row],[GarageCond]]="Ex",5,IF(fun[[#This Row],[GarageCond]]="Gd",4,IF(fun[[#This Row],[GarageCond]]="TA",3,IF(fun[[#This Row],[GarageCond]]="Fa",2,IF(fun[[#This Row],[GarageCond]]="Po",1,0)))))</f>
        <v>3</v>
      </c>
      <c r="CF718" t="s">
        <v>216</v>
      </c>
      <c r="CG718">
        <v>0</v>
      </c>
      <c r="CH718">
        <v>48</v>
      </c>
      <c r="CI718">
        <v>143</v>
      </c>
      <c r="CJ718">
        <v>0</v>
      </c>
      <c r="CK718">
        <v>0</v>
      </c>
      <c r="CL718">
        <f>(0.5*fun[[#This Row],[WoodDeckSF]])+fun[[#This Row],[OpenPorchSF]]+(2*fun[[#This Row],[EnclosedPorch]])+(1.5*fun[[#This Row],[3SsnPorch]])+fun[[#This Row],[ScreenPorch]]</f>
        <v>334</v>
      </c>
      <c r="CM718">
        <v>0</v>
      </c>
      <c r="CN718" t="s">
        <v>109</v>
      </c>
      <c r="CO718">
        <f>IF(fun[[#This Row],[PoolQC]]="Ex",5,IF(fun[[#This Row],[PoolQC]]="Gd",4,IF(fun[[#This Row],[PoolQC]]="TA",3,IF(fun[[#This Row],[PoolQC]]="Fa",2,IF(fun[[#This Row],[PoolQC]]="Po",1,0)))))</f>
        <v>0</v>
      </c>
      <c r="CP718" t="s">
        <v>109</v>
      </c>
      <c r="CQ718" t="s">
        <v>109</v>
      </c>
      <c r="CR718">
        <v>0</v>
      </c>
      <c r="CS718">
        <v>7</v>
      </c>
      <c r="CT718">
        <v>2007</v>
      </c>
      <c r="CU718" t="s">
        <v>136</v>
      </c>
      <c r="CV718" t="s">
        <v>137</v>
      </c>
      <c r="CW718">
        <f>COUNTIF(fun[[#This Row],[Id]:[SaleCondition]],0)</f>
        <v>20</v>
      </c>
      <c r="CX718">
        <f>COUNTIF(fun[[#This Row],[Id]:[SaleCondition]],"NA")</f>
        <v>4</v>
      </c>
      <c r="CY718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718">
        <f>fun[NUM_ExCond]+fun[NUM_BsmtCond]+fun[NUM_GarCond]</f>
        <v>10</v>
      </c>
      <c r="DA7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114</v>
      </c>
      <c r="DB7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83.5</v>
      </c>
      <c r="DC718">
        <v>159500</v>
      </c>
    </row>
    <row r="719" spans="1:107" x14ac:dyDescent="0.25">
      <c r="A719">
        <v>718</v>
      </c>
      <c r="B719">
        <v>20</v>
      </c>
      <c r="C719" t="s">
        <v>107</v>
      </c>
      <c r="D719">
        <f>IF(fun[[#This Row],[MSZoning]]="RL",1,0)</f>
        <v>1</v>
      </c>
      <c r="E719">
        <f>IF(fun[[#This Row],[rl]]="RM",1,0)</f>
        <v>0</v>
      </c>
      <c r="F719">
        <f>IF(fun[[#This Row],[rm]]="RH",1,0)</f>
        <v>0</v>
      </c>
      <c r="G719">
        <f>IF(fun[[#This Row],[rh]]="C (all)",1,0)</f>
        <v>0</v>
      </c>
      <c r="H719">
        <v>80</v>
      </c>
      <c r="I719">
        <f>IF(fun[[#This Row],[LotFrontage]]="NA",0,fun[[#This Row],[LotFrontage]])</f>
        <v>80</v>
      </c>
      <c r="J719">
        <v>10000</v>
      </c>
      <c r="K719" t="s">
        <v>108</v>
      </c>
      <c r="L719" t="s">
        <v>109</v>
      </c>
      <c r="M719" t="s">
        <v>110</v>
      </c>
      <c r="N719" t="s">
        <v>111</v>
      </c>
      <c r="O719" t="s">
        <v>112</v>
      </c>
      <c r="P719" t="s">
        <v>113</v>
      </c>
      <c r="Q719" t="s">
        <v>114</v>
      </c>
      <c r="R719" t="s">
        <v>164</v>
      </c>
      <c r="S719" t="s">
        <v>116</v>
      </c>
      <c r="T719" t="s">
        <v>116</v>
      </c>
      <c r="U719" t="s">
        <v>117</v>
      </c>
      <c r="V719" t="s">
        <v>141</v>
      </c>
      <c r="W719">
        <v>5</v>
      </c>
      <c r="X719">
        <v>6</v>
      </c>
      <c r="Y719">
        <v>1973</v>
      </c>
      <c r="Z719">
        <v>2000</v>
      </c>
      <c r="AA719" t="s">
        <v>119</v>
      </c>
      <c r="AB719" t="s">
        <v>120</v>
      </c>
      <c r="AC719" t="s">
        <v>166</v>
      </c>
      <c r="AD719" t="s">
        <v>166</v>
      </c>
      <c r="AE719" t="s">
        <v>143</v>
      </c>
      <c r="AF719">
        <v>0</v>
      </c>
      <c r="AG719" t="s">
        <v>124</v>
      </c>
      <c r="AH719">
        <f>IF(fun[[#This Row],[ExterQual]]="Ex",5,IF(fun[[#This Row],[ExterQual]]="Gd",4,IF(fun[[#This Row],[ExterQual]]="TA",3,IF(fun[[#This Row],[ExterQual]]="Fa",2,1))))</f>
        <v>3</v>
      </c>
      <c r="AI719" t="s">
        <v>124</v>
      </c>
      <c r="AJ719">
        <f>IF(fun[[#This Row],[ExterCond]]="Ex",5,IF(fun[[#This Row],[ExterCond]]="Gd",4,IF(fun[[#This Row],[ExterCond]]="TA",3,IF(fun[[#This Row],[ExterCond]]="Fa",2,1))))</f>
        <v>3</v>
      </c>
      <c r="AK719" t="s">
        <v>144</v>
      </c>
      <c r="AL719" t="s">
        <v>123</v>
      </c>
      <c r="AM719">
        <f>IF(fun[[#This Row],[BsmtQual]]="Ex",5,IF(fun[[#This Row],[BsmtQual]]="Gd",4,IF(fun[[#This Row],[BsmtQual]]="TA",3,IF(fun[[#This Row],[BsmtQual]]="Fa",2,IF(fun[[#This Row],[BsmtQual]]="Po",1,0)))))</f>
        <v>4</v>
      </c>
      <c r="AN719" t="s">
        <v>124</v>
      </c>
      <c r="AO719">
        <f>IF(fun[[#This Row],[BsmtCond]]="Ex",5,IF(fun[[#This Row],[BsmtCond]]="Gd",4,IF(fun[[#This Row],[BsmtCond]]="TA",3,IF(fun[[#This Row],[BsmtCond]]="Fa",2,IF(fun[[#This Row],[BsmtCond]]="Po",1,0)))))</f>
        <v>3</v>
      </c>
      <c r="AP719" t="s">
        <v>126</v>
      </c>
      <c r="AQ719">
        <f>IF(fun[[#This Row],[BsmtExposure]]="Gd",3,IF(fun[[#This Row],[BsmtExposure]]="Av",2,IF(fun[[#This Row],[BsmtExposure]]="Mn",1,0)))</f>
        <v>0</v>
      </c>
      <c r="AR719" t="s">
        <v>167</v>
      </c>
      <c r="AS719">
        <v>1084</v>
      </c>
      <c r="AT719" t="s">
        <v>128</v>
      </c>
      <c r="AU719">
        <v>0</v>
      </c>
      <c r="AV719">
        <v>92</v>
      </c>
      <c r="AW719">
        <v>1176</v>
      </c>
      <c r="AX719" t="s">
        <v>129</v>
      </c>
      <c r="AY719" t="s">
        <v>123</v>
      </c>
      <c r="AZ719">
        <f>IF(fun[[#This Row],[HeatingQC]]="Ex",5,IF(fun[[#This Row],[HeatingQC]]="Gd",4,IF(fun[[#This Row],[HeatingQC]]="TA",3,IF(fun[[#This Row],[HeatingQC]]="Fa",2,IF(fun[[#This Row],[HeatingQC]]="Po",1,0)))))</f>
        <v>4</v>
      </c>
      <c r="BA719" t="s">
        <v>131</v>
      </c>
      <c r="BB719" t="s">
        <v>132</v>
      </c>
      <c r="BC719">
        <v>1178</v>
      </c>
      <c r="BD719">
        <v>0</v>
      </c>
      <c r="BE719">
        <v>0</v>
      </c>
      <c r="BF719">
        <v>1178</v>
      </c>
      <c r="BG719">
        <f>LOG(fun[[#This Row],[GrLivArea]])</f>
        <v>3.0711452904510828</v>
      </c>
      <c r="BH719">
        <v>0</v>
      </c>
      <c r="BI719">
        <v>1</v>
      </c>
      <c r="BJ719">
        <f>fun[[#This Row],[BsmtFullBath]]+(0.5*fun[[#This Row],[BsmtHalfBath]])</f>
        <v>0.5</v>
      </c>
      <c r="BK719">
        <v>1</v>
      </c>
      <c r="BL719">
        <v>1</v>
      </c>
      <c r="BM719">
        <f>fun[[#This Row],[HalfBath]]+fun[[#This Row],[TOTBaseBath]]+fun[[#This Row],[FullBath]]</f>
        <v>2.5</v>
      </c>
      <c r="BN719">
        <v>3</v>
      </c>
      <c r="BO719">
        <v>1</v>
      </c>
      <c r="BP719" t="s">
        <v>123</v>
      </c>
      <c r="BQ719">
        <f>IF(fun[[#This Row],[KitchenQual]]="Ex",5,IF(fun[[#This Row],[KitchenQual]]="Gd",4,IF(fun[[#This Row],[KitchenQual]]="TA",3,IF(fun[[#This Row],[KitchenQual]]="Fa",2,0))))</f>
        <v>4</v>
      </c>
      <c r="BR719">
        <v>5</v>
      </c>
      <c r="BS719" t="s">
        <v>133</v>
      </c>
      <c r="BT719">
        <v>1</v>
      </c>
      <c r="BU719" t="s">
        <v>173</v>
      </c>
      <c r="BV719">
        <f>IF(fun[[#This Row],[FireplaceQu]]="Ex",5,IF(fun[[#This Row],[FireplaceQu]]="Gd",4,IF(fun[[#This Row],[FireplaceQu]]="TA",3,IF(fun[[#This Row],[FireplaceQu]]="Fa",2,0))))</f>
        <v>2</v>
      </c>
      <c r="BW719" t="s">
        <v>134</v>
      </c>
      <c r="BX719">
        <v>1973</v>
      </c>
      <c r="BY719" t="s">
        <v>128</v>
      </c>
      <c r="BZ719">
        <v>2</v>
      </c>
      <c r="CA719">
        <v>439</v>
      </c>
      <c r="CB719" t="s">
        <v>124</v>
      </c>
      <c r="CC719">
        <f>IF(fun[[#This Row],[GarageQual]]="Ex",5,IF(fun[[#This Row],[GarageQual]]="Gd",4,IF(fun[[#This Row],[GarageQual]]="TA",3,IF(fun[[#This Row],[GarageQual]]="Fa",2,IF(fun[[#This Row],[GarageQual]]="Po",1,0)))))</f>
        <v>3</v>
      </c>
      <c r="CD719" t="s">
        <v>124</v>
      </c>
      <c r="CE719">
        <f>IF(fun[[#This Row],[GarageCond]]="Ex",5,IF(fun[[#This Row],[GarageCond]]="Gd",4,IF(fun[[#This Row],[GarageCond]]="TA",3,IF(fun[[#This Row],[GarageCond]]="Fa",2,IF(fun[[#This Row],[GarageCond]]="Po",1,0)))))</f>
        <v>3</v>
      </c>
      <c r="CF719" t="s">
        <v>131</v>
      </c>
      <c r="CG719">
        <v>224</v>
      </c>
      <c r="CH719">
        <v>0</v>
      </c>
      <c r="CI719">
        <v>0</v>
      </c>
      <c r="CJ719">
        <v>0</v>
      </c>
      <c r="CK719">
        <v>0</v>
      </c>
      <c r="CL719">
        <f>(0.5*fun[[#This Row],[WoodDeckSF]])+fun[[#This Row],[OpenPorchSF]]+(2*fun[[#This Row],[EnclosedPorch]])+(1.5*fun[[#This Row],[3SsnPorch]])+fun[[#This Row],[ScreenPorch]]</f>
        <v>112</v>
      </c>
      <c r="CM719">
        <v>0</v>
      </c>
      <c r="CN719" t="s">
        <v>109</v>
      </c>
      <c r="CO719">
        <f>IF(fun[[#This Row],[PoolQC]]="Ex",5,IF(fun[[#This Row],[PoolQC]]="Gd",4,IF(fun[[#This Row],[PoolQC]]="TA",3,IF(fun[[#This Row],[PoolQC]]="Fa",2,IF(fun[[#This Row],[PoolQC]]="Po",1,0)))))</f>
        <v>0</v>
      </c>
      <c r="CP719" t="s">
        <v>160</v>
      </c>
      <c r="CQ719" t="s">
        <v>109</v>
      </c>
      <c r="CR719">
        <v>0</v>
      </c>
      <c r="CS719">
        <v>11</v>
      </c>
      <c r="CT719">
        <v>2008</v>
      </c>
      <c r="CU719" t="s">
        <v>136</v>
      </c>
      <c r="CV719" t="s">
        <v>137</v>
      </c>
      <c r="CW719">
        <f>COUNTIF(fun[[#This Row],[Id]:[SaleCondition]],0)</f>
        <v>16</v>
      </c>
      <c r="CX719">
        <f>COUNTIF(fun[[#This Row],[Id]:[SaleCondition]],"NA")</f>
        <v>3</v>
      </c>
      <c r="CY719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19">
        <f>fun[NUM_ExCond]+fun[NUM_BsmtCond]+fun[NUM_GarCond]</f>
        <v>9</v>
      </c>
      <c r="DA7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7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</v>
      </c>
      <c r="DC719">
        <v>157000</v>
      </c>
    </row>
    <row r="720" spans="1:107" x14ac:dyDescent="0.25">
      <c r="A720">
        <v>719</v>
      </c>
      <c r="B720">
        <v>60</v>
      </c>
      <c r="C720" t="s">
        <v>107</v>
      </c>
      <c r="D720">
        <f>IF(fun[[#This Row],[MSZoning]]="RL",1,0)</f>
        <v>1</v>
      </c>
      <c r="E720">
        <f>IF(fun[[#This Row],[rl]]="RM",1,0)</f>
        <v>0</v>
      </c>
      <c r="F720">
        <f>IF(fun[[#This Row],[rm]]="RH",1,0)</f>
        <v>0</v>
      </c>
      <c r="G720">
        <f>IF(fun[[#This Row],[rh]]="C (all)",1,0)</f>
        <v>0</v>
      </c>
      <c r="H720">
        <v>96</v>
      </c>
      <c r="I720">
        <f>IF(fun[[#This Row],[LotFrontage]]="NA",0,fun[[#This Row],[LotFrontage]])</f>
        <v>96</v>
      </c>
      <c r="J720">
        <v>10542</v>
      </c>
      <c r="K720" t="s">
        <v>108</v>
      </c>
      <c r="L720" t="s">
        <v>109</v>
      </c>
      <c r="M720" t="s">
        <v>110</v>
      </c>
      <c r="N720" t="s">
        <v>111</v>
      </c>
      <c r="O720" t="s">
        <v>112</v>
      </c>
      <c r="P720" t="s">
        <v>113</v>
      </c>
      <c r="Q720" t="s">
        <v>114</v>
      </c>
      <c r="R720" t="s">
        <v>155</v>
      </c>
      <c r="S720" t="s">
        <v>116</v>
      </c>
      <c r="T720" t="s">
        <v>116</v>
      </c>
      <c r="U720" t="s">
        <v>117</v>
      </c>
      <c r="V720" t="s">
        <v>118</v>
      </c>
      <c r="W720">
        <v>7</v>
      </c>
      <c r="X720">
        <v>5</v>
      </c>
      <c r="Y720">
        <v>1993</v>
      </c>
      <c r="Z720">
        <v>1994</v>
      </c>
      <c r="AA720" t="s">
        <v>178</v>
      </c>
      <c r="AB720" t="s">
        <v>120</v>
      </c>
      <c r="AC720" t="s">
        <v>150</v>
      </c>
      <c r="AD720" t="s">
        <v>260</v>
      </c>
      <c r="AE720" t="s">
        <v>122</v>
      </c>
      <c r="AF720">
        <v>651</v>
      </c>
      <c r="AG720" t="s">
        <v>123</v>
      </c>
      <c r="AH720">
        <f>IF(fun[[#This Row],[ExterQual]]="Ex",5,IF(fun[[#This Row],[ExterQual]]="Gd",4,IF(fun[[#This Row],[ExterQual]]="TA",3,IF(fun[[#This Row],[ExterQual]]="Fa",2,1))))</f>
        <v>4</v>
      </c>
      <c r="AI720" t="s">
        <v>124</v>
      </c>
      <c r="AJ720">
        <f>IF(fun[[#This Row],[ExterCond]]="Ex",5,IF(fun[[#This Row],[ExterCond]]="Gd",4,IF(fun[[#This Row],[ExterCond]]="TA",3,IF(fun[[#This Row],[ExterCond]]="Fa",2,1))))</f>
        <v>3</v>
      </c>
      <c r="AK720" t="s">
        <v>125</v>
      </c>
      <c r="AL720" t="s">
        <v>123</v>
      </c>
      <c r="AM720">
        <f>IF(fun[[#This Row],[BsmtQual]]="Ex",5,IF(fun[[#This Row],[BsmtQual]]="Gd",4,IF(fun[[#This Row],[BsmtQual]]="TA",3,IF(fun[[#This Row],[BsmtQual]]="Fa",2,IF(fun[[#This Row],[BsmtQual]]="Po",1,0)))))</f>
        <v>4</v>
      </c>
      <c r="AN720" t="s">
        <v>124</v>
      </c>
      <c r="AO720">
        <f>IF(fun[[#This Row],[BsmtCond]]="Ex",5,IF(fun[[#This Row],[BsmtCond]]="Gd",4,IF(fun[[#This Row],[BsmtCond]]="TA",3,IF(fun[[#This Row],[BsmtCond]]="Fa",2,IF(fun[[#This Row],[BsmtCond]]="Po",1,0)))))</f>
        <v>3</v>
      </c>
      <c r="AP720" t="s">
        <v>123</v>
      </c>
      <c r="AQ720">
        <f>IF(fun[[#This Row],[BsmtExposure]]="Gd",3,IF(fun[[#This Row],[BsmtExposure]]="Av",2,IF(fun[[#This Row],[BsmtExposure]]="Mn",1,0)))</f>
        <v>3</v>
      </c>
      <c r="AR720" t="s">
        <v>127</v>
      </c>
      <c r="AS720">
        <v>1173</v>
      </c>
      <c r="AT720" t="s">
        <v>128</v>
      </c>
      <c r="AU720">
        <v>0</v>
      </c>
      <c r="AV720">
        <v>138</v>
      </c>
      <c r="AW720">
        <v>1311</v>
      </c>
      <c r="AX720" t="s">
        <v>129</v>
      </c>
      <c r="AY720" t="s">
        <v>130</v>
      </c>
      <c r="AZ720">
        <f>IF(fun[[#This Row],[HeatingQC]]="Ex",5,IF(fun[[#This Row],[HeatingQC]]="Gd",4,IF(fun[[#This Row],[HeatingQC]]="TA",3,IF(fun[[#This Row],[HeatingQC]]="Fa",2,IF(fun[[#This Row],[HeatingQC]]="Po",1,0)))))</f>
        <v>5</v>
      </c>
      <c r="BA720" t="s">
        <v>131</v>
      </c>
      <c r="BB720" t="s">
        <v>132</v>
      </c>
      <c r="BC720">
        <v>1325</v>
      </c>
      <c r="BD720">
        <v>1093</v>
      </c>
      <c r="BE720">
        <v>0</v>
      </c>
      <c r="BF720">
        <v>2418</v>
      </c>
      <c r="BG720">
        <f>LOG(fun[[#This Row],[GrLivArea]])</f>
        <v>3.383456296524753</v>
      </c>
      <c r="BH720">
        <v>1</v>
      </c>
      <c r="BI720">
        <v>0</v>
      </c>
      <c r="BJ720">
        <f>fun[[#This Row],[BsmtFullBath]]+(0.5*fun[[#This Row],[BsmtHalfBath]])</f>
        <v>1</v>
      </c>
      <c r="BK720">
        <v>2</v>
      </c>
      <c r="BL720">
        <v>1</v>
      </c>
      <c r="BM720">
        <f>fun[[#This Row],[HalfBath]]+fun[[#This Row],[TOTBaseBath]]+fun[[#This Row],[FullBath]]</f>
        <v>4</v>
      </c>
      <c r="BN720">
        <v>3</v>
      </c>
      <c r="BO720">
        <v>1</v>
      </c>
      <c r="BP720" t="s">
        <v>123</v>
      </c>
      <c r="BQ720">
        <f>IF(fun[[#This Row],[KitchenQual]]="Ex",5,IF(fun[[#This Row],[KitchenQual]]="Gd",4,IF(fun[[#This Row],[KitchenQual]]="TA",3,IF(fun[[#This Row],[KitchenQual]]="Fa",2,0))))</f>
        <v>4</v>
      </c>
      <c r="BR720">
        <v>9</v>
      </c>
      <c r="BS720" t="s">
        <v>133</v>
      </c>
      <c r="BT720">
        <v>1</v>
      </c>
      <c r="BU720" t="s">
        <v>124</v>
      </c>
      <c r="BV720">
        <f>IF(fun[[#This Row],[FireplaceQu]]="Ex",5,IF(fun[[#This Row],[FireplaceQu]]="Gd",4,IF(fun[[#This Row],[FireplaceQu]]="TA",3,IF(fun[[#This Row],[FireplaceQu]]="Fa",2,0))))</f>
        <v>3</v>
      </c>
      <c r="BW720" t="s">
        <v>134</v>
      </c>
      <c r="BX720">
        <v>1993</v>
      </c>
      <c r="BY720" t="s">
        <v>135</v>
      </c>
      <c r="BZ720">
        <v>3</v>
      </c>
      <c r="CA720">
        <v>983</v>
      </c>
      <c r="CB720" t="s">
        <v>124</v>
      </c>
      <c r="CC720">
        <f>IF(fun[[#This Row],[GarageQual]]="Ex",5,IF(fun[[#This Row],[GarageQual]]="Gd",4,IF(fun[[#This Row],[GarageQual]]="TA",3,IF(fun[[#This Row],[GarageQual]]="Fa",2,IF(fun[[#This Row],[GarageQual]]="Po",1,0)))))</f>
        <v>3</v>
      </c>
      <c r="CD720" t="s">
        <v>124</v>
      </c>
      <c r="CE720">
        <f>IF(fun[[#This Row],[GarageCond]]="Ex",5,IF(fun[[#This Row],[GarageCond]]="Gd",4,IF(fun[[#This Row],[GarageCond]]="TA",3,IF(fun[[#This Row],[GarageCond]]="Fa",2,IF(fun[[#This Row],[GarageCond]]="Po",1,0)))))</f>
        <v>3</v>
      </c>
      <c r="CF720" t="s">
        <v>131</v>
      </c>
      <c r="CG720">
        <v>250</v>
      </c>
      <c r="CH720">
        <v>154</v>
      </c>
      <c r="CI720">
        <v>216</v>
      </c>
      <c r="CJ720">
        <v>0</v>
      </c>
      <c r="CK720">
        <v>0</v>
      </c>
      <c r="CL720">
        <f>(0.5*fun[[#This Row],[WoodDeckSF]])+fun[[#This Row],[OpenPorchSF]]+(2*fun[[#This Row],[EnclosedPorch]])+(1.5*fun[[#This Row],[3SsnPorch]])+fun[[#This Row],[ScreenPorch]]</f>
        <v>711</v>
      </c>
      <c r="CM720">
        <v>0</v>
      </c>
      <c r="CN720" t="s">
        <v>109</v>
      </c>
      <c r="CO720">
        <f>IF(fun[[#This Row],[PoolQC]]="Ex",5,IF(fun[[#This Row],[PoolQC]]="Gd",4,IF(fun[[#This Row],[PoolQC]]="TA",3,IF(fun[[#This Row],[PoolQC]]="Fa",2,IF(fun[[#This Row],[PoolQC]]="Po",1,0)))))</f>
        <v>0</v>
      </c>
      <c r="CP720" t="s">
        <v>109</v>
      </c>
      <c r="CQ720" t="s">
        <v>109</v>
      </c>
      <c r="CR720">
        <v>0</v>
      </c>
      <c r="CS720">
        <v>8</v>
      </c>
      <c r="CT720">
        <v>2008</v>
      </c>
      <c r="CU720" t="s">
        <v>136</v>
      </c>
      <c r="CV720" t="s">
        <v>137</v>
      </c>
      <c r="CW720">
        <f>COUNTIF(fun[[#This Row],[Id]:[SaleCondition]],0)</f>
        <v>11</v>
      </c>
      <c r="CX720">
        <f>COUNTIF(fun[[#This Row],[Id]:[SaleCondition]],"NA")</f>
        <v>4</v>
      </c>
      <c r="CY720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720">
        <f>fun[NUM_ExCond]+fun[NUM_BsmtCond]+fun[NUM_GarCond]</f>
        <v>9</v>
      </c>
      <c r="DA7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7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71.75</v>
      </c>
      <c r="DC720">
        <v>341000</v>
      </c>
    </row>
    <row r="721" spans="1:107" x14ac:dyDescent="0.25">
      <c r="A721">
        <v>720</v>
      </c>
      <c r="B721">
        <v>20</v>
      </c>
      <c r="C721" t="s">
        <v>107</v>
      </c>
      <c r="D721">
        <f>IF(fun[[#This Row],[MSZoning]]="RL",1,0)</f>
        <v>1</v>
      </c>
      <c r="E721">
        <f>IF(fun[[#This Row],[rl]]="RM",1,0)</f>
        <v>0</v>
      </c>
      <c r="F721">
        <f>IF(fun[[#This Row],[rm]]="RH",1,0)</f>
        <v>0</v>
      </c>
      <c r="G721">
        <f>IF(fun[[#This Row],[rh]]="C (all)",1,0)</f>
        <v>0</v>
      </c>
      <c r="H721">
        <v>69</v>
      </c>
      <c r="I721">
        <f>IF(fun[[#This Row],[LotFrontage]]="NA",0,fun[[#This Row],[LotFrontage]])</f>
        <v>69</v>
      </c>
      <c r="J721">
        <v>9920</v>
      </c>
      <c r="K721" t="s">
        <v>108</v>
      </c>
      <c r="L721" t="s">
        <v>109</v>
      </c>
      <c r="M721" t="s">
        <v>146</v>
      </c>
      <c r="N721" t="s">
        <v>111</v>
      </c>
      <c r="O721" t="s">
        <v>112</v>
      </c>
      <c r="P721" t="s">
        <v>113</v>
      </c>
      <c r="Q721" t="s">
        <v>114</v>
      </c>
      <c r="R721" t="s">
        <v>115</v>
      </c>
      <c r="S721" t="s">
        <v>116</v>
      </c>
      <c r="T721" t="s">
        <v>116</v>
      </c>
      <c r="U721" t="s">
        <v>117</v>
      </c>
      <c r="V721" t="s">
        <v>141</v>
      </c>
      <c r="W721">
        <v>5</v>
      </c>
      <c r="X721">
        <v>6</v>
      </c>
      <c r="Y721">
        <v>1969</v>
      </c>
      <c r="Z721">
        <v>1969</v>
      </c>
      <c r="AA721" t="s">
        <v>119</v>
      </c>
      <c r="AB721" t="s">
        <v>120</v>
      </c>
      <c r="AC721" t="s">
        <v>166</v>
      </c>
      <c r="AD721" t="s">
        <v>187</v>
      </c>
      <c r="AE721" t="s">
        <v>143</v>
      </c>
      <c r="AF721">
        <v>0</v>
      </c>
      <c r="AG721" t="s">
        <v>124</v>
      </c>
      <c r="AH721">
        <f>IF(fun[[#This Row],[ExterQual]]="Ex",5,IF(fun[[#This Row],[ExterQual]]="Gd",4,IF(fun[[#This Row],[ExterQual]]="TA",3,IF(fun[[#This Row],[ExterQual]]="Fa",2,1))))</f>
        <v>3</v>
      </c>
      <c r="AI721" t="s">
        <v>124</v>
      </c>
      <c r="AJ721">
        <f>IF(fun[[#This Row],[ExterCond]]="Ex",5,IF(fun[[#This Row],[ExterCond]]="Gd",4,IF(fun[[#This Row],[ExterCond]]="TA",3,IF(fun[[#This Row],[ExterCond]]="Fa",2,1))))</f>
        <v>3</v>
      </c>
      <c r="AK721" t="s">
        <v>144</v>
      </c>
      <c r="AL721" t="s">
        <v>123</v>
      </c>
      <c r="AM721">
        <f>IF(fun[[#This Row],[BsmtQual]]="Ex",5,IF(fun[[#This Row],[BsmtQual]]="Gd",4,IF(fun[[#This Row],[BsmtQual]]="TA",3,IF(fun[[#This Row],[BsmtQual]]="Fa",2,IF(fun[[#This Row],[BsmtQual]]="Po",1,0)))))</f>
        <v>4</v>
      </c>
      <c r="AN721" t="s">
        <v>124</v>
      </c>
      <c r="AO721">
        <f>IF(fun[[#This Row],[BsmtCond]]="Ex",5,IF(fun[[#This Row],[BsmtCond]]="Gd",4,IF(fun[[#This Row],[BsmtCond]]="TA",3,IF(fun[[#This Row],[BsmtCond]]="Fa",2,IF(fun[[#This Row],[BsmtCond]]="Po",1,0)))))</f>
        <v>3</v>
      </c>
      <c r="AP721" t="s">
        <v>123</v>
      </c>
      <c r="AQ721">
        <f>IF(fun[[#This Row],[BsmtExposure]]="Gd",3,IF(fun[[#This Row],[BsmtExposure]]="Av",2,IF(fun[[#This Row],[BsmtExposure]]="Mn",1,0)))</f>
        <v>3</v>
      </c>
      <c r="AR721" t="s">
        <v>145</v>
      </c>
      <c r="AS721">
        <v>523</v>
      </c>
      <c r="AT721" t="s">
        <v>128</v>
      </c>
      <c r="AU721">
        <v>0</v>
      </c>
      <c r="AV721">
        <v>448</v>
      </c>
      <c r="AW721">
        <v>971</v>
      </c>
      <c r="AX721" t="s">
        <v>129</v>
      </c>
      <c r="AY721" t="s">
        <v>124</v>
      </c>
      <c r="AZ721">
        <f>IF(fun[[#This Row],[HeatingQC]]="Ex",5,IF(fun[[#This Row],[HeatingQC]]="Gd",4,IF(fun[[#This Row],[HeatingQC]]="TA",3,IF(fun[[#This Row],[HeatingQC]]="Fa",2,IF(fun[[#This Row],[HeatingQC]]="Po",1,0)))))</f>
        <v>3</v>
      </c>
      <c r="BA721" t="s">
        <v>131</v>
      </c>
      <c r="BB721" t="s">
        <v>132</v>
      </c>
      <c r="BC721">
        <v>971</v>
      </c>
      <c r="BD721">
        <v>0</v>
      </c>
      <c r="BE721">
        <v>0</v>
      </c>
      <c r="BF721">
        <v>971</v>
      </c>
      <c r="BG721">
        <f>LOG(fun[[#This Row],[GrLivArea]])</f>
        <v>2.9872192299080047</v>
      </c>
      <c r="BH721">
        <v>0</v>
      </c>
      <c r="BI721">
        <v>0</v>
      </c>
      <c r="BJ721">
        <f>fun[[#This Row],[BsmtFullBath]]+(0.5*fun[[#This Row],[BsmtHalfBath]])</f>
        <v>0</v>
      </c>
      <c r="BK721">
        <v>1</v>
      </c>
      <c r="BL721">
        <v>1</v>
      </c>
      <c r="BM721">
        <f>fun[[#This Row],[HalfBath]]+fun[[#This Row],[TOTBaseBath]]+fun[[#This Row],[FullBath]]</f>
        <v>2</v>
      </c>
      <c r="BN721">
        <v>3</v>
      </c>
      <c r="BO721">
        <v>1</v>
      </c>
      <c r="BP721" t="s">
        <v>124</v>
      </c>
      <c r="BQ721">
        <f>IF(fun[[#This Row],[KitchenQual]]="Ex",5,IF(fun[[#This Row],[KitchenQual]]="Gd",4,IF(fun[[#This Row],[KitchenQual]]="TA",3,IF(fun[[#This Row],[KitchenQual]]="Fa",2,0))))</f>
        <v>3</v>
      </c>
      <c r="BR721">
        <v>5</v>
      </c>
      <c r="BS721" t="s">
        <v>133</v>
      </c>
      <c r="BT721">
        <v>1</v>
      </c>
      <c r="BU721" t="s">
        <v>238</v>
      </c>
      <c r="BV721">
        <f>IF(fun[[#This Row],[FireplaceQu]]="Ex",5,IF(fun[[#This Row],[FireplaceQu]]="Gd",4,IF(fun[[#This Row],[FireplaceQu]]="TA",3,IF(fun[[#This Row],[FireplaceQu]]="Fa",2,0))))</f>
        <v>0</v>
      </c>
      <c r="BW721" t="s">
        <v>134</v>
      </c>
      <c r="BX721">
        <v>1969</v>
      </c>
      <c r="BY721" t="s">
        <v>128</v>
      </c>
      <c r="BZ721">
        <v>1</v>
      </c>
      <c r="CA721">
        <v>300</v>
      </c>
      <c r="CB721" t="s">
        <v>124</v>
      </c>
      <c r="CC721">
        <f>IF(fun[[#This Row],[GarageQual]]="Ex",5,IF(fun[[#This Row],[GarageQual]]="Gd",4,IF(fun[[#This Row],[GarageQual]]="TA",3,IF(fun[[#This Row],[GarageQual]]="Fa",2,IF(fun[[#This Row],[GarageQual]]="Po",1,0)))))</f>
        <v>3</v>
      </c>
      <c r="CD721" t="s">
        <v>124</v>
      </c>
      <c r="CE721">
        <f>IF(fun[[#This Row],[GarageCond]]="Ex",5,IF(fun[[#This Row],[GarageCond]]="Gd",4,IF(fun[[#This Row],[GarageCond]]="TA",3,IF(fun[[#This Row],[GarageCond]]="Fa",2,IF(fun[[#This Row],[GarageCond]]="Po",1,0)))))</f>
        <v>3</v>
      </c>
      <c r="CF721" t="s">
        <v>131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f>(0.5*fun[[#This Row],[WoodDeckSF]])+fun[[#This Row],[OpenPorchSF]]+(2*fun[[#This Row],[EnclosedPorch]])+(1.5*fun[[#This Row],[3SsnPorch]])+fun[[#This Row],[ScreenPorch]]</f>
        <v>0</v>
      </c>
      <c r="CM721">
        <v>0</v>
      </c>
      <c r="CN721" t="s">
        <v>109</v>
      </c>
      <c r="CO721">
        <f>IF(fun[[#This Row],[PoolQC]]="Ex",5,IF(fun[[#This Row],[PoolQC]]="Gd",4,IF(fun[[#This Row],[PoolQC]]="TA",3,IF(fun[[#This Row],[PoolQC]]="Fa",2,IF(fun[[#This Row],[PoolQC]]="Po",1,0)))))</f>
        <v>0</v>
      </c>
      <c r="CP721" t="s">
        <v>109</v>
      </c>
      <c r="CQ721" t="s">
        <v>109</v>
      </c>
      <c r="CR721">
        <v>0</v>
      </c>
      <c r="CS721">
        <v>5</v>
      </c>
      <c r="CT721">
        <v>2006</v>
      </c>
      <c r="CU721" t="s">
        <v>136</v>
      </c>
      <c r="CV721" t="s">
        <v>137</v>
      </c>
      <c r="CW721">
        <f>COUNTIF(fun[[#This Row],[Id]:[SaleCondition]],0)</f>
        <v>20</v>
      </c>
      <c r="CX721">
        <f>COUNTIF(fun[[#This Row],[Id]:[SaleCondition]],"NA")</f>
        <v>4</v>
      </c>
      <c r="CY72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721">
        <f>fun[NUM_ExCond]+fun[NUM_BsmtCond]+fun[NUM_GarCond]</f>
        <v>9</v>
      </c>
      <c r="DA7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7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52.75</v>
      </c>
      <c r="DC721">
        <v>128500</v>
      </c>
    </row>
    <row r="722" spans="1:107" x14ac:dyDescent="0.25">
      <c r="A722">
        <v>721</v>
      </c>
      <c r="B722">
        <v>120</v>
      </c>
      <c r="C722" t="s">
        <v>107</v>
      </c>
      <c r="D722">
        <f>IF(fun[[#This Row],[MSZoning]]="RL",1,0)</f>
        <v>1</v>
      </c>
      <c r="E722">
        <f>IF(fun[[#This Row],[rl]]="RM",1,0)</f>
        <v>0</v>
      </c>
      <c r="F722">
        <f>IF(fun[[#This Row],[rm]]="RH",1,0)</f>
        <v>0</v>
      </c>
      <c r="G722">
        <f>IF(fun[[#This Row],[rh]]="C (all)",1,0)</f>
        <v>0</v>
      </c>
      <c r="H722" t="s">
        <v>109</v>
      </c>
      <c r="I722">
        <f>IF(fun[[#This Row],[LotFrontage]]="NA",0,fun[[#This Row],[LotFrontage]])</f>
        <v>0</v>
      </c>
      <c r="J722">
        <v>6563</v>
      </c>
      <c r="K722" t="s">
        <v>108</v>
      </c>
      <c r="L722" t="s">
        <v>109</v>
      </c>
      <c r="M722" t="s">
        <v>146</v>
      </c>
      <c r="N722" t="s">
        <v>221</v>
      </c>
      <c r="O722" t="s">
        <v>112</v>
      </c>
      <c r="P722" t="s">
        <v>192</v>
      </c>
      <c r="Q722" t="s">
        <v>220</v>
      </c>
      <c r="R722" t="s">
        <v>226</v>
      </c>
      <c r="S722" t="s">
        <v>116</v>
      </c>
      <c r="T722" t="s">
        <v>116</v>
      </c>
      <c r="U722" t="s">
        <v>117</v>
      </c>
      <c r="V722" t="s">
        <v>141</v>
      </c>
      <c r="W722">
        <v>8</v>
      </c>
      <c r="X722">
        <v>5</v>
      </c>
      <c r="Y722">
        <v>1985</v>
      </c>
      <c r="Z722">
        <v>1985</v>
      </c>
      <c r="AA722" t="s">
        <v>119</v>
      </c>
      <c r="AB722" t="s">
        <v>120</v>
      </c>
      <c r="AC722" t="s">
        <v>166</v>
      </c>
      <c r="AD722" t="s">
        <v>166</v>
      </c>
      <c r="AE722" t="s">
        <v>143</v>
      </c>
      <c r="AF722">
        <v>0</v>
      </c>
      <c r="AG722" t="s">
        <v>123</v>
      </c>
      <c r="AH722">
        <f>IF(fun[[#This Row],[ExterQual]]="Ex",5,IF(fun[[#This Row],[ExterQual]]="Gd",4,IF(fun[[#This Row],[ExterQual]]="TA",3,IF(fun[[#This Row],[ExterQual]]="Fa",2,1))))</f>
        <v>4</v>
      </c>
      <c r="AI722" t="s">
        <v>124</v>
      </c>
      <c r="AJ722">
        <f>IF(fun[[#This Row],[ExterCond]]="Ex",5,IF(fun[[#This Row],[ExterCond]]="Gd",4,IF(fun[[#This Row],[ExterCond]]="TA",3,IF(fun[[#This Row],[ExterCond]]="Fa",2,1))))</f>
        <v>3</v>
      </c>
      <c r="AK722" t="s">
        <v>125</v>
      </c>
      <c r="AL722" t="s">
        <v>123</v>
      </c>
      <c r="AM722">
        <f>IF(fun[[#This Row],[BsmtQual]]="Ex",5,IF(fun[[#This Row],[BsmtQual]]="Gd",4,IF(fun[[#This Row],[BsmtQual]]="TA",3,IF(fun[[#This Row],[BsmtQual]]="Fa",2,IF(fun[[#This Row],[BsmtQual]]="Po",1,0)))))</f>
        <v>4</v>
      </c>
      <c r="AN722" t="s">
        <v>124</v>
      </c>
      <c r="AO722">
        <f>IF(fun[[#This Row],[BsmtCond]]="Ex",5,IF(fun[[#This Row],[BsmtCond]]="Gd",4,IF(fun[[#This Row],[BsmtCond]]="TA",3,IF(fun[[#This Row],[BsmtCond]]="Fa",2,IF(fun[[#This Row],[BsmtCond]]="Po",1,0)))))</f>
        <v>3</v>
      </c>
      <c r="AP722" t="s">
        <v>123</v>
      </c>
      <c r="AQ722">
        <f>IF(fun[[#This Row],[BsmtExposure]]="Gd",3,IF(fun[[#This Row],[BsmtExposure]]="Av",2,IF(fun[[#This Row],[BsmtExposure]]="Mn",1,0)))</f>
        <v>3</v>
      </c>
      <c r="AR722" t="s">
        <v>127</v>
      </c>
      <c r="AS722">
        <v>1148</v>
      </c>
      <c r="AT722" t="s">
        <v>128</v>
      </c>
      <c r="AU722">
        <v>0</v>
      </c>
      <c r="AV722">
        <v>594</v>
      </c>
      <c r="AW722">
        <v>1742</v>
      </c>
      <c r="AX722" t="s">
        <v>129</v>
      </c>
      <c r="AY722" t="s">
        <v>124</v>
      </c>
      <c r="AZ722">
        <f>IF(fun[[#This Row],[HeatingQC]]="Ex",5,IF(fun[[#This Row],[HeatingQC]]="Gd",4,IF(fun[[#This Row],[HeatingQC]]="TA",3,IF(fun[[#This Row],[HeatingQC]]="Fa",2,IF(fun[[#This Row],[HeatingQC]]="Po",1,0)))))</f>
        <v>3</v>
      </c>
      <c r="BA722" t="s">
        <v>131</v>
      </c>
      <c r="BB722" t="s">
        <v>132</v>
      </c>
      <c r="BC722">
        <v>1742</v>
      </c>
      <c r="BD722">
        <v>0</v>
      </c>
      <c r="BE722">
        <v>0</v>
      </c>
      <c r="BF722">
        <v>1742</v>
      </c>
      <c r="BG722">
        <f>LOG(fun[[#This Row],[GrLivArea]])</f>
        <v>3.2410481506716442</v>
      </c>
      <c r="BH722">
        <v>1</v>
      </c>
      <c r="BI722">
        <v>0</v>
      </c>
      <c r="BJ722">
        <f>fun[[#This Row],[BsmtFullBath]]+(0.5*fun[[#This Row],[BsmtHalfBath]])</f>
        <v>1</v>
      </c>
      <c r="BK722">
        <v>2</v>
      </c>
      <c r="BL722">
        <v>0</v>
      </c>
      <c r="BM722">
        <f>fun[[#This Row],[HalfBath]]+fun[[#This Row],[TOTBaseBath]]+fun[[#This Row],[FullBath]]</f>
        <v>3</v>
      </c>
      <c r="BN722">
        <v>2</v>
      </c>
      <c r="BO722">
        <v>1</v>
      </c>
      <c r="BP722" t="s">
        <v>123</v>
      </c>
      <c r="BQ722">
        <f>IF(fun[[#This Row],[KitchenQual]]="Ex",5,IF(fun[[#This Row],[KitchenQual]]="Gd",4,IF(fun[[#This Row],[KitchenQual]]="TA",3,IF(fun[[#This Row],[KitchenQual]]="Fa",2,0))))</f>
        <v>4</v>
      </c>
      <c r="BR722">
        <v>5</v>
      </c>
      <c r="BS722" t="s">
        <v>133</v>
      </c>
      <c r="BT722">
        <v>1</v>
      </c>
      <c r="BU722" t="s">
        <v>124</v>
      </c>
      <c r="BV722">
        <f>IF(fun[[#This Row],[FireplaceQu]]="Ex",5,IF(fun[[#This Row],[FireplaceQu]]="Gd",4,IF(fun[[#This Row],[FireplaceQu]]="TA",3,IF(fun[[#This Row],[FireplaceQu]]="Fa",2,0))))</f>
        <v>3</v>
      </c>
      <c r="BW722" t="s">
        <v>134</v>
      </c>
      <c r="BX722">
        <v>1985</v>
      </c>
      <c r="BY722" t="s">
        <v>135</v>
      </c>
      <c r="BZ722">
        <v>2</v>
      </c>
      <c r="CA722">
        <v>564</v>
      </c>
      <c r="CB722" t="s">
        <v>124</v>
      </c>
      <c r="CC722">
        <f>IF(fun[[#This Row],[GarageQual]]="Ex",5,IF(fun[[#This Row],[GarageQual]]="Gd",4,IF(fun[[#This Row],[GarageQual]]="TA",3,IF(fun[[#This Row],[GarageQual]]="Fa",2,IF(fun[[#This Row],[GarageQual]]="Po",1,0)))))</f>
        <v>3</v>
      </c>
      <c r="CD722" t="s">
        <v>124</v>
      </c>
      <c r="CE722">
        <f>IF(fun[[#This Row],[GarageCond]]="Ex",5,IF(fun[[#This Row],[GarageCond]]="Gd",4,IF(fun[[#This Row],[GarageCond]]="TA",3,IF(fun[[#This Row],[GarageCond]]="Fa",2,IF(fun[[#This Row],[GarageCond]]="Po",1,0)))))</f>
        <v>3</v>
      </c>
      <c r="CF722" t="s">
        <v>131</v>
      </c>
      <c r="CG722">
        <v>114</v>
      </c>
      <c r="CH722">
        <v>28</v>
      </c>
      <c r="CI722">
        <v>234</v>
      </c>
      <c r="CJ722">
        <v>0</v>
      </c>
      <c r="CK722">
        <v>0</v>
      </c>
      <c r="CL722">
        <f>(0.5*fun[[#This Row],[WoodDeckSF]])+fun[[#This Row],[OpenPorchSF]]+(2*fun[[#This Row],[EnclosedPorch]])+(1.5*fun[[#This Row],[3SsnPorch]])+fun[[#This Row],[ScreenPorch]]</f>
        <v>553</v>
      </c>
      <c r="CM722">
        <v>0</v>
      </c>
      <c r="CN722" t="s">
        <v>109</v>
      </c>
      <c r="CO722">
        <f>IF(fun[[#This Row],[PoolQC]]="Ex",5,IF(fun[[#This Row],[PoolQC]]="Gd",4,IF(fun[[#This Row],[PoolQC]]="TA",3,IF(fun[[#This Row],[PoolQC]]="Fa",2,IF(fun[[#This Row],[PoolQC]]="Po",1,0)))))</f>
        <v>0</v>
      </c>
      <c r="CP722" t="s">
        <v>109</v>
      </c>
      <c r="CQ722" t="s">
        <v>109</v>
      </c>
      <c r="CR722">
        <v>0</v>
      </c>
      <c r="CS722">
        <v>12</v>
      </c>
      <c r="CT722">
        <v>2006</v>
      </c>
      <c r="CU722" t="s">
        <v>136</v>
      </c>
      <c r="CV722" t="s">
        <v>137</v>
      </c>
      <c r="CW722">
        <f>COUNTIF(fun[[#This Row],[Id]:[SaleCondition]],0)</f>
        <v>15</v>
      </c>
      <c r="CX722">
        <f>COUNTIF(fun[[#This Row],[Id]:[SaleCondition]],"NA")</f>
        <v>5</v>
      </c>
      <c r="CY722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722">
        <f>fun[NUM_ExCond]+fun[NUM_BsmtCond]+fun[NUM_GarCond]</f>
        <v>9</v>
      </c>
      <c r="DA7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7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72.5</v>
      </c>
      <c r="DC722">
        <v>275000</v>
      </c>
    </row>
    <row r="723" spans="1:107" x14ac:dyDescent="0.25">
      <c r="A723">
        <v>722</v>
      </c>
      <c r="B723">
        <v>120</v>
      </c>
      <c r="C723" t="s">
        <v>168</v>
      </c>
      <c r="D723">
        <f>IF(fun[[#This Row],[MSZoning]]="RL",1,0)</f>
        <v>0</v>
      </c>
      <c r="E723">
        <f>IF(fun[[#This Row],[rl]]="RM",1,0)</f>
        <v>0</v>
      </c>
      <c r="F723">
        <f>IF(fun[[#This Row],[rm]]="RH",1,0)</f>
        <v>0</v>
      </c>
      <c r="G723">
        <f>IF(fun[[#This Row],[rh]]="C (all)",1,0)</f>
        <v>0</v>
      </c>
      <c r="H723" t="s">
        <v>109</v>
      </c>
      <c r="I723">
        <f>IF(fun[[#This Row],[LotFrontage]]="NA",0,fun[[#This Row],[LotFrontage]])</f>
        <v>0</v>
      </c>
      <c r="J723">
        <v>4426</v>
      </c>
      <c r="K723" t="s">
        <v>108</v>
      </c>
      <c r="L723" t="s">
        <v>109</v>
      </c>
      <c r="M723" t="s">
        <v>110</v>
      </c>
      <c r="N723" t="s">
        <v>111</v>
      </c>
      <c r="O723" t="s">
        <v>112</v>
      </c>
      <c r="P723" t="s">
        <v>113</v>
      </c>
      <c r="Q723" t="s">
        <v>114</v>
      </c>
      <c r="R723" t="s">
        <v>115</v>
      </c>
      <c r="S723" t="s">
        <v>116</v>
      </c>
      <c r="T723" t="s">
        <v>116</v>
      </c>
      <c r="U723" t="s">
        <v>205</v>
      </c>
      <c r="V723" t="s">
        <v>141</v>
      </c>
      <c r="W723">
        <v>6</v>
      </c>
      <c r="X723">
        <v>5</v>
      </c>
      <c r="Y723">
        <v>2004</v>
      </c>
      <c r="Z723">
        <v>2004</v>
      </c>
      <c r="AA723" t="s">
        <v>119</v>
      </c>
      <c r="AB723" t="s">
        <v>120</v>
      </c>
      <c r="AC723" t="s">
        <v>121</v>
      </c>
      <c r="AD723" t="s">
        <v>121</v>
      </c>
      <c r="AE723" t="s">
        <v>122</v>
      </c>
      <c r="AF723">
        <v>169</v>
      </c>
      <c r="AG723" t="s">
        <v>123</v>
      </c>
      <c r="AH723">
        <f>IF(fun[[#This Row],[ExterQual]]="Ex",5,IF(fun[[#This Row],[ExterQual]]="Gd",4,IF(fun[[#This Row],[ExterQual]]="TA",3,IF(fun[[#This Row],[ExterQual]]="Fa",2,1))))</f>
        <v>4</v>
      </c>
      <c r="AI723" t="s">
        <v>124</v>
      </c>
      <c r="AJ723">
        <f>IF(fun[[#This Row],[ExterCond]]="Ex",5,IF(fun[[#This Row],[ExterCond]]="Gd",4,IF(fun[[#This Row],[ExterCond]]="TA",3,IF(fun[[#This Row],[ExterCond]]="Fa",2,1))))</f>
        <v>3</v>
      </c>
      <c r="AK723" t="s">
        <v>125</v>
      </c>
      <c r="AL723" t="s">
        <v>123</v>
      </c>
      <c r="AM723">
        <f>IF(fun[[#This Row],[BsmtQual]]="Ex",5,IF(fun[[#This Row],[BsmtQual]]="Gd",4,IF(fun[[#This Row],[BsmtQual]]="TA",3,IF(fun[[#This Row],[BsmtQual]]="Fa",2,IF(fun[[#This Row],[BsmtQual]]="Po",1,0)))))</f>
        <v>4</v>
      </c>
      <c r="AN723" t="s">
        <v>124</v>
      </c>
      <c r="AO723">
        <f>IF(fun[[#This Row],[BsmtCond]]="Ex",5,IF(fun[[#This Row],[BsmtCond]]="Gd",4,IF(fun[[#This Row],[BsmtCond]]="TA",3,IF(fun[[#This Row],[BsmtCond]]="Fa",2,IF(fun[[#This Row],[BsmtCond]]="Po",1,0)))))</f>
        <v>3</v>
      </c>
      <c r="AP723" t="s">
        <v>156</v>
      </c>
      <c r="AQ723">
        <f>IF(fun[[#This Row],[BsmtExposure]]="Gd",3,IF(fun[[#This Row],[BsmtExposure]]="Av",2,IF(fun[[#This Row],[BsmtExposure]]="Mn",1,0)))</f>
        <v>2</v>
      </c>
      <c r="AR723" t="s">
        <v>127</v>
      </c>
      <c r="AS723">
        <v>662</v>
      </c>
      <c r="AT723" t="s">
        <v>128</v>
      </c>
      <c r="AU723">
        <v>0</v>
      </c>
      <c r="AV723">
        <v>186</v>
      </c>
      <c r="AW723">
        <v>848</v>
      </c>
      <c r="AX723" t="s">
        <v>129</v>
      </c>
      <c r="AY723" t="s">
        <v>130</v>
      </c>
      <c r="AZ723">
        <f>IF(fun[[#This Row],[HeatingQC]]="Ex",5,IF(fun[[#This Row],[HeatingQC]]="Gd",4,IF(fun[[#This Row],[HeatingQC]]="TA",3,IF(fun[[#This Row],[HeatingQC]]="Fa",2,IF(fun[[#This Row],[HeatingQC]]="Po",1,0)))))</f>
        <v>5</v>
      </c>
      <c r="BA723" t="s">
        <v>131</v>
      </c>
      <c r="BB723" t="s">
        <v>132</v>
      </c>
      <c r="BC723">
        <v>848</v>
      </c>
      <c r="BD723">
        <v>0</v>
      </c>
      <c r="BE723">
        <v>0</v>
      </c>
      <c r="BF723">
        <v>848</v>
      </c>
      <c r="BG723">
        <f>LOG(fun[[#This Row],[GrLivArea]])</f>
        <v>2.9283958522567137</v>
      </c>
      <c r="BH723">
        <v>1</v>
      </c>
      <c r="BI723">
        <v>0</v>
      </c>
      <c r="BJ723">
        <f>fun[[#This Row],[BsmtFullBath]]+(0.5*fun[[#This Row],[BsmtHalfBath]])</f>
        <v>1</v>
      </c>
      <c r="BK723">
        <v>1</v>
      </c>
      <c r="BL723">
        <v>0</v>
      </c>
      <c r="BM723">
        <f>fun[[#This Row],[HalfBath]]+fun[[#This Row],[TOTBaseBath]]+fun[[#This Row],[FullBath]]</f>
        <v>2</v>
      </c>
      <c r="BN723">
        <v>1</v>
      </c>
      <c r="BO723">
        <v>1</v>
      </c>
      <c r="BP723" t="s">
        <v>123</v>
      </c>
      <c r="BQ723">
        <f>IF(fun[[#This Row],[KitchenQual]]="Ex",5,IF(fun[[#This Row],[KitchenQual]]="Gd",4,IF(fun[[#This Row],[KitchenQual]]="TA",3,IF(fun[[#This Row],[KitchenQual]]="Fa",2,0))))</f>
        <v>4</v>
      </c>
      <c r="BR723">
        <v>3</v>
      </c>
      <c r="BS723" t="s">
        <v>133</v>
      </c>
      <c r="BT723">
        <v>0</v>
      </c>
      <c r="BU723" t="s">
        <v>109</v>
      </c>
      <c r="BV723">
        <f>IF(fun[[#This Row],[FireplaceQu]]="Ex",5,IF(fun[[#This Row],[FireplaceQu]]="Gd",4,IF(fun[[#This Row],[FireplaceQu]]="TA",3,IF(fun[[#This Row],[FireplaceQu]]="Fa",2,0))))</f>
        <v>0</v>
      </c>
      <c r="BW723" t="s">
        <v>134</v>
      </c>
      <c r="BX723">
        <v>2004</v>
      </c>
      <c r="BY723" t="s">
        <v>135</v>
      </c>
      <c r="BZ723">
        <v>2</v>
      </c>
      <c r="CA723">
        <v>420</v>
      </c>
      <c r="CB723" t="s">
        <v>124</v>
      </c>
      <c r="CC723">
        <f>IF(fun[[#This Row],[GarageQual]]="Ex",5,IF(fun[[#This Row],[GarageQual]]="Gd",4,IF(fun[[#This Row],[GarageQual]]="TA",3,IF(fun[[#This Row],[GarageQual]]="Fa",2,IF(fun[[#This Row],[GarageQual]]="Po",1,0)))))</f>
        <v>3</v>
      </c>
      <c r="CD723" t="s">
        <v>124</v>
      </c>
      <c r="CE723">
        <f>IF(fun[[#This Row],[GarageCond]]="Ex",5,IF(fun[[#This Row],[GarageCond]]="Gd",4,IF(fun[[#This Row],[GarageCond]]="TA",3,IF(fun[[#This Row],[GarageCond]]="Fa",2,IF(fun[[#This Row],[GarageCond]]="Po",1,0)))))</f>
        <v>3</v>
      </c>
      <c r="CF723" t="s">
        <v>131</v>
      </c>
      <c r="CG723">
        <v>160</v>
      </c>
      <c r="CH723">
        <v>0</v>
      </c>
      <c r="CI723">
        <v>0</v>
      </c>
      <c r="CJ723">
        <v>0</v>
      </c>
      <c r="CK723">
        <v>0</v>
      </c>
      <c r="CL723">
        <f>(0.5*fun[[#This Row],[WoodDeckSF]])+fun[[#This Row],[OpenPorchSF]]+(2*fun[[#This Row],[EnclosedPorch]])+(1.5*fun[[#This Row],[3SsnPorch]])+fun[[#This Row],[ScreenPorch]]</f>
        <v>80</v>
      </c>
      <c r="CM723">
        <v>0</v>
      </c>
      <c r="CN723" t="s">
        <v>109</v>
      </c>
      <c r="CO723">
        <f>IF(fun[[#This Row],[PoolQC]]="Ex",5,IF(fun[[#This Row],[PoolQC]]="Gd",4,IF(fun[[#This Row],[PoolQC]]="TA",3,IF(fun[[#This Row],[PoolQC]]="Fa",2,IF(fun[[#This Row],[PoolQC]]="Po",1,0)))))</f>
        <v>0</v>
      </c>
      <c r="CP723" t="s">
        <v>109</v>
      </c>
      <c r="CQ723" t="s">
        <v>109</v>
      </c>
      <c r="CR723">
        <v>0</v>
      </c>
      <c r="CS723">
        <v>5</v>
      </c>
      <c r="CT723">
        <v>2010</v>
      </c>
      <c r="CU723" t="s">
        <v>136</v>
      </c>
      <c r="CV723" t="s">
        <v>137</v>
      </c>
      <c r="CW723">
        <f>COUNTIF(fun[[#This Row],[Id]:[SaleCondition]],0)</f>
        <v>19</v>
      </c>
      <c r="CX723">
        <f>COUNTIF(fun[[#This Row],[Id]:[SaleCondition]],"NA")</f>
        <v>6</v>
      </c>
      <c r="CY72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723">
        <f>fun[NUM_ExCond]+fun[NUM_BsmtCond]+fun[NUM_GarCond]</f>
        <v>9</v>
      </c>
      <c r="DA7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7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723">
        <v>143000</v>
      </c>
    </row>
    <row r="724" spans="1:107" x14ac:dyDescent="0.25">
      <c r="A724">
        <v>723</v>
      </c>
      <c r="B724">
        <v>20</v>
      </c>
      <c r="C724" t="s">
        <v>107</v>
      </c>
      <c r="D724">
        <f>IF(fun[[#This Row],[MSZoning]]="RL",1,0)</f>
        <v>1</v>
      </c>
      <c r="E724">
        <f>IF(fun[[#This Row],[rl]]="RM",1,0)</f>
        <v>0</v>
      </c>
      <c r="F724">
        <f>IF(fun[[#This Row],[rm]]="RH",1,0)</f>
        <v>0</v>
      </c>
      <c r="G724">
        <f>IF(fun[[#This Row],[rh]]="C (all)",1,0)</f>
        <v>0</v>
      </c>
      <c r="H724">
        <v>70</v>
      </c>
      <c r="I724">
        <f>IF(fun[[#This Row],[LotFrontage]]="NA",0,fun[[#This Row],[LotFrontage]])</f>
        <v>70</v>
      </c>
      <c r="J724">
        <v>8120</v>
      </c>
      <c r="K724" t="s">
        <v>108</v>
      </c>
      <c r="L724" t="s">
        <v>109</v>
      </c>
      <c r="M724" t="s">
        <v>110</v>
      </c>
      <c r="N724" t="s">
        <v>111</v>
      </c>
      <c r="O724" t="s">
        <v>112</v>
      </c>
      <c r="P724" t="s">
        <v>113</v>
      </c>
      <c r="Q724" t="s">
        <v>114</v>
      </c>
      <c r="R724" t="s">
        <v>188</v>
      </c>
      <c r="S724" t="s">
        <v>116</v>
      </c>
      <c r="T724" t="s">
        <v>116</v>
      </c>
      <c r="U724" t="s">
        <v>117</v>
      </c>
      <c r="V724" t="s">
        <v>141</v>
      </c>
      <c r="W724">
        <v>4</v>
      </c>
      <c r="X724">
        <v>7</v>
      </c>
      <c r="Y724">
        <v>1970</v>
      </c>
      <c r="Z724">
        <v>1970</v>
      </c>
      <c r="AA724" t="s">
        <v>119</v>
      </c>
      <c r="AB724" t="s">
        <v>120</v>
      </c>
      <c r="AC724" t="s">
        <v>142</v>
      </c>
      <c r="AD724" t="s">
        <v>142</v>
      </c>
      <c r="AE724" t="s">
        <v>143</v>
      </c>
      <c r="AF724">
        <v>0</v>
      </c>
      <c r="AG724" t="s">
        <v>124</v>
      </c>
      <c r="AH724">
        <f>IF(fun[[#This Row],[ExterQual]]="Ex",5,IF(fun[[#This Row],[ExterQual]]="Gd",4,IF(fun[[#This Row],[ExterQual]]="TA",3,IF(fun[[#This Row],[ExterQual]]="Fa",2,1))))</f>
        <v>3</v>
      </c>
      <c r="AI724" t="s">
        <v>123</v>
      </c>
      <c r="AJ724">
        <f>IF(fun[[#This Row],[ExterCond]]="Ex",5,IF(fun[[#This Row],[ExterCond]]="Gd",4,IF(fun[[#This Row],[ExterCond]]="TA",3,IF(fun[[#This Row],[ExterCond]]="Fa",2,1))))</f>
        <v>4</v>
      </c>
      <c r="AK724" t="s">
        <v>144</v>
      </c>
      <c r="AL724" t="s">
        <v>124</v>
      </c>
      <c r="AM724">
        <f>IF(fun[[#This Row],[BsmtQual]]="Ex",5,IF(fun[[#This Row],[BsmtQual]]="Gd",4,IF(fun[[#This Row],[BsmtQual]]="TA",3,IF(fun[[#This Row],[BsmtQual]]="Fa",2,IF(fun[[#This Row],[BsmtQual]]="Po",1,0)))))</f>
        <v>3</v>
      </c>
      <c r="AN724" t="s">
        <v>124</v>
      </c>
      <c r="AO724">
        <f>IF(fun[[#This Row],[BsmtCond]]="Ex",5,IF(fun[[#This Row],[BsmtCond]]="Gd",4,IF(fun[[#This Row],[BsmtCond]]="TA",3,IF(fun[[#This Row],[BsmtCond]]="Fa",2,IF(fun[[#This Row],[BsmtCond]]="Po",1,0)))))</f>
        <v>3</v>
      </c>
      <c r="AP724" t="s">
        <v>126</v>
      </c>
      <c r="AQ724">
        <f>IF(fun[[#This Row],[BsmtExposure]]="Gd",3,IF(fun[[#This Row],[BsmtExposure]]="Av",2,IF(fun[[#This Row],[BsmtExposure]]="Mn",1,0)))</f>
        <v>0</v>
      </c>
      <c r="AR724" t="s">
        <v>145</v>
      </c>
      <c r="AS724">
        <v>191</v>
      </c>
      <c r="AT724" t="s">
        <v>128</v>
      </c>
      <c r="AU724">
        <v>0</v>
      </c>
      <c r="AV724">
        <v>673</v>
      </c>
      <c r="AW724">
        <v>864</v>
      </c>
      <c r="AX724" t="s">
        <v>129</v>
      </c>
      <c r="AY724" t="s">
        <v>130</v>
      </c>
      <c r="AZ724">
        <f>IF(fun[[#This Row],[HeatingQC]]="Ex",5,IF(fun[[#This Row],[HeatingQC]]="Gd",4,IF(fun[[#This Row],[HeatingQC]]="TA",3,IF(fun[[#This Row],[HeatingQC]]="Fa",2,IF(fun[[#This Row],[HeatingQC]]="Po",1,0)))))</f>
        <v>5</v>
      </c>
      <c r="BA724" t="s">
        <v>131</v>
      </c>
      <c r="BB724" t="s">
        <v>132</v>
      </c>
      <c r="BC724">
        <v>864</v>
      </c>
      <c r="BD724">
        <v>0</v>
      </c>
      <c r="BE724">
        <v>0</v>
      </c>
      <c r="BF724">
        <v>864</v>
      </c>
      <c r="BG724">
        <f>LOG(fun[[#This Row],[GrLivArea]])</f>
        <v>2.9365137424788932</v>
      </c>
      <c r="BH724">
        <v>0</v>
      </c>
      <c r="BI724">
        <v>0</v>
      </c>
      <c r="BJ724">
        <f>fun[[#This Row],[BsmtFullBath]]+(0.5*fun[[#This Row],[BsmtHalfBath]])</f>
        <v>0</v>
      </c>
      <c r="BK724">
        <v>1</v>
      </c>
      <c r="BL724">
        <v>0</v>
      </c>
      <c r="BM724">
        <f>fun[[#This Row],[HalfBath]]+fun[[#This Row],[TOTBaseBath]]+fun[[#This Row],[FullBath]]</f>
        <v>1</v>
      </c>
      <c r="BN724">
        <v>3</v>
      </c>
      <c r="BO724">
        <v>1</v>
      </c>
      <c r="BP724" t="s">
        <v>124</v>
      </c>
      <c r="BQ724">
        <f>IF(fun[[#This Row],[KitchenQual]]="Ex",5,IF(fun[[#This Row],[KitchenQual]]="Gd",4,IF(fun[[#This Row],[KitchenQual]]="TA",3,IF(fun[[#This Row],[KitchenQual]]="Fa",2,0))))</f>
        <v>3</v>
      </c>
      <c r="BR724">
        <v>5</v>
      </c>
      <c r="BS724" t="s">
        <v>133</v>
      </c>
      <c r="BT724">
        <v>0</v>
      </c>
      <c r="BU724" t="s">
        <v>109</v>
      </c>
      <c r="BV724">
        <f>IF(fun[[#This Row],[FireplaceQu]]="Ex",5,IF(fun[[#This Row],[FireplaceQu]]="Gd",4,IF(fun[[#This Row],[FireplaceQu]]="TA",3,IF(fun[[#This Row],[FireplaceQu]]="Fa",2,0))))</f>
        <v>0</v>
      </c>
      <c r="BW724" t="s">
        <v>153</v>
      </c>
      <c r="BX724">
        <v>1994</v>
      </c>
      <c r="BY724" t="s">
        <v>128</v>
      </c>
      <c r="BZ724">
        <v>2</v>
      </c>
      <c r="CA724">
        <v>463</v>
      </c>
      <c r="CB724" t="s">
        <v>124</v>
      </c>
      <c r="CC724">
        <f>IF(fun[[#This Row],[GarageQual]]="Ex",5,IF(fun[[#This Row],[GarageQual]]="Gd",4,IF(fun[[#This Row],[GarageQual]]="TA",3,IF(fun[[#This Row],[GarageQual]]="Fa",2,IF(fun[[#This Row],[GarageQual]]="Po",1,0)))))</f>
        <v>3</v>
      </c>
      <c r="CD724" t="s">
        <v>124</v>
      </c>
      <c r="CE724">
        <f>IF(fun[[#This Row],[GarageCond]]="Ex",5,IF(fun[[#This Row],[GarageCond]]="Gd",4,IF(fun[[#This Row],[GarageCond]]="TA",3,IF(fun[[#This Row],[GarageCond]]="Fa",2,IF(fun[[#This Row],[GarageCond]]="Po",1,0)))))</f>
        <v>3</v>
      </c>
      <c r="CF724" t="s">
        <v>131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f>(0.5*fun[[#This Row],[WoodDeckSF]])+fun[[#This Row],[OpenPorchSF]]+(2*fun[[#This Row],[EnclosedPorch]])+(1.5*fun[[#This Row],[3SsnPorch]])+fun[[#This Row],[ScreenPorch]]</f>
        <v>0</v>
      </c>
      <c r="CM724">
        <v>0</v>
      </c>
      <c r="CN724" t="s">
        <v>109</v>
      </c>
      <c r="CO724">
        <f>IF(fun[[#This Row],[PoolQC]]="Ex",5,IF(fun[[#This Row],[PoolQC]]="Gd",4,IF(fun[[#This Row],[PoolQC]]="TA",3,IF(fun[[#This Row],[PoolQC]]="Fa",2,IF(fun[[#This Row],[PoolQC]]="Po",1,0)))))</f>
        <v>0</v>
      </c>
      <c r="CP724" t="s">
        <v>109</v>
      </c>
      <c r="CQ724" t="s">
        <v>109</v>
      </c>
      <c r="CR724">
        <v>0</v>
      </c>
      <c r="CS724">
        <v>7</v>
      </c>
      <c r="CT724">
        <v>2009</v>
      </c>
      <c r="CU724" t="s">
        <v>136</v>
      </c>
      <c r="CV724" t="s">
        <v>137</v>
      </c>
      <c r="CW724">
        <f>COUNTIF(fun[[#This Row],[Id]:[SaleCondition]],0)</f>
        <v>23</v>
      </c>
      <c r="CX724">
        <f>COUNTIF(fun[[#This Row],[Id]:[SaleCondition]],"NA")</f>
        <v>5</v>
      </c>
      <c r="CY724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724">
        <f>fun[NUM_ExCond]+fun[NUM_BsmtCond]+fun[NUM_GarCond]</f>
        <v>10</v>
      </c>
      <c r="DA7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7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55.5</v>
      </c>
      <c r="DC724">
        <v>124500</v>
      </c>
    </row>
    <row r="725" spans="1:107" x14ac:dyDescent="0.25">
      <c r="A725">
        <v>724</v>
      </c>
      <c r="B725">
        <v>50</v>
      </c>
      <c r="C725" t="s">
        <v>107</v>
      </c>
      <c r="D725">
        <f>IF(fun[[#This Row],[MSZoning]]="RL",1,0)</f>
        <v>1</v>
      </c>
      <c r="E725">
        <f>IF(fun[[#This Row],[rl]]="RM",1,0)</f>
        <v>0</v>
      </c>
      <c r="F725">
        <f>IF(fun[[#This Row],[rm]]="RH",1,0)</f>
        <v>0</v>
      </c>
      <c r="G725">
        <f>IF(fun[[#This Row],[rh]]="C (all)",1,0)</f>
        <v>0</v>
      </c>
      <c r="H725">
        <v>60</v>
      </c>
      <c r="I725">
        <f>IF(fun[[#This Row],[LotFrontage]]="NA",0,fun[[#This Row],[LotFrontage]])</f>
        <v>60</v>
      </c>
      <c r="J725">
        <v>8172</v>
      </c>
      <c r="K725" t="s">
        <v>108</v>
      </c>
      <c r="L725" t="s">
        <v>109</v>
      </c>
      <c r="M725" t="s">
        <v>110</v>
      </c>
      <c r="N725" t="s">
        <v>111</v>
      </c>
      <c r="O725" t="s">
        <v>112</v>
      </c>
      <c r="P725" t="s">
        <v>113</v>
      </c>
      <c r="Q725" t="s">
        <v>114</v>
      </c>
      <c r="R725" t="s">
        <v>211</v>
      </c>
      <c r="S725" t="s">
        <v>116</v>
      </c>
      <c r="T725" t="s">
        <v>116</v>
      </c>
      <c r="U725" t="s">
        <v>117</v>
      </c>
      <c r="V725" t="s">
        <v>158</v>
      </c>
      <c r="W725">
        <v>4</v>
      </c>
      <c r="X725">
        <v>6</v>
      </c>
      <c r="Y725">
        <v>1954</v>
      </c>
      <c r="Z725">
        <v>1972</v>
      </c>
      <c r="AA725" t="s">
        <v>119</v>
      </c>
      <c r="AB725" t="s">
        <v>120</v>
      </c>
      <c r="AC725" t="s">
        <v>142</v>
      </c>
      <c r="AD725" t="s">
        <v>142</v>
      </c>
      <c r="AE725" t="s">
        <v>143</v>
      </c>
      <c r="AF725">
        <v>0</v>
      </c>
      <c r="AG725" t="s">
        <v>124</v>
      </c>
      <c r="AH725">
        <f>IF(fun[[#This Row],[ExterQual]]="Ex",5,IF(fun[[#This Row],[ExterQual]]="Gd",4,IF(fun[[#This Row],[ExterQual]]="TA",3,IF(fun[[#This Row],[ExterQual]]="Fa",2,1))))</f>
        <v>3</v>
      </c>
      <c r="AI725" t="s">
        <v>124</v>
      </c>
      <c r="AJ725">
        <f>IF(fun[[#This Row],[ExterCond]]="Ex",5,IF(fun[[#This Row],[ExterCond]]="Gd",4,IF(fun[[#This Row],[ExterCond]]="TA",3,IF(fun[[#This Row],[ExterCond]]="Fa",2,1))))</f>
        <v>3</v>
      </c>
      <c r="AK725" t="s">
        <v>125</v>
      </c>
      <c r="AL725" t="s">
        <v>124</v>
      </c>
      <c r="AM725">
        <f>IF(fun[[#This Row],[BsmtQual]]="Ex",5,IF(fun[[#This Row],[BsmtQual]]="Gd",4,IF(fun[[#This Row],[BsmtQual]]="TA",3,IF(fun[[#This Row],[BsmtQual]]="Fa",2,IF(fun[[#This Row],[BsmtQual]]="Po",1,0)))))</f>
        <v>3</v>
      </c>
      <c r="AN725" t="s">
        <v>124</v>
      </c>
      <c r="AO725">
        <f>IF(fun[[#This Row],[BsmtCond]]="Ex",5,IF(fun[[#This Row],[BsmtCond]]="Gd",4,IF(fun[[#This Row],[BsmtCond]]="TA",3,IF(fun[[#This Row],[BsmtCond]]="Fa",2,IF(fun[[#This Row],[BsmtCond]]="Po",1,0)))))</f>
        <v>3</v>
      </c>
      <c r="AP725" t="s">
        <v>126</v>
      </c>
      <c r="AQ725">
        <f>IF(fun[[#This Row],[BsmtExposure]]="Gd",3,IF(fun[[#This Row],[BsmtExposure]]="Av",2,IF(fun[[#This Row],[BsmtExposure]]="Mn",1,0)))</f>
        <v>0</v>
      </c>
      <c r="AR725" t="s">
        <v>128</v>
      </c>
      <c r="AS725">
        <v>0</v>
      </c>
      <c r="AT725" t="s">
        <v>128</v>
      </c>
      <c r="AU725">
        <v>0</v>
      </c>
      <c r="AV725">
        <v>941</v>
      </c>
      <c r="AW725">
        <v>941</v>
      </c>
      <c r="AX725" t="s">
        <v>129</v>
      </c>
      <c r="AY725" t="s">
        <v>130</v>
      </c>
      <c r="AZ725">
        <f>IF(fun[[#This Row],[HeatingQC]]="Ex",5,IF(fun[[#This Row],[HeatingQC]]="Gd",4,IF(fun[[#This Row],[HeatingQC]]="TA",3,IF(fun[[#This Row],[HeatingQC]]="Fa",2,IF(fun[[#This Row],[HeatingQC]]="Po",1,0)))))</f>
        <v>5</v>
      </c>
      <c r="BA725" t="s">
        <v>131</v>
      </c>
      <c r="BB725" t="s">
        <v>132</v>
      </c>
      <c r="BC725">
        <v>997</v>
      </c>
      <c r="BD725">
        <v>473</v>
      </c>
      <c r="BE725">
        <v>0</v>
      </c>
      <c r="BF725">
        <v>1470</v>
      </c>
      <c r="BG725">
        <f>LOG(fun[[#This Row],[GrLivArea]])</f>
        <v>3.167317334748176</v>
      </c>
      <c r="BH725">
        <v>0</v>
      </c>
      <c r="BI725">
        <v>0</v>
      </c>
      <c r="BJ725">
        <f>fun[[#This Row],[BsmtFullBath]]+(0.5*fun[[#This Row],[BsmtHalfBath]])</f>
        <v>0</v>
      </c>
      <c r="BK725">
        <v>2</v>
      </c>
      <c r="BL725">
        <v>0</v>
      </c>
      <c r="BM725">
        <f>fun[[#This Row],[HalfBath]]+fun[[#This Row],[TOTBaseBath]]+fun[[#This Row],[FullBath]]</f>
        <v>2</v>
      </c>
      <c r="BN725">
        <v>4</v>
      </c>
      <c r="BO725">
        <v>1</v>
      </c>
      <c r="BP725" t="s">
        <v>124</v>
      </c>
      <c r="BQ725">
        <f>IF(fun[[#This Row],[KitchenQual]]="Ex",5,IF(fun[[#This Row],[KitchenQual]]="Gd",4,IF(fun[[#This Row],[KitchenQual]]="TA",3,IF(fun[[#This Row],[KitchenQual]]="Fa",2,0))))</f>
        <v>3</v>
      </c>
      <c r="BR725">
        <v>7</v>
      </c>
      <c r="BS725" t="s">
        <v>133</v>
      </c>
      <c r="BT725">
        <v>0</v>
      </c>
      <c r="BU725" t="s">
        <v>109</v>
      </c>
      <c r="BV725">
        <f>IF(fun[[#This Row],[FireplaceQu]]="Ex",5,IF(fun[[#This Row],[FireplaceQu]]="Gd",4,IF(fun[[#This Row],[FireplaceQu]]="TA",3,IF(fun[[#This Row],[FireplaceQu]]="Fa",2,0))))</f>
        <v>0</v>
      </c>
      <c r="BW725" t="s">
        <v>153</v>
      </c>
      <c r="BX725">
        <v>1958</v>
      </c>
      <c r="BY725" t="s">
        <v>128</v>
      </c>
      <c r="BZ725">
        <v>1</v>
      </c>
      <c r="CA725">
        <v>548</v>
      </c>
      <c r="CB725" t="s">
        <v>124</v>
      </c>
      <c r="CC725">
        <f>IF(fun[[#This Row],[GarageQual]]="Ex",5,IF(fun[[#This Row],[GarageQual]]="Gd",4,IF(fun[[#This Row],[GarageQual]]="TA",3,IF(fun[[#This Row],[GarageQual]]="Fa",2,IF(fun[[#This Row],[GarageQual]]="Po",1,0)))))</f>
        <v>3</v>
      </c>
      <c r="CD725" t="s">
        <v>124</v>
      </c>
      <c r="CE725">
        <f>IF(fun[[#This Row],[GarageCond]]="Ex",5,IF(fun[[#This Row],[GarageCond]]="Gd",4,IF(fun[[#This Row],[GarageCond]]="TA",3,IF(fun[[#This Row],[GarageCond]]="Fa",2,IF(fun[[#This Row],[GarageCond]]="Po",1,0)))))</f>
        <v>3</v>
      </c>
      <c r="CF725" t="s">
        <v>131</v>
      </c>
      <c r="CG725">
        <v>0</v>
      </c>
      <c r="CH725">
        <v>0</v>
      </c>
      <c r="CI725">
        <v>0</v>
      </c>
      <c r="CJ725">
        <v>0</v>
      </c>
      <c r="CK725">
        <v>156</v>
      </c>
      <c r="CL725">
        <f>(0.5*fun[[#This Row],[WoodDeckSF]])+fun[[#This Row],[OpenPorchSF]]+(2*fun[[#This Row],[EnclosedPorch]])+(1.5*fun[[#This Row],[3SsnPorch]])+fun[[#This Row],[ScreenPorch]]</f>
        <v>156</v>
      </c>
      <c r="CM725">
        <v>0</v>
      </c>
      <c r="CN725" t="s">
        <v>109</v>
      </c>
      <c r="CO725">
        <f>IF(fun[[#This Row],[PoolQC]]="Ex",5,IF(fun[[#This Row],[PoolQC]]="Gd",4,IF(fun[[#This Row],[PoolQC]]="TA",3,IF(fun[[#This Row],[PoolQC]]="Fa",2,IF(fun[[#This Row],[PoolQC]]="Po",1,0)))))</f>
        <v>0</v>
      </c>
      <c r="CP725" t="s">
        <v>109</v>
      </c>
      <c r="CQ725" t="s">
        <v>109</v>
      </c>
      <c r="CR725">
        <v>0</v>
      </c>
      <c r="CS725">
        <v>5</v>
      </c>
      <c r="CT725">
        <v>2008</v>
      </c>
      <c r="CU725" t="s">
        <v>136</v>
      </c>
      <c r="CV725" t="s">
        <v>137</v>
      </c>
      <c r="CW725">
        <f>COUNTIF(fun[[#This Row],[Id]:[SaleCondition]],0)</f>
        <v>21</v>
      </c>
      <c r="CX725">
        <f>COUNTIF(fun[[#This Row],[Id]:[SaleCondition]],"NA")</f>
        <v>5</v>
      </c>
      <c r="CY725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725">
        <f>fun[NUM_ExCond]+fun[NUM_BsmtCond]+fun[NUM_GarCond]</f>
        <v>9</v>
      </c>
      <c r="DA7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7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725">
        <v>135000</v>
      </c>
    </row>
    <row r="726" spans="1:107" x14ac:dyDescent="0.25">
      <c r="A726">
        <v>725</v>
      </c>
      <c r="B726">
        <v>20</v>
      </c>
      <c r="C726" t="s">
        <v>107</v>
      </c>
      <c r="D726">
        <f>IF(fun[[#This Row],[MSZoning]]="RL",1,0)</f>
        <v>1</v>
      </c>
      <c r="E726">
        <f>IF(fun[[#This Row],[rl]]="RM",1,0)</f>
        <v>0</v>
      </c>
      <c r="F726">
        <f>IF(fun[[#This Row],[rm]]="RH",1,0)</f>
        <v>0</v>
      </c>
      <c r="G726">
        <f>IF(fun[[#This Row],[rh]]="C (all)",1,0)</f>
        <v>0</v>
      </c>
      <c r="H726">
        <v>86</v>
      </c>
      <c r="I726">
        <f>IF(fun[[#This Row],[LotFrontage]]="NA",0,fun[[#This Row],[LotFrontage]])</f>
        <v>86</v>
      </c>
      <c r="J726">
        <v>13286</v>
      </c>
      <c r="K726" t="s">
        <v>108</v>
      </c>
      <c r="L726" t="s">
        <v>109</v>
      </c>
      <c r="M726" t="s">
        <v>146</v>
      </c>
      <c r="N726" t="s">
        <v>111</v>
      </c>
      <c r="O726" t="s">
        <v>112</v>
      </c>
      <c r="P726" t="s">
        <v>113</v>
      </c>
      <c r="Q726" t="s">
        <v>114</v>
      </c>
      <c r="R726" t="s">
        <v>211</v>
      </c>
      <c r="S726" t="s">
        <v>116</v>
      </c>
      <c r="T726" t="s">
        <v>116</v>
      </c>
      <c r="U726" t="s">
        <v>117</v>
      </c>
      <c r="V726" t="s">
        <v>141</v>
      </c>
      <c r="W726">
        <v>9</v>
      </c>
      <c r="X726">
        <v>5</v>
      </c>
      <c r="Y726">
        <v>2007</v>
      </c>
      <c r="Z726">
        <v>2008</v>
      </c>
      <c r="AA726" t="s">
        <v>178</v>
      </c>
      <c r="AB726" t="s">
        <v>120</v>
      </c>
      <c r="AC726" t="s">
        <v>206</v>
      </c>
      <c r="AD726" t="s">
        <v>207</v>
      </c>
      <c r="AE726" t="s">
        <v>163</v>
      </c>
      <c r="AF726">
        <v>340</v>
      </c>
      <c r="AG726" t="s">
        <v>130</v>
      </c>
      <c r="AH726">
        <f>IF(fun[[#This Row],[ExterQual]]="Ex",5,IF(fun[[#This Row],[ExterQual]]="Gd",4,IF(fun[[#This Row],[ExterQual]]="TA",3,IF(fun[[#This Row],[ExterQual]]="Fa",2,1))))</f>
        <v>5</v>
      </c>
      <c r="AI726" t="s">
        <v>124</v>
      </c>
      <c r="AJ726">
        <f>IF(fun[[#This Row],[ExterCond]]="Ex",5,IF(fun[[#This Row],[ExterCond]]="Gd",4,IF(fun[[#This Row],[ExterCond]]="TA",3,IF(fun[[#This Row],[ExterCond]]="Fa",2,1))))</f>
        <v>3</v>
      </c>
      <c r="AK726" t="s">
        <v>125</v>
      </c>
      <c r="AL726" t="s">
        <v>130</v>
      </c>
      <c r="AM726">
        <f>IF(fun[[#This Row],[BsmtQual]]="Ex",5,IF(fun[[#This Row],[BsmtQual]]="Gd",4,IF(fun[[#This Row],[BsmtQual]]="TA",3,IF(fun[[#This Row],[BsmtQual]]="Fa",2,IF(fun[[#This Row],[BsmtQual]]="Po",1,0)))))</f>
        <v>5</v>
      </c>
      <c r="AN726" t="s">
        <v>124</v>
      </c>
      <c r="AO726">
        <f>IF(fun[[#This Row],[BsmtCond]]="Ex",5,IF(fun[[#This Row],[BsmtCond]]="Gd",4,IF(fun[[#This Row],[BsmtCond]]="TA",3,IF(fun[[#This Row],[BsmtCond]]="Fa",2,IF(fun[[#This Row],[BsmtCond]]="Po",1,0)))))</f>
        <v>3</v>
      </c>
      <c r="AP726" t="s">
        <v>126</v>
      </c>
      <c r="AQ726">
        <f>IF(fun[[#This Row],[BsmtExposure]]="Gd",3,IF(fun[[#This Row],[BsmtExposure]]="Av",2,IF(fun[[#This Row],[BsmtExposure]]="Mn",1,0)))</f>
        <v>0</v>
      </c>
      <c r="AR726" t="s">
        <v>127</v>
      </c>
      <c r="AS726">
        <v>1234</v>
      </c>
      <c r="AT726" t="s">
        <v>128</v>
      </c>
      <c r="AU726">
        <v>0</v>
      </c>
      <c r="AV726">
        <v>464</v>
      </c>
      <c r="AW726">
        <v>1698</v>
      </c>
      <c r="AX726" t="s">
        <v>129</v>
      </c>
      <c r="AY726" t="s">
        <v>130</v>
      </c>
      <c r="AZ726">
        <f>IF(fun[[#This Row],[HeatingQC]]="Ex",5,IF(fun[[#This Row],[HeatingQC]]="Gd",4,IF(fun[[#This Row],[HeatingQC]]="TA",3,IF(fun[[#This Row],[HeatingQC]]="Fa",2,IF(fun[[#This Row],[HeatingQC]]="Po",1,0)))))</f>
        <v>5</v>
      </c>
      <c r="BA726" t="s">
        <v>131</v>
      </c>
      <c r="BB726" t="s">
        <v>132</v>
      </c>
      <c r="BC726">
        <v>1698</v>
      </c>
      <c r="BD726">
        <v>0</v>
      </c>
      <c r="BE726">
        <v>0</v>
      </c>
      <c r="BF726">
        <v>1698</v>
      </c>
      <c r="BG726">
        <f>LOG(fun[[#This Row],[GrLivArea]])</f>
        <v>3.2299376859079341</v>
      </c>
      <c r="BH726">
        <v>1</v>
      </c>
      <c r="BI726">
        <v>0</v>
      </c>
      <c r="BJ726">
        <f>fun[[#This Row],[BsmtFullBath]]+(0.5*fun[[#This Row],[BsmtHalfBath]])</f>
        <v>1</v>
      </c>
      <c r="BK726">
        <v>2</v>
      </c>
      <c r="BL726">
        <v>0</v>
      </c>
      <c r="BM726">
        <f>fun[[#This Row],[HalfBath]]+fun[[#This Row],[TOTBaseBath]]+fun[[#This Row],[FullBath]]</f>
        <v>3</v>
      </c>
      <c r="BN726">
        <v>3</v>
      </c>
      <c r="BO726">
        <v>1</v>
      </c>
      <c r="BP726" t="s">
        <v>130</v>
      </c>
      <c r="BQ726">
        <f>IF(fun[[#This Row],[KitchenQual]]="Ex",5,IF(fun[[#This Row],[KitchenQual]]="Gd",4,IF(fun[[#This Row],[KitchenQual]]="TA",3,IF(fun[[#This Row],[KitchenQual]]="Fa",2,0))))</f>
        <v>5</v>
      </c>
      <c r="BR726">
        <v>8</v>
      </c>
      <c r="BS726" t="s">
        <v>133</v>
      </c>
      <c r="BT726">
        <v>1</v>
      </c>
      <c r="BU726" t="s">
        <v>123</v>
      </c>
      <c r="BV726">
        <f>IF(fun[[#This Row],[FireplaceQu]]="Ex",5,IF(fun[[#This Row],[FireplaceQu]]="Gd",4,IF(fun[[#This Row],[FireplaceQu]]="TA",3,IF(fun[[#This Row],[FireplaceQu]]="Fa",2,0))))</f>
        <v>4</v>
      </c>
      <c r="BW726" t="s">
        <v>134</v>
      </c>
      <c r="BX726">
        <v>2007</v>
      </c>
      <c r="BY726" t="s">
        <v>183</v>
      </c>
      <c r="BZ726">
        <v>3</v>
      </c>
      <c r="CA726">
        <v>768</v>
      </c>
      <c r="CB726" t="s">
        <v>124</v>
      </c>
      <c r="CC726">
        <f>IF(fun[[#This Row],[GarageQual]]="Ex",5,IF(fun[[#This Row],[GarageQual]]="Gd",4,IF(fun[[#This Row],[GarageQual]]="TA",3,IF(fun[[#This Row],[GarageQual]]="Fa",2,IF(fun[[#This Row],[GarageQual]]="Po",1,0)))))</f>
        <v>3</v>
      </c>
      <c r="CD726" t="s">
        <v>124</v>
      </c>
      <c r="CE726">
        <f>IF(fun[[#This Row],[GarageCond]]="Ex",5,IF(fun[[#This Row],[GarageCond]]="Gd",4,IF(fun[[#This Row],[GarageCond]]="TA",3,IF(fun[[#This Row],[GarageCond]]="Fa",2,IF(fun[[#This Row],[GarageCond]]="Po",1,0)))))</f>
        <v>3</v>
      </c>
      <c r="CF726" t="s">
        <v>131</v>
      </c>
      <c r="CG726">
        <v>327</v>
      </c>
      <c r="CH726">
        <v>64</v>
      </c>
      <c r="CI726">
        <v>0</v>
      </c>
      <c r="CJ726">
        <v>0</v>
      </c>
      <c r="CK726">
        <v>0</v>
      </c>
      <c r="CL726">
        <f>(0.5*fun[[#This Row],[WoodDeckSF]])+fun[[#This Row],[OpenPorchSF]]+(2*fun[[#This Row],[EnclosedPorch]])+(1.5*fun[[#This Row],[3SsnPorch]])+fun[[#This Row],[ScreenPorch]]</f>
        <v>227.5</v>
      </c>
      <c r="CM726">
        <v>0</v>
      </c>
      <c r="CN726" t="s">
        <v>109</v>
      </c>
      <c r="CO726">
        <f>IF(fun[[#This Row],[PoolQC]]="Ex",5,IF(fun[[#This Row],[PoolQC]]="Gd",4,IF(fun[[#This Row],[PoolQC]]="TA",3,IF(fun[[#This Row],[PoolQC]]="Fa",2,IF(fun[[#This Row],[PoolQC]]="Po",1,0)))))</f>
        <v>0</v>
      </c>
      <c r="CP726" t="s">
        <v>109</v>
      </c>
      <c r="CQ726" t="s">
        <v>109</v>
      </c>
      <c r="CR726">
        <v>0</v>
      </c>
      <c r="CS726">
        <v>2</v>
      </c>
      <c r="CT726">
        <v>2009</v>
      </c>
      <c r="CU726" t="s">
        <v>136</v>
      </c>
      <c r="CV726" t="s">
        <v>137</v>
      </c>
      <c r="CW726">
        <f>COUNTIF(fun[[#This Row],[Id]:[SaleCondition]],0)</f>
        <v>15</v>
      </c>
      <c r="CX726">
        <f>COUNTIF(fun[[#This Row],[Id]:[SaleCondition]],"NA")</f>
        <v>4</v>
      </c>
      <c r="CY726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726">
        <f>fun[NUM_ExCond]+fun[NUM_BsmtCond]+fun[NUM_GarCond]</f>
        <v>9</v>
      </c>
      <c r="DA7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7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726">
        <v>320000</v>
      </c>
    </row>
    <row r="727" spans="1:107" x14ac:dyDescent="0.25">
      <c r="A727">
        <v>726</v>
      </c>
      <c r="B727">
        <v>20</v>
      </c>
      <c r="C727" t="s">
        <v>107</v>
      </c>
      <c r="D727">
        <f>IF(fun[[#This Row],[MSZoning]]="RL",1,0)</f>
        <v>1</v>
      </c>
      <c r="E727">
        <f>IF(fun[[#This Row],[rl]]="RM",1,0)</f>
        <v>0</v>
      </c>
      <c r="F727">
        <f>IF(fun[[#This Row],[rm]]="RH",1,0)</f>
        <v>0</v>
      </c>
      <c r="G727">
        <f>IF(fun[[#This Row],[rh]]="C (all)",1,0)</f>
        <v>0</v>
      </c>
      <c r="H727">
        <v>60</v>
      </c>
      <c r="I727">
        <f>IF(fun[[#This Row],[LotFrontage]]="NA",0,fun[[#This Row],[LotFrontage]])</f>
        <v>60</v>
      </c>
      <c r="J727">
        <v>6960</v>
      </c>
      <c r="K727" t="s">
        <v>108</v>
      </c>
      <c r="L727" t="s">
        <v>109</v>
      </c>
      <c r="M727" t="s">
        <v>110</v>
      </c>
      <c r="N727" t="s">
        <v>111</v>
      </c>
      <c r="O727" t="s">
        <v>112</v>
      </c>
      <c r="P727" t="s">
        <v>113</v>
      </c>
      <c r="Q727" t="s">
        <v>114</v>
      </c>
      <c r="R727" t="s">
        <v>188</v>
      </c>
      <c r="S727" t="s">
        <v>116</v>
      </c>
      <c r="T727" t="s">
        <v>116</v>
      </c>
      <c r="U727" t="s">
        <v>117</v>
      </c>
      <c r="V727" t="s">
        <v>141</v>
      </c>
      <c r="W727">
        <v>4</v>
      </c>
      <c r="X727">
        <v>6</v>
      </c>
      <c r="Y727">
        <v>1970</v>
      </c>
      <c r="Z727">
        <v>1970</v>
      </c>
      <c r="AA727" t="s">
        <v>119</v>
      </c>
      <c r="AB727" t="s">
        <v>120</v>
      </c>
      <c r="AC727" t="s">
        <v>166</v>
      </c>
      <c r="AD727" t="s">
        <v>187</v>
      </c>
      <c r="AE727" t="s">
        <v>143</v>
      </c>
      <c r="AF727">
        <v>0</v>
      </c>
      <c r="AG727" t="s">
        <v>124</v>
      </c>
      <c r="AH727">
        <f>IF(fun[[#This Row],[ExterQual]]="Ex",5,IF(fun[[#This Row],[ExterQual]]="Gd",4,IF(fun[[#This Row],[ExterQual]]="TA",3,IF(fun[[#This Row],[ExterQual]]="Fa",2,1))))</f>
        <v>3</v>
      </c>
      <c r="AI727" t="s">
        <v>124</v>
      </c>
      <c r="AJ727">
        <f>IF(fun[[#This Row],[ExterCond]]="Ex",5,IF(fun[[#This Row],[ExterCond]]="Gd",4,IF(fun[[#This Row],[ExterCond]]="TA",3,IF(fun[[#This Row],[ExterCond]]="Fa",2,1))))</f>
        <v>3</v>
      </c>
      <c r="AK727" t="s">
        <v>144</v>
      </c>
      <c r="AL727" t="s">
        <v>124</v>
      </c>
      <c r="AM727">
        <f>IF(fun[[#This Row],[BsmtQual]]="Ex",5,IF(fun[[#This Row],[BsmtQual]]="Gd",4,IF(fun[[#This Row],[BsmtQual]]="TA",3,IF(fun[[#This Row],[BsmtQual]]="Fa",2,IF(fun[[#This Row],[BsmtQual]]="Po",1,0)))))</f>
        <v>3</v>
      </c>
      <c r="AN727" t="s">
        <v>124</v>
      </c>
      <c r="AO727">
        <f>IF(fun[[#This Row],[BsmtCond]]="Ex",5,IF(fun[[#This Row],[BsmtCond]]="Gd",4,IF(fun[[#This Row],[BsmtCond]]="TA",3,IF(fun[[#This Row],[BsmtCond]]="Fa",2,IF(fun[[#This Row],[BsmtCond]]="Po",1,0)))))</f>
        <v>3</v>
      </c>
      <c r="AP727" t="s">
        <v>126</v>
      </c>
      <c r="AQ727">
        <f>IF(fun[[#This Row],[BsmtExposure]]="Gd",3,IF(fun[[#This Row],[BsmtExposure]]="Av",2,IF(fun[[#This Row],[BsmtExposure]]="Mn",1,0)))</f>
        <v>0</v>
      </c>
      <c r="AR727" t="s">
        <v>145</v>
      </c>
      <c r="AS727">
        <v>375</v>
      </c>
      <c r="AT727" t="s">
        <v>167</v>
      </c>
      <c r="AU727">
        <v>239</v>
      </c>
      <c r="AV727">
        <v>250</v>
      </c>
      <c r="AW727">
        <v>864</v>
      </c>
      <c r="AX727" t="s">
        <v>129</v>
      </c>
      <c r="AY727" t="s">
        <v>124</v>
      </c>
      <c r="AZ727">
        <f>IF(fun[[#This Row],[HeatingQC]]="Ex",5,IF(fun[[#This Row],[HeatingQC]]="Gd",4,IF(fun[[#This Row],[HeatingQC]]="TA",3,IF(fun[[#This Row],[HeatingQC]]="Fa",2,IF(fun[[#This Row],[HeatingQC]]="Po",1,0)))))</f>
        <v>3</v>
      </c>
      <c r="BA727" t="s">
        <v>131</v>
      </c>
      <c r="BB727" t="s">
        <v>132</v>
      </c>
      <c r="BC727">
        <v>864</v>
      </c>
      <c r="BD727">
        <v>0</v>
      </c>
      <c r="BE727">
        <v>0</v>
      </c>
      <c r="BF727">
        <v>864</v>
      </c>
      <c r="BG727">
        <f>LOG(fun[[#This Row],[GrLivArea]])</f>
        <v>2.9365137424788932</v>
      </c>
      <c r="BH727">
        <v>0</v>
      </c>
      <c r="BI727">
        <v>0</v>
      </c>
      <c r="BJ727">
        <f>fun[[#This Row],[BsmtFullBath]]+(0.5*fun[[#This Row],[BsmtHalfBath]])</f>
        <v>0</v>
      </c>
      <c r="BK727">
        <v>1</v>
      </c>
      <c r="BL727">
        <v>0</v>
      </c>
      <c r="BM727">
        <f>fun[[#This Row],[HalfBath]]+fun[[#This Row],[TOTBaseBath]]+fun[[#This Row],[FullBath]]</f>
        <v>1</v>
      </c>
      <c r="BN727">
        <v>3</v>
      </c>
      <c r="BO727">
        <v>1</v>
      </c>
      <c r="BP727" t="s">
        <v>123</v>
      </c>
      <c r="BQ727">
        <f>IF(fun[[#This Row],[KitchenQual]]="Ex",5,IF(fun[[#This Row],[KitchenQual]]="Gd",4,IF(fun[[#This Row],[KitchenQual]]="TA",3,IF(fun[[#This Row],[KitchenQual]]="Fa",2,0))))</f>
        <v>4</v>
      </c>
      <c r="BR727">
        <v>5</v>
      </c>
      <c r="BS727" t="s">
        <v>133</v>
      </c>
      <c r="BT727">
        <v>0</v>
      </c>
      <c r="BU727" t="s">
        <v>109</v>
      </c>
      <c r="BV727">
        <f>IF(fun[[#This Row],[FireplaceQu]]="Ex",5,IF(fun[[#This Row],[FireplaceQu]]="Gd",4,IF(fun[[#This Row],[FireplaceQu]]="TA",3,IF(fun[[#This Row],[FireplaceQu]]="Fa",2,0))))</f>
        <v>0</v>
      </c>
      <c r="BW727" t="s">
        <v>153</v>
      </c>
      <c r="BX727">
        <v>1989</v>
      </c>
      <c r="BY727" t="s">
        <v>128</v>
      </c>
      <c r="BZ727">
        <v>2</v>
      </c>
      <c r="CA727">
        <v>660</v>
      </c>
      <c r="CB727" t="s">
        <v>124</v>
      </c>
      <c r="CC727">
        <f>IF(fun[[#This Row],[GarageQual]]="Ex",5,IF(fun[[#This Row],[GarageQual]]="Gd",4,IF(fun[[#This Row],[GarageQual]]="TA",3,IF(fun[[#This Row],[GarageQual]]="Fa",2,IF(fun[[#This Row],[GarageQual]]="Po",1,0)))))</f>
        <v>3</v>
      </c>
      <c r="CD727" t="s">
        <v>124</v>
      </c>
      <c r="CE727">
        <f>IF(fun[[#This Row],[GarageCond]]="Ex",5,IF(fun[[#This Row],[GarageCond]]="Gd",4,IF(fun[[#This Row],[GarageCond]]="TA",3,IF(fun[[#This Row],[GarageCond]]="Fa",2,IF(fun[[#This Row],[GarageCond]]="Po",1,0)))))</f>
        <v>3</v>
      </c>
      <c r="CF727" t="s">
        <v>131</v>
      </c>
      <c r="CG727">
        <v>96</v>
      </c>
      <c r="CH727">
        <v>0</v>
      </c>
      <c r="CI727">
        <v>0</v>
      </c>
      <c r="CJ727">
        <v>0</v>
      </c>
      <c r="CK727">
        <v>0</v>
      </c>
      <c r="CL727">
        <f>(0.5*fun[[#This Row],[WoodDeckSF]])+fun[[#This Row],[OpenPorchSF]]+(2*fun[[#This Row],[EnclosedPorch]])+(1.5*fun[[#This Row],[3SsnPorch]])+fun[[#This Row],[ScreenPorch]]</f>
        <v>48</v>
      </c>
      <c r="CM727">
        <v>0</v>
      </c>
      <c r="CN727" t="s">
        <v>109</v>
      </c>
      <c r="CO727">
        <f>IF(fun[[#This Row],[PoolQC]]="Ex",5,IF(fun[[#This Row],[PoolQC]]="Gd",4,IF(fun[[#This Row],[PoolQC]]="TA",3,IF(fun[[#This Row],[PoolQC]]="Fa",2,IF(fun[[#This Row],[PoolQC]]="Po",1,0)))))</f>
        <v>0</v>
      </c>
      <c r="CP727" t="s">
        <v>109</v>
      </c>
      <c r="CQ727" t="s">
        <v>161</v>
      </c>
      <c r="CR727">
        <v>500</v>
      </c>
      <c r="CS727">
        <v>11</v>
      </c>
      <c r="CT727">
        <v>2009</v>
      </c>
      <c r="CU727" t="s">
        <v>136</v>
      </c>
      <c r="CV727" t="s">
        <v>137</v>
      </c>
      <c r="CW727">
        <f>COUNTIF(fun[[#This Row],[Id]:[SaleCondition]],0)</f>
        <v>19</v>
      </c>
      <c r="CX727">
        <f>COUNTIF(fun[[#This Row],[Id]:[SaleCondition]],"NA")</f>
        <v>4</v>
      </c>
      <c r="CY72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727">
        <f>fun[NUM_ExCond]+fun[NUM_BsmtCond]+fun[NUM_GarCond]</f>
        <v>9</v>
      </c>
      <c r="DA7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7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727">
        <v>120500</v>
      </c>
    </row>
    <row r="728" spans="1:107" x14ac:dyDescent="0.25">
      <c r="A728">
        <v>727</v>
      </c>
      <c r="B728">
        <v>20</v>
      </c>
      <c r="C728" t="s">
        <v>107</v>
      </c>
      <c r="D728">
        <f>IF(fun[[#This Row],[MSZoning]]="RL",1,0)</f>
        <v>1</v>
      </c>
      <c r="E728">
        <f>IF(fun[[#This Row],[rl]]="RM",1,0)</f>
        <v>0</v>
      </c>
      <c r="F728">
        <f>IF(fun[[#This Row],[rm]]="RH",1,0)</f>
        <v>0</v>
      </c>
      <c r="G728">
        <f>IF(fun[[#This Row],[rh]]="C (all)",1,0)</f>
        <v>0</v>
      </c>
      <c r="H728" t="s">
        <v>109</v>
      </c>
      <c r="I728">
        <f>IF(fun[[#This Row],[LotFrontage]]="NA",0,fun[[#This Row],[LotFrontage]])</f>
        <v>0</v>
      </c>
      <c r="J728">
        <v>21695</v>
      </c>
      <c r="K728" t="s">
        <v>108</v>
      </c>
      <c r="L728" t="s">
        <v>109</v>
      </c>
      <c r="M728" t="s">
        <v>146</v>
      </c>
      <c r="N728" t="s">
        <v>111</v>
      </c>
      <c r="O728" t="s">
        <v>112</v>
      </c>
      <c r="P728" t="s">
        <v>148</v>
      </c>
      <c r="Q728" t="s">
        <v>114</v>
      </c>
      <c r="R728" t="s">
        <v>149</v>
      </c>
      <c r="S728" t="s">
        <v>116</v>
      </c>
      <c r="T728" t="s">
        <v>116</v>
      </c>
      <c r="U728" t="s">
        <v>117</v>
      </c>
      <c r="V728" t="s">
        <v>141</v>
      </c>
      <c r="W728">
        <v>6</v>
      </c>
      <c r="X728">
        <v>9</v>
      </c>
      <c r="Y728">
        <v>1988</v>
      </c>
      <c r="Z728">
        <v>2007</v>
      </c>
      <c r="AA728" t="s">
        <v>178</v>
      </c>
      <c r="AB728" t="s">
        <v>120</v>
      </c>
      <c r="AC728" t="s">
        <v>150</v>
      </c>
      <c r="AD728" t="s">
        <v>187</v>
      </c>
      <c r="AE728" t="s">
        <v>122</v>
      </c>
      <c r="AF728">
        <v>260</v>
      </c>
      <c r="AG728" t="s">
        <v>123</v>
      </c>
      <c r="AH728">
        <f>IF(fun[[#This Row],[ExterQual]]="Ex",5,IF(fun[[#This Row],[ExterQual]]="Gd",4,IF(fun[[#This Row],[ExterQual]]="TA",3,IF(fun[[#This Row],[ExterQual]]="Fa",2,1))))</f>
        <v>4</v>
      </c>
      <c r="AI728" t="s">
        <v>123</v>
      </c>
      <c r="AJ728">
        <f>IF(fun[[#This Row],[ExterCond]]="Ex",5,IF(fun[[#This Row],[ExterCond]]="Gd",4,IF(fun[[#This Row],[ExterCond]]="TA",3,IF(fun[[#This Row],[ExterCond]]="Fa",2,1))))</f>
        <v>4</v>
      </c>
      <c r="AK728" t="s">
        <v>144</v>
      </c>
      <c r="AL728" t="s">
        <v>123</v>
      </c>
      <c r="AM728">
        <f>IF(fun[[#This Row],[BsmtQual]]="Ex",5,IF(fun[[#This Row],[BsmtQual]]="Gd",4,IF(fun[[#This Row],[BsmtQual]]="TA",3,IF(fun[[#This Row],[BsmtQual]]="Fa",2,IF(fun[[#This Row],[BsmtQual]]="Po",1,0)))))</f>
        <v>4</v>
      </c>
      <c r="AN728" t="s">
        <v>124</v>
      </c>
      <c r="AO728">
        <f>IF(fun[[#This Row],[BsmtCond]]="Ex",5,IF(fun[[#This Row],[BsmtCond]]="Gd",4,IF(fun[[#This Row],[BsmtCond]]="TA",3,IF(fun[[#This Row],[BsmtCond]]="Fa",2,IF(fun[[#This Row],[BsmtCond]]="Po",1,0)))))</f>
        <v>3</v>
      </c>
      <c r="AP728" t="s">
        <v>126</v>
      </c>
      <c r="AQ728">
        <f>IF(fun[[#This Row],[BsmtExposure]]="Gd",3,IF(fun[[#This Row],[BsmtExposure]]="Av",2,IF(fun[[#This Row],[BsmtExposure]]="Mn",1,0)))</f>
        <v>0</v>
      </c>
      <c r="AR728" t="s">
        <v>127</v>
      </c>
      <c r="AS728">
        <v>808</v>
      </c>
      <c r="AT728" t="s">
        <v>128</v>
      </c>
      <c r="AU728">
        <v>0</v>
      </c>
      <c r="AV728">
        <v>72</v>
      </c>
      <c r="AW728">
        <v>880</v>
      </c>
      <c r="AX728" t="s">
        <v>129</v>
      </c>
      <c r="AY728" t="s">
        <v>130</v>
      </c>
      <c r="AZ728">
        <f>IF(fun[[#This Row],[HeatingQC]]="Ex",5,IF(fun[[#This Row],[HeatingQC]]="Gd",4,IF(fun[[#This Row],[HeatingQC]]="TA",3,IF(fun[[#This Row],[HeatingQC]]="Fa",2,IF(fun[[#This Row],[HeatingQC]]="Po",1,0)))))</f>
        <v>5</v>
      </c>
      <c r="BA728" t="s">
        <v>131</v>
      </c>
      <c r="BB728" t="s">
        <v>132</v>
      </c>
      <c r="BC728">
        <v>1680</v>
      </c>
      <c r="BD728">
        <v>0</v>
      </c>
      <c r="BE728">
        <v>0</v>
      </c>
      <c r="BF728">
        <v>1680</v>
      </c>
      <c r="BG728">
        <f>LOG(fun[[#This Row],[GrLivArea]])</f>
        <v>3.2253092817258628</v>
      </c>
      <c r="BH728">
        <v>1</v>
      </c>
      <c r="BI728">
        <v>0</v>
      </c>
      <c r="BJ728">
        <f>fun[[#This Row],[BsmtFullBath]]+(0.5*fun[[#This Row],[BsmtHalfBath]])</f>
        <v>1</v>
      </c>
      <c r="BK728">
        <v>2</v>
      </c>
      <c r="BL728">
        <v>0</v>
      </c>
      <c r="BM728">
        <f>fun[[#This Row],[HalfBath]]+fun[[#This Row],[TOTBaseBath]]+fun[[#This Row],[FullBath]]</f>
        <v>3</v>
      </c>
      <c r="BN728">
        <v>3</v>
      </c>
      <c r="BO728">
        <v>1</v>
      </c>
      <c r="BP728" t="s">
        <v>123</v>
      </c>
      <c r="BQ728">
        <f>IF(fun[[#This Row],[KitchenQual]]="Ex",5,IF(fun[[#This Row],[KitchenQual]]="Gd",4,IF(fun[[#This Row],[KitchenQual]]="TA",3,IF(fun[[#This Row],[KitchenQual]]="Fa",2,0))))</f>
        <v>4</v>
      </c>
      <c r="BR728">
        <v>5</v>
      </c>
      <c r="BS728" t="s">
        <v>133</v>
      </c>
      <c r="BT728">
        <v>1</v>
      </c>
      <c r="BU728" t="s">
        <v>123</v>
      </c>
      <c r="BV728">
        <f>IF(fun[[#This Row],[FireplaceQu]]="Ex",5,IF(fun[[#This Row],[FireplaceQu]]="Gd",4,IF(fun[[#This Row],[FireplaceQu]]="TA",3,IF(fun[[#This Row],[FireplaceQu]]="Fa",2,0))))</f>
        <v>4</v>
      </c>
      <c r="BW728" t="s">
        <v>134</v>
      </c>
      <c r="BX728">
        <v>1988</v>
      </c>
      <c r="BY728" t="s">
        <v>183</v>
      </c>
      <c r="BZ728">
        <v>2</v>
      </c>
      <c r="CA728">
        <v>540</v>
      </c>
      <c r="CB728" t="s">
        <v>124</v>
      </c>
      <c r="CC728">
        <f>IF(fun[[#This Row],[GarageQual]]="Ex",5,IF(fun[[#This Row],[GarageQual]]="Gd",4,IF(fun[[#This Row],[GarageQual]]="TA",3,IF(fun[[#This Row],[GarageQual]]="Fa",2,IF(fun[[#This Row],[GarageQual]]="Po",1,0)))))</f>
        <v>3</v>
      </c>
      <c r="CD728" t="s">
        <v>124</v>
      </c>
      <c r="CE728">
        <f>IF(fun[[#This Row],[GarageCond]]="Ex",5,IF(fun[[#This Row],[GarageCond]]="Gd",4,IF(fun[[#This Row],[GarageCond]]="TA",3,IF(fun[[#This Row],[GarageCond]]="Fa",2,IF(fun[[#This Row],[GarageCond]]="Po",1,0)))))</f>
        <v>3</v>
      </c>
      <c r="CF728" t="s">
        <v>131</v>
      </c>
      <c r="CG728">
        <v>292</v>
      </c>
      <c r="CH728">
        <v>44</v>
      </c>
      <c r="CI728">
        <v>0</v>
      </c>
      <c r="CJ728">
        <v>182</v>
      </c>
      <c r="CK728">
        <v>0</v>
      </c>
      <c r="CL728">
        <f>(0.5*fun[[#This Row],[WoodDeckSF]])+fun[[#This Row],[OpenPorchSF]]+(2*fun[[#This Row],[EnclosedPorch]])+(1.5*fun[[#This Row],[3SsnPorch]])+fun[[#This Row],[ScreenPorch]]</f>
        <v>463</v>
      </c>
      <c r="CM728">
        <v>0</v>
      </c>
      <c r="CN728" t="s">
        <v>109</v>
      </c>
      <c r="CO728">
        <f>IF(fun[[#This Row],[PoolQC]]="Ex",5,IF(fun[[#This Row],[PoolQC]]="Gd",4,IF(fun[[#This Row],[PoolQC]]="TA",3,IF(fun[[#This Row],[PoolQC]]="Fa",2,IF(fun[[#This Row],[PoolQC]]="Po",1,0)))))</f>
        <v>0</v>
      </c>
      <c r="CP728" t="s">
        <v>109</v>
      </c>
      <c r="CQ728" t="s">
        <v>109</v>
      </c>
      <c r="CR728">
        <v>0</v>
      </c>
      <c r="CS728">
        <v>12</v>
      </c>
      <c r="CT728">
        <v>2009</v>
      </c>
      <c r="CU728" t="s">
        <v>136</v>
      </c>
      <c r="CV728" t="s">
        <v>137</v>
      </c>
      <c r="CW728">
        <f>COUNTIF(fun[[#This Row],[Id]:[SaleCondition]],0)</f>
        <v>15</v>
      </c>
      <c r="CX728">
        <f>COUNTIF(fun[[#This Row],[Id]:[SaleCondition]],"NA")</f>
        <v>5</v>
      </c>
      <c r="CY728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728">
        <f>fun[NUM_ExCond]+fun[NUM_BsmtCond]+fun[NUM_GarCond]</f>
        <v>10</v>
      </c>
      <c r="DA7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126</v>
      </c>
      <c r="DB7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91.5</v>
      </c>
      <c r="DC728">
        <v>222000</v>
      </c>
    </row>
    <row r="729" spans="1:107" x14ac:dyDescent="0.25">
      <c r="A729">
        <v>728</v>
      </c>
      <c r="B729">
        <v>20</v>
      </c>
      <c r="C729" t="s">
        <v>107</v>
      </c>
      <c r="D729">
        <f>IF(fun[[#This Row],[MSZoning]]="RL",1,0)</f>
        <v>1</v>
      </c>
      <c r="E729">
        <f>IF(fun[[#This Row],[rl]]="RM",1,0)</f>
        <v>0</v>
      </c>
      <c r="F729">
        <f>IF(fun[[#This Row],[rm]]="RH",1,0)</f>
        <v>0</v>
      </c>
      <c r="G729">
        <f>IF(fun[[#This Row],[rh]]="C (all)",1,0)</f>
        <v>0</v>
      </c>
      <c r="H729">
        <v>64</v>
      </c>
      <c r="I729">
        <f>IF(fun[[#This Row],[LotFrontage]]="NA",0,fun[[#This Row],[LotFrontage]])</f>
        <v>64</v>
      </c>
      <c r="J729">
        <v>7314</v>
      </c>
      <c r="K729" t="s">
        <v>108</v>
      </c>
      <c r="L729" t="s">
        <v>109</v>
      </c>
      <c r="M729" t="s">
        <v>110</v>
      </c>
      <c r="N729" t="s">
        <v>111</v>
      </c>
      <c r="O729" t="s">
        <v>112</v>
      </c>
      <c r="P729" t="s">
        <v>113</v>
      </c>
      <c r="Q729" t="s">
        <v>114</v>
      </c>
      <c r="R729" t="s">
        <v>115</v>
      </c>
      <c r="S729" t="s">
        <v>116</v>
      </c>
      <c r="T729" t="s">
        <v>116</v>
      </c>
      <c r="U729" t="s">
        <v>117</v>
      </c>
      <c r="V729" t="s">
        <v>141</v>
      </c>
      <c r="W729">
        <v>7</v>
      </c>
      <c r="X729">
        <v>5</v>
      </c>
      <c r="Y729">
        <v>2007</v>
      </c>
      <c r="Z729">
        <v>2007</v>
      </c>
      <c r="AA729" t="s">
        <v>119</v>
      </c>
      <c r="AB729" t="s">
        <v>120</v>
      </c>
      <c r="AC729" t="s">
        <v>121</v>
      </c>
      <c r="AD729" t="s">
        <v>121</v>
      </c>
      <c r="AE729" t="s">
        <v>163</v>
      </c>
      <c r="AF729">
        <v>82</v>
      </c>
      <c r="AG729" t="s">
        <v>123</v>
      </c>
      <c r="AH729">
        <f>IF(fun[[#This Row],[ExterQual]]="Ex",5,IF(fun[[#This Row],[ExterQual]]="Gd",4,IF(fun[[#This Row],[ExterQual]]="TA",3,IF(fun[[#This Row],[ExterQual]]="Fa",2,1))))</f>
        <v>4</v>
      </c>
      <c r="AI729" t="s">
        <v>124</v>
      </c>
      <c r="AJ729">
        <f>IF(fun[[#This Row],[ExterCond]]="Ex",5,IF(fun[[#This Row],[ExterCond]]="Gd",4,IF(fun[[#This Row],[ExterCond]]="TA",3,IF(fun[[#This Row],[ExterCond]]="Fa",2,1))))</f>
        <v>3</v>
      </c>
      <c r="AK729" t="s">
        <v>125</v>
      </c>
      <c r="AL729" t="s">
        <v>123</v>
      </c>
      <c r="AM729">
        <f>IF(fun[[#This Row],[BsmtQual]]="Ex",5,IF(fun[[#This Row],[BsmtQual]]="Gd",4,IF(fun[[#This Row],[BsmtQual]]="TA",3,IF(fun[[#This Row],[BsmtQual]]="Fa",2,IF(fun[[#This Row],[BsmtQual]]="Po",1,0)))))</f>
        <v>4</v>
      </c>
      <c r="AN729" t="s">
        <v>124</v>
      </c>
      <c r="AO729">
        <f>IF(fun[[#This Row],[BsmtCond]]="Ex",5,IF(fun[[#This Row],[BsmtCond]]="Gd",4,IF(fun[[#This Row],[BsmtCond]]="TA",3,IF(fun[[#This Row],[BsmtCond]]="Fa",2,IF(fun[[#This Row],[BsmtCond]]="Po",1,0)))))</f>
        <v>3</v>
      </c>
      <c r="AP729" t="s">
        <v>156</v>
      </c>
      <c r="AQ729">
        <f>IF(fun[[#This Row],[BsmtExposure]]="Gd",3,IF(fun[[#This Row],[BsmtExposure]]="Av",2,IF(fun[[#This Row],[BsmtExposure]]="Mn",1,0)))</f>
        <v>2</v>
      </c>
      <c r="AR729" t="s">
        <v>127</v>
      </c>
      <c r="AS729">
        <v>724</v>
      </c>
      <c r="AT729" t="s">
        <v>128</v>
      </c>
      <c r="AU729">
        <v>0</v>
      </c>
      <c r="AV729">
        <v>508</v>
      </c>
      <c r="AW729">
        <v>1232</v>
      </c>
      <c r="AX729" t="s">
        <v>129</v>
      </c>
      <c r="AY729" t="s">
        <v>130</v>
      </c>
      <c r="AZ729">
        <f>IF(fun[[#This Row],[HeatingQC]]="Ex",5,IF(fun[[#This Row],[HeatingQC]]="Gd",4,IF(fun[[#This Row],[HeatingQC]]="TA",3,IF(fun[[#This Row],[HeatingQC]]="Fa",2,IF(fun[[#This Row],[HeatingQC]]="Po",1,0)))))</f>
        <v>5</v>
      </c>
      <c r="BA729" t="s">
        <v>131</v>
      </c>
      <c r="BB729" t="s">
        <v>132</v>
      </c>
      <c r="BC729">
        <v>1232</v>
      </c>
      <c r="BD729">
        <v>0</v>
      </c>
      <c r="BE729">
        <v>0</v>
      </c>
      <c r="BF729">
        <v>1232</v>
      </c>
      <c r="BG729">
        <f>LOG(fun[[#This Row],[GrLivArea]])</f>
        <v>3.0906107078284069</v>
      </c>
      <c r="BH729">
        <v>1</v>
      </c>
      <c r="BI729">
        <v>0</v>
      </c>
      <c r="BJ729">
        <f>fun[[#This Row],[BsmtFullBath]]+(0.5*fun[[#This Row],[BsmtHalfBath]])</f>
        <v>1</v>
      </c>
      <c r="BK729">
        <v>2</v>
      </c>
      <c r="BL729">
        <v>0</v>
      </c>
      <c r="BM729">
        <f>fun[[#This Row],[HalfBath]]+fun[[#This Row],[TOTBaseBath]]+fun[[#This Row],[FullBath]]</f>
        <v>3</v>
      </c>
      <c r="BN729">
        <v>2</v>
      </c>
      <c r="BO729">
        <v>1</v>
      </c>
      <c r="BP729" t="s">
        <v>123</v>
      </c>
      <c r="BQ729">
        <f>IF(fun[[#This Row],[KitchenQual]]="Ex",5,IF(fun[[#This Row],[KitchenQual]]="Gd",4,IF(fun[[#This Row],[KitchenQual]]="TA",3,IF(fun[[#This Row],[KitchenQual]]="Fa",2,0))))</f>
        <v>4</v>
      </c>
      <c r="BR729">
        <v>6</v>
      </c>
      <c r="BS729" t="s">
        <v>133</v>
      </c>
      <c r="BT729">
        <v>0</v>
      </c>
      <c r="BU729" t="s">
        <v>109</v>
      </c>
      <c r="BV729">
        <f>IF(fun[[#This Row],[FireplaceQu]]="Ex",5,IF(fun[[#This Row],[FireplaceQu]]="Gd",4,IF(fun[[#This Row],[FireplaceQu]]="TA",3,IF(fun[[#This Row],[FireplaceQu]]="Fa",2,0))))</f>
        <v>0</v>
      </c>
      <c r="BW729" t="s">
        <v>134</v>
      </c>
      <c r="BX729">
        <v>2007</v>
      </c>
      <c r="BY729" t="s">
        <v>135</v>
      </c>
      <c r="BZ729">
        <v>2</v>
      </c>
      <c r="CA729">
        <v>632</v>
      </c>
      <c r="CB729" t="s">
        <v>124</v>
      </c>
      <c r="CC729">
        <f>IF(fun[[#This Row],[GarageQual]]="Ex",5,IF(fun[[#This Row],[GarageQual]]="Gd",4,IF(fun[[#This Row],[GarageQual]]="TA",3,IF(fun[[#This Row],[GarageQual]]="Fa",2,IF(fun[[#This Row],[GarageQual]]="Po",1,0)))))</f>
        <v>3</v>
      </c>
      <c r="CD729" t="s">
        <v>124</v>
      </c>
      <c r="CE729">
        <f>IF(fun[[#This Row],[GarageCond]]="Ex",5,IF(fun[[#This Row],[GarageCond]]="Gd",4,IF(fun[[#This Row],[GarageCond]]="TA",3,IF(fun[[#This Row],[GarageCond]]="Fa",2,IF(fun[[#This Row],[GarageCond]]="Po",1,0)))))</f>
        <v>3</v>
      </c>
      <c r="CF729" t="s">
        <v>131</v>
      </c>
      <c r="CG729">
        <v>132</v>
      </c>
      <c r="CH729">
        <v>0</v>
      </c>
      <c r="CI729">
        <v>0</v>
      </c>
      <c r="CJ729">
        <v>0</v>
      </c>
      <c r="CK729">
        <v>0</v>
      </c>
      <c r="CL729">
        <f>(0.5*fun[[#This Row],[WoodDeckSF]])+fun[[#This Row],[OpenPorchSF]]+(2*fun[[#This Row],[EnclosedPorch]])+(1.5*fun[[#This Row],[3SsnPorch]])+fun[[#This Row],[ScreenPorch]]</f>
        <v>66</v>
      </c>
      <c r="CM729">
        <v>0</v>
      </c>
      <c r="CN729" t="s">
        <v>109</v>
      </c>
      <c r="CO729">
        <f>IF(fun[[#This Row],[PoolQC]]="Ex",5,IF(fun[[#This Row],[PoolQC]]="Gd",4,IF(fun[[#This Row],[PoolQC]]="TA",3,IF(fun[[#This Row],[PoolQC]]="Fa",2,IF(fun[[#This Row],[PoolQC]]="Po",1,0)))))</f>
        <v>0</v>
      </c>
      <c r="CP729" t="s">
        <v>109</v>
      </c>
      <c r="CQ729" t="s">
        <v>109</v>
      </c>
      <c r="CR729">
        <v>0</v>
      </c>
      <c r="CS729">
        <v>2</v>
      </c>
      <c r="CT729">
        <v>2009</v>
      </c>
      <c r="CU729" t="s">
        <v>136</v>
      </c>
      <c r="CV729" t="s">
        <v>137</v>
      </c>
      <c r="CW729">
        <f>COUNTIF(fun[[#This Row],[Id]:[SaleCondition]],0)</f>
        <v>17</v>
      </c>
      <c r="CX729">
        <f>COUNTIF(fun[[#This Row],[Id]:[SaleCondition]],"NA")</f>
        <v>5</v>
      </c>
      <c r="CY72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29">
        <f>fun[NUM_ExCond]+fun[NUM_BsmtCond]+fun[NUM_GarCond]</f>
        <v>9</v>
      </c>
      <c r="DA7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7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729">
        <v>194500</v>
      </c>
    </row>
    <row r="730" spans="1:107" x14ac:dyDescent="0.25">
      <c r="A730">
        <v>729</v>
      </c>
      <c r="B730">
        <v>90</v>
      </c>
      <c r="C730" t="s">
        <v>107</v>
      </c>
      <c r="D730">
        <f>IF(fun[[#This Row],[MSZoning]]="RL",1,0)</f>
        <v>1</v>
      </c>
      <c r="E730">
        <f>IF(fun[[#This Row],[rl]]="RM",1,0)</f>
        <v>0</v>
      </c>
      <c r="F730">
        <f>IF(fun[[#This Row],[rm]]="RH",1,0)</f>
        <v>0</v>
      </c>
      <c r="G730">
        <f>IF(fun[[#This Row],[rh]]="C (all)",1,0)</f>
        <v>0</v>
      </c>
      <c r="H730">
        <v>85</v>
      </c>
      <c r="I730">
        <f>IF(fun[[#This Row],[LotFrontage]]="NA",0,fun[[#This Row],[LotFrontage]])</f>
        <v>85</v>
      </c>
      <c r="J730">
        <v>11475</v>
      </c>
      <c r="K730" t="s">
        <v>108</v>
      </c>
      <c r="L730" t="s">
        <v>109</v>
      </c>
      <c r="M730" t="s">
        <v>110</v>
      </c>
      <c r="N730" t="s">
        <v>111</v>
      </c>
      <c r="O730" t="s">
        <v>112</v>
      </c>
      <c r="P730" t="s">
        <v>148</v>
      </c>
      <c r="Q730" t="s">
        <v>114</v>
      </c>
      <c r="R730" t="s">
        <v>188</v>
      </c>
      <c r="S730" t="s">
        <v>116</v>
      </c>
      <c r="T730" t="s">
        <v>116</v>
      </c>
      <c r="U730" t="s">
        <v>193</v>
      </c>
      <c r="V730" t="s">
        <v>141</v>
      </c>
      <c r="W730">
        <v>5</v>
      </c>
      <c r="X730">
        <v>5</v>
      </c>
      <c r="Y730">
        <v>1958</v>
      </c>
      <c r="Z730">
        <v>1958</v>
      </c>
      <c r="AA730" t="s">
        <v>119</v>
      </c>
      <c r="AB730" t="s">
        <v>120</v>
      </c>
      <c r="AC730" t="s">
        <v>121</v>
      </c>
      <c r="AD730" t="s">
        <v>121</v>
      </c>
      <c r="AE730" t="s">
        <v>122</v>
      </c>
      <c r="AF730">
        <v>95</v>
      </c>
      <c r="AG730" t="s">
        <v>124</v>
      </c>
      <c r="AH730">
        <f>IF(fun[[#This Row],[ExterQual]]="Ex",5,IF(fun[[#This Row],[ExterQual]]="Gd",4,IF(fun[[#This Row],[ExterQual]]="TA",3,IF(fun[[#This Row],[ExterQual]]="Fa",2,1))))</f>
        <v>3</v>
      </c>
      <c r="AI730" t="s">
        <v>124</v>
      </c>
      <c r="AJ730">
        <f>IF(fun[[#This Row],[ExterCond]]="Ex",5,IF(fun[[#This Row],[ExterCond]]="Gd",4,IF(fun[[#This Row],[ExterCond]]="TA",3,IF(fun[[#This Row],[ExterCond]]="Fa",2,1))))</f>
        <v>3</v>
      </c>
      <c r="AK730" t="s">
        <v>144</v>
      </c>
      <c r="AL730" t="s">
        <v>124</v>
      </c>
      <c r="AM730">
        <f>IF(fun[[#This Row],[BsmtQual]]="Ex",5,IF(fun[[#This Row],[BsmtQual]]="Gd",4,IF(fun[[#This Row],[BsmtQual]]="TA",3,IF(fun[[#This Row],[BsmtQual]]="Fa",2,IF(fun[[#This Row],[BsmtQual]]="Po",1,0)))))</f>
        <v>3</v>
      </c>
      <c r="AN730" t="s">
        <v>124</v>
      </c>
      <c r="AO730">
        <f>IF(fun[[#This Row],[BsmtCond]]="Ex",5,IF(fun[[#This Row],[BsmtCond]]="Gd",4,IF(fun[[#This Row],[BsmtCond]]="TA",3,IF(fun[[#This Row],[BsmtCond]]="Fa",2,IF(fun[[#This Row],[BsmtCond]]="Po",1,0)))))</f>
        <v>3</v>
      </c>
      <c r="AP730" t="s">
        <v>126</v>
      </c>
      <c r="AQ730">
        <f>IF(fun[[#This Row],[BsmtExposure]]="Gd",3,IF(fun[[#This Row],[BsmtExposure]]="Av",2,IF(fun[[#This Row],[BsmtExposure]]="Mn",1,0)))</f>
        <v>0</v>
      </c>
      <c r="AR730" t="s">
        <v>128</v>
      </c>
      <c r="AS730">
        <v>0</v>
      </c>
      <c r="AT730" t="s">
        <v>128</v>
      </c>
      <c r="AU730">
        <v>0</v>
      </c>
      <c r="AV730">
        <v>1584</v>
      </c>
      <c r="AW730">
        <v>1584</v>
      </c>
      <c r="AX730" t="s">
        <v>129</v>
      </c>
      <c r="AY730" t="s">
        <v>124</v>
      </c>
      <c r="AZ730">
        <f>IF(fun[[#This Row],[HeatingQC]]="Ex",5,IF(fun[[#This Row],[HeatingQC]]="Gd",4,IF(fun[[#This Row],[HeatingQC]]="TA",3,IF(fun[[#This Row],[HeatingQC]]="Fa",2,IF(fun[[#This Row],[HeatingQC]]="Po",1,0)))))</f>
        <v>3</v>
      </c>
      <c r="BA730" t="s">
        <v>131</v>
      </c>
      <c r="BB730" t="s">
        <v>132</v>
      </c>
      <c r="BC730">
        <v>1776</v>
      </c>
      <c r="BD730">
        <v>0</v>
      </c>
      <c r="BE730">
        <v>0</v>
      </c>
      <c r="BF730">
        <v>1776</v>
      </c>
      <c r="BG730">
        <f>LOG(fun[[#This Row],[GrLivArea]])</f>
        <v>3.2494429614425822</v>
      </c>
      <c r="BH730">
        <v>1</v>
      </c>
      <c r="BI730">
        <v>0</v>
      </c>
      <c r="BJ730">
        <f>fun[[#This Row],[BsmtFullBath]]+(0.5*fun[[#This Row],[BsmtHalfBath]])</f>
        <v>1</v>
      </c>
      <c r="BK730">
        <v>2</v>
      </c>
      <c r="BL730">
        <v>0</v>
      </c>
      <c r="BM730">
        <f>fun[[#This Row],[HalfBath]]+fun[[#This Row],[TOTBaseBath]]+fun[[#This Row],[FullBath]]</f>
        <v>3</v>
      </c>
      <c r="BN730">
        <v>4</v>
      </c>
      <c r="BO730">
        <v>2</v>
      </c>
      <c r="BP730" t="s">
        <v>124</v>
      </c>
      <c r="BQ730">
        <f>IF(fun[[#This Row],[KitchenQual]]="Ex",5,IF(fun[[#This Row],[KitchenQual]]="Gd",4,IF(fun[[#This Row],[KitchenQual]]="TA",3,IF(fun[[#This Row],[KitchenQual]]="Fa",2,0))))</f>
        <v>3</v>
      </c>
      <c r="BR730">
        <v>9</v>
      </c>
      <c r="BS730" t="s">
        <v>133</v>
      </c>
      <c r="BT730">
        <v>0</v>
      </c>
      <c r="BU730" t="s">
        <v>109</v>
      </c>
      <c r="BV730">
        <f>IF(fun[[#This Row],[FireplaceQu]]="Ex",5,IF(fun[[#This Row],[FireplaceQu]]="Gd",4,IF(fun[[#This Row],[FireplaceQu]]="TA",3,IF(fun[[#This Row],[FireplaceQu]]="Fa",2,0))))</f>
        <v>0</v>
      </c>
      <c r="BW730" t="s">
        <v>153</v>
      </c>
      <c r="BX730">
        <v>1968</v>
      </c>
      <c r="BY730" t="s">
        <v>128</v>
      </c>
      <c r="BZ730">
        <v>3</v>
      </c>
      <c r="CA730">
        <v>888</v>
      </c>
      <c r="CB730" t="s">
        <v>124</v>
      </c>
      <c r="CC730">
        <f>IF(fun[[#This Row],[GarageQual]]="Ex",5,IF(fun[[#This Row],[GarageQual]]="Gd",4,IF(fun[[#This Row],[GarageQual]]="TA",3,IF(fun[[#This Row],[GarageQual]]="Fa",2,IF(fun[[#This Row],[GarageQual]]="Po",1,0)))))</f>
        <v>3</v>
      </c>
      <c r="CD730" t="s">
        <v>124</v>
      </c>
      <c r="CE730">
        <f>IF(fun[[#This Row],[GarageCond]]="Ex",5,IF(fun[[#This Row],[GarageCond]]="Gd",4,IF(fun[[#This Row],[GarageCond]]="TA",3,IF(fun[[#This Row],[GarageCond]]="Fa",2,IF(fun[[#This Row],[GarageCond]]="Po",1,0)))))</f>
        <v>3</v>
      </c>
      <c r="CF730" t="s">
        <v>131</v>
      </c>
      <c r="CG730">
        <v>0</v>
      </c>
      <c r="CH730">
        <v>25</v>
      </c>
      <c r="CI730">
        <v>0</v>
      </c>
      <c r="CJ730">
        <v>0</v>
      </c>
      <c r="CK730">
        <v>0</v>
      </c>
      <c r="CL730">
        <f>(0.5*fun[[#This Row],[WoodDeckSF]])+fun[[#This Row],[OpenPorchSF]]+(2*fun[[#This Row],[EnclosedPorch]])+(1.5*fun[[#This Row],[3SsnPorch]])+fun[[#This Row],[ScreenPorch]]</f>
        <v>25</v>
      </c>
      <c r="CM730">
        <v>0</v>
      </c>
      <c r="CN730" t="s">
        <v>109</v>
      </c>
      <c r="CO730">
        <f>IF(fun[[#This Row],[PoolQC]]="Ex",5,IF(fun[[#This Row],[PoolQC]]="Gd",4,IF(fun[[#This Row],[PoolQC]]="TA",3,IF(fun[[#This Row],[PoolQC]]="Fa",2,IF(fun[[#This Row],[PoolQC]]="Po",1,0)))))</f>
        <v>0</v>
      </c>
      <c r="CP730" t="s">
        <v>109</v>
      </c>
      <c r="CQ730" t="s">
        <v>109</v>
      </c>
      <c r="CR730">
        <v>0</v>
      </c>
      <c r="CS730">
        <v>7</v>
      </c>
      <c r="CT730">
        <v>2009</v>
      </c>
      <c r="CU730" t="s">
        <v>199</v>
      </c>
      <c r="CV730" t="s">
        <v>154</v>
      </c>
      <c r="CW730">
        <f>COUNTIF(fun[[#This Row],[Id]:[SaleCondition]],0)</f>
        <v>19</v>
      </c>
      <c r="CX730">
        <f>COUNTIF(fun[[#This Row],[Id]:[SaleCondition]],"NA")</f>
        <v>5</v>
      </c>
      <c r="CY730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730">
        <f>fun[NUM_ExCond]+fun[NUM_BsmtCond]+fun[NUM_GarCond]</f>
        <v>9</v>
      </c>
      <c r="DA7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7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51.25</v>
      </c>
      <c r="DC730">
        <v>110000</v>
      </c>
    </row>
    <row r="731" spans="1:107" x14ac:dyDescent="0.25">
      <c r="A731">
        <v>730</v>
      </c>
      <c r="B731">
        <v>30</v>
      </c>
      <c r="C731" t="s">
        <v>168</v>
      </c>
      <c r="D731">
        <f>IF(fun[[#This Row],[MSZoning]]="RL",1,0)</f>
        <v>0</v>
      </c>
      <c r="E731">
        <f>IF(fun[[#This Row],[rl]]="RM",1,0)</f>
        <v>0</v>
      </c>
      <c r="F731">
        <f>IF(fun[[#This Row],[rm]]="RH",1,0)</f>
        <v>0</v>
      </c>
      <c r="G731">
        <f>IF(fun[[#This Row],[rh]]="C (all)",1,0)</f>
        <v>0</v>
      </c>
      <c r="H731">
        <v>52</v>
      </c>
      <c r="I731">
        <f>IF(fun[[#This Row],[LotFrontage]]="NA",0,fun[[#This Row],[LotFrontage]])</f>
        <v>52</v>
      </c>
      <c r="J731">
        <v>6240</v>
      </c>
      <c r="K731" t="s">
        <v>108</v>
      </c>
      <c r="L731" t="s">
        <v>200</v>
      </c>
      <c r="M731" t="s">
        <v>110</v>
      </c>
      <c r="N731" t="s">
        <v>111</v>
      </c>
      <c r="O731" t="s">
        <v>112</v>
      </c>
      <c r="P731" t="s">
        <v>113</v>
      </c>
      <c r="Q731" t="s">
        <v>114</v>
      </c>
      <c r="R731" t="s">
        <v>202</v>
      </c>
      <c r="S731" t="s">
        <v>116</v>
      </c>
      <c r="T731" t="s">
        <v>116</v>
      </c>
      <c r="U731" t="s">
        <v>117</v>
      </c>
      <c r="V731" t="s">
        <v>158</v>
      </c>
      <c r="W731">
        <v>4</v>
      </c>
      <c r="X731">
        <v>5</v>
      </c>
      <c r="Y731">
        <v>1925</v>
      </c>
      <c r="Z731">
        <v>1950</v>
      </c>
      <c r="AA731" t="s">
        <v>119</v>
      </c>
      <c r="AB731" t="s">
        <v>120</v>
      </c>
      <c r="AC731" t="s">
        <v>142</v>
      </c>
      <c r="AD731" t="s">
        <v>142</v>
      </c>
      <c r="AE731" t="s">
        <v>143</v>
      </c>
      <c r="AF731">
        <v>0</v>
      </c>
      <c r="AG731" t="s">
        <v>124</v>
      </c>
      <c r="AH731">
        <f>IF(fun[[#This Row],[ExterQual]]="Ex",5,IF(fun[[#This Row],[ExterQual]]="Gd",4,IF(fun[[#This Row],[ExterQual]]="TA",3,IF(fun[[#This Row],[ExterQual]]="Fa",2,1))))</f>
        <v>3</v>
      </c>
      <c r="AI731" t="s">
        <v>124</v>
      </c>
      <c r="AJ731">
        <f>IF(fun[[#This Row],[ExterCond]]="Ex",5,IF(fun[[#This Row],[ExterCond]]="Gd",4,IF(fun[[#This Row],[ExterCond]]="TA",3,IF(fun[[#This Row],[ExterCond]]="Fa",2,1))))</f>
        <v>3</v>
      </c>
      <c r="AK731" t="s">
        <v>144</v>
      </c>
      <c r="AL731" t="s">
        <v>124</v>
      </c>
      <c r="AM731">
        <f>IF(fun[[#This Row],[BsmtQual]]="Ex",5,IF(fun[[#This Row],[BsmtQual]]="Gd",4,IF(fun[[#This Row],[BsmtQual]]="TA",3,IF(fun[[#This Row],[BsmtQual]]="Fa",2,IF(fun[[#This Row],[BsmtQual]]="Po",1,0)))))</f>
        <v>3</v>
      </c>
      <c r="AN731" t="s">
        <v>124</v>
      </c>
      <c r="AO731">
        <f>IF(fun[[#This Row],[BsmtCond]]="Ex",5,IF(fun[[#This Row],[BsmtCond]]="Gd",4,IF(fun[[#This Row],[BsmtCond]]="TA",3,IF(fun[[#This Row],[BsmtCond]]="Fa",2,IF(fun[[#This Row],[BsmtCond]]="Po",1,0)))))</f>
        <v>3</v>
      </c>
      <c r="AP731" t="s">
        <v>126</v>
      </c>
      <c r="AQ731">
        <f>IF(fun[[#This Row],[BsmtExposure]]="Gd",3,IF(fun[[#This Row],[BsmtExposure]]="Av",2,IF(fun[[#This Row],[BsmtExposure]]="Mn",1,0)))</f>
        <v>0</v>
      </c>
      <c r="AR731" t="s">
        <v>167</v>
      </c>
      <c r="AS731">
        <v>152</v>
      </c>
      <c r="AT731" t="s">
        <v>128</v>
      </c>
      <c r="AU731">
        <v>0</v>
      </c>
      <c r="AV731">
        <v>628</v>
      </c>
      <c r="AW731">
        <v>780</v>
      </c>
      <c r="AX731" t="s">
        <v>129</v>
      </c>
      <c r="AY731" t="s">
        <v>124</v>
      </c>
      <c r="AZ731">
        <f>IF(fun[[#This Row],[HeatingQC]]="Ex",5,IF(fun[[#This Row],[HeatingQC]]="Gd",4,IF(fun[[#This Row],[HeatingQC]]="TA",3,IF(fun[[#This Row],[HeatingQC]]="Fa",2,IF(fun[[#This Row],[HeatingQC]]="Po",1,0)))))</f>
        <v>3</v>
      </c>
      <c r="BA731" t="s">
        <v>131</v>
      </c>
      <c r="BB731" t="s">
        <v>190</v>
      </c>
      <c r="BC731">
        <v>848</v>
      </c>
      <c r="BD731">
        <v>0</v>
      </c>
      <c r="BE731">
        <v>360</v>
      </c>
      <c r="BF731">
        <v>1208</v>
      </c>
      <c r="BG731">
        <f>LOG(fun[[#This Row],[GrLivArea]])</f>
        <v>3.082066934285113</v>
      </c>
      <c r="BH731">
        <v>0</v>
      </c>
      <c r="BI731">
        <v>0</v>
      </c>
      <c r="BJ731">
        <f>fun[[#This Row],[BsmtFullBath]]+(0.5*fun[[#This Row],[BsmtHalfBath]])</f>
        <v>0</v>
      </c>
      <c r="BK731">
        <v>1</v>
      </c>
      <c r="BL731">
        <v>0</v>
      </c>
      <c r="BM731">
        <f>fun[[#This Row],[HalfBath]]+fun[[#This Row],[TOTBaseBath]]+fun[[#This Row],[FullBath]]</f>
        <v>1</v>
      </c>
      <c r="BN731">
        <v>2</v>
      </c>
      <c r="BO731">
        <v>1</v>
      </c>
      <c r="BP731" t="s">
        <v>124</v>
      </c>
      <c r="BQ731">
        <f>IF(fun[[#This Row],[KitchenQual]]="Ex",5,IF(fun[[#This Row],[KitchenQual]]="Gd",4,IF(fun[[#This Row],[KitchenQual]]="TA",3,IF(fun[[#This Row],[KitchenQual]]="Fa",2,0))))</f>
        <v>3</v>
      </c>
      <c r="BR731">
        <v>5</v>
      </c>
      <c r="BS731" t="s">
        <v>133</v>
      </c>
      <c r="BT731">
        <v>0</v>
      </c>
      <c r="BU731" t="s">
        <v>109</v>
      </c>
      <c r="BV731">
        <f>IF(fun[[#This Row],[FireplaceQu]]="Ex",5,IF(fun[[#This Row],[FireplaceQu]]="Gd",4,IF(fun[[#This Row],[FireplaceQu]]="TA",3,IF(fun[[#This Row],[FireplaceQu]]="Fa",2,0))))</f>
        <v>0</v>
      </c>
      <c r="BW731" t="s">
        <v>153</v>
      </c>
      <c r="BX731">
        <v>1962</v>
      </c>
      <c r="BY731" t="s">
        <v>128</v>
      </c>
      <c r="BZ731">
        <v>2</v>
      </c>
      <c r="CA731">
        <v>539</v>
      </c>
      <c r="CB731" t="s">
        <v>124</v>
      </c>
      <c r="CC731">
        <f>IF(fun[[#This Row],[GarageQual]]="Ex",5,IF(fun[[#This Row],[GarageQual]]="Gd",4,IF(fun[[#This Row],[GarageQual]]="TA",3,IF(fun[[#This Row],[GarageQual]]="Fa",2,IF(fun[[#This Row],[GarageQual]]="Po",1,0)))))</f>
        <v>3</v>
      </c>
      <c r="CD731" t="s">
        <v>124</v>
      </c>
      <c r="CE731">
        <f>IF(fun[[#This Row],[GarageCond]]="Ex",5,IF(fun[[#This Row],[GarageCond]]="Gd",4,IF(fun[[#This Row],[GarageCond]]="TA",3,IF(fun[[#This Row],[GarageCond]]="Fa",2,IF(fun[[#This Row],[GarageCond]]="Po",1,0)))))</f>
        <v>3</v>
      </c>
      <c r="CF731" t="s">
        <v>131</v>
      </c>
      <c r="CG731">
        <v>0</v>
      </c>
      <c r="CH731">
        <v>23</v>
      </c>
      <c r="CI731">
        <v>112</v>
      </c>
      <c r="CJ731">
        <v>0</v>
      </c>
      <c r="CK731">
        <v>0</v>
      </c>
      <c r="CL731">
        <f>(0.5*fun[[#This Row],[WoodDeckSF]])+fun[[#This Row],[OpenPorchSF]]+(2*fun[[#This Row],[EnclosedPorch]])+(1.5*fun[[#This Row],[3SsnPorch]])+fun[[#This Row],[ScreenPorch]]</f>
        <v>247</v>
      </c>
      <c r="CM731">
        <v>0</v>
      </c>
      <c r="CN731" t="s">
        <v>109</v>
      </c>
      <c r="CO731">
        <f>IF(fun[[#This Row],[PoolQC]]="Ex",5,IF(fun[[#This Row],[PoolQC]]="Gd",4,IF(fun[[#This Row],[PoolQC]]="TA",3,IF(fun[[#This Row],[PoolQC]]="Fa",2,IF(fun[[#This Row],[PoolQC]]="Po",1,0)))))</f>
        <v>0</v>
      </c>
      <c r="CP731" t="s">
        <v>109</v>
      </c>
      <c r="CQ731" t="s">
        <v>109</v>
      </c>
      <c r="CR731">
        <v>0</v>
      </c>
      <c r="CS731">
        <v>1</v>
      </c>
      <c r="CT731">
        <v>2009</v>
      </c>
      <c r="CU731" t="s">
        <v>136</v>
      </c>
      <c r="CV731" t="s">
        <v>137</v>
      </c>
      <c r="CW731">
        <f>COUNTIF(fun[[#This Row],[Id]:[SaleCondition]],0)</f>
        <v>20</v>
      </c>
      <c r="CX731">
        <f>COUNTIF(fun[[#This Row],[Id]:[SaleCondition]],"NA")</f>
        <v>4</v>
      </c>
      <c r="CY731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731">
        <f>fun[NUM_ExCond]+fun[NUM_BsmtCond]+fun[NUM_GarCond]</f>
        <v>9</v>
      </c>
      <c r="DA7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7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</v>
      </c>
      <c r="DC731">
        <v>103000</v>
      </c>
    </row>
    <row r="732" spans="1:107" x14ac:dyDescent="0.25">
      <c r="A732">
        <v>731</v>
      </c>
      <c r="B732">
        <v>120</v>
      </c>
      <c r="C732" t="s">
        <v>107</v>
      </c>
      <c r="D732">
        <f>IF(fun[[#This Row],[MSZoning]]="RL",1,0)</f>
        <v>1</v>
      </c>
      <c r="E732">
        <f>IF(fun[[#This Row],[rl]]="RM",1,0)</f>
        <v>0</v>
      </c>
      <c r="F732">
        <f>IF(fun[[#This Row],[rm]]="RH",1,0)</f>
        <v>0</v>
      </c>
      <c r="G732">
        <f>IF(fun[[#This Row],[rh]]="C (all)",1,0)</f>
        <v>0</v>
      </c>
      <c r="H732">
        <v>39</v>
      </c>
      <c r="I732">
        <f>IF(fun[[#This Row],[LotFrontage]]="NA",0,fun[[#This Row],[LotFrontage]])</f>
        <v>39</v>
      </c>
      <c r="J732">
        <v>5389</v>
      </c>
      <c r="K732" t="s">
        <v>108</v>
      </c>
      <c r="L732" t="s">
        <v>109</v>
      </c>
      <c r="M732" t="s">
        <v>146</v>
      </c>
      <c r="N732" t="s">
        <v>111</v>
      </c>
      <c r="O732" t="s">
        <v>112</v>
      </c>
      <c r="P732" t="s">
        <v>113</v>
      </c>
      <c r="Q732" t="s">
        <v>114</v>
      </c>
      <c r="R732" t="s">
        <v>226</v>
      </c>
      <c r="S732" t="s">
        <v>116</v>
      </c>
      <c r="T732" t="s">
        <v>116</v>
      </c>
      <c r="U732" t="s">
        <v>205</v>
      </c>
      <c r="V732" t="s">
        <v>141</v>
      </c>
      <c r="W732">
        <v>8</v>
      </c>
      <c r="X732">
        <v>5</v>
      </c>
      <c r="Y732">
        <v>1995</v>
      </c>
      <c r="Z732">
        <v>1996</v>
      </c>
      <c r="AA732" t="s">
        <v>119</v>
      </c>
      <c r="AB732" t="s">
        <v>120</v>
      </c>
      <c r="AC732" t="s">
        <v>206</v>
      </c>
      <c r="AD732" t="s">
        <v>207</v>
      </c>
      <c r="AE732" t="s">
        <v>143</v>
      </c>
      <c r="AF732">
        <v>0</v>
      </c>
      <c r="AG732" t="s">
        <v>123</v>
      </c>
      <c r="AH732">
        <f>IF(fun[[#This Row],[ExterQual]]="Ex",5,IF(fun[[#This Row],[ExterQual]]="Gd",4,IF(fun[[#This Row],[ExterQual]]="TA",3,IF(fun[[#This Row],[ExterQual]]="Fa",2,1))))</f>
        <v>4</v>
      </c>
      <c r="AI732" t="s">
        <v>124</v>
      </c>
      <c r="AJ732">
        <f>IF(fun[[#This Row],[ExterCond]]="Ex",5,IF(fun[[#This Row],[ExterCond]]="Gd",4,IF(fun[[#This Row],[ExterCond]]="TA",3,IF(fun[[#This Row],[ExterCond]]="Fa",2,1))))</f>
        <v>3</v>
      </c>
      <c r="AK732" t="s">
        <v>125</v>
      </c>
      <c r="AL732" t="s">
        <v>123</v>
      </c>
      <c r="AM732">
        <f>IF(fun[[#This Row],[BsmtQual]]="Ex",5,IF(fun[[#This Row],[BsmtQual]]="Gd",4,IF(fun[[#This Row],[BsmtQual]]="TA",3,IF(fun[[#This Row],[BsmtQual]]="Fa",2,IF(fun[[#This Row],[BsmtQual]]="Po",1,0)))))</f>
        <v>4</v>
      </c>
      <c r="AN732" t="s">
        <v>124</v>
      </c>
      <c r="AO732">
        <f>IF(fun[[#This Row],[BsmtCond]]="Ex",5,IF(fun[[#This Row],[BsmtCond]]="Gd",4,IF(fun[[#This Row],[BsmtCond]]="TA",3,IF(fun[[#This Row],[BsmtCond]]="Fa",2,IF(fun[[#This Row],[BsmtCond]]="Po",1,0)))))</f>
        <v>3</v>
      </c>
      <c r="AP732" t="s">
        <v>126</v>
      </c>
      <c r="AQ732">
        <f>IF(fun[[#This Row],[BsmtExposure]]="Gd",3,IF(fun[[#This Row],[BsmtExposure]]="Av",2,IF(fun[[#This Row],[BsmtExposure]]="Mn",1,0)))</f>
        <v>0</v>
      </c>
      <c r="AR732" t="s">
        <v>127</v>
      </c>
      <c r="AS732">
        <v>1180</v>
      </c>
      <c r="AT732" t="s">
        <v>128</v>
      </c>
      <c r="AU732">
        <v>0</v>
      </c>
      <c r="AV732">
        <v>415</v>
      </c>
      <c r="AW732">
        <v>1595</v>
      </c>
      <c r="AX732" t="s">
        <v>129</v>
      </c>
      <c r="AY732" t="s">
        <v>130</v>
      </c>
      <c r="AZ732">
        <f>IF(fun[[#This Row],[HeatingQC]]="Ex",5,IF(fun[[#This Row],[HeatingQC]]="Gd",4,IF(fun[[#This Row],[HeatingQC]]="TA",3,IF(fun[[#This Row],[HeatingQC]]="Fa",2,IF(fun[[#This Row],[HeatingQC]]="Po",1,0)))))</f>
        <v>5</v>
      </c>
      <c r="BA732" t="s">
        <v>131</v>
      </c>
      <c r="BB732" t="s">
        <v>132</v>
      </c>
      <c r="BC732">
        <v>1616</v>
      </c>
      <c r="BD732">
        <v>0</v>
      </c>
      <c r="BE732">
        <v>0</v>
      </c>
      <c r="BF732">
        <v>1616</v>
      </c>
      <c r="BG732">
        <f>LOG(fun[[#This Row],[GrLivArea]])</f>
        <v>3.2084413564385672</v>
      </c>
      <c r="BH732">
        <v>1</v>
      </c>
      <c r="BI732">
        <v>0</v>
      </c>
      <c r="BJ732">
        <f>fun[[#This Row],[BsmtFullBath]]+(0.5*fun[[#This Row],[BsmtHalfBath]])</f>
        <v>1</v>
      </c>
      <c r="BK732">
        <v>2</v>
      </c>
      <c r="BL732">
        <v>0</v>
      </c>
      <c r="BM732">
        <f>fun[[#This Row],[HalfBath]]+fun[[#This Row],[TOTBaseBath]]+fun[[#This Row],[FullBath]]</f>
        <v>3</v>
      </c>
      <c r="BN732">
        <v>2</v>
      </c>
      <c r="BO732">
        <v>1</v>
      </c>
      <c r="BP732" t="s">
        <v>123</v>
      </c>
      <c r="BQ732">
        <f>IF(fun[[#This Row],[KitchenQual]]="Ex",5,IF(fun[[#This Row],[KitchenQual]]="Gd",4,IF(fun[[#This Row],[KitchenQual]]="TA",3,IF(fun[[#This Row],[KitchenQual]]="Fa",2,0))))</f>
        <v>4</v>
      </c>
      <c r="BR732">
        <v>5</v>
      </c>
      <c r="BS732" t="s">
        <v>133</v>
      </c>
      <c r="BT732">
        <v>1</v>
      </c>
      <c r="BU732" t="s">
        <v>124</v>
      </c>
      <c r="BV732">
        <f>IF(fun[[#This Row],[FireplaceQu]]="Ex",5,IF(fun[[#This Row],[FireplaceQu]]="Gd",4,IF(fun[[#This Row],[FireplaceQu]]="TA",3,IF(fun[[#This Row],[FireplaceQu]]="Fa",2,0))))</f>
        <v>3</v>
      </c>
      <c r="BW732" t="s">
        <v>134</v>
      </c>
      <c r="BX732">
        <v>1995</v>
      </c>
      <c r="BY732" t="s">
        <v>135</v>
      </c>
      <c r="BZ732">
        <v>2</v>
      </c>
      <c r="CA732">
        <v>608</v>
      </c>
      <c r="CB732" t="s">
        <v>124</v>
      </c>
      <c r="CC732">
        <f>IF(fun[[#This Row],[GarageQual]]="Ex",5,IF(fun[[#This Row],[GarageQual]]="Gd",4,IF(fun[[#This Row],[GarageQual]]="TA",3,IF(fun[[#This Row],[GarageQual]]="Fa",2,IF(fun[[#This Row],[GarageQual]]="Po",1,0)))))</f>
        <v>3</v>
      </c>
      <c r="CD732" t="s">
        <v>124</v>
      </c>
      <c r="CE732">
        <f>IF(fun[[#This Row],[GarageCond]]="Ex",5,IF(fun[[#This Row],[GarageCond]]="Gd",4,IF(fun[[#This Row],[GarageCond]]="TA",3,IF(fun[[#This Row],[GarageCond]]="Fa",2,IF(fun[[#This Row],[GarageCond]]="Po",1,0)))))</f>
        <v>3</v>
      </c>
      <c r="CF732" t="s">
        <v>131</v>
      </c>
      <c r="CG732">
        <v>237</v>
      </c>
      <c r="CH732">
        <v>152</v>
      </c>
      <c r="CI732">
        <v>0</v>
      </c>
      <c r="CJ732">
        <v>0</v>
      </c>
      <c r="CK732">
        <v>0</v>
      </c>
      <c r="CL732">
        <f>(0.5*fun[[#This Row],[WoodDeckSF]])+fun[[#This Row],[OpenPorchSF]]+(2*fun[[#This Row],[EnclosedPorch]])+(1.5*fun[[#This Row],[3SsnPorch]])+fun[[#This Row],[ScreenPorch]]</f>
        <v>270.5</v>
      </c>
      <c r="CM732">
        <v>0</v>
      </c>
      <c r="CN732" t="s">
        <v>109</v>
      </c>
      <c r="CO732">
        <f>IF(fun[[#This Row],[PoolQC]]="Ex",5,IF(fun[[#This Row],[PoolQC]]="Gd",4,IF(fun[[#This Row],[PoolQC]]="TA",3,IF(fun[[#This Row],[PoolQC]]="Fa",2,IF(fun[[#This Row],[PoolQC]]="Po",1,0)))))</f>
        <v>0</v>
      </c>
      <c r="CP732" t="s">
        <v>109</v>
      </c>
      <c r="CQ732" t="s">
        <v>109</v>
      </c>
      <c r="CR732">
        <v>0</v>
      </c>
      <c r="CS732">
        <v>3</v>
      </c>
      <c r="CT732">
        <v>2010</v>
      </c>
      <c r="CU732" t="s">
        <v>136</v>
      </c>
      <c r="CV732" t="s">
        <v>137</v>
      </c>
      <c r="CW732">
        <f>COUNTIF(fun[[#This Row],[Id]:[SaleCondition]],0)</f>
        <v>16</v>
      </c>
      <c r="CX732">
        <f>COUNTIF(fun[[#This Row],[Id]:[SaleCondition]],"NA")</f>
        <v>4</v>
      </c>
      <c r="CY732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732">
        <f>fun[NUM_ExCond]+fun[NUM_BsmtCond]+fun[NUM_GarCond]</f>
        <v>9</v>
      </c>
      <c r="DA7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7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732">
        <v>236500</v>
      </c>
    </row>
    <row r="733" spans="1:107" x14ac:dyDescent="0.25">
      <c r="A733">
        <v>732</v>
      </c>
      <c r="B733">
        <v>80</v>
      </c>
      <c r="C733" t="s">
        <v>107</v>
      </c>
      <c r="D733">
        <f>IF(fun[[#This Row],[MSZoning]]="RL",1,0)</f>
        <v>1</v>
      </c>
      <c r="E733">
        <f>IF(fun[[#This Row],[rl]]="RM",1,0)</f>
        <v>0</v>
      </c>
      <c r="F733">
        <f>IF(fun[[#This Row],[rm]]="RH",1,0)</f>
        <v>0</v>
      </c>
      <c r="G733">
        <f>IF(fun[[#This Row],[rh]]="C (all)",1,0)</f>
        <v>0</v>
      </c>
      <c r="H733">
        <v>73</v>
      </c>
      <c r="I733">
        <f>IF(fun[[#This Row],[LotFrontage]]="NA",0,fun[[#This Row],[LotFrontage]])</f>
        <v>73</v>
      </c>
      <c r="J733">
        <v>9590</v>
      </c>
      <c r="K733" t="s">
        <v>108</v>
      </c>
      <c r="L733" t="s">
        <v>109</v>
      </c>
      <c r="M733" t="s">
        <v>146</v>
      </c>
      <c r="N733" t="s">
        <v>111</v>
      </c>
      <c r="O733" t="s">
        <v>112</v>
      </c>
      <c r="P733" t="s">
        <v>148</v>
      </c>
      <c r="Q733" t="s">
        <v>114</v>
      </c>
      <c r="R733" t="s">
        <v>215</v>
      </c>
      <c r="S733" t="s">
        <v>116</v>
      </c>
      <c r="T733" t="s">
        <v>116</v>
      </c>
      <c r="U733" t="s">
        <v>117</v>
      </c>
      <c r="V733" t="s">
        <v>223</v>
      </c>
      <c r="W733">
        <v>7</v>
      </c>
      <c r="X733">
        <v>5</v>
      </c>
      <c r="Y733">
        <v>2003</v>
      </c>
      <c r="Z733">
        <v>2003</v>
      </c>
      <c r="AA733" t="s">
        <v>119</v>
      </c>
      <c r="AB733" t="s">
        <v>120</v>
      </c>
      <c r="AC733" t="s">
        <v>121</v>
      </c>
      <c r="AD733" t="s">
        <v>121</v>
      </c>
      <c r="AE733" t="s">
        <v>122</v>
      </c>
      <c r="AF733">
        <v>442</v>
      </c>
      <c r="AG733" t="s">
        <v>123</v>
      </c>
      <c r="AH733">
        <f>IF(fun[[#This Row],[ExterQual]]="Ex",5,IF(fun[[#This Row],[ExterQual]]="Gd",4,IF(fun[[#This Row],[ExterQual]]="TA",3,IF(fun[[#This Row],[ExterQual]]="Fa",2,1))))</f>
        <v>4</v>
      </c>
      <c r="AI733" t="s">
        <v>124</v>
      </c>
      <c r="AJ733">
        <f>IF(fun[[#This Row],[ExterCond]]="Ex",5,IF(fun[[#This Row],[ExterCond]]="Gd",4,IF(fun[[#This Row],[ExterCond]]="TA",3,IF(fun[[#This Row],[ExterCond]]="Fa",2,1))))</f>
        <v>3</v>
      </c>
      <c r="AK733" t="s">
        <v>125</v>
      </c>
      <c r="AL733" t="s">
        <v>130</v>
      </c>
      <c r="AM733">
        <f>IF(fun[[#This Row],[BsmtQual]]="Ex",5,IF(fun[[#This Row],[BsmtQual]]="Gd",4,IF(fun[[#This Row],[BsmtQual]]="TA",3,IF(fun[[#This Row],[BsmtQual]]="Fa",2,IF(fun[[#This Row],[BsmtQual]]="Po",1,0)))))</f>
        <v>5</v>
      </c>
      <c r="AN733" t="s">
        <v>124</v>
      </c>
      <c r="AO733">
        <f>IF(fun[[#This Row],[BsmtCond]]="Ex",5,IF(fun[[#This Row],[BsmtCond]]="Gd",4,IF(fun[[#This Row],[BsmtCond]]="TA",3,IF(fun[[#This Row],[BsmtCond]]="Fa",2,IF(fun[[#This Row],[BsmtCond]]="Po",1,0)))))</f>
        <v>3</v>
      </c>
      <c r="AP733" t="s">
        <v>156</v>
      </c>
      <c r="AQ733">
        <f>IF(fun[[#This Row],[BsmtExposure]]="Gd",3,IF(fun[[#This Row],[BsmtExposure]]="Av",2,IF(fun[[#This Row],[BsmtExposure]]="Mn",1,0)))</f>
        <v>2</v>
      </c>
      <c r="AR733" t="s">
        <v>127</v>
      </c>
      <c r="AS733">
        <v>786</v>
      </c>
      <c r="AT733" t="s">
        <v>128</v>
      </c>
      <c r="AU733">
        <v>0</v>
      </c>
      <c r="AV733">
        <v>82</v>
      </c>
      <c r="AW733">
        <v>868</v>
      </c>
      <c r="AX733" t="s">
        <v>129</v>
      </c>
      <c r="AY733" t="s">
        <v>130</v>
      </c>
      <c r="AZ733">
        <f>IF(fun[[#This Row],[HeatingQC]]="Ex",5,IF(fun[[#This Row],[HeatingQC]]="Gd",4,IF(fun[[#This Row],[HeatingQC]]="TA",3,IF(fun[[#This Row],[HeatingQC]]="Fa",2,IF(fun[[#This Row],[HeatingQC]]="Po",1,0)))))</f>
        <v>5</v>
      </c>
      <c r="BA733" t="s">
        <v>131</v>
      </c>
      <c r="BB733" t="s">
        <v>132</v>
      </c>
      <c r="BC733">
        <v>1146</v>
      </c>
      <c r="BD733">
        <v>0</v>
      </c>
      <c r="BE733">
        <v>0</v>
      </c>
      <c r="BF733">
        <v>1146</v>
      </c>
      <c r="BG733">
        <f>LOG(fun[[#This Row],[GrLivArea]])</f>
        <v>3.0591846176313711</v>
      </c>
      <c r="BH733">
        <v>1</v>
      </c>
      <c r="BI733">
        <v>0</v>
      </c>
      <c r="BJ733">
        <f>fun[[#This Row],[BsmtFullBath]]+(0.5*fun[[#This Row],[BsmtHalfBath]])</f>
        <v>1</v>
      </c>
      <c r="BK733">
        <v>2</v>
      </c>
      <c r="BL733">
        <v>0</v>
      </c>
      <c r="BM733">
        <f>fun[[#This Row],[HalfBath]]+fun[[#This Row],[TOTBaseBath]]+fun[[#This Row],[FullBath]]</f>
        <v>3</v>
      </c>
      <c r="BN733">
        <v>3</v>
      </c>
      <c r="BO733">
        <v>1</v>
      </c>
      <c r="BP733" t="s">
        <v>123</v>
      </c>
      <c r="BQ733">
        <f>IF(fun[[#This Row],[KitchenQual]]="Ex",5,IF(fun[[#This Row],[KitchenQual]]="Gd",4,IF(fun[[#This Row],[KitchenQual]]="TA",3,IF(fun[[#This Row],[KitchenQual]]="Fa",2,0))))</f>
        <v>4</v>
      </c>
      <c r="BR733">
        <v>6</v>
      </c>
      <c r="BS733" t="s">
        <v>133</v>
      </c>
      <c r="BT733">
        <v>1</v>
      </c>
      <c r="BU733" t="s">
        <v>123</v>
      </c>
      <c r="BV733">
        <f>IF(fun[[#This Row],[FireplaceQu]]="Ex",5,IF(fun[[#This Row],[FireplaceQu]]="Gd",4,IF(fun[[#This Row],[FireplaceQu]]="TA",3,IF(fun[[#This Row],[FireplaceQu]]="Fa",2,0))))</f>
        <v>4</v>
      </c>
      <c r="BW733" t="s">
        <v>134</v>
      </c>
      <c r="BX733">
        <v>2003</v>
      </c>
      <c r="BY733" t="s">
        <v>183</v>
      </c>
      <c r="BZ733">
        <v>2</v>
      </c>
      <c r="CA733">
        <v>438</v>
      </c>
      <c r="CB733" t="s">
        <v>124</v>
      </c>
      <c r="CC733">
        <f>IF(fun[[#This Row],[GarageQual]]="Ex",5,IF(fun[[#This Row],[GarageQual]]="Gd",4,IF(fun[[#This Row],[GarageQual]]="TA",3,IF(fun[[#This Row],[GarageQual]]="Fa",2,IF(fun[[#This Row],[GarageQual]]="Po",1,0)))))</f>
        <v>3</v>
      </c>
      <c r="CD733" t="s">
        <v>124</v>
      </c>
      <c r="CE733">
        <f>IF(fun[[#This Row],[GarageCond]]="Ex",5,IF(fun[[#This Row],[GarageCond]]="Gd",4,IF(fun[[#This Row],[GarageCond]]="TA",3,IF(fun[[#This Row],[GarageCond]]="Fa",2,IF(fun[[#This Row],[GarageCond]]="Po",1,0)))))</f>
        <v>3</v>
      </c>
      <c r="CF733" t="s">
        <v>131</v>
      </c>
      <c r="CG733">
        <v>160</v>
      </c>
      <c r="CH733">
        <v>22</v>
      </c>
      <c r="CI733">
        <v>0</v>
      </c>
      <c r="CJ733">
        <v>0</v>
      </c>
      <c r="CK733">
        <v>0</v>
      </c>
      <c r="CL733">
        <f>(0.5*fun[[#This Row],[WoodDeckSF]])+fun[[#This Row],[OpenPorchSF]]+(2*fun[[#This Row],[EnclosedPorch]])+(1.5*fun[[#This Row],[3SsnPorch]])+fun[[#This Row],[ScreenPorch]]</f>
        <v>102</v>
      </c>
      <c r="CM733">
        <v>0</v>
      </c>
      <c r="CN733" t="s">
        <v>109</v>
      </c>
      <c r="CO733">
        <f>IF(fun[[#This Row],[PoolQC]]="Ex",5,IF(fun[[#This Row],[PoolQC]]="Gd",4,IF(fun[[#This Row],[PoolQC]]="TA",3,IF(fun[[#This Row],[PoolQC]]="Fa",2,IF(fun[[#This Row],[PoolQC]]="Po",1,0)))))</f>
        <v>0</v>
      </c>
      <c r="CP733" t="s">
        <v>109</v>
      </c>
      <c r="CQ733" t="s">
        <v>109</v>
      </c>
      <c r="CR733">
        <v>0</v>
      </c>
      <c r="CS733">
        <v>5</v>
      </c>
      <c r="CT733">
        <v>2007</v>
      </c>
      <c r="CU733" t="s">
        <v>136</v>
      </c>
      <c r="CV733" t="s">
        <v>137</v>
      </c>
      <c r="CW733">
        <f>COUNTIF(fun[[#This Row],[Id]:[SaleCondition]],0)</f>
        <v>14</v>
      </c>
      <c r="CX733">
        <f>COUNTIF(fun[[#This Row],[Id]:[SaleCondition]],"NA")</f>
        <v>4</v>
      </c>
      <c r="CY733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733">
        <f>fun[NUM_ExCond]+fun[NUM_BsmtCond]+fun[NUM_GarCond]</f>
        <v>9</v>
      </c>
      <c r="DA7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7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733">
        <v>187500</v>
      </c>
    </row>
    <row r="734" spans="1:107" x14ac:dyDescent="0.25">
      <c r="A734">
        <v>733</v>
      </c>
      <c r="B734">
        <v>60</v>
      </c>
      <c r="C734" t="s">
        <v>107</v>
      </c>
      <c r="D734">
        <f>IF(fun[[#This Row],[MSZoning]]="RL",1,0)</f>
        <v>1</v>
      </c>
      <c r="E734">
        <f>IF(fun[[#This Row],[rl]]="RM",1,0)</f>
        <v>0</v>
      </c>
      <c r="F734">
        <f>IF(fun[[#This Row],[rm]]="RH",1,0)</f>
        <v>0</v>
      </c>
      <c r="G734">
        <f>IF(fun[[#This Row],[rh]]="C (all)",1,0)</f>
        <v>0</v>
      </c>
      <c r="H734">
        <v>75</v>
      </c>
      <c r="I734">
        <f>IF(fun[[#This Row],[LotFrontage]]="NA",0,fun[[#This Row],[LotFrontage]])</f>
        <v>75</v>
      </c>
      <c r="J734">
        <v>11404</v>
      </c>
      <c r="K734" t="s">
        <v>108</v>
      </c>
      <c r="L734" t="s">
        <v>109</v>
      </c>
      <c r="M734" t="s">
        <v>146</v>
      </c>
      <c r="N734" t="s">
        <v>111</v>
      </c>
      <c r="O734" t="s">
        <v>112</v>
      </c>
      <c r="P734" t="s">
        <v>113</v>
      </c>
      <c r="Q734" t="s">
        <v>114</v>
      </c>
      <c r="R734" t="s">
        <v>115</v>
      </c>
      <c r="S734" t="s">
        <v>116</v>
      </c>
      <c r="T734" t="s">
        <v>116</v>
      </c>
      <c r="U734" t="s">
        <v>117</v>
      </c>
      <c r="V734" t="s">
        <v>118</v>
      </c>
      <c r="W734">
        <v>7</v>
      </c>
      <c r="X734">
        <v>5</v>
      </c>
      <c r="Y734">
        <v>1998</v>
      </c>
      <c r="Z734">
        <v>1999</v>
      </c>
      <c r="AA734" t="s">
        <v>119</v>
      </c>
      <c r="AB734" t="s">
        <v>120</v>
      </c>
      <c r="AC734" t="s">
        <v>121</v>
      </c>
      <c r="AD734" t="s">
        <v>121</v>
      </c>
      <c r="AE734" t="s">
        <v>122</v>
      </c>
      <c r="AF734">
        <v>202</v>
      </c>
      <c r="AG734" t="s">
        <v>123</v>
      </c>
      <c r="AH734">
        <f>IF(fun[[#This Row],[ExterQual]]="Ex",5,IF(fun[[#This Row],[ExterQual]]="Gd",4,IF(fun[[#This Row],[ExterQual]]="TA",3,IF(fun[[#This Row],[ExterQual]]="Fa",2,1))))</f>
        <v>4</v>
      </c>
      <c r="AI734" t="s">
        <v>124</v>
      </c>
      <c r="AJ734">
        <f>IF(fun[[#This Row],[ExterCond]]="Ex",5,IF(fun[[#This Row],[ExterCond]]="Gd",4,IF(fun[[#This Row],[ExterCond]]="TA",3,IF(fun[[#This Row],[ExterCond]]="Fa",2,1))))</f>
        <v>3</v>
      </c>
      <c r="AK734" t="s">
        <v>125</v>
      </c>
      <c r="AL734" t="s">
        <v>123</v>
      </c>
      <c r="AM734">
        <f>IF(fun[[#This Row],[BsmtQual]]="Ex",5,IF(fun[[#This Row],[BsmtQual]]="Gd",4,IF(fun[[#This Row],[BsmtQual]]="TA",3,IF(fun[[#This Row],[BsmtQual]]="Fa",2,IF(fun[[#This Row],[BsmtQual]]="Po",1,0)))))</f>
        <v>4</v>
      </c>
      <c r="AN734" t="s">
        <v>124</v>
      </c>
      <c r="AO734">
        <f>IF(fun[[#This Row],[BsmtCond]]="Ex",5,IF(fun[[#This Row],[BsmtCond]]="Gd",4,IF(fun[[#This Row],[BsmtCond]]="TA",3,IF(fun[[#This Row],[BsmtCond]]="Fa",2,IF(fun[[#This Row],[BsmtCond]]="Po",1,0)))))</f>
        <v>3</v>
      </c>
      <c r="AP734" t="s">
        <v>156</v>
      </c>
      <c r="AQ734">
        <f>IF(fun[[#This Row],[BsmtExposure]]="Gd",3,IF(fun[[#This Row],[BsmtExposure]]="Av",2,IF(fun[[#This Row],[BsmtExposure]]="Mn",1,0)))</f>
        <v>2</v>
      </c>
      <c r="AR734" t="s">
        <v>145</v>
      </c>
      <c r="AS734">
        <v>252</v>
      </c>
      <c r="AT734" t="s">
        <v>128</v>
      </c>
      <c r="AU734">
        <v>0</v>
      </c>
      <c r="AV734">
        <v>901</v>
      </c>
      <c r="AW734">
        <v>1153</v>
      </c>
      <c r="AX734" t="s">
        <v>129</v>
      </c>
      <c r="AY734" t="s">
        <v>130</v>
      </c>
      <c r="AZ734">
        <f>IF(fun[[#This Row],[HeatingQC]]="Ex",5,IF(fun[[#This Row],[HeatingQC]]="Gd",4,IF(fun[[#This Row],[HeatingQC]]="TA",3,IF(fun[[#This Row],[HeatingQC]]="Fa",2,IF(fun[[#This Row],[HeatingQC]]="Po",1,0)))))</f>
        <v>5</v>
      </c>
      <c r="BA734" t="s">
        <v>131</v>
      </c>
      <c r="BB734" t="s">
        <v>132</v>
      </c>
      <c r="BC734">
        <v>1153</v>
      </c>
      <c r="BD734">
        <v>878</v>
      </c>
      <c r="BE734">
        <v>0</v>
      </c>
      <c r="BF734">
        <v>2031</v>
      </c>
      <c r="BG734">
        <f>LOG(fun[[#This Row],[GrLivArea]])</f>
        <v>3.3077099234048069</v>
      </c>
      <c r="BH734">
        <v>0</v>
      </c>
      <c r="BI734">
        <v>0</v>
      </c>
      <c r="BJ734">
        <f>fun[[#This Row],[BsmtFullBath]]+(0.5*fun[[#This Row],[BsmtHalfBath]])</f>
        <v>0</v>
      </c>
      <c r="BK734">
        <v>2</v>
      </c>
      <c r="BL734">
        <v>1</v>
      </c>
      <c r="BM734">
        <f>fun[[#This Row],[HalfBath]]+fun[[#This Row],[TOTBaseBath]]+fun[[#This Row],[FullBath]]</f>
        <v>3</v>
      </c>
      <c r="BN734">
        <v>3</v>
      </c>
      <c r="BO734">
        <v>1</v>
      </c>
      <c r="BP734" t="s">
        <v>123</v>
      </c>
      <c r="BQ734">
        <f>IF(fun[[#This Row],[KitchenQual]]="Ex",5,IF(fun[[#This Row],[KitchenQual]]="Gd",4,IF(fun[[#This Row],[KitchenQual]]="TA",3,IF(fun[[#This Row],[KitchenQual]]="Fa",2,0))))</f>
        <v>4</v>
      </c>
      <c r="BR734">
        <v>8</v>
      </c>
      <c r="BS734" t="s">
        <v>133</v>
      </c>
      <c r="BT734">
        <v>1</v>
      </c>
      <c r="BU734" t="s">
        <v>124</v>
      </c>
      <c r="BV734">
        <f>IF(fun[[#This Row],[FireplaceQu]]="Ex",5,IF(fun[[#This Row],[FireplaceQu]]="Gd",4,IF(fun[[#This Row],[FireplaceQu]]="TA",3,IF(fun[[#This Row],[FireplaceQu]]="Fa",2,0))))</f>
        <v>3</v>
      </c>
      <c r="BW734" t="s">
        <v>134</v>
      </c>
      <c r="BX734">
        <v>1998</v>
      </c>
      <c r="BY734" t="s">
        <v>183</v>
      </c>
      <c r="BZ734">
        <v>2</v>
      </c>
      <c r="CA734">
        <v>541</v>
      </c>
      <c r="CB734" t="s">
        <v>124</v>
      </c>
      <c r="CC734">
        <f>IF(fun[[#This Row],[GarageQual]]="Ex",5,IF(fun[[#This Row],[GarageQual]]="Gd",4,IF(fun[[#This Row],[GarageQual]]="TA",3,IF(fun[[#This Row],[GarageQual]]="Fa",2,IF(fun[[#This Row],[GarageQual]]="Po",1,0)))))</f>
        <v>3</v>
      </c>
      <c r="CD734" t="s">
        <v>124</v>
      </c>
      <c r="CE734">
        <f>IF(fun[[#This Row],[GarageCond]]="Ex",5,IF(fun[[#This Row],[GarageCond]]="Gd",4,IF(fun[[#This Row],[GarageCond]]="TA",3,IF(fun[[#This Row],[GarageCond]]="Fa",2,IF(fun[[#This Row],[GarageCond]]="Po",1,0)))))</f>
        <v>3</v>
      </c>
      <c r="CF734" t="s">
        <v>131</v>
      </c>
      <c r="CG734">
        <v>192</v>
      </c>
      <c r="CH734">
        <v>84</v>
      </c>
      <c r="CI734">
        <v>0</v>
      </c>
      <c r="CJ734">
        <v>0</v>
      </c>
      <c r="CK734">
        <v>0</v>
      </c>
      <c r="CL734">
        <f>(0.5*fun[[#This Row],[WoodDeckSF]])+fun[[#This Row],[OpenPorchSF]]+(2*fun[[#This Row],[EnclosedPorch]])+(1.5*fun[[#This Row],[3SsnPorch]])+fun[[#This Row],[ScreenPorch]]</f>
        <v>180</v>
      </c>
      <c r="CM734">
        <v>0</v>
      </c>
      <c r="CN734" t="s">
        <v>109</v>
      </c>
      <c r="CO734">
        <f>IF(fun[[#This Row],[PoolQC]]="Ex",5,IF(fun[[#This Row],[PoolQC]]="Gd",4,IF(fun[[#This Row],[PoolQC]]="TA",3,IF(fun[[#This Row],[PoolQC]]="Fa",2,IF(fun[[#This Row],[PoolQC]]="Po",1,0)))))</f>
        <v>0</v>
      </c>
      <c r="CP734" t="s">
        <v>109</v>
      </c>
      <c r="CQ734" t="s">
        <v>109</v>
      </c>
      <c r="CR734">
        <v>0</v>
      </c>
      <c r="CS734">
        <v>7</v>
      </c>
      <c r="CT734">
        <v>2008</v>
      </c>
      <c r="CU734" t="s">
        <v>136</v>
      </c>
      <c r="CV734" t="s">
        <v>137</v>
      </c>
      <c r="CW734">
        <f>COUNTIF(fun[[#This Row],[Id]:[SaleCondition]],0)</f>
        <v>14</v>
      </c>
      <c r="CX734">
        <f>COUNTIF(fun[[#This Row],[Id]:[SaleCondition]],"NA")</f>
        <v>4</v>
      </c>
      <c r="CY734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734">
        <f>fun[NUM_ExCond]+fun[NUM_BsmtCond]+fun[NUM_GarCond]</f>
        <v>9</v>
      </c>
      <c r="DA7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7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734">
        <v>222500</v>
      </c>
    </row>
    <row r="735" spans="1:107" x14ac:dyDescent="0.25">
      <c r="A735">
        <v>734</v>
      </c>
      <c r="B735">
        <v>20</v>
      </c>
      <c r="C735" t="s">
        <v>107</v>
      </c>
      <c r="D735">
        <f>IF(fun[[#This Row],[MSZoning]]="RL",1,0)</f>
        <v>1</v>
      </c>
      <c r="E735">
        <f>IF(fun[[#This Row],[rl]]="RM",1,0)</f>
        <v>0</v>
      </c>
      <c r="F735">
        <f>IF(fun[[#This Row],[rm]]="RH",1,0)</f>
        <v>0</v>
      </c>
      <c r="G735">
        <f>IF(fun[[#This Row],[rh]]="C (all)",1,0)</f>
        <v>0</v>
      </c>
      <c r="H735">
        <v>80</v>
      </c>
      <c r="I735">
        <f>IF(fun[[#This Row],[LotFrontage]]="NA",0,fun[[#This Row],[LotFrontage]])</f>
        <v>80</v>
      </c>
      <c r="J735">
        <v>10000</v>
      </c>
      <c r="K735" t="s">
        <v>108</v>
      </c>
      <c r="L735" t="s">
        <v>109</v>
      </c>
      <c r="M735" t="s">
        <v>110</v>
      </c>
      <c r="N735" t="s">
        <v>111</v>
      </c>
      <c r="O735" t="s">
        <v>112</v>
      </c>
      <c r="P735" t="s">
        <v>148</v>
      </c>
      <c r="Q735" t="s">
        <v>114</v>
      </c>
      <c r="R735" t="s">
        <v>177</v>
      </c>
      <c r="S735" t="s">
        <v>140</v>
      </c>
      <c r="T735" t="s">
        <v>116</v>
      </c>
      <c r="U735" t="s">
        <v>117</v>
      </c>
      <c r="V735" t="s">
        <v>141</v>
      </c>
      <c r="W735">
        <v>5</v>
      </c>
      <c r="X735">
        <v>6</v>
      </c>
      <c r="Y735">
        <v>1961</v>
      </c>
      <c r="Z735">
        <v>1983</v>
      </c>
      <c r="AA735" t="s">
        <v>178</v>
      </c>
      <c r="AB735" t="s">
        <v>120</v>
      </c>
      <c r="AC735" t="s">
        <v>166</v>
      </c>
      <c r="AD735" t="s">
        <v>166</v>
      </c>
      <c r="AE735" t="s">
        <v>143</v>
      </c>
      <c r="AF735">
        <v>0</v>
      </c>
      <c r="AG735" t="s">
        <v>124</v>
      </c>
      <c r="AH735">
        <f>IF(fun[[#This Row],[ExterQual]]="Ex",5,IF(fun[[#This Row],[ExterQual]]="Gd",4,IF(fun[[#This Row],[ExterQual]]="TA",3,IF(fun[[#This Row],[ExterQual]]="Fa",2,1))))</f>
        <v>3</v>
      </c>
      <c r="AI735" t="s">
        <v>124</v>
      </c>
      <c r="AJ735">
        <f>IF(fun[[#This Row],[ExterCond]]="Ex",5,IF(fun[[#This Row],[ExterCond]]="Gd",4,IF(fun[[#This Row],[ExterCond]]="TA",3,IF(fun[[#This Row],[ExterCond]]="Fa",2,1))))</f>
        <v>3</v>
      </c>
      <c r="AK735" t="s">
        <v>144</v>
      </c>
      <c r="AL735" t="s">
        <v>124</v>
      </c>
      <c r="AM735">
        <f>IF(fun[[#This Row],[BsmtQual]]="Ex",5,IF(fun[[#This Row],[BsmtQual]]="Gd",4,IF(fun[[#This Row],[BsmtQual]]="TA",3,IF(fun[[#This Row],[BsmtQual]]="Fa",2,IF(fun[[#This Row],[BsmtQual]]="Po",1,0)))))</f>
        <v>3</v>
      </c>
      <c r="AN735" t="s">
        <v>124</v>
      </c>
      <c r="AO735">
        <f>IF(fun[[#This Row],[BsmtCond]]="Ex",5,IF(fun[[#This Row],[BsmtCond]]="Gd",4,IF(fun[[#This Row],[BsmtCond]]="TA",3,IF(fun[[#This Row],[BsmtCond]]="Fa",2,IF(fun[[#This Row],[BsmtCond]]="Po",1,0)))))</f>
        <v>3</v>
      </c>
      <c r="AP735" t="s">
        <v>126</v>
      </c>
      <c r="AQ735">
        <f>IF(fun[[#This Row],[BsmtExposure]]="Gd",3,IF(fun[[#This Row],[BsmtExposure]]="Av",2,IF(fun[[#This Row],[BsmtExposure]]="Mn",1,0)))</f>
        <v>0</v>
      </c>
      <c r="AR735" t="s">
        <v>167</v>
      </c>
      <c r="AS735">
        <v>594</v>
      </c>
      <c r="AT735" t="s">
        <v>128</v>
      </c>
      <c r="AU735">
        <v>0</v>
      </c>
      <c r="AV735">
        <v>270</v>
      </c>
      <c r="AW735">
        <v>864</v>
      </c>
      <c r="AX735" t="s">
        <v>129</v>
      </c>
      <c r="AY735" t="s">
        <v>130</v>
      </c>
      <c r="AZ735">
        <f>IF(fun[[#This Row],[HeatingQC]]="Ex",5,IF(fun[[#This Row],[HeatingQC]]="Gd",4,IF(fun[[#This Row],[HeatingQC]]="TA",3,IF(fun[[#This Row],[HeatingQC]]="Fa",2,IF(fun[[#This Row],[HeatingQC]]="Po",1,0)))))</f>
        <v>5</v>
      </c>
      <c r="BA735" t="s">
        <v>131</v>
      </c>
      <c r="BB735" t="s">
        <v>132</v>
      </c>
      <c r="BC735">
        <v>1144</v>
      </c>
      <c r="BD735">
        <v>0</v>
      </c>
      <c r="BE735">
        <v>0</v>
      </c>
      <c r="BF735">
        <v>1144</v>
      </c>
      <c r="BG735">
        <f>LOG(fun[[#This Row],[GrLivArea]])</f>
        <v>3.0584260244570052</v>
      </c>
      <c r="BH735">
        <v>1</v>
      </c>
      <c r="BI735">
        <v>0</v>
      </c>
      <c r="BJ735">
        <f>fun[[#This Row],[BsmtFullBath]]+(0.5*fun[[#This Row],[BsmtHalfBath]])</f>
        <v>1</v>
      </c>
      <c r="BK735">
        <v>1</v>
      </c>
      <c r="BL735">
        <v>0</v>
      </c>
      <c r="BM735">
        <f>fun[[#This Row],[HalfBath]]+fun[[#This Row],[TOTBaseBath]]+fun[[#This Row],[FullBath]]</f>
        <v>2</v>
      </c>
      <c r="BN735">
        <v>3</v>
      </c>
      <c r="BO735">
        <v>1</v>
      </c>
      <c r="BP735" t="s">
        <v>124</v>
      </c>
      <c r="BQ735">
        <f>IF(fun[[#This Row],[KitchenQual]]="Ex",5,IF(fun[[#This Row],[KitchenQual]]="Gd",4,IF(fun[[#This Row],[KitchenQual]]="TA",3,IF(fun[[#This Row],[KitchenQual]]="Fa",2,0))))</f>
        <v>3</v>
      </c>
      <c r="BR735">
        <v>6</v>
      </c>
      <c r="BS735" t="s">
        <v>133</v>
      </c>
      <c r="BT735">
        <v>1</v>
      </c>
      <c r="BU735" t="s">
        <v>124</v>
      </c>
      <c r="BV735">
        <f>IF(fun[[#This Row],[FireplaceQu]]="Ex",5,IF(fun[[#This Row],[FireplaceQu]]="Gd",4,IF(fun[[#This Row],[FireplaceQu]]="TA",3,IF(fun[[#This Row],[FireplaceQu]]="Fa",2,0))))</f>
        <v>3</v>
      </c>
      <c r="BW735" t="s">
        <v>134</v>
      </c>
      <c r="BX735">
        <v>1961</v>
      </c>
      <c r="BY735" t="s">
        <v>135</v>
      </c>
      <c r="BZ735">
        <v>1</v>
      </c>
      <c r="CA735">
        <v>264</v>
      </c>
      <c r="CB735" t="s">
        <v>124</v>
      </c>
      <c r="CC735">
        <f>IF(fun[[#This Row],[GarageQual]]="Ex",5,IF(fun[[#This Row],[GarageQual]]="Gd",4,IF(fun[[#This Row],[GarageQual]]="TA",3,IF(fun[[#This Row],[GarageQual]]="Fa",2,IF(fun[[#This Row],[GarageQual]]="Po",1,0)))))</f>
        <v>3</v>
      </c>
      <c r="CD735" t="s">
        <v>124</v>
      </c>
      <c r="CE735">
        <f>IF(fun[[#This Row],[GarageCond]]="Ex",5,IF(fun[[#This Row],[GarageCond]]="Gd",4,IF(fun[[#This Row],[GarageCond]]="TA",3,IF(fun[[#This Row],[GarageCond]]="Fa",2,IF(fun[[#This Row],[GarageCond]]="Po",1,0)))))</f>
        <v>3</v>
      </c>
      <c r="CF735" t="s">
        <v>131</v>
      </c>
      <c r="CG735">
        <v>165</v>
      </c>
      <c r="CH735">
        <v>0</v>
      </c>
      <c r="CI735">
        <v>0</v>
      </c>
      <c r="CJ735">
        <v>0</v>
      </c>
      <c r="CK735">
        <v>0</v>
      </c>
      <c r="CL735">
        <f>(0.5*fun[[#This Row],[WoodDeckSF]])+fun[[#This Row],[OpenPorchSF]]+(2*fun[[#This Row],[EnclosedPorch]])+(1.5*fun[[#This Row],[3SsnPorch]])+fun[[#This Row],[ScreenPorch]]</f>
        <v>82.5</v>
      </c>
      <c r="CM735">
        <v>0</v>
      </c>
      <c r="CN735" t="s">
        <v>109</v>
      </c>
      <c r="CO735">
        <f>IF(fun[[#This Row],[PoolQC]]="Ex",5,IF(fun[[#This Row],[PoolQC]]="Gd",4,IF(fun[[#This Row],[PoolQC]]="TA",3,IF(fun[[#This Row],[PoolQC]]="Fa",2,IF(fun[[#This Row],[PoolQC]]="Po",1,0)))))</f>
        <v>0</v>
      </c>
      <c r="CP735" t="s">
        <v>189</v>
      </c>
      <c r="CQ735" t="s">
        <v>161</v>
      </c>
      <c r="CR735">
        <v>400</v>
      </c>
      <c r="CS735">
        <v>3</v>
      </c>
      <c r="CT735">
        <v>2009</v>
      </c>
      <c r="CU735" t="s">
        <v>136</v>
      </c>
      <c r="CV735" t="s">
        <v>137</v>
      </c>
      <c r="CW735">
        <f>COUNTIF(fun[[#This Row],[Id]:[SaleCondition]],0)</f>
        <v>16</v>
      </c>
      <c r="CX735">
        <f>COUNTIF(fun[[#This Row],[Id]:[SaleCondition]],"NA")</f>
        <v>2</v>
      </c>
      <c r="CY73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35">
        <f>fun[NUM_ExCond]+fun[NUM_BsmtCond]+fun[NUM_GarCond]</f>
        <v>9</v>
      </c>
      <c r="DA7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7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735">
        <v>131400</v>
      </c>
    </row>
    <row r="736" spans="1:107" x14ac:dyDescent="0.25">
      <c r="A736">
        <v>735</v>
      </c>
      <c r="B736">
        <v>20</v>
      </c>
      <c r="C736" t="s">
        <v>107</v>
      </c>
      <c r="D736">
        <f>IF(fun[[#This Row],[MSZoning]]="RL",1,0)</f>
        <v>1</v>
      </c>
      <c r="E736">
        <f>IF(fun[[#This Row],[rl]]="RM",1,0)</f>
        <v>0</v>
      </c>
      <c r="F736">
        <f>IF(fun[[#This Row],[rm]]="RH",1,0)</f>
        <v>0</v>
      </c>
      <c r="G736">
        <f>IF(fun[[#This Row],[rh]]="C (all)",1,0)</f>
        <v>0</v>
      </c>
      <c r="H736" t="s">
        <v>109</v>
      </c>
      <c r="I736">
        <f>IF(fun[[#This Row],[LotFrontage]]="NA",0,fun[[#This Row],[LotFrontage]])</f>
        <v>0</v>
      </c>
      <c r="J736">
        <v>8978</v>
      </c>
      <c r="K736" t="s">
        <v>108</v>
      </c>
      <c r="L736" t="s">
        <v>109</v>
      </c>
      <c r="M736" t="s">
        <v>146</v>
      </c>
      <c r="N736" t="s">
        <v>111</v>
      </c>
      <c r="O736" t="s">
        <v>112</v>
      </c>
      <c r="P736" t="s">
        <v>148</v>
      </c>
      <c r="Q736" t="s">
        <v>114</v>
      </c>
      <c r="R736" t="s">
        <v>177</v>
      </c>
      <c r="S736" t="s">
        <v>116</v>
      </c>
      <c r="T736" t="s">
        <v>116</v>
      </c>
      <c r="U736" t="s">
        <v>117</v>
      </c>
      <c r="V736" t="s">
        <v>141</v>
      </c>
      <c r="W736">
        <v>5</v>
      </c>
      <c r="X736">
        <v>5</v>
      </c>
      <c r="Y736">
        <v>1968</v>
      </c>
      <c r="Z736">
        <v>1968</v>
      </c>
      <c r="AA736" t="s">
        <v>119</v>
      </c>
      <c r="AB736" t="s">
        <v>120</v>
      </c>
      <c r="AC736" t="s">
        <v>187</v>
      </c>
      <c r="AD736" t="s">
        <v>187</v>
      </c>
      <c r="AE736" t="s">
        <v>143</v>
      </c>
      <c r="AF736">
        <v>0</v>
      </c>
      <c r="AG736" t="s">
        <v>124</v>
      </c>
      <c r="AH736">
        <f>IF(fun[[#This Row],[ExterQual]]="Ex",5,IF(fun[[#This Row],[ExterQual]]="Gd",4,IF(fun[[#This Row],[ExterQual]]="TA",3,IF(fun[[#This Row],[ExterQual]]="Fa",2,1))))</f>
        <v>3</v>
      </c>
      <c r="AI736" t="s">
        <v>124</v>
      </c>
      <c r="AJ736">
        <f>IF(fun[[#This Row],[ExterCond]]="Ex",5,IF(fun[[#This Row],[ExterCond]]="Gd",4,IF(fun[[#This Row],[ExterCond]]="TA",3,IF(fun[[#This Row],[ExterCond]]="Fa",2,1))))</f>
        <v>3</v>
      </c>
      <c r="AK736" t="s">
        <v>125</v>
      </c>
      <c r="AL736" t="s">
        <v>124</v>
      </c>
      <c r="AM736">
        <f>IF(fun[[#This Row],[BsmtQual]]="Ex",5,IF(fun[[#This Row],[BsmtQual]]="Gd",4,IF(fun[[#This Row],[BsmtQual]]="TA",3,IF(fun[[#This Row],[BsmtQual]]="Fa",2,IF(fun[[#This Row],[BsmtQual]]="Po",1,0)))))</f>
        <v>3</v>
      </c>
      <c r="AN736" t="s">
        <v>124</v>
      </c>
      <c r="AO736">
        <f>IF(fun[[#This Row],[BsmtCond]]="Ex",5,IF(fun[[#This Row],[BsmtCond]]="Gd",4,IF(fun[[#This Row],[BsmtCond]]="TA",3,IF(fun[[#This Row],[BsmtCond]]="Fa",2,IF(fun[[#This Row],[BsmtCond]]="Po",1,0)))))</f>
        <v>3</v>
      </c>
      <c r="AP736" t="s">
        <v>126</v>
      </c>
      <c r="AQ736">
        <f>IF(fun[[#This Row],[BsmtExposure]]="Gd",3,IF(fun[[#This Row],[BsmtExposure]]="Av",2,IF(fun[[#This Row],[BsmtExposure]]="Mn",1,0)))</f>
        <v>0</v>
      </c>
      <c r="AR736" t="s">
        <v>128</v>
      </c>
      <c r="AS736">
        <v>0</v>
      </c>
      <c r="AT736" t="s">
        <v>128</v>
      </c>
      <c r="AU736">
        <v>0</v>
      </c>
      <c r="AV736">
        <v>948</v>
      </c>
      <c r="AW736">
        <v>948</v>
      </c>
      <c r="AX736" t="s">
        <v>129</v>
      </c>
      <c r="AY736" t="s">
        <v>124</v>
      </c>
      <c r="AZ736">
        <f>IF(fun[[#This Row],[HeatingQC]]="Ex",5,IF(fun[[#This Row],[HeatingQC]]="Gd",4,IF(fun[[#This Row],[HeatingQC]]="TA",3,IF(fun[[#This Row],[HeatingQC]]="Fa",2,IF(fun[[#This Row],[HeatingQC]]="Po",1,0)))))</f>
        <v>3</v>
      </c>
      <c r="BA736" t="s">
        <v>131</v>
      </c>
      <c r="BB736" t="s">
        <v>132</v>
      </c>
      <c r="BC736">
        <v>948</v>
      </c>
      <c r="BD736">
        <v>0</v>
      </c>
      <c r="BE736">
        <v>0</v>
      </c>
      <c r="BF736">
        <v>948</v>
      </c>
      <c r="BG736">
        <f>LOG(fun[[#This Row],[GrLivArea]])</f>
        <v>2.976808337338066</v>
      </c>
      <c r="BH736">
        <v>0</v>
      </c>
      <c r="BI736">
        <v>0</v>
      </c>
      <c r="BJ736">
        <f>fun[[#This Row],[BsmtFullBath]]+(0.5*fun[[#This Row],[BsmtHalfBath]])</f>
        <v>0</v>
      </c>
      <c r="BK736">
        <v>1</v>
      </c>
      <c r="BL736">
        <v>0</v>
      </c>
      <c r="BM736">
        <f>fun[[#This Row],[HalfBath]]+fun[[#This Row],[TOTBaseBath]]+fun[[#This Row],[FullBath]]</f>
        <v>1</v>
      </c>
      <c r="BN736">
        <v>3</v>
      </c>
      <c r="BO736">
        <v>1</v>
      </c>
      <c r="BP736" t="s">
        <v>124</v>
      </c>
      <c r="BQ736">
        <f>IF(fun[[#This Row],[KitchenQual]]="Ex",5,IF(fun[[#This Row],[KitchenQual]]="Gd",4,IF(fun[[#This Row],[KitchenQual]]="TA",3,IF(fun[[#This Row],[KitchenQual]]="Fa",2,0))))</f>
        <v>3</v>
      </c>
      <c r="BR736">
        <v>6</v>
      </c>
      <c r="BS736" t="s">
        <v>133</v>
      </c>
      <c r="BT736">
        <v>0</v>
      </c>
      <c r="BU736" t="s">
        <v>109</v>
      </c>
      <c r="BV736">
        <f>IF(fun[[#This Row],[FireplaceQu]]="Ex",5,IF(fun[[#This Row],[FireplaceQu]]="Gd",4,IF(fun[[#This Row],[FireplaceQu]]="TA",3,IF(fun[[#This Row],[FireplaceQu]]="Fa",2,0))))</f>
        <v>0</v>
      </c>
      <c r="BW736" t="s">
        <v>134</v>
      </c>
      <c r="BX736">
        <v>1968</v>
      </c>
      <c r="BY736" t="s">
        <v>128</v>
      </c>
      <c r="BZ736">
        <v>1</v>
      </c>
      <c r="CA736">
        <v>300</v>
      </c>
      <c r="CB736" t="s">
        <v>124</v>
      </c>
      <c r="CC736">
        <f>IF(fun[[#This Row],[GarageQual]]="Ex",5,IF(fun[[#This Row],[GarageQual]]="Gd",4,IF(fun[[#This Row],[GarageQual]]="TA",3,IF(fun[[#This Row],[GarageQual]]="Fa",2,IF(fun[[#This Row],[GarageQual]]="Po",1,0)))))</f>
        <v>3</v>
      </c>
      <c r="CD736" t="s">
        <v>124</v>
      </c>
      <c r="CE736">
        <f>IF(fun[[#This Row],[GarageCond]]="Ex",5,IF(fun[[#This Row],[GarageCond]]="Gd",4,IF(fun[[#This Row],[GarageCond]]="TA",3,IF(fun[[#This Row],[GarageCond]]="Fa",2,IF(fun[[#This Row],[GarageCond]]="Po",1,0)))))</f>
        <v>3</v>
      </c>
      <c r="CF736" t="s">
        <v>131</v>
      </c>
      <c r="CG736">
        <v>147</v>
      </c>
      <c r="CH736">
        <v>0</v>
      </c>
      <c r="CI736">
        <v>0</v>
      </c>
      <c r="CJ736">
        <v>0</v>
      </c>
      <c r="CK736">
        <v>0</v>
      </c>
      <c r="CL736">
        <f>(0.5*fun[[#This Row],[WoodDeckSF]])+fun[[#This Row],[OpenPorchSF]]+(2*fun[[#This Row],[EnclosedPorch]])+(1.5*fun[[#This Row],[3SsnPorch]])+fun[[#This Row],[ScreenPorch]]</f>
        <v>73.5</v>
      </c>
      <c r="CM736">
        <v>0</v>
      </c>
      <c r="CN736" t="s">
        <v>109</v>
      </c>
      <c r="CO736">
        <f>IF(fun[[#This Row],[PoolQC]]="Ex",5,IF(fun[[#This Row],[PoolQC]]="Gd",4,IF(fun[[#This Row],[PoolQC]]="TA",3,IF(fun[[#This Row],[PoolQC]]="Fa",2,IF(fun[[#This Row],[PoolQC]]="Po",1,0)))))</f>
        <v>0</v>
      </c>
      <c r="CP736" t="s">
        <v>109</v>
      </c>
      <c r="CQ736" t="s">
        <v>109</v>
      </c>
      <c r="CR736">
        <v>0</v>
      </c>
      <c r="CS736">
        <v>5</v>
      </c>
      <c r="CT736">
        <v>2007</v>
      </c>
      <c r="CU736" t="s">
        <v>136</v>
      </c>
      <c r="CV736" t="s">
        <v>245</v>
      </c>
      <c r="CW736">
        <f>COUNTIF(fun[[#This Row],[Id]:[SaleCondition]],0)</f>
        <v>23</v>
      </c>
      <c r="CX736">
        <f>COUNTIF(fun[[#This Row],[Id]:[SaleCondition]],"NA")</f>
        <v>6</v>
      </c>
      <c r="CY73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736">
        <f>fun[NUM_ExCond]+fun[NUM_BsmtCond]+fun[NUM_GarCond]</f>
        <v>9</v>
      </c>
      <c r="DA7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7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736">
        <v>108000</v>
      </c>
    </row>
    <row r="737" spans="1:107" x14ac:dyDescent="0.25">
      <c r="A737">
        <v>736</v>
      </c>
      <c r="B737">
        <v>75</v>
      </c>
      <c r="C737" t="s">
        <v>168</v>
      </c>
      <c r="D737">
        <f>IF(fun[[#This Row],[MSZoning]]="RL",1,0)</f>
        <v>0</v>
      </c>
      <c r="E737">
        <f>IF(fun[[#This Row],[rl]]="RM",1,0)</f>
        <v>0</v>
      </c>
      <c r="F737">
        <f>IF(fun[[#This Row],[rm]]="RH",1,0)</f>
        <v>0</v>
      </c>
      <c r="G737">
        <f>IF(fun[[#This Row],[rh]]="C (all)",1,0)</f>
        <v>0</v>
      </c>
      <c r="H737">
        <v>60</v>
      </c>
      <c r="I737">
        <f>IF(fun[[#This Row],[LotFrontage]]="NA",0,fun[[#This Row],[LotFrontage]])</f>
        <v>60</v>
      </c>
      <c r="J737">
        <v>10800</v>
      </c>
      <c r="K737" t="s">
        <v>108</v>
      </c>
      <c r="L737" t="s">
        <v>109</v>
      </c>
      <c r="M737" t="s">
        <v>110</v>
      </c>
      <c r="N737" t="s">
        <v>111</v>
      </c>
      <c r="O737" t="s">
        <v>112</v>
      </c>
      <c r="P737" t="s">
        <v>113</v>
      </c>
      <c r="Q737" t="s">
        <v>114</v>
      </c>
      <c r="R737" t="s">
        <v>169</v>
      </c>
      <c r="S737" t="s">
        <v>116</v>
      </c>
      <c r="T737" t="s">
        <v>116</v>
      </c>
      <c r="U737" t="s">
        <v>117</v>
      </c>
      <c r="V737" t="s">
        <v>227</v>
      </c>
      <c r="W737">
        <v>7</v>
      </c>
      <c r="X737">
        <v>7</v>
      </c>
      <c r="Y737">
        <v>1914</v>
      </c>
      <c r="Z737">
        <v>1970</v>
      </c>
      <c r="AA737" t="s">
        <v>119</v>
      </c>
      <c r="AB737" t="s">
        <v>120</v>
      </c>
      <c r="AC737" t="s">
        <v>150</v>
      </c>
      <c r="AD737" t="s">
        <v>150</v>
      </c>
      <c r="AE737" t="s">
        <v>143</v>
      </c>
      <c r="AF737">
        <v>0</v>
      </c>
      <c r="AG737" t="s">
        <v>124</v>
      </c>
      <c r="AH737">
        <f>IF(fun[[#This Row],[ExterQual]]="Ex",5,IF(fun[[#This Row],[ExterQual]]="Gd",4,IF(fun[[#This Row],[ExterQual]]="TA",3,IF(fun[[#This Row],[ExterQual]]="Fa",2,1))))</f>
        <v>3</v>
      </c>
      <c r="AI737" t="s">
        <v>124</v>
      </c>
      <c r="AJ737">
        <f>IF(fun[[#This Row],[ExterCond]]="Ex",5,IF(fun[[#This Row],[ExterCond]]="Gd",4,IF(fun[[#This Row],[ExterCond]]="TA",3,IF(fun[[#This Row],[ExterCond]]="Fa",2,1))))</f>
        <v>3</v>
      </c>
      <c r="AK737" t="s">
        <v>152</v>
      </c>
      <c r="AL737" t="s">
        <v>123</v>
      </c>
      <c r="AM737">
        <f>IF(fun[[#This Row],[BsmtQual]]="Ex",5,IF(fun[[#This Row],[BsmtQual]]="Gd",4,IF(fun[[#This Row],[BsmtQual]]="TA",3,IF(fun[[#This Row],[BsmtQual]]="Fa",2,IF(fun[[#This Row],[BsmtQual]]="Po",1,0)))))</f>
        <v>4</v>
      </c>
      <c r="AN737" t="s">
        <v>124</v>
      </c>
      <c r="AO737">
        <f>IF(fun[[#This Row],[BsmtCond]]="Ex",5,IF(fun[[#This Row],[BsmtCond]]="Gd",4,IF(fun[[#This Row],[BsmtCond]]="TA",3,IF(fun[[#This Row],[BsmtCond]]="Fa",2,IF(fun[[#This Row],[BsmtCond]]="Po",1,0)))))</f>
        <v>3</v>
      </c>
      <c r="AP737" t="s">
        <v>147</v>
      </c>
      <c r="AQ737">
        <f>IF(fun[[#This Row],[BsmtExposure]]="Gd",3,IF(fun[[#This Row],[BsmtExposure]]="Av",2,IF(fun[[#This Row],[BsmtExposure]]="Mn",1,0)))</f>
        <v>1</v>
      </c>
      <c r="AR737" t="s">
        <v>179</v>
      </c>
      <c r="AS737">
        <v>390</v>
      </c>
      <c r="AT737" t="s">
        <v>128</v>
      </c>
      <c r="AU737">
        <v>0</v>
      </c>
      <c r="AV737">
        <v>490</v>
      </c>
      <c r="AW737">
        <v>880</v>
      </c>
      <c r="AX737" t="s">
        <v>232</v>
      </c>
      <c r="AY737" t="s">
        <v>173</v>
      </c>
      <c r="AZ737">
        <f>IF(fun[[#This Row],[HeatingQC]]="Ex",5,IF(fun[[#This Row],[HeatingQC]]="Gd",4,IF(fun[[#This Row],[HeatingQC]]="TA",3,IF(fun[[#This Row],[HeatingQC]]="Fa",2,IF(fun[[#This Row],[HeatingQC]]="Po",1,0)))))</f>
        <v>2</v>
      </c>
      <c r="BA737" t="s">
        <v>203</v>
      </c>
      <c r="BB737" t="s">
        <v>132</v>
      </c>
      <c r="BC737">
        <v>880</v>
      </c>
      <c r="BD737">
        <v>888</v>
      </c>
      <c r="BE737">
        <v>0</v>
      </c>
      <c r="BF737">
        <v>1768</v>
      </c>
      <c r="BG737">
        <f>LOG(fun[[#This Row],[GrLivArea]])</f>
        <v>3.2474822606770544</v>
      </c>
      <c r="BH737">
        <v>0</v>
      </c>
      <c r="BI737">
        <v>0</v>
      </c>
      <c r="BJ737">
        <f>fun[[#This Row],[BsmtFullBath]]+(0.5*fun[[#This Row],[BsmtHalfBath]])</f>
        <v>0</v>
      </c>
      <c r="BK737">
        <v>1</v>
      </c>
      <c r="BL737">
        <v>1</v>
      </c>
      <c r="BM737">
        <f>fun[[#This Row],[HalfBath]]+fun[[#This Row],[TOTBaseBath]]+fun[[#This Row],[FullBath]]</f>
        <v>2</v>
      </c>
      <c r="BN737">
        <v>2</v>
      </c>
      <c r="BO737">
        <v>1</v>
      </c>
      <c r="BP737" t="s">
        <v>124</v>
      </c>
      <c r="BQ737">
        <f>IF(fun[[#This Row],[KitchenQual]]="Ex",5,IF(fun[[#This Row],[KitchenQual]]="Gd",4,IF(fun[[#This Row],[KitchenQual]]="TA",3,IF(fun[[#This Row],[KitchenQual]]="Fa",2,0))))</f>
        <v>3</v>
      </c>
      <c r="BR737">
        <v>6</v>
      </c>
      <c r="BS737" t="s">
        <v>133</v>
      </c>
      <c r="BT737">
        <v>2</v>
      </c>
      <c r="BU737" t="s">
        <v>124</v>
      </c>
      <c r="BV737">
        <f>IF(fun[[#This Row],[FireplaceQu]]="Ex",5,IF(fun[[#This Row],[FireplaceQu]]="Gd",4,IF(fun[[#This Row],[FireplaceQu]]="TA",3,IF(fun[[#This Row],[FireplaceQu]]="Fa",2,0))))</f>
        <v>3</v>
      </c>
      <c r="BW737" t="s">
        <v>153</v>
      </c>
      <c r="BX737">
        <v>1914</v>
      </c>
      <c r="BY737" t="s">
        <v>128</v>
      </c>
      <c r="BZ737">
        <v>2</v>
      </c>
      <c r="CA737">
        <v>320</v>
      </c>
      <c r="CB737" t="s">
        <v>124</v>
      </c>
      <c r="CC737">
        <f>IF(fun[[#This Row],[GarageQual]]="Ex",5,IF(fun[[#This Row],[GarageQual]]="Gd",4,IF(fun[[#This Row],[GarageQual]]="TA",3,IF(fun[[#This Row],[GarageQual]]="Fa",2,IF(fun[[#This Row],[GarageQual]]="Po",1,0)))))</f>
        <v>3</v>
      </c>
      <c r="CD737" t="s">
        <v>124</v>
      </c>
      <c r="CE737">
        <f>IF(fun[[#This Row],[GarageCond]]="Ex",5,IF(fun[[#This Row],[GarageCond]]="Gd",4,IF(fun[[#This Row],[GarageCond]]="TA",3,IF(fun[[#This Row],[GarageCond]]="Fa",2,IF(fun[[#This Row],[GarageCond]]="Po",1,0)))))</f>
        <v>3</v>
      </c>
      <c r="CF737" t="s">
        <v>203</v>
      </c>
      <c r="CG737">
        <v>0</v>
      </c>
      <c r="CH737">
        <v>341</v>
      </c>
      <c r="CI737">
        <v>0</v>
      </c>
      <c r="CJ737">
        <v>0</v>
      </c>
      <c r="CK737">
        <v>0</v>
      </c>
      <c r="CL737">
        <f>(0.5*fun[[#This Row],[WoodDeckSF]])+fun[[#This Row],[OpenPorchSF]]+(2*fun[[#This Row],[EnclosedPorch]])+(1.5*fun[[#This Row],[3SsnPorch]])+fun[[#This Row],[ScreenPorch]]</f>
        <v>341</v>
      </c>
      <c r="CM737">
        <v>0</v>
      </c>
      <c r="CN737" t="s">
        <v>109</v>
      </c>
      <c r="CO737">
        <f>IF(fun[[#This Row],[PoolQC]]="Ex",5,IF(fun[[#This Row],[PoolQC]]="Gd",4,IF(fun[[#This Row],[PoolQC]]="TA",3,IF(fun[[#This Row],[PoolQC]]="Fa",2,IF(fun[[#This Row],[PoolQC]]="Po",1,0)))))</f>
        <v>0</v>
      </c>
      <c r="CP737" t="s">
        <v>109</v>
      </c>
      <c r="CQ737" t="s">
        <v>109</v>
      </c>
      <c r="CR737">
        <v>0</v>
      </c>
      <c r="CS737">
        <v>10</v>
      </c>
      <c r="CT737">
        <v>2006</v>
      </c>
      <c r="CU737" t="s">
        <v>136</v>
      </c>
      <c r="CV737" t="s">
        <v>137</v>
      </c>
      <c r="CW737">
        <f>COUNTIF(fun[[#This Row],[Id]:[SaleCondition]],0)</f>
        <v>17</v>
      </c>
      <c r="CX737">
        <f>COUNTIF(fun[[#This Row],[Id]:[SaleCondition]],"NA")</f>
        <v>4</v>
      </c>
      <c r="CY73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37">
        <f>fun[NUM_ExCond]+fun[NUM_BsmtCond]+fun[NUM_GarCond]</f>
        <v>9</v>
      </c>
      <c r="DA7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7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</v>
      </c>
      <c r="DC737">
        <v>163000</v>
      </c>
    </row>
    <row r="738" spans="1:107" x14ac:dyDescent="0.25">
      <c r="A738">
        <v>737</v>
      </c>
      <c r="B738">
        <v>90</v>
      </c>
      <c r="C738" t="s">
        <v>107</v>
      </c>
      <c r="D738">
        <f>IF(fun[[#This Row],[MSZoning]]="RL",1,0)</f>
        <v>1</v>
      </c>
      <c r="E738">
        <f>IF(fun[[#This Row],[rl]]="RM",1,0)</f>
        <v>0</v>
      </c>
      <c r="F738">
        <f>IF(fun[[#This Row],[rm]]="RH",1,0)</f>
        <v>0</v>
      </c>
      <c r="G738">
        <f>IF(fun[[#This Row],[rh]]="C (all)",1,0)</f>
        <v>0</v>
      </c>
      <c r="H738">
        <v>60</v>
      </c>
      <c r="I738">
        <f>IF(fun[[#This Row],[LotFrontage]]="NA",0,fun[[#This Row],[LotFrontage]])</f>
        <v>60</v>
      </c>
      <c r="J738">
        <v>8544</v>
      </c>
      <c r="K738" t="s">
        <v>108</v>
      </c>
      <c r="L738" t="s">
        <v>109</v>
      </c>
      <c r="M738" t="s">
        <v>110</v>
      </c>
      <c r="N738" t="s">
        <v>111</v>
      </c>
      <c r="O738" t="s">
        <v>112</v>
      </c>
      <c r="P738" t="s">
        <v>113</v>
      </c>
      <c r="Q738" t="s">
        <v>114</v>
      </c>
      <c r="R738" t="s">
        <v>188</v>
      </c>
      <c r="S738" t="s">
        <v>116</v>
      </c>
      <c r="T738" t="s">
        <v>116</v>
      </c>
      <c r="U738" t="s">
        <v>193</v>
      </c>
      <c r="V738" t="s">
        <v>141</v>
      </c>
      <c r="W738">
        <v>3</v>
      </c>
      <c r="X738">
        <v>4</v>
      </c>
      <c r="Y738">
        <v>1950</v>
      </c>
      <c r="Z738">
        <v>1950</v>
      </c>
      <c r="AA738" t="s">
        <v>119</v>
      </c>
      <c r="AB738" t="s">
        <v>120</v>
      </c>
      <c r="AC738" t="s">
        <v>229</v>
      </c>
      <c r="AD738" t="s">
        <v>163</v>
      </c>
      <c r="AE738" t="s">
        <v>143</v>
      </c>
      <c r="AF738">
        <v>0</v>
      </c>
      <c r="AG738" t="s">
        <v>124</v>
      </c>
      <c r="AH738">
        <f>IF(fun[[#This Row],[ExterQual]]="Ex",5,IF(fun[[#This Row],[ExterQual]]="Gd",4,IF(fun[[#This Row],[ExterQual]]="TA",3,IF(fun[[#This Row],[ExterQual]]="Fa",2,1))))</f>
        <v>3</v>
      </c>
      <c r="AI738" t="s">
        <v>124</v>
      </c>
      <c r="AJ738">
        <f>IF(fun[[#This Row],[ExterCond]]="Ex",5,IF(fun[[#This Row],[ExterCond]]="Gd",4,IF(fun[[#This Row],[ExterCond]]="TA",3,IF(fun[[#This Row],[ExterCond]]="Fa",2,1))))</f>
        <v>3</v>
      </c>
      <c r="AK738" t="s">
        <v>144</v>
      </c>
      <c r="AL738" t="s">
        <v>109</v>
      </c>
      <c r="AM738">
        <f>IF(fun[[#This Row],[BsmtQual]]="Ex",5,IF(fun[[#This Row],[BsmtQual]]="Gd",4,IF(fun[[#This Row],[BsmtQual]]="TA",3,IF(fun[[#This Row],[BsmtQual]]="Fa",2,IF(fun[[#This Row],[BsmtQual]]="Po",1,0)))))</f>
        <v>0</v>
      </c>
      <c r="AN738" t="s">
        <v>109</v>
      </c>
      <c r="AO738">
        <f>IF(fun[[#This Row],[BsmtCond]]="Ex",5,IF(fun[[#This Row],[BsmtCond]]="Gd",4,IF(fun[[#This Row],[BsmtCond]]="TA",3,IF(fun[[#This Row],[BsmtCond]]="Fa",2,IF(fun[[#This Row],[BsmtCond]]="Po",1,0)))))</f>
        <v>0</v>
      </c>
      <c r="AP738" t="s">
        <v>109</v>
      </c>
      <c r="AQ738">
        <f>IF(fun[[#This Row],[BsmtExposure]]="Gd",3,IF(fun[[#This Row],[BsmtExposure]]="Av",2,IF(fun[[#This Row],[BsmtExposure]]="Mn",1,0)))</f>
        <v>0</v>
      </c>
      <c r="AR738" t="s">
        <v>109</v>
      </c>
      <c r="AS738">
        <v>0</v>
      </c>
      <c r="AT738" t="s">
        <v>109</v>
      </c>
      <c r="AU738">
        <v>0</v>
      </c>
      <c r="AV738">
        <v>0</v>
      </c>
      <c r="AW738">
        <v>0</v>
      </c>
      <c r="AX738" t="s">
        <v>129</v>
      </c>
      <c r="AY738" t="s">
        <v>123</v>
      </c>
      <c r="AZ738">
        <f>IF(fun[[#This Row],[HeatingQC]]="Ex",5,IF(fun[[#This Row],[HeatingQC]]="Gd",4,IF(fun[[#This Row],[HeatingQC]]="TA",3,IF(fun[[#This Row],[HeatingQC]]="Fa",2,IF(fun[[#This Row],[HeatingQC]]="Po",1,0)))))</f>
        <v>4</v>
      </c>
      <c r="BA738" t="s">
        <v>203</v>
      </c>
      <c r="BB738" t="s">
        <v>171</v>
      </c>
      <c r="BC738">
        <v>1040</v>
      </c>
      <c r="BD738">
        <v>0</v>
      </c>
      <c r="BE738">
        <v>0</v>
      </c>
      <c r="BF738">
        <v>1040</v>
      </c>
      <c r="BG738">
        <f>LOG(fun[[#This Row],[GrLivArea]])</f>
        <v>3.0170333392987803</v>
      </c>
      <c r="BH738">
        <v>0</v>
      </c>
      <c r="BI738">
        <v>0</v>
      </c>
      <c r="BJ738">
        <f>fun[[#This Row],[BsmtFullBath]]+(0.5*fun[[#This Row],[BsmtHalfBath]])</f>
        <v>0</v>
      </c>
      <c r="BK738">
        <v>2</v>
      </c>
      <c r="BL738">
        <v>0</v>
      </c>
      <c r="BM738">
        <f>fun[[#This Row],[HalfBath]]+fun[[#This Row],[TOTBaseBath]]+fun[[#This Row],[FullBath]]</f>
        <v>2</v>
      </c>
      <c r="BN738">
        <v>2</v>
      </c>
      <c r="BO738">
        <v>2</v>
      </c>
      <c r="BP738" t="s">
        <v>124</v>
      </c>
      <c r="BQ738">
        <f>IF(fun[[#This Row],[KitchenQual]]="Ex",5,IF(fun[[#This Row],[KitchenQual]]="Gd",4,IF(fun[[#This Row],[KitchenQual]]="TA",3,IF(fun[[#This Row],[KitchenQual]]="Fa",2,0))))</f>
        <v>3</v>
      </c>
      <c r="BR738">
        <v>6</v>
      </c>
      <c r="BS738" t="s">
        <v>133</v>
      </c>
      <c r="BT738">
        <v>0</v>
      </c>
      <c r="BU738" t="s">
        <v>109</v>
      </c>
      <c r="BV738">
        <f>IF(fun[[#This Row],[FireplaceQu]]="Ex",5,IF(fun[[#This Row],[FireplaceQu]]="Gd",4,IF(fun[[#This Row],[FireplaceQu]]="TA",3,IF(fun[[#This Row],[FireplaceQu]]="Fa",2,0))))</f>
        <v>0</v>
      </c>
      <c r="BW738" t="s">
        <v>153</v>
      </c>
      <c r="BX738">
        <v>1949</v>
      </c>
      <c r="BY738" t="s">
        <v>128</v>
      </c>
      <c r="BZ738">
        <v>2</v>
      </c>
      <c r="CA738">
        <v>400</v>
      </c>
      <c r="CB738" t="s">
        <v>124</v>
      </c>
      <c r="CC738">
        <f>IF(fun[[#This Row],[GarageQual]]="Ex",5,IF(fun[[#This Row],[GarageQual]]="Gd",4,IF(fun[[#This Row],[GarageQual]]="TA",3,IF(fun[[#This Row],[GarageQual]]="Fa",2,IF(fun[[#This Row],[GarageQual]]="Po",1,0)))))</f>
        <v>3</v>
      </c>
      <c r="CD738" t="s">
        <v>124</v>
      </c>
      <c r="CE738">
        <f>IF(fun[[#This Row],[GarageCond]]="Ex",5,IF(fun[[#This Row],[GarageCond]]="Gd",4,IF(fun[[#This Row],[GarageCond]]="TA",3,IF(fun[[#This Row],[GarageCond]]="Fa",2,IF(fun[[#This Row],[GarageCond]]="Po",1,0)))))</f>
        <v>3</v>
      </c>
      <c r="CF738" t="s">
        <v>131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f>(0.5*fun[[#This Row],[WoodDeckSF]])+fun[[#This Row],[OpenPorchSF]]+(2*fun[[#This Row],[EnclosedPorch]])+(1.5*fun[[#This Row],[3SsnPorch]])+fun[[#This Row],[ScreenPorch]]</f>
        <v>0</v>
      </c>
      <c r="CM738">
        <v>0</v>
      </c>
      <c r="CN738" t="s">
        <v>109</v>
      </c>
      <c r="CO738">
        <f>IF(fun[[#This Row],[PoolQC]]="Ex",5,IF(fun[[#This Row],[PoolQC]]="Gd",4,IF(fun[[#This Row],[PoolQC]]="TA",3,IF(fun[[#This Row],[PoolQC]]="Fa",2,IF(fun[[#This Row],[PoolQC]]="Po",1,0)))))</f>
        <v>0</v>
      </c>
      <c r="CP738" t="s">
        <v>109</v>
      </c>
      <c r="CQ738" t="s">
        <v>109</v>
      </c>
      <c r="CR738">
        <v>0</v>
      </c>
      <c r="CS738">
        <v>7</v>
      </c>
      <c r="CT738">
        <v>2006</v>
      </c>
      <c r="CU738" t="s">
        <v>136</v>
      </c>
      <c r="CV738" t="s">
        <v>137</v>
      </c>
      <c r="CW738">
        <f>COUNTIF(fun[[#This Row],[Id]:[SaleCondition]],0)</f>
        <v>28</v>
      </c>
      <c r="CX738">
        <f>COUNTIF(fun[[#This Row],[Id]:[SaleCondition]],"NA")</f>
        <v>10</v>
      </c>
      <c r="CY738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738">
        <f>fun[NUM_ExCond]+fun[NUM_BsmtCond]+fun[NUM_GarCond]</f>
        <v>6</v>
      </c>
      <c r="DA7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56</v>
      </c>
      <c r="DB7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34</v>
      </c>
      <c r="DC738">
        <v>93500</v>
      </c>
    </row>
    <row r="739" spans="1:107" x14ac:dyDescent="0.25">
      <c r="A739">
        <v>738</v>
      </c>
      <c r="B739">
        <v>60</v>
      </c>
      <c r="C739" t="s">
        <v>107</v>
      </c>
      <c r="D739">
        <f>IF(fun[[#This Row],[MSZoning]]="RL",1,0)</f>
        <v>1</v>
      </c>
      <c r="E739">
        <f>IF(fun[[#This Row],[rl]]="RM",1,0)</f>
        <v>0</v>
      </c>
      <c r="F739">
        <f>IF(fun[[#This Row],[rm]]="RH",1,0)</f>
        <v>0</v>
      </c>
      <c r="G739">
        <f>IF(fun[[#This Row],[rh]]="C (all)",1,0)</f>
        <v>0</v>
      </c>
      <c r="H739">
        <v>72</v>
      </c>
      <c r="I739">
        <f>IF(fun[[#This Row],[LotFrontage]]="NA",0,fun[[#This Row],[LotFrontage]])</f>
        <v>72</v>
      </c>
      <c r="J739">
        <v>10463</v>
      </c>
      <c r="K739" t="s">
        <v>108</v>
      </c>
      <c r="L739" t="s">
        <v>109</v>
      </c>
      <c r="M739" t="s">
        <v>146</v>
      </c>
      <c r="N739" t="s">
        <v>225</v>
      </c>
      <c r="O739" t="s">
        <v>112</v>
      </c>
      <c r="P739" t="s">
        <v>192</v>
      </c>
      <c r="Q739" t="s">
        <v>114</v>
      </c>
      <c r="R739" t="s">
        <v>219</v>
      </c>
      <c r="S739" t="s">
        <v>116</v>
      </c>
      <c r="T739" t="s">
        <v>116</v>
      </c>
      <c r="U739" t="s">
        <v>117</v>
      </c>
      <c r="V739" t="s">
        <v>118</v>
      </c>
      <c r="W739">
        <v>8</v>
      </c>
      <c r="X739">
        <v>5</v>
      </c>
      <c r="Y739">
        <v>2005</v>
      </c>
      <c r="Z739">
        <v>2005</v>
      </c>
      <c r="AA739" t="s">
        <v>119</v>
      </c>
      <c r="AB739" t="s">
        <v>120</v>
      </c>
      <c r="AC739" t="s">
        <v>121</v>
      </c>
      <c r="AD739" t="s">
        <v>121</v>
      </c>
      <c r="AE739" t="s">
        <v>143</v>
      </c>
      <c r="AF739">
        <v>0</v>
      </c>
      <c r="AG739" t="s">
        <v>123</v>
      </c>
      <c r="AH739">
        <f>IF(fun[[#This Row],[ExterQual]]="Ex",5,IF(fun[[#This Row],[ExterQual]]="Gd",4,IF(fun[[#This Row],[ExterQual]]="TA",3,IF(fun[[#This Row],[ExterQual]]="Fa",2,1))))</f>
        <v>4</v>
      </c>
      <c r="AI739" t="s">
        <v>124</v>
      </c>
      <c r="AJ739">
        <f>IF(fun[[#This Row],[ExterCond]]="Ex",5,IF(fun[[#This Row],[ExterCond]]="Gd",4,IF(fun[[#This Row],[ExterCond]]="TA",3,IF(fun[[#This Row],[ExterCond]]="Fa",2,1))))</f>
        <v>3</v>
      </c>
      <c r="AK739" t="s">
        <v>125</v>
      </c>
      <c r="AL739" t="s">
        <v>123</v>
      </c>
      <c r="AM739">
        <f>IF(fun[[#This Row],[BsmtQual]]="Ex",5,IF(fun[[#This Row],[BsmtQual]]="Gd",4,IF(fun[[#This Row],[BsmtQual]]="TA",3,IF(fun[[#This Row],[BsmtQual]]="Fa",2,IF(fun[[#This Row],[BsmtQual]]="Po",1,0)))))</f>
        <v>4</v>
      </c>
      <c r="AN739" t="s">
        <v>124</v>
      </c>
      <c r="AO739">
        <f>IF(fun[[#This Row],[BsmtCond]]="Ex",5,IF(fun[[#This Row],[BsmtCond]]="Gd",4,IF(fun[[#This Row],[BsmtCond]]="TA",3,IF(fun[[#This Row],[BsmtCond]]="Fa",2,IF(fun[[#This Row],[BsmtCond]]="Po",1,0)))))</f>
        <v>3</v>
      </c>
      <c r="AP739" t="s">
        <v>126</v>
      </c>
      <c r="AQ739">
        <f>IF(fun[[#This Row],[BsmtExposure]]="Gd",3,IF(fun[[#This Row],[BsmtExposure]]="Av",2,IF(fun[[#This Row],[BsmtExposure]]="Mn",1,0)))</f>
        <v>0</v>
      </c>
      <c r="AR739" t="s">
        <v>128</v>
      </c>
      <c r="AS739">
        <v>0</v>
      </c>
      <c r="AT739" t="s">
        <v>128</v>
      </c>
      <c r="AU739">
        <v>0</v>
      </c>
      <c r="AV739">
        <v>893</v>
      </c>
      <c r="AW739">
        <v>893</v>
      </c>
      <c r="AX739" t="s">
        <v>129</v>
      </c>
      <c r="AY739" t="s">
        <v>130</v>
      </c>
      <c r="AZ739">
        <f>IF(fun[[#This Row],[HeatingQC]]="Ex",5,IF(fun[[#This Row],[HeatingQC]]="Gd",4,IF(fun[[#This Row],[HeatingQC]]="TA",3,IF(fun[[#This Row],[HeatingQC]]="Fa",2,IF(fun[[#This Row],[HeatingQC]]="Po",1,0)))))</f>
        <v>5</v>
      </c>
      <c r="BA739" t="s">
        <v>131</v>
      </c>
      <c r="BB739" t="s">
        <v>132</v>
      </c>
      <c r="BC739">
        <v>901</v>
      </c>
      <c r="BD739">
        <v>900</v>
      </c>
      <c r="BE739">
        <v>0</v>
      </c>
      <c r="BF739">
        <v>1801</v>
      </c>
      <c r="BG739">
        <f>LOG(fun[[#This Row],[GrLivArea]])</f>
        <v>3.2555137128195333</v>
      </c>
      <c r="BH739">
        <v>0</v>
      </c>
      <c r="BI739">
        <v>0</v>
      </c>
      <c r="BJ739">
        <f>fun[[#This Row],[BsmtFullBath]]+(0.5*fun[[#This Row],[BsmtHalfBath]])</f>
        <v>0</v>
      </c>
      <c r="BK739">
        <v>2</v>
      </c>
      <c r="BL739">
        <v>1</v>
      </c>
      <c r="BM739">
        <f>fun[[#This Row],[HalfBath]]+fun[[#This Row],[TOTBaseBath]]+fun[[#This Row],[FullBath]]</f>
        <v>3</v>
      </c>
      <c r="BN739">
        <v>3</v>
      </c>
      <c r="BO739">
        <v>1</v>
      </c>
      <c r="BP739" t="s">
        <v>123</v>
      </c>
      <c r="BQ739">
        <f>IF(fun[[#This Row],[KitchenQual]]="Ex",5,IF(fun[[#This Row],[KitchenQual]]="Gd",4,IF(fun[[#This Row],[KitchenQual]]="TA",3,IF(fun[[#This Row],[KitchenQual]]="Fa",2,0))))</f>
        <v>4</v>
      </c>
      <c r="BR739">
        <v>8</v>
      </c>
      <c r="BS739" t="s">
        <v>133</v>
      </c>
      <c r="BT739">
        <v>1</v>
      </c>
      <c r="BU739" t="s">
        <v>123</v>
      </c>
      <c r="BV739">
        <f>IF(fun[[#This Row],[FireplaceQu]]="Ex",5,IF(fun[[#This Row],[FireplaceQu]]="Gd",4,IF(fun[[#This Row],[FireplaceQu]]="TA",3,IF(fun[[#This Row],[FireplaceQu]]="Fa",2,0))))</f>
        <v>4</v>
      </c>
      <c r="BW739" t="s">
        <v>134</v>
      </c>
      <c r="BX739">
        <v>2005</v>
      </c>
      <c r="BY739" t="s">
        <v>183</v>
      </c>
      <c r="BZ739">
        <v>3</v>
      </c>
      <c r="CA739">
        <v>800</v>
      </c>
      <c r="CB739" t="s">
        <v>124</v>
      </c>
      <c r="CC739">
        <f>IF(fun[[#This Row],[GarageQual]]="Ex",5,IF(fun[[#This Row],[GarageQual]]="Gd",4,IF(fun[[#This Row],[GarageQual]]="TA",3,IF(fun[[#This Row],[GarageQual]]="Fa",2,IF(fun[[#This Row],[GarageQual]]="Po",1,0)))))</f>
        <v>3</v>
      </c>
      <c r="CD739" t="s">
        <v>124</v>
      </c>
      <c r="CE739">
        <f>IF(fun[[#This Row],[GarageCond]]="Ex",5,IF(fun[[#This Row],[GarageCond]]="Gd",4,IF(fun[[#This Row],[GarageCond]]="TA",3,IF(fun[[#This Row],[GarageCond]]="Fa",2,IF(fun[[#This Row],[GarageCond]]="Po",1,0)))))</f>
        <v>3</v>
      </c>
      <c r="CF739" t="s">
        <v>131</v>
      </c>
      <c r="CG739">
        <v>0</v>
      </c>
      <c r="CH739">
        <v>116</v>
      </c>
      <c r="CI739">
        <v>0</v>
      </c>
      <c r="CJ739">
        <v>0</v>
      </c>
      <c r="CK739">
        <v>0</v>
      </c>
      <c r="CL739">
        <f>(0.5*fun[[#This Row],[WoodDeckSF]])+fun[[#This Row],[OpenPorchSF]]+(2*fun[[#This Row],[EnclosedPorch]])+(1.5*fun[[#This Row],[3SsnPorch]])+fun[[#This Row],[ScreenPorch]]</f>
        <v>116</v>
      </c>
      <c r="CM739">
        <v>0</v>
      </c>
      <c r="CN739" t="s">
        <v>109</v>
      </c>
      <c r="CO739">
        <f>IF(fun[[#This Row],[PoolQC]]="Ex",5,IF(fun[[#This Row],[PoolQC]]="Gd",4,IF(fun[[#This Row],[PoolQC]]="TA",3,IF(fun[[#This Row],[PoolQC]]="Fa",2,IF(fun[[#This Row],[PoolQC]]="Po",1,0)))))</f>
        <v>0</v>
      </c>
      <c r="CP739" t="s">
        <v>109</v>
      </c>
      <c r="CQ739" t="s">
        <v>109</v>
      </c>
      <c r="CR739">
        <v>0</v>
      </c>
      <c r="CS739">
        <v>6</v>
      </c>
      <c r="CT739">
        <v>2006</v>
      </c>
      <c r="CU739" t="s">
        <v>136</v>
      </c>
      <c r="CV739" t="s">
        <v>137</v>
      </c>
      <c r="CW739">
        <f>COUNTIF(fun[[#This Row],[Id]:[SaleCondition]],0)</f>
        <v>18</v>
      </c>
      <c r="CX739">
        <f>COUNTIF(fun[[#This Row],[Id]:[SaleCondition]],"NA")</f>
        <v>4</v>
      </c>
      <c r="CY73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739">
        <f>fun[NUM_ExCond]+fun[NUM_BsmtCond]+fun[NUM_GarCond]</f>
        <v>9</v>
      </c>
      <c r="DA7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7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739">
        <v>239900</v>
      </c>
    </row>
    <row r="740" spans="1:107" x14ac:dyDescent="0.25">
      <c r="A740">
        <v>739</v>
      </c>
      <c r="B740">
        <v>90</v>
      </c>
      <c r="C740" t="s">
        <v>107</v>
      </c>
      <c r="D740">
        <f>IF(fun[[#This Row],[MSZoning]]="RL",1,0)</f>
        <v>1</v>
      </c>
      <c r="E740">
        <f>IF(fun[[#This Row],[rl]]="RM",1,0)</f>
        <v>0</v>
      </c>
      <c r="F740">
        <f>IF(fun[[#This Row],[rm]]="RH",1,0)</f>
        <v>0</v>
      </c>
      <c r="G740">
        <f>IF(fun[[#This Row],[rh]]="C (all)",1,0)</f>
        <v>0</v>
      </c>
      <c r="H740">
        <v>60</v>
      </c>
      <c r="I740">
        <f>IF(fun[[#This Row],[LotFrontage]]="NA",0,fun[[#This Row],[LotFrontage]])</f>
        <v>60</v>
      </c>
      <c r="J740">
        <v>10800</v>
      </c>
      <c r="K740" t="s">
        <v>108</v>
      </c>
      <c r="L740" t="s">
        <v>109</v>
      </c>
      <c r="M740" t="s">
        <v>110</v>
      </c>
      <c r="N740" t="s">
        <v>111</v>
      </c>
      <c r="O740" t="s">
        <v>112</v>
      </c>
      <c r="P740" t="s">
        <v>113</v>
      </c>
      <c r="Q740" t="s">
        <v>114</v>
      </c>
      <c r="R740" t="s">
        <v>211</v>
      </c>
      <c r="S740" t="s">
        <v>116</v>
      </c>
      <c r="T740" t="s">
        <v>116</v>
      </c>
      <c r="U740" t="s">
        <v>193</v>
      </c>
      <c r="V740" t="s">
        <v>141</v>
      </c>
      <c r="W740">
        <v>5</v>
      </c>
      <c r="X740">
        <v>5</v>
      </c>
      <c r="Y740">
        <v>1987</v>
      </c>
      <c r="Z740">
        <v>1988</v>
      </c>
      <c r="AA740" t="s">
        <v>119</v>
      </c>
      <c r="AB740" t="s">
        <v>120</v>
      </c>
      <c r="AC740" t="s">
        <v>187</v>
      </c>
      <c r="AD740" t="s">
        <v>187</v>
      </c>
      <c r="AE740" t="s">
        <v>143</v>
      </c>
      <c r="AF740">
        <v>0</v>
      </c>
      <c r="AG740" t="s">
        <v>124</v>
      </c>
      <c r="AH740">
        <f>IF(fun[[#This Row],[ExterQual]]="Ex",5,IF(fun[[#This Row],[ExterQual]]="Gd",4,IF(fun[[#This Row],[ExterQual]]="TA",3,IF(fun[[#This Row],[ExterQual]]="Fa",2,1))))</f>
        <v>3</v>
      </c>
      <c r="AI740" t="s">
        <v>124</v>
      </c>
      <c r="AJ740">
        <f>IF(fun[[#This Row],[ExterCond]]="Ex",5,IF(fun[[#This Row],[ExterCond]]="Gd",4,IF(fun[[#This Row],[ExterCond]]="TA",3,IF(fun[[#This Row],[ExterCond]]="Fa",2,1))))</f>
        <v>3</v>
      </c>
      <c r="AK740" t="s">
        <v>144</v>
      </c>
      <c r="AL740" t="s">
        <v>123</v>
      </c>
      <c r="AM740">
        <f>IF(fun[[#This Row],[BsmtQual]]="Ex",5,IF(fun[[#This Row],[BsmtQual]]="Gd",4,IF(fun[[#This Row],[BsmtQual]]="TA",3,IF(fun[[#This Row],[BsmtQual]]="Fa",2,IF(fun[[#This Row],[BsmtQual]]="Po",1,0)))))</f>
        <v>4</v>
      </c>
      <c r="AN740" t="s">
        <v>123</v>
      </c>
      <c r="AO740">
        <f>IF(fun[[#This Row],[BsmtCond]]="Ex",5,IF(fun[[#This Row],[BsmtCond]]="Gd",4,IF(fun[[#This Row],[BsmtCond]]="TA",3,IF(fun[[#This Row],[BsmtCond]]="Fa",2,IF(fun[[#This Row],[BsmtCond]]="Po",1,0)))))</f>
        <v>4</v>
      </c>
      <c r="AP740" t="s">
        <v>123</v>
      </c>
      <c r="AQ740">
        <f>IF(fun[[#This Row],[BsmtExposure]]="Gd",3,IF(fun[[#This Row],[BsmtExposure]]="Av",2,IF(fun[[#This Row],[BsmtExposure]]="Mn",1,0)))</f>
        <v>3</v>
      </c>
      <c r="AR740" t="s">
        <v>127</v>
      </c>
      <c r="AS740">
        <v>1200</v>
      </c>
      <c r="AT740" t="s">
        <v>128</v>
      </c>
      <c r="AU740">
        <v>0</v>
      </c>
      <c r="AV740">
        <v>0</v>
      </c>
      <c r="AW740">
        <v>1200</v>
      </c>
      <c r="AX740" t="s">
        <v>129</v>
      </c>
      <c r="AY740" t="s">
        <v>124</v>
      </c>
      <c r="AZ740">
        <f>IF(fun[[#This Row],[HeatingQC]]="Ex",5,IF(fun[[#This Row],[HeatingQC]]="Gd",4,IF(fun[[#This Row],[HeatingQC]]="TA",3,IF(fun[[#This Row],[HeatingQC]]="Fa",2,IF(fun[[#This Row],[HeatingQC]]="Po",1,0)))))</f>
        <v>3</v>
      </c>
      <c r="BA740" t="s">
        <v>131</v>
      </c>
      <c r="BB740" t="s">
        <v>132</v>
      </c>
      <c r="BC740">
        <v>1200</v>
      </c>
      <c r="BD740">
        <v>0</v>
      </c>
      <c r="BE740">
        <v>0</v>
      </c>
      <c r="BF740">
        <v>1200</v>
      </c>
      <c r="BG740">
        <f>LOG(fun[[#This Row],[GrLivArea]])</f>
        <v>3.0791812460476247</v>
      </c>
      <c r="BH740">
        <v>3</v>
      </c>
      <c r="BI740">
        <v>0</v>
      </c>
      <c r="BJ740">
        <f>fun[[#This Row],[BsmtFullBath]]+(0.5*fun[[#This Row],[BsmtHalfBath]])</f>
        <v>3</v>
      </c>
      <c r="BK740">
        <v>3</v>
      </c>
      <c r="BL740">
        <v>0</v>
      </c>
      <c r="BM740">
        <f>fun[[#This Row],[HalfBath]]+fun[[#This Row],[TOTBaseBath]]+fun[[#This Row],[FullBath]]</f>
        <v>6</v>
      </c>
      <c r="BN740">
        <v>3</v>
      </c>
      <c r="BO740">
        <v>1</v>
      </c>
      <c r="BP740" t="s">
        <v>124</v>
      </c>
      <c r="BQ740">
        <f>IF(fun[[#This Row],[KitchenQual]]="Ex",5,IF(fun[[#This Row],[KitchenQual]]="Gd",4,IF(fun[[#This Row],[KitchenQual]]="TA",3,IF(fun[[#This Row],[KitchenQual]]="Fa",2,0))))</f>
        <v>3</v>
      </c>
      <c r="BR740">
        <v>5</v>
      </c>
      <c r="BS740" t="s">
        <v>133</v>
      </c>
      <c r="BT740">
        <v>0</v>
      </c>
      <c r="BU740" t="s">
        <v>109</v>
      </c>
      <c r="BV740">
        <f>IF(fun[[#This Row],[FireplaceQu]]="Ex",5,IF(fun[[#This Row],[FireplaceQu]]="Gd",4,IF(fun[[#This Row],[FireplaceQu]]="TA",3,IF(fun[[#This Row],[FireplaceQu]]="Fa",2,0))))</f>
        <v>0</v>
      </c>
      <c r="BW740" t="s">
        <v>109</v>
      </c>
      <c r="BX740" t="s">
        <v>109</v>
      </c>
      <c r="BY740" t="s">
        <v>109</v>
      </c>
      <c r="BZ740">
        <v>0</v>
      </c>
      <c r="CA740">
        <v>0</v>
      </c>
      <c r="CB740" t="s">
        <v>109</v>
      </c>
      <c r="CC740">
        <f>IF(fun[[#This Row],[GarageQual]]="Ex",5,IF(fun[[#This Row],[GarageQual]]="Gd",4,IF(fun[[#This Row],[GarageQual]]="TA",3,IF(fun[[#This Row],[GarageQual]]="Fa",2,IF(fun[[#This Row],[GarageQual]]="Po",1,0)))))</f>
        <v>0</v>
      </c>
      <c r="CD740" t="s">
        <v>109</v>
      </c>
      <c r="CE740">
        <f>IF(fun[[#This Row],[GarageCond]]="Ex",5,IF(fun[[#This Row],[GarageCond]]="Gd",4,IF(fun[[#This Row],[GarageCond]]="TA",3,IF(fun[[#This Row],[GarageCond]]="Fa",2,IF(fun[[#This Row],[GarageCond]]="Po",1,0)))))</f>
        <v>0</v>
      </c>
      <c r="CF740" t="s">
        <v>131</v>
      </c>
      <c r="CG740">
        <v>120</v>
      </c>
      <c r="CH740">
        <v>0</v>
      </c>
      <c r="CI740">
        <v>0</v>
      </c>
      <c r="CJ740">
        <v>0</v>
      </c>
      <c r="CK740">
        <v>0</v>
      </c>
      <c r="CL740">
        <f>(0.5*fun[[#This Row],[WoodDeckSF]])+fun[[#This Row],[OpenPorchSF]]+(2*fun[[#This Row],[EnclosedPorch]])+(1.5*fun[[#This Row],[3SsnPorch]])+fun[[#This Row],[ScreenPorch]]</f>
        <v>60</v>
      </c>
      <c r="CM740">
        <v>0</v>
      </c>
      <c r="CN740" t="s">
        <v>109</v>
      </c>
      <c r="CO740">
        <f>IF(fun[[#This Row],[PoolQC]]="Ex",5,IF(fun[[#This Row],[PoolQC]]="Gd",4,IF(fun[[#This Row],[PoolQC]]="TA",3,IF(fun[[#This Row],[PoolQC]]="Fa",2,IF(fun[[#This Row],[PoolQC]]="Po",1,0)))))</f>
        <v>0</v>
      </c>
      <c r="CP740" t="s">
        <v>109</v>
      </c>
      <c r="CQ740" t="s">
        <v>109</v>
      </c>
      <c r="CR740">
        <v>0</v>
      </c>
      <c r="CS740">
        <v>3</v>
      </c>
      <c r="CT740">
        <v>2009</v>
      </c>
      <c r="CU740" t="s">
        <v>136</v>
      </c>
      <c r="CV740" t="s">
        <v>236</v>
      </c>
      <c r="CW740">
        <f>COUNTIF(fun[[#This Row],[Id]:[SaleCondition]],0)</f>
        <v>23</v>
      </c>
      <c r="CX740">
        <f>COUNTIF(fun[[#This Row],[Id]:[SaleCondition]],"NA")</f>
        <v>10</v>
      </c>
      <c r="CY740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740">
        <f>fun[NUM_ExCond]+fun[NUM_BsmtCond]+fun[NUM_GarCond]</f>
        <v>7</v>
      </c>
      <c r="DA7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65</v>
      </c>
      <c r="DB7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46.833333333333336</v>
      </c>
      <c r="DC740">
        <v>179000</v>
      </c>
    </row>
    <row r="741" spans="1:107" x14ac:dyDescent="0.25">
      <c r="A741">
        <v>740</v>
      </c>
      <c r="B741">
        <v>60</v>
      </c>
      <c r="C741" t="s">
        <v>107</v>
      </c>
      <c r="D741">
        <f>IF(fun[[#This Row],[MSZoning]]="RL",1,0)</f>
        <v>1</v>
      </c>
      <c r="E741">
        <f>IF(fun[[#This Row],[rl]]="RM",1,0)</f>
        <v>0</v>
      </c>
      <c r="F741">
        <f>IF(fun[[#This Row],[rm]]="RH",1,0)</f>
        <v>0</v>
      </c>
      <c r="G741">
        <f>IF(fun[[#This Row],[rh]]="C (all)",1,0)</f>
        <v>0</v>
      </c>
      <c r="H741">
        <v>65</v>
      </c>
      <c r="I741">
        <f>IF(fun[[#This Row],[LotFrontage]]="NA",0,fun[[#This Row],[LotFrontage]])</f>
        <v>65</v>
      </c>
      <c r="J741">
        <v>9313</v>
      </c>
      <c r="K741" t="s">
        <v>108</v>
      </c>
      <c r="L741" t="s">
        <v>109</v>
      </c>
      <c r="M741" t="s">
        <v>146</v>
      </c>
      <c r="N741" t="s">
        <v>111</v>
      </c>
      <c r="O741" t="s">
        <v>112</v>
      </c>
      <c r="P741" t="s">
        <v>113</v>
      </c>
      <c r="Q741" t="s">
        <v>114</v>
      </c>
      <c r="R741" t="s">
        <v>115</v>
      </c>
      <c r="S741" t="s">
        <v>116</v>
      </c>
      <c r="T741" t="s">
        <v>116</v>
      </c>
      <c r="U741" t="s">
        <v>117</v>
      </c>
      <c r="V741" t="s">
        <v>118</v>
      </c>
      <c r="W741">
        <v>7</v>
      </c>
      <c r="X741">
        <v>5</v>
      </c>
      <c r="Y741">
        <v>2004</v>
      </c>
      <c r="Z741">
        <v>2004</v>
      </c>
      <c r="AA741" t="s">
        <v>119</v>
      </c>
      <c r="AB741" t="s">
        <v>120</v>
      </c>
      <c r="AC741" t="s">
        <v>121</v>
      </c>
      <c r="AD741" t="s">
        <v>121</v>
      </c>
      <c r="AE741" t="s">
        <v>143</v>
      </c>
      <c r="AF741">
        <v>0</v>
      </c>
      <c r="AG741" t="s">
        <v>123</v>
      </c>
      <c r="AH741">
        <f>IF(fun[[#This Row],[ExterQual]]="Ex",5,IF(fun[[#This Row],[ExterQual]]="Gd",4,IF(fun[[#This Row],[ExterQual]]="TA",3,IF(fun[[#This Row],[ExterQual]]="Fa",2,1))))</f>
        <v>4</v>
      </c>
      <c r="AI741" t="s">
        <v>124</v>
      </c>
      <c r="AJ741">
        <f>IF(fun[[#This Row],[ExterCond]]="Ex",5,IF(fun[[#This Row],[ExterCond]]="Gd",4,IF(fun[[#This Row],[ExterCond]]="TA",3,IF(fun[[#This Row],[ExterCond]]="Fa",2,1))))</f>
        <v>3</v>
      </c>
      <c r="AK741" t="s">
        <v>125</v>
      </c>
      <c r="AL741" t="s">
        <v>123</v>
      </c>
      <c r="AM741">
        <f>IF(fun[[#This Row],[BsmtQual]]="Ex",5,IF(fun[[#This Row],[BsmtQual]]="Gd",4,IF(fun[[#This Row],[BsmtQual]]="TA",3,IF(fun[[#This Row],[BsmtQual]]="Fa",2,IF(fun[[#This Row],[BsmtQual]]="Po",1,0)))))</f>
        <v>4</v>
      </c>
      <c r="AN741" t="s">
        <v>124</v>
      </c>
      <c r="AO741">
        <f>IF(fun[[#This Row],[BsmtCond]]="Ex",5,IF(fun[[#This Row],[BsmtCond]]="Gd",4,IF(fun[[#This Row],[BsmtCond]]="TA",3,IF(fun[[#This Row],[BsmtCond]]="Fa",2,IF(fun[[#This Row],[BsmtCond]]="Po",1,0)))))</f>
        <v>3</v>
      </c>
      <c r="AP741" t="s">
        <v>126</v>
      </c>
      <c r="AQ741">
        <f>IF(fun[[#This Row],[BsmtExposure]]="Gd",3,IF(fun[[#This Row],[BsmtExposure]]="Av",2,IF(fun[[#This Row],[BsmtExposure]]="Mn",1,0)))</f>
        <v>0</v>
      </c>
      <c r="AR741" t="s">
        <v>128</v>
      </c>
      <c r="AS741">
        <v>0</v>
      </c>
      <c r="AT741" t="s">
        <v>128</v>
      </c>
      <c r="AU741">
        <v>0</v>
      </c>
      <c r="AV741">
        <v>864</v>
      </c>
      <c r="AW741">
        <v>864</v>
      </c>
      <c r="AX741" t="s">
        <v>129</v>
      </c>
      <c r="AY741" t="s">
        <v>130</v>
      </c>
      <c r="AZ741">
        <f>IF(fun[[#This Row],[HeatingQC]]="Ex",5,IF(fun[[#This Row],[HeatingQC]]="Gd",4,IF(fun[[#This Row],[HeatingQC]]="TA",3,IF(fun[[#This Row],[HeatingQC]]="Fa",2,IF(fun[[#This Row],[HeatingQC]]="Po",1,0)))))</f>
        <v>5</v>
      </c>
      <c r="BA741" t="s">
        <v>131</v>
      </c>
      <c r="BB741" t="s">
        <v>132</v>
      </c>
      <c r="BC741">
        <v>864</v>
      </c>
      <c r="BD741">
        <v>864</v>
      </c>
      <c r="BE741">
        <v>0</v>
      </c>
      <c r="BF741">
        <v>1728</v>
      </c>
      <c r="BG741">
        <f>LOG(fun[[#This Row],[GrLivArea]])</f>
        <v>3.2375437381428744</v>
      </c>
      <c r="BH741">
        <v>0</v>
      </c>
      <c r="BI741">
        <v>0</v>
      </c>
      <c r="BJ741">
        <f>fun[[#This Row],[BsmtFullBath]]+(0.5*fun[[#This Row],[BsmtHalfBath]])</f>
        <v>0</v>
      </c>
      <c r="BK741">
        <v>2</v>
      </c>
      <c r="BL741">
        <v>1</v>
      </c>
      <c r="BM741">
        <f>fun[[#This Row],[HalfBath]]+fun[[#This Row],[TOTBaseBath]]+fun[[#This Row],[FullBath]]</f>
        <v>3</v>
      </c>
      <c r="BN741">
        <v>3</v>
      </c>
      <c r="BO741">
        <v>1</v>
      </c>
      <c r="BP741" t="s">
        <v>123</v>
      </c>
      <c r="BQ741">
        <f>IF(fun[[#This Row],[KitchenQual]]="Ex",5,IF(fun[[#This Row],[KitchenQual]]="Gd",4,IF(fun[[#This Row],[KitchenQual]]="TA",3,IF(fun[[#This Row],[KitchenQual]]="Fa",2,0))))</f>
        <v>4</v>
      </c>
      <c r="BR741">
        <v>7</v>
      </c>
      <c r="BS741" t="s">
        <v>133</v>
      </c>
      <c r="BT741">
        <v>0</v>
      </c>
      <c r="BU741" t="s">
        <v>109</v>
      </c>
      <c r="BV741">
        <f>IF(fun[[#This Row],[FireplaceQu]]="Ex",5,IF(fun[[#This Row],[FireplaceQu]]="Gd",4,IF(fun[[#This Row],[FireplaceQu]]="TA",3,IF(fun[[#This Row],[FireplaceQu]]="Fa",2,0))))</f>
        <v>0</v>
      </c>
      <c r="BW741" t="s">
        <v>134</v>
      </c>
      <c r="BX741">
        <v>2004</v>
      </c>
      <c r="BY741" t="s">
        <v>135</v>
      </c>
      <c r="BZ741">
        <v>2</v>
      </c>
      <c r="CA741">
        <v>572</v>
      </c>
      <c r="CB741" t="s">
        <v>124</v>
      </c>
      <c r="CC741">
        <f>IF(fun[[#This Row],[GarageQual]]="Ex",5,IF(fun[[#This Row],[GarageQual]]="Gd",4,IF(fun[[#This Row],[GarageQual]]="TA",3,IF(fun[[#This Row],[GarageQual]]="Fa",2,IF(fun[[#This Row],[GarageQual]]="Po",1,0)))))</f>
        <v>3</v>
      </c>
      <c r="CD741" t="s">
        <v>124</v>
      </c>
      <c r="CE741">
        <f>IF(fun[[#This Row],[GarageCond]]="Ex",5,IF(fun[[#This Row],[GarageCond]]="Gd",4,IF(fun[[#This Row],[GarageCond]]="TA",3,IF(fun[[#This Row],[GarageCond]]="Fa",2,IF(fun[[#This Row],[GarageCond]]="Po",1,0)))))</f>
        <v>3</v>
      </c>
      <c r="CF741" t="s">
        <v>131</v>
      </c>
      <c r="CG741">
        <v>187</v>
      </c>
      <c r="CH741">
        <v>56</v>
      </c>
      <c r="CI741">
        <v>0</v>
      </c>
      <c r="CJ741">
        <v>0</v>
      </c>
      <c r="CK741">
        <v>0</v>
      </c>
      <c r="CL741">
        <f>(0.5*fun[[#This Row],[WoodDeckSF]])+fun[[#This Row],[OpenPorchSF]]+(2*fun[[#This Row],[EnclosedPorch]])+(1.5*fun[[#This Row],[3SsnPorch]])+fun[[#This Row],[ScreenPorch]]</f>
        <v>149.5</v>
      </c>
      <c r="CM741">
        <v>0</v>
      </c>
      <c r="CN741" t="s">
        <v>109</v>
      </c>
      <c r="CO741">
        <f>IF(fun[[#This Row],[PoolQC]]="Ex",5,IF(fun[[#This Row],[PoolQC]]="Gd",4,IF(fun[[#This Row],[PoolQC]]="TA",3,IF(fun[[#This Row],[PoolQC]]="Fa",2,IF(fun[[#This Row],[PoolQC]]="Po",1,0)))))</f>
        <v>0</v>
      </c>
      <c r="CP741" t="s">
        <v>109</v>
      </c>
      <c r="CQ741" t="s">
        <v>109</v>
      </c>
      <c r="CR741">
        <v>0</v>
      </c>
      <c r="CS741">
        <v>4</v>
      </c>
      <c r="CT741">
        <v>2009</v>
      </c>
      <c r="CU741" t="s">
        <v>136</v>
      </c>
      <c r="CV741" t="s">
        <v>137</v>
      </c>
      <c r="CW741">
        <f>COUNTIF(fun[[#This Row],[Id]:[SaleCondition]],0)</f>
        <v>19</v>
      </c>
      <c r="CX741">
        <f>COUNTIF(fun[[#This Row],[Id]:[SaleCondition]],"NA")</f>
        <v>5</v>
      </c>
      <c r="CY74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41">
        <f>fun[NUM_ExCond]+fun[NUM_BsmtCond]+fun[NUM_GarCond]</f>
        <v>9</v>
      </c>
      <c r="DA7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7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741">
        <v>190000</v>
      </c>
    </row>
    <row r="742" spans="1:107" x14ac:dyDescent="0.25">
      <c r="A742">
        <v>741</v>
      </c>
      <c r="B742">
        <v>70</v>
      </c>
      <c r="C742" t="s">
        <v>168</v>
      </c>
      <c r="D742">
        <f>IF(fun[[#This Row],[MSZoning]]="RL",1,0)</f>
        <v>0</v>
      </c>
      <c r="E742">
        <f>IF(fun[[#This Row],[rl]]="RM",1,0)</f>
        <v>0</v>
      </c>
      <c r="F742">
        <f>IF(fun[[#This Row],[rm]]="RH",1,0)</f>
        <v>0</v>
      </c>
      <c r="G742">
        <f>IF(fun[[#This Row],[rh]]="C (all)",1,0)</f>
        <v>0</v>
      </c>
      <c r="H742">
        <v>60</v>
      </c>
      <c r="I742">
        <f>IF(fun[[#This Row],[LotFrontage]]="NA",0,fun[[#This Row],[LotFrontage]])</f>
        <v>60</v>
      </c>
      <c r="J742">
        <v>9600</v>
      </c>
      <c r="K742" t="s">
        <v>108</v>
      </c>
      <c r="L742" t="s">
        <v>200</v>
      </c>
      <c r="M742" t="s">
        <v>110</v>
      </c>
      <c r="N742" t="s">
        <v>111</v>
      </c>
      <c r="O742" t="s">
        <v>112</v>
      </c>
      <c r="P742" t="s">
        <v>113</v>
      </c>
      <c r="Q742" t="s">
        <v>114</v>
      </c>
      <c r="R742" t="s">
        <v>169</v>
      </c>
      <c r="S742" t="s">
        <v>116</v>
      </c>
      <c r="T742" t="s">
        <v>116</v>
      </c>
      <c r="U742" t="s">
        <v>117</v>
      </c>
      <c r="V742" t="s">
        <v>118</v>
      </c>
      <c r="W742">
        <v>5</v>
      </c>
      <c r="X742">
        <v>7</v>
      </c>
      <c r="Y742">
        <v>1910</v>
      </c>
      <c r="Z742">
        <v>2002</v>
      </c>
      <c r="AA742" t="s">
        <v>119</v>
      </c>
      <c r="AB742" t="s">
        <v>120</v>
      </c>
      <c r="AC742" t="s">
        <v>150</v>
      </c>
      <c r="AD742" t="s">
        <v>151</v>
      </c>
      <c r="AE742" t="s">
        <v>143</v>
      </c>
      <c r="AF742">
        <v>0</v>
      </c>
      <c r="AG742" t="s">
        <v>124</v>
      </c>
      <c r="AH742">
        <f>IF(fun[[#This Row],[ExterQual]]="Ex",5,IF(fun[[#This Row],[ExterQual]]="Gd",4,IF(fun[[#This Row],[ExterQual]]="TA",3,IF(fun[[#This Row],[ExterQual]]="Fa",2,1))))</f>
        <v>3</v>
      </c>
      <c r="AI742" t="s">
        <v>123</v>
      </c>
      <c r="AJ742">
        <f>IF(fun[[#This Row],[ExterCond]]="Ex",5,IF(fun[[#This Row],[ExterCond]]="Gd",4,IF(fun[[#This Row],[ExterCond]]="TA",3,IF(fun[[#This Row],[ExterCond]]="Fa",2,1))))</f>
        <v>4</v>
      </c>
      <c r="AK742" t="s">
        <v>152</v>
      </c>
      <c r="AL742" t="s">
        <v>173</v>
      </c>
      <c r="AM742">
        <f>IF(fun[[#This Row],[BsmtQual]]="Ex",5,IF(fun[[#This Row],[BsmtQual]]="Gd",4,IF(fun[[#This Row],[BsmtQual]]="TA",3,IF(fun[[#This Row],[BsmtQual]]="Fa",2,IF(fun[[#This Row],[BsmtQual]]="Po",1,0)))))</f>
        <v>2</v>
      </c>
      <c r="AN742" t="s">
        <v>173</v>
      </c>
      <c r="AO742">
        <f>IF(fun[[#This Row],[BsmtCond]]="Ex",5,IF(fun[[#This Row],[BsmtCond]]="Gd",4,IF(fun[[#This Row],[BsmtCond]]="TA",3,IF(fun[[#This Row],[BsmtCond]]="Fa",2,IF(fun[[#This Row],[BsmtCond]]="Po",1,0)))))</f>
        <v>2</v>
      </c>
      <c r="AP742" t="s">
        <v>126</v>
      </c>
      <c r="AQ742">
        <f>IF(fun[[#This Row],[BsmtExposure]]="Gd",3,IF(fun[[#This Row],[BsmtExposure]]="Av",2,IF(fun[[#This Row],[BsmtExposure]]="Mn",1,0)))</f>
        <v>0</v>
      </c>
      <c r="AR742" t="s">
        <v>128</v>
      </c>
      <c r="AS742">
        <v>0</v>
      </c>
      <c r="AT742" t="s">
        <v>128</v>
      </c>
      <c r="AU742">
        <v>0</v>
      </c>
      <c r="AV742">
        <v>264</v>
      </c>
      <c r="AW742">
        <v>264</v>
      </c>
      <c r="AX742" t="s">
        <v>129</v>
      </c>
      <c r="AY742" t="s">
        <v>130</v>
      </c>
      <c r="AZ742">
        <f>IF(fun[[#This Row],[HeatingQC]]="Ex",5,IF(fun[[#This Row],[HeatingQC]]="Gd",4,IF(fun[[#This Row],[HeatingQC]]="TA",3,IF(fun[[#This Row],[HeatingQC]]="Fa",2,IF(fun[[#This Row],[HeatingQC]]="Po",1,0)))))</f>
        <v>5</v>
      </c>
      <c r="BA742" t="s">
        <v>131</v>
      </c>
      <c r="BB742" t="s">
        <v>132</v>
      </c>
      <c r="BC742">
        <v>768</v>
      </c>
      <c r="BD742">
        <v>664</v>
      </c>
      <c r="BE742">
        <v>0</v>
      </c>
      <c r="BF742">
        <v>1432</v>
      </c>
      <c r="BG742">
        <f>LOG(fun[[#This Row],[GrLivArea]])</f>
        <v>3.1559430179718366</v>
      </c>
      <c r="BH742">
        <v>0</v>
      </c>
      <c r="BI742">
        <v>0</v>
      </c>
      <c r="BJ742">
        <f>fun[[#This Row],[BsmtFullBath]]+(0.5*fun[[#This Row],[BsmtHalfBath]])</f>
        <v>0</v>
      </c>
      <c r="BK742">
        <v>2</v>
      </c>
      <c r="BL742">
        <v>0</v>
      </c>
      <c r="BM742">
        <f>fun[[#This Row],[HalfBath]]+fun[[#This Row],[TOTBaseBath]]+fun[[#This Row],[FullBath]]</f>
        <v>2</v>
      </c>
      <c r="BN742">
        <v>2</v>
      </c>
      <c r="BO742">
        <v>1</v>
      </c>
      <c r="BP742" t="s">
        <v>124</v>
      </c>
      <c r="BQ742">
        <f>IF(fun[[#This Row],[KitchenQual]]="Ex",5,IF(fun[[#This Row],[KitchenQual]]="Gd",4,IF(fun[[#This Row],[KitchenQual]]="TA",3,IF(fun[[#This Row],[KitchenQual]]="Fa",2,0))))</f>
        <v>3</v>
      </c>
      <c r="BR742">
        <v>7</v>
      </c>
      <c r="BS742" t="s">
        <v>133</v>
      </c>
      <c r="BT742">
        <v>0</v>
      </c>
      <c r="BU742" t="s">
        <v>109</v>
      </c>
      <c r="BV742">
        <f>IF(fun[[#This Row],[FireplaceQu]]="Ex",5,IF(fun[[#This Row],[FireplaceQu]]="Gd",4,IF(fun[[#This Row],[FireplaceQu]]="TA",3,IF(fun[[#This Row],[FireplaceQu]]="Fa",2,0))))</f>
        <v>0</v>
      </c>
      <c r="BW742" t="s">
        <v>153</v>
      </c>
      <c r="BX742">
        <v>1910</v>
      </c>
      <c r="BY742" t="s">
        <v>128</v>
      </c>
      <c r="BZ742">
        <v>2</v>
      </c>
      <c r="CA742">
        <v>360</v>
      </c>
      <c r="CB742" t="s">
        <v>124</v>
      </c>
      <c r="CC742">
        <f>IF(fun[[#This Row],[GarageQual]]="Ex",5,IF(fun[[#This Row],[GarageQual]]="Gd",4,IF(fun[[#This Row],[GarageQual]]="TA",3,IF(fun[[#This Row],[GarageQual]]="Fa",2,IF(fun[[#This Row],[GarageQual]]="Po",1,0)))))</f>
        <v>3</v>
      </c>
      <c r="CD742" t="s">
        <v>123</v>
      </c>
      <c r="CE742">
        <f>IF(fun[[#This Row],[GarageCond]]="Ex",5,IF(fun[[#This Row],[GarageCond]]="Gd",4,IF(fun[[#This Row],[GarageCond]]="TA",3,IF(fun[[#This Row],[GarageCond]]="Fa",2,IF(fun[[#This Row],[GarageCond]]="Po",1,0)))))</f>
        <v>4</v>
      </c>
      <c r="CF742" t="s">
        <v>131</v>
      </c>
      <c r="CG742">
        <v>270</v>
      </c>
      <c r="CH742">
        <v>0</v>
      </c>
      <c r="CI742">
        <v>112</v>
      </c>
      <c r="CJ742">
        <v>0</v>
      </c>
      <c r="CK742">
        <v>0</v>
      </c>
      <c r="CL742">
        <f>(0.5*fun[[#This Row],[WoodDeckSF]])+fun[[#This Row],[OpenPorchSF]]+(2*fun[[#This Row],[EnclosedPorch]])+(1.5*fun[[#This Row],[3SsnPorch]])+fun[[#This Row],[ScreenPorch]]</f>
        <v>359</v>
      </c>
      <c r="CM742">
        <v>0</v>
      </c>
      <c r="CN742" t="s">
        <v>109</v>
      </c>
      <c r="CO742">
        <f>IF(fun[[#This Row],[PoolQC]]="Ex",5,IF(fun[[#This Row],[PoolQC]]="Gd",4,IF(fun[[#This Row],[PoolQC]]="TA",3,IF(fun[[#This Row],[PoolQC]]="Fa",2,IF(fun[[#This Row],[PoolQC]]="Po",1,0)))))</f>
        <v>0</v>
      </c>
      <c r="CP742" t="s">
        <v>191</v>
      </c>
      <c r="CQ742" t="s">
        <v>109</v>
      </c>
      <c r="CR742">
        <v>0</v>
      </c>
      <c r="CS742">
        <v>5</v>
      </c>
      <c r="CT742">
        <v>2007</v>
      </c>
      <c r="CU742" t="s">
        <v>136</v>
      </c>
      <c r="CV742" t="s">
        <v>154</v>
      </c>
      <c r="CW742">
        <f>COUNTIF(fun[[#This Row],[Id]:[SaleCondition]],0)</f>
        <v>21</v>
      </c>
      <c r="CX742">
        <f>COUNTIF(fun[[#This Row],[Id]:[SaleCondition]],"NA")</f>
        <v>3</v>
      </c>
      <c r="CY742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742">
        <f>fun[NUM_ExCond]+fun[NUM_BsmtCond]+fun[NUM_GarCond]</f>
        <v>10</v>
      </c>
      <c r="DA7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7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62.333333333333336</v>
      </c>
      <c r="DC742">
        <v>132000</v>
      </c>
    </row>
    <row r="743" spans="1:107" x14ac:dyDescent="0.25">
      <c r="A743">
        <v>742</v>
      </c>
      <c r="B743">
        <v>20</v>
      </c>
      <c r="C743" t="s">
        <v>107</v>
      </c>
      <c r="D743">
        <f>IF(fun[[#This Row],[MSZoning]]="RL",1,0)</f>
        <v>1</v>
      </c>
      <c r="E743">
        <f>IF(fun[[#This Row],[rl]]="RM",1,0)</f>
        <v>0</v>
      </c>
      <c r="F743">
        <f>IF(fun[[#This Row],[rm]]="RH",1,0)</f>
        <v>0</v>
      </c>
      <c r="G743">
        <f>IF(fun[[#This Row],[rh]]="C (all)",1,0)</f>
        <v>0</v>
      </c>
      <c r="H743">
        <v>65</v>
      </c>
      <c r="I743">
        <f>IF(fun[[#This Row],[LotFrontage]]="NA",0,fun[[#This Row],[LotFrontage]])</f>
        <v>65</v>
      </c>
      <c r="J743">
        <v>6768</v>
      </c>
      <c r="K743" t="s">
        <v>108</v>
      </c>
      <c r="L743" t="s">
        <v>109</v>
      </c>
      <c r="M743" t="s">
        <v>146</v>
      </c>
      <c r="N743" t="s">
        <v>111</v>
      </c>
      <c r="O743" t="s">
        <v>112</v>
      </c>
      <c r="P743" t="s">
        <v>113</v>
      </c>
      <c r="Q743" t="s">
        <v>114</v>
      </c>
      <c r="R743" t="s">
        <v>177</v>
      </c>
      <c r="S743" t="s">
        <v>140</v>
      </c>
      <c r="T743" t="s">
        <v>116</v>
      </c>
      <c r="U743" t="s">
        <v>117</v>
      </c>
      <c r="V743" t="s">
        <v>141</v>
      </c>
      <c r="W743">
        <v>6</v>
      </c>
      <c r="X743">
        <v>8</v>
      </c>
      <c r="Y743">
        <v>1961</v>
      </c>
      <c r="Z743">
        <v>1996</v>
      </c>
      <c r="AA743" t="s">
        <v>178</v>
      </c>
      <c r="AB743" t="s">
        <v>120</v>
      </c>
      <c r="AC743" t="s">
        <v>166</v>
      </c>
      <c r="AD743" t="s">
        <v>166</v>
      </c>
      <c r="AE743" t="s">
        <v>143</v>
      </c>
      <c r="AF743">
        <v>0</v>
      </c>
      <c r="AG743" t="s">
        <v>124</v>
      </c>
      <c r="AH743">
        <f>IF(fun[[#This Row],[ExterQual]]="Ex",5,IF(fun[[#This Row],[ExterQual]]="Gd",4,IF(fun[[#This Row],[ExterQual]]="TA",3,IF(fun[[#This Row],[ExterQual]]="Fa",2,1))))</f>
        <v>3</v>
      </c>
      <c r="AI743" t="s">
        <v>123</v>
      </c>
      <c r="AJ743">
        <f>IF(fun[[#This Row],[ExterCond]]="Ex",5,IF(fun[[#This Row],[ExterCond]]="Gd",4,IF(fun[[#This Row],[ExterCond]]="TA",3,IF(fun[[#This Row],[ExterCond]]="Fa",2,1))))</f>
        <v>4</v>
      </c>
      <c r="AK743" t="s">
        <v>144</v>
      </c>
      <c r="AL743" t="s">
        <v>124</v>
      </c>
      <c r="AM743">
        <f>IF(fun[[#This Row],[BsmtQual]]="Ex",5,IF(fun[[#This Row],[BsmtQual]]="Gd",4,IF(fun[[#This Row],[BsmtQual]]="TA",3,IF(fun[[#This Row],[BsmtQual]]="Fa",2,IF(fun[[#This Row],[BsmtQual]]="Po",1,0)))))</f>
        <v>3</v>
      </c>
      <c r="AN743" t="s">
        <v>124</v>
      </c>
      <c r="AO743">
        <f>IF(fun[[#This Row],[BsmtCond]]="Ex",5,IF(fun[[#This Row],[BsmtCond]]="Gd",4,IF(fun[[#This Row],[BsmtCond]]="TA",3,IF(fun[[#This Row],[BsmtCond]]="Fa",2,IF(fun[[#This Row],[BsmtCond]]="Po",1,0)))))</f>
        <v>3</v>
      </c>
      <c r="AP743" t="s">
        <v>147</v>
      </c>
      <c r="AQ743">
        <f>IF(fun[[#This Row],[BsmtExposure]]="Gd",3,IF(fun[[#This Row],[BsmtExposure]]="Av",2,IF(fun[[#This Row],[BsmtExposure]]="Mn",1,0)))</f>
        <v>1</v>
      </c>
      <c r="AR743" t="s">
        <v>127</v>
      </c>
      <c r="AS743">
        <v>832</v>
      </c>
      <c r="AT743" t="s">
        <v>128</v>
      </c>
      <c r="AU743">
        <v>0</v>
      </c>
      <c r="AV743">
        <v>80</v>
      </c>
      <c r="AW743">
        <v>912</v>
      </c>
      <c r="AX743" t="s">
        <v>129</v>
      </c>
      <c r="AY743" t="s">
        <v>123</v>
      </c>
      <c r="AZ743">
        <f>IF(fun[[#This Row],[HeatingQC]]="Ex",5,IF(fun[[#This Row],[HeatingQC]]="Gd",4,IF(fun[[#This Row],[HeatingQC]]="TA",3,IF(fun[[#This Row],[HeatingQC]]="Fa",2,IF(fun[[#This Row],[HeatingQC]]="Po",1,0)))))</f>
        <v>4</v>
      </c>
      <c r="BA743" t="s">
        <v>131</v>
      </c>
      <c r="BB743" t="s">
        <v>132</v>
      </c>
      <c r="BC743">
        <v>912</v>
      </c>
      <c r="BD743">
        <v>0</v>
      </c>
      <c r="BE743">
        <v>0</v>
      </c>
      <c r="BF743">
        <v>912</v>
      </c>
      <c r="BG743">
        <f>LOG(fun[[#This Row],[GrLivArea]])</f>
        <v>2.959994838328416</v>
      </c>
      <c r="BH743">
        <v>1</v>
      </c>
      <c r="BI743">
        <v>1</v>
      </c>
      <c r="BJ743">
        <f>fun[[#This Row],[BsmtFullBath]]+(0.5*fun[[#This Row],[BsmtHalfBath]])</f>
        <v>1.5</v>
      </c>
      <c r="BK743">
        <v>1</v>
      </c>
      <c r="BL743">
        <v>0</v>
      </c>
      <c r="BM743">
        <f>fun[[#This Row],[HalfBath]]+fun[[#This Row],[TOTBaseBath]]+fun[[#This Row],[FullBath]]</f>
        <v>2.5</v>
      </c>
      <c r="BN743">
        <v>3</v>
      </c>
      <c r="BO743">
        <v>1</v>
      </c>
      <c r="BP743" t="s">
        <v>123</v>
      </c>
      <c r="BQ743">
        <f>IF(fun[[#This Row],[KitchenQual]]="Ex",5,IF(fun[[#This Row],[KitchenQual]]="Gd",4,IF(fun[[#This Row],[KitchenQual]]="TA",3,IF(fun[[#This Row],[KitchenQual]]="Fa",2,0))))</f>
        <v>4</v>
      </c>
      <c r="BR743">
        <v>5</v>
      </c>
      <c r="BS743" t="s">
        <v>133</v>
      </c>
      <c r="BT743">
        <v>0</v>
      </c>
      <c r="BU743" t="s">
        <v>109</v>
      </c>
      <c r="BV743">
        <f>IF(fun[[#This Row],[FireplaceQu]]="Ex",5,IF(fun[[#This Row],[FireplaceQu]]="Gd",4,IF(fun[[#This Row],[FireplaceQu]]="TA",3,IF(fun[[#This Row],[FireplaceQu]]="Fa",2,0))))</f>
        <v>0</v>
      </c>
      <c r="BW743" t="s">
        <v>153</v>
      </c>
      <c r="BX743">
        <v>1962</v>
      </c>
      <c r="BY743" t="s">
        <v>128</v>
      </c>
      <c r="BZ743">
        <v>1</v>
      </c>
      <c r="CA743">
        <v>288</v>
      </c>
      <c r="CB743" t="s">
        <v>124</v>
      </c>
      <c r="CC743">
        <f>IF(fun[[#This Row],[GarageQual]]="Ex",5,IF(fun[[#This Row],[GarageQual]]="Gd",4,IF(fun[[#This Row],[GarageQual]]="TA",3,IF(fun[[#This Row],[GarageQual]]="Fa",2,IF(fun[[#This Row],[GarageQual]]="Po",1,0)))))</f>
        <v>3</v>
      </c>
      <c r="CD743" t="s">
        <v>124</v>
      </c>
      <c r="CE743">
        <f>IF(fun[[#This Row],[GarageCond]]="Ex",5,IF(fun[[#This Row],[GarageCond]]="Gd",4,IF(fun[[#This Row],[GarageCond]]="TA",3,IF(fun[[#This Row],[GarageCond]]="Fa",2,IF(fun[[#This Row],[GarageCond]]="Po",1,0)))))</f>
        <v>3</v>
      </c>
      <c r="CF743" t="s">
        <v>131</v>
      </c>
      <c r="CG743">
        <v>168</v>
      </c>
      <c r="CH743">
        <v>0</v>
      </c>
      <c r="CI743">
        <v>0</v>
      </c>
      <c r="CJ743">
        <v>0</v>
      </c>
      <c r="CK743">
        <v>0</v>
      </c>
      <c r="CL743">
        <f>(0.5*fun[[#This Row],[WoodDeckSF]])+fun[[#This Row],[OpenPorchSF]]+(2*fun[[#This Row],[EnclosedPorch]])+(1.5*fun[[#This Row],[3SsnPorch]])+fun[[#This Row],[ScreenPorch]]</f>
        <v>84</v>
      </c>
      <c r="CM743">
        <v>0</v>
      </c>
      <c r="CN743" t="s">
        <v>109</v>
      </c>
      <c r="CO743">
        <f>IF(fun[[#This Row],[PoolQC]]="Ex",5,IF(fun[[#This Row],[PoolQC]]="Gd",4,IF(fun[[#This Row],[PoolQC]]="TA",3,IF(fun[[#This Row],[PoolQC]]="Fa",2,IF(fun[[#This Row],[PoolQC]]="Po",1,0)))))</f>
        <v>0</v>
      </c>
      <c r="CP743" t="s">
        <v>191</v>
      </c>
      <c r="CQ743" t="s">
        <v>109</v>
      </c>
      <c r="CR743">
        <v>0</v>
      </c>
      <c r="CS743">
        <v>5</v>
      </c>
      <c r="CT743">
        <v>2008</v>
      </c>
      <c r="CU743" t="s">
        <v>136</v>
      </c>
      <c r="CV743" t="s">
        <v>137</v>
      </c>
      <c r="CW743">
        <f>COUNTIF(fun[[#This Row],[Id]:[SaleCondition]],0)</f>
        <v>17</v>
      </c>
      <c r="CX743">
        <f>COUNTIF(fun[[#This Row],[Id]:[SaleCondition]],"NA")</f>
        <v>4</v>
      </c>
      <c r="CY743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743">
        <f>fun[NUM_ExCond]+fun[NUM_BsmtCond]+fun[NUM_GarCond]</f>
        <v>10</v>
      </c>
      <c r="DA7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7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75.25</v>
      </c>
      <c r="DC743">
        <v>142000</v>
      </c>
    </row>
    <row r="744" spans="1:107" x14ac:dyDescent="0.25">
      <c r="A744">
        <v>743</v>
      </c>
      <c r="B744">
        <v>20</v>
      </c>
      <c r="C744" t="s">
        <v>107</v>
      </c>
      <c r="D744">
        <f>IF(fun[[#This Row],[MSZoning]]="RL",1,0)</f>
        <v>1</v>
      </c>
      <c r="E744">
        <f>IF(fun[[#This Row],[rl]]="RM",1,0)</f>
        <v>0</v>
      </c>
      <c r="F744">
        <f>IF(fun[[#This Row],[rm]]="RH",1,0)</f>
        <v>0</v>
      </c>
      <c r="G744">
        <f>IF(fun[[#This Row],[rh]]="C (all)",1,0)</f>
        <v>0</v>
      </c>
      <c r="H744">
        <v>65</v>
      </c>
      <c r="I744">
        <f>IF(fun[[#This Row],[LotFrontage]]="NA",0,fun[[#This Row],[LotFrontage]])</f>
        <v>65</v>
      </c>
      <c r="J744">
        <v>8450</v>
      </c>
      <c r="K744" t="s">
        <v>108</v>
      </c>
      <c r="L744" t="s">
        <v>109</v>
      </c>
      <c r="M744" t="s">
        <v>110</v>
      </c>
      <c r="N744" t="s">
        <v>111</v>
      </c>
      <c r="O744" t="s">
        <v>112</v>
      </c>
      <c r="P744" t="s">
        <v>113</v>
      </c>
      <c r="Q744" t="s">
        <v>114</v>
      </c>
      <c r="R744" t="s">
        <v>196</v>
      </c>
      <c r="S744" t="s">
        <v>116</v>
      </c>
      <c r="T744" t="s">
        <v>116</v>
      </c>
      <c r="U744" t="s">
        <v>117</v>
      </c>
      <c r="V744" t="s">
        <v>141</v>
      </c>
      <c r="W744">
        <v>7</v>
      </c>
      <c r="X744">
        <v>5</v>
      </c>
      <c r="Y744">
        <v>2000</v>
      </c>
      <c r="Z744">
        <v>2001</v>
      </c>
      <c r="AA744" t="s">
        <v>119</v>
      </c>
      <c r="AB744" t="s">
        <v>120</v>
      </c>
      <c r="AC744" t="s">
        <v>121</v>
      </c>
      <c r="AD744" t="s">
        <v>121</v>
      </c>
      <c r="AE744" t="s">
        <v>122</v>
      </c>
      <c r="AF744">
        <v>108</v>
      </c>
      <c r="AG744" t="s">
        <v>124</v>
      </c>
      <c r="AH744">
        <f>IF(fun[[#This Row],[ExterQual]]="Ex",5,IF(fun[[#This Row],[ExterQual]]="Gd",4,IF(fun[[#This Row],[ExterQual]]="TA",3,IF(fun[[#This Row],[ExterQual]]="Fa",2,1))))</f>
        <v>3</v>
      </c>
      <c r="AI744" t="s">
        <v>124</v>
      </c>
      <c r="AJ744">
        <f>IF(fun[[#This Row],[ExterCond]]="Ex",5,IF(fun[[#This Row],[ExterCond]]="Gd",4,IF(fun[[#This Row],[ExterCond]]="TA",3,IF(fun[[#This Row],[ExterCond]]="Fa",2,1))))</f>
        <v>3</v>
      </c>
      <c r="AK744" t="s">
        <v>125</v>
      </c>
      <c r="AL744" t="s">
        <v>123</v>
      </c>
      <c r="AM744">
        <f>IF(fun[[#This Row],[BsmtQual]]="Ex",5,IF(fun[[#This Row],[BsmtQual]]="Gd",4,IF(fun[[#This Row],[BsmtQual]]="TA",3,IF(fun[[#This Row],[BsmtQual]]="Fa",2,IF(fun[[#This Row],[BsmtQual]]="Po",1,0)))))</f>
        <v>4</v>
      </c>
      <c r="AN744" t="s">
        <v>124</v>
      </c>
      <c r="AO744">
        <f>IF(fun[[#This Row],[BsmtCond]]="Ex",5,IF(fun[[#This Row],[BsmtCond]]="Gd",4,IF(fun[[#This Row],[BsmtCond]]="TA",3,IF(fun[[#This Row],[BsmtCond]]="Fa",2,IF(fun[[#This Row],[BsmtCond]]="Po",1,0)))))</f>
        <v>3</v>
      </c>
      <c r="AP744" t="s">
        <v>126</v>
      </c>
      <c r="AQ744">
        <f>IF(fun[[#This Row],[BsmtExposure]]="Gd",3,IF(fun[[#This Row],[BsmtExposure]]="Av",2,IF(fun[[#This Row],[BsmtExposure]]="Mn",1,0)))</f>
        <v>0</v>
      </c>
      <c r="AR744" t="s">
        <v>128</v>
      </c>
      <c r="AS744">
        <v>0</v>
      </c>
      <c r="AT744" t="s">
        <v>128</v>
      </c>
      <c r="AU744">
        <v>0</v>
      </c>
      <c r="AV744">
        <v>1349</v>
      </c>
      <c r="AW744">
        <v>1349</v>
      </c>
      <c r="AX744" t="s">
        <v>129</v>
      </c>
      <c r="AY744" t="s">
        <v>130</v>
      </c>
      <c r="AZ744">
        <f>IF(fun[[#This Row],[HeatingQC]]="Ex",5,IF(fun[[#This Row],[HeatingQC]]="Gd",4,IF(fun[[#This Row],[HeatingQC]]="TA",3,IF(fun[[#This Row],[HeatingQC]]="Fa",2,IF(fun[[#This Row],[HeatingQC]]="Po",1,0)))))</f>
        <v>5</v>
      </c>
      <c r="BA744" t="s">
        <v>131</v>
      </c>
      <c r="BB744" t="s">
        <v>132</v>
      </c>
      <c r="BC744">
        <v>1349</v>
      </c>
      <c r="BD744">
        <v>0</v>
      </c>
      <c r="BE744">
        <v>0</v>
      </c>
      <c r="BF744">
        <v>1349</v>
      </c>
      <c r="BG744">
        <f>LOG(fun[[#This Row],[GrLivArea]])</f>
        <v>3.1300119496719043</v>
      </c>
      <c r="BH744">
        <v>0</v>
      </c>
      <c r="BI744">
        <v>0</v>
      </c>
      <c r="BJ744">
        <f>fun[[#This Row],[BsmtFullBath]]+(0.5*fun[[#This Row],[BsmtHalfBath]])</f>
        <v>0</v>
      </c>
      <c r="BK744">
        <v>2</v>
      </c>
      <c r="BL744">
        <v>0</v>
      </c>
      <c r="BM744">
        <f>fun[[#This Row],[HalfBath]]+fun[[#This Row],[TOTBaseBath]]+fun[[#This Row],[FullBath]]</f>
        <v>2</v>
      </c>
      <c r="BN744">
        <v>3</v>
      </c>
      <c r="BO744">
        <v>1</v>
      </c>
      <c r="BP744" t="s">
        <v>124</v>
      </c>
      <c r="BQ744">
        <f>IF(fun[[#This Row],[KitchenQual]]="Ex",5,IF(fun[[#This Row],[KitchenQual]]="Gd",4,IF(fun[[#This Row],[KitchenQual]]="TA",3,IF(fun[[#This Row],[KitchenQual]]="Fa",2,0))))</f>
        <v>3</v>
      </c>
      <c r="BR744">
        <v>6</v>
      </c>
      <c r="BS744" t="s">
        <v>133</v>
      </c>
      <c r="BT744">
        <v>0</v>
      </c>
      <c r="BU744" t="s">
        <v>109</v>
      </c>
      <c r="BV744">
        <f>IF(fun[[#This Row],[FireplaceQu]]="Ex",5,IF(fun[[#This Row],[FireplaceQu]]="Gd",4,IF(fun[[#This Row],[FireplaceQu]]="TA",3,IF(fun[[#This Row],[FireplaceQu]]="Fa",2,0))))</f>
        <v>0</v>
      </c>
      <c r="BW744" t="s">
        <v>134</v>
      </c>
      <c r="BX744">
        <v>2000</v>
      </c>
      <c r="BY744" t="s">
        <v>128</v>
      </c>
      <c r="BZ744">
        <v>2</v>
      </c>
      <c r="CA744">
        <v>539</v>
      </c>
      <c r="CB744" t="s">
        <v>124</v>
      </c>
      <c r="CC744">
        <f>IF(fun[[#This Row],[GarageQual]]="Ex",5,IF(fun[[#This Row],[GarageQual]]="Gd",4,IF(fun[[#This Row],[GarageQual]]="TA",3,IF(fun[[#This Row],[GarageQual]]="Fa",2,IF(fun[[#This Row],[GarageQual]]="Po",1,0)))))</f>
        <v>3</v>
      </c>
      <c r="CD744" t="s">
        <v>124</v>
      </c>
      <c r="CE744">
        <f>IF(fun[[#This Row],[GarageCond]]="Ex",5,IF(fun[[#This Row],[GarageCond]]="Gd",4,IF(fun[[#This Row],[GarageCond]]="TA",3,IF(fun[[#This Row],[GarageCond]]="Fa",2,IF(fun[[#This Row],[GarageCond]]="Po",1,0)))))</f>
        <v>3</v>
      </c>
      <c r="CF744" t="s">
        <v>131</v>
      </c>
      <c r="CG744">
        <v>120</v>
      </c>
      <c r="CH744">
        <v>55</v>
      </c>
      <c r="CI744">
        <v>0</v>
      </c>
      <c r="CJ744">
        <v>0</v>
      </c>
      <c r="CK744">
        <v>0</v>
      </c>
      <c r="CL744">
        <f>(0.5*fun[[#This Row],[WoodDeckSF]])+fun[[#This Row],[OpenPorchSF]]+(2*fun[[#This Row],[EnclosedPorch]])+(1.5*fun[[#This Row],[3SsnPorch]])+fun[[#This Row],[ScreenPorch]]</f>
        <v>115</v>
      </c>
      <c r="CM744">
        <v>0</v>
      </c>
      <c r="CN744" t="s">
        <v>109</v>
      </c>
      <c r="CO744">
        <f>IF(fun[[#This Row],[PoolQC]]="Ex",5,IF(fun[[#This Row],[PoolQC]]="Gd",4,IF(fun[[#This Row],[PoolQC]]="TA",3,IF(fun[[#This Row],[PoolQC]]="Fa",2,IF(fun[[#This Row],[PoolQC]]="Po",1,0)))))</f>
        <v>0</v>
      </c>
      <c r="CP744" t="s">
        <v>191</v>
      </c>
      <c r="CQ744" t="s">
        <v>109</v>
      </c>
      <c r="CR744">
        <v>0</v>
      </c>
      <c r="CS744">
        <v>12</v>
      </c>
      <c r="CT744">
        <v>2007</v>
      </c>
      <c r="CU744" t="s">
        <v>136</v>
      </c>
      <c r="CV744" t="s">
        <v>137</v>
      </c>
      <c r="CW744">
        <f>COUNTIF(fun[[#This Row],[Id]:[SaleCondition]],0)</f>
        <v>20</v>
      </c>
      <c r="CX744">
        <f>COUNTIF(fun[[#This Row],[Id]:[SaleCondition]],"NA")</f>
        <v>4</v>
      </c>
      <c r="CY744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44">
        <f>fun[NUM_ExCond]+fun[NUM_BsmtCond]+fun[NUM_GarCond]</f>
        <v>9</v>
      </c>
      <c r="DA7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7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744">
        <v>179000</v>
      </c>
    </row>
    <row r="745" spans="1:107" x14ac:dyDescent="0.25">
      <c r="A745">
        <v>744</v>
      </c>
      <c r="B745">
        <v>80</v>
      </c>
      <c r="C745" t="s">
        <v>107</v>
      </c>
      <c r="D745">
        <f>IF(fun[[#This Row],[MSZoning]]="RL",1,0)</f>
        <v>1</v>
      </c>
      <c r="E745">
        <f>IF(fun[[#This Row],[rl]]="RM",1,0)</f>
        <v>0</v>
      </c>
      <c r="F745">
        <f>IF(fun[[#This Row],[rm]]="RH",1,0)</f>
        <v>0</v>
      </c>
      <c r="G745">
        <f>IF(fun[[#This Row],[rh]]="C (all)",1,0)</f>
        <v>0</v>
      </c>
      <c r="H745">
        <v>70</v>
      </c>
      <c r="I745">
        <f>IF(fun[[#This Row],[LotFrontage]]="NA",0,fun[[#This Row],[LotFrontage]])</f>
        <v>70</v>
      </c>
      <c r="J745">
        <v>12886</v>
      </c>
      <c r="K745" t="s">
        <v>108</v>
      </c>
      <c r="L745" t="s">
        <v>109</v>
      </c>
      <c r="M745" t="s">
        <v>146</v>
      </c>
      <c r="N745" t="s">
        <v>111</v>
      </c>
      <c r="O745" t="s">
        <v>112</v>
      </c>
      <c r="P745" t="s">
        <v>113</v>
      </c>
      <c r="Q745" t="s">
        <v>114</v>
      </c>
      <c r="R745" t="s">
        <v>177</v>
      </c>
      <c r="S745" t="s">
        <v>116</v>
      </c>
      <c r="T745" t="s">
        <v>116</v>
      </c>
      <c r="U745" t="s">
        <v>117</v>
      </c>
      <c r="V745" t="s">
        <v>223</v>
      </c>
      <c r="W745">
        <v>5</v>
      </c>
      <c r="X745">
        <v>6</v>
      </c>
      <c r="Y745">
        <v>1963</v>
      </c>
      <c r="Z745">
        <v>1999</v>
      </c>
      <c r="AA745" t="s">
        <v>119</v>
      </c>
      <c r="AB745" t="s">
        <v>120</v>
      </c>
      <c r="AC745" t="s">
        <v>166</v>
      </c>
      <c r="AD745" t="s">
        <v>166</v>
      </c>
      <c r="AE745" t="s">
        <v>143</v>
      </c>
      <c r="AF745">
        <v>0</v>
      </c>
      <c r="AG745" t="s">
        <v>124</v>
      </c>
      <c r="AH745">
        <f>IF(fun[[#This Row],[ExterQual]]="Ex",5,IF(fun[[#This Row],[ExterQual]]="Gd",4,IF(fun[[#This Row],[ExterQual]]="TA",3,IF(fun[[#This Row],[ExterQual]]="Fa",2,1))))</f>
        <v>3</v>
      </c>
      <c r="AI745" t="s">
        <v>124</v>
      </c>
      <c r="AJ745">
        <f>IF(fun[[#This Row],[ExterCond]]="Ex",5,IF(fun[[#This Row],[ExterCond]]="Gd",4,IF(fun[[#This Row],[ExterCond]]="TA",3,IF(fun[[#This Row],[ExterCond]]="Fa",2,1))))</f>
        <v>3</v>
      </c>
      <c r="AK745" t="s">
        <v>144</v>
      </c>
      <c r="AL745" t="s">
        <v>123</v>
      </c>
      <c r="AM745">
        <f>IF(fun[[#This Row],[BsmtQual]]="Ex",5,IF(fun[[#This Row],[BsmtQual]]="Gd",4,IF(fun[[#This Row],[BsmtQual]]="TA",3,IF(fun[[#This Row],[BsmtQual]]="Fa",2,IF(fun[[#This Row],[BsmtQual]]="Po",1,0)))))</f>
        <v>4</v>
      </c>
      <c r="AN745" t="s">
        <v>124</v>
      </c>
      <c r="AO745">
        <f>IF(fun[[#This Row],[BsmtCond]]="Ex",5,IF(fun[[#This Row],[BsmtCond]]="Gd",4,IF(fun[[#This Row],[BsmtCond]]="TA",3,IF(fun[[#This Row],[BsmtCond]]="Fa",2,IF(fun[[#This Row],[BsmtCond]]="Po",1,0)))))</f>
        <v>3</v>
      </c>
      <c r="AP745" t="s">
        <v>156</v>
      </c>
      <c r="AQ745">
        <f>IF(fun[[#This Row],[BsmtExposure]]="Gd",3,IF(fun[[#This Row],[BsmtExposure]]="Av",2,IF(fun[[#This Row],[BsmtExposure]]="Mn",1,0)))</f>
        <v>2</v>
      </c>
      <c r="AR745" t="s">
        <v>145</v>
      </c>
      <c r="AS745">
        <v>444</v>
      </c>
      <c r="AT745" t="s">
        <v>128</v>
      </c>
      <c r="AU745">
        <v>0</v>
      </c>
      <c r="AV745">
        <v>76</v>
      </c>
      <c r="AW745">
        <v>520</v>
      </c>
      <c r="AX745" t="s">
        <v>129</v>
      </c>
      <c r="AY745" t="s">
        <v>130</v>
      </c>
      <c r="AZ745">
        <f>IF(fun[[#This Row],[HeatingQC]]="Ex",5,IF(fun[[#This Row],[HeatingQC]]="Gd",4,IF(fun[[#This Row],[HeatingQC]]="TA",3,IF(fun[[#This Row],[HeatingQC]]="Fa",2,IF(fun[[#This Row],[HeatingQC]]="Po",1,0)))))</f>
        <v>5</v>
      </c>
      <c r="BA745" t="s">
        <v>131</v>
      </c>
      <c r="BB745" t="s">
        <v>132</v>
      </c>
      <c r="BC745">
        <v>1464</v>
      </c>
      <c r="BD745">
        <v>0</v>
      </c>
      <c r="BE745">
        <v>0</v>
      </c>
      <c r="BF745">
        <v>1464</v>
      </c>
      <c r="BG745">
        <f>LOG(fun[[#This Row],[GrLivArea]])</f>
        <v>3.1655410767223731</v>
      </c>
      <c r="BH745">
        <v>0</v>
      </c>
      <c r="BI745">
        <v>1</v>
      </c>
      <c r="BJ745">
        <f>fun[[#This Row],[BsmtFullBath]]+(0.5*fun[[#This Row],[BsmtHalfBath]])</f>
        <v>0.5</v>
      </c>
      <c r="BK745">
        <v>2</v>
      </c>
      <c r="BL745">
        <v>0</v>
      </c>
      <c r="BM745">
        <f>fun[[#This Row],[HalfBath]]+fun[[#This Row],[TOTBaseBath]]+fun[[#This Row],[FullBath]]</f>
        <v>2.5</v>
      </c>
      <c r="BN745">
        <v>3</v>
      </c>
      <c r="BO745">
        <v>1</v>
      </c>
      <c r="BP745" t="s">
        <v>124</v>
      </c>
      <c r="BQ745">
        <f>IF(fun[[#This Row],[KitchenQual]]="Ex",5,IF(fun[[#This Row],[KitchenQual]]="Gd",4,IF(fun[[#This Row],[KitchenQual]]="TA",3,IF(fun[[#This Row],[KitchenQual]]="Fa",2,0))))</f>
        <v>3</v>
      </c>
      <c r="BR745">
        <v>6</v>
      </c>
      <c r="BS745" t="s">
        <v>250</v>
      </c>
      <c r="BT745">
        <v>1</v>
      </c>
      <c r="BU745" t="s">
        <v>124</v>
      </c>
      <c r="BV745">
        <f>IF(fun[[#This Row],[FireplaceQu]]="Ex",5,IF(fun[[#This Row],[FireplaceQu]]="Gd",4,IF(fun[[#This Row],[FireplaceQu]]="TA",3,IF(fun[[#This Row],[FireplaceQu]]="Fa",2,0))))</f>
        <v>3</v>
      </c>
      <c r="BW745" t="s">
        <v>134</v>
      </c>
      <c r="BX745">
        <v>1997</v>
      </c>
      <c r="BY745" t="s">
        <v>135</v>
      </c>
      <c r="BZ745">
        <v>2</v>
      </c>
      <c r="CA745">
        <v>480</v>
      </c>
      <c r="CB745" t="s">
        <v>124</v>
      </c>
      <c r="CC745">
        <f>IF(fun[[#This Row],[GarageQual]]="Ex",5,IF(fun[[#This Row],[GarageQual]]="Gd",4,IF(fun[[#This Row],[GarageQual]]="TA",3,IF(fun[[#This Row],[GarageQual]]="Fa",2,IF(fun[[#This Row],[GarageQual]]="Po",1,0)))))</f>
        <v>3</v>
      </c>
      <c r="CD745" t="s">
        <v>124</v>
      </c>
      <c r="CE745">
        <f>IF(fun[[#This Row],[GarageCond]]="Ex",5,IF(fun[[#This Row],[GarageCond]]="Gd",4,IF(fun[[#This Row],[GarageCond]]="TA",3,IF(fun[[#This Row],[GarageCond]]="Fa",2,IF(fun[[#This Row],[GarageCond]]="Po",1,0)))))</f>
        <v>3</v>
      </c>
      <c r="CF745" t="s">
        <v>131</v>
      </c>
      <c r="CG745">
        <v>302</v>
      </c>
      <c r="CH745">
        <v>0</v>
      </c>
      <c r="CI745">
        <v>0</v>
      </c>
      <c r="CJ745">
        <v>0</v>
      </c>
      <c r="CK745">
        <v>100</v>
      </c>
      <c r="CL745">
        <f>(0.5*fun[[#This Row],[WoodDeckSF]])+fun[[#This Row],[OpenPorchSF]]+(2*fun[[#This Row],[EnclosedPorch]])+(1.5*fun[[#This Row],[3SsnPorch]])+fun[[#This Row],[ScreenPorch]]</f>
        <v>251</v>
      </c>
      <c r="CM745">
        <v>0</v>
      </c>
      <c r="CN745" t="s">
        <v>109</v>
      </c>
      <c r="CO745">
        <f>IF(fun[[#This Row],[PoolQC]]="Ex",5,IF(fun[[#This Row],[PoolQC]]="Gd",4,IF(fun[[#This Row],[PoolQC]]="TA",3,IF(fun[[#This Row],[PoolQC]]="Fa",2,IF(fun[[#This Row],[PoolQC]]="Po",1,0)))))</f>
        <v>0</v>
      </c>
      <c r="CP745" t="s">
        <v>109</v>
      </c>
      <c r="CQ745" t="s">
        <v>109</v>
      </c>
      <c r="CR745">
        <v>0</v>
      </c>
      <c r="CS745">
        <v>10</v>
      </c>
      <c r="CT745">
        <v>2009</v>
      </c>
      <c r="CU745" t="s">
        <v>136</v>
      </c>
      <c r="CV745" t="s">
        <v>137</v>
      </c>
      <c r="CW745">
        <f>COUNTIF(fun[[#This Row],[Id]:[SaleCondition]],0)</f>
        <v>15</v>
      </c>
      <c r="CX745">
        <f>COUNTIF(fun[[#This Row],[Id]:[SaleCondition]],"NA")</f>
        <v>4</v>
      </c>
      <c r="CY74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745">
        <f>fun[NUM_ExCond]+fun[NUM_BsmtCond]+fun[NUM_GarCond]</f>
        <v>9</v>
      </c>
      <c r="DA7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7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745">
        <v>175000</v>
      </c>
    </row>
    <row r="746" spans="1:107" x14ac:dyDescent="0.25">
      <c r="A746">
        <v>745</v>
      </c>
      <c r="B746">
        <v>120</v>
      </c>
      <c r="C746" t="s">
        <v>107</v>
      </c>
      <c r="D746">
        <f>IF(fun[[#This Row],[MSZoning]]="RL",1,0)</f>
        <v>1</v>
      </c>
      <c r="E746">
        <f>IF(fun[[#This Row],[rl]]="RM",1,0)</f>
        <v>0</v>
      </c>
      <c r="F746">
        <f>IF(fun[[#This Row],[rm]]="RH",1,0)</f>
        <v>0</v>
      </c>
      <c r="G746">
        <f>IF(fun[[#This Row],[rh]]="C (all)",1,0)</f>
        <v>0</v>
      </c>
      <c r="H746">
        <v>41</v>
      </c>
      <c r="I746">
        <f>IF(fun[[#This Row],[LotFrontage]]="NA",0,fun[[#This Row],[LotFrontage]])</f>
        <v>41</v>
      </c>
      <c r="J746">
        <v>5395</v>
      </c>
      <c r="K746" t="s">
        <v>108</v>
      </c>
      <c r="L746" t="s">
        <v>109</v>
      </c>
      <c r="M746" t="s">
        <v>146</v>
      </c>
      <c r="N746" t="s">
        <v>225</v>
      </c>
      <c r="O746" t="s">
        <v>112</v>
      </c>
      <c r="P746" t="s">
        <v>113</v>
      </c>
      <c r="Q746" t="s">
        <v>114</v>
      </c>
      <c r="R746" t="s">
        <v>226</v>
      </c>
      <c r="S746" t="s">
        <v>116</v>
      </c>
      <c r="T746" t="s">
        <v>116</v>
      </c>
      <c r="U746" t="s">
        <v>205</v>
      </c>
      <c r="V746" t="s">
        <v>141</v>
      </c>
      <c r="W746">
        <v>8</v>
      </c>
      <c r="X746">
        <v>5</v>
      </c>
      <c r="Y746">
        <v>1993</v>
      </c>
      <c r="Z746">
        <v>1993</v>
      </c>
      <c r="AA746" t="s">
        <v>119</v>
      </c>
      <c r="AB746" t="s">
        <v>120</v>
      </c>
      <c r="AC746" t="s">
        <v>166</v>
      </c>
      <c r="AD746" t="s">
        <v>166</v>
      </c>
      <c r="AE746" t="s">
        <v>143</v>
      </c>
      <c r="AF746">
        <v>0</v>
      </c>
      <c r="AG746" t="s">
        <v>123</v>
      </c>
      <c r="AH746">
        <f>IF(fun[[#This Row],[ExterQual]]="Ex",5,IF(fun[[#This Row],[ExterQual]]="Gd",4,IF(fun[[#This Row],[ExterQual]]="TA",3,IF(fun[[#This Row],[ExterQual]]="Fa",2,1))))</f>
        <v>4</v>
      </c>
      <c r="AI746" t="s">
        <v>124</v>
      </c>
      <c r="AJ746">
        <f>IF(fun[[#This Row],[ExterCond]]="Ex",5,IF(fun[[#This Row],[ExterCond]]="Gd",4,IF(fun[[#This Row],[ExterCond]]="TA",3,IF(fun[[#This Row],[ExterCond]]="Fa",2,1))))</f>
        <v>3</v>
      </c>
      <c r="AK746" t="s">
        <v>125</v>
      </c>
      <c r="AL746" t="s">
        <v>123</v>
      </c>
      <c r="AM746">
        <f>IF(fun[[#This Row],[BsmtQual]]="Ex",5,IF(fun[[#This Row],[BsmtQual]]="Gd",4,IF(fun[[#This Row],[BsmtQual]]="TA",3,IF(fun[[#This Row],[BsmtQual]]="Fa",2,IF(fun[[#This Row],[BsmtQual]]="Po",1,0)))))</f>
        <v>4</v>
      </c>
      <c r="AN746" t="s">
        <v>124</v>
      </c>
      <c r="AO746">
        <f>IF(fun[[#This Row],[BsmtCond]]="Ex",5,IF(fun[[#This Row],[BsmtCond]]="Gd",4,IF(fun[[#This Row],[BsmtCond]]="TA",3,IF(fun[[#This Row],[BsmtCond]]="Fa",2,IF(fun[[#This Row],[BsmtCond]]="Po",1,0)))))</f>
        <v>3</v>
      </c>
      <c r="AP746" t="s">
        <v>126</v>
      </c>
      <c r="AQ746">
        <f>IF(fun[[#This Row],[BsmtExposure]]="Gd",3,IF(fun[[#This Row],[BsmtExposure]]="Av",2,IF(fun[[#This Row],[BsmtExposure]]="Mn",1,0)))</f>
        <v>0</v>
      </c>
      <c r="AR746" t="s">
        <v>127</v>
      </c>
      <c r="AS746">
        <v>733</v>
      </c>
      <c r="AT746" t="s">
        <v>128</v>
      </c>
      <c r="AU746">
        <v>0</v>
      </c>
      <c r="AV746">
        <v>604</v>
      </c>
      <c r="AW746">
        <v>1337</v>
      </c>
      <c r="AX746" t="s">
        <v>129</v>
      </c>
      <c r="AY746" t="s">
        <v>123</v>
      </c>
      <c r="AZ746">
        <f>IF(fun[[#This Row],[HeatingQC]]="Ex",5,IF(fun[[#This Row],[HeatingQC]]="Gd",4,IF(fun[[#This Row],[HeatingQC]]="TA",3,IF(fun[[#This Row],[HeatingQC]]="Fa",2,IF(fun[[#This Row],[HeatingQC]]="Po",1,0)))))</f>
        <v>4</v>
      </c>
      <c r="BA746" t="s">
        <v>131</v>
      </c>
      <c r="BB746" t="s">
        <v>132</v>
      </c>
      <c r="BC746">
        <v>1337</v>
      </c>
      <c r="BD746">
        <v>0</v>
      </c>
      <c r="BE746">
        <v>0</v>
      </c>
      <c r="BF746">
        <v>1337</v>
      </c>
      <c r="BG746">
        <f>LOG(fun[[#This Row],[GrLivArea]])</f>
        <v>3.1261314072619846</v>
      </c>
      <c r="BH746">
        <v>1</v>
      </c>
      <c r="BI746">
        <v>0</v>
      </c>
      <c r="BJ746">
        <f>fun[[#This Row],[BsmtFullBath]]+(0.5*fun[[#This Row],[BsmtHalfBath]])</f>
        <v>1</v>
      </c>
      <c r="BK746">
        <v>2</v>
      </c>
      <c r="BL746">
        <v>0</v>
      </c>
      <c r="BM746">
        <f>fun[[#This Row],[HalfBath]]+fun[[#This Row],[TOTBaseBath]]+fun[[#This Row],[FullBath]]</f>
        <v>3</v>
      </c>
      <c r="BN746">
        <v>2</v>
      </c>
      <c r="BO746">
        <v>1</v>
      </c>
      <c r="BP746" t="s">
        <v>123</v>
      </c>
      <c r="BQ746">
        <f>IF(fun[[#This Row],[KitchenQual]]="Ex",5,IF(fun[[#This Row],[KitchenQual]]="Gd",4,IF(fun[[#This Row],[KitchenQual]]="TA",3,IF(fun[[#This Row],[KitchenQual]]="Fa",2,0))))</f>
        <v>4</v>
      </c>
      <c r="BR746">
        <v>5</v>
      </c>
      <c r="BS746" t="s">
        <v>133</v>
      </c>
      <c r="BT746">
        <v>1</v>
      </c>
      <c r="BU746" t="s">
        <v>124</v>
      </c>
      <c r="BV746">
        <f>IF(fun[[#This Row],[FireplaceQu]]="Ex",5,IF(fun[[#This Row],[FireplaceQu]]="Gd",4,IF(fun[[#This Row],[FireplaceQu]]="TA",3,IF(fun[[#This Row],[FireplaceQu]]="Fa",2,0))))</f>
        <v>3</v>
      </c>
      <c r="BW746" t="s">
        <v>134</v>
      </c>
      <c r="BX746">
        <v>1993</v>
      </c>
      <c r="BY746" t="s">
        <v>135</v>
      </c>
      <c r="BZ746">
        <v>2</v>
      </c>
      <c r="CA746">
        <v>462</v>
      </c>
      <c r="CB746" t="s">
        <v>124</v>
      </c>
      <c r="CC746">
        <f>IF(fun[[#This Row],[GarageQual]]="Ex",5,IF(fun[[#This Row],[GarageQual]]="Gd",4,IF(fun[[#This Row],[GarageQual]]="TA",3,IF(fun[[#This Row],[GarageQual]]="Fa",2,IF(fun[[#This Row],[GarageQual]]="Po",1,0)))))</f>
        <v>3</v>
      </c>
      <c r="CD746" t="s">
        <v>124</v>
      </c>
      <c r="CE746">
        <f>IF(fun[[#This Row],[GarageCond]]="Ex",5,IF(fun[[#This Row],[GarageCond]]="Gd",4,IF(fun[[#This Row],[GarageCond]]="TA",3,IF(fun[[#This Row],[GarageCond]]="Fa",2,IF(fun[[#This Row],[GarageCond]]="Po",1,0)))))</f>
        <v>3</v>
      </c>
      <c r="CF746" t="s">
        <v>131</v>
      </c>
      <c r="CG746">
        <v>96</v>
      </c>
      <c r="CH746">
        <v>0</v>
      </c>
      <c r="CI746">
        <v>70</v>
      </c>
      <c r="CJ746">
        <v>168</v>
      </c>
      <c r="CK746">
        <v>0</v>
      </c>
      <c r="CL746">
        <f>(0.5*fun[[#This Row],[WoodDeckSF]])+fun[[#This Row],[OpenPorchSF]]+(2*fun[[#This Row],[EnclosedPorch]])+(1.5*fun[[#This Row],[3SsnPorch]])+fun[[#This Row],[ScreenPorch]]</f>
        <v>440</v>
      </c>
      <c r="CM746">
        <v>0</v>
      </c>
      <c r="CN746" t="s">
        <v>109</v>
      </c>
      <c r="CO746">
        <f>IF(fun[[#This Row],[PoolQC]]="Ex",5,IF(fun[[#This Row],[PoolQC]]="Gd",4,IF(fun[[#This Row],[PoolQC]]="TA",3,IF(fun[[#This Row],[PoolQC]]="Fa",2,IF(fun[[#This Row],[PoolQC]]="Po",1,0)))))</f>
        <v>0</v>
      </c>
      <c r="CP746" t="s">
        <v>109</v>
      </c>
      <c r="CQ746" t="s">
        <v>109</v>
      </c>
      <c r="CR746">
        <v>0</v>
      </c>
      <c r="CS746">
        <v>10</v>
      </c>
      <c r="CT746">
        <v>2008</v>
      </c>
      <c r="CU746" t="s">
        <v>136</v>
      </c>
      <c r="CV746" t="s">
        <v>137</v>
      </c>
      <c r="CW746">
        <f>COUNTIF(fun[[#This Row],[Id]:[SaleCondition]],0)</f>
        <v>15</v>
      </c>
      <c r="CX746">
        <f>COUNTIF(fun[[#This Row],[Id]:[SaleCondition]],"NA")</f>
        <v>4</v>
      </c>
      <c r="CY74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746">
        <f>fun[NUM_ExCond]+fun[NUM_BsmtCond]+fun[NUM_GarCond]</f>
        <v>9</v>
      </c>
      <c r="DA7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105</v>
      </c>
      <c r="DB7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73.5</v>
      </c>
      <c r="DC746">
        <v>180000</v>
      </c>
    </row>
    <row r="747" spans="1:107" x14ac:dyDescent="0.25">
      <c r="A747">
        <v>746</v>
      </c>
      <c r="B747">
        <v>60</v>
      </c>
      <c r="C747" t="s">
        <v>107</v>
      </c>
      <c r="D747">
        <f>IF(fun[[#This Row],[MSZoning]]="RL",1,0)</f>
        <v>1</v>
      </c>
      <c r="E747">
        <f>IF(fun[[#This Row],[rl]]="RM",1,0)</f>
        <v>0</v>
      </c>
      <c r="F747">
        <f>IF(fun[[#This Row],[rm]]="RH",1,0)</f>
        <v>0</v>
      </c>
      <c r="G747">
        <f>IF(fun[[#This Row],[rh]]="C (all)",1,0)</f>
        <v>0</v>
      </c>
      <c r="H747" t="s">
        <v>109</v>
      </c>
      <c r="I747">
        <f>IF(fun[[#This Row],[LotFrontage]]="NA",0,fun[[#This Row],[LotFrontage]])</f>
        <v>0</v>
      </c>
      <c r="J747">
        <v>8963</v>
      </c>
      <c r="K747" t="s">
        <v>108</v>
      </c>
      <c r="L747" t="s">
        <v>109</v>
      </c>
      <c r="M747" t="s">
        <v>146</v>
      </c>
      <c r="N747" t="s">
        <v>111</v>
      </c>
      <c r="O747" t="s">
        <v>112</v>
      </c>
      <c r="P747" t="s">
        <v>113</v>
      </c>
      <c r="Q747" t="s">
        <v>114</v>
      </c>
      <c r="R747" t="s">
        <v>164</v>
      </c>
      <c r="S747" t="s">
        <v>116</v>
      </c>
      <c r="T747" t="s">
        <v>116</v>
      </c>
      <c r="U747" t="s">
        <v>117</v>
      </c>
      <c r="V747" t="s">
        <v>118</v>
      </c>
      <c r="W747">
        <v>8</v>
      </c>
      <c r="X747">
        <v>9</v>
      </c>
      <c r="Y747">
        <v>1976</v>
      </c>
      <c r="Z747">
        <v>1996</v>
      </c>
      <c r="AA747" t="s">
        <v>178</v>
      </c>
      <c r="AB747" t="s">
        <v>120</v>
      </c>
      <c r="AC747" t="s">
        <v>121</v>
      </c>
      <c r="AD747" t="s">
        <v>121</v>
      </c>
      <c r="AE747" t="s">
        <v>122</v>
      </c>
      <c r="AF747">
        <v>289</v>
      </c>
      <c r="AG747" t="s">
        <v>130</v>
      </c>
      <c r="AH747">
        <f>IF(fun[[#This Row],[ExterQual]]="Ex",5,IF(fun[[#This Row],[ExterQual]]="Gd",4,IF(fun[[#This Row],[ExterQual]]="TA",3,IF(fun[[#This Row],[ExterQual]]="Fa",2,1))))</f>
        <v>5</v>
      </c>
      <c r="AI747" t="s">
        <v>123</v>
      </c>
      <c r="AJ747">
        <f>IF(fun[[#This Row],[ExterCond]]="Ex",5,IF(fun[[#This Row],[ExterCond]]="Gd",4,IF(fun[[#This Row],[ExterCond]]="TA",3,IF(fun[[#This Row],[ExterCond]]="Fa",2,1))))</f>
        <v>4</v>
      </c>
      <c r="AK747" t="s">
        <v>144</v>
      </c>
      <c r="AL747" t="s">
        <v>124</v>
      </c>
      <c r="AM747">
        <f>IF(fun[[#This Row],[BsmtQual]]="Ex",5,IF(fun[[#This Row],[BsmtQual]]="Gd",4,IF(fun[[#This Row],[BsmtQual]]="TA",3,IF(fun[[#This Row],[BsmtQual]]="Fa",2,IF(fun[[#This Row],[BsmtQual]]="Po",1,0)))))</f>
        <v>3</v>
      </c>
      <c r="AN747" t="s">
        <v>123</v>
      </c>
      <c r="AO747">
        <f>IF(fun[[#This Row],[BsmtCond]]="Ex",5,IF(fun[[#This Row],[BsmtCond]]="Gd",4,IF(fun[[#This Row],[BsmtCond]]="TA",3,IF(fun[[#This Row],[BsmtCond]]="Fa",2,IF(fun[[#This Row],[BsmtCond]]="Po",1,0)))))</f>
        <v>4</v>
      </c>
      <c r="AP747" t="s">
        <v>126</v>
      </c>
      <c r="AQ747">
        <f>IF(fun[[#This Row],[BsmtExposure]]="Gd",3,IF(fun[[#This Row],[BsmtExposure]]="Av",2,IF(fun[[#This Row],[BsmtExposure]]="Mn",1,0)))</f>
        <v>0</v>
      </c>
      <c r="AR747" t="s">
        <v>127</v>
      </c>
      <c r="AS747">
        <v>575</v>
      </c>
      <c r="AT747" t="s">
        <v>145</v>
      </c>
      <c r="AU747">
        <v>80</v>
      </c>
      <c r="AV747">
        <v>487</v>
      </c>
      <c r="AW747">
        <v>1142</v>
      </c>
      <c r="AX747" t="s">
        <v>129</v>
      </c>
      <c r="AY747" t="s">
        <v>130</v>
      </c>
      <c r="AZ747">
        <f>IF(fun[[#This Row],[HeatingQC]]="Ex",5,IF(fun[[#This Row],[HeatingQC]]="Gd",4,IF(fun[[#This Row],[HeatingQC]]="TA",3,IF(fun[[#This Row],[HeatingQC]]="Fa",2,IF(fun[[#This Row],[HeatingQC]]="Po",1,0)))))</f>
        <v>5</v>
      </c>
      <c r="BA747" t="s">
        <v>131</v>
      </c>
      <c r="BB747" t="s">
        <v>132</v>
      </c>
      <c r="BC747">
        <v>1175</v>
      </c>
      <c r="BD747">
        <v>1540</v>
      </c>
      <c r="BE747">
        <v>0</v>
      </c>
      <c r="BF747">
        <v>2715</v>
      </c>
      <c r="BG747">
        <f>LOG(fun[[#This Row],[GrLivArea]])</f>
        <v>3.4337698339248659</v>
      </c>
      <c r="BH747">
        <v>0</v>
      </c>
      <c r="BI747">
        <v>1</v>
      </c>
      <c r="BJ747">
        <f>fun[[#This Row],[BsmtFullBath]]+(0.5*fun[[#This Row],[BsmtHalfBath]])</f>
        <v>0.5</v>
      </c>
      <c r="BK747">
        <v>3</v>
      </c>
      <c r="BL747">
        <v>1</v>
      </c>
      <c r="BM747">
        <f>fun[[#This Row],[HalfBath]]+fun[[#This Row],[TOTBaseBath]]+fun[[#This Row],[FullBath]]</f>
        <v>4.5</v>
      </c>
      <c r="BN747">
        <v>4</v>
      </c>
      <c r="BO747">
        <v>1</v>
      </c>
      <c r="BP747" t="s">
        <v>123</v>
      </c>
      <c r="BQ747">
        <f>IF(fun[[#This Row],[KitchenQual]]="Ex",5,IF(fun[[#This Row],[KitchenQual]]="Gd",4,IF(fun[[#This Row],[KitchenQual]]="TA",3,IF(fun[[#This Row],[KitchenQual]]="Fa",2,0))))</f>
        <v>4</v>
      </c>
      <c r="BR747">
        <v>11</v>
      </c>
      <c r="BS747" t="s">
        <v>133</v>
      </c>
      <c r="BT747">
        <v>2</v>
      </c>
      <c r="BU747" t="s">
        <v>124</v>
      </c>
      <c r="BV747">
        <f>IF(fun[[#This Row],[FireplaceQu]]="Ex",5,IF(fun[[#This Row],[FireplaceQu]]="Gd",4,IF(fun[[#This Row],[FireplaceQu]]="TA",3,IF(fun[[#This Row],[FireplaceQu]]="Fa",2,0))))</f>
        <v>3</v>
      </c>
      <c r="BW747" t="s">
        <v>182</v>
      </c>
      <c r="BX747">
        <v>1994</v>
      </c>
      <c r="BY747" t="s">
        <v>183</v>
      </c>
      <c r="BZ747">
        <v>2</v>
      </c>
      <c r="CA747">
        <v>831</v>
      </c>
      <c r="CB747" t="s">
        <v>124</v>
      </c>
      <c r="CC747">
        <f>IF(fun[[#This Row],[GarageQual]]="Ex",5,IF(fun[[#This Row],[GarageQual]]="Gd",4,IF(fun[[#This Row],[GarageQual]]="TA",3,IF(fun[[#This Row],[GarageQual]]="Fa",2,IF(fun[[#This Row],[GarageQual]]="Po",1,0)))))</f>
        <v>3</v>
      </c>
      <c r="CD747" t="s">
        <v>124</v>
      </c>
      <c r="CE747">
        <f>IF(fun[[#This Row],[GarageCond]]="Ex",5,IF(fun[[#This Row],[GarageCond]]="Gd",4,IF(fun[[#This Row],[GarageCond]]="TA",3,IF(fun[[#This Row],[GarageCond]]="Fa",2,IF(fun[[#This Row],[GarageCond]]="Po",1,0)))))</f>
        <v>3</v>
      </c>
      <c r="CF747" t="s">
        <v>131</v>
      </c>
      <c r="CG747">
        <v>0</v>
      </c>
      <c r="CH747">
        <v>204</v>
      </c>
      <c r="CI747">
        <v>0</v>
      </c>
      <c r="CJ747">
        <v>0</v>
      </c>
      <c r="CK747">
        <v>0</v>
      </c>
      <c r="CL747">
        <f>(0.5*fun[[#This Row],[WoodDeckSF]])+fun[[#This Row],[OpenPorchSF]]+(2*fun[[#This Row],[EnclosedPorch]])+(1.5*fun[[#This Row],[3SsnPorch]])+fun[[#This Row],[ScreenPorch]]</f>
        <v>204</v>
      </c>
      <c r="CM747">
        <v>0</v>
      </c>
      <c r="CN747" t="s">
        <v>109</v>
      </c>
      <c r="CO747">
        <f>IF(fun[[#This Row],[PoolQC]]="Ex",5,IF(fun[[#This Row],[PoolQC]]="Gd",4,IF(fun[[#This Row],[PoolQC]]="TA",3,IF(fun[[#This Row],[PoolQC]]="Fa",2,IF(fun[[#This Row],[PoolQC]]="Po",1,0)))))</f>
        <v>0</v>
      </c>
      <c r="CP747" t="s">
        <v>109</v>
      </c>
      <c r="CQ747" t="s">
        <v>109</v>
      </c>
      <c r="CR747">
        <v>0</v>
      </c>
      <c r="CS747">
        <v>7</v>
      </c>
      <c r="CT747">
        <v>2008</v>
      </c>
      <c r="CU747" t="s">
        <v>136</v>
      </c>
      <c r="CV747" t="s">
        <v>137</v>
      </c>
      <c r="CW747">
        <f>COUNTIF(fun[[#This Row],[Id]:[SaleCondition]],0)</f>
        <v>14</v>
      </c>
      <c r="CX747">
        <f>COUNTIF(fun[[#This Row],[Id]:[SaleCondition]],"NA")</f>
        <v>5</v>
      </c>
      <c r="CY747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747">
        <f>fun[NUM_ExCond]+fun[NUM_BsmtCond]+fun[NUM_GarCond]</f>
        <v>11</v>
      </c>
      <c r="DA7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147</v>
      </c>
      <c r="DB7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110.5</v>
      </c>
      <c r="DC747">
        <v>299800</v>
      </c>
    </row>
    <row r="748" spans="1:107" x14ac:dyDescent="0.25">
      <c r="A748">
        <v>747</v>
      </c>
      <c r="B748">
        <v>60</v>
      </c>
      <c r="C748" t="s">
        <v>107</v>
      </c>
      <c r="D748">
        <f>IF(fun[[#This Row],[MSZoning]]="RL",1,0)</f>
        <v>1</v>
      </c>
      <c r="E748">
        <f>IF(fun[[#This Row],[rl]]="RM",1,0)</f>
        <v>0</v>
      </c>
      <c r="F748">
        <f>IF(fun[[#This Row],[rm]]="RH",1,0)</f>
        <v>0</v>
      </c>
      <c r="G748">
        <f>IF(fun[[#This Row],[rh]]="C (all)",1,0)</f>
        <v>0</v>
      </c>
      <c r="H748" t="s">
        <v>109</v>
      </c>
      <c r="I748">
        <f>IF(fun[[#This Row],[LotFrontage]]="NA",0,fun[[#This Row],[LotFrontage]])</f>
        <v>0</v>
      </c>
      <c r="J748">
        <v>8795</v>
      </c>
      <c r="K748" t="s">
        <v>108</v>
      </c>
      <c r="L748" t="s">
        <v>109</v>
      </c>
      <c r="M748" t="s">
        <v>146</v>
      </c>
      <c r="N748" t="s">
        <v>111</v>
      </c>
      <c r="O748" t="s">
        <v>112</v>
      </c>
      <c r="P748" t="s">
        <v>113</v>
      </c>
      <c r="Q748" t="s">
        <v>114</v>
      </c>
      <c r="R748" t="s">
        <v>219</v>
      </c>
      <c r="S748" t="s">
        <v>116</v>
      </c>
      <c r="T748" t="s">
        <v>116</v>
      </c>
      <c r="U748" t="s">
        <v>117</v>
      </c>
      <c r="V748" t="s">
        <v>118</v>
      </c>
      <c r="W748">
        <v>7</v>
      </c>
      <c r="X748">
        <v>5</v>
      </c>
      <c r="Y748">
        <v>2000</v>
      </c>
      <c r="Z748">
        <v>2000</v>
      </c>
      <c r="AA748" t="s">
        <v>119</v>
      </c>
      <c r="AB748" t="s">
        <v>120</v>
      </c>
      <c r="AC748" t="s">
        <v>121</v>
      </c>
      <c r="AD748" t="s">
        <v>121</v>
      </c>
      <c r="AE748" t="s">
        <v>143</v>
      </c>
      <c r="AF748">
        <v>0</v>
      </c>
      <c r="AG748" t="s">
        <v>123</v>
      </c>
      <c r="AH748">
        <f>IF(fun[[#This Row],[ExterQual]]="Ex",5,IF(fun[[#This Row],[ExterQual]]="Gd",4,IF(fun[[#This Row],[ExterQual]]="TA",3,IF(fun[[#This Row],[ExterQual]]="Fa",2,1))))</f>
        <v>4</v>
      </c>
      <c r="AI748" t="s">
        <v>124</v>
      </c>
      <c r="AJ748">
        <f>IF(fun[[#This Row],[ExterCond]]="Ex",5,IF(fun[[#This Row],[ExterCond]]="Gd",4,IF(fun[[#This Row],[ExterCond]]="TA",3,IF(fun[[#This Row],[ExterCond]]="Fa",2,1))))</f>
        <v>3</v>
      </c>
      <c r="AK748" t="s">
        <v>125</v>
      </c>
      <c r="AL748" t="s">
        <v>123</v>
      </c>
      <c r="AM748">
        <f>IF(fun[[#This Row],[BsmtQual]]="Ex",5,IF(fun[[#This Row],[BsmtQual]]="Gd",4,IF(fun[[#This Row],[BsmtQual]]="TA",3,IF(fun[[#This Row],[BsmtQual]]="Fa",2,IF(fun[[#This Row],[BsmtQual]]="Po",1,0)))))</f>
        <v>4</v>
      </c>
      <c r="AN748" t="s">
        <v>124</v>
      </c>
      <c r="AO748">
        <f>IF(fun[[#This Row],[BsmtCond]]="Ex",5,IF(fun[[#This Row],[BsmtCond]]="Gd",4,IF(fun[[#This Row],[BsmtCond]]="TA",3,IF(fun[[#This Row],[BsmtCond]]="Fa",2,IF(fun[[#This Row],[BsmtCond]]="Po",1,0)))))</f>
        <v>3</v>
      </c>
      <c r="AP748" t="s">
        <v>126</v>
      </c>
      <c r="AQ748">
        <f>IF(fun[[#This Row],[BsmtExposure]]="Gd",3,IF(fun[[#This Row],[BsmtExposure]]="Av",2,IF(fun[[#This Row],[BsmtExposure]]="Mn",1,0)))</f>
        <v>0</v>
      </c>
      <c r="AR748" t="s">
        <v>127</v>
      </c>
      <c r="AS748">
        <v>300</v>
      </c>
      <c r="AT748" t="s">
        <v>128</v>
      </c>
      <c r="AU748">
        <v>0</v>
      </c>
      <c r="AV748">
        <v>652</v>
      </c>
      <c r="AW748">
        <v>952</v>
      </c>
      <c r="AX748" t="s">
        <v>129</v>
      </c>
      <c r="AY748" t="s">
        <v>130</v>
      </c>
      <c r="AZ748">
        <f>IF(fun[[#This Row],[HeatingQC]]="Ex",5,IF(fun[[#This Row],[HeatingQC]]="Gd",4,IF(fun[[#This Row],[HeatingQC]]="TA",3,IF(fun[[#This Row],[HeatingQC]]="Fa",2,IF(fun[[#This Row],[HeatingQC]]="Po",1,0)))))</f>
        <v>5</v>
      </c>
      <c r="BA748" t="s">
        <v>131</v>
      </c>
      <c r="BB748" t="s">
        <v>132</v>
      </c>
      <c r="BC748">
        <v>980</v>
      </c>
      <c r="BD748">
        <v>1276</v>
      </c>
      <c r="BE748">
        <v>0</v>
      </c>
      <c r="BF748">
        <v>2256</v>
      </c>
      <c r="BG748">
        <f>LOG(fun[[#This Row],[GrLivArea]])</f>
        <v>3.3533390953113047</v>
      </c>
      <c r="BH748">
        <v>0</v>
      </c>
      <c r="BI748">
        <v>0</v>
      </c>
      <c r="BJ748">
        <f>fun[[#This Row],[BsmtFullBath]]+(0.5*fun[[#This Row],[BsmtHalfBath]])</f>
        <v>0</v>
      </c>
      <c r="BK748">
        <v>2</v>
      </c>
      <c r="BL748">
        <v>1</v>
      </c>
      <c r="BM748">
        <f>fun[[#This Row],[HalfBath]]+fun[[#This Row],[TOTBaseBath]]+fun[[#This Row],[FullBath]]</f>
        <v>3</v>
      </c>
      <c r="BN748">
        <v>4</v>
      </c>
      <c r="BO748">
        <v>1</v>
      </c>
      <c r="BP748" t="s">
        <v>123</v>
      </c>
      <c r="BQ748">
        <f>IF(fun[[#This Row],[KitchenQual]]="Ex",5,IF(fun[[#This Row],[KitchenQual]]="Gd",4,IF(fun[[#This Row],[KitchenQual]]="TA",3,IF(fun[[#This Row],[KitchenQual]]="Fa",2,0))))</f>
        <v>4</v>
      </c>
      <c r="BR748">
        <v>8</v>
      </c>
      <c r="BS748" t="s">
        <v>133</v>
      </c>
      <c r="BT748">
        <v>1</v>
      </c>
      <c r="BU748" t="s">
        <v>124</v>
      </c>
      <c r="BV748">
        <f>IF(fun[[#This Row],[FireplaceQu]]="Ex",5,IF(fun[[#This Row],[FireplaceQu]]="Gd",4,IF(fun[[#This Row],[FireplaceQu]]="TA",3,IF(fun[[#This Row],[FireplaceQu]]="Fa",2,0))))</f>
        <v>3</v>
      </c>
      <c r="BW748" t="s">
        <v>182</v>
      </c>
      <c r="BX748">
        <v>2000</v>
      </c>
      <c r="BY748" t="s">
        <v>183</v>
      </c>
      <c r="BZ748">
        <v>2</v>
      </c>
      <c r="CA748">
        <v>554</v>
      </c>
      <c r="CB748" t="s">
        <v>124</v>
      </c>
      <c r="CC748">
        <f>IF(fun[[#This Row],[GarageQual]]="Ex",5,IF(fun[[#This Row],[GarageQual]]="Gd",4,IF(fun[[#This Row],[GarageQual]]="TA",3,IF(fun[[#This Row],[GarageQual]]="Fa",2,IF(fun[[#This Row],[GarageQual]]="Po",1,0)))))</f>
        <v>3</v>
      </c>
      <c r="CD748" t="s">
        <v>124</v>
      </c>
      <c r="CE748">
        <f>IF(fun[[#This Row],[GarageCond]]="Ex",5,IF(fun[[#This Row],[GarageCond]]="Gd",4,IF(fun[[#This Row],[GarageCond]]="TA",3,IF(fun[[#This Row],[GarageCond]]="Fa",2,IF(fun[[#This Row],[GarageCond]]="Po",1,0)))))</f>
        <v>3</v>
      </c>
      <c r="CF748" t="s">
        <v>131</v>
      </c>
      <c r="CG748">
        <v>224</v>
      </c>
      <c r="CH748">
        <v>54</v>
      </c>
      <c r="CI748">
        <v>0</v>
      </c>
      <c r="CJ748">
        <v>0</v>
      </c>
      <c r="CK748">
        <v>0</v>
      </c>
      <c r="CL748">
        <f>(0.5*fun[[#This Row],[WoodDeckSF]])+fun[[#This Row],[OpenPorchSF]]+(2*fun[[#This Row],[EnclosedPorch]])+(1.5*fun[[#This Row],[3SsnPorch]])+fun[[#This Row],[ScreenPorch]]</f>
        <v>166</v>
      </c>
      <c r="CM748">
        <v>0</v>
      </c>
      <c r="CN748" t="s">
        <v>109</v>
      </c>
      <c r="CO748">
        <f>IF(fun[[#This Row],[PoolQC]]="Ex",5,IF(fun[[#This Row],[PoolQC]]="Gd",4,IF(fun[[#This Row],[PoolQC]]="TA",3,IF(fun[[#This Row],[PoolQC]]="Fa",2,IF(fun[[#This Row],[PoolQC]]="Po",1,0)))))</f>
        <v>0</v>
      </c>
      <c r="CP748" t="s">
        <v>109</v>
      </c>
      <c r="CQ748" t="s">
        <v>109</v>
      </c>
      <c r="CR748">
        <v>0</v>
      </c>
      <c r="CS748">
        <v>4</v>
      </c>
      <c r="CT748">
        <v>2009</v>
      </c>
      <c r="CU748" t="s">
        <v>136</v>
      </c>
      <c r="CV748" t="s">
        <v>137</v>
      </c>
      <c r="CW748">
        <f>COUNTIF(fun[[#This Row],[Id]:[SaleCondition]],0)</f>
        <v>17</v>
      </c>
      <c r="CX748">
        <f>COUNTIF(fun[[#This Row],[Id]:[SaleCondition]],"NA")</f>
        <v>5</v>
      </c>
      <c r="CY748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748">
        <f>fun[NUM_ExCond]+fun[NUM_BsmtCond]+fun[NUM_GarCond]</f>
        <v>9</v>
      </c>
      <c r="DA7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7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748">
        <v>236000</v>
      </c>
    </row>
    <row r="749" spans="1:107" x14ac:dyDescent="0.25">
      <c r="A749">
        <v>748</v>
      </c>
      <c r="B749">
        <v>70</v>
      </c>
      <c r="C749" t="s">
        <v>168</v>
      </c>
      <c r="D749">
        <f>IF(fun[[#This Row],[MSZoning]]="RL",1,0)</f>
        <v>0</v>
      </c>
      <c r="E749">
        <f>IF(fun[[#This Row],[rl]]="RM",1,0)</f>
        <v>0</v>
      </c>
      <c r="F749">
        <f>IF(fun[[#This Row],[rm]]="RH",1,0)</f>
        <v>0</v>
      </c>
      <c r="G749">
        <f>IF(fun[[#This Row],[rh]]="C (all)",1,0)</f>
        <v>0</v>
      </c>
      <c r="H749">
        <v>65</v>
      </c>
      <c r="I749">
        <f>IF(fun[[#This Row],[LotFrontage]]="NA",0,fun[[#This Row],[LotFrontage]])</f>
        <v>65</v>
      </c>
      <c r="J749">
        <v>11700</v>
      </c>
      <c r="K749" t="s">
        <v>108</v>
      </c>
      <c r="L749" t="s">
        <v>108</v>
      </c>
      <c r="M749" t="s">
        <v>146</v>
      </c>
      <c r="N749" t="s">
        <v>111</v>
      </c>
      <c r="O749" t="s">
        <v>112</v>
      </c>
      <c r="P749" t="s">
        <v>148</v>
      </c>
      <c r="Q749" t="s">
        <v>114</v>
      </c>
      <c r="R749" t="s">
        <v>169</v>
      </c>
      <c r="S749" t="s">
        <v>116</v>
      </c>
      <c r="T749" t="s">
        <v>116</v>
      </c>
      <c r="U749" t="s">
        <v>117</v>
      </c>
      <c r="V749" t="s">
        <v>118</v>
      </c>
      <c r="W749">
        <v>7</v>
      </c>
      <c r="X749">
        <v>7</v>
      </c>
      <c r="Y749">
        <v>1880</v>
      </c>
      <c r="Z749">
        <v>2003</v>
      </c>
      <c r="AA749" t="s">
        <v>237</v>
      </c>
      <c r="AB749" t="s">
        <v>120</v>
      </c>
      <c r="AC749" t="s">
        <v>229</v>
      </c>
      <c r="AD749" t="s">
        <v>229</v>
      </c>
      <c r="AE749" t="s">
        <v>143</v>
      </c>
      <c r="AF749">
        <v>0</v>
      </c>
      <c r="AG749" t="s">
        <v>123</v>
      </c>
      <c r="AH749">
        <f>IF(fun[[#This Row],[ExterQual]]="Ex",5,IF(fun[[#This Row],[ExterQual]]="Gd",4,IF(fun[[#This Row],[ExterQual]]="TA",3,IF(fun[[#This Row],[ExterQual]]="Fa",2,1))))</f>
        <v>4</v>
      </c>
      <c r="AI749" t="s">
        <v>124</v>
      </c>
      <c r="AJ749">
        <f>IF(fun[[#This Row],[ExterCond]]="Ex",5,IF(fun[[#This Row],[ExterCond]]="Gd",4,IF(fun[[#This Row],[ExterCond]]="TA",3,IF(fun[[#This Row],[ExterCond]]="Fa",2,1))))</f>
        <v>3</v>
      </c>
      <c r="AK749" t="s">
        <v>163</v>
      </c>
      <c r="AL749" t="s">
        <v>124</v>
      </c>
      <c r="AM749">
        <f>IF(fun[[#This Row],[BsmtQual]]="Ex",5,IF(fun[[#This Row],[BsmtQual]]="Gd",4,IF(fun[[#This Row],[BsmtQual]]="TA",3,IF(fun[[#This Row],[BsmtQual]]="Fa",2,IF(fun[[#This Row],[BsmtQual]]="Po",1,0)))))</f>
        <v>3</v>
      </c>
      <c r="AN749" t="s">
        <v>173</v>
      </c>
      <c r="AO749">
        <f>IF(fun[[#This Row],[BsmtCond]]="Ex",5,IF(fun[[#This Row],[BsmtCond]]="Gd",4,IF(fun[[#This Row],[BsmtCond]]="TA",3,IF(fun[[#This Row],[BsmtCond]]="Fa",2,IF(fun[[#This Row],[BsmtCond]]="Po",1,0)))))</f>
        <v>2</v>
      </c>
      <c r="AP749" t="s">
        <v>126</v>
      </c>
      <c r="AQ749">
        <f>IF(fun[[#This Row],[BsmtExposure]]="Gd",3,IF(fun[[#This Row],[BsmtExposure]]="Av",2,IF(fun[[#This Row],[BsmtExposure]]="Mn",1,0)))</f>
        <v>0</v>
      </c>
      <c r="AR749" t="s">
        <v>128</v>
      </c>
      <c r="AS749">
        <v>0</v>
      </c>
      <c r="AT749" t="s">
        <v>128</v>
      </c>
      <c r="AU749">
        <v>0</v>
      </c>
      <c r="AV749">
        <v>1240</v>
      </c>
      <c r="AW749">
        <v>1240</v>
      </c>
      <c r="AX749" t="s">
        <v>232</v>
      </c>
      <c r="AY749" t="s">
        <v>124</v>
      </c>
      <c r="AZ749">
        <f>IF(fun[[#This Row],[HeatingQC]]="Ex",5,IF(fun[[#This Row],[HeatingQC]]="Gd",4,IF(fun[[#This Row],[HeatingQC]]="TA",3,IF(fun[[#This Row],[HeatingQC]]="Fa",2,IF(fun[[#This Row],[HeatingQC]]="Po",1,0)))))</f>
        <v>3</v>
      </c>
      <c r="BA749" t="s">
        <v>203</v>
      </c>
      <c r="BB749" t="s">
        <v>132</v>
      </c>
      <c r="BC749">
        <v>1320</v>
      </c>
      <c r="BD749">
        <v>1320</v>
      </c>
      <c r="BE749">
        <v>0</v>
      </c>
      <c r="BF749">
        <v>2640</v>
      </c>
      <c r="BG749">
        <f>LOG(fun[[#This Row],[GrLivArea]])</f>
        <v>3.4216039268698313</v>
      </c>
      <c r="BH749">
        <v>0</v>
      </c>
      <c r="BI749">
        <v>0</v>
      </c>
      <c r="BJ749">
        <f>fun[[#This Row],[BsmtFullBath]]+(0.5*fun[[#This Row],[BsmtHalfBath]])</f>
        <v>0</v>
      </c>
      <c r="BK749">
        <v>1</v>
      </c>
      <c r="BL749">
        <v>1</v>
      </c>
      <c r="BM749">
        <f>fun[[#This Row],[HalfBath]]+fun[[#This Row],[TOTBaseBath]]+fun[[#This Row],[FullBath]]</f>
        <v>2</v>
      </c>
      <c r="BN749">
        <v>4</v>
      </c>
      <c r="BO749">
        <v>1</v>
      </c>
      <c r="BP749" t="s">
        <v>123</v>
      </c>
      <c r="BQ749">
        <f>IF(fun[[#This Row],[KitchenQual]]="Ex",5,IF(fun[[#This Row],[KitchenQual]]="Gd",4,IF(fun[[#This Row],[KitchenQual]]="TA",3,IF(fun[[#This Row],[KitchenQual]]="Fa",2,0))))</f>
        <v>4</v>
      </c>
      <c r="BR749">
        <v>8</v>
      </c>
      <c r="BS749" t="s">
        <v>133</v>
      </c>
      <c r="BT749">
        <v>1</v>
      </c>
      <c r="BU749" t="s">
        <v>123</v>
      </c>
      <c r="BV749">
        <f>IF(fun[[#This Row],[FireplaceQu]]="Ex",5,IF(fun[[#This Row],[FireplaceQu]]="Gd",4,IF(fun[[#This Row],[FireplaceQu]]="TA",3,IF(fun[[#This Row],[FireplaceQu]]="Fa",2,0))))</f>
        <v>4</v>
      </c>
      <c r="BW749" t="s">
        <v>153</v>
      </c>
      <c r="BX749">
        <v>1950</v>
      </c>
      <c r="BY749" t="s">
        <v>128</v>
      </c>
      <c r="BZ749">
        <v>4</v>
      </c>
      <c r="CA749">
        <v>864</v>
      </c>
      <c r="CB749" t="s">
        <v>124</v>
      </c>
      <c r="CC749">
        <f>IF(fun[[#This Row],[GarageQual]]="Ex",5,IF(fun[[#This Row],[GarageQual]]="Gd",4,IF(fun[[#This Row],[GarageQual]]="TA",3,IF(fun[[#This Row],[GarageQual]]="Fa",2,IF(fun[[#This Row],[GarageQual]]="Po",1,0)))))</f>
        <v>3</v>
      </c>
      <c r="CD749" t="s">
        <v>124</v>
      </c>
      <c r="CE749">
        <f>IF(fun[[#This Row],[GarageCond]]="Ex",5,IF(fun[[#This Row],[GarageCond]]="Gd",4,IF(fun[[#This Row],[GarageCond]]="TA",3,IF(fun[[#This Row],[GarageCond]]="Fa",2,IF(fun[[#This Row],[GarageCond]]="Po",1,0)))))</f>
        <v>3</v>
      </c>
      <c r="CF749" t="s">
        <v>203</v>
      </c>
      <c r="CG749">
        <v>181</v>
      </c>
      <c r="CH749">
        <v>0</v>
      </c>
      <c r="CI749">
        <v>386</v>
      </c>
      <c r="CJ749">
        <v>0</v>
      </c>
      <c r="CK749">
        <v>0</v>
      </c>
      <c r="CL749">
        <f>(0.5*fun[[#This Row],[WoodDeckSF]])+fun[[#This Row],[OpenPorchSF]]+(2*fun[[#This Row],[EnclosedPorch]])+(1.5*fun[[#This Row],[3SsnPorch]])+fun[[#This Row],[ScreenPorch]]</f>
        <v>862.5</v>
      </c>
      <c r="CM749">
        <v>0</v>
      </c>
      <c r="CN749" t="s">
        <v>109</v>
      </c>
      <c r="CO749">
        <f>IF(fun[[#This Row],[PoolQC]]="Ex",5,IF(fun[[#This Row],[PoolQC]]="Gd",4,IF(fun[[#This Row],[PoolQC]]="TA",3,IF(fun[[#This Row],[PoolQC]]="Fa",2,IF(fun[[#This Row],[PoolQC]]="Po",1,0)))))</f>
        <v>0</v>
      </c>
      <c r="CP749" t="s">
        <v>109</v>
      </c>
      <c r="CQ749" t="s">
        <v>109</v>
      </c>
      <c r="CR749">
        <v>0</v>
      </c>
      <c r="CS749">
        <v>5</v>
      </c>
      <c r="CT749">
        <v>2009</v>
      </c>
      <c r="CU749" t="s">
        <v>136</v>
      </c>
      <c r="CV749" t="s">
        <v>137</v>
      </c>
      <c r="CW749">
        <f>COUNTIF(fun[[#This Row],[Id]:[SaleCondition]],0)</f>
        <v>18</v>
      </c>
      <c r="CX749">
        <f>COUNTIF(fun[[#This Row],[Id]:[SaleCondition]],"NA")</f>
        <v>3</v>
      </c>
      <c r="CY749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749">
        <f>fun[NUM_ExCond]+fun[NUM_BsmtCond]+fun[NUM_GarCond]</f>
        <v>8</v>
      </c>
      <c r="DA7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125</v>
      </c>
      <c r="DB7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85</v>
      </c>
      <c r="DC749">
        <v>265979</v>
      </c>
    </row>
    <row r="750" spans="1:107" x14ac:dyDescent="0.25">
      <c r="A750">
        <v>749</v>
      </c>
      <c r="B750">
        <v>20</v>
      </c>
      <c r="C750" t="s">
        <v>107</v>
      </c>
      <c r="D750">
        <f>IF(fun[[#This Row],[MSZoning]]="RL",1,0)</f>
        <v>1</v>
      </c>
      <c r="E750">
        <f>IF(fun[[#This Row],[rl]]="RM",1,0)</f>
        <v>0</v>
      </c>
      <c r="F750">
        <f>IF(fun[[#This Row],[rm]]="RH",1,0)</f>
        <v>0</v>
      </c>
      <c r="G750">
        <f>IF(fun[[#This Row],[rh]]="C (all)",1,0)</f>
        <v>0</v>
      </c>
      <c r="H750">
        <v>59</v>
      </c>
      <c r="I750">
        <f>IF(fun[[#This Row],[LotFrontage]]="NA",0,fun[[#This Row],[LotFrontage]])</f>
        <v>59</v>
      </c>
      <c r="J750">
        <v>10593</v>
      </c>
      <c r="K750" t="s">
        <v>108</v>
      </c>
      <c r="L750" t="s">
        <v>109</v>
      </c>
      <c r="M750" t="s">
        <v>146</v>
      </c>
      <c r="N750" t="s">
        <v>111</v>
      </c>
      <c r="O750" t="s">
        <v>112</v>
      </c>
      <c r="P750" t="s">
        <v>113</v>
      </c>
      <c r="Q750" t="s">
        <v>114</v>
      </c>
      <c r="R750" t="s">
        <v>155</v>
      </c>
      <c r="S750" t="s">
        <v>116</v>
      </c>
      <c r="T750" t="s">
        <v>116</v>
      </c>
      <c r="U750" t="s">
        <v>117</v>
      </c>
      <c r="V750" t="s">
        <v>141</v>
      </c>
      <c r="W750">
        <v>7</v>
      </c>
      <c r="X750">
        <v>5</v>
      </c>
      <c r="Y750">
        <v>1996</v>
      </c>
      <c r="Z750">
        <v>1996</v>
      </c>
      <c r="AA750" t="s">
        <v>178</v>
      </c>
      <c r="AB750" t="s">
        <v>120</v>
      </c>
      <c r="AC750" t="s">
        <v>121</v>
      </c>
      <c r="AD750" t="s">
        <v>121</v>
      </c>
      <c r="AE750" t="s">
        <v>122</v>
      </c>
      <c r="AF750">
        <v>338</v>
      </c>
      <c r="AG750" t="s">
        <v>123</v>
      </c>
      <c r="AH750">
        <f>IF(fun[[#This Row],[ExterQual]]="Ex",5,IF(fun[[#This Row],[ExterQual]]="Gd",4,IF(fun[[#This Row],[ExterQual]]="TA",3,IF(fun[[#This Row],[ExterQual]]="Fa",2,1))))</f>
        <v>4</v>
      </c>
      <c r="AI750" t="s">
        <v>124</v>
      </c>
      <c r="AJ750">
        <f>IF(fun[[#This Row],[ExterCond]]="Ex",5,IF(fun[[#This Row],[ExterCond]]="Gd",4,IF(fun[[#This Row],[ExterCond]]="TA",3,IF(fun[[#This Row],[ExterCond]]="Fa",2,1))))</f>
        <v>3</v>
      </c>
      <c r="AK750" t="s">
        <v>125</v>
      </c>
      <c r="AL750" t="s">
        <v>123</v>
      </c>
      <c r="AM750">
        <f>IF(fun[[#This Row],[BsmtQual]]="Ex",5,IF(fun[[#This Row],[BsmtQual]]="Gd",4,IF(fun[[#This Row],[BsmtQual]]="TA",3,IF(fun[[#This Row],[BsmtQual]]="Fa",2,IF(fun[[#This Row],[BsmtQual]]="Po",1,0)))))</f>
        <v>4</v>
      </c>
      <c r="AN750" t="s">
        <v>124</v>
      </c>
      <c r="AO750">
        <f>IF(fun[[#This Row],[BsmtCond]]="Ex",5,IF(fun[[#This Row],[BsmtCond]]="Gd",4,IF(fun[[#This Row],[BsmtCond]]="TA",3,IF(fun[[#This Row],[BsmtCond]]="Fa",2,IF(fun[[#This Row],[BsmtCond]]="Po",1,0)))))</f>
        <v>3</v>
      </c>
      <c r="AP750" t="s">
        <v>126</v>
      </c>
      <c r="AQ750">
        <f>IF(fun[[#This Row],[BsmtExposure]]="Gd",3,IF(fun[[#This Row],[BsmtExposure]]="Av",2,IF(fun[[#This Row],[BsmtExposure]]="Mn",1,0)))</f>
        <v>0</v>
      </c>
      <c r="AR750" t="s">
        <v>127</v>
      </c>
      <c r="AS750">
        <v>919</v>
      </c>
      <c r="AT750" t="s">
        <v>128</v>
      </c>
      <c r="AU750">
        <v>0</v>
      </c>
      <c r="AV750">
        <v>801</v>
      </c>
      <c r="AW750">
        <v>1720</v>
      </c>
      <c r="AX750" t="s">
        <v>129</v>
      </c>
      <c r="AY750" t="s">
        <v>130</v>
      </c>
      <c r="AZ750">
        <f>IF(fun[[#This Row],[HeatingQC]]="Ex",5,IF(fun[[#This Row],[HeatingQC]]="Gd",4,IF(fun[[#This Row],[HeatingQC]]="TA",3,IF(fun[[#This Row],[HeatingQC]]="Fa",2,IF(fun[[#This Row],[HeatingQC]]="Po",1,0)))))</f>
        <v>5</v>
      </c>
      <c r="BA750" t="s">
        <v>131</v>
      </c>
      <c r="BB750" t="s">
        <v>132</v>
      </c>
      <c r="BC750">
        <v>1720</v>
      </c>
      <c r="BD750">
        <v>0</v>
      </c>
      <c r="BE750">
        <v>0</v>
      </c>
      <c r="BF750">
        <v>1720</v>
      </c>
      <c r="BG750">
        <f>LOG(fun[[#This Row],[GrLivArea]])</f>
        <v>3.2355284469075487</v>
      </c>
      <c r="BH750">
        <v>1</v>
      </c>
      <c r="BI750">
        <v>0</v>
      </c>
      <c r="BJ750">
        <f>fun[[#This Row],[BsmtFullBath]]+(0.5*fun[[#This Row],[BsmtHalfBath]])</f>
        <v>1</v>
      </c>
      <c r="BK750">
        <v>2</v>
      </c>
      <c r="BL750">
        <v>0</v>
      </c>
      <c r="BM750">
        <f>fun[[#This Row],[HalfBath]]+fun[[#This Row],[TOTBaseBath]]+fun[[#This Row],[FullBath]]</f>
        <v>3</v>
      </c>
      <c r="BN750">
        <v>3</v>
      </c>
      <c r="BO750">
        <v>1</v>
      </c>
      <c r="BP750" t="s">
        <v>123</v>
      </c>
      <c r="BQ750">
        <f>IF(fun[[#This Row],[KitchenQual]]="Ex",5,IF(fun[[#This Row],[KitchenQual]]="Gd",4,IF(fun[[#This Row],[KitchenQual]]="TA",3,IF(fun[[#This Row],[KitchenQual]]="Fa",2,0))))</f>
        <v>4</v>
      </c>
      <c r="BR750">
        <v>7</v>
      </c>
      <c r="BS750" t="s">
        <v>133</v>
      </c>
      <c r="BT750">
        <v>1</v>
      </c>
      <c r="BU750" t="s">
        <v>124</v>
      </c>
      <c r="BV750">
        <f>IF(fun[[#This Row],[FireplaceQu]]="Ex",5,IF(fun[[#This Row],[FireplaceQu]]="Gd",4,IF(fun[[#This Row],[FireplaceQu]]="TA",3,IF(fun[[#This Row],[FireplaceQu]]="Fa",2,0))))</f>
        <v>3</v>
      </c>
      <c r="BW750" t="s">
        <v>134</v>
      </c>
      <c r="BX750">
        <v>1996</v>
      </c>
      <c r="BY750" t="s">
        <v>183</v>
      </c>
      <c r="BZ750">
        <v>2</v>
      </c>
      <c r="CA750">
        <v>527</v>
      </c>
      <c r="CB750" t="s">
        <v>124</v>
      </c>
      <c r="CC750">
        <f>IF(fun[[#This Row],[GarageQual]]="Ex",5,IF(fun[[#This Row],[GarageQual]]="Gd",4,IF(fun[[#This Row],[GarageQual]]="TA",3,IF(fun[[#This Row],[GarageQual]]="Fa",2,IF(fun[[#This Row],[GarageQual]]="Po",1,0)))))</f>
        <v>3</v>
      </c>
      <c r="CD750" t="s">
        <v>124</v>
      </c>
      <c r="CE750">
        <f>IF(fun[[#This Row],[GarageCond]]="Ex",5,IF(fun[[#This Row],[GarageCond]]="Gd",4,IF(fun[[#This Row],[GarageCond]]="TA",3,IF(fun[[#This Row],[GarageCond]]="Fa",2,IF(fun[[#This Row],[GarageCond]]="Po",1,0)))))</f>
        <v>3</v>
      </c>
      <c r="CF750" t="s">
        <v>131</v>
      </c>
      <c r="CG750">
        <v>240</v>
      </c>
      <c r="CH750">
        <v>56</v>
      </c>
      <c r="CI750">
        <v>154</v>
      </c>
      <c r="CJ750">
        <v>0</v>
      </c>
      <c r="CK750">
        <v>0</v>
      </c>
      <c r="CL750">
        <f>(0.5*fun[[#This Row],[WoodDeckSF]])+fun[[#This Row],[OpenPorchSF]]+(2*fun[[#This Row],[EnclosedPorch]])+(1.5*fun[[#This Row],[3SsnPorch]])+fun[[#This Row],[ScreenPorch]]</f>
        <v>484</v>
      </c>
      <c r="CM750">
        <v>0</v>
      </c>
      <c r="CN750" t="s">
        <v>109</v>
      </c>
      <c r="CO750">
        <f>IF(fun[[#This Row],[PoolQC]]="Ex",5,IF(fun[[#This Row],[PoolQC]]="Gd",4,IF(fun[[#This Row],[PoolQC]]="TA",3,IF(fun[[#This Row],[PoolQC]]="Fa",2,IF(fun[[#This Row],[PoolQC]]="Po",1,0)))))</f>
        <v>0</v>
      </c>
      <c r="CP750" t="s">
        <v>109</v>
      </c>
      <c r="CQ750" t="s">
        <v>109</v>
      </c>
      <c r="CR750">
        <v>0</v>
      </c>
      <c r="CS750">
        <v>3</v>
      </c>
      <c r="CT750">
        <v>2010</v>
      </c>
      <c r="CU750" t="s">
        <v>136</v>
      </c>
      <c r="CV750" t="s">
        <v>137</v>
      </c>
      <c r="CW750">
        <f>COUNTIF(fun[[#This Row],[Id]:[SaleCondition]],0)</f>
        <v>14</v>
      </c>
      <c r="CX750">
        <f>COUNTIF(fun[[#This Row],[Id]:[SaleCondition]],"NA")</f>
        <v>4</v>
      </c>
      <c r="CY750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750">
        <f>fun[NUM_ExCond]+fun[NUM_BsmtCond]+fun[NUM_GarCond]</f>
        <v>9</v>
      </c>
      <c r="DA7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7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750">
        <v>260400</v>
      </c>
    </row>
    <row r="751" spans="1:107" x14ac:dyDescent="0.25">
      <c r="A751">
        <v>750</v>
      </c>
      <c r="B751">
        <v>50</v>
      </c>
      <c r="C751" t="s">
        <v>107</v>
      </c>
      <c r="D751">
        <f>IF(fun[[#This Row],[MSZoning]]="RL",1,0)</f>
        <v>1</v>
      </c>
      <c r="E751">
        <f>IF(fun[[#This Row],[rl]]="RM",1,0)</f>
        <v>0</v>
      </c>
      <c r="F751">
        <f>IF(fun[[#This Row],[rm]]="RH",1,0)</f>
        <v>0</v>
      </c>
      <c r="G751">
        <f>IF(fun[[#This Row],[rh]]="C (all)",1,0)</f>
        <v>0</v>
      </c>
      <c r="H751">
        <v>50</v>
      </c>
      <c r="I751">
        <f>IF(fun[[#This Row],[LotFrontage]]="NA",0,fun[[#This Row],[LotFrontage]])</f>
        <v>50</v>
      </c>
      <c r="J751">
        <v>8405</v>
      </c>
      <c r="K751" t="s">
        <v>108</v>
      </c>
      <c r="L751" t="s">
        <v>109</v>
      </c>
      <c r="M751" t="s">
        <v>110</v>
      </c>
      <c r="N751" t="s">
        <v>111</v>
      </c>
      <c r="O751" t="s">
        <v>112</v>
      </c>
      <c r="P751" t="s">
        <v>113</v>
      </c>
      <c r="Q751" t="s">
        <v>114</v>
      </c>
      <c r="R751" t="s">
        <v>211</v>
      </c>
      <c r="S751" t="s">
        <v>116</v>
      </c>
      <c r="T751" t="s">
        <v>116</v>
      </c>
      <c r="U751" t="s">
        <v>117</v>
      </c>
      <c r="V751" t="s">
        <v>158</v>
      </c>
      <c r="W751">
        <v>4</v>
      </c>
      <c r="X751">
        <v>3</v>
      </c>
      <c r="Y751">
        <v>1945</v>
      </c>
      <c r="Z751">
        <v>1950</v>
      </c>
      <c r="AA751" t="s">
        <v>119</v>
      </c>
      <c r="AB751" t="s">
        <v>120</v>
      </c>
      <c r="AC751" t="s">
        <v>181</v>
      </c>
      <c r="AD751" t="s">
        <v>151</v>
      </c>
      <c r="AE751" t="s">
        <v>143</v>
      </c>
      <c r="AF751">
        <v>0</v>
      </c>
      <c r="AG751" t="s">
        <v>124</v>
      </c>
      <c r="AH751">
        <f>IF(fun[[#This Row],[ExterQual]]="Ex",5,IF(fun[[#This Row],[ExterQual]]="Gd",4,IF(fun[[#This Row],[ExterQual]]="TA",3,IF(fun[[#This Row],[ExterQual]]="Fa",2,1))))</f>
        <v>3</v>
      </c>
      <c r="AI751" t="s">
        <v>124</v>
      </c>
      <c r="AJ751">
        <f>IF(fun[[#This Row],[ExterCond]]="Ex",5,IF(fun[[#This Row],[ExterCond]]="Gd",4,IF(fun[[#This Row],[ExterCond]]="TA",3,IF(fun[[#This Row],[ExterCond]]="Fa",2,1))))</f>
        <v>3</v>
      </c>
      <c r="AK751" t="s">
        <v>194</v>
      </c>
      <c r="AL751" t="s">
        <v>109</v>
      </c>
      <c r="AM751">
        <f>IF(fun[[#This Row],[BsmtQual]]="Ex",5,IF(fun[[#This Row],[BsmtQual]]="Gd",4,IF(fun[[#This Row],[BsmtQual]]="TA",3,IF(fun[[#This Row],[BsmtQual]]="Fa",2,IF(fun[[#This Row],[BsmtQual]]="Po",1,0)))))</f>
        <v>0</v>
      </c>
      <c r="AN751" t="s">
        <v>109</v>
      </c>
      <c r="AO751">
        <f>IF(fun[[#This Row],[BsmtCond]]="Ex",5,IF(fun[[#This Row],[BsmtCond]]="Gd",4,IF(fun[[#This Row],[BsmtCond]]="TA",3,IF(fun[[#This Row],[BsmtCond]]="Fa",2,IF(fun[[#This Row],[BsmtCond]]="Po",1,0)))))</f>
        <v>0</v>
      </c>
      <c r="AP751" t="s">
        <v>109</v>
      </c>
      <c r="AQ751">
        <f>IF(fun[[#This Row],[BsmtExposure]]="Gd",3,IF(fun[[#This Row],[BsmtExposure]]="Av",2,IF(fun[[#This Row],[BsmtExposure]]="Mn",1,0)))</f>
        <v>0</v>
      </c>
      <c r="AR751" t="s">
        <v>109</v>
      </c>
      <c r="AS751">
        <v>0</v>
      </c>
      <c r="AT751" t="s">
        <v>109</v>
      </c>
      <c r="AU751">
        <v>0</v>
      </c>
      <c r="AV751">
        <v>0</v>
      </c>
      <c r="AW751">
        <v>0</v>
      </c>
      <c r="AX751" t="s">
        <v>266</v>
      </c>
      <c r="AY751" t="s">
        <v>124</v>
      </c>
      <c r="AZ751">
        <f>IF(fun[[#This Row],[HeatingQC]]="Ex",5,IF(fun[[#This Row],[HeatingQC]]="Gd",4,IF(fun[[#This Row],[HeatingQC]]="TA",3,IF(fun[[#This Row],[HeatingQC]]="Fa",2,IF(fun[[#This Row],[HeatingQC]]="Po",1,0)))))</f>
        <v>3</v>
      </c>
      <c r="BA751" t="s">
        <v>203</v>
      </c>
      <c r="BB751" t="s">
        <v>171</v>
      </c>
      <c r="BC751">
        <v>1088</v>
      </c>
      <c r="BD751">
        <v>441</v>
      </c>
      <c r="BE751">
        <v>0</v>
      </c>
      <c r="BF751">
        <v>1529</v>
      </c>
      <c r="BG751">
        <f>LOG(fun[[#This Row],[GrLivArea]])</f>
        <v>3.1844074854123203</v>
      </c>
      <c r="BH751">
        <v>0</v>
      </c>
      <c r="BI751">
        <v>0</v>
      </c>
      <c r="BJ751">
        <f>fun[[#This Row],[BsmtFullBath]]+(0.5*fun[[#This Row],[BsmtHalfBath]])</f>
        <v>0</v>
      </c>
      <c r="BK751">
        <v>2</v>
      </c>
      <c r="BL751">
        <v>0</v>
      </c>
      <c r="BM751">
        <f>fun[[#This Row],[HalfBath]]+fun[[#This Row],[TOTBaseBath]]+fun[[#This Row],[FullBath]]</f>
        <v>2</v>
      </c>
      <c r="BN751">
        <v>4</v>
      </c>
      <c r="BO751">
        <v>1</v>
      </c>
      <c r="BP751" t="s">
        <v>124</v>
      </c>
      <c r="BQ751">
        <f>IF(fun[[#This Row],[KitchenQual]]="Ex",5,IF(fun[[#This Row],[KitchenQual]]="Gd",4,IF(fun[[#This Row],[KitchenQual]]="TA",3,IF(fun[[#This Row],[KitchenQual]]="Fa",2,0))))</f>
        <v>3</v>
      </c>
      <c r="BR751">
        <v>9</v>
      </c>
      <c r="BS751" t="s">
        <v>220</v>
      </c>
      <c r="BT751">
        <v>0</v>
      </c>
      <c r="BU751" t="s">
        <v>109</v>
      </c>
      <c r="BV751">
        <f>IF(fun[[#This Row],[FireplaceQu]]="Ex",5,IF(fun[[#This Row],[FireplaceQu]]="Gd",4,IF(fun[[#This Row],[FireplaceQu]]="TA",3,IF(fun[[#This Row],[FireplaceQu]]="Fa",2,0))))</f>
        <v>0</v>
      </c>
      <c r="BW751" t="s">
        <v>153</v>
      </c>
      <c r="BX751">
        <v>1945</v>
      </c>
      <c r="BY751" t="s">
        <v>128</v>
      </c>
      <c r="BZ751">
        <v>1</v>
      </c>
      <c r="CA751">
        <v>240</v>
      </c>
      <c r="CB751" t="s">
        <v>124</v>
      </c>
      <c r="CC751">
        <f>IF(fun[[#This Row],[GarageQual]]="Ex",5,IF(fun[[#This Row],[GarageQual]]="Gd",4,IF(fun[[#This Row],[GarageQual]]="TA",3,IF(fun[[#This Row],[GarageQual]]="Fa",2,IF(fun[[#This Row],[GarageQual]]="Po",1,0)))))</f>
        <v>3</v>
      </c>
      <c r="CD751" t="s">
        <v>124</v>
      </c>
      <c r="CE751">
        <f>IF(fun[[#This Row],[GarageCond]]="Ex",5,IF(fun[[#This Row],[GarageCond]]="Gd",4,IF(fun[[#This Row],[GarageCond]]="TA",3,IF(fun[[#This Row],[GarageCond]]="Fa",2,IF(fun[[#This Row],[GarageCond]]="Po",1,0)))))</f>
        <v>3</v>
      </c>
      <c r="CF751" t="s">
        <v>203</v>
      </c>
      <c r="CG751">
        <v>92</v>
      </c>
      <c r="CH751">
        <v>0</v>
      </c>
      <c r="CI751">
        <v>185</v>
      </c>
      <c r="CJ751">
        <v>0</v>
      </c>
      <c r="CK751">
        <v>0</v>
      </c>
      <c r="CL751">
        <f>(0.5*fun[[#This Row],[WoodDeckSF]])+fun[[#This Row],[OpenPorchSF]]+(2*fun[[#This Row],[EnclosedPorch]])+(1.5*fun[[#This Row],[3SsnPorch]])+fun[[#This Row],[ScreenPorch]]</f>
        <v>416</v>
      </c>
      <c r="CM751">
        <v>0</v>
      </c>
      <c r="CN751" t="s">
        <v>109</v>
      </c>
      <c r="CO751">
        <f>IF(fun[[#This Row],[PoolQC]]="Ex",5,IF(fun[[#This Row],[PoolQC]]="Gd",4,IF(fun[[#This Row],[PoolQC]]="TA",3,IF(fun[[#This Row],[PoolQC]]="Fa",2,IF(fun[[#This Row],[PoolQC]]="Po",1,0)))))</f>
        <v>0</v>
      </c>
      <c r="CP751" t="s">
        <v>109</v>
      </c>
      <c r="CQ751" t="s">
        <v>109</v>
      </c>
      <c r="CR751">
        <v>0</v>
      </c>
      <c r="CS751">
        <v>4</v>
      </c>
      <c r="CT751">
        <v>2009</v>
      </c>
      <c r="CU751" t="s">
        <v>136</v>
      </c>
      <c r="CV751" t="s">
        <v>137</v>
      </c>
      <c r="CW751">
        <f>COUNTIF(fun[[#This Row],[Id]:[SaleCondition]],0)</f>
        <v>24</v>
      </c>
      <c r="CX751">
        <f>COUNTIF(fun[[#This Row],[Id]:[SaleCondition]],"NA")</f>
        <v>10</v>
      </c>
      <c r="CY751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751">
        <f>fun[NUM_ExCond]+fun[NUM_BsmtCond]+fun[NUM_GarCond]</f>
        <v>6</v>
      </c>
      <c r="DA7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45</v>
      </c>
      <c r="DB7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30.75</v>
      </c>
      <c r="DC751">
        <v>98000</v>
      </c>
    </row>
    <row r="752" spans="1:107" x14ac:dyDescent="0.25">
      <c r="A752">
        <v>751</v>
      </c>
      <c r="B752">
        <v>50</v>
      </c>
      <c r="C752" t="s">
        <v>168</v>
      </c>
      <c r="D752">
        <f>IF(fun[[#This Row],[MSZoning]]="RL",1,0)</f>
        <v>0</v>
      </c>
      <c r="E752">
        <f>IF(fun[[#This Row],[rl]]="RM",1,0)</f>
        <v>0</v>
      </c>
      <c r="F752">
        <f>IF(fun[[#This Row],[rm]]="RH",1,0)</f>
        <v>0</v>
      </c>
      <c r="G752">
        <f>IF(fun[[#This Row],[rh]]="C (all)",1,0)</f>
        <v>0</v>
      </c>
      <c r="H752">
        <v>55</v>
      </c>
      <c r="I752">
        <f>IF(fun[[#This Row],[LotFrontage]]="NA",0,fun[[#This Row],[LotFrontage]])</f>
        <v>55</v>
      </c>
      <c r="J752">
        <v>8800</v>
      </c>
      <c r="K752" t="s">
        <v>108</v>
      </c>
      <c r="L752" t="s">
        <v>200</v>
      </c>
      <c r="M752" t="s">
        <v>110</v>
      </c>
      <c r="N752" t="s">
        <v>111</v>
      </c>
      <c r="O752" t="s">
        <v>112</v>
      </c>
      <c r="P752" t="s">
        <v>148</v>
      </c>
      <c r="Q752" t="s">
        <v>114</v>
      </c>
      <c r="R752" t="s">
        <v>169</v>
      </c>
      <c r="S752" t="s">
        <v>116</v>
      </c>
      <c r="T752" t="s">
        <v>116</v>
      </c>
      <c r="U752" t="s">
        <v>117</v>
      </c>
      <c r="V752" t="s">
        <v>158</v>
      </c>
      <c r="W752">
        <v>4</v>
      </c>
      <c r="X752">
        <v>7</v>
      </c>
      <c r="Y752">
        <v>1910</v>
      </c>
      <c r="Z752">
        <v>2004</v>
      </c>
      <c r="AA752" t="s">
        <v>119</v>
      </c>
      <c r="AB752" t="s">
        <v>120</v>
      </c>
      <c r="AC752" t="s">
        <v>150</v>
      </c>
      <c r="AD752" t="s">
        <v>150</v>
      </c>
      <c r="AE752" t="s">
        <v>143</v>
      </c>
      <c r="AF752">
        <v>0</v>
      </c>
      <c r="AG752" t="s">
        <v>124</v>
      </c>
      <c r="AH752">
        <f>IF(fun[[#This Row],[ExterQual]]="Ex",5,IF(fun[[#This Row],[ExterQual]]="Gd",4,IF(fun[[#This Row],[ExterQual]]="TA",3,IF(fun[[#This Row],[ExterQual]]="Fa",2,1))))</f>
        <v>3</v>
      </c>
      <c r="AI752" t="s">
        <v>124</v>
      </c>
      <c r="AJ752">
        <f>IF(fun[[#This Row],[ExterCond]]="Ex",5,IF(fun[[#This Row],[ExterCond]]="Gd",4,IF(fun[[#This Row],[ExterCond]]="TA",3,IF(fun[[#This Row],[ExterCond]]="Fa",2,1))))</f>
        <v>3</v>
      </c>
      <c r="AK752" t="s">
        <v>152</v>
      </c>
      <c r="AL752" t="s">
        <v>124</v>
      </c>
      <c r="AM752">
        <f>IF(fun[[#This Row],[BsmtQual]]="Ex",5,IF(fun[[#This Row],[BsmtQual]]="Gd",4,IF(fun[[#This Row],[BsmtQual]]="TA",3,IF(fun[[#This Row],[BsmtQual]]="Fa",2,IF(fun[[#This Row],[BsmtQual]]="Po",1,0)))))</f>
        <v>3</v>
      </c>
      <c r="AN752" t="s">
        <v>173</v>
      </c>
      <c r="AO752">
        <f>IF(fun[[#This Row],[BsmtCond]]="Ex",5,IF(fun[[#This Row],[BsmtCond]]="Gd",4,IF(fun[[#This Row],[BsmtCond]]="TA",3,IF(fun[[#This Row],[BsmtCond]]="Fa",2,IF(fun[[#This Row],[BsmtCond]]="Po",1,0)))))</f>
        <v>2</v>
      </c>
      <c r="AP752" t="s">
        <v>126</v>
      </c>
      <c r="AQ752">
        <f>IF(fun[[#This Row],[BsmtExposure]]="Gd",3,IF(fun[[#This Row],[BsmtExposure]]="Av",2,IF(fun[[#This Row],[BsmtExposure]]="Mn",1,0)))</f>
        <v>0</v>
      </c>
      <c r="AR752" t="s">
        <v>128</v>
      </c>
      <c r="AS752">
        <v>0</v>
      </c>
      <c r="AT752" t="s">
        <v>128</v>
      </c>
      <c r="AU752">
        <v>0</v>
      </c>
      <c r="AV752">
        <v>576</v>
      </c>
      <c r="AW752">
        <v>576</v>
      </c>
      <c r="AX752" t="s">
        <v>129</v>
      </c>
      <c r="AY752" t="s">
        <v>123</v>
      </c>
      <c r="AZ752">
        <f>IF(fun[[#This Row],[HeatingQC]]="Ex",5,IF(fun[[#This Row],[HeatingQC]]="Gd",4,IF(fun[[#This Row],[HeatingQC]]="TA",3,IF(fun[[#This Row],[HeatingQC]]="Fa",2,IF(fun[[#This Row],[HeatingQC]]="Po",1,0)))))</f>
        <v>4</v>
      </c>
      <c r="BA752" t="s">
        <v>131</v>
      </c>
      <c r="BB752" t="s">
        <v>132</v>
      </c>
      <c r="BC752">
        <v>792</v>
      </c>
      <c r="BD752">
        <v>348</v>
      </c>
      <c r="BE752">
        <v>0</v>
      </c>
      <c r="BF752">
        <v>1140</v>
      </c>
      <c r="BG752">
        <f>LOG(fun[[#This Row],[GrLivArea]])</f>
        <v>3.0569048513364727</v>
      </c>
      <c r="BH752">
        <v>0</v>
      </c>
      <c r="BI752">
        <v>0</v>
      </c>
      <c r="BJ752">
        <f>fun[[#This Row],[BsmtFullBath]]+(0.5*fun[[#This Row],[BsmtHalfBath]])</f>
        <v>0</v>
      </c>
      <c r="BK752">
        <v>1</v>
      </c>
      <c r="BL752">
        <v>0</v>
      </c>
      <c r="BM752">
        <f>fun[[#This Row],[HalfBath]]+fun[[#This Row],[TOTBaseBath]]+fun[[#This Row],[FullBath]]</f>
        <v>1</v>
      </c>
      <c r="BN752">
        <v>3</v>
      </c>
      <c r="BO752">
        <v>1</v>
      </c>
      <c r="BP752" t="s">
        <v>124</v>
      </c>
      <c r="BQ752">
        <f>IF(fun[[#This Row],[KitchenQual]]="Ex",5,IF(fun[[#This Row],[KitchenQual]]="Gd",4,IF(fun[[#This Row],[KitchenQual]]="TA",3,IF(fun[[#This Row],[KitchenQual]]="Fa",2,0))))</f>
        <v>3</v>
      </c>
      <c r="BR752">
        <v>7</v>
      </c>
      <c r="BS752" t="s">
        <v>250</v>
      </c>
      <c r="BT752">
        <v>0</v>
      </c>
      <c r="BU752" t="s">
        <v>109</v>
      </c>
      <c r="BV752">
        <f>IF(fun[[#This Row],[FireplaceQu]]="Ex",5,IF(fun[[#This Row],[FireplaceQu]]="Gd",4,IF(fun[[#This Row],[FireplaceQu]]="TA",3,IF(fun[[#This Row],[FireplaceQu]]="Fa",2,0))))</f>
        <v>0</v>
      </c>
      <c r="BW752" t="s">
        <v>109</v>
      </c>
      <c r="BX752" t="s">
        <v>109</v>
      </c>
      <c r="BY752" t="s">
        <v>109</v>
      </c>
      <c r="BZ752">
        <v>0</v>
      </c>
      <c r="CA752">
        <v>0</v>
      </c>
      <c r="CB752" t="s">
        <v>109</v>
      </c>
      <c r="CC752">
        <f>IF(fun[[#This Row],[GarageQual]]="Ex",5,IF(fun[[#This Row],[GarageQual]]="Gd",4,IF(fun[[#This Row],[GarageQual]]="TA",3,IF(fun[[#This Row],[GarageQual]]="Fa",2,IF(fun[[#This Row],[GarageQual]]="Po",1,0)))))</f>
        <v>0</v>
      </c>
      <c r="CD752" t="s">
        <v>109</v>
      </c>
      <c r="CE752">
        <f>IF(fun[[#This Row],[GarageCond]]="Ex",5,IF(fun[[#This Row],[GarageCond]]="Gd",4,IF(fun[[#This Row],[GarageCond]]="TA",3,IF(fun[[#This Row],[GarageCond]]="Fa",2,IF(fun[[#This Row],[GarageCond]]="Po",1,0)))))</f>
        <v>0</v>
      </c>
      <c r="CF752" t="s">
        <v>203</v>
      </c>
      <c r="CG752">
        <v>0</v>
      </c>
      <c r="CH752">
        <v>160</v>
      </c>
      <c r="CI752">
        <v>0</v>
      </c>
      <c r="CJ752">
        <v>0</v>
      </c>
      <c r="CK752">
        <v>0</v>
      </c>
      <c r="CL752">
        <f>(0.5*fun[[#This Row],[WoodDeckSF]])+fun[[#This Row],[OpenPorchSF]]+(2*fun[[#This Row],[EnclosedPorch]])+(1.5*fun[[#This Row],[3SsnPorch]])+fun[[#This Row],[ScreenPorch]]</f>
        <v>160</v>
      </c>
      <c r="CM752">
        <v>0</v>
      </c>
      <c r="CN752" t="s">
        <v>109</v>
      </c>
      <c r="CO752">
        <f>IF(fun[[#This Row],[PoolQC]]="Ex",5,IF(fun[[#This Row],[PoolQC]]="Gd",4,IF(fun[[#This Row],[PoolQC]]="TA",3,IF(fun[[#This Row],[PoolQC]]="Fa",2,IF(fun[[#This Row],[PoolQC]]="Po",1,0)))))</f>
        <v>0</v>
      </c>
      <c r="CP752" t="s">
        <v>109</v>
      </c>
      <c r="CQ752" t="s">
        <v>109</v>
      </c>
      <c r="CR752">
        <v>0</v>
      </c>
      <c r="CS752">
        <v>6</v>
      </c>
      <c r="CT752">
        <v>2010</v>
      </c>
      <c r="CU752" t="s">
        <v>136</v>
      </c>
      <c r="CV752" t="s">
        <v>137</v>
      </c>
      <c r="CW752">
        <f>COUNTIF(fun[[#This Row],[Id]:[SaleCondition]],0)</f>
        <v>26</v>
      </c>
      <c r="CX752">
        <f>COUNTIF(fun[[#This Row],[Id]:[SaleCondition]],"NA")</f>
        <v>9</v>
      </c>
      <c r="CY752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752">
        <f>fun[NUM_ExCond]+fun[NUM_BsmtCond]+fun[NUM_GarCond]</f>
        <v>5</v>
      </c>
      <c r="DA7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60</v>
      </c>
      <c r="DB7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47.5</v>
      </c>
      <c r="DC752">
        <v>96500</v>
      </c>
    </row>
    <row r="753" spans="1:107" x14ac:dyDescent="0.25">
      <c r="A753">
        <v>752</v>
      </c>
      <c r="B753">
        <v>60</v>
      </c>
      <c r="C753" t="s">
        <v>107</v>
      </c>
      <c r="D753">
        <f>IF(fun[[#This Row],[MSZoning]]="RL",1,0)</f>
        <v>1</v>
      </c>
      <c r="E753">
        <f>IF(fun[[#This Row],[rl]]="RM",1,0)</f>
        <v>0</v>
      </c>
      <c r="F753">
        <f>IF(fun[[#This Row],[rm]]="RH",1,0)</f>
        <v>0</v>
      </c>
      <c r="G753">
        <f>IF(fun[[#This Row],[rh]]="C (all)",1,0)</f>
        <v>0</v>
      </c>
      <c r="H753" t="s">
        <v>109</v>
      </c>
      <c r="I753">
        <f>IF(fun[[#This Row],[LotFrontage]]="NA",0,fun[[#This Row],[LotFrontage]])</f>
        <v>0</v>
      </c>
      <c r="J753">
        <v>7750</v>
      </c>
      <c r="K753" t="s">
        <v>108</v>
      </c>
      <c r="L753" t="s">
        <v>109</v>
      </c>
      <c r="M753" t="s">
        <v>110</v>
      </c>
      <c r="N753" t="s">
        <v>111</v>
      </c>
      <c r="O753" t="s">
        <v>112</v>
      </c>
      <c r="P753" t="s">
        <v>113</v>
      </c>
      <c r="Q753" t="s">
        <v>114</v>
      </c>
      <c r="R753" t="s">
        <v>219</v>
      </c>
      <c r="S753" t="s">
        <v>228</v>
      </c>
      <c r="T753" t="s">
        <v>116</v>
      </c>
      <c r="U753" t="s">
        <v>117</v>
      </c>
      <c r="V753" t="s">
        <v>118</v>
      </c>
      <c r="W753">
        <v>7</v>
      </c>
      <c r="X753">
        <v>5</v>
      </c>
      <c r="Y753">
        <v>2003</v>
      </c>
      <c r="Z753">
        <v>2003</v>
      </c>
      <c r="AA753" t="s">
        <v>119</v>
      </c>
      <c r="AB753" t="s">
        <v>120</v>
      </c>
      <c r="AC753" t="s">
        <v>121</v>
      </c>
      <c r="AD753" t="s">
        <v>121</v>
      </c>
      <c r="AE753" t="s">
        <v>143</v>
      </c>
      <c r="AF753">
        <v>0</v>
      </c>
      <c r="AG753" t="s">
        <v>123</v>
      </c>
      <c r="AH753">
        <f>IF(fun[[#This Row],[ExterQual]]="Ex",5,IF(fun[[#This Row],[ExterQual]]="Gd",4,IF(fun[[#This Row],[ExterQual]]="TA",3,IF(fun[[#This Row],[ExterQual]]="Fa",2,1))))</f>
        <v>4</v>
      </c>
      <c r="AI753" t="s">
        <v>124</v>
      </c>
      <c r="AJ753">
        <f>IF(fun[[#This Row],[ExterCond]]="Ex",5,IF(fun[[#This Row],[ExterCond]]="Gd",4,IF(fun[[#This Row],[ExterCond]]="TA",3,IF(fun[[#This Row],[ExterCond]]="Fa",2,1))))</f>
        <v>3</v>
      </c>
      <c r="AK753" t="s">
        <v>125</v>
      </c>
      <c r="AL753" t="s">
        <v>123</v>
      </c>
      <c r="AM753">
        <f>IF(fun[[#This Row],[BsmtQual]]="Ex",5,IF(fun[[#This Row],[BsmtQual]]="Gd",4,IF(fun[[#This Row],[BsmtQual]]="TA",3,IF(fun[[#This Row],[BsmtQual]]="Fa",2,IF(fun[[#This Row],[BsmtQual]]="Po",1,0)))))</f>
        <v>4</v>
      </c>
      <c r="AN753" t="s">
        <v>124</v>
      </c>
      <c r="AO753">
        <f>IF(fun[[#This Row],[BsmtCond]]="Ex",5,IF(fun[[#This Row],[BsmtCond]]="Gd",4,IF(fun[[#This Row],[BsmtCond]]="TA",3,IF(fun[[#This Row],[BsmtCond]]="Fa",2,IF(fun[[#This Row],[BsmtCond]]="Po",1,0)))))</f>
        <v>3</v>
      </c>
      <c r="AP753" t="s">
        <v>126</v>
      </c>
      <c r="AQ753">
        <f>IF(fun[[#This Row],[BsmtExposure]]="Gd",3,IF(fun[[#This Row],[BsmtExposure]]="Av",2,IF(fun[[#This Row],[BsmtExposure]]="Mn",1,0)))</f>
        <v>0</v>
      </c>
      <c r="AR753" t="s">
        <v>128</v>
      </c>
      <c r="AS753">
        <v>0</v>
      </c>
      <c r="AT753" t="s">
        <v>128</v>
      </c>
      <c r="AU753">
        <v>0</v>
      </c>
      <c r="AV753">
        <v>660</v>
      </c>
      <c r="AW753">
        <v>660</v>
      </c>
      <c r="AX753" t="s">
        <v>129</v>
      </c>
      <c r="AY753" t="s">
        <v>130</v>
      </c>
      <c r="AZ753">
        <f>IF(fun[[#This Row],[HeatingQC]]="Ex",5,IF(fun[[#This Row],[HeatingQC]]="Gd",4,IF(fun[[#This Row],[HeatingQC]]="TA",3,IF(fun[[#This Row],[HeatingQC]]="Fa",2,IF(fun[[#This Row],[HeatingQC]]="Po",1,0)))))</f>
        <v>5</v>
      </c>
      <c r="BA753" t="s">
        <v>131</v>
      </c>
      <c r="BB753" t="s">
        <v>132</v>
      </c>
      <c r="BC753">
        <v>660</v>
      </c>
      <c r="BD753">
        <v>660</v>
      </c>
      <c r="BE753">
        <v>0</v>
      </c>
      <c r="BF753">
        <v>1320</v>
      </c>
      <c r="BG753">
        <f>LOG(fun[[#This Row],[GrLivArea]])</f>
        <v>3.12057393120585</v>
      </c>
      <c r="BH753">
        <v>0</v>
      </c>
      <c r="BI753">
        <v>0</v>
      </c>
      <c r="BJ753">
        <f>fun[[#This Row],[BsmtFullBath]]+(0.5*fun[[#This Row],[BsmtHalfBath]])</f>
        <v>0</v>
      </c>
      <c r="BK753">
        <v>2</v>
      </c>
      <c r="BL753">
        <v>1</v>
      </c>
      <c r="BM753">
        <f>fun[[#This Row],[HalfBath]]+fun[[#This Row],[TOTBaseBath]]+fun[[#This Row],[FullBath]]</f>
        <v>3</v>
      </c>
      <c r="BN753">
        <v>3</v>
      </c>
      <c r="BO753">
        <v>1</v>
      </c>
      <c r="BP753" t="s">
        <v>123</v>
      </c>
      <c r="BQ753">
        <f>IF(fun[[#This Row],[KitchenQual]]="Ex",5,IF(fun[[#This Row],[KitchenQual]]="Gd",4,IF(fun[[#This Row],[KitchenQual]]="TA",3,IF(fun[[#This Row],[KitchenQual]]="Fa",2,0))))</f>
        <v>4</v>
      </c>
      <c r="BR753">
        <v>6</v>
      </c>
      <c r="BS753" t="s">
        <v>133</v>
      </c>
      <c r="BT753">
        <v>0</v>
      </c>
      <c r="BU753" t="s">
        <v>109</v>
      </c>
      <c r="BV753">
        <f>IF(fun[[#This Row],[FireplaceQu]]="Ex",5,IF(fun[[#This Row],[FireplaceQu]]="Gd",4,IF(fun[[#This Row],[FireplaceQu]]="TA",3,IF(fun[[#This Row],[FireplaceQu]]="Fa",2,0))))</f>
        <v>0</v>
      </c>
      <c r="BW753" t="s">
        <v>134</v>
      </c>
      <c r="BX753">
        <v>2003</v>
      </c>
      <c r="BY753" t="s">
        <v>183</v>
      </c>
      <c r="BZ753">
        <v>2</v>
      </c>
      <c r="CA753">
        <v>400</v>
      </c>
      <c r="CB753" t="s">
        <v>124</v>
      </c>
      <c r="CC753">
        <f>IF(fun[[#This Row],[GarageQual]]="Ex",5,IF(fun[[#This Row],[GarageQual]]="Gd",4,IF(fun[[#This Row],[GarageQual]]="TA",3,IF(fun[[#This Row],[GarageQual]]="Fa",2,IF(fun[[#This Row],[GarageQual]]="Po",1,0)))))</f>
        <v>3</v>
      </c>
      <c r="CD753" t="s">
        <v>124</v>
      </c>
      <c r="CE753">
        <f>IF(fun[[#This Row],[GarageCond]]="Ex",5,IF(fun[[#This Row],[GarageCond]]="Gd",4,IF(fun[[#This Row],[GarageCond]]="TA",3,IF(fun[[#This Row],[GarageCond]]="Fa",2,IF(fun[[#This Row],[GarageCond]]="Po",1,0)))))</f>
        <v>3</v>
      </c>
      <c r="CF753" t="s">
        <v>131</v>
      </c>
      <c r="CG753">
        <v>0</v>
      </c>
      <c r="CH753">
        <v>48</v>
      </c>
      <c r="CI753">
        <v>0</v>
      </c>
      <c r="CJ753">
        <v>0</v>
      </c>
      <c r="CK753">
        <v>0</v>
      </c>
      <c r="CL753">
        <f>(0.5*fun[[#This Row],[WoodDeckSF]])+fun[[#This Row],[OpenPorchSF]]+(2*fun[[#This Row],[EnclosedPorch]])+(1.5*fun[[#This Row],[3SsnPorch]])+fun[[#This Row],[ScreenPorch]]</f>
        <v>48</v>
      </c>
      <c r="CM753">
        <v>0</v>
      </c>
      <c r="CN753" t="s">
        <v>109</v>
      </c>
      <c r="CO753">
        <f>IF(fun[[#This Row],[PoolQC]]="Ex",5,IF(fun[[#This Row],[PoolQC]]="Gd",4,IF(fun[[#This Row],[PoolQC]]="TA",3,IF(fun[[#This Row],[PoolQC]]="Fa",2,IF(fun[[#This Row],[PoolQC]]="Po",1,0)))))</f>
        <v>0</v>
      </c>
      <c r="CP753" t="s">
        <v>109</v>
      </c>
      <c r="CQ753" t="s">
        <v>109</v>
      </c>
      <c r="CR753">
        <v>0</v>
      </c>
      <c r="CS753">
        <v>8</v>
      </c>
      <c r="CT753">
        <v>2007</v>
      </c>
      <c r="CU753" t="s">
        <v>136</v>
      </c>
      <c r="CV753" t="s">
        <v>137</v>
      </c>
      <c r="CW753">
        <f>COUNTIF(fun[[#This Row],[Id]:[SaleCondition]],0)</f>
        <v>21</v>
      </c>
      <c r="CX753">
        <f>COUNTIF(fun[[#This Row],[Id]:[SaleCondition]],"NA")</f>
        <v>6</v>
      </c>
      <c r="CY75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53">
        <f>fun[NUM_ExCond]+fun[NUM_BsmtCond]+fun[NUM_GarCond]</f>
        <v>9</v>
      </c>
      <c r="DA7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7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753">
        <v>162000</v>
      </c>
    </row>
    <row r="754" spans="1:107" x14ac:dyDescent="0.25">
      <c r="A754">
        <v>753</v>
      </c>
      <c r="B754">
        <v>20</v>
      </c>
      <c r="C754" t="s">
        <v>107</v>
      </c>
      <c r="D754">
        <f>IF(fun[[#This Row],[MSZoning]]="RL",1,0)</f>
        <v>1</v>
      </c>
      <c r="E754">
        <f>IF(fun[[#This Row],[rl]]="RM",1,0)</f>
        <v>0</v>
      </c>
      <c r="F754">
        <f>IF(fun[[#This Row],[rm]]="RH",1,0)</f>
        <v>0</v>
      </c>
      <c r="G754">
        <f>IF(fun[[#This Row],[rh]]="C (all)",1,0)</f>
        <v>0</v>
      </c>
      <c r="H754">
        <v>79</v>
      </c>
      <c r="I754">
        <f>IF(fun[[#This Row],[LotFrontage]]="NA",0,fun[[#This Row],[LotFrontage]])</f>
        <v>79</v>
      </c>
      <c r="J754">
        <v>9236</v>
      </c>
      <c r="K754" t="s">
        <v>108</v>
      </c>
      <c r="L754" t="s">
        <v>109</v>
      </c>
      <c r="M754" t="s">
        <v>146</v>
      </c>
      <c r="N754" t="s">
        <v>111</v>
      </c>
      <c r="O754" t="s">
        <v>112</v>
      </c>
      <c r="P754" t="s">
        <v>113</v>
      </c>
      <c r="Q754" t="s">
        <v>114</v>
      </c>
      <c r="R754" t="s">
        <v>115</v>
      </c>
      <c r="S754" t="s">
        <v>116</v>
      </c>
      <c r="T754" t="s">
        <v>116</v>
      </c>
      <c r="U754" t="s">
        <v>117</v>
      </c>
      <c r="V754" t="s">
        <v>141</v>
      </c>
      <c r="W754">
        <v>6</v>
      </c>
      <c r="X754">
        <v>5</v>
      </c>
      <c r="Y754">
        <v>1997</v>
      </c>
      <c r="Z754">
        <v>1997</v>
      </c>
      <c r="AA754" t="s">
        <v>119</v>
      </c>
      <c r="AB754" t="s">
        <v>120</v>
      </c>
      <c r="AC754" t="s">
        <v>121</v>
      </c>
      <c r="AD754" t="s">
        <v>121</v>
      </c>
      <c r="AE754" t="s">
        <v>143</v>
      </c>
      <c r="AF754">
        <v>0</v>
      </c>
      <c r="AG754" t="s">
        <v>124</v>
      </c>
      <c r="AH754">
        <f>IF(fun[[#This Row],[ExterQual]]="Ex",5,IF(fun[[#This Row],[ExterQual]]="Gd",4,IF(fun[[#This Row],[ExterQual]]="TA",3,IF(fun[[#This Row],[ExterQual]]="Fa",2,1))))</f>
        <v>3</v>
      </c>
      <c r="AI754" t="s">
        <v>123</v>
      </c>
      <c r="AJ754">
        <f>IF(fun[[#This Row],[ExterCond]]="Ex",5,IF(fun[[#This Row],[ExterCond]]="Gd",4,IF(fun[[#This Row],[ExterCond]]="TA",3,IF(fun[[#This Row],[ExterCond]]="Fa",2,1))))</f>
        <v>4</v>
      </c>
      <c r="AK754" t="s">
        <v>125</v>
      </c>
      <c r="AL754" t="s">
        <v>123</v>
      </c>
      <c r="AM754">
        <f>IF(fun[[#This Row],[BsmtQual]]="Ex",5,IF(fun[[#This Row],[BsmtQual]]="Gd",4,IF(fun[[#This Row],[BsmtQual]]="TA",3,IF(fun[[#This Row],[BsmtQual]]="Fa",2,IF(fun[[#This Row],[BsmtQual]]="Po",1,0)))))</f>
        <v>4</v>
      </c>
      <c r="AN754" t="s">
        <v>124</v>
      </c>
      <c r="AO754">
        <f>IF(fun[[#This Row],[BsmtCond]]="Ex",5,IF(fun[[#This Row],[BsmtCond]]="Gd",4,IF(fun[[#This Row],[BsmtCond]]="TA",3,IF(fun[[#This Row],[BsmtCond]]="Fa",2,IF(fun[[#This Row],[BsmtCond]]="Po",1,0)))))</f>
        <v>3</v>
      </c>
      <c r="AP754" t="s">
        <v>123</v>
      </c>
      <c r="AQ754">
        <f>IF(fun[[#This Row],[BsmtExposure]]="Gd",3,IF(fun[[#This Row],[BsmtExposure]]="Av",2,IF(fun[[#This Row],[BsmtExposure]]="Mn",1,0)))</f>
        <v>3</v>
      </c>
      <c r="AR754" t="s">
        <v>127</v>
      </c>
      <c r="AS754">
        <v>1200</v>
      </c>
      <c r="AT754" t="s">
        <v>128</v>
      </c>
      <c r="AU754">
        <v>0</v>
      </c>
      <c r="AV754">
        <v>279</v>
      </c>
      <c r="AW754">
        <v>1479</v>
      </c>
      <c r="AX754" t="s">
        <v>129</v>
      </c>
      <c r="AY754" t="s">
        <v>130</v>
      </c>
      <c r="AZ754">
        <f>IF(fun[[#This Row],[HeatingQC]]="Ex",5,IF(fun[[#This Row],[HeatingQC]]="Gd",4,IF(fun[[#This Row],[HeatingQC]]="TA",3,IF(fun[[#This Row],[HeatingQC]]="Fa",2,IF(fun[[#This Row],[HeatingQC]]="Po",1,0)))))</f>
        <v>5</v>
      </c>
      <c r="BA754" t="s">
        <v>131</v>
      </c>
      <c r="BB754" t="s">
        <v>132</v>
      </c>
      <c r="BC754">
        <v>1494</v>
      </c>
      <c r="BD754">
        <v>0</v>
      </c>
      <c r="BE754">
        <v>0</v>
      </c>
      <c r="BF754">
        <v>1494</v>
      </c>
      <c r="BG754">
        <f>LOG(fun[[#This Row],[GrLivArea]])</f>
        <v>3.1743505974793798</v>
      </c>
      <c r="BH754">
        <v>1</v>
      </c>
      <c r="BI754">
        <v>0</v>
      </c>
      <c r="BJ754">
        <f>fun[[#This Row],[BsmtFullBath]]+(0.5*fun[[#This Row],[BsmtHalfBath]])</f>
        <v>1</v>
      </c>
      <c r="BK754">
        <v>2</v>
      </c>
      <c r="BL754">
        <v>0</v>
      </c>
      <c r="BM754">
        <f>fun[[#This Row],[HalfBath]]+fun[[#This Row],[TOTBaseBath]]+fun[[#This Row],[FullBath]]</f>
        <v>3</v>
      </c>
      <c r="BN754">
        <v>3</v>
      </c>
      <c r="BO754">
        <v>1</v>
      </c>
      <c r="BP754" t="s">
        <v>123</v>
      </c>
      <c r="BQ754">
        <f>IF(fun[[#This Row],[KitchenQual]]="Ex",5,IF(fun[[#This Row],[KitchenQual]]="Gd",4,IF(fun[[#This Row],[KitchenQual]]="TA",3,IF(fun[[#This Row],[KitchenQual]]="Fa",2,0))))</f>
        <v>4</v>
      </c>
      <c r="BR754">
        <v>6</v>
      </c>
      <c r="BS754" t="s">
        <v>133</v>
      </c>
      <c r="BT754">
        <v>0</v>
      </c>
      <c r="BU754" t="s">
        <v>109</v>
      </c>
      <c r="BV754">
        <f>IF(fun[[#This Row],[FireplaceQu]]="Ex",5,IF(fun[[#This Row],[FireplaceQu]]="Gd",4,IF(fun[[#This Row],[FireplaceQu]]="TA",3,IF(fun[[#This Row],[FireplaceQu]]="Fa",2,0))))</f>
        <v>0</v>
      </c>
      <c r="BW754" t="s">
        <v>134</v>
      </c>
      <c r="BX754">
        <v>1997</v>
      </c>
      <c r="BY754" t="s">
        <v>135</v>
      </c>
      <c r="BZ754">
        <v>2</v>
      </c>
      <c r="CA754">
        <v>576</v>
      </c>
      <c r="CB754" t="s">
        <v>124</v>
      </c>
      <c r="CC754">
        <f>IF(fun[[#This Row],[GarageQual]]="Ex",5,IF(fun[[#This Row],[GarageQual]]="Gd",4,IF(fun[[#This Row],[GarageQual]]="TA",3,IF(fun[[#This Row],[GarageQual]]="Fa",2,IF(fun[[#This Row],[GarageQual]]="Po",1,0)))))</f>
        <v>3</v>
      </c>
      <c r="CD754" t="s">
        <v>124</v>
      </c>
      <c r="CE754">
        <f>IF(fun[[#This Row],[GarageCond]]="Ex",5,IF(fun[[#This Row],[GarageCond]]="Gd",4,IF(fun[[#This Row],[GarageCond]]="TA",3,IF(fun[[#This Row],[GarageCond]]="Fa",2,IF(fun[[#This Row],[GarageCond]]="Po",1,0)))))</f>
        <v>3</v>
      </c>
      <c r="CF754" t="s">
        <v>131</v>
      </c>
      <c r="CG754">
        <v>168</v>
      </c>
      <c r="CH754">
        <v>27</v>
      </c>
      <c r="CI754">
        <v>0</v>
      </c>
      <c r="CJ754">
        <v>0</v>
      </c>
      <c r="CK754">
        <v>0</v>
      </c>
      <c r="CL754">
        <f>(0.5*fun[[#This Row],[WoodDeckSF]])+fun[[#This Row],[OpenPorchSF]]+(2*fun[[#This Row],[EnclosedPorch]])+(1.5*fun[[#This Row],[3SsnPorch]])+fun[[#This Row],[ScreenPorch]]</f>
        <v>111</v>
      </c>
      <c r="CM754">
        <v>0</v>
      </c>
      <c r="CN754" t="s">
        <v>109</v>
      </c>
      <c r="CO754">
        <f>IF(fun[[#This Row],[PoolQC]]="Ex",5,IF(fun[[#This Row],[PoolQC]]="Gd",4,IF(fun[[#This Row],[PoolQC]]="TA",3,IF(fun[[#This Row],[PoolQC]]="Fa",2,IF(fun[[#This Row],[PoolQC]]="Po",1,0)))))</f>
        <v>0</v>
      </c>
      <c r="CP754" t="s">
        <v>109</v>
      </c>
      <c r="CQ754" t="s">
        <v>109</v>
      </c>
      <c r="CR754">
        <v>0</v>
      </c>
      <c r="CS754">
        <v>7</v>
      </c>
      <c r="CT754">
        <v>2006</v>
      </c>
      <c r="CU754" t="s">
        <v>136</v>
      </c>
      <c r="CV754" t="s">
        <v>137</v>
      </c>
      <c r="CW754">
        <f>COUNTIF(fun[[#This Row],[Id]:[SaleCondition]],0)</f>
        <v>17</v>
      </c>
      <c r="CX754">
        <f>COUNTIF(fun[[#This Row],[Id]:[SaleCondition]],"NA")</f>
        <v>5</v>
      </c>
      <c r="CY754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54">
        <f>fun[NUM_ExCond]+fun[NUM_BsmtCond]+fun[NUM_GarCond]</f>
        <v>10</v>
      </c>
      <c r="DA7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7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754">
        <v>217000</v>
      </c>
    </row>
    <row r="755" spans="1:107" x14ac:dyDescent="0.25">
      <c r="A755">
        <v>754</v>
      </c>
      <c r="B755">
        <v>60</v>
      </c>
      <c r="C755" t="s">
        <v>107</v>
      </c>
      <c r="D755">
        <f>IF(fun[[#This Row],[MSZoning]]="RL",1,0)</f>
        <v>1</v>
      </c>
      <c r="E755">
        <f>IF(fun[[#This Row],[rl]]="RM",1,0)</f>
        <v>0</v>
      </c>
      <c r="F755">
        <f>IF(fun[[#This Row],[rm]]="RH",1,0)</f>
        <v>0</v>
      </c>
      <c r="G755">
        <f>IF(fun[[#This Row],[rh]]="C (all)",1,0)</f>
        <v>0</v>
      </c>
      <c r="H755">
        <v>80</v>
      </c>
      <c r="I755">
        <f>IF(fun[[#This Row],[LotFrontage]]="NA",0,fun[[#This Row],[LotFrontage]])</f>
        <v>80</v>
      </c>
      <c r="J755">
        <v>10240</v>
      </c>
      <c r="K755" t="s">
        <v>108</v>
      </c>
      <c r="L755" t="s">
        <v>109</v>
      </c>
      <c r="M755" t="s">
        <v>110</v>
      </c>
      <c r="N755" t="s">
        <v>111</v>
      </c>
      <c r="O755" t="s">
        <v>112</v>
      </c>
      <c r="P755" t="s">
        <v>113</v>
      </c>
      <c r="Q755" t="s">
        <v>114</v>
      </c>
      <c r="R755" t="s">
        <v>180</v>
      </c>
      <c r="S755" t="s">
        <v>116</v>
      </c>
      <c r="T755" t="s">
        <v>116</v>
      </c>
      <c r="U755" t="s">
        <v>117</v>
      </c>
      <c r="V755" t="s">
        <v>118</v>
      </c>
      <c r="W755">
        <v>8</v>
      </c>
      <c r="X755">
        <v>5</v>
      </c>
      <c r="Y755">
        <v>2005</v>
      </c>
      <c r="Z755">
        <v>2005</v>
      </c>
      <c r="AA755" t="s">
        <v>119</v>
      </c>
      <c r="AB755" t="s">
        <v>120</v>
      </c>
      <c r="AC755" t="s">
        <v>121</v>
      </c>
      <c r="AD755" t="s">
        <v>121</v>
      </c>
      <c r="AE755" t="s">
        <v>122</v>
      </c>
      <c r="AF755">
        <v>178</v>
      </c>
      <c r="AG755" t="s">
        <v>123</v>
      </c>
      <c r="AH755">
        <f>IF(fun[[#This Row],[ExterQual]]="Ex",5,IF(fun[[#This Row],[ExterQual]]="Gd",4,IF(fun[[#This Row],[ExterQual]]="TA",3,IF(fun[[#This Row],[ExterQual]]="Fa",2,1))))</f>
        <v>4</v>
      </c>
      <c r="AI755" t="s">
        <v>124</v>
      </c>
      <c r="AJ755">
        <f>IF(fun[[#This Row],[ExterCond]]="Ex",5,IF(fun[[#This Row],[ExterCond]]="Gd",4,IF(fun[[#This Row],[ExterCond]]="TA",3,IF(fun[[#This Row],[ExterCond]]="Fa",2,1))))</f>
        <v>3</v>
      </c>
      <c r="AK755" t="s">
        <v>125</v>
      </c>
      <c r="AL755" t="s">
        <v>123</v>
      </c>
      <c r="AM755">
        <f>IF(fun[[#This Row],[BsmtQual]]="Ex",5,IF(fun[[#This Row],[BsmtQual]]="Gd",4,IF(fun[[#This Row],[BsmtQual]]="TA",3,IF(fun[[#This Row],[BsmtQual]]="Fa",2,IF(fun[[#This Row],[BsmtQual]]="Po",1,0)))))</f>
        <v>4</v>
      </c>
      <c r="AN755" t="s">
        <v>124</v>
      </c>
      <c r="AO755">
        <f>IF(fun[[#This Row],[BsmtCond]]="Ex",5,IF(fun[[#This Row],[BsmtCond]]="Gd",4,IF(fun[[#This Row],[BsmtCond]]="TA",3,IF(fun[[#This Row],[BsmtCond]]="Fa",2,IF(fun[[#This Row],[BsmtCond]]="Po",1,0)))))</f>
        <v>3</v>
      </c>
      <c r="AP755" t="s">
        <v>147</v>
      </c>
      <c r="AQ755">
        <f>IF(fun[[#This Row],[BsmtExposure]]="Gd",3,IF(fun[[#This Row],[BsmtExposure]]="Av",2,IF(fun[[#This Row],[BsmtExposure]]="Mn",1,0)))</f>
        <v>1</v>
      </c>
      <c r="AR755" t="s">
        <v>128</v>
      </c>
      <c r="AS755">
        <v>0</v>
      </c>
      <c r="AT755" t="s">
        <v>128</v>
      </c>
      <c r="AU755">
        <v>0</v>
      </c>
      <c r="AV755">
        <v>1030</v>
      </c>
      <c r="AW755">
        <v>1030</v>
      </c>
      <c r="AX755" t="s">
        <v>129</v>
      </c>
      <c r="AY755" t="s">
        <v>123</v>
      </c>
      <c r="AZ755">
        <f>IF(fun[[#This Row],[HeatingQC]]="Ex",5,IF(fun[[#This Row],[HeatingQC]]="Gd",4,IF(fun[[#This Row],[HeatingQC]]="TA",3,IF(fun[[#This Row],[HeatingQC]]="Fa",2,IF(fun[[#This Row],[HeatingQC]]="Po",1,0)))))</f>
        <v>4</v>
      </c>
      <c r="BA755" t="s">
        <v>131</v>
      </c>
      <c r="BB755" t="s">
        <v>132</v>
      </c>
      <c r="BC755">
        <v>1038</v>
      </c>
      <c r="BD755">
        <v>1060</v>
      </c>
      <c r="BE755">
        <v>0</v>
      </c>
      <c r="BF755">
        <v>2098</v>
      </c>
      <c r="BG755">
        <f>LOG(fun[[#This Row],[GrLivArea]])</f>
        <v>3.3218054838575393</v>
      </c>
      <c r="BH755">
        <v>0</v>
      </c>
      <c r="BI755">
        <v>0</v>
      </c>
      <c r="BJ755">
        <f>fun[[#This Row],[BsmtFullBath]]+(0.5*fun[[#This Row],[BsmtHalfBath]])</f>
        <v>0</v>
      </c>
      <c r="BK755">
        <v>2</v>
      </c>
      <c r="BL755">
        <v>1</v>
      </c>
      <c r="BM755">
        <f>fun[[#This Row],[HalfBath]]+fun[[#This Row],[TOTBaseBath]]+fun[[#This Row],[FullBath]]</f>
        <v>3</v>
      </c>
      <c r="BN755">
        <v>3</v>
      </c>
      <c r="BO755">
        <v>1</v>
      </c>
      <c r="BP755" t="s">
        <v>130</v>
      </c>
      <c r="BQ755">
        <f>IF(fun[[#This Row],[KitchenQual]]="Ex",5,IF(fun[[#This Row],[KitchenQual]]="Gd",4,IF(fun[[#This Row],[KitchenQual]]="TA",3,IF(fun[[#This Row],[KitchenQual]]="Fa",2,0))))</f>
        <v>5</v>
      </c>
      <c r="BR755">
        <v>8</v>
      </c>
      <c r="BS755" t="s">
        <v>133</v>
      </c>
      <c r="BT755">
        <v>1</v>
      </c>
      <c r="BU755" t="s">
        <v>123</v>
      </c>
      <c r="BV755">
        <f>IF(fun[[#This Row],[FireplaceQu]]="Ex",5,IF(fun[[#This Row],[FireplaceQu]]="Gd",4,IF(fun[[#This Row],[FireplaceQu]]="TA",3,IF(fun[[#This Row],[FireplaceQu]]="Fa",2,0))))</f>
        <v>4</v>
      </c>
      <c r="BW755" t="s">
        <v>134</v>
      </c>
      <c r="BX755">
        <v>2005</v>
      </c>
      <c r="BY755" t="s">
        <v>135</v>
      </c>
      <c r="BZ755">
        <v>3</v>
      </c>
      <c r="CA755">
        <v>878</v>
      </c>
      <c r="CB755" t="s">
        <v>124</v>
      </c>
      <c r="CC755">
        <f>IF(fun[[#This Row],[GarageQual]]="Ex",5,IF(fun[[#This Row],[GarageQual]]="Gd",4,IF(fun[[#This Row],[GarageQual]]="TA",3,IF(fun[[#This Row],[GarageQual]]="Fa",2,IF(fun[[#This Row],[GarageQual]]="Po",1,0)))))</f>
        <v>3</v>
      </c>
      <c r="CD755" t="s">
        <v>124</v>
      </c>
      <c r="CE755">
        <f>IF(fun[[#This Row],[GarageCond]]="Ex",5,IF(fun[[#This Row],[GarageCond]]="Gd",4,IF(fun[[#This Row],[GarageCond]]="TA",3,IF(fun[[#This Row],[GarageCond]]="Fa",2,IF(fun[[#This Row],[GarageCond]]="Po",1,0)))))</f>
        <v>3</v>
      </c>
      <c r="CF755" t="s">
        <v>131</v>
      </c>
      <c r="CG755">
        <v>192</v>
      </c>
      <c r="CH755">
        <v>52</v>
      </c>
      <c r="CI755">
        <v>0</v>
      </c>
      <c r="CJ755">
        <v>0</v>
      </c>
      <c r="CK755">
        <v>0</v>
      </c>
      <c r="CL755">
        <f>(0.5*fun[[#This Row],[WoodDeckSF]])+fun[[#This Row],[OpenPorchSF]]+(2*fun[[#This Row],[EnclosedPorch]])+(1.5*fun[[#This Row],[3SsnPorch]])+fun[[#This Row],[ScreenPorch]]</f>
        <v>148</v>
      </c>
      <c r="CM755">
        <v>0</v>
      </c>
      <c r="CN755" t="s">
        <v>109</v>
      </c>
      <c r="CO755">
        <f>IF(fun[[#This Row],[PoolQC]]="Ex",5,IF(fun[[#This Row],[PoolQC]]="Gd",4,IF(fun[[#This Row],[PoolQC]]="TA",3,IF(fun[[#This Row],[PoolQC]]="Fa",2,IF(fun[[#This Row],[PoolQC]]="Po",1,0)))))</f>
        <v>0</v>
      </c>
      <c r="CP755" t="s">
        <v>109</v>
      </c>
      <c r="CQ755" t="s">
        <v>109</v>
      </c>
      <c r="CR755">
        <v>0</v>
      </c>
      <c r="CS755">
        <v>3</v>
      </c>
      <c r="CT755">
        <v>2006</v>
      </c>
      <c r="CU755" t="s">
        <v>136</v>
      </c>
      <c r="CV755" t="s">
        <v>137</v>
      </c>
      <c r="CW755">
        <f>COUNTIF(fun[[#This Row],[Id]:[SaleCondition]],0)</f>
        <v>15</v>
      </c>
      <c r="CX755">
        <f>COUNTIF(fun[[#This Row],[Id]:[SaleCondition]],"NA")</f>
        <v>4</v>
      </c>
      <c r="CY755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755">
        <f>fun[NUM_ExCond]+fun[NUM_BsmtCond]+fun[NUM_GarCond]</f>
        <v>9</v>
      </c>
      <c r="DA7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118</v>
      </c>
      <c r="DB7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79.75</v>
      </c>
      <c r="DC755">
        <v>275500</v>
      </c>
    </row>
    <row r="756" spans="1:107" x14ac:dyDescent="0.25">
      <c r="A756">
        <v>755</v>
      </c>
      <c r="B756">
        <v>20</v>
      </c>
      <c r="C756" t="s">
        <v>107</v>
      </c>
      <c r="D756">
        <f>IF(fun[[#This Row],[MSZoning]]="RL",1,0)</f>
        <v>1</v>
      </c>
      <c r="E756">
        <f>IF(fun[[#This Row],[rl]]="RM",1,0)</f>
        <v>0</v>
      </c>
      <c r="F756">
        <f>IF(fun[[#This Row],[rm]]="RH",1,0)</f>
        <v>0</v>
      </c>
      <c r="G756">
        <f>IF(fun[[#This Row],[rh]]="C (all)",1,0)</f>
        <v>0</v>
      </c>
      <c r="H756">
        <v>61</v>
      </c>
      <c r="I756">
        <f>IF(fun[[#This Row],[LotFrontage]]="NA",0,fun[[#This Row],[LotFrontage]])</f>
        <v>61</v>
      </c>
      <c r="J756">
        <v>7930</v>
      </c>
      <c r="K756" t="s">
        <v>108</v>
      </c>
      <c r="L756" t="s">
        <v>109</v>
      </c>
      <c r="M756" t="s">
        <v>110</v>
      </c>
      <c r="N756" t="s">
        <v>111</v>
      </c>
      <c r="O756" t="s">
        <v>112</v>
      </c>
      <c r="P756" t="s">
        <v>113</v>
      </c>
      <c r="Q756" t="s">
        <v>114</v>
      </c>
      <c r="R756" t="s">
        <v>188</v>
      </c>
      <c r="S756" t="s">
        <v>116</v>
      </c>
      <c r="T756" t="s">
        <v>116</v>
      </c>
      <c r="U756" t="s">
        <v>117</v>
      </c>
      <c r="V756" t="s">
        <v>141</v>
      </c>
      <c r="W756">
        <v>6</v>
      </c>
      <c r="X756">
        <v>8</v>
      </c>
      <c r="Y756">
        <v>1969</v>
      </c>
      <c r="Z756">
        <v>2005</v>
      </c>
      <c r="AA756" t="s">
        <v>119</v>
      </c>
      <c r="AB756" t="s">
        <v>120</v>
      </c>
      <c r="AC756" t="s">
        <v>187</v>
      </c>
      <c r="AD756" t="s">
        <v>187</v>
      </c>
      <c r="AE756" t="s">
        <v>143</v>
      </c>
      <c r="AF756">
        <v>0</v>
      </c>
      <c r="AG756" t="s">
        <v>124</v>
      </c>
      <c r="AH756">
        <f>IF(fun[[#This Row],[ExterQual]]="Ex",5,IF(fun[[#This Row],[ExterQual]]="Gd",4,IF(fun[[#This Row],[ExterQual]]="TA",3,IF(fun[[#This Row],[ExterQual]]="Fa",2,1))))</f>
        <v>3</v>
      </c>
      <c r="AI756" t="s">
        <v>124</v>
      </c>
      <c r="AJ756">
        <f>IF(fun[[#This Row],[ExterCond]]="Ex",5,IF(fun[[#This Row],[ExterCond]]="Gd",4,IF(fun[[#This Row],[ExterCond]]="TA",3,IF(fun[[#This Row],[ExterCond]]="Fa",2,1))))</f>
        <v>3</v>
      </c>
      <c r="AK756" t="s">
        <v>144</v>
      </c>
      <c r="AL756" t="s">
        <v>124</v>
      </c>
      <c r="AM756">
        <f>IF(fun[[#This Row],[BsmtQual]]="Ex",5,IF(fun[[#This Row],[BsmtQual]]="Gd",4,IF(fun[[#This Row],[BsmtQual]]="TA",3,IF(fun[[#This Row],[BsmtQual]]="Fa",2,IF(fun[[#This Row],[BsmtQual]]="Po",1,0)))))</f>
        <v>3</v>
      </c>
      <c r="AN756" t="s">
        <v>124</v>
      </c>
      <c r="AO756">
        <f>IF(fun[[#This Row],[BsmtCond]]="Ex",5,IF(fun[[#This Row],[BsmtCond]]="Gd",4,IF(fun[[#This Row],[BsmtCond]]="TA",3,IF(fun[[#This Row],[BsmtCond]]="Fa",2,IF(fun[[#This Row],[BsmtCond]]="Po",1,0)))))</f>
        <v>3</v>
      </c>
      <c r="AP756" t="s">
        <v>126</v>
      </c>
      <c r="AQ756">
        <f>IF(fun[[#This Row],[BsmtExposure]]="Gd",3,IF(fun[[#This Row],[BsmtExposure]]="Av",2,IF(fun[[#This Row],[BsmtExposure]]="Mn",1,0)))</f>
        <v>0</v>
      </c>
      <c r="AR756" t="s">
        <v>127</v>
      </c>
      <c r="AS756">
        <v>439</v>
      </c>
      <c r="AT756" t="s">
        <v>198</v>
      </c>
      <c r="AU756">
        <v>472</v>
      </c>
      <c r="AV756">
        <v>115</v>
      </c>
      <c r="AW756">
        <v>1026</v>
      </c>
      <c r="AX756" t="s">
        <v>129</v>
      </c>
      <c r="AY756" t="s">
        <v>123</v>
      </c>
      <c r="AZ756">
        <f>IF(fun[[#This Row],[HeatingQC]]="Ex",5,IF(fun[[#This Row],[HeatingQC]]="Gd",4,IF(fun[[#This Row],[HeatingQC]]="TA",3,IF(fun[[#This Row],[HeatingQC]]="Fa",2,IF(fun[[#This Row],[HeatingQC]]="Po",1,0)))))</f>
        <v>4</v>
      </c>
      <c r="BA756" t="s">
        <v>131</v>
      </c>
      <c r="BB756" t="s">
        <v>132</v>
      </c>
      <c r="BC756">
        <v>1026</v>
      </c>
      <c r="BD756">
        <v>0</v>
      </c>
      <c r="BE756">
        <v>0</v>
      </c>
      <c r="BF756">
        <v>1026</v>
      </c>
      <c r="BG756">
        <f>LOG(fun[[#This Row],[GrLivArea]])</f>
        <v>3.0111473607757975</v>
      </c>
      <c r="BH756">
        <v>1</v>
      </c>
      <c r="BI756">
        <v>0</v>
      </c>
      <c r="BJ756">
        <f>fun[[#This Row],[BsmtFullBath]]+(0.5*fun[[#This Row],[BsmtHalfBath]])</f>
        <v>1</v>
      </c>
      <c r="BK756">
        <v>1</v>
      </c>
      <c r="BL756">
        <v>0</v>
      </c>
      <c r="BM756">
        <f>fun[[#This Row],[HalfBath]]+fun[[#This Row],[TOTBaseBath]]+fun[[#This Row],[FullBath]]</f>
        <v>2</v>
      </c>
      <c r="BN756">
        <v>3</v>
      </c>
      <c r="BO756">
        <v>1</v>
      </c>
      <c r="BP756" t="s">
        <v>123</v>
      </c>
      <c r="BQ756">
        <f>IF(fun[[#This Row],[KitchenQual]]="Ex",5,IF(fun[[#This Row],[KitchenQual]]="Gd",4,IF(fun[[#This Row],[KitchenQual]]="TA",3,IF(fun[[#This Row],[KitchenQual]]="Fa",2,0))))</f>
        <v>4</v>
      </c>
      <c r="BR756">
        <v>5</v>
      </c>
      <c r="BS756" t="s">
        <v>133</v>
      </c>
      <c r="BT756">
        <v>0</v>
      </c>
      <c r="BU756" t="s">
        <v>109</v>
      </c>
      <c r="BV756">
        <f>IF(fun[[#This Row],[FireplaceQu]]="Ex",5,IF(fun[[#This Row],[FireplaceQu]]="Gd",4,IF(fun[[#This Row],[FireplaceQu]]="TA",3,IF(fun[[#This Row],[FireplaceQu]]="Fa",2,0))))</f>
        <v>0</v>
      </c>
      <c r="BW756" t="s">
        <v>153</v>
      </c>
      <c r="BX756">
        <v>1969</v>
      </c>
      <c r="BY756" t="s">
        <v>135</v>
      </c>
      <c r="BZ756">
        <v>2</v>
      </c>
      <c r="CA756">
        <v>440</v>
      </c>
      <c r="CB756" t="s">
        <v>124</v>
      </c>
      <c r="CC756">
        <f>IF(fun[[#This Row],[GarageQual]]="Ex",5,IF(fun[[#This Row],[GarageQual]]="Gd",4,IF(fun[[#This Row],[GarageQual]]="TA",3,IF(fun[[#This Row],[GarageQual]]="Fa",2,IF(fun[[#This Row],[GarageQual]]="Po",1,0)))))</f>
        <v>3</v>
      </c>
      <c r="CD756" t="s">
        <v>124</v>
      </c>
      <c r="CE756">
        <f>IF(fun[[#This Row],[GarageCond]]="Ex",5,IF(fun[[#This Row],[GarageCond]]="Gd",4,IF(fun[[#This Row],[GarageCond]]="TA",3,IF(fun[[#This Row],[GarageCond]]="Fa",2,IF(fun[[#This Row],[GarageCond]]="Po",1,0)))))</f>
        <v>3</v>
      </c>
      <c r="CF756" t="s">
        <v>131</v>
      </c>
      <c r="CG756">
        <v>171</v>
      </c>
      <c r="CH756">
        <v>48</v>
      </c>
      <c r="CI756">
        <v>0</v>
      </c>
      <c r="CJ756">
        <v>0</v>
      </c>
      <c r="CK756">
        <v>0</v>
      </c>
      <c r="CL756">
        <f>(0.5*fun[[#This Row],[WoodDeckSF]])+fun[[#This Row],[OpenPorchSF]]+(2*fun[[#This Row],[EnclosedPorch]])+(1.5*fun[[#This Row],[3SsnPorch]])+fun[[#This Row],[ScreenPorch]]</f>
        <v>133.5</v>
      </c>
      <c r="CM756">
        <v>0</v>
      </c>
      <c r="CN756" t="s">
        <v>109</v>
      </c>
      <c r="CO756">
        <f>IF(fun[[#This Row],[PoolQC]]="Ex",5,IF(fun[[#This Row],[PoolQC]]="Gd",4,IF(fun[[#This Row],[PoolQC]]="TA",3,IF(fun[[#This Row],[PoolQC]]="Fa",2,IF(fun[[#This Row],[PoolQC]]="Po",1,0)))))</f>
        <v>0</v>
      </c>
      <c r="CP756" t="s">
        <v>109</v>
      </c>
      <c r="CQ756" t="s">
        <v>109</v>
      </c>
      <c r="CR756">
        <v>0</v>
      </c>
      <c r="CS756">
        <v>7</v>
      </c>
      <c r="CT756">
        <v>2009</v>
      </c>
      <c r="CU756" t="s">
        <v>136</v>
      </c>
      <c r="CV756" t="s">
        <v>137</v>
      </c>
      <c r="CW756">
        <f>COUNTIF(fun[[#This Row],[Id]:[SaleCondition]],0)</f>
        <v>17</v>
      </c>
      <c r="CX756">
        <f>COUNTIF(fun[[#This Row],[Id]:[SaleCondition]],"NA")</f>
        <v>5</v>
      </c>
      <c r="CY756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756">
        <f>fun[NUM_ExCond]+fun[NUM_BsmtCond]+fun[NUM_GarCond]</f>
        <v>9</v>
      </c>
      <c r="DA7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7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</v>
      </c>
      <c r="DC756">
        <v>156000</v>
      </c>
    </row>
    <row r="757" spans="1:107" x14ac:dyDescent="0.25">
      <c r="A757">
        <v>756</v>
      </c>
      <c r="B757">
        <v>160</v>
      </c>
      <c r="C757" t="s">
        <v>218</v>
      </c>
      <c r="D757">
        <f>IF(fun[[#This Row],[MSZoning]]="RL",1,0)</f>
        <v>0</v>
      </c>
      <c r="E757">
        <f>IF(fun[[#This Row],[rl]]="RM",1,0)</f>
        <v>0</v>
      </c>
      <c r="F757">
        <f>IF(fun[[#This Row],[rm]]="RH",1,0)</f>
        <v>0</v>
      </c>
      <c r="G757">
        <f>IF(fun[[#This Row],[rh]]="C (all)",1,0)</f>
        <v>0</v>
      </c>
      <c r="H757">
        <v>34</v>
      </c>
      <c r="I757">
        <f>IF(fun[[#This Row],[LotFrontage]]="NA",0,fun[[#This Row],[LotFrontage]])</f>
        <v>34</v>
      </c>
      <c r="J757">
        <v>3230</v>
      </c>
      <c r="K757" t="s">
        <v>108</v>
      </c>
      <c r="L757" t="s">
        <v>108</v>
      </c>
      <c r="M757" t="s">
        <v>110</v>
      </c>
      <c r="N757" t="s">
        <v>111</v>
      </c>
      <c r="O757" t="s">
        <v>112</v>
      </c>
      <c r="P757" t="s">
        <v>113</v>
      </c>
      <c r="Q757" t="s">
        <v>114</v>
      </c>
      <c r="R757" t="s">
        <v>162</v>
      </c>
      <c r="S757" t="s">
        <v>116</v>
      </c>
      <c r="T757" t="s">
        <v>116</v>
      </c>
      <c r="U757" t="s">
        <v>205</v>
      </c>
      <c r="V757" t="s">
        <v>118</v>
      </c>
      <c r="W757">
        <v>6</v>
      </c>
      <c r="X757">
        <v>5</v>
      </c>
      <c r="Y757">
        <v>1999</v>
      </c>
      <c r="Z757">
        <v>1999</v>
      </c>
      <c r="AA757" t="s">
        <v>119</v>
      </c>
      <c r="AB757" t="s">
        <v>120</v>
      </c>
      <c r="AC757" t="s">
        <v>142</v>
      </c>
      <c r="AD757" t="s">
        <v>142</v>
      </c>
      <c r="AE757" t="s">
        <v>122</v>
      </c>
      <c r="AF757">
        <v>894</v>
      </c>
      <c r="AG757" t="s">
        <v>124</v>
      </c>
      <c r="AH757">
        <f>IF(fun[[#This Row],[ExterQual]]="Ex",5,IF(fun[[#This Row],[ExterQual]]="Gd",4,IF(fun[[#This Row],[ExterQual]]="TA",3,IF(fun[[#This Row],[ExterQual]]="Fa",2,1))))</f>
        <v>3</v>
      </c>
      <c r="AI757" t="s">
        <v>124</v>
      </c>
      <c r="AJ757">
        <f>IF(fun[[#This Row],[ExterCond]]="Ex",5,IF(fun[[#This Row],[ExterCond]]="Gd",4,IF(fun[[#This Row],[ExterCond]]="TA",3,IF(fun[[#This Row],[ExterCond]]="Fa",2,1))))</f>
        <v>3</v>
      </c>
      <c r="AK757" t="s">
        <v>125</v>
      </c>
      <c r="AL757" t="s">
        <v>123</v>
      </c>
      <c r="AM757">
        <f>IF(fun[[#This Row],[BsmtQual]]="Ex",5,IF(fun[[#This Row],[BsmtQual]]="Gd",4,IF(fun[[#This Row],[BsmtQual]]="TA",3,IF(fun[[#This Row],[BsmtQual]]="Fa",2,IF(fun[[#This Row],[BsmtQual]]="Po",1,0)))))</f>
        <v>4</v>
      </c>
      <c r="AN757" t="s">
        <v>124</v>
      </c>
      <c r="AO757">
        <f>IF(fun[[#This Row],[BsmtCond]]="Ex",5,IF(fun[[#This Row],[BsmtCond]]="Gd",4,IF(fun[[#This Row],[BsmtCond]]="TA",3,IF(fun[[#This Row],[BsmtCond]]="Fa",2,IF(fun[[#This Row],[BsmtCond]]="Po",1,0)))))</f>
        <v>3</v>
      </c>
      <c r="AP757" t="s">
        <v>126</v>
      </c>
      <c r="AQ757">
        <f>IF(fun[[#This Row],[BsmtExposure]]="Gd",3,IF(fun[[#This Row],[BsmtExposure]]="Av",2,IF(fun[[#This Row],[BsmtExposure]]="Mn",1,0)))</f>
        <v>0</v>
      </c>
      <c r="AR757" t="s">
        <v>127</v>
      </c>
      <c r="AS757">
        <v>381</v>
      </c>
      <c r="AT757" t="s">
        <v>128</v>
      </c>
      <c r="AU757">
        <v>0</v>
      </c>
      <c r="AV757">
        <v>348</v>
      </c>
      <c r="AW757">
        <v>729</v>
      </c>
      <c r="AX757" t="s">
        <v>129</v>
      </c>
      <c r="AY757" t="s">
        <v>123</v>
      </c>
      <c r="AZ757">
        <f>IF(fun[[#This Row],[HeatingQC]]="Ex",5,IF(fun[[#This Row],[HeatingQC]]="Gd",4,IF(fun[[#This Row],[HeatingQC]]="TA",3,IF(fun[[#This Row],[HeatingQC]]="Fa",2,IF(fun[[#This Row],[HeatingQC]]="Po",1,0)))))</f>
        <v>4</v>
      </c>
      <c r="BA757" t="s">
        <v>131</v>
      </c>
      <c r="BB757" t="s">
        <v>132</v>
      </c>
      <c r="BC757">
        <v>742</v>
      </c>
      <c r="BD757">
        <v>729</v>
      </c>
      <c r="BE757">
        <v>0</v>
      </c>
      <c r="BF757">
        <v>1471</v>
      </c>
      <c r="BG757">
        <f>LOG(fun[[#This Row],[GrLivArea]])</f>
        <v>3.1676126727275302</v>
      </c>
      <c r="BH757">
        <v>0</v>
      </c>
      <c r="BI757">
        <v>0</v>
      </c>
      <c r="BJ757">
        <f>fun[[#This Row],[BsmtFullBath]]+(0.5*fun[[#This Row],[BsmtHalfBath]])</f>
        <v>0</v>
      </c>
      <c r="BK757">
        <v>2</v>
      </c>
      <c r="BL757">
        <v>1</v>
      </c>
      <c r="BM757">
        <f>fun[[#This Row],[HalfBath]]+fun[[#This Row],[TOTBaseBath]]+fun[[#This Row],[FullBath]]</f>
        <v>3</v>
      </c>
      <c r="BN757">
        <v>3</v>
      </c>
      <c r="BO757">
        <v>1</v>
      </c>
      <c r="BP757" t="s">
        <v>124</v>
      </c>
      <c r="BQ757">
        <f>IF(fun[[#This Row],[KitchenQual]]="Ex",5,IF(fun[[#This Row],[KitchenQual]]="Gd",4,IF(fun[[#This Row],[KitchenQual]]="TA",3,IF(fun[[#This Row],[KitchenQual]]="Fa",2,0))))</f>
        <v>3</v>
      </c>
      <c r="BR757">
        <v>6</v>
      </c>
      <c r="BS757" t="s">
        <v>133</v>
      </c>
      <c r="BT757">
        <v>0</v>
      </c>
      <c r="BU757" t="s">
        <v>109</v>
      </c>
      <c r="BV757">
        <f>IF(fun[[#This Row],[FireplaceQu]]="Ex",5,IF(fun[[#This Row],[FireplaceQu]]="Gd",4,IF(fun[[#This Row],[FireplaceQu]]="TA",3,IF(fun[[#This Row],[FireplaceQu]]="Fa",2,0))))</f>
        <v>0</v>
      </c>
      <c r="BW757" t="s">
        <v>153</v>
      </c>
      <c r="BX757">
        <v>1999</v>
      </c>
      <c r="BY757" t="s">
        <v>128</v>
      </c>
      <c r="BZ757">
        <v>2</v>
      </c>
      <c r="CA757">
        <v>440</v>
      </c>
      <c r="CB757" t="s">
        <v>124</v>
      </c>
      <c r="CC757">
        <f>IF(fun[[#This Row],[GarageQual]]="Ex",5,IF(fun[[#This Row],[GarageQual]]="Gd",4,IF(fun[[#This Row],[GarageQual]]="TA",3,IF(fun[[#This Row],[GarageQual]]="Fa",2,IF(fun[[#This Row],[GarageQual]]="Po",1,0)))))</f>
        <v>3</v>
      </c>
      <c r="CD757" t="s">
        <v>124</v>
      </c>
      <c r="CE757">
        <f>IF(fun[[#This Row],[GarageCond]]="Ex",5,IF(fun[[#This Row],[GarageCond]]="Gd",4,IF(fun[[#This Row],[GarageCond]]="TA",3,IF(fun[[#This Row],[GarageCond]]="Fa",2,IF(fun[[#This Row],[GarageCond]]="Po",1,0)))))</f>
        <v>3</v>
      </c>
      <c r="CF757" t="s">
        <v>131</v>
      </c>
      <c r="CG757">
        <v>0</v>
      </c>
      <c r="CH757">
        <v>24</v>
      </c>
      <c r="CI757">
        <v>0</v>
      </c>
      <c r="CJ757">
        <v>0</v>
      </c>
      <c r="CK757">
        <v>0</v>
      </c>
      <c r="CL757">
        <f>(0.5*fun[[#This Row],[WoodDeckSF]])+fun[[#This Row],[OpenPorchSF]]+(2*fun[[#This Row],[EnclosedPorch]])+(1.5*fun[[#This Row],[3SsnPorch]])+fun[[#This Row],[ScreenPorch]]</f>
        <v>24</v>
      </c>
      <c r="CM757">
        <v>0</v>
      </c>
      <c r="CN757" t="s">
        <v>109</v>
      </c>
      <c r="CO757">
        <f>IF(fun[[#This Row],[PoolQC]]="Ex",5,IF(fun[[#This Row],[PoolQC]]="Gd",4,IF(fun[[#This Row],[PoolQC]]="TA",3,IF(fun[[#This Row],[PoolQC]]="Fa",2,IF(fun[[#This Row],[PoolQC]]="Po",1,0)))))</f>
        <v>0</v>
      </c>
      <c r="CP757" t="s">
        <v>109</v>
      </c>
      <c r="CQ757" t="s">
        <v>109</v>
      </c>
      <c r="CR757">
        <v>0</v>
      </c>
      <c r="CS757">
        <v>3</v>
      </c>
      <c r="CT757">
        <v>2009</v>
      </c>
      <c r="CU757" t="s">
        <v>136</v>
      </c>
      <c r="CV757" t="s">
        <v>137</v>
      </c>
      <c r="CW757">
        <f>COUNTIF(fun[[#This Row],[Id]:[SaleCondition]],0)</f>
        <v>19</v>
      </c>
      <c r="CX757">
        <f>COUNTIF(fun[[#This Row],[Id]:[SaleCondition]],"NA")</f>
        <v>4</v>
      </c>
      <c r="CY757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757">
        <f>fun[NUM_ExCond]+fun[NUM_BsmtCond]+fun[NUM_GarCond]</f>
        <v>9</v>
      </c>
      <c r="DA7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7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</v>
      </c>
      <c r="DC757">
        <v>172500</v>
      </c>
    </row>
    <row r="758" spans="1:107" x14ac:dyDescent="0.25">
      <c r="A758">
        <v>757</v>
      </c>
      <c r="B758">
        <v>60</v>
      </c>
      <c r="C758" t="s">
        <v>107</v>
      </c>
      <c r="D758">
        <f>IF(fun[[#This Row],[MSZoning]]="RL",1,0)</f>
        <v>1</v>
      </c>
      <c r="E758">
        <f>IF(fun[[#This Row],[rl]]="RM",1,0)</f>
        <v>0</v>
      </c>
      <c r="F758">
        <f>IF(fun[[#This Row],[rm]]="RH",1,0)</f>
        <v>0</v>
      </c>
      <c r="G758">
        <f>IF(fun[[#This Row],[rh]]="C (all)",1,0)</f>
        <v>0</v>
      </c>
      <c r="H758">
        <v>68</v>
      </c>
      <c r="I758">
        <f>IF(fun[[#This Row],[LotFrontage]]="NA",0,fun[[#This Row],[LotFrontage]])</f>
        <v>68</v>
      </c>
      <c r="J758">
        <v>10769</v>
      </c>
      <c r="K758" t="s">
        <v>108</v>
      </c>
      <c r="L758" t="s">
        <v>109</v>
      </c>
      <c r="M758" t="s">
        <v>146</v>
      </c>
      <c r="N758" t="s">
        <v>111</v>
      </c>
      <c r="O758" t="s">
        <v>112</v>
      </c>
      <c r="P758" t="s">
        <v>113</v>
      </c>
      <c r="Q758" t="s">
        <v>114</v>
      </c>
      <c r="R758" t="s">
        <v>115</v>
      </c>
      <c r="S758" t="s">
        <v>116</v>
      </c>
      <c r="T758" t="s">
        <v>116</v>
      </c>
      <c r="U758" t="s">
        <v>117</v>
      </c>
      <c r="V758" t="s">
        <v>118</v>
      </c>
      <c r="W758">
        <v>8</v>
      </c>
      <c r="X758">
        <v>5</v>
      </c>
      <c r="Y758">
        <v>2007</v>
      </c>
      <c r="Z758">
        <v>2007</v>
      </c>
      <c r="AA758" t="s">
        <v>119</v>
      </c>
      <c r="AB758" t="s">
        <v>120</v>
      </c>
      <c r="AC758" t="s">
        <v>121</v>
      </c>
      <c r="AD758" t="s">
        <v>121</v>
      </c>
      <c r="AE758" t="s">
        <v>143</v>
      </c>
      <c r="AF758">
        <v>0</v>
      </c>
      <c r="AG758" t="s">
        <v>123</v>
      </c>
      <c r="AH758">
        <f>IF(fun[[#This Row],[ExterQual]]="Ex",5,IF(fun[[#This Row],[ExterQual]]="Gd",4,IF(fun[[#This Row],[ExterQual]]="TA",3,IF(fun[[#This Row],[ExterQual]]="Fa",2,1))))</f>
        <v>4</v>
      </c>
      <c r="AI758" t="s">
        <v>124</v>
      </c>
      <c r="AJ758">
        <f>IF(fun[[#This Row],[ExterCond]]="Ex",5,IF(fun[[#This Row],[ExterCond]]="Gd",4,IF(fun[[#This Row],[ExterCond]]="TA",3,IF(fun[[#This Row],[ExterCond]]="Fa",2,1))))</f>
        <v>3</v>
      </c>
      <c r="AK758" t="s">
        <v>125</v>
      </c>
      <c r="AL758" t="s">
        <v>123</v>
      </c>
      <c r="AM758">
        <f>IF(fun[[#This Row],[BsmtQual]]="Ex",5,IF(fun[[#This Row],[BsmtQual]]="Gd",4,IF(fun[[#This Row],[BsmtQual]]="TA",3,IF(fun[[#This Row],[BsmtQual]]="Fa",2,IF(fun[[#This Row],[BsmtQual]]="Po",1,0)))))</f>
        <v>4</v>
      </c>
      <c r="AN758" t="s">
        <v>124</v>
      </c>
      <c r="AO758">
        <f>IF(fun[[#This Row],[BsmtCond]]="Ex",5,IF(fun[[#This Row],[BsmtCond]]="Gd",4,IF(fun[[#This Row],[BsmtCond]]="TA",3,IF(fun[[#This Row],[BsmtCond]]="Fa",2,IF(fun[[#This Row],[BsmtCond]]="Po",1,0)))))</f>
        <v>3</v>
      </c>
      <c r="AP758" t="s">
        <v>156</v>
      </c>
      <c r="AQ758">
        <f>IF(fun[[#This Row],[BsmtExposure]]="Gd",3,IF(fun[[#This Row],[BsmtExposure]]="Av",2,IF(fun[[#This Row],[BsmtExposure]]="Mn",1,0)))</f>
        <v>2</v>
      </c>
      <c r="AR758" t="s">
        <v>127</v>
      </c>
      <c r="AS758">
        <v>20</v>
      </c>
      <c r="AT758" t="s">
        <v>128</v>
      </c>
      <c r="AU758">
        <v>0</v>
      </c>
      <c r="AV758">
        <v>846</v>
      </c>
      <c r="AW758">
        <v>866</v>
      </c>
      <c r="AX758" t="s">
        <v>129</v>
      </c>
      <c r="AY758" t="s">
        <v>130</v>
      </c>
      <c r="AZ758">
        <f>IF(fun[[#This Row],[HeatingQC]]="Ex",5,IF(fun[[#This Row],[HeatingQC]]="Gd",4,IF(fun[[#This Row],[HeatingQC]]="TA",3,IF(fun[[#This Row],[HeatingQC]]="Fa",2,IF(fun[[#This Row],[HeatingQC]]="Po",1,0)))))</f>
        <v>5</v>
      </c>
      <c r="BA758" t="s">
        <v>131</v>
      </c>
      <c r="BB758" t="s">
        <v>132</v>
      </c>
      <c r="BC758">
        <v>866</v>
      </c>
      <c r="BD758">
        <v>902</v>
      </c>
      <c r="BE758">
        <v>0</v>
      </c>
      <c r="BF758">
        <v>1768</v>
      </c>
      <c r="BG758">
        <f>LOG(fun[[#This Row],[GrLivArea]])</f>
        <v>3.2474822606770544</v>
      </c>
      <c r="BH758">
        <v>0</v>
      </c>
      <c r="BI758">
        <v>0</v>
      </c>
      <c r="BJ758">
        <f>fun[[#This Row],[BsmtFullBath]]+(0.5*fun[[#This Row],[BsmtHalfBath]])</f>
        <v>0</v>
      </c>
      <c r="BK758">
        <v>2</v>
      </c>
      <c r="BL758">
        <v>1</v>
      </c>
      <c r="BM758">
        <f>fun[[#This Row],[HalfBath]]+fun[[#This Row],[TOTBaseBath]]+fun[[#This Row],[FullBath]]</f>
        <v>3</v>
      </c>
      <c r="BN758">
        <v>3</v>
      </c>
      <c r="BO758">
        <v>1</v>
      </c>
      <c r="BP758" t="s">
        <v>123</v>
      </c>
      <c r="BQ758">
        <f>IF(fun[[#This Row],[KitchenQual]]="Ex",5,IF(fun[[#This Row],[KitchenQual]]="Gd",4,IF(fun[[#This Row],[KitchenQual]]="TA",3,IF(fun[[#This Row],[KitchenQual]]="Fa",2,0))))</f>
        <v>4</v>
      </c>
      <c r="BR758">
        <v>7</v>
      </c>
      <c r="BS758" t="s">
        <v>133</v>
      </c>
      <c r="BT758">
        <v>0</v>
      </c>
      <c r="BU758" t="s">
        <v>109</v>
      </c>
      <c r="BV758">
        <f>IF(fun[[#This Row],[FireplaceQu]]="Ex",5,IF(fun[[#This Row],[FireplaceQu]]="Gd",4,IF(fun[[#This Row],[FireplaceQu]]="TA",3,IF(fun[[#This Row],[FireplaceQu]]="Fa",2,0))))</f>
        <v>0</v>
      </c>
      <c r="BW758" t="s">
        <v>134</v>
      </c>
      <c r="BX758">
        <v>2007</v>
      </c>
      <c r="BY758" t="s">
        <v>135</v>
      </c>
      <c r="BZ758">
        <v>2</v>
      </c>
      <c r="CA758">
        <v>578</v>
      </c>
      <c r="CB758" t="s">
        <v>124</v>
      </c>
      <c r="CC758">
        <f>IF(fun[[#This Row],[GarageQual]]="Ex",5,IF(fun[[#This Row],[GarageQual]]="Gd",4,IF(fun[[#This Row],[GarageQual]]="TA",3,IF(fun[[#This Row],[GarageQual]]="Fa",2,IF(fun[[#This Row],[GarageQual]]="Po",1,0)))))</f>
        <v>3</v>
      </c>
      <c r="CD758" t="s">
        <v>124</v>
      </c>
      <c r="CE758">
        <f>IF(fun[[#This Row],[GarageCond]]="Ex",5,IF(fun[[#This Row],[GarageCond]]="Gd",4,IF(fun[[#This Row],[GarageCond]]="TA",3,IF(fun[[#This Row],[GarageCond]]="Fa",2,IF(fun[[#This Row],[GarageCond]]="Po",1,0)))))</f>
        <v>3</v>
      </c>
      <c r="CF758" t="s">
        <v>131</v>
      </c>
      <c r="CG758">
        <v>144</v>
      </c>
      <c r="CH758">
        <v>105</v>
      </c>
      <c r="CI758">
        <v>0</v>
      </c>
      <c r="CJ758">
        <v>0</v>
      </c>
      <c r="CK758">
        <v>0</v>
      </c>
      <c r="CL758">
        <f>(0.5*fun[[#This Row],[WoodDeckSF]])+fun[[#This Row],[OpenPorchSF]]+(2*fun[[#This Row],[EnclosedPorch]])+(1.5*fun[[#This Row],[3SsnPorch]])+fun[[#This Row],[ScreenPorch]]</f>
        <v>177</v>
      </c>
      <c r="CM758">
        <v>0</v>
      </c>
      <c r="CN758" t="s">
        <v>109</v>
      </c>
      <c r="CO758">
        <f>IF(fun[[#This Row],[PoolQC]]="Ex",5,IF(fun[[#This Row],[PoolQC]]="Gd",4,IF(fun[[#This Row],[PoolQC]]="TA",3,IF(fun[[#This Row],[PoolQC]]="Fa",2,IF(fun[[#This Row],[PoolQC]]="Po",1,0)))))</f>
        <v>0</v>
      </c>
      <c r="CP758" t="s">
        <v>109</v>
      </c>
      <c r="CQ758" t="s">
        <v>109</v>
      </c>
      <c r="CR758">
        <v>0</v>
      </c>
      <c r="CS758">
        <v>4</v>
      </c>
      <c r="CT758">
        <v>2009</v>
      </c>
      <c r="CU758" t="s">
        <v>136</v>
      </c>
      <c r="CV758" t="s">
        <v>137</v>
      </c>
      <c r="CW758">
        <f>COUNTIF(fun[[#This Row],[Id]:[SaleCondition]],0)</f>
        <v>17</v>
      </c>
      <c r="CX758">
        <f>COUNTIF(fun[[#This Row],[Id]:[SaleCondition]],"NA")</f>
        <v>5</v>
      </c>
      <c r="CY758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758">
        <f>fun[NUM_ExCond]+fun[NUM_BsmtCond]+fun[NUM_GarCond]</f>
        <v>9</v>
      </c>
      <c r="DA7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7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758">
        <v>212000</v>
      </c>
    </row>
    <row r="759" spans="1:107" x14ac:dyDescent="0.25">
      <c r="A759">
        <v>758</v>
      </c>
      <c r="B759">
        <v>60</v>
      </c>
      <c r="C759" t="s">
        <v>107</v>
      </c>
      <c r="D759">
        <f>IF(fun[[#This Row],[MSZoning]]="RL",1,0)</f>
        <v>1</v>
      </c>
      <c r="E759">
        <f>IF(fun[[#This Row],[rl]]="RM",1,0)</f>
        <v>0</v>
      </c>
      <c r="F759">
        <f>IF(fun[[#This Row],[rm]]="RH",1,0)</f>
        <v>0</v>
      </c>
      <c r="G759">
        <f>IF(fun[[#This Row],[rh]]="C (all)",1,0)</f>
        <v>0</v>
      </c>
      <c r="H759" t="s">
        <v>109</v>
      </c>
      <c r="I759">
        <f>IF(fun[[#This Row],[LotFrontage]]="NA",0,fun[[#This Row],[LotFrontage]])</f>
        <v>0</v>
      </c>
      <c r="J759">
        <v>11616</v>
      </c>
      <c r="K759" t="s">
        <v>108</v>
      </c>
      <c r="L759" t="s">
        <v>109</v>
      </c>
      <c r="M759" t="s">
        <v>146</v>
      </c>
      <c r="N759" t="s">
        <v>111</v>
      </c>
      <c r="O759" t="s">
        <v>112</v>
      </c>
      <c r="P759" t="s">
        <v>192</v>
      </c>
      <c r="Q759" t="s">
        <v>114</v>
      </c>
      <c r="R759" t="s">
        <v>177</v>
      </c>
      <c r="S759" t="s">
        <v>116</v>
      </c>
      <c r="T759" t="s">
        <v>116</v>
      </c>
      <c r="U759" t="s">
        <v>117</v>
      </c>
      <c r="V759" t="s">
        <v>118</v>
      </c>
      <c r="W759">
        <v>6</v>
      </c>
      <c r="X759">
        <v>5</v>
      </c>
      <c r="Y759">
        <v>1978</v>
      </c>
      <c r="Z759">
        <v>1978</v>
      </c>
      <c r="AA759" t="s">
        <v>178</v>
      </c>
      <c r="AB759" t="s">
        <v>120</v>
      </c>
      <c r="AC759" t="s">
        <v>166</v>
      </c>
      <c r="AD759" t="s">
        <v>166</v>
      </c>
      <c r="AE759" t="s">
        <v>233</v>
      </c>
      <c r="AF759">
        <v>328</v>
      </c>
      <c r="AG759" t="s">
        <v>124</v>
      </c>
      <c r="AH759">
        <f>IF(fun[[#This Row],[ExterQual]]="Ex",5,IF(fun[[#This Row],[ExterQual]]="Gd",4,IF(fun[[#This Row],[ExterQual]]="TA",3,IF(fun[[#This Row],[ExterQual]]="Fa",2,1))))</f>
        <v>3</v>
      </c>
      <c r="AI759" t="s">
        <v>124</v>
      </c>
      <c r="AJ759">
        <f>IF(fun[[#This Row],[ExterCond]]="Ex",5,IF(fun[[#This Row],[ExterCond]]="Gd",4,IF(fun[[#This Row],[ExterCond]]="TA",3,IF(fun[[#This Row],[ExterCond]]="Fa",2,1))))</f>
        <v>3</v>
      </c>
      <c r="AK759" t="s">
        <v>144</v>
      </c>
      <c r="AL759" t="s">
        <v>124</v>
      </c>
      <c r="AM759">
        <f>IF(fun[[#This Row],[BsmtQual]]="Ex",5,IF(fun[[#This Row],[BsmtQual]]="Gd",4,IF(fun[[#This Row],[BsmtQual]]="TA",3,IF(fun[[#This Row],[BsmtQual]]="Fa",2,IF(fun[[#This Row],[BsmtQual]]="Po",1,0)))))</f>
        <v>3</v>
      </c>
      <c r="AN759" t="s">
        <v>124</v>
      </c>
      <c r="AO759">
        <f>IF(fun[[#This Row],[BsmtCond]]="Ex",5,IF(fun[[#This Row],[BsmtCond]]="Gd",4,IF(fun[[#This Row],[BsmtCond]]="TA",3,IF(fun[[#This Row],[BsmtCond]]="Fa",2,IF(fun[[#This Row],[BsmtCond]]="Po",1,0)))))</f>
        <v>3</v>
      </c>
      <c r="AP759" t="s">
        <v>147</v>
      </c>
      <c r="AQ759">
        <f>IF(fun[[#This Row],[BsmtExposure]]="Gd",3,IF(fun[[#This Row],[BsmtExposure]]="Av",2,IF(fun[[#This Row],[BsmtExposure]]="Mn",1,0)))</f>
        <v>1</v>
      </c>
      <c r="AR759" t="s">
        <v>179</v>
      </c>
      <c r="AS759">
        <v>438</v>
      </c>
      <c r="AT759" t="s">
        <v>128</v>
      </c>
      <c r="AU759">
        <v>0</v>
      </c>
      <c r="AV759">
        <v>234</v>
      </c>
      <c r="AW759">
        <v>672</v>
      </c>
      <c r="AX759" t="s">
        <v>129</v>
      </c>
      <c r="AY759" t="s">
        <v>124</v>
      </c>
      <c r="AZ759">
        <f>IF(fun[[#This Row],[HeatingQC]]="Ex",5,IF(fun[[#This Row],[HeatingQC]]="Gd",4,IF(fun[[#This Row],[HeatingQC]]="TA",3,IF(fun[[#This Row],[HeatingQC]]="Fa",2,IF(fun[[#This Row],[HeatingQC]]="Po",1,0)))))</f>
        <v>3</v>
      </c>
      <c r="BA759" t="s">
        <v>131</v>
      </c>
      <c r="BB759" t="s">
        <v>132</v>
      </c>
      <c r="BC759">
        <v>672</v>
      </c>
      <c r="BD759">
        <v>714</v>
      </c>
      <c r="BE759">
        <v>0</v>
      </c>
      <c r="BF759">
        <v>1386</v>
      </c>
      <c r="BG759">
        <f>LOG(fun[[#This Row],[GrLivArea]])</f>
        <v>3.1417632302757879</v>
      </c>
      <c r="BH759">
        <v>0</v>
      </c>
      <c r="BI759">
        <v>0</v>
      </c>
      <c r="BJ759">
        <f>fun[[#This Row],[BsmtFullBath]]+(0.5*fun[[#This Row],[BsmtHalfBath]])</f>
        <v>0</v>
      </c>
      <c r="BK759">
        <v>2</v>
      </c>
      <c r="BL759">
        <v>1</v>
      </c>
      <c r="BM759">
        <f>fun[[#This Row],[HalfBath]]+fun[[#This Row],[TOTBaseBath]]+fun[[#This Row],[FullBath]]</f>
        <v>3</v>
      </c>
      <c r="BN759">
        <v>3</v>
      </c>
      <c r="BO759">
        <v>1</v>
      </c>
      <c r="BP759" t="s">
        <v>124</v>
      </c>
      <c r="BQ759">
        <f>IF(fun[[#This Row],[KitchenQual]]="Ex",5,IF(fun[[#This Row],[KitchenQual]]="Gd",4,IF(fun[[#This Row],[KitchenQual]]="TA",3,IF(fun[[#This Row],[KitchenQual]]="Fa",2,0))))</f>
        <v>3</v>
      </c>
      <c r="BR759">
        <v>6</v>
      </c>
      <c r="BS759" t="s">
        <v>133</v>
      </c>
      <c r="BT759">
        <v>1</v>
      </c>
      <c r="BU759" t="s">
        <v>124</v>
      </c>
      <c r="BV759">
        <f>IF(fun[[#This Row],[FireplaceQu]]="Ex",5,IF(fun[[#This Row],[FireplaceQu]]="Gd",4,IF(fun[[#This Row],[FireplaceQu]]="TA",3,IF(fun[[#This Row],[FireplaceQu]]="Fa",2,0))))</f>
        <v>3</v>
      </c>
      <c r="BW759" t="s">
        <v>134</v>
      </c>
      <c r="BX759">
        <v>1978</v>
      </c>
      <c r="BY759" t="s">
        <v>183</v>
      </c>
      <c r="BZ759">
        <v>2</v>
      </c>
      <c r="CA759">
        <v>440</v>
      </c>
      <c r="CB759" t="s">
        <v>124</v>
      </c>
      <c r="CC759">
        <f>IF(fun[[#This Row],[GarageQual]]="Ex",5,IF(fun[[#This Row],[GarageQual]]="Gd",4,IF(fun[[#This Row],[GarageQual]]="TA",3,IF(fun[[#This Row],[GarageQual]]="Fa",2,IF(fun[[#This Row],[GarageQual]]="Po",1,0)))))</f>
        <v>3</v>
      </c>
      <c r="CD759" t="s">
        <v>124</v>
      </c>
      <c r="CE759">
        <f>IF(fun[[#This Row],[GarageCond]]="Ex",5,IF(fun[[#This Row],[GarageCond]]="Gd",4,IF(fun[[#This Row],[GarageCond]]="TA",3,IF(fun[[#This Row],[GarageCond]]="Fa",2,IF(fun[[#This Row],[GarageCond]]="Po",1,0)))))</f>
        <v>3</v>
      </c>
      <c r="CF759" t="s">
        <v>131</v>
      </c>
      <c r="CG759">
        <v>335</v>
      </c>
      <c r="CH759">
        <v>0</v>
      </c>
      <c r="CI759">
        <v>0</v>
      </c>
      <c r="CJ759">
        <v>0</v>
      </c>
      <c r="CK759">
        <v>0</v>
      </c>
      <c r="CL759">
        <f>(0.5*fun[[#This Row],[WoodDeckSF]])+fun[[#This Row],[OpenPorchSF]]+(2*fun[[#This Row],[EnclosedPorch]])+(1.5*fun[[#This Row],[3SsnPorch]])+fun[[#This Row],[ScreenPorch]]</f>
        <v>167.5</v>
      </c>
      <c r="CM759">
        <v>0</v>
      </c>
      <c r="CN759" t="s">
        <v>109</v>
      </c>
      <c r="CO759">
        <f>IF(fun[[#This Row],[PoolQC]]="Ex",5,IF(fun[[#This Row],[PoolQC]]="Gd",4,IF(fun[[#This Row],[PoolQC]]="TA",3,IF(fun[[#This Row],[PoolQC]]="Fa",2,IF(fun[[#This Row],[PoolQC]]="Po",1,0)))))</f>
        <v>0</v>
      </c>
      <c r="CP759" t="s">
        <v>191</v>
      </c>
      <c r="CQ759" t="s">
        <v>109</v>
      </c>
      <c r="CR759">
        <v>0</v>
      </c>
      <c r="CS759">
        <v>4</v>
      </c>
      <c r="CT759">
        <v>2010</v>
      </c>
      <c r="CU759" t="s">
        <v>136</v>
      </c>
      <c r="CV759" t="s">
        <v>154</v>
      </c>
      <c r="CW759">
        <f>COUNTIF(fun[[#This Row],[Id]:[SaleCondition]],0)</f>
        <v>16</v>
      </c>
      <c r="CX759">
        <f>COUNTIF(fun[[#This Row],[Id]:[SaleCondition]],"NA")</f>
        <v>4</v>
      </c>
      <c r="CY759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759">
        <f>fun[NUM_ExCond]+fun[NUM_BsmtCond]+fun[NUM_GarCond]</f>
        <v>9</v>
      </c>
      <c r="DA7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7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759">
        <v>158900</v>
      </c>
    </row>
    <row r="760" spans="1:107" x14ac:dyDescent="0.25">
      <c r="A760">
        <v>759</v>
      </c>
      <c r="B760">
        <v>160</v>
      </c>
      <c r="C760" t="s">
        <v>218</v>
      </c>
      <c r="D760">
        <f>IF(fun[[#This Row],[MSZoning]]="RL",1,0)</f>
        <v>0</v>
      </c>
      <c r="E760">
        <f>IF(fun[[#This Row],[rl]]="RM",1,0)</f>
        <v>0</v>
      </c>
      <c r="F760">
        <f>IF(fun[[#This Row],[rm]]="RH",1,0)</f>
        <v>0</v>
      </c>
      <c r="G760">
        <f>IF(fun[[#This Row],[rh]]="C (all)",1,0)</f>
        <v>0</v>
      </c>
      <c r="H760">
        <v>24</v>
      </c>
      <c r="I760">
        <f>IF(fun[[#This Row],[LotFrontage]]="NA",0,fun[[#This Row],[LotFrontage]])</f>
        <v>24</v>
      </c>
      <c r="J760">
        <v>2280</v>
      </c>
      <c r="K760" t="s">
        <v>108</v>
      </c>
      <c r="L760" t="s">
        <v>108</v>
      </c>
      <c r="M760" t="s">
        <v>110</v>
      </c>
      <c r="N760" t="s">
        <v>111</v>
      </c>
      <c r="O760" t="s">
        <v>112</v>
      </c>
      <c r="P760" t="s">
        <v>113</v>
      </c>
      <c r="Q760" t="s">
        <v>114</v>
      </c>
      <c r="R760" t="s">
        <v>162</v>
      </c>
      <c r="S760" t="s">
        <v>116</v>
      </c>
      <c r="T760" t="s">
        <v>116</v>
      </c>
      <c r="U760" t="s">
        <v>224</v>
      </c>
      <c r="V760" t="s">
        <v>118</v>
      </c>
      <c r="W760">
        <v>7</v>
      </c>
      <c r="X760">
        <v>5</v>
      </c>
      <c r="Y760">
        <v>1999</v>
      </c>
      <c r="Z760">
        <v>1999</v>
      </c>
      <c r="AA760" t="s">
        <v>119</v>
      </c>
      <c r="AB760" t="s">
        <v>120</v>
      </c>
      <c r="AC760" t="s">
        <v>142</v>
      </c>
      <c r="AD760" t="s">
        <v>142</v>
      </c>
      <c r="AE760" t="s">
        <v>122</v>
      </c>
      <c r="AF760">
        <v>360</v>
      </c>
      <c r="AG760" t="s">
        <v>124</v>
      </c>
      <c r="AH760">
        <f>IF(fun[[#This Row],[ExterQual]]="Ex",5,IF(fun[[#This Row],[ExterQual]]="Gd",4,IF(fun[[#This Row],[ExterQual]]="TA",3,IF(fun[[#This Row],[ExterQual]]="Fa",2,1))))</f>
        <v>3</v>
      </c>
      <c r="AI760" t="s">
        <v>124</v>
      </c>
      <c r="AJ760">
        <f>IF(fun[[#This Row],[ExterCond]]="Ex",5,IF(fun[[#This Row],[ExterCond]]="Gd",4,IF(fun[[#This Row],[ExterCond]]="TA",3,IF(fun[[#This Row],[ExterCond]]="Fa",2,1))))</f>
        <v>3</v>
      </c>
      <c r="AK760" t="s">
        <v>125</v>
      </c>
      <c r="AL760" t="s">
        <v>123</v>
      </c>
      <c r="AM760">
        <f>IF(fun[[#This Row],[BsmtQual]]="Ex",5,IF(fun[[#This Row],[BsmtQual]]="Gd",4,IF(fun[[#This Row],[BsmtQual]]="TA",3,IF(fun[[#This Row],[BsmtQual]]="Fa",2,IF(fun[[#This Row],[BsmtQual]]="Po",1,0)))))</f>
        <v>4</v>
      </c>
      <c r="AN760" t="s">
        <v>124</v>
      </c>
      <c r="AO760">
        <f>IF(fun[[#This Row],[BsmtCond]]="Ex",5,IF(fun[[#This Row],[BsmtCond]]="Gd",4,IF(fun[[#This Row],[BsmtCond]]="TA",3,IF(fun[[#This Row],[BsmtCond]]="Fa",2,IF(fun[[#This Row],[BsmtCond]]="Po",1,0)))))</f>
        <v>3</v>
      </c>
      <c r="AP760" t="s">
        <v>126</v>
      </c>
      <c r="AQ760">
        <f>IF(fun[[#This Row],[BsmtExposure]]="Gd",3,IF(fun[[#This Row],[BsmtExposure]]="Av",2,IF(fun[[#This Row],[BsmtExposure]]="Mn",1,0)))</f>
        <v>0</v>
      </c>
      <c r="AR760" t="s">
        <v>145</v>
      </c>
      <c r="AS760">
        <v>549</v>
      </c>
      <c r="AT760" t="s">
        <v>128</v>
      </c>
      <c r="AU760">
        <v>0</v>
      </c>
      <c r="AV760">
        <v>195</v>
      </c>
      <c r="AW760">
        <v>744</v>
      </c>
      <c r="AX760" t="s">
        <v>129</v>
      </c>
      <c r="AY760" t="s">
        <v>123</v>
      </c>
      <c r="AZ760">
        <f>IF(fun[[#This Row],[HeatingQC]]="Ex",5,IF(fun[[#This Row],[HeatingQC]]="Gd",4,IF(fun[[#This Row],[HeatingQC]]="TA",3,IF(fun[[#This Row],[HeatingQC]]="Fa",2,IF(fun[[#This Row],[HeatingQC]]="Po",1,0)))))</f>
        <v>4</v>
      </c>
      <c r="BA760" t="s">
        <v>131</v>
      </c>
      <c r="BB760" t="s">
        <v>132</v>
      </c>
      <c r="BC760">
        <v>757</v>
      </c>
      <c r="BD760">
        <v>744</v>
      </c>
      <c r="BE760">
        <v>0</v>
      </c>
      <c r="BF760">
        <v>1501</v>
      </c>
      <c r="BG760">
        <f>LOG(fun[[#This Row],[GrLivArea]])</f>
        <v>3.1763806922432702</v>
      </c>
      <c r="BH760">
        <v>0</v>
      </c>
      <c r="BI760">
        <v>0</v>
      </c>
      <c r="BJ760">
        <f>fun[[#This Row],[BsmtFullBath]]+(0.5*fun[[#This Row],[BsmtHalfBath]])</f>
        <v>0</v>
      </c>
      <c r="BK760">
        <v>2</v>
      </c>
      <c r="BL760">
        <v>1</v>
      </c>
      <c r="BM760">
        <f>fun[[#This Row],[HalfBath]]+fun[[#This Row],[TOTBaseBath]]+fun[[#This Row],[FullBath]]</f>
        <v>3</v>
      </c>
      <c r="BN760">
        <v>3</v>
      </c>
      <c r="BO760">
        <v>1</v>
      </c>
      <c r="BP760" t="s">
        <v>124</v>
      </c>
      <c r="BQ760">
        <f>IF(fun[[#This Row],[KitchenQual]]="Ex",5,IF(fun[[#This Row],[KitchenQual]]="Gd",4,IF(fun[[#This Row],[KitchenQual]]="TA",3,IF(fun[[#This Row],[KitchenQual]]="Fa",2,0))))</f>
        <v>3</v>
      </c>
      <c r="BR760">
        <v>6</v>
      </c>
      <c r="BS760" t="s">
        <v>133</v>
      </c>
      <c r="BT760">
        <v>0</v>
      </c>
      <c r="BU760" t="s">
        <v>109</v>
      </c>
      <c r="BV760">
        <f>IF(fun[[#This Row],[FireplaceQu]]="Ex",5,IF(fun[[#This Row],[FireplaceQu]]="Gd",4,IF(fun[[#This Row],[FireplaceQu]]="TA",3,IF(fun[[#This Row],[FireplaceQu]]="Fa",2,0))))</f>
        <v>0</v>
      </c>
      <c r="BW760" t="s">
        <v>153</v>
      </c>
      <c r="BX760">
        <v>1999</v>
      </c>
      <c r="BY760" t="s">
        <v>128</v>
      </c>
      <c r="BZ760">
        <v>2</v>
      </c>
      <c r="CA760">
        <v>440</v>
      </c>
      <c r="CB760" t="s">
        <v>124</v>
      </c>
      <c r="CC760">
        <f>IF(fun[[#This Row],[GarageQual]]="Ex",5,IF(fun[[#This Row],[GarageQual]]="Gd",4,IF(fun[[#This Row],[GarageQual]]="TA",3,IF(fun[[#This Row],[GarageQual]]="Fa",2,IF(fun[[#This Row],[GarageQual]]="Po",1,0)))))</f>
        <v>3</v>
      </c>
      <c r="CD760" t="s">
        <v>124</v>
      </c>
      <c r="CE760">
        <f>IF(fun[[#This Row],[GarageCond]]="Ex",5,IF(fun[[#This Row],[GarageCond]]="Gd",4,IF(fun[[#This Row],[GarageCond]]="TA",3,IF(fun[[#This Row],[GarageCond]]="Fa",2,IF(fun[[#This Row],[GarageCond]]="Po",1,0)))))</f>
        <v>3</v>
      </c>
      <c r="CF760" t="s">
        <v>131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f>(0.5*fun[[#This Row],[WoodDeckSF]])+fun[[#This Row],[OpenPorchSF]]+(2*fun[[#This Row],[EnclosedPorch]])+(1.5*fun[[#This Row],[3SsnPorch]])+fun[[#This Row],[ScreenPorch]]</f>
        <v>0</v>
      </c>
      <c r="CM760">
        <v>0</v>
      </c>
      <c r="CN760" t="s">
        <v>109</v>
      </c>
      <c r="CO760">
        <f>IF(fun[[#This Row],[PoolQC]]="Ex",5,IF(fun[[#This Row],[PoolQC]]="Gd",4,IF(fun[[#This Row],[PoolQC]]="TA",3,IF(fun[[#This Row],[PoolQC]]="Fa",2,IF(fun[[#This Row],[PoolQC]]="Po",1,0)))))</f>
        <v>0</v>
      </c>
      <c r="CP760" t="s">
        <v>109</v>
      </c>
      <c r="CQ760" t="s">
        <v>109</v>
      </c>
      <c r="CR760">
        <v>0</v>
      </c>
      <c r="CS760">
        <v>8</v>
      </c>
      <c r="CT760">
        <v>2008</v>
      </c>
      <c r="CU760" t="s">
        <v>136</v>
      </c>
      <c r="CV760" t="s">
        <v>137</v>
      </c>
      <c r="CW760">
        <f>COUNTIF(fun[[#This Row],[Id]:[SaleCondition]],0)</f>
        <v>21</v>
      </c>
      <c r="CX760">
        <f>COUNTIF(fun[[#This Row],[Id]:[SaleCondition]],"NA")</f>
        <v>4</v>
      </c>
      <c r="CY76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760">
        <f>fun[NUM_ExCond]+fun[NUM_BsmtCond]+fun[NUM_GarCond]</f>
        <v>9</v>
      </c>
      <c r="DA7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7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</v>
      </c>
      <c r="DC760">
        <v>179400</v>
      </c>
    </row>
    <row r="761" spans="1:107" x14ac:dyDescent="0.25">
      <c r="A761">
        <v>760</v>
      </c>
      <c r="B761">
        <v>60</v>
      </c>
      <c r="C761" t="s">
        <v>107</v>
      </c>
      <c r="D761">
        <f>IF(fun[[#This Row],[MSZoning]]="RL",1,0)</f>
        <v>1</v>
      </c>
      <c r="E761">
        <f>IF(fun[[#This Row],[rl]]="RM",1,0)</f>
        <v>0</v>
      </c>
      <c r="F761">
        <f>IF(fun[[#This Row],[rm]]="RH",1,0)</f>
        <v>0</v>
      </c>
      <c r="G761">
        <f>IF(fun[[#This Row],[rh]]="C (all)",1,0)</f>
        <v>0</v>
      </c>
      <c r="H761">
        <v>65</v>
      </c>
      <c r="I761">
        <f>IF(fun[[#This Row],[LotFrontage]]="NA",0,fun[[#This Row],[LotFrontage]])</f>
        <v>65</v>
      </c>
      <c r="J761">
        <v>12257</v>
      </c>
      <c r="K761" t="s">
        <v>108</v>
      </c>
      <c r="L761" t="s">
        <v>109</v>
      </c>
      <c r="M761" t="s">
        <v>146</v>
      </c>
      <c r="N761" t="s">
        <v>111</v>
      </c>
      <c r="O761" t="s">
        <v>112</v>
      </c>
      <c r="P761" t="s">
        <v>113</v>
      </c>
      <c r="Q761" t="s">
        <v>114</v>
      </c>
      <c r="R761" t="s">
        <v>155</v>
      </c>
      <c r="S761" t="s">
        <v>116</v>
      </c>
      <c r="T761" t="s">
        <v>116</v>
      </c>
      <c r="U761" t="s">
        <v>117</v>
      </c>
      <c r="V761" t="s">
        <v>118</v>
      </c>
      <c r="W761">
        <v>8</v>
      </c>
      <c r="X761">
        <v>5</v>
      </c>
      <c r="Y761">
        <v>1995</v>
      </c>
      <c r="Z761">
        <v>1995</v>
      </c>
      <c r="AA761" t="s">
        <v>119</v>
      </c>
      <c r="AB761" t="s">
        <v>120</v>
      </c>
      <c r="AC761" t="s">
        <v>121</v>
      </c>
      <c r="AD761" t="s">
        <v>121</v>
      </c>
      <c r="AE761" t="s">
        <v>122</v>
      </c>
      <c r="AF761">
        <v>513</v>
      </c>
      <c r="AG761" t="s">
        <v>123</v>
      </c>
      <c r="AH761">
        <f>IF(fun[[#This Row],[ExterQual]]="Ex",5,IF(fun[[#This Row],[ExterQual]]="Gd",4,IF(fun[[#This Row],[ExterQual]]="TA",3,IF(fun[[#This Row],[ExterQual]]="Fa",2,1))))</f>
        <v>4</v>
      </c>
      <c r="AI761" t="s">
        <v>124</v>
      </c>
      <c r="AJ761">
        <f>IF(fun[[#This Row],[ExterCond]]="Ex",5,IF(fun[[#This Row],[ExterCond]]="Gd",4,IF(fun[[#This Row],[ExterCond]]="TA",3,IF(fun[[#This Row],[ExterCond]]="Fa",2,1))))</f>
        <v>3</v>
      </c>
      <c r="AK761" t="s">
        <v>125</v>
      </c>
      <c r="AL761" t="s">
        <v>123</v>
      </c>
      <c r="AM761">
        <f>IF(fun[[#This Row],[BsmtQual]]="Ex",5,IF(fun[[#This Row],[BsmtQual]]="Gd",4,IF(fun[[#This Row],[BsmtQual]]="TA",3,IF(fun[[#This Row],[BsmtQual]]="Fa",2,IF(fun[[#This Row],[BsmtQual]]="Po",1,0)))))</f>
        <v>4</v>
      </c>
      <c r="AN761" t="s">
        <v>124</v>
      </c>
      <c r="AO761">
        <f>IF(fun[[#This Row],[BsmtCond]]="Ex",5,IF(fun[[#This Row],[BsmtCond]]="Gd",4,IF(fun[[#This Row],[BsmtCond]]="TA",3,IF(fun[[#This Row],[BsmtCond]]="Fa",2,IF(fun[[#This Row],[BsmtCond]]="Po",1,0)))))</f>
        <v>3</v>
      </c>
      <c r="AP761" t="s">
        <v>156</v>
      </c>
      <c r="AQ761">
        <f>IF(fun[[#This Row],[BsmtExposure]]="Gd",3,IF(fun[[#This Row],[BsmtExposure]]="Av",2,IF(fun[[#This Row],[BsmtExposure]]="Mn",1,0)))</f>
        <v>2</v>
      </c>
      <c r="AR761" t="s">
        <v>198</v>
      </c>
      <c r="AS761">
        <v>56</v>
      </c>
      <c r="AT761" t="s">
        <v>145</v>
      </c>
      <c r="AU761">
        <v>64</v>
      </c>
      <c r="AV761">
        <v>1198</v>
      </c>
      <c r="AW761">
        <v>1318</v>
      </c>
      <c r="AX761" t="s">
        <v>129</v>
      </c>
      <c r="AY761" t="s">
        <v>130</v>
      </c>
      <c r="AZ761">
        <f>IF(fun[[#This Row],[HeatingQC]]="Ex",5,IF(fun[[#This Row],[HeatingQC]]="Gd",4,IF(fun[[#This Row],[HeatingQC]]="TA",3,IF(fun[[#This Row],[HeatingQC]]="Fa",2,IF(fun[[#This Row],[HeatingQC]]="Po",1,0)))))</f>
        <v>5</v>
      </c>
      <c r="BA761" t="s">
        <v>131</v>
      </c>
      <c r="BB761" t="s">
        <v>132</v>
      </c>
      <c r="BC761">
        <v>1328</v>
      </c>
      <c r="BD761">
        <v>1203</v>
      </c>
      <c r="BE761">
        <v>0</v>
      </c>
      <c r="BF761">
        <v>2531</v>
      </c>
      <c r="BG761">
        <f>LOG(fun[[#This Row],[GrLivArea]])</f>
        <v>3.4032921451582543</v>
      </c>
      <c r="BH761">
        <v>0</v>
      </c>
      <c r="BI761">
        <v>0</v>
      </c>
      <c r="BJ761">
        <f>fun[[#This Row],[BsmtFullBath]]+(0.5*fun[[#This Row],[BsmtHalfBath]])</f>
        <v>0</v>
      </c>
      <c r="BK761">
        <v>2</v>
      </c>
      <c r="BL761">
        <v>1</v>
      </c>
      <c r="BM761">
        <f>fun[[#This Row],[HalfBath]]+fun[[#This Row],[TOTBaseBath]]+fun[[#This Row],[FullBath]]</f>
        <v>3</v>
      </c>
      <c r="BN761">
        <v>4</v>
      </c>
      <c r="BO761">
        <v>1</v>
      </c>
      <c r="BP761" t="s">
        <v>123</v>
      </c>
      <c r="BQ761">
        <f>IF(fun[[#This Row],[KitchenQual]]="Ex",5,IF(fun[[#This Row],[KitchenQual]]="Gd",4,IF(fun[[#This Row],[KitchenQual]]="TA",3,IF(fun[[#This Row],[KitchenQual]]="Fa",2,0))))</f>
        <v>4</v>
      </c>
      <c r="BR761">
        <v>9</v>
      </c>
      <c r="BS761" t="s">
        <v>133</v>
      </c>
      <c r="BT761">
        <v>1</v>
      </c>
      <c r="BU761" t="s">
        <v>124</v>
      </c>
      <c r="BV761">
        <f>IF(fun[[#This Row],[FireplaceQu]]="Ex",5,IF(fun[[#This Row],[FireplaceQu]]="Gd",4,IF(fun[[#This Row],[FireplaceQu]]="TA",3,IF(fun[[#This Row],[FireplaceQu]]="Fa",2,0))))</f>
        <v>3</v>
      </c>
      <c r="BW761" t="s">
        <v>134</v>
      </c>
      <c r="BX761">
        <v>1995</v>
      </c>
      <c r="BY761" t="s">
        <v>135</v>
      </c>
      <c r="BZ761">
        <v>3</v>
      </c>
      <c r="CA761">
        <v>752</v>
      </c>
      <c r="CB761" t="s">
        <v>124</v>
      </c>
      <c r="CC761">
        <f>IF(fun[[#This Row],[GarageQual]]="Ex",5,IF(fun[[#This Row],[GarageQual]]="Gd",4,IF(fun[[#This Row],[GarageQual]]="TA",3,IF(fun[[#This Row],[GarageQual]]="Fa",2,IF(fun[[#This Row],[GarageQual]]="Po",1,0)))))</f>
        <v>3</v>
      </c>
      <c r="CD761" t="s">
        <v>124</v>
      </c>
      <c r="CE761">
        <f>IF(fun[[#This Row],[GarageCond]]="Ex",5,IF(fun[[#This Row],[GarageCond]]="Gd",4,IF(fun[[#This Row],[GarageCond]]="TA",3,IF(fun[[#This Row],[GarageCond]]="Fa",2,IF(fun[[#This Row],[GarageCond]]="Po",1,0)))))</f>
        <v>3</v>
      </c>
      <c r="CF761" t="s">
        <v>131</v>
      </c>
      <c r="CG761">
        <v>222</v>
      </c>
      <c r="CH761">
        <v>98</v>
      </c>
      <c r="CI761">
        <v>0</v>
      </c>
      <c r="CJ761">
        <v>0</v>
      </c>
      <c r="CK761">
        <v>0</v>
      </c>
      <c r="CL761">
        <f>(0.5*fun[[#This Row],[WoodDeckSF]])+fun[[#This Row],[OpenPorchSF]]+(2*fun[[#This Row],[EnclosedPorch]])+(1.5*fun[[#This Row],[3SsnPorch]])+fun[[#This Row],[ScreenPorch]]</f>
        <v>209</v>
      </c>
      <c r="CM761">
        <v>0</v>
      </c>
      <c r="CN761" t="s">
        <v>109</v>
      </c>
      <c r="CO761">
        <f>IF(fun[[#This Row],[PoolQC]]="Ex",5,IF(fun[[#This Row],[PoolQC]]="Gd",4,IF(fun[[#This Row],[PoolQC]]="TA",3,IF(fun[[#This Row],[PoolQC]]="Fa",2,IF(fun[[#This Row],[PoolQC]]="Po",1,0)))))</f>
        <v>0</v>
      </c>
      <c r="CP761" t="s">
        <v>109</v>
      </c>
      <c r="CQ761" t="s">
        <v>109</v>
      </c>
      <c r="CR761">
        <v>0</v>
      </c>
      <c r="CS761">
        <v>11</v>
      </c>
      <c r="CT761">
        <v>2007</v>
      </c>
      <c r="CU761" t="s">
        <v>136</v>
      </c>
      <c r="CV761" t="s">
        <v>137</v>
      </c>
      <c r="CW761">
        <f>COUNTIF(fun[[#This Row],[Id]:[SaleCondition]],0)</f>
        <v>13</v>
      </c>
      <c r="CX761">
        <f>COUNTIF(fun[[#This Row],[Id]:[SaleCondition]],"NA")</f>
        <v>4</v>
      </c>
      <c r="CY761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761">
        <f>fun[NUM_ExCond]+fun[NUM_BsmtCond]+fun[NUM_GarCond]</f>
        <v>9</v>
      </c>
      <c r="DA7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7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761">
        <v>290000</v>
      </c>
    </row>
    <row r="762" spans="1:107" x14ac:dyDescent="0.25">
      <c r="A762">
        <v>761</v>
      </c>
      <c r="B762">
        <v>20</v>
      </c>
      <c r="C762" t="s">
        <v>107</v>
      </c>
      <c r="D762">
        <f>IF(fun[[#This Row],[MSZoning]]="RL",1,0)</f>
        <v>1</v>
      </c>
      <c r="E762">
        <f>IF(fun[[#This Row],[rl]]="RM",1,0)</f>
        <v>0</v>
      </c>
      <c r="F762">
        <f>IF(fun[[#This Row],[rm]]="RH",1,0)</f>
        <v>0</v>
      </c>
      <c r="G762">
        <f>IF(fun[[#This Row],[rh]]="C (all)",1,0)</f>
        <v>0</v>
      </c>
      <c r="H762">
        <v>70</v>
      </c>
      <c r="I762">
        <f>IF(fun[[#This Row],[LotFrontage]]="NA",0,fun[[#This Row],[LotFrontage]])</f>
        <v>70</v>
      </c>
      <c r="J762">
        <v>9100</v>
      </c>
      <c r="K762" t="s">
        <v>108</v>
      </c>
      <c r="L762" t="s">
        <v>109</v>
      </c>
      <c r="M762" t="s">
        <v>110</v>
      </c>
      <c r="N762" t="s">
        <v>111</v>
      </c>
      <c r="O762" t="s">
        <v>112</v>
      </c>
      <c r="P762" t="s">
        <v>113</v>
      </c>
      <c r="Q762" t="s">
        <v>114</v>
      </c>
      <c r="R762" t="s">
        <v>188</v>
      </c>
      <c r="S762" t="s">
        <v>116</v>
      </c>
      <c r="T762" t="s">
        <v>116</v>
      </c>
      <c r="U762" t="s">
        <v>117</v>
      </c>
      <c r="V762" t="s">
        <v>141</v>
      </c>
      <c r="W762">
        <v>6</v>
      </c>
      <c r="X762">
        <v>6</v>
      </c>
      <c r="Y762">
        <v>1959</v>
      </c>
      <c r="Z762">
        <v>1959</v>
      </c>
      <c r="AA762" t="s">
        <v>178</v>
      </c>
      <c r="AB762" t="s">
        <v>120</v>
      </c>
      <c r="AC762" t="s">
        <v>150</v>
      </c>
      <c r="AD762" t="s">
        <v>150</v>
      </c>
      <c r="AE762" t="s">
        <v>143</v>
      </c>
      <c r="AF762">
        <v>0</v>
      </c>
      <c r="AG762" t="s">
        <v>124</v>
      </c>
      <c r="AH762">
        <f>IF(fun[[#This Row],[ExterQual]]="Ex",5,IF(fun[[#This Row],[ExterQual]]="Gd",4,IF(fun[[#This Row],[ExterQual]]="TA",3,IF(fun[[#This Row],[ExterQual]]="Fa",2,1))))</f>
        <v>3</v>
      </c>
      <c r="AI762" t="s">
        <v>124</v>
      </c>
      <c r="AJ762">
        <f>IF(fun[[#This Row],[ExterCond]]="Ex",5,IF(fun[[#This Row],[ExterCond]]="Gd",4,IF(fun[[#This Row],[ExterCond]]="TA",3,IF(fun[[#This Row],[ExterCond]]="Fa",2,1))))</f>
        <v>3</v>
      </c>
      <c r="AK762" t="s">
        <v>144</v>
      </c>
      <c r="AL762" t="s">
        <v>124</v>
      </c>
      <c r="AM762">
        <f>IF(fun[[#This Row],[BsmtQual]]="Ex",5,IF(fun[[#This Row],[BsmtQual]]="Gd",4,IF(fun[[#This Row],[BsmtQual]]="TA",3,IF(fun[[#This Row],[BsmtQual]]="Fa",2,IF(fun[[#This Row],[BsmtQual]]="Po",1,0)))))</f>
        <v>3</v>
      </c>
      <c r="AN762" t="s">
        <v>124</v>
      </c>
      <c r="AO762">
        <f>IF(fun[[#This Row],[BsmtCond]]="Ex",5,IF(fun[[#This Row],[BsmtCond]]="Gd",4,IF(fun[[#This Row],[BsmtCond]]="TA",3,IF(fun[[#This Row],[BsmtCond]]="Fa",2,IF(fun[[#This Row],[BsmtCond]]="Po",1,0)))))</f>
        <v>3</v>
      </c>
      <c r="AP762" t="s">
        <v>126</v>
      </c>
      <c r="AQ762">
        <f>IF(fun[[#This Row],[BsmtExposure]]="Gd",3,IF(fun[[#This Row],[BsmtExposure]]="Av",2,IF(fun[[#This Row],[BsmtExposure]]="Mn",1,0)))</f>
        <v>0</v>
      </c>
      <c r="AR762" t="s">
        <v>179</v>
      </c>
      <c r="AS762">
        <v>612</v>
      </c>
      <c r="AT762" t="s">
        <v>128</v>
      </c>
      <c r="AU762">
        <v>0</v>
      </c>
      <c r="AV762">
        <v>252</v>
      </c>
      <c r="AW762">
        <v>864</v>
      </c>
      <c r="AX762" t="s">
        <v>129</v>
      </c>
      <c r="AY762" t="s">
        <v>130</v>
      </c>
      <c r="AZ762">
        <f>IF(fun[[#This Row],[HeatingQC]]="Ex",5,IF(fun[[#This Row],[HeatingQC]]="Gd",4,IF(fun[[#This Row],[HeatingQC]]="TA",3,IF(fun[[#This Row],[HeatingQC]]="Fa",2,IF(fun[[#This Row],[HeatingQC]]="Po",1,0)))))</f>
        <v>5</v>
      </c>
      <c r="BA762" t="s">
        <v>131</v>
      </c>
      <c r="BB762" t="s">
        <v>132</v>
      </c>
      <c r="BC762">
        <v>864</v>
      </c>
      <c r="BD762">
        <v>0</v>
      </c>
      <c r="BE762">
        <v>0</v>
      </c>
      <c r="BF762">
        <v>864</v>
      </c>
      <c r="BG762">
        <f>LOG(fun[[#This Row],[GrLivArea]])</f>
        <v>2.9365137424788932</v>
      </c>
      <c r="BH762">
        <v>0</v>
      </c>
      <c r="BI762">
        <v>0</v>
      </c>
      <c r="BJ762">
        <f>fun[[#This Row],[BsmtFullBath]]+(0.5*fun[[#This Row],[BsmtHalfBath]])</f>
        <v>0</v>
      </c>
      <c r="BK762">
        <v>1</v>
      </c>
      <c r="BL762">
        <v>0</v>
      </c>
      <c r="BM762">
        <f>fun[[#This Row],[HalfBath]]+fun[[#This Row],[TOTBaseBath]]+fun[[#This Row],[FullBath]]</f>
        <v>1</v>
      </c>
      <c r="BN762">
        <v>2</v>
      </c>
      <c r="BO762">
        <v>1</v>
      </c>
      <c r="BP762" t="s">
        <v>124</v>
      </c>
      <c r="BQ762">
        <f>IF(fun[[#This Row],[KitchenQual]]="Ex",5,IF(fun[[#This Row],[KitchenQual]]="Gd",4,IF(fun[[#This Row],[KitchenQual]]="TA",3,IF(fun[[#This Row],[KitchenQual]]="Fa",2,0))))</f>
        <v>3</v>
      </c>
      <c r="BR762">
        <v>5</v>
      </c>
      <c r="BS762" t="s">
        <v>133</v>
      </c>
      <c r="BT762">
        <v>0</v>
      </c>
      <c r="BU762" t="s">
        <v>109</v>
      </c>
      <c r="BV762">
        <f>IF(fun[[#This Row],[FireplaceQu]]="Ex",5,IF(fun[[#This Row],[FireplaceQu]]="Gd",4,IF(fun[[#This Row],[FireplaceQu]]="TA",3,IF(fun[[#This Row],[FireplaceQu]]="Fa",2,0))))</f>
        <v>0</v>
      </c>
      <c r="BW762" t="s">
        <v>153</v>
      </c>
      <c r="BX762">
        <v>2008</v>
      </c>
      <c r="BY762" t="s">
        <v>128</v>
      </c>
      <c r="BZ762">
        <v>1</v>
      </c>
      <c r="CA762">
        <v>300</v>
      </c>
      <c r="CB762" t="s">
        <v>130</v>
      </c>
      <c r="CC762">
        <f>IF(fun[[#This Row],[GarageQual]]="Ex",5,IF(fun[[#This Row],[GarageQual]]="Gd",4,IF(fun[[#This Row],[GarageQual]]="TA",3,IF(fun[[#This Row],[GarageQual]]="Fa",2,IF(fun[[#This Row],[GarageQual]]="Po",1,0)))))</f>
        <v>5</v>
      </c>
      <c r="CD762" t="s">
        <v>130</v>
      </c>
      <c r="CE762">
        <f>IF(fun[[#This Row],[GarageCond]]="Ex",5,IF(fun[[#This Row],[GarageCond]]="Gd",4,IF(fun[[#This Row],[GarageCond]]="TA",3,IF(fun[[#This Row],[GarageCond]]="Fa",2,IF(fun[[#This Row],[GarageCond]]="Po",1,0)))))</f>
        <v>5</v>
      </c>
      <c r="CF762" t="s">
        <v>131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f>(0.5*fun[[#This Row],[WoodDeckSF]])+fun[[#This Row],[OpenPorchSF]]+(2*fun[[#This Row],[EnclosedPorch]])+(1.5*fun[[#This Row],[3SsnPorch]])+fun[[#This Row],[ScreenPorch]]</f>
        <v>0</v>
      </c>
      <c r="CM762">
        <v>0</v>
      </c>
      <c r="CN762" t="s">
        <v>109</v>
      </c>
      <c r="CO762">
        <f>IF(fun[[#This Row],[PoolQC]]="Ex",5,IF(fun[[#This Row],[PoolQC]]="Gd",4,IF(fun[[#This Row],[PoolQC]]="TA",3,IF(fun[[#This Row],[PoolQC]]="Fa",2,IF(fun[[#This Row],[PoolQC]]="Po",1,0)))))</f>
        <v>0</v>
      </c>
      <c r="CP762" t="s">
        <v>109</v>
      </c>
      <c r="CQ762" t="s">
        <v>161</v>
      </c>
      <c r="CR762">
        <v>450</v>
      </c>
      <c r="CS762">
        <v>10</v>
      </c>
      <c r="CT762">
        <v>2009</v>
      </c>
      <c r="CU762" t="s">
        <v>136</v>
      </c>
      <c r="CV762" t="s">
        <v>137</v>
      </c>
      <c r="CW762">
        <f>COUNTIF(fun[[#This Row],[Id]:[SaleCondition]],0)</f>
        <v>22</v>
      </c>
      <c r="CX762">
        <f>COUNTIF(fun[[#This Row],[Id]:[SaleCondition]],"NA")</f>
        <v>4</v>
      </c>
      <c r="CY76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62">
        <f>fun[NUM_ExCond]+fun[NUM_BsmtCond]+fun[NUM_GarCond]</f>
        <v>11</v>
      </c>
      <c r="DA7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7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63.75</v>
      </c>
      <c r="DC762">
        <v>127500</v>
      </c>
    </row>
    <row r="763" spans="1:107" x14ac:dyDescent="0.25">
      <c r="A763">
        <v>762</v>
      </c>
      <c r="B763">
        <v>30</v>
      </c>
      <c r="C763" t="s">
        <v>168</v>
      </c>
      <c r="D763">
        <f>IF(fun[[#This Row],[MSZoning]]="RL",1,0)</f>
        <v>0</v>
      </c>
      <c r="E763">
        <f>IF(fun[[#This Row],[rl]]="RM",1,0)</f>
        <v>0</v>
      </c>
      <c r="F763">
        <f>IF(fun[[#This Row],[rm]]="RH",1,0)</f>
        <v>0</v>
      </c>
      <c r="G763">
        <f>IF(fun[[#This Row],[rh]]="C (all)",1,0)</f>
        <v>0</v>
      </c>
      <c r="H763">
        <v>60</v>
      </c>
      <c r="I763">
        <f>IF(fun[[#This Row],[LotFrontage]]="NA",0,fun[[#This Row],[LotFrontage]])</f>
        <v>60</v>
      </c>
      <c r="J763">
        <v>6911</v>
      </c>
      <c r="K763" t="s">
        <v>108</v>
      </c>
      <c r="L763" t="s">
        <v>109</v>
      </c>
      <c r="M763" t="s">
        <v>110</v>
      </c>
      <c r="N763" t="s">
        <v>111</v>
      </c>
      <c r="O763" t="s">
        <v>112</v>
      </c>
      <c r="P763" t="s">
        <v>138</v>
      </c>
      <c r="Q763" t="s">
        <v>114</v>
      </c>
      <c r="R763" t="s">
        <v>174</v>
      </c>
      <c r="S763" t="s">
        <v>140</v>
      </c>
      <c r="T763" t="s">
        <v>116</v>
      </c>
      <c r="U763" t="s">
        <v>117</v>
      </c>
      <c r="V763" t="s">
        <v>141</v>
      </c>
      <c r="W763">
        <v>5</v>
      </c>
      <c r="X763">
        <v>5</v>
      </c>
      <c r="Y763">
        <v>1924</v>
      </c>
      <c r="Z763">
        <v>1950</v>
      </c>
      <c r="AA763" t="s">
        <v>119</v>
      </c>
      <c r="AB763" t="s">
        <v>120</v>
      </c>
      <c r="AC763" t="s">
        <v>150</v>
      </c>
      <c r="AD763" t="s">
        <v>150</v>
      </c>
      <c r="AE763" t="s">
        <v>143</v>
      </c>
      <c r="AF763">
        <v>0</v>
      </c>
      <c r="AG763" t="s">
        <v>124</v>
      </c>
      <c r="AH763">
        <f>IF(fun[[#This Row],[ExterQual]]="Ex",5,IF(fun[[#This Row],[ExterQual]]="Gd",4,IF(fun[[#This Row],[ExterQual]]="TA",3,IF(fun[[#This Row],[ExterQual]]="Fa",2,1))))</f>
        <v>3</v>
      </c>
      <c r="AI763" t="s">
        <v>124</v>
      </c>
      <c r="AJ763">
        <f>IF(fun[[#This Row],[ExterCond]]="Ex",5,IF(fun[[#This Row],[ExterCond]]="Gd",4,IF(fun[[#This Row],[ExterCond]]="TA",3,IF(fun[[#This Row],[ExterCond]]="Fa",2,1))))</f>
        <v>3</v>
      </c>
      <c r="AK763" t="s">
        <v>125</v>
      </c>
      <c r="AL763" t="s">
        <v>124</v>
      </c>
      <c r="AM763">
        <f>IF(fun[[#This Row],[BsmtQual]]="Ex",5,IF(fun[[#This Row],[BsmtQual]]="Gd",4,IF(fun[[#This Row],[BsmtQual]]="TA",3,IF(fun[[#This Row],[BsmtQual]]="Fa",2,IF(fun[[#This Row],[BsmtQual]]="Po",1,0)))))</f>
        <v>3</v>
      </c>
      <c r="AN763" t="s">
        <v>124</v>
      </c>
      <c r="AO763">
        <f>IF(fun[[#This Row],[BsmtCond]]="Ex",5,IF(fun[[#This Row],[BsmtCond]]="Gd",4,IF(fun[[#This Row],[BsmtCond]]="TA",3,IF(fun[[#This Row],[BsmtCond]]="Fa",2,IF(fun[[#This Row],[BsmtCond]]="Po",1,0)))))</f>
        <v>3</v>
      </c>
      <c r="AP763" t="s">
        <v>147</v>
      </c>
      <c r="AQ763">
        <f>IF(fun[[#This Row],[BsmtExposure]]="Gd",3,IF(fun[[#This Row],[BsmtExposure]]="Av",2,IF(fun[[#This Row],[BsmtExposure]]="Mn",1,0)))</f>
        <v>1</v>
      </c>
      <c r="AR763" t="s">
        <v>198</v>
      </c>
      <c r="AS763">
        <v>405</v>
      </c>
      <c r="AT763" t="s">
        <v>128</v>
      </c>
      <c r="AU763">
        <v>0</v>
      </c>
      <c r="AV763">
        <v>740</v>
      </c>
      <c r="AW763">
        <v>1145</v>
      </c>
      <c r="AX763" t="s">
        <v>129</v>
      </c>
      <c r="AY763" t="s">
        <v>124</v>
      </c>
      <c r="AZ763">
        <f>IF(fun[[#This Row],[HeatingQC]]="Ex",5,IF(fun[[#This Row],[HeatingQC]]="Gd",4,IF(fun[[#This Row],[HeatingQC]]="TA",3,IF(fun[[#This Row],[HeatingQC]]="Fa",2,IF(fun[[#This Row],[HeatingQC]]="Po",1,0)))))</f>
        <v>3</v>
      </c>
      <c r="BA763" t="s">
        <v>131</v>
      </c>
      <c r="BB763" t="s">
        <v>132</v>
      </c>
      <c r="BC763">
        <v>1301</v>
      </c>
      <c r="BD763">
        <v>0</v>
      </c>
      <c r="BE763">
        <v>0</v>
      </c>
      <c r="BF763">
        <v>1301</v>
      </c>
      <c r="BG763">
        <f>LOG(fun[[#This Row],[GrLivArea]])</f>
        <v>3.1142772965615864</v>
      </c>
      <c r="BH763">
        <v>0</v>
      </c>
      <c r="BI763">
        <v>0</v>
      </c>
      <c r="BJ763">
        <f>fun[[#This Row],[BsmtFullBath]]+(0.5*fun[[#This Row],[BsmtHalfBath]])</f>
        <v>0</v>
      </c>
      <c r="BK763">
        <v>1</v>
      </c>
      <c r="BL763">
        <v>0</v>
      </c>
      <c r="BM763">
        <f>fun[[#This Row],[HalfBath]]+fun[[#This Row],[TOTBaseBath]]+fun[[#This Row],[FullBath]]</f>
        <v>1</v>
      </c>
      <c r="BN763">
        <v>2</v>
      </c>
      <c r="BO763">
        <v>1</v>
      </c>
      <c r="BP763" t="s">
        <v>173</v>
      </c>
      <c r="BQ763">
        <f>IF(fun[[#This Row],[KitchenQual]]="Ex",5,IF(fun[[#This Row],[KitchenQual]]="Gd",4,IF(fun[[#This Row],[KitchenQual]]="TA",3,IF(fun[[#This Row],[KitchenQual]]="Fa",2,0))))</f>
        <v>2</v>
      </c>
      <c r="BR763">
        <v>5</v>
      </c>
      <c r="BS763" t="s">
        <v>172</v>
      </c>
      <c r="BT763">
        <v>0</v>
      </c>
      <c r="BU763" t="s">
        <v>109</v>
      </c>
      <c r="BV763">
        <f>IF(fun[[#This Row],[FireplaceQu]]="Ex",5,IF(fun[[#This Row],[FireplaceQu]]="Gd",4,IF(fun[[#This Row],[FireplaceQu]]="TA",3,IF(fun[[#This Row],[FireplaceQu]]="Fa",2,0))))</f>
        <v>0</v>
      </c>
      <c r="BW763" t="s">
        <v>153</v>
      </c>
      <c r="BX763">
        <v>1965</v>
      </c>
      <c r="BY763" t="s">
        <v>128</v>
      </c>
      <c r="BZ763">
        <v>2</v>
      </c>
      <c r="CA763">
        <v>440</v>
      </c>
      <c r="CB763" t="s">
        <v>124</v>
      </c>
      <c r="CC763">
        <f>IF(fun[[#This Row],[GarageQual]]="Ex",5,IF(fun[[#This Row],[GarageQual]]="Gd",4,IF(fun[[#This Row],[GarageQual]]="TA",3,IF(fun[[#This Row],[GarageQual]]="Fa",2,IF(fun[[#This Row],[GarageQual]]="Po",1,0)))))</f>
        <v>3</v>
      </c>
      <c r="CD763" t="s">
        <v>124</v>
      </c>
      <c r="CE763">
        <f>IF(fun[[#This Row],[GarageCond]]="Ex",5,IF(fun[[#This Row],[GarageCond]]="Gd",4,IF(fun[[#This Row],[GarageCond]]="TA",3,IF(fun[[#This Row],[GarageCond]]="Fa",2,IF(fun[[#This Row],[GarageCond]]="Po",1,0)))))</f>
        <v>3</v>
      </c>
      <c r="CF763" t="s">
        <v>131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f>(0.5*fun[[#This Row],[WoodDeckSF]])+fun[[#This Row],[OpenPorchSF]]+(2*fun[[#This Row],[EnclosedPorch]])+(1.5*fun[[#This Row],[3SsnPorch]])+fun[[#This Row],[ScreenPorch]]</f>
        <v>0</v>
      </c>
      <c r="CM763">
        <v>0</v>
      </c>
      <c r="CN763" t="s">
        <v>109</v>
      </c>
      <c r="CO763">
        <f>IF(fun[[#This Row],[PoolQC]]="Ex",5,IF(fun[[#This Row],[PoolQC]]="Gd",4,IF(fun[[#This Row],[PoolQC]]="TA",3,IF(fun[[#This Row],[PoolQC]]="Fa",2,IF(fun[[#This Row],[PoolQC]]="Po",1,0)))))</f>
        <v>0</v>
      </c>
      <c r="CP763" t="s">
        <v>109</v>
      </c>
      <c r="CQ763" t="s">
        <v>109</v>
      </c>
      <c r="CR763">
        <v>0</v>
      </c>
      <c r="CS763">
        <v>10</v>
      </c>
      <c r="CT763">
        <v>2009</v>
      </c>
      <c r="CU763" t="s">
        <v>136</v>
      </c>
      <c r="CV763" t="s">
        <v>137</v>
      </c>
      <c r="CW763">
        <f>COUNTIF(fun[[#This Row],[Id]:[SaleCondition]],0)</f>
        <v>23</v>
      </c>
      <c r="CX763">
        <f>COUNTIF(fun[[#This Row],[Id]:[SaleCondition]],"NA")</f>
        <v>5</v>
      </c>
      <c r="CY763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763">
        <f>fun[NUM_ExCond]+fun[NUM_BsmtCond]+fun[NUM_GarCond]</f>
        <v>9</v>
      </c>
      <c r="DA7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7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</v>
      </c>
      <c r="DC763">
        <v>100000</v>
      </c>
    </row>
    <row r="764" spans="1:107" x14ac:dyDescent="0.25">
      <c r="A764">
        <v>763</v>
      </c>
      <c r="B764">
        <v>60</v>
      </c>
      <c r="C764" t="s">
        <v>218</v>
      </c>
      <c r="D764">
        <f>IF(fun[[#This Row],[MSZoning]]="RL",1,0)</f>
        <v>0</v>
      </c>
      <c r="E764">
        <f>IF(fun[[#This Row],[rl]]="RM",1,0)</f>
        <v>0</v>
      </c>
      <c r="F764">
        <f>IF(fun[[#This Row],[rm]]="RH",1,0)</f>
        <v>0</v>
      </c>
      <c r="G764">
        <f>IF(fun[[#This Row],[rh]]="C (all)",1,0)</f>
        <v>0</v>
      </c>
      <c r="H764">
        <v>72</v>
      </c>
      <c r="I764">
        <f>IF(fun[[#This Row],[LotFrontage]]="NA",0,fun[[#This Row],[LotFrontage]])</f>
        <v>72</v>
      </c>
      <c r="J764">
        <v>8640</v>
      </c>
      <c r="K764" t="s">
        <v>108</v>
      </c>
      <c r="L764" t="s">
        <v>109</v>
      </c>
      <c r="M764" t="s">
        <v>110</v>
      </c>
      <c r="N764" t="s">
        <v>111</v>
      </c>
      <c r="O764" t="s">
        <v>112</v>
      </c>
      <c r="P764" t="s">
        <v>113</v>
      </c>
      <c r="Q764" t="s">
        <v>114</v>
      </c>
      <c r="R764" t="s">
        <v>162</v>
      </c>
      <c r="S764" t="s">
        <v>116</v>
      </c>
      <c r="T764" t="s">
        <v>116</v>
      </c>
      <c r="U764" t="s">
        <v>117</v>
      </c>
      <c r="V764" t="s">
        <v>118</v>
      </c>
      <c r="W764">
        <v>7</v>
      </c>
      <c r="X764">
        <v>5</v>
      </c>
      <c r="Y764">
        <v>2009</v>
      </c>
      <c r="Z764">
        <v>2009</v>
      </c>
      <c r="AA764" t="s">
        <v>119</v>
      </c>
      <c r="AB764" t="s">
        <v>120</v>
      </c>
      <c r="AC764" t="s">
        <v>121</v>
      </c>
      <c r="AD764" t="s">
        <v>121</v>
      </c>
      <c r="AE764" t="s">
        <v>143</v>
      </c>
      <c r="AF764">
        <v>0</v>
      </c>
      <c r="AG764" t="s">
        <v>124</v>
      </c>
      <c r="AH764">
        <f>IF(fun[[#This Row],[ExterQual]]="Ex",5,IF(fun[[#This Row],[ExterQual]]="Gd",4,IF(fun[[#This Row],[ExterQual]]="TA",3,IF(fun[[#This Row],[ExterQual]]="Fa",2,1))))</f>
        <v>3</v>
      </c>
      <c r="AI764" t="s">
        <v>124</v>
      </c>
      <c r="AJ764">
        <f>IF(fun[[#This Row],[ExterCond]]="Ex",5,IF(fun[[#This Row],[ExterCond]]="Gd",4,IF(fun[[#This Row],[ExterCond]]="TA",3,IF(fun[[#This Row],[ExterCond]]="Fa",2,1))))</f>
        <v>3</v>
      </c>
      <c r="AK764" t="s">
        <v>125</v>
      </c>
      <c r="AL764" t="s">
        <v>123</v>
      </c>
      <c r="AM764">
        <f>IF(fun[[#This Row],[BsmtQual]]="Ex",5,IF(fun[[#This Row],[BsmtQual]]="Gd",4,IF(fun[[#This Row],[BsmtQual]]="TA",3,IF(fun[[#This Row],[BsmtQual]]="Fa",2,IF(fun[[#This Row],[BsmtQual]]="Po",1,0)))))</f>
        <v>4</v>
      </c>
      <c r="AN764" t="s">
        <v>124</v>
      </c>
      <c r="AO764">
        <f>IF(fun[[#This Row],[BsmtCond]]="Ex",5,IF(fun[[#This Row],[BsmtCond]]="Gd",4,IF(fun[[#This Row],[BsmtCond]]="TA",3,IF(fun[[#This Row],[BsmtCond]]="Fa",2,IF(fun[[#This Row],[BsmtCond]]="Po",1,0)))))</f>
        <v>3</v>
      </c>
      <c r="AP764" t="s">
        <v>147</v>
      </c>
      <c r="AQ764">
        <f>IF(fun[[#This Row],[BsmtExposure]]="Gd",3,IF(fun[[#This Row],[BsmtExposure]]="Av",2,IF(fun[[#This Row],[BsmtExposure]]="Mn",1,0)))</f>
        <v>1</v>
      </c>
      <c r="AR764" t="s">
        <v>127</v>
      </c>
      <c r="AS764">
        <v>24</v>
      </c>
      <c r="AT764" t="s">
        <v>128</v>
      </c>
      <c r="AU764">
        <v>0</v>
      </c>
      <c r="AV764">
        <v>732</v>
      </c>
      <c r="AW764">
        <v>756</v>
      </c>
      <c r="AX764" t="s">
        <v>129</v>
      </c>
      <c r="AY764" t="s">
        <v>130</v>
      </c>
      <c r="AZ764">
        <f>IF(fun[[#This Row],[HeatingQC]]="Ex",5,IF(fun[[#This Row],[HeatingQC]]="Gd",4,IF(fun[[#This Row],[HeatingQC]]="TA",3,IF(fun[[#This Row],[HeatingQC]]="Fa",2,IF(fun[[#This Row],[HeatingQC]]="Po",1,0)))))</f>
        <v>5</v>
      </c>
      <c r="BA764" t="s">
        <v>131</v>
      </c>
      <c r="BB764" t="s">
        <v>132</v>
      </c>
      <c r="BC764">
        <v>764</v>
      </c>
      <c r="BD764">
        <v>783</v>
      </c>
      <c r="BE764">
        <v>0</v>
      </c>
      <c r="BF764">
        <v>1547</v>
      </c>
      <c r="BG764">
        <f>LOG(fun[[#This Row],[GrLivArea]])</f>
        <v>3.1894903136993675</v>
      </c>
      <c r="BH764">
        <v>0</v>
      </c>
      <c r="BI764">
        <v>0</v>
      </c>
      <c r="BJ764">
        <f>fun[[#This Row],[BsmtFullBath]]+(0.5*fun[[#This Row],[BsmtHalfBath]])</f>
        <v>0</v>
      </c>
      <c r="BK764">
        <v>2</v>
      </c>
      <c r="BL764">
        <v>1</v>
      </c>
      <c r="BM764">
        <f>fun[[#This Row],[HalfBath]]+fun[[#This Row],[TOTBaseBath]]+fun[[#This Row],[FullBath]]</f>
        <v>3</v>
      </c>
      <c r="BN764">
        <v>3</v>
      </c>
      <c r="BO764">
        <v>1</v>
      </c>
      <c r="BP764" t="s">
        <v>123</v>
      </c>
      <c r="BQ764">
        <f>IF(fun[[#This Row],[KitchenQual]]="Ex",5,IF(fun[[#This Row],[KitchenQual]]="Gd",4,IF(fun[[#This Row],[KitchenQual]]="TA",3,IF(fun[[#This Row],[KitchenQual]]="Fa",2,0))))</f>
        <v>4</v>
      </c>
      <c r="BR764">
        <v>7</v>
      </c>
      <c r="BS764" t="s">
        <v>133</v>
      </c>
      <c r="BT764">
        <v>0</v>
      </c>
      <c r="BU764" t="s">
        <v>109</v>
      </c>
      <c r="BV764">
        <f>IF(fun[[#This Row],[FireplaceQu]]="Ex",5,IF(fun[[#This Row],[FireplaceQu]]="Gd",4,IF(fun[[#This Row],[FireplaceQu]]="TA",3,IF(fun[[#This Row],[FireplaceQu]]="Fa",2,0))))</f>
        <v>0</v>
      </c>
      <c r="BW764" t="s">
        <v>134</v>
      </c>
      <c r="BX764">
        <v>2009</v>
      </c>
      <c r="BY764" t="s">
        <v>128</v>
      </c>
      <c r="BZ764">
        <v>2</v>
      </c>
      <c r="CA764">
        <v>614</v>
      </c>
      <c r="CB764" t="s">
        <v>124</v>
      </c>
      <c r="CC764">
        <f>IF(fun[[#This Row],[GarageQual]]="Ex",5,IF(fun[[#This Row],[GarageQual]]="Gd",4,IF(fun[[#This Row],[GarageQual]]="TA",3,IF(fun[[#This Row],[GarageQual]]="Fa",2,IF(fun[[#This Row],[GarageQual]]="Po",1,0)))))</f>
        <v>3</v>
      </c>
      <c r="CD764" t="s">
        <v>124</v>
      </c>
      <c r="CE764">
        <f>IF(fun[[#This Row],[GarageCond]]="Ex",5,IF(fun[[#This Row],[GarageCond]]="Gd",4,IF(fun[[#This Row],[GarageCond]]="TA",3,IF(fun[[#This Row],[GarageCond]]="Fa",2,IF(fun[[#This Row],[GarageCond]]="Po",1,0)))))</f>
        <v>3</v>
      </c>
      <c r="CF764" t="s">
        <v>131</v>
      </c>
      <c r="CG764">
        <v>169</v>
      </c>
      <c r="CH764">
        <v>45</v>
      </c>
      <c r="CI764">
        <v>0</v>
      </c>
      <c r="CJ764">
        <v>0</v>
      </c>
      <c r="CK764">
        <v>0</v>
      </c>
      <c r="CL764">
        <f>(0.5*fun[[#This Row],[WoodDeckSF]])+fun[[#This Row],[OpenPorchSF]]+(2*fun[[#This Row],[EnclosedPorch]])+(1.5*fun[[#This Row],[3SsnPorch]])+fun[[#This Row],[ScreenPorch]]</f>
        <v>129.5</v>
      </c>
      <c r="CM764">
        <v>0</v>
      </c>
      <c r="CN764" t="s">
        <v>109</v>
      </c>
      <c r="CO764">
        <f>IF(fun[[#This Row],[PoolQC]]="Ex",5,IF(fun[[#This Row],[PoolQC]]="Gd",4,IF(fun[[#This Row],[PoolQC]]="TA",3,IF(fun[[#This Row],[PoolQC]]="Fa",2,IF(fun[[#This Row],[PoolQC]]="Po",1,0)))))</f>
        <v>0</v>
      </c>
      <c r="CP764" t="s">
        <v>109</v>
      </c>
      <c r="CQ764" t="s">
        <v>109</v>
      </c>
      <c r="CR764">
        <v>0</v>
      </c>
      <c r="CS764">
        <v>6</v>
      </c>
      <c r="CT764">
        <v>2010</v>
      </c>
      <c r="CU764" t="s">
        <v>263</v>
      </c>
      <c r="CV764" t="s">
        <v>137</v>
      </c>
      <c r="CW764">
        <f>COUNTIF(fun[[#This Row],[Id]:[SaleCondition]],0)</f>
        <v>18</v>
      </c>
      <c r="CX764">
        <f>COUNTIF(fun[[#This Row],[Id]:[SaleCondition]],"NA")</f>
        <v>5</v>
      </c>
      <c r="CY764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764">
        <f>fun[NUM_ExCond]+fun[NUM_BsmtCond]+fun[NUM_GarCond]</f>
        <v>9</v>
      </c>
      <c r="DA7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7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764">
        <v>215200</v>
      </c>
    </row>
    <row r="765" spans="1:107" x14ac:dyDescent="0.25">
      <c r="A765">
        <v>764</v>
      </c>
      <c r="B765">
        <v>60</v>
      </c>
      <c r="C765" t="s">
        <v>107</v>
      </c>
      <c r="D765">
        <f>IF(fun[[#This Row],[MSZoning]]="RL",1,0)</f>
        <v>1</v>
      </c>
      <c r="E765">
        <f>IF(fun[[#This Row],[rl]]="RM",1,0)</f>
        <v>0</v>
      </c>
      <c r="F765">
        <f>IF(fun[[#This Row],[rm]]="RH",1,0)</f>
        <v>0</v>
      </c>
      <c r="G765">
        <f>IF(fun[[#This Row],[rh]]="C (all)",1,0)</f>
        <v>0</v>
      </c>
      <c r="H765">
        <v>82</v>
      </c>
      <c r="I765">
        <f>IF(fun[[#This Row],[LotFrontage]]="NA",0,fun[[#This Row],[LotFrontage]])</f>
        <v>82</v>
      </c>
      <c r="J765">
        <v>9430</v>
      </c>
      <c r="K765" t="s">
        <v>108</v>
      </c>
      <c r="L765" t="s">
        <v>109</v>
      </c>
      <c r="M765" t="s">
        <v>110</v>
      </c>
      <c r="N765" t="s">
        <v>111</v>
      </c>
      <c r="O765" t="s">
        <v>112</v>
      </c>
      <c r="P765" t="s">
        <v>113</v>
      </c>
      <c r="Q765" t="s">
        <v>114</v>
      </c>
      <c r="R765" t="s">
        <v>155</v>
      </c>
      <c r="S765" t="s">
        <v>116</v>
      </c>
      <c r="T765" t="s">
        <v>116</v>
      </c>
      <c r="U765" t="s">
        <v>117</v>
      </c>
      <c r="V765" t="s">
        <v>118</v>
      </c>
      <c r="W765">
        <v>8</v>
      </c>
      <c r="X765">
        <v>5</v>
      </c>
      <c r="Y765">
        <v>1999</v>
      </c>
      <c r="Z765">
        <v>1999</v>
      </c>
      <c r="AA765" t="s">
        <v>119</v>
      </c>
      <c r="AB765" t="s">
        <v>120</v>
      </c>
      <c r="AC765" t="s">
        <v>121</v>
      </c>
      <c r="AD765" t="s">
        <v>121</v>
      </c>
      <c r="AE765" t="s">
        <v>122</v>
      </c>
      <c r="AF765">
        <v>673</v>
      </c>
      <c r="AG765" t="s">
        <v>123</v>
      </c>
      <c r="AH765">
        <f>IF(fun[[#This Row],[ExterQual]]="Ex",5,IF(fun[[#This Row],[ExterQual]]="Gd",4,IF(fun[[#This Row],[ExterQual]]="TA",3,IF(fun[[#This Row],[ExterQual]]="Fa",2,1))))</f>
        <v>4</v>
      </c>
      <c r="AI765" t="s">
        <v>124</v>
      </c>
      <c r="AJ765">
        <f>IF(fun[[#This Row],[ExterCond]]="Ex",5,IF(fun[[#This Row],[ExterCond]]="Gd",4,IF(fun[[#This Row],[ExterCond]]="TA",3,IF(fun[[#This Row],[ExterCond]]="Fa",2,1))))</f>
        <v>3</v>
      </c>
      <c r="AK765" t="s">
        <v>125</v>
      </c>
      <c r="AL765" t="s">
        <v>123</v>
      </c>
      <c r="AM765">
        <f>IF(fun[[#This Row],[BsmtQual]]="Ex",5,IF(fun[[#This Row],[BsmtQual]]="Gd",4,IF(fun[[#This Row],[BsmtQual]]="TA",3,IF(fun[[#This Row],[BsmtQual]]="Fa",2,IF(fun[[#This Row],[BsmtQual]]="Po",1,0)))))</f>
        <v>4</v>
      </c>
      <c r="AN765" t="s">
        <v>124</v>
      </c>
      <c r="AO765">
        <f>IF(fun[[#This Row],[BsmtCond]]="Ex",5,IF(fun[[#This Row],[BsmtCond]]="Gd",4,IF(fun[[#This Row],[BsmtCond]]="TA",3,IF(fun[[#This Row],[BsmtCond]]="Fa",2,IF(fun[[#This Row],[BsmtCond]]="Po",1,0)))))</f>
        <v>3</v>
      </c>
      <c r="AP765" t="s">
        <v>147</v>
      </c>
      <c r="AQ765">
        <f>IF(fun[[#This Row],[BsmtExposure]]="Gd",3,IF(fun[[#This Row],[BsmtExposure]]="Av",2,IF(fun[[#This Row],[BsmtExposure]]="Mn",1,0)))</f>
        <v>1</v>
      </c>
      <c r="AR765" t="s">
        <v>127</v>
      </c>
      <c r="AS765">
        <v>1163</v>
      </c>
      <c r="AT765" t="s">
        <v>128</v>
      </c>
      <c r="AU765">
        <v>0</v>
      </c>
      <c r="AV765">
        <v>89</v>
      </c>
      <c r="AW765">
        <v>1252</v>
      </c>
      <c r="AX765" t="s">
        <v>129</v>
      </c>
      <c r="AY765" t="s">
        <v>130</v>
      </c>
      <c r="AZ765">
        <f>IF(fun[[#This Row],[HeatingQC]]="Ex",5,IF(fun[[#This Row],[HeatingQC]]="Gd",4,IF(fun[[#This Row],[HeatingQC]]="TA",3,IF(fun[[#This Row],[HeatingQC]]="Fa",2,IF(fun[[#This Row],[HeatingQC]]="Po",1,0)))))</f>
        <v>5</v>
      </c>
      <c r="BA765" t="s">
        <v>131</v>
      </c>
      <c r="BB765" t="s">
        <v>132</v>
      </c>
      <c r="BC765">
        <v>1268</v>
      </c>
      <c r="BD765">
        <v>1097</v>
      </c>
      <c r="BE765">
        <v>0</v>
      </c>
      <c r="BF765">
        <v>2365</v>
      </c>
      <c r="BG765">
        <f>LOG(fun[[#This Row],[GrLivArea]])</f>
        <v>3.3738311450738303</v>
      </c>
      <c r="BH765">
        <v>1</v>
      </c>
      <c r="BI765">
        <v>0</v>
      </c>
      <c r="BJ765">
        <f>fun[[#This Row],[BsmtFullBath]]+(0.5*fun[[#This Row],[BsmtHalfBath]])</f>
        <v>1</v>
      </c>
      <c r="BK765">
        <v>2</v>
      </c>
      <c r="BL765">
        <v>1</v>
      </c>
      <c r="BM765">
        <f>fun[[#This Row],[HalfBath]]+fun[[#This Row],[TOTBaseBath]]+fun[[#This Row],[FullBath]]</f>
        <v>4</v>
      </c>
      <c r="BN765">
        <v>3</v>
      </c>
      <c r="BO765">
        <v>1</v>
      </c>
      <c r="BP765" t="s">
        <v>123</v>
      </c>
      <c r="BQ765">
        <f>IF(fun[[#This Row],[KitchenQual]]="Ex",5,IF(fun[[#This Row],[KitchenQual]]="Gd",4,IF(fun[[#This Row],[KitchenQual]]="TA",3,IF(fun[[#This Row],[KitchenQual]]="Fa",2,0))))</f>
        <v>4</v>
      </c>
      <c r="BR765">
        <v>8</v>
      </c>
      <c r="BS765" t="s">
        <v>133</v>
      </c>
      <c r="BT765">
        <v>1</v>
      </c>
      <c r="BU765" t="s">
        <v>123</v>
      </c>
      <c r="BV765">
        <f>IF(fun[[#This Row],[FireplaceQu]]="Ex",5,IF(fun[[#This Row],[FireplaceQu]]="Gd",4,IF(fun[[#This Row],[FireplaceQu]]="TA",3,IF(fun[[#This Row],[FireplaceQu]]="Fa",2,0))))</f>
        <v>4</v>
      </c>
      <c r="BW765" t="s">
        <v>134</v>
      </c>
      <c r="BX765">
        <v>1999</v>
      </c>
      <c r="BY765" t="s">
        <v>135</v>
      </c>
      <c r="BZ765">
        <v>3</v>
      </c>
      <c r="CA765">
        <v>856</v>
      </c>
      <c r="CB765" t="s">
        <v>124</v>
      </c>
      <c r="CC765">
        <f>IF(fun[[#This Row],[GarageQual]]="Ex",5,IF(fun[[#This Row],[GarageQual]]="Gd",4,IF(fun[[#This Row],[GarageQual]]="TA",3,IF(fun[[#This Row],[GarageQual]]="Fa",2,IF(fun[[#This Row],[GarageQual]]="Po",1,0)))))</f>
        <v>3</v>
      </c>
      <c r="CD765" t="s">
        <v>124</v>
      </c>
      <c r="CE765">
        <f>IF(fun[[#This Row],[GarageCond]]="Ex",5,IF(fun[[#This Row],[GarageCond]]="Gd",4,IF(fun[[#This Row],[GarageCond]]="TA",3,IF(fun[[#This Row],[GarageCond]]="Fa",2,IF(fun[[#This Row],[GarageCond]]="Po",1,0)))))</f>
        <v>3</v>
      </c>
      <c r="CF765" t="s">
        <v>131</v>
      </c>
      <c r="CG765">
        <v>0</v>
      </c>
      <c r="CH765">
        <v>128</v>
      </c>
      <c r="CI765">
        <v>0</v>
      </c>
      <c r="CJ765">
        <v>0</v>
      </c>
      <c r="CK765">
        <v>180</v>
      </c>
      <c r="CL765">
        <f>(0.5*fun[[#This Row],[WoodDeckSF]])+fun[[#This Row],[OpenPorchSF]]+(2*fun[[#This Row],[EnclosedPorch]])+(1.5*fun[[#This Row],[3SsnPorch]])+fun[[#This Row],[ScreenPorch]]</f>
        <v>308</v>
      </c>
      <c r="CM765">
        <v>0</v>
      </c>
      <c r="CN765" t="s">
        <v>109</v>
      </c>
      <c r="CO765">
        <f>IF(fun[[#This Row],[PoolQC]]="Ex",5,IF(fun[[#This Row],[PoolQC]]="Gd",4,IF(fun[[#This Row],[PoolQC]]="TA",3,IF(fun[[#This Row],[PoolQC]]="Fa",2,IF(fun[[#This Row],[PoolQC]]="Po",1,0)))))</f>
        <v>0</v>
      </c>
      <c r="CP765" t="s">
        <v>109</v>
      </c>
      <c r="CQ765" t="s">
        <v>109</v>
      </c>
      <c r="CR765">
        <v>0</v>
      </c>
      <c r="CS765">
        <v>7</v>
      </c>
      <c r="CT765">
        <v>2009</v>
      </c>
      <c r="CU765" t="s">
        <v>136</v>
      </c>
      <c r="CV765" t="s">
        <v>137</v>
      </c>
      <c r="CW765">
        <f>COUNTIF(fun[[#This Row],[Id]:[SaleCondition]],0)</f>
        <v>12</v>
      </c>
      <c r="CX765">
        <f>COUNTIF(fun[[#This Row],[Id]:[SaleCondition]],"NA")</f>
        <v>4</v>
      </c>
      <c r="CY765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765">
        <f>fun[NUM_ExCond]+fun[NUM_BsmtCond]+fun[NUM_GarCond]</f>
        <v>9</v>
      </c>
      <c r="DA7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7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765">
        <v>337000</v>
      </c>
    </row>
    <row r="766" spans="1:107" x14ac:dyDescent="0.25">
      <c r="A766">
        <v>765</v>
      </c>
      <c r="B766">
        <v>120</v>
      </c>
      <c r="C766" t="s">
        <v>107</v>
      </c>
      <c r="D766">
        <f>IF(fun[[#This Row],[MSZoning]]="RL",1,0)</f>
        <v>1</v>
      </c>
      <c r="E766">
        <f>IF(fun[[#This Row],[rl]]="RM",1,0)</f>
        <v>0</v>
      </c>
      <c r="F766">
        <f>IF(fun[[#This Row],[rm]]="RH",1,0)</f>
        <v>0</v>
      </c>
      <c r="G766">
        <f>IF(fun[[#This Row],[rh]]="C (all)",1,0)</f>
        <v>0</v>
      </c>
      <c r="H766">
        <v>30</v>
      </c>
      <c r="I766">
        <f>IF(fun[[#This Row],[LotFrontage]]="NA",0,fun[[#This Row],[LotFrontage]])</f>
        <v>30</v>
      </c>
      <c r="J766">
        <v>9549</v>
      </c>
      <c r="K766" t="s">
        <v>108</v>
      </c>
      <c r="L766" t="s">
        <v>109</v>
      </c>
      <c r="M766" t="s">
        <v>146</v>
      </c>
      <c r="N766" t="s">
        <v>111</v>
      </c>
      <c r="O766" t="s">
        <v>112</v>
      </c>
      <c r="P766" t="s">
        <v>192</v>
      </c>
      <c r="Q766" t="s">
        <v>114</v>
      </c>
      <c r="R766" t="s">
        <v>139</v>
      </c>
      <c r="S766" t="s">
        <v>116</v>
      </c>
      <c r="T766" t="s">
        <v>116</v>
      </c>
      <c r="U766" t="s">
        <v>205</v>
      </c>
      <c r="V766" t="s">
        <v>141</v>
      </c>
      <c r="W766">
        <v>8</v>
      </c>
      <c r="X766">
        <v>5</v>
      </c>
      <c r="Y766">
        <v>1995</v>
      </c>
      <c r="Z766">
        <v>1996</v>
      </c>
      <c r="AA766" t="s">
        <v>178</v>
      </c>
      <c r="AB766" t="s">
        <v>120</v>
      </c>
      <c r="AC766" t="s">
        <v>122</v>
      </c>
      <c r="AD766" t="s">
        <v>122</v>
      </c>
      <c r="AE766" t="s">
        <v>143</v>
      </c>
      <c r="AF766">
        <v>0</v>
      </c>
      <c r="AG766" t="s">
        <v>123</v>
      </c>
      <c r="AH766">
        <f>IF(fun[[#This Row],[ExterQual]]="Ex",5,IF(fun[[#This Row],[ExterQual]]="Gd",4,IF(fun[[#This Row],[ExterQual]]="TA",3,IF(fun[[#This Row],[ExterQual]]="Fa",2,1))))</f>
        <v>4</v>
      </c>
      <c r="AI766" t="s">
        <v>123</v>
      </c>
      <c r="AJ766">
        <f>IF(fun[[#This Row],[ExterCond]]="Ex",5,IF(fun[[#This Row],[ExterCond]]="Gd",4,IF(fun[[#This Row],[ExterCond]]="TA",3,IF(fun[[#This Row],[ExterCond]]="Fa",2,1))))</f>
        <v>4</v>
      </c>
      <c r="AK766" t="s">
        <v>125</v>
      </c>
      <c r="AL766" t="s">
        <v>123</v>
      </c>
      <c r="AM766">
        <f>IF(fun[[#This Row],[BsmtQual]]="Ex",5,IF(fun[[#This Row],[BsmtQual]]="Gd",4,IF(fun[[#This Row],[BsmtQual]]="TA",3,IF(fun[[#This Row],[BsmtQual]]="Fa",2,IF(fun[[#This Row],[BsmtQual]]="Po",1,0)))))</f>
        <v>4</v>
      </c>
      <c r="AN766" t="s">
        <v>123</v>
      </c>
      <c r="AO766">
        <f>IF(fun[[#This Row],[BsmtCond]]="Ex",5,IF(fun[[#This Row],[BsmtCond]]="Gd",4,IF(fun[[#This Row],[BsmtCond]]="TA",3,IF(fun[[#This Row],[BsmtCond]]="Fa",2,IF(fun[[#This Row],[BsmtCond]]="Po",1,0)))))</f>
        <v>4</v>
      </c>
      <c r="AP766" t="s">
        <v>156</v>
      </c>
      <c r="AQ766">
        <f>IF(fun[[#This Row],[BsmtExposure]]="Gd",3,IF(fun[[#This Row],[BsmtExposure]]="Av",2,IF(fun[[#This Row],[BsmtExposure]]="Mn",1,0)))</f>
        <v>2</v>
      </c>
      <c r="AR766" t="s">
        <v>198</v>
      </c>
      <c r="AS766">
        <v>437</v>
      </c>
      <c r="AT766" t="s">
        <v>127</v>
      </c>
      <c r="AU766">
        <v>1057</v>
      </c>
      <c r="AV766">
        <v>0</v>
      </c>
      <c r="AW766">
        <v>1494</v>
      </c>
      <c r="AX766" t="s">
        <v>129</v>
      </c>
      <c r="AY766" t="s">
        <v>130</v>
      </c>
      <c r="AZ766">
        <f>IF(fun[[#This Row],[HeatingQC]]="Ex",5,IF(fun[[#This Row],[HeatingQC]]="Gd",4,IF(fun[[#This Row],[HeatingQC]]="TA",3,IF(fun[[#This Row],[HeatingQC]]="Fa",2,IF(fun[[#This Row],[HeatingQC]]="Po",1,0)))))</f>
        <v>5</v>
      </c>
      <c r="BA766" t="s">
        <v>131</v>
      </c>
      <c r="BB766" t="s">
        <v>132</v>
      </c>
      <c r="BC766">
        <v>1494</v>
      </c>
      <c r="BD766">
        <v>0</v>
      </c>
      <c r="BE766">
        <v>0</v>
      </c>
      <c r="BF766">
        <v>1494</v>
      </c>
      <c r="BG766">
        <f>LOG(fun[[#This Row],[GrLivArea]])</f>
        <v>3.1743505974793798</v>
      </c>
      <c r="BH766">
        <v>1</v>
      </c>
      <c r="BI766">
        <v>0</v>
      </c>
      <c r="BJ766">
        <f>fun[[#This Row],[BsmtFullBath]]+(0.5*fun[[#This Row],[BsmtHalfBath]])</f>
        <v>1</v>
      </c>
      <c r="BK766">
        <v>1</v>
      </c>
      <c r="BL766">
        <v>1</v>
      </c>
      <c r="BM766">
        <f>fun[[#This Row],[HalfBath]]+fun[[#This Row],[TOTBaseBath]]+fun[[#This Row],[FullBath]]</f>
        <v>3</v>
      </c>
      <c r="BN766">
        <v>2</v>
      </c>
      <c r="BO766">
        <v>1</v>
      </c>
      <c r="BP766" t="s">
        <v>130</v>
      </c>
      <c r="BQ766">
        <f>IF(fun[[#This Row],[KitchenQual]]="Ex",5,IF(fun[[#This Row],[KitchenQual]]="Gd",4,IF(fun[[#This Row],[KitchenQual]]="TA",3,IF(fun[[#This Row],[KitchenQual]]="Fa",2,0))))</f>
        <v>5</v>
      </c>
      <c r="BR766">
        <v>6</v>
      </c>
      <c r="BS766" t="s">
        <v>133</v>
      </c>
      <c r="BT766">
        <v>1</v>
      </c>
      <c r="BU766" t="s">
        <v>123</v>
      </c>
      <c r="BV766">
        <f>IF(fun[[#This Row],[FireplaceQu]]="Ex",5,IF(fun[[#This Row],[FireplaceQu]]="Gd",4,IF(fun[[#This Row],[FireplaceQu]]="TA",3,IF(fun[[#This Row],[FireplaceQu]]="Fa",2,0))))</f>
        <v>4</v>
      </c>
      <c r="BW766" t="s">
        <v>134</v>
      </c>
      <c r="BX766">
        <v>1995</v>
      </c>
      <c r="BY766" t="s">
        <v>183</v>
      </c>
      <c r="BZ766">
        <v>2</v>
      </c>
      <c r="CA766">
        <v>481</v>
      </c>
      <c r="CB766" t="s">
        <v>124</v>
      </c>
      <c r="CC766">
        <f>IF(fun[[#This Row],[GarageQual]]="Ex",5,IF(fun[[#This Row],[GarageQual]]="Gd",4,IF(fun[[#This Row],[GarageQual]]="TA",3,IF(fun[[#This Row],[GarageQual]]="Fa",2,IF(fun[[#This Row],[GarageQual]]="Po",1,0)))))</f>
        <v>3</v>
      </c>
      <c r="CD766" t="s">
        <v>124</v>
      </c>
      <c r="CE766">
        <f>IF(fun[[#This Row],[GarageCond]]="Ex",5,IF(fun[[#This Row],[GarageCond]]="Gd",4,IF(fun[[#This Row],[GarageCond]]="TA",3,IF(fun[[#This Row],[GarageCond]]="Fa",2,IF(fun[[#This Row],[GarageCond]]="Po",1,0)))))</f>
        <v>3</v>
      </c>
      <c r="CF766" t="s">
        <v>131</v>
      </c>
      <c r="CG766">
        <v>0</v>
      </c>
      <c r="CH766">
        <v>30</v>
      </c>
      <c r="CI766">
        <v>0</v>
      </c>
      <c r="CJ766">
        <v>0</v>
      </c>
      <c r="CK766">
        <v>216</v>
      </c>
      <c r="CL766">
        <f>(0.5*fun[[#This Row],[WoodDeckSF]])+fun[[#This Row],[OpenPorchSF]]+(2*fun[[#This Row],[EnclosedPorch]])+(1.5*fun[[#This Row],[3SsnPorch]])+fun[[#This Row],[ScreenPorch]]</f>
        <v>246</v>
      </c>
      <c r="CM766">
        <v>0</v>
      </c>
      <c r="CN766" t="s">
        <v>109</v>
      </c>
      <c r="CO766">
        <f>IF(fun[[#This Row],[PoolQC]]="Ex",5,IF(fun[[#This Row],[PoolQC]]="Gd",4,IF(fun[[#This Row],[PoolQC]]="TA",3,IF(fun[[#This Row],[PoolQC]]="Fa",2,IF(fun[[#This Row],[PoolQC]]="Po",1,0)))))</f>
        <v>0</v>
      </c>
      <c r="CP766" t="s">
        <v>109</v>
      </c>
      <c r="CQ766" t="s">
        <v>109</v>
      </c>
      <c r="CR766">
        <v>0</v>
      </c>
      <c r="CS766">
        <v>4</v>
      </c>
      <c r="CT766">
        <v>2006</v>
      </c>
      <c r="CU766" t="s">
        <v>136</v>
      </c>
      <c r="CV766" t="s">
        <v>137</v>
      </c>
      <c r="CW766">
        <f>COUNTIF(fun[[#This Row],[Id]:[SaleCondition]],0)</f>
        <v>14</v>
      </c>
      <c r="CX766">
        <f>COUNTIF(fun[[#This Row],[Id]:[SaleCondition]],"NA")</f>
        <v>4</v>
      </c>
      <c r="CY766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766">
        <f>fun[NUM_ExCond]+fun[NUM_BsmtCond]+fun[NUM_GarCond]</f>
        <v>11</v>
      </c>
      <c r="DA7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119</v>
      </c>
      <c r="DB7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81.833333333333343</v>
      </c>
      <c r="DC766">
        <v>270000</v>
      </c>
    </row>
    <row r="767" spans="1:107" x14ac:dyDescent="0.25">
      <c r="A767">
        <v>766</v>
      </c>
      <c r="B767">
        <v>20</v>
      </c>
      <c r="C767" t="s">
        <v>107</v>
      </c>
      <c r="D767">
        <f>IF(fun[[#This Row],[MSZoning]]="RL",1,0)</f>
        <v>1</v>
      </c>
      <c r="E767">
        <f>IF(fun[[#This Row],[rl]]="RM",1,0)</f>
        <v>0</v>
      </c>
      <c r="F767">
        <f>IF(fun[[#This Row],[rm]]="RH",1,0)</f>
        <v>0</v>
      </c>
      <c r="G767">
        <f>IF(fun[[#This Row],[rh]]="C (all)",1,0)</f>
        <v>0</v>
      </c>
      <c r="H767">
        <v>75</v>
      </c>
      <c r="I767">
        <f>IF(fun[[#This Row],[LotFrontage]]="NA",0,fun[[#This Row],[LotFrontage]])</f>
        <v>75</v>
      </c>
      <c r="J767">
        <v>14587</v>
      </c>
      <c r="K767" t="s">
        <v>108</v>
      </c>
      <c r="L767" t="s">
        <v>109</v>
      </c>
      <c r="M767" t="s">
        <v>146</v>
      </c>
      <c r="N767" t="s">
        <v>111</v>
      </c>
      <c r="O767" t="s">
        <v>112</v>
      </c>
      <c r="P767" t="s">
        <v>113</v>
      </c>
      <c r="Q767" t="s">
        <v>114</v>
      </c>
      <c r="R767" t="s">
        <v>162</v>
      </c>
      <c r="S767" t="s">
        <v>116</v>
      </c>
      <c r="T767" t="s">
        <v>116</v>
      </c>
      <c r="U767" t="s">
        <v>117</v>
      </c>
      <c r="V767" t="s">
        <v>141</v>
      </c>
      <c r="W767">
        <v>9</v>
      </c>
      <c r="X767">
        <v>5</v>
      </c>
      <c r="Y767">
        <v>2008</v>
      </c>
      <c r="Z767">
        <v>2008</v>
      </c>
      <c r="AA767" t="s">
        <v>119</v>
      </c>
      <c r="AB767" t="s">
        <v>120</v>
      </c>
      <c r="AC767" t="s">
        <v>121</v>
      </c>
      <c r="AD767" t="s">
        <v>121</v>
      </c>
      <c r="AE767" t="s">
        <v>163</v>
      </c>
      <c r="AF767">
        <v>284</v>
      </c>
      <c r="AG767" t="s">
        <v>123</v>
      </c>
      <c r="AH767">
        <f>IF(fun[[#This Row],[ExterQual]]="Ex",5,IF(fun[[#This Row],[ExterQual]]="Gd",4,IF(fun[[#This Row],[ExterQual]]="TA",3,IF(fun[[#This Row],[ExterQual]]="Fa",2,1))))</f>
        <v>4</v>
      </c>
      <c r="AI767" t="s">
        <v>124</v>
      </c>
      <c r="AJ767">
        <f>IF(fun[[#This Row],[ExterCond]]="Ex",5,IF(fun[[#This Row],[ExterCond]]="Gd",4,IF(fun[[#This Row],[ExterCond]]="TA",3,IF(fun[[#This Row],[ExterCond]]="Fa",2,1))))</f>
        <v>3</v>
      </c>
      <c r="AK767" t="s">
        <v>125</v>
      </c>
      <c r="AL767" t="s">
        <v>123</v>
      </c>
      <c r="AM767">
        <f>IF(fun[[#This Row],[BsmtQual]]="Ex",5,IF(fun[[#This Row],[BsmtQual]]="Gd",4,IF(fun[[#This Row],[BsmtQual]]="TA",3,IF(fun[[#This Row],[BsmtQual]]="Fa",2,IF(fun[[#This Row],[BsmtQual]]="Po",1,0)))))</f>
        <v>4</v>
      </c>
      <c r="AN767" t="s">
        <v>124</v>
      </c>
      <c r="AO767">
        <f>IF(fun[[#This Row],[BsmtCond]]="Ex",5,IF(fun[[#This Row],[BsmtCond]]="Gd",4,IF(fun[[#This Row],[BsmtCond]]="TA",3,IF(fun[[#This Row],[BsmtCond]]="Fa",2,IF(fun[[#This Row],[BsmtCond]]="Po",1,0)))))</f>
        <v>3</v>
      </c>
      <c r="AP767" t="s">
        <v>126</v>
      </c>
      <c r="AQ767">
        <f>IF(fun[[#This Row],[BsmtExposure]]="Gd",3,IF(fun[[#This Row],[BsmtExposure]]="Av",2,IF(fun[[#This Row],[BsmtExposure]]="Mn",1,0)))</f>
        <v>0</v>
      </c>
      <c r="AR767" t="s">
        <v>128</v>
      </c>
      <c r="AS767">
        <v>0</v>
      </c>
      <c r="AT767" t="s">
        <v>128</v>
      </c>
      <c r="AU767">
        <v>0</v>
      </c>
      <c r="AV767">
        <v>1498</v>
      </c>
      <c r="AW767">
        <v>1498</v>
      </c>
      <c r="AX767" t="s">
        <v>129</v>
      </c>
      <c r="AY767" t="s">
        <v>130</v>
      </c>
      <c r="AZ767">
        <f>IF(fun[[#This Row],[HeatingQC]]="Ex",5,IF(fun[[#This Row],[HeatingQC]]="Gd",4,IF(fun[[#This Row],[HeatingQC]]="TA",3,IF(fun[[#This Row],[HeatingQC]]="Fa",2,IF(fun[[#This Row],[HeatingQC]]="Po",1,0)))))</f>
        <v>5</v>
      </c>
      <c r="BA767" t="s">
        <v>131</v>
      </c>
      <c r="BB767" t="s">
        <v>132</v>
      </c>
      <c r="BC767">
        <v>1506</v>
      </c>
      <c r="BD767">
        <v>0</v>
      </c>
      <c r="BE767">
        <v>0</v>
      </c>
      <c r="BF767">
        <v>1506</v>
      </c>
      <c r="BG767">
        <f>LOG(fun[[#This Row],[GrLivArea]])</f>
        <v>3.1778249718646818</v>
      </c>
      <c r="BH767">
        <v>0</v>
      </c>
      <c r="BI767">
        <v>0</v>
      </c>
      <c r="BJ767">
        <f>fun[[#This Row],[BsmtFullBath]]+(0.5*fun[[#This Row],[BsmtHalfBath]])</f>
        <v>0</v>
      </c>
      <c r="BK767">
        <v>2</v>
      </c>
      <c r="BL767">
        <v>0</v>
      </c>
      <c r="BM767">
        <f>fun[[#This Row],[HalfBath]]+fun[[#This Row],[TOTBaseBath]]+fun[[#This Row],[FullBath]]</f>
        <v>2</v>
      </c>
      <c r="BN767">
        <v>2</v>
      </c>
      <c r="BO767">
        <v>1</v>
      </c>
      <c r="BP767" t="s">
        <v>130</v>
      </c>
      <c r="BQ767">
        <f>IF(fun[[#This Row],[KitchenQual]]="Ex",5,IF(fun[[#This Row],[KitchenQual]]="Gd",4,IF(fun[[#This Row],[KitchenQual]]="TA",3,IF(fun[[#This Row],[KitchenQual]]="Fa",2,0))))</f>
        <v>5</v>
      </c>
      <c r="BR767">
        <v>6</v>
      </c>
      <c r="BS767" t="s">
        <v>133</v>
      </c>
      <c r="BT767">
        <v>1</v>
      </c>
      <c r="BU767" t="s">
        <v>123</v>
      </c>
      <c r="BV767">
        <f>IF(fun[[#This Row],[FireplaceQu]]="Ex",5,IF(fun[[#This Row],[FireplaceQu]]="Gd",4,IF(fun[[#This Row],[FireplaceQu]]="TA",3,IF(fun[[#This Row],[FireplaceQu]]="Fa",2,0))))</f>
        <v>4</v>
      </c>
      <c r="BW767" t="s">
        <v>134</v>
      </c>
      <c r="BX767">
        <v>2008</v>
      </c>
      <c r="BY767" t="s">
        <v>183</v>
      </c>
      <c r="BZ767">
        <v>2</v>
      </c>
      <c r="CA767">
        <v>592</v>
      </c>
      <c r="CB767" t="s">
        <v>124</v>
      </c>
      <c r="CC767">
        <f>IF(fun[[#This Row],[GarageQual]]="Ex",5,IF(fun[[#This Row],[GarageQual]]="Gd",4,IF(fun[[#This Row],[GarageQual]]="TA",3,IF(fun[[#This Row],[GarageQual]]="Fa",2,IF(fun[[#This Row],[GarageQual]]="Po",1,0)))))</f>
        <v>3</v>
      </c>
      <c r="CD767" t="s">
        <v>124</v>
      </c>
      <c r="CE767">
        <f>IF(fun[[#This Row],[GarageCond]]="Ex",5,IF(fun[[#This Row],[GarageCond]]="Gd",4,IF(fun[[#This Row],[GarageCond]]="TA",3,IF(fun[[#This Row],[GarageCond]]="Fa",2,IF(fun[[#This Row],[GarageCond]]="Po",1,0)))))</f>
        <v>3</v>
      </c>
      <c r="CF767" t="s">
        <v>131</v>
      </c>
      <c r="CG767">
        <v>0</v>
      </c>
      <c r="CH767">
        <v>174</v>
      </c>
      <c r="CI767">
        <v>0</v>
      </c>
      <c r="CJ767">
        <v>0</v>
      </c>
      <c r="CK767">
        <v>0</v>
      </c>
      <c r="CL767">
        <f>(0.5*fun[[#This Row],[WoodDeckSF]])+fun[[#This Row],[OpenPorchSF]]+(2*fun[[#This Row],[EnclosedPorch]])+(1.5*fun[[#This Row],[3SsnPorch]])+fun[[#This Row],[ScreenPorch]]</f>
        <v>174</v>
      </c>
      <c r="CM767">
        <v>0</v>
      </c>
      <c r="CN767" t="s">
        <v>109</v>
      </c>
      <c r="CO767">
        <f>IF(fun[[#This Row],[PoolQC]]="Ex",5,IF(fun[[#This Row],[PoolQC]]="Gd",4,IF(fun[[#This Row],[PoolQC]]="TA",3,IF(fun[[#This Row],[PoolQC]]="Fa",2,IF(fun[[#This Row],[PoolQC]]="Po",1,0)))))</f>
        <v>0</v>
      </c>
      <c r="CP767" t="s">
        <v>109</v>
      </c>
      <c r="CQ767" t="s">
        <v>109</v>
      </c>
      <c r="CR767">
        <v>0</v>
      </c>
      <c r="CS767">
        <v>8</v>
      </c>
      <c r="CT767">
        <v>2008</v>
      </c>
      <c r="CU767" t="s">
        <v>184</v>
      </c>
      <c r="CV767" t="s">
        <v>185</v>
      </c>
      <c r="CW767">
        <f>COUNTIF(fun[[#This Row],[Id]:[SaleCondition]],0)</f>
        <v>19</v>
      </c>
      <c r="CX767">
        <f>COUNTIF(fun[[#This Row],[Id]:[SaleCondition]],"NA")</f>
        <v>4</v>
      </c>
      <c r="CY767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767">
        <f>fun[NUM_ExCond]+fun[NUM_BsmtCond]+fun[NUM_GarCond]</f>
        <v>9</v>
      </c>
      <c r="DA7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7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83.5</v>
      </c>
      <c r="DC767">
        <v>264132</v>
      </c>
    </row>
    <row r="768" spans="1:107" x14ac:dyDescent="0.25">
      <c r="A768">
        <v>767</v>
      </c>
      <c r="B768">
        <v>60</v>
      </c>
      <c r="C768" t="s">
        <v>107</v>
      </c>
      <c r="D768">
        <f>IF(fun[[#This Row],[MSZoning]]="RL",1,0)</f>
        <v>1</v>
      </c>
      <c r="E768">
        <f>IF(fun[[#This Row],[rl]]="RM",1,0)</f>
        <v>0</v>
      </c>
      <c r="F768">
        <f>IF(fun[[#This Row],[rm]]="RH",1,0)</f>
        <v>0</v>
      </c>
      <c r="G768">
        <f>IF(fun[[#This Row],[rh]]="C (all)",1,0)</f>
        <v>0</v>
      </c>
      <c r="H768">
        <v>80</v>
      </c>
      <c r="I768">
        <f>IF(fun[[#This Row],[LotFrontage]]="NA",0,fun[[#This Row],[LotFrontage]])</f>
        <v>80</v>
      </c>
      <c r="J768">
        <v>10421</v>
      </c>
      <c r="K768" t="s">
        <v>108</v>
      </c>
      <c r="L768" t="s">
        <v>109</v>
      </c>
      <c r="M768" t="s">
        <v>110</v>
      </c>
      <c r="N768" t="s">
        <v>111</v>
      </c>
      <c r="O768" t="s">
        <v>112</v>
      </c>
      <c r="P768" t="s">
        <v>113</v>
      </c>
      <c r="Q768" t="s">
        <v>114</v>
      </c>
      <c r="R768" t="s">
        <v>164</v>
      </c>
      <c r="S768" t="s">
        <v>116</v>
      </c>
      <c r="T768" t="s">
        <v>116</v>
      </c>
      <c r="U768" t="s">
        <v>117</v>
      </c>
      <c r="V768" t="s">
        <v>118</v>
      </c>
      <c r="W768">
        <v>7</v>
      </c>
      <c r="X768">
        <v>5</v>
      </c>
      <c r="Y768">
        <v>1988</v>
      </c>
      <c r="Z768">
        <v>1988</v>
      </c>
      <c r="AA768" t="s">
        <v>119</v>
      </c>
      <c r="AB768" t="s">
        <v>120</v>
      </c>
      <c r="AC768" t="s">
        <v>166</v>
      </c>
      <c r="AD768" t="s">
        <v>166</v>
      </c>
      <c r="AE768" t="s">
        <v>122</v>
      </c>
      <c r="AF768">
        <v>42</v>
      </c>
      <c r="AG768" t="s">
        <v>124</v>
      </c>
      <c r="AH768">
        <f>IF(fun[[#This Row],[ExterQual]]="Ex",5,IF(fun[[#This Row],[ExterQual]]="Gd",4,IF(fun[[#This Row],[ExterQual]]="TA",3,IF(fun[[#This Row],[ExterQual]]="Fa",2,1))))</f>
        <v>3</v>
      </c>
      <c r="AI768" t="s">
        <v>124</v>
      </c>
      <c r="AJ768">
        <f>IF(fun[[#This Row],[ExterCond]]="Ex",5,IF(fun[[#This Row],[ExterCond]]="Gd",4,IF(fun[[#This Row],[ExterCond]]="TA",3,IF(fun[[#This Row],[ExterCond]]="Fa",2,1))))</f>
        <v>3</v>
      </c>
      <c r="AK768" t="s">
        <v>144</v>
      </c>
      <c r="AL768" t="s">
        <v>123</v>
      </c>
      <c r="AM768">
        <f>IF(fun[[#This Row],[BsmtQual]]="Ex",5,IF(fun[[#This Row],[BsmtQual]]="Gd",4,IF(fun[[#This Row],[BsmtQual]]="TA",3,IF(fun[[#This Row],[BsmtQual]]="Fa",2,IF(fun[[#This Row],[BsmtQual]]="Po",1,0)))))</f>
        <v>4</v>
      </c>
      <c r="AN768" t="s">
        <v>124</v>
      </c>
      <c r="AO768">
        <f>IF(fun[[#This Row],[BsmtCond]]="Ex",5,IF(fun[[#This Row],[BsmtCond]]="Gd",4,IF(fun[[#This Row],[BsmtCond]]="TA",3,IF(fun[[#This Row],[BsmtCond]]="Fa",2,IF(fun[[#This Row],[BsmtCond]]="Po",1,0)))))</f>
        <v>3</v>
      </c>
      <c r="AP768" t="s">
        <v>126</v>
      </c>
      <c r="AQ768">
        <f>IF(fun[[#This Row],[BsmtExposure]]="Gd",3,IF(fun[[#This Row],[BsmtExposure]]="Av",2,IF(fun[[#This Row],[BsmtExposure]]="Mn",1,0)))</f>
        <v>0</v>
      </c>
      <c r="AR768" t="s">
        <v>127</v>
      </c>
      <c r="AS768">
        <v>394</v>
      </c>
      <c r="AT768" t="s">
        <v>128</v>
      </c>
      <c r="AU768">
        <v>0</v>
      </c>
      <c r="AV768">
        <v>586</v>
      </c>
      <c r="AW768">
        <v>980</v>
      </c>
      <c r="AX768" t="s">
        <v>129</v>
      </c>
      <c r="AY768" t="s">
        <v>124</v>
      </c>
      <c r="AZ768">
        <f>IF(fun[[#This Row],[HeatingQC]]="Ex",5,IF(fun[[#This Row],[HeatingQC]]="Gd",4,IF(fun[[#This Row],[HeatingQC]]="TA",3,IF(fun[[#This Row],[HeatingQC]]="Fa",2,IF(fun[[#This Row],[HeatingQC]]="Po",1,0)))))</f>
        <v>3</v>
      </c>
      <c r="BA768" t="s">
        <v>131</v>
      </c>
      <c r="BB768" t="s">
        <v>132</v>
      </c>
      <c r="BC768">
        <v>980</v>
      </c>
      <c r="BD768">
        <v>734</v>
      </c>
      <c r="BE768">
        <v>0</v>
      </c>
      <c r="BF768">
        <v>1714</v>
      </c>
      <c r="BG768">
        <f>LOG(fun[[#This Row],[GrLivArea]])</f>
        <v>3.2340108175871793</v>
      </c>
      <c r="BH768">
        <v>0</v>
      </c>
      <c r="BI768">
        <v>0</v>
      </c>
      <c r="BJ768">
        <f>fun[[#This Row],[BsmtFullBath]]+(0.5*fun[[#This Row],[BsmtHalfBath]])</f>
        <v>0</v>
      </c>
      <c r="BK768">
        <v>2</v>
      </c>
      <c r="BL768">
        <v>1</v>
      </c>
      <c r="BM768">
        <f>fun[[#This Row],[HalfBath]]+fun[[#This Row],[TOTBaseBath]]+fun[[#This Row],[FullBath]]</f>
        <v>3</v>
      </c>
      <c r="BN768">
        <v>3</v>
      </c>
      <c r="BO768">
        <v>1</v>
      </c>
      <c r="BP768" t="s">
        <v>124</v>
      </c>
      <c r="BQ768">
        <f>IF(fun[[#This Row],[KitchenQual]]="Ex",5,IF(fun[[#This Row],[KitchenQual]]="Gd",4,IF(fun[[#This Row],[KitchenQual]]="TA",3,IF(fun[[#This Row],[KitchenQual]]="Fa",2,0))))</f>
        <v>3</v>
      </c>
      <c r="BR768">
        <v>7</v>
      </c>
      <c r="BS768" t="s">
        <v>133</v>
      </c>
      <c r="BT768">
        <v>1</v>
      </c>
      <c r="BU768" t="s">
        <v>124</v>
      </c>
      <c r="BV768">
        <f>IF(fun[[#This Row],[FireplaceQu]]="Ex",5,IF(fun[[#This Row],[FireplaceQu]]="Gd",4,IF(fun[[#This Row],[FireplaceQu]]="TA",3,IF(fun[[#This Row],[FireplaceQu]]="Fa",2,0))))</f>
        <v>3</v>
      </c>
      <c r="BW768" t="s">
        <v>134</v>
      </c>
      <c r="BX768">
        <v>1988</v>
      </c>
      <c r="BY768" t="s">
        <v>128</v>
      </c>
      <c r="BZ768">
        <v>2</v>
      </c>
      <c r="CA768">
        <v>496</v>
      </c>
      <c r="CB768" t="s">
        <v>124</v>
      </c>
      <c r="CC768">
        <f>IF(fun[[#This Row],[GarageQual]]="Ex",5,IF(fun[[#This Row],[GarageQual]]="Gd",4,IF(fun[[#This Row],[GarageQual]]="TA",3,IF(fun[[#This Row],[GarageQual]]="Fa",2,IF(fun[[#This Row],[GarageQual]]="Po",1,0)))))</f>
        <v>3</v>
      </c>
      <c r="CD768" t="s">
        <v>124</v>
      </c>
      <c r="CE768">
        <f>IF(fun[[#This Row],[GarageCond]]="Ex",5,IF(fun[[#This Row],[GarageCond]]="Gd",4,IF(fun[[#This Row],[GarageCond]]="TA",3,IF(fun[[#This Row],[GarageCond]]="Fa",2,IF(fun[[#This Row],[GarageCond]]="Po",1,0)))))</f>
        <v>3</v>
      </c>
      <c r="CF768" t="s">
        <v>131</v>
      </c>
      <c r="CG768">
        <v>228</v>
      </c>
      <c r="CH768">
        <v>66</v>
      </c>
      <c r="CI768">
        <v>156</v>
      </c>
      <c r="CJ768">
        <v>0</v>
      </c>
      <c r="CK768">
        <v>0</v>
      </c>
      <c r="CL768">
        <f>(0.5*fun[[#This Row],[WoodDeckSF]])+fun[[#This Row],[OpenPorchSF]]+(2*fun[[#This Row],[EnclosedPorch]])+(1.5*fun[[#This Row],[3SsnPorch]])+fun[[#This Row],[ScreenPorch]]</f>
        <v>492</v>
      </c>
      <c r="CM768">
        <v>0</v>
      </c>
      <c r="CN768" t="s">
        <v>109</v>
      </c>
      <c r="CO768">
        <f>IF(fun[[#This Row],[PoolQC]]="Ex",5,IF(fun[[#This Row],[PoolQC]]="Gd",4,IF(fun[[#This Row],[PoolQC]]="TA",3,IF(fun[[#This Row],[PoolQC]]="Fa",2,IF(fun[[#This Row],[PoolQC]]="Po",1,0)))))</f>
        <v>0</v>
      </c>
      <c r="CP768" t="s">
        <v>160</v>
      </c>
      <c r="CQ768" t="s">
        <v>161</v>
      </c>
      <c r="CR768">
        <v>500</v>
      </c>
      <c r="CS768">
        <v>3</v>
      </c>
      <c r="CT768">
        <v>2010</v>
      </c>
      <c r="CU768" t="s">
        <v>136</v>
      </c>
      <c r="CV768" t="s">
        <v>137</v>
      </c>
      <c r="CW768">
        <f>COUNTIF(fun[[#This Row],[Id]:[SaleCondition]],0)</f>
        <v>13</v>
      </c>
      <c r="CX768">
        <f>COUNTIF(fun[[#This Row],[Id]:[SaleCondition]],"NA")</f>
        <v>2</v>
      </c>
      <c r="CY76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768">
        <f>fun[NUM_ExCond]+fun[NUM_BsmtCond]+fun[NUM_GarCond]</f>
        <v>9</v>
      </c>
      <c r="DA7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7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768">
        <v>196500</v>
      </c>
    </row>
    <row r="769" spans="1:107" x14ac:dyDescent="0.25">
      <c r="A769">
        <v>768</v>
      </c>
      <c r="B769">
        <v>50</v>
      </c>
      <c r="C769" t="s">
        <v>107</v>
      </c>
      <c r="D769">
        <f>IF(fun[[#This Row],[MSZoning]]="RL",1,0)</f>
        <v>1</v>
      </c>
      <c r="E769">
        <f>IF(fun[[#This Row],[rl]]="RM",1,0)</f>
        <v>0</v>
      </c>
      <c r="F769">
        <f>IF(fun[[#This Row],[rm]]="RH",1,0)</f>
        <v>0</v>
      </c>
      <c r="G769">
        <f>IF(fun[[#This Row],[rh]]="C (all)",1,0)</f>
        <v>0</v>
      </c>
      <c r="H769">
        <v>75</v>
      </c>
      <c r="I769">
        <f>IF(fun[[#This Row],[LotFrontage]]="NA",0,fun[[#This Row],[LotFrontage]])</f>
        <v>75</v>
      </c>
      <c r="J769">
        <v>12508</v>
      </c>
      <c r="K769" t="s">
        <v>108</v>
      </c>
      <c r="L769" t="s">
        <v>109</v>
      </c>
      <c r="M769" t="s">
        <v>146</v>
      </c>
      <c r="N769" t="s">
        <v>111</v>
      </c>
      <c r="O769" t="s">
        <v>112</v>
      </c>
      <c r="P769" t="s">
        <v>113</v>
      </c>
      <c r="Q769" t="s">
        <v>114</v>
      </c>
      <c r="R769" t="s">
        <v>157</v>
      </c>
      <c r="S769" t="s">
        <v>116</v>
      </c>
      <c r="T769" t="s">
        <v>116</v>
      </c>
      <c r="U769" t="s">
        <v>117</v>
      </c>
      <c r="V769" t="s">
        <v>158</v>
      </c>
      <c r="W769">
        <v>6</v>
      </c>
      <c r="X769">
        <v>7</v>
      </c>
      <c r="Y769">
        <v>1940</v>
      </c>
      <c r="Z769">
        <v>1985</v>
      </c>
      <c r="AA769" t="s">
        <v>119</v>
      </c>
      <c r="AB769" t="s">
        <v>120</v>
      </c>
      <c r="AC769" t="s">
        <v>121</v>
      </c>
      <c r="AD769" t="s">
        <v>121</v>
      </c>
      <c r="AE769" t="s">
        <v>143</v>
      </c>
      <c r="AF769">
        <v>0</v>
      </c>
      <c r="AG769" t="s">
        <v>124</v>
      </c>
      <c r="AH769">
        <f>IF(fun[[#This Row],[ExterQual]]="Ex",5,IF(fun[[#This Row],[ExterQual]]="Gd",4,IF(fun[[#This Row],[ExterQual]]="TA",3,IF(fun[[#This Row],[ExterQual]]="Fa",2,1))))</f>
        <v>3</v>
      </c>
      <c r="AI769" t="s">
        <v>124</v>
      </c>
      <c r="AJ769">
        <f>IF(fun[[#This Row],[ExterCond]]="Ex",5,IF(fun[[#This Row],[ExterCond]]="Gd",4,IF(fun[[#This Row],[ExterCond]]="TA",3,IF(fun[[#This Row],[ExterCond]]="Fa",2,1))))</f>
        <v>3</v>
      </c>
      <c r="AK769" t="s">
        <v>144</v>
      </c>
      <c r="AL769" t="s">
        <v>123</v>
      </c>
      <c r="AM769">
        <f>IF(fun[[#This Row],[BsmtQual]]="Ex",5,IF(fun[[#This Row],[BsmtQual]]="Gd",4,IF(fun[[#This Row],[BsmtQual]]="TA",3,IF(fun[[#This Row],[BsmtQual]]="Fa",2,IF(fun[[#This Row],[BsmtQual]]="Po",1,0)))))</f>
        <v>4</v>
      </c>
      <c r="AN769" t="s">
        <v>124</v>
      </c>
      <c r="AO769">
        <f>IF(fun[[#This Row],[BsmtCond]]="Ex",5,IF(fun[[#This Row],[BsmtCond]]="Gd",4,IF(fun[[#This Row],[BsmtCond]]="TA",3,IF(fun[[#This Row],[BsmtCond]]="Fa",2,IF(fun[[#This Row],[BsmtCond]]="Po",1,0)))))</f>
        <v>3</v>
      </c>
      <c r="AP769" t="s">
        <v>147</v>
      </c>
      <c r="AQ769">
        <f>IF(fun[[#This Row],[BsmtExposure]]="Gd",3,IF(fun[[#This Row],[BsmtExposure]]="Av",2,IF(fun[[#This Row],[BsmtExposure]]="Mn",1,0)))</f>
        <v>1</v>
      </c>
      <c r="AR769" t="s">
        <v>145</v>
      </c>
      <c r="AS769">
        <v>660</v>
      </c>
      <c r="AT769" t="s">
        <v>128</v>
      </c>
      <c r="AU769">
        <v>0</v>
      </c>
      <c r="AV769">
        <v>323</v>
      </c>
      <c r="AW769">
        <v>983</v>
      </c>
      <c r="AX769" t="s">
        <v>129</v>
      </c>
      <c r="AY769" t="s">
        <v>130</v>
      </c>
      <c r="AZ769">
        <f>IF(fun[[#This Row],[HeatingQC]]="Ex",5,IF(fun[[#This Row],[HeatingQC]]="Gd",4,IF(fun[[#This Row],[HeatingQC]]="TA",3,IF(fun[[#This Row],[HeatingQC]]="Fa",2,IF(fun[[#This Row],[HeatingQC]]="Po",1,0)))))</f>
        <v>5</v>
      </c>
      <c r="BA769" t="s">
        <v>131</v>
      </c>
      <c r="BB769" t="s">
        <v>132</v>
      </c>
      <c r="BC769">
        <v>983</v>
      </c>
      <c r="BD769">
        <v>767</v>
      </c>
      <c r="BE769">
        <v>0</v>
      </c>
      <c r="BF769">
        <v>1750</v>
      </c>
      <c r="BG769">
        <f>LOG(fun[[#This Row],[GrLivArea]])</f>
        <v>3.2430380486862944</v>
      </c>
      <c r="BH769">
        <v>1</v>
      </c>
      <c r="BI769">
        <v>0</v>
      </c>
      <c r="BJ769">
        <f>fun[[#This Row],[BsmtFullBath]]+(0.5*fun[[#This Row],[BsmtHalfBath]])</f>
        <v>1</v>
      </c>
      <c r="BK769">
        <v>2</v>
      </c>
      <c r="BL769">
        <v>0</v>
      </c>
      <c r="BM769">
        <f>fun[[#This Row],[HalfBath]]+fun[[#This Row],[TOTBaseBath]]+fun[[#This Row],[FullBath]]</f>
        <v>3</v>
      </c>
      <c r="BN769">
        <v>4</v>
      </c>
      <c r="BO769">
        <v>1</v>
      </c>
      <c r="BP769" t="s">
        <v>124</v>
      </c>
      <c r="BQ769">
        <f>IF(fun[[#This Row],[KitchenQual]]="Ex",5,IF(fun[[#This Row],[KitchenQual]]="Gd",4,IF(fun[[#This Row],[KitchenQual]]="TA",3,IF(fun[[#This Row],[KitchenQual]]="Fa",2,0))))</f>
        <v>3</v>
      </c>
      <c r="BR769">
        <v>7</v>
      </c>
      <c r="BS769" t="s">
        <v>220</v>
      </c>
      <c r="BT769">
        <v>0</v>
      </c>
      <c r="BU769" t="s">
        <v>109</v>
      </c>
      <c r="BV769">
        <f>IF(fun[[#This Row],[FireplaceQu]]="Ex",5,IF(fun[[#This Row],[FireplaceQu]]="Gd",4,IF(fun[[#This Row],[FireplaceQu]]="TA",3,IF(fun[[#This Row],[FireplaceQu]]="Fa",2,0))))</f>
        <v>0</v>
      </c>
      <c r="BW769" t="s">
        <v>134</v>
      </c>
      <c r="BX769">
        <v>1989</v>
      </c>
      <c r="BY769" t="s">
        <v>128</v>
      </c>
      <c r="BZ769">
        <v>1</v>
      </c>
      <c r="CA769">
        <v>423</v>
      </c>
      <c r="CB769" t="s">
        <v>124</v>
      </c>
      <c r="CC769">
        <f>IF(fun[[#This Row],[GarageQual]]="Ex",5,IF(fun[[#This Row],[GarageQual]]="Gd",4,IF(fun[[#This Row],[GarageQual]]="TA",3,IF(fun[[#This Row],[GarageQual]]="Fa",2,IF(fun[[#This Row],[GarageQual]]="Po",1,0)))))</f>
        <v>3</v>
      </c>
      <c r="CD769" t="s">
        <v>124</v>
      </c>
      <c r="CE769">
        <f>IF(fun[[#This Row],[GarageCond]]="Ex",5,IF(fun[[#This Row],[GarageCond]]="Gd",4,IF(fun[[#This Row],[GarageCond]]="TA",3,IF(fun[[#This Row],[GarageCond]]="Fa",2,IF(fun[[#This Row],[GarageCond]]="Po",1,0)))))</f>
        <v>3</v>
      </c>
      <c r="CF769" t="s">
        <v>131</v>
      </c>
      <c r="CG769">
        <v>245</v>
      </c>
      <c r="CH769">
        <v>0</v>
      </c>
      <c r="CI769">
        <v>156</v>
      </c>
      <c r="CJ769">
        <v>0</v>
      </c>
      <c r="CK769">
        <v>0</v>
      </c>
      <c r="CL769">
        <f>(0.5*fun[[#This Row],[WoodDeckSF]])+fun[[#This Row],[OpenPorchSF]]+(2*fun[[#This Row],[EnclosedPorch]])+(1.5*fun[[#This Row],[3SsnPorch]])+fun[[#This Row],[ScreenPorch]]</f>
        <v>434.5</v>
      </c>
      <c r="CM769">
        <v>0</v>
      </c>
      <c r="CN769" t="s">
        <v>109</v>
      </c>
      <c r="CO769">
        <f>IF(fun[[#This Row],[PoolQC]]="Ex",5,IF(fun[[#This Row],[PoolQC]]="Gd",4,IF(fun[[#This Row],[PoolQC]]="TA",3,IF(fun[[#This Row],[PoolQC]]="Fa",2,IF(fun[[#This Row],[PoolQC]]="Po",1,0)))))</f>
        <v>0</v>
      </c>
      <c r="CP769" t="s">
        <v>109</v>
      </c>
      <c r="CQ769" t="s">
        <v>161</v>
      </c>
      <c r="CR769">
        <v>1300</v>
      </c>
      <c r="CS769">
        <v>7</v>
      </c>
      <c r="CT769">
        <v>2008</v>
      </c>
      <c r="CU769" t="s">
        <v>136</v>
      </c>
      <c r="CV769" t="s">
        <v>137</v>
      </c>
      <c r="CW769">
        <f>COUNTIF(fun[[#This Row],[Id]:[SaleCondition]],0)</f>
        <v>15</v>
      </c>
      <c r="CX769">
        <f>COUNTIF(fun[[#This Row],[Id]:[SaleCondition]],"NA")</f>
        <v>4</v>
      </c>
      <c r="CY769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769">
        <f>fun[NUM_ExCond]+fun[NUM_BsmtCond]+fun[NUM_GarCond]</f>
        <v>9</v>
      </c>
      <c r="DA7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7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66.75</v>
      </c>
      <c r="DC769">
        <v>160000</v>
      </c>
    </row>
    <row r="770" spans="1:107" x14ac:dyDescent="0.25">
      <c r="A770">
        <v>769</v>
      </c>
      <c r="B770">
        <v>20</v>
      </c>
      <c r="C770" t="s">
        <v>107</v>
      </c>
      <c r="D770">
        <f>IF(fun[[#This Row],[MSZoning]]="RL",1,0)</f>
        <v>1</v>
      </c>
      <c r="E770">
        <f>IF(fun[[#This Row],[rl]]="RM",1,0)</f>
        <v>0</v>
      </c>
      <c r="F770">
        <f>IF(fun[[#This Row],[rm]]="RH",1,0)</f>
        <v>0</v>
      </c>
      <c r="G770">
        <f>IF(fun[[#This Row],[rh]]="C (all)",1,0)</f>
        <v>0</v>
      </c>
      <c r="H770">
        <v>70</v>
      </c>
      <c r="I770">
        <f>IF(fun[[#This Row],[LotFrontage]]="NA",0,fun[[#This Row],[LotFrontage]])</f>
        <v>70</v>
      </c>
      <c r="J770">
        <v>9100</v>
      </c>
      <c r="K770" t="s">
        <v>108</v>
      </c>
      <c r="L770" t="s">
        <v>109</v>
      </c>
      <c r="M770" t="s">
        <v>110</v>
      </c>
      <c r="N770" t="s">
        <v>111</v>
      </c>
      <c r="O770" t="s">
        <v>112</v>
      </c>
      <c r="P770" t="s">
        <v>113</v>
      </c>
      <c r="Q770" t="s">
        <v>114</v>
      </c>
      <c r="R770" t="s">
        <v>115</v>
      </c>
      <c r="S770" t="s">
        <v>116</v>
      </c>
      <c r="T770" t="s">
        <v>116</v>
      </c>
      <c r="U770" t="s">
        <v>117</v>
      </c>
      <c r="V770" t="s">
        <v>141</v>
      </c>
      <c r="W770">
        <v>7</v>
      </c>
      <c r="X770">
        <v>5</v>
      </c>
      <c r="Y770">
        <v>2004</v>
      </c>
      <c r="Z770">
        <v>2005</v>
      </c>
      <c r="AA770" t="s">
        <v>178</v>
      </c>
      <c r="AB770" t="s">
        <v>120</v>
      </c>
      <c r="AC770" t="s">
        <v>121</v>
      </c>
      <c r="AD770" t="s">
        <v>121</v>
      </c>
      <c r="AE770" t="s">
        <v>143</v>
      </c>
      <c r="AF770">
        <v>0</v>
      </c>
      <c r="AG770" t="s">
        <v>123</v>
      </c>
      <c r="AH770">
        <f>IF(fun[[#This Row],[ExterQual]]="Ex",5,IF(fun[[#This Row],[ExterQual]]="Gd",4,IF(fun[[#This Row],[ExterQual]]="TA",3,IF(fun[[#This Row],[ExterQual]]="Fa",2,1))))</f>
        <v>4</v>
      </c>
      <c r="AI770" t="s">
        <v>124</v>
      </c>
      <c r="AJ770">
        <f>IF(fun[[#This Row],[ExterCond]]="Ex",5,IF(fun[[#This Row],[ExterCond]]="Gd",4,IF(fun[[#This Row],[ExterCond]]="TA",3,IF(fun[[#This Row],[ExterCond]]="Fa",2,1))))</f>
        <v>3</v>
      </c>
      <c r="AK770" t="s">
        <v>125</v>
      </c>
      <c r="AL770" t="s">
        <v>123</v>
      </c>
      <c r="AM770">
        <f>IF(fun[[#This Row],[BsmtQual]]="Ex",5,IF(fun[[#This Row],[BsmtQual]]="Gd",4,IF(fun[[#This Row],[BsmtQual]]="TA",3,IF(fun[[#This Row],[BsmtQual]]="Fa",2,IF(fun[[#This Row],[BsmtQual]]="Po",1,0)))))</f>
        <v>4</v>
      </c>
      <c r="AN770" t="s">
        <v>124</v>
      </c>
      <c r="AO770">
        <f>IF(fun[[#This Row],[BsmtCond]]="Ex",5,IF(fun[[#This Row],[BsmtCond]]="Gd",4,IF(fun[[#This Row],[BsmtCond]]="TA",3,IF(fun[[#This Row],[BsmtCond]]="Fa",2,IF(fun[[#This Row],[BsmtCond]]="Po",1,0)))))</f>
        <v>3</v>
      </c>
      <c r="AP770" t="s">
        <v>126</v>
      </c>
      <c r="AQ770">
        <f>IF(fun[[#This Row],[BsmtExposure]]="Gd",3,IF(fun[[#This Row],[BsmtExposure]]="Av",2,IF(fun[[#This Row],[BsmtExposure]]="Mn",1,0)))</f>
        <v>0</v>
      </c>
      <c r="AR770" t="s">
        <v>127</v>
      </c>
      <c r="AS770">
        <v>24</v>
      </c>
      <c r="AT770" t="s">
        <v>128</v>
      </c>
      <c r="AU770">
        <v>0</v>
      </c>
      <c r="AV770">
        <v>1836</v>
      </c>
      <c r="AW770">
        <v>1860</v>
      </c>
      <c r="AX770" t="s">
        <v>129</v>
      </c>
      <c r="AY770" t="s">
        <v>130</v>
      </c>
      <c r="AZ770">
        <f>IF(fun[[#This Row],[HeatingQC]]="Ex",5,IF(fun[[#This Row],[HeatingQC]]="Gd",4,IF(fun[[#This Row],[HeatingQC]]="TA",3,IF(fun[[#This Row],[HeatingQC]]="Fa",2,IF(fun[[#This Row],[HeatingQC]]="Po",1,0)))))</f>
        <v>5</v>
      </c>
      <c r="BA770" t="s">
        <v>131</v>
      </c>
      <c r="BB770" t="s">
        <v>132</v>
      </c>
      <c r="BC770">
        <v>1836</v>
      </c>
      <c r="BD770">
        <v>0</v>
      </c>
      <c r="BE770">
        <v>0</v>
      </c>
      <c r="BF770">
        <v>1836</v>
      </c>
      <c r="BG770">
        <f>LOG(fun[[#This Row],[GrLivArea]])</f>
        <v>3.2638726768652235</v>
      </c>
      <c r="BH770">
        <v>0</v>
      </c>
      <c r="BI770">
        <v>0</v>
      </c>
      <c r="BJ770">
        <f>fun[[#This Row],[BsmtFullBath]]+(0.5*fun[[#This Row],[BsmtHalfBath]])</f>
        <v>0</v>
      </c>
      <c r="BK770">
        <v>2</v>
      </c>
      <c r="BL770">
        <v>0</v>
      </c>
      <c r="BM770">
        <f>fun[[#This Row],[HalfBath]]+fun[[#This Row],[TOTBaseBath]]+fun[[#This Row],[FullBath]]</f>
        <v>2</v>
      </c>
      <c r="BN770">
        <v>3</v>
      </c>
      <c r="BO770">
        <v>1</v>
      </c>
      <c r="BP770" t="s">
        <v>123</v>
      </c>
      <c r="BQ770">
        <f>IF(fun[[#This Row],[KitchenQual]]="Ex",5,IF(fun[[#This Row],[KitchenQual]]="Gd",4,IF(fun[[#This Row],[KitchenQual]]="TA",3,IF(fun[[#This Row],[KitchenQual]]="Fa",2,0))))</f>
        <v>4</v>
      </c>
      <c r="BR770">
        <v>8</v>
      </c>
      <c r="BS770" t="s">
        <v>133</v>
      </c>
      <c r="BT770">
        <v>1</v>
      </c>
      <c r="BU770" t="s">
        <v>123</v>
      </c>
      <c r="BV770">
        <f>IF(fun[[#This Row],[FireplaceQu]]="Ex",5,IF(fun[[#This Row],[FireplaceQu]]="Gd",4,IF(fun[[#This Row],[FireplaceQu]]="TA",3,IF(fun[[#This Row],[FireplaceQu]]="Fa",2,0))))</f>
        <v>4</v>
      </c>
      <c r="BW770" t="s">
        <v>134</v>
      </c>
      <c r="BX770">
        <v>2004</v>
      </c>
      <c r="BY770" t="s">
        <v>183</v>
      </c>
      <c r="BZ770">
        <v>2</v>
      </c>
      <c r="CA770">
        <v>484</v>
      </c>
      <c r="CB770" t="s">
        <v>124</v>
      </c>
      <c r="CC770">
        <f>IF(fun[[#This Row],[GarageQual]]="Ex",5,IF(fun[[#This Row],[GarageQual]]="Gd",4,IF(fun[[#This Row],[GarageQual]]="TA",3,IF(fun[[#This Row],[GarageQual]]="Fa",2,IF(fun[[#This Row],[GarageQual]]="Po",1,0)))))</f>
        <v>3</v>
      </c>
      <c r="CD770" t="s">
        <v>124</v>
      </c>
      <c r="CE770">
        <f>IF(fun[[#This Row],[GarageCond]]="Ex",5,IF(fun[[#This Row],[GarageCond]]="Gd",4,IF(fun[[#This Row],[GarageCond]]="TA",3,IF(fun[[#This Row],[GarageCond]]="Fa",2,IF(fun[[#This Row],[GarageCond]]="Po",1,0)))))</f>
        <v>3</v>
      </c>
      <c r="CF770" t="s">
        <v>131</v>
      </c>
      <c r="CG770">
        <v>120</v>
      </c>
      <c r="CH770">
        <v>33</v>
      </c>
      <c r="CI770">
        <v>0</v>
      </c>
      <c r="CJ770">
        <v>0</v>
      </c>
      <c r="CK770">
        <v>0</v>
      </c>
      <c r="CL770">
        <f>(0.5*fun[[#This Row],[WoodDeckSF]])+fun[[#This Row],[OpenPorchSF]]+(2*fun[[#This Row],[EnclosedPorch]])+(1.5*fun[[#This Row],[3SsnPorch]])+fun[[#This Row],[ScreenPorch]]</f>
        <v>93</v>
      </c>
      <c r="CM770">
        <v>0</v>
      </c>
      <c r="CN770" t="s">
        <v>109</v>
      </c>
      <c r="CO770">
        <f>IF(fun[[#This Row],[PoolQC]]="Ex",5,IF(fun[[#This Row],[PoolQC]]="Gd",4,IF(fun[[#This Row],[PoolQC]]="TA",3,IF(fun[[#This Row],[PoolQC]]="Fa",2,IF(fun[[#This Row],[PoolQC]]="Po",1,0)))))</f>
        <v>0</v>
      </c>
      <c r="CP770" t="s">
        <v>109</v>
      </c>
      <c r="CQ770" t="s">
        <v>109</v>
      </c>
      <c r="CR770">
        <v>0</v>
      </c>
      <c r="CS770">
        <v>10</v>
      </c>
      <c r="CT770">
        <v>2006</v>
      </c>
      <c r="CU770" t="s">
        <v>136</v>
      </c>
      <c r="CV770" t="s">
        <v>137</v>
      </c>
      <c r="CW770">
        <f>COUNTIF(fun[[#This Row],[Id]:[SaleCondition]],0)</f>
        <v>18</v>
      </c>
      <c r="CX770">
        <f>COUNTIF(fun[[#This Row],[Id]:[SaleCondition]],"NA")</f>
        <v>4</v>
      </c>
      <c r="CY770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770">
        <f>fun[NUM_ExCond]+fun[NUM_BsmtCond]+fun[NUM_GarCond]</f>
        <v>9</v>
      </c>
      <c r="DA7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7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770">
        <v>216837</v>
      </c>
    </row>
    <row r="771" spans="1:107" x14ac:dyDescent="0.25">
      <c r="A771">
        <v>770</v>
      </c>
      <c r="B771">
        <v>60</v>
      </c>
      <c r="C771" t="s">
        <v>107</v>
      </c>
      <c r="D771">
        <f>IF(fun[[#This Row],[MSZoning]]="RL",1,0)</f>
        <v>1</v>
      </c>
      <c r="E771">
        <f>IF(fun[[#This Row],[rl]]="RM",1,0)</f>
        <v>0</v>
      </c>
      <c r="F771">
        <f>IF(fun[[#This Row],[rm]]="RH",1,0)</f>
        <v>0</v>
      </c>
      <c r="G771">
        <f>IF(fun[[#This Row],[rh]]="C (all)",1,0)</f>
        <v>0</v>
      </c>
      <c r="H771">
        <v>47</v>
      </c>
      <c r="I771">
        <f>IF(fun[[#This Row],[LotFrontage]]="NA",0,fun[[#This Row],[LotFrontage]])</f>
        <v>47</v>
      </c>
      <c r="J771">
        <v>53504</v>
      </c>
      <c r="K771" t="s">
        <v>108</v>
      </c>
      <c r="L771" t="s">
        <v>109</v>
      </c>
      <c r="M771" t="s">
        <v>186</v>
      </c>
      <c r="N771" t="s">
        <v>225</v>
      </c>
      <c r="O771" t="s">
        <v>112</v>
      </c>
      <c r="P771" t="s">
        <v>192</v>
      </c>
      <c r="Q771" t="s">
        <v>220</v>
      </c>
      <c r="R771" t="s">
        <v>226</v>
      </c>
      <c r="S771" t="s">
        <v>116</v>
      </c>
      <c r="T771" t="s">
        <v>116</v>
      </c>
      <c r="U771" t="s">
        <v>117</v>
      </c>
      <c r="V771" t="s">
        <v>118</v>
      </c>
      <c r="W771">
        <v>8</v>
      </c>
      <c r="X771">
        <v>5</v>
      </c>
      <c r="Y771">
        <v>2003</v>
      </c>
      <c r="Z771">
        <v>2003</v>
      </c>
      <c r="AA771" t="s">
        <v>178</v>
      </c>
      <c r="AB771" t="s">
        <v>120</v>
      </c>
      <c r="AC771" t="s">
        <v>206</v>
      </c>
      <c r="AD771" t="s">
        <v>151</v>
      </c>
      <c r="AE771" t="s">
        <v>122</v>
      </c>
      <c r="AF771">
        <v>603</v>
      </c>
      <c r="AG771" t="s">
        <v>130</v>
      </c>
      <c r="AH771">
        <f>IF(fun[[#This Row],[ExterQual]]="Ex",5,IF(fun[[#This Row],[ExterQual]]="Gd",4,IF(fun[[#This Row],[ExterQual]]="TA",3,IF(fun[[#This Row],[ExterQual]]="Fa",2,1))))</f>
        <v>5</v>
      </c>
      <c r="AI771" t="s">
        <v>124</v>
      </c>
      <c r="AJ771">
        <f>IF(fun[[#This Row],[ExterCond]]="Ex",5,IF(fun[[#This Row],[ExterCond]]="Gd",4,IF(fun[[#This Row],[ExterCond]]="TA",3,IF(fun[[#This Row],[ExterCond]]="Fa",2,1))))</f>
        <v>3</v>
      </c>
      <c r="AK771" t="s">
        <v>125</v>
      </c>
      <c r="AL771" t="s">
        <v>123</v>
      </c>
      <c r="AM771">
        <f>IF(fun[[#This Row],[BsmtQual]]="Ex",5,IF(fun[[#This Row],[BsmtQual]]="Gd",4,IF(fun[[#This Row],[BsmtQual]]="TA",3,IF(fun[[#This Row],[BsmtQual]]="Fa",2,IF(fun[[#This Row],[BsmtQual]]="Po",1,0)))))</f>
        <v>4</v>
      </c>
      <c r="AN771" t="s">
        <v>124</v>
      </c>
      <c r="AO771">
        <f>IF(fun[[#This Row],[BsmtCond]]="Ex",5,IF(fun[[#This Row],[BsmtCond]]="Gd",4,IF(fun[[#This Row],[BsmtCond]]="TA",3,IF(fun[[#This Row],[BsmtCond]]="Fa",2,IF(fun[[#This Row],[BsmtCond]]="Po",1,0)))))</f>
        <v>3</v>
      </c>
      <c r="AP771" t="s">
        <v>123</v>
      </c>
      <c r="AQ771">
        <f>IF(fun[[#This Row],[BsmtExposure]]="Gd",3,IF(fun[[#This Row],[BsmtExposure]]="Av",2,IF(fun[[#This Row],[BsmtExposure]]="Mn",1,0)))</f>
        <v>3</v>
      </c>
      <c r="AR771" t="s">
        <v>145</v>
      </c>
      <c r="AS771">
        <v>1416</v>
      </c>
      <c r="AT771" t="s">
        <v>128</v>
      </c>
      <c r="AU771">
        <v>0</v>
      </c>
      <c r="AV771">
        <v>234</v>
      </c>
      <c r="AW771">
        <v>1650</v>
      </c>
      <c r="AX771" t="s">
        <v>129</v>
      </c>
      <c r="AY771" t="s">
        <v>130</v>
      </c>
      <c r="AZ771">
        <f>IF(fun[[#This Row],[HeatingQC]]="Ex",5,IF(fun[[#This Row],[HeatingQC]]="Gd",4,IF(fun[[#This Row],[HeatingQC]]="TA",3,IF(fun[[#This Row],[HeatingQC]]="Fa",2,IF(fun[[#This Row],[HeatingQC]]="Po",1,0)))))</f>
        <v>5</v>
      </c>
      <c r="BA771" t="s">
        <v>131</v>
      </c>
      <c r="BB771" t="s">
        <v>132</v>
      </c>
      <c r="BC771">
        <v>1690</v>
      </c>
      <c r="BD771">
        <v>1589</v>
      </c>
      <c r="BE771">
        <v>0</v>
      </c>
      <c r="BF771">
        <v>3279</v>
      </c>
      <c r="BG771">
        <f>LOG(fun[[#This Row],[GrLivArea]])</f>
        <v>3.515741416669365</v>
      </c>
      <c r="BH771">
        <v>1</v>
      </c>
      <c r="BI771">
        <v>0</v>
      </c>
      <c r="BJ771">
        <f>fun[[#This Row],[BsmtFullBath]]+(0.5*fun[[#This Row],[BsmtHalfBath]])</f>
        <v>1</v>
      </c>
      <c r="BK771">
        <v>3</v>
      </c>
      <c r="BL771">
        <v>1</v>
      </c>
      <c r="BM771">
        <f>fun[[#This Row],[HalfBath]]+fun[[#This Row],[TOTBaseBath]]+fun[[#This Row],[FullBath]]</f>
        <v>5</v>
      </c>
      <c r="BN771">
        <v>4</v>
      </c>
      <c r="BO771">
        <v>1</v>
      </c>
      <c r="BP771" t="s">
        <v>130</v>
      </c>
      <c r="BQ771">
        <f>IF(fun[[#This Row],[KitchenQual]]="Ex",5,IF(fun[[#This Row],[KitchenQual]]="Gd",4,IF(fun[[#This Row],[KitchenQual]]="TA",3,IF(fun[[#This Row],[KitchenQual]]="Fa",2,0))))</f>
        <v>5</v>
      </c>
      <c r="BR771">
        <v>12</v>
      </c>
      <c r="BS771" t="s">
        <v>220</v>
      </c>
      <c r="BT771">
        <v>1</v>
      </c>
      <c r="BU771" t="s">
        <v>123</v>
      </c>
      <c r="BV771">
        <f>IF(fun[[#This Row],[FireplaceQu]]="Ex",5,IF(fun[[#This Row],[FireplaceQu]]="Gd",4,IF(fun[[#This Row],[FireplaceQu]]="TA",3,IF(fun[[#This Row],[FireplaceQu]]="Fa",2,0))))</f>
        <v>4</v>
      </c>
      <c r="BW771" t="s">
        <v>182</v>
      </c>
      <c r="BX771">
        <v>2003</v>
      </c>
      <c r="BY771" t="s">
        <v>183</v>
      </c>
      <c r="BZ771">
        <v>3</v>
      </c>
      <c r="CA771">
        <v>841</v>
      </c>
      <c r="CB771" t="s">
        <v>124</v>
      </c>
      <c r="CC771">
        <f>IF(fun[[#This Row],[GarageQual]]="Ex",5,IF(fun[[#This Row],[GarageQual]]="Gd",4,IF(fun[[#This Row],[GarageQual]]="TA",3,IF(fun[[#This Row],[GarageQual]]="Fa",2,IF(fun[[#This Row],[GarageQual]]="Po",1,0)))))</f>
        <v>3</v>
      </c>
      <c r="CD771" t="s">
        <v>124</v>
      </c>
      <c r="CE771">
        <f>IF(fun[[#This Row],[GarageCond]]="Ex",5,IF(fun[[#This Row],[GarageCond]]="Gd",4,IF(fun[[#This Row],[GarageCond]]="TA",3,IF(fun[[#This Row],[GarageCond]]="Fa",2,IF(fun[[#This Row],[GarageCond]]="Po",1,0)))))</f>
        <v>3</v>
      </c>
      <c r="CF771" t="s">
        <v>131</v>
      </c>
      <c r="CG771">
        <v>503</v>
      </c>
      <c r="CH771">
        <v>36</v>
      </c>
      <c r="CI771">
        <v>0</v>
      </c>
      <c r="CJ771">
        <v>0</v>
      </c>
      <c r="CK771">
        <v>210</v>
      </c>
      <c r="CL771">
        <f>(0.5*fun[[#This Row],[WoodDeckSF]])+fun[[#This Row],[OpenPorchSF]]+(2*fun[[#This Row],[EnclosedPorch]])+(1.5*fun[[#This Row],[3SsnPorch]])+fun[[#This Row],[ScreenPorch]]</f>
        <v>497.5</v>
      </c>
      <c r="CM771">
        <v>0</v>
      </c>
      <c r="CN771" t="s">
        <v>109</v>
      </c>
      <c r="CO771">
        <f>IF(fun[[#This Row],[PoolQC]]="Ex",5,IF(fun[[#This Row],[PoolQC]]="Gd",4,IF(fun[[#This Row],[PoolQC]]="TA",3,IF(fun[[#This Row],[PoolQC]]="Fa",2,IF(fun[[#This Row],[PoolQC]]="Po",1,0)))))</f>
        <v>0</v>
      </c>
      <c r="CP771" t="s">
        <v>109</v>
      </c>
      <c r="CQ771" t="s">
        <v>109</v>
      </c>
      <c r="CR771">
        <v>0</v>
      </c>
      <c r="CS771">
        <v>6</v>
      </c>
      <c r="CT771">
        <v>2010</v>
      </c>
      <c r="CU771" t="s">
        <v>136</v>
      </c>
      <c r="CV771" t="s">
        <v>137</v>
      </c>
      <c r="CW771">
        <f>COUNTIF(fun[[#This Row],[Id]:[SaleCondition]],0)</f>
        <v>11</v>
      </c>
      <c r="CX771">
        <f>COUNTIF(fun[[#This Row],[Id]:[SaleCondition]],"NA")</f>
        <v>4</v>
      </c>
      <c r="CY771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771">
        <f>fun[NUM_ExCond]+fun[NUM_BsmtCond]+fun[NUM_GarCond]</f>
        <v>9</v>
      </c>
      <c r="DA7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7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82.25</v>
      </c>
      <c r="DC771">
        <v>538000</v>
      </c>
    </row>
    <row r="772" spans="1:107" x14ac:dyDescent="0.25">
      <c r="A772">
        <v>771</v>
      </c>
      <c r="B772">
        <v>85</v>
      </c>
      <c r="C772" t="s">
        <v>107</v>
      </c>
      <c r="D772">
        <f>IF(fun[[#This Row],[MSZoning]]="RL",1,0)</f>
        <v>1</v>
      </c>
      <c r="E772">
        <f>IF(fun[[#This Row],[rl]]="RM",1,0)</f>
        <v>0</v>
      </c>
      <c r="F772">
        <f>IF(fun[[#This Row],[rm]]="RH",1,0)</f>
        <v>0</v>
      </c>
      <c r="G772">
        <f>IF(fun[[#This Row],[rh]]="C (all)",1,0)</f>
        <v>0</v>
      </c>
      <c r="H772" t="s">
        <v>109</v>
      </c>
      <c r="I772">
        <f>IF(fun[[#This Row],[LotFrontage]]="NA",0,fun[[#This Row],[LotFrontage]])</f>
        <v>0</v>
      </c>
      <c r="J772">
        <v>7252</v>
      </c>
      <c r="K772" t="s">
        <v>108</v>
      </c>
      <c r="L772" t="s">
        <v>109</v>
      </c>
      <c r="M772" t="s">
        <v>146</v>
      </c>
      <c r="N772" t="s">
        <v>111</v>
      </c>
      <c r="O772" t="s">
        <v>112</v>
      </c>
      <c r="P772" t="s">
        <v>192</v>
      </c>
      <c r="Q772" t="s">
        <v>114</v>
      </c>
      <c r="R772" t="s">
        <v>177</v>
      </c>
      <c r="S772" t="s">
        <v>116</v>
      </c>
      <c r="T772" t="s">
        <v>116</v>
      </c>
      <c r="U772" t="s">
        <v>117</v>
      </c>
      <c r="V772" t="s">
        <v>217</v>
      </c>
      <c r="W772">
        <v>5</v>
      </c>
      <c r="X772">
        <v>5</v>
      </c>
      <c r="Y772">
        <v>1982</v>
      </c>
      <c r="Z772">
        <v>1982</v>
      </c>
      <c r="AA772" t="s">
        <v>178</v>
      </c>
      <c r="AB772" t="s">
        <v>120</v>
      </c>
      <c r="AC772" t="s">
        <v>150</v>
      </c>
      <c r="AD772" t="s">
        <v>150</v>
      </c>
      <c r="AE772" t="s">
        <v>143</v>
      </c>
      <c r="AF772">
        <v>0</v>
      </c>
      <c r="AG772" t="s">
        <v>124</v>
      </c>
      <c r="AH772">
        <f>IF(fun[[#This Row],[ExterQual]]="Ex",5,IF(fun[[#This Row],[ExterQual]]="Gd",4,IF(fun[[#This Row],[ExterQual]]="TA",3,IF(fun[[#This Row],[ExterQual]]="Fa",2,1))))</f>
        <v>3</v>
      </c>
      <c r="AI772" t="s">
        <v>124</v>
      </c>
      <c r="AJ772">
        <f>IF(fun[[#This Row],[ExterCond]]="Ex",5,IF(fun[[#This Row],[ExterCond]]="Gd",4,IF(fun[[#This Row],[ExterCond]]="TA",3,IF(fun[[#This Row],[ExterCond]]="Fa",2,1))))</f>
        <v>3</v>
      </c>
      <c r="AK772" t="s">
        <v>144</v>
      </c>
      <c r="AL772" t="s">
        <v>123</v>
      </c>
      <c r="AM772">
        <f>IF(fun[[#This Row],[BsmtQual]]="Ex",5,IF(fun[[#This Row],[BsmtQual]]="Gd",4,IF(fun[[#This Row],[BsmtQual]]="TA",3,IF(fun[[#This Row],[BsmtQual]]="Fa",2,IF(fun[[#This Row],[BsmtQual]]="Po",1,0)))))</f>
        <v>4</v>
      </c>
      <c r="AN772" t="s">
        <v>124</v>
      </c>
      <c r="AO772">
        <f>IF(fun[[#This Row],[BsmtCond]]="Ex",5,IF(fun[[#This Row],[BsmtCond]]="Gd",4,IF(fun[[#This Row],[BsmtCond]]="TA",3,IF(fun[[#This Row],[BsmtCond]]="Fa",2,IF(fun[[#This Row],[BsmtCond]]="Po",1,0)))))</f>
        <v>3</v>
      </c>
      <c r="AP772" t="s">
        <v>156</v>
      </c>
      <c r="AQ772">
        <f>IF(fun[[#This Row],[BsmtExposure]]="Gd",3,IF(fun[[#This Row],[BsmtExposure]]="Av",2,IF(fun[[#This Row],[BsmtExposure]]="Mn",1,0)))</f>
        <v>2</v>
      </c>
      <c r="AR772" t="s">
        <v>127</v>
      </c>
      <c r="AS772">
        <v>685</v>
      </c>
      <c r="AT772" t="s">
        <v>128</v>
      </c>
      <c r="AU772">
        <v>0</v>
      </c>
      <c r="AV772">
        <v>173</v>
      </c>
      <c r="AW772">
        <v>858</v>
      </c>
      <c r="AX772" t="s">
        <v>129</v>
      </c>
      <c r="AY772" t="s">
        <v>124</v>
      </c>
      <c r="AZ772">
        <f>IF(fun[[#This Row],[HeatingQC]]="Ex",5,IF(fun[[#This Row],[HeatingQC]]="Gd",4,IF(fun[[#This Row],[HeatingQC]]="TA",3,IF(fun[[#This Row],[HeatingQC]]="Fa",2,IF(fun[[#This Row],[HeatingQC]]="Po",1,0)))))</f>
        <v>3</v>
      </c>
      <c r="BA772" t="s">
        <v>131</v>
      </c>
      <c r="BB772" t="s">
        <v>132</v>
      </c>
      <c r="BC772">
        <v>858</v>
      </c>
      <c r="BD772">
        <v>0</v>
      </c>
      <c r="BE772">
        <v>0</v>
      </c>
      <c r="BF772">
        <v>858</v>
      </c>
      <c r="BG772">
        <f>LOG(fun[[#This Row],[GrLivArea]])</f>
        <v>2.9334872878487053</v>
      </c>
      <c r="BH772">
        <v>1</v>
      </c>
      <c r="BI772">
        <v>0</v>
      </c>
      <c r="BJ772">
        <f>fun[[#This Row],[BsmtFullBath]]+(0.5*fun[[#This Row],[BsmtHalfBath]])</f>
        <v>1</v>
      </c>
      <c r="BK772">
        <v>1</v>
      </c>
      <c r="BL772">
        <v>0</v>
      </c>
      <c r="BM772">
        <f>fun[[#This Row],[HalfBath]]+fun[[#This Row],[TOTBaseBath]]+fun[[#This Row],[FullBath]]</f>
        <v>2</v>
      </c>
      <c r="BN772">
        <v>2</v>
      </c>
      <c r="BO772">
        <v>1</v>
      </c>
      <c r="BP772" t="s">
        <v>124</v>
      </c>
      <c r="BQ772">
        <f>IF(fun[[#This Row],[KitchenQual]]="Ex",5,IF(fun[[#This Row],[KitchenQual]]="Gd",4,IF(fun[[#This Row],[KitchenQual]]="TA",3,IF(fun[[#This Row],[KitchenQual]]="Fa",2,0))))</f>
        <v>3</v>
      </c>
      <c r="BR772">
        <v>5</v>
      </c>
      <c r="BS772" t="s">
        <v>133</v>
      </c>
      <c r="BT772">
        <v>0</v>
      </c>
      <c r="BU772" t="s">
        <v>109</v>
      </c>
      <c r="BV772">
        <f>IF(fun[[#This Row],[FireplaceQu]]="Ex",5,IF(fun[[#This Row],[FireplaceQu]]="Gd",4,IF(fun[[#This Row],[FireplaceQu]]="TA",3,IF(fun[[#This Row],[FireplaceQu]]="Fa",2,0))))</f>
        <v>0</v>
      </c>
      <c r="BW772" t="s">
        <v>153</v>
      </c>
      <c r="BX772">
        <v>1983</v>
      </c>
      <c r="BY772" t="s">
        <v>128</v>
      </c>
      <c r="BZ772">
        <v>2</v>
      </c>
      <c r="CA772">
        <v>576</v>
      </c>
      <c r="CB772" t="s">
        <v>124</v>
      </c>
      <c r="CC772">
        <f>IF(fun[[#This Row],[GarageQual]]="Ex",5,IF(fun[[#This Row],[GarageQual]]="Gd",4,IF(fun[[#This Row],[GarageQual]]="TA",3,IF(fun[[#This Row],[GarageQual]]="Fa",2,IF(fun[[#This Row],[GarageQual]]="Po",1,0)))))</f>
        <v>3</v>
      </c>
      <c r="CD772" t="s">
        <v>124</v>
      </c>
      <c r="CE772">
        <f>IF(fun[[#This Row],[GarageCond]]="Ex",5,IF(fun[[#This Row],[GarageCond]]="Gd",4,IF(fun[[#This Row],[GarageCond]]="TA",3,IF(fun[[#This Row],[GarageCond]]="Fa",2,IF(fun[[#This Row],[GarageCond]]="Po",1,0)))))</f>
        <v>3</v>
      </c>
      <c r="CF772" t="s">
        <v>131</v>
      </c>
      <c r="CG772">
        <v>120</v>
      </c>
      <c r="CH772">
        <v>0</v>
      </c>
      <c r="CI772">
        <v>0</v>
      </c>
      <c r="CJ772">
        <v>0</v>
      </c>
      <c r="CK772">
        <v>0</v>
      </c>
      <c r="CL772">
        <f>(0.5*fun[[#This Row],[WoodDeckSF]])+fun[[#This Row],[OpenPorchSF]]+(2*fun[[#This Row],[EnclosedPorch]])+(1.5*fun[[#This Row],[3SsnPorch]])+fun[[#This Row],[ScreenPorch]]</f>
        <v>60</v>
      </c>
      <c r="CM772">
        <v>0</v>
      </c>
      <c r="CN772" t="s">
        <v>109</v>
      </c>
      <c r="CO772">
        <f>IF(fun[[#This Row],[PoolQC]]="Ex",5,IF(fun[[#This Row],[PoolQC]]="Gd",4,IF(fun[[#This Row],[PoolQC]]="TA",3,IF(fun[[#This Row],[PoolQC]]="Fa",2,IF(fun[[#This Row],[PoolQC]]="Po",1,0)))))</f>
        <v>0</v>
      </c>
      <c r="CP772" t="s">
        <v>109</v>
      </c>
      <c r="CQ772" t="s">
        <v>109</v>
      </c>
      <c r="CR772">
        <v>0</v>
      </c>
      <c r="CS772">
        <v>4</v>
      </c>
      <c r="CT772">
        <v>2009</v>
      </c>
      <c r="CU772" t="s">
        <v>136</v>
      </c>
      <c r="CV772" t="s">
        <v>137</v>
      </c>
      <c r="CW772">
        <f>COUNTIF(fun[[#This Row],[Id]:[SaleCondition]],0)</f>
        <v>19</v>
      </c>
      <c r="CX772">
        <f>COUNTIF(fun[[#This Row],[Id]:[SaleCondition]],"NA")</f>
        <v>6</v>
      </c>
      <c r="CY772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772">
        <f>fun[NUM_ExCond]+fun[NUM_BsmtCond]+fun[NUM_GarCond]</f>
        <v>9</v>
      </c>
      <c r="DA7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7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772">
        <v>134900</v>
      </c>
    </row>
    <row r="773" spans="1:107" x14ac:dyDescent="0.25">
      <c r="A773">
        <v>772</v>
      </c>
      <c r="B773">
        <v>20</v>
      </c>
      <c r="C773" t="s">
        <v>107</v>
      </c>
      <c r="D773">
        <f>IF(fun[[#This Row],[MSZoning]]="RL",1,0)</f>
        <v>1</v>
      </c>
      <c r="E773">
        <f>IF(fun[[#This Row],[rl]]="RM",1,0)</f>
        <v>0</v>
      </c>
      <c r="F773">
        <f>IF(fun[[#This Row],[rm]]="RH",1,0)</f>
        <v>0</v>
      </c>
      <c r="G773">
        <f>IF(fun[[#This Row],[rh]]="C (all)",1,0)</f>
        <v>0</v>
      </c>
      <c r="H773">
        <v>67</v>
      </c>
      <c r="I773">
        <f>IF(fun[[#This Row],[LotFrontage]]="NA",0,fun[[#This Row],[LotFrontage]])</f>
        <v>67</v>
      </c>
      <c r="J773">
        <v>8877</v>
      </c>
      <c r="K773" t="s">
        <v>108</v>
      </c>
      <c r="L773" t="s">
        <v>109</v>
      </c>
      <c r="M773" t="s">
        <v>110</v>
      </c>
      <c r="N773" t="s">
        <v>111</v>
      </c>
      <c r="O773" t="s">
        <v>112</v>
      </c>
      <c r="P773" t="s">
        <v>113</v>
      </c>
      <c r="Q773" t="s">
        <v>114</v>
      </c>
      <c r="R773" t="s">
        <v>211</v>
      </c>
      <c r="S773" t="s">
        <v>116</v>
      </c>
      <c r="T773" t="s">
        <v>116</v>
      </c>
      <c r="U773" t="s">
        <v>117</v>
      </c>
      <c r="V773" t="s">
        <v>141</v>
      </c>
      <c r="W773">
        <v>4</v>
      </c>
      <c r="X773">
        <v>5</v>
      </c>
      <c r="Y773">
        <v>1951</v>
      </c>
      <c r="Z773">
        <v>1951</v>
      </c>
      <c r="AA773" t="s">
        <v>119</v>
      </c>
      <c r="AB773" t="s">
        <v>120</v>
      </c>
      <c r="AC773" t="s">
        <v>150</v>
      </c>
      <c r="AD773" t="s">
        <v>150</v>
      </c>
      <c r="AE773" t="s">
        <v>143</v>
      </c>
      <c r="AF773">
        <v>0</v>
      </c>
      <c r="AG773" t="s">
        <v>124</v>
      </c>
      <c r="AH773">
        <f>IF(fun[[#This Row],[ExterQual]]="Ex",5,IF(fun[[#This Row],[ExterQual]]="Gd",4,IF(fun[[#This Row],[ExterQual]]="TA",3,IF(fun[[#This Row],[ExterQual]]="Fa",2,1))))</f>
        <v>3</v>
      </c>
      <c r="AI773" t="s">
        <v>124</v>
      </c>
      <c r="AJ773">
        <f>IF(fun[[#This Row],[ExterCond]]="Ex",5,IF(fun[[#This Row],[ExterCond]]="Gd",4,IF(fun[[#This Row],[ExterCond]]="TA",3,IF(fun[[#This Row],[ExterCond]]="Fa",2,1))))</f>
        <v>3</v>
      </c>
      <c r="AK773" t="s">
        <v>144</v>
      </c>
      <c r="AL773" t="s">
        <v>173</v>
      </c>
      <c r="AM773">
        <f>IF(fun[[#This Row],[BsmtQual]]="Ex",5,IF(fun[[#This Row],[BsmtQual]]="Gd",4,IF(fun[[#This Row],[BsmtQual]]="TA",3,IF(fun[[#This Row],[BsmtQual]]="Fa",2,IF(fun[[#This Row],[BsmtQual]]="Po",1,0)))))</f>
        <v>2</v>
      </c>
      <c r="AN773" t="s">
        <v>173</v>
      </c>
      <c r="AO773">
        <f>IF(fun[[#This Row],[BsmtCond]]="Ex",5,IF(fun[[#This Row],[BsmtCond]]="Gd",4,IF(fun[[#This Row],[BsmtCond]]="TA",3,IF(fun[[#This Row],[BsmtCond]]="Fa",2,IF(fun[[#This Row],[BsmtCond]]="Po",1,0)))))</f>
        <v>2</v>
      </c>
      <c r="AP773" t="s">
        <v>126</v>
      </c>
      <c r="AQ773">
        <f>IF(fun[[#This Row],[BsmtExposure]]="Gd",3,IF(fun[[#This Row],[BsmtExposure]]="Av",2,IF(fun[[#This Row],[BsmtExposure]]="Mn",1,0)))</f>
        <v>0</v>
      </c>
      <c r="AR773" t="s">
        <v>198</v>
      </c>
      <c r="AS773">
        <v>836</v>
      </c>
      <c r="AT773" t="s">
        <v>128</v>
      </c>
      <c r="AU773">
        <v>0</v>
      </c>
      <c r="AV773">
        <v>0</v>
      </c>
      <c r="AW773">
        <v>836</v>
      </c>
      <c r="AX773" t="s">
        <v>129</v>
      </c>
      <c r="AY773" t="s">
        <v>124</v>
      </c>
      <c r="AZ773">
        <f>IF(fun[[#This Row],[HeatingQC]]="Ex",5,IF(fun[[#This Row],[HeatingQC]]="Gd",4,IF(fun[[#This Row],[HeatingQC]]="TA",3,IF(fun[[#This Row],[HeatingQC]]="Fa",2,IF(fun[[#This Row],[HeatingQC]]="Po",1,0)))))</f>
        <v>3</v>
      </c>
      <c r="BA773" t="s">
        <v>131</v>
      </c>
      <c r="BB773" t="s">
        <v>171</v>
      </c>
      <c r="BC773">
        <v>1220</v>
      </c>
      <c r="BD773">
        <v>0</v>
      </c>
      <c r="BE773">
        <v>0</v>
      </c>
      <c r="BF773">
        <v>1220</v>
      </c>
      <c r="BG773">
        <f>LOG(fun[[#This Row],[GrLivArea]])</f>
        <v>3.0863598306747484</v>
      </c>
      <c r="BH773">
        <v>0</v>
      </c>
      <c r="BI773">
        <v>0</v>
      </c>
      <c r="BJ773">
        <f>fun[[#This Row],[BsmtFullBath]]+(0.5*fun[[#This Row],[BsmtHalfBath]])</f>
        <v>0</v>
      </c>
      <c r="BK773">
        <v>1</v>
      </c>
      <c r="BL773">
        <v>0</v>
      </c>
      <c r="BM773">
        <f>fun[[#This Row],[HalfBath]]+fun[[#This Row],[TOTBaseBath]]+fun[[#This Row],[FullBath]]</f>
        <v>1</v>
      </c>
      <c r="BN773">
        <v>2</v>
      </c>
      <c r="BO773">
        <v>1</v>
      </c>
      <c r="BP773" t="s">
        <v>124</v>
      </c>
      <c r="BQ773">
        <f>IF(fun[[#This Row],[KitchenQual]]="Ex",5,IF(fun[[#This Row],[KitchenQual]]="Gd",4,IF(fun[[#This Row],[KitchenQual]]="TA",3,IF(fun[[#This Row],[KitchenQual]]="Fa",2,0))))</f>
        <v>3</v>
      </c>
      <c r="BR773">
        <v>6</v>
      </c>
      <c r="BS773" t="s">
        <v>133</v>
      </c>
      <c r="BT773">
        <v>0</v>
      </c>
      <c r="BU773" t="s">
        <v>109</v>
      </c>
      <c r="BV773">
        <f>IF(fun[[#This Row],[FireplaceQu]]="Ex",5,IF(fun[[#This Row],[FireplaceQu]]="Gd",4,IF(fun[[#This Row],[FireplaceQu]]="TA",3,IF(fun[[#This Row],[FireplaceQu]]="Fa",2,0))))</f>
        <v>0</v>
      </c>
      <c r="BW773" t="s">
        <v>153</v>
      </c>
      <c r="BX773">
        <v>1951</v>
      </c>
      <c r="BY773" t="s">
        <v>128</v>
      </c>
      <c r="BZ773">
        <v>2</v>
      </c>
      <c r="CA773">
        <v>396</v>
      </c>
      <c r="CB773" t="s">
        <v>124</v>
      </c>
      <c r="CC773">
        <f>IF(fun[[#This Row],[GarageQual]]="Ex",5,IF(fun[[#This Row],[GarageQual]]="Gd",4,IF(fun[[#This Row],[GarageQual]]="TA",3,IF(fun[[#This Row],[GarageQual]]="Fa",2,IF(fun[[#This Row],[GarageQual]]="Po",1,0)))))</f>
        <v>3</v>
      </c>
      <c r="CD773" t="s">
        <v>124</v>
      </c>
      <c r="CE773">
        <f>IF(fun[[#This Row],[GarageCond]]="Ex",5,IF(fun[[#This Row],[GarageCond]]="Gd",4,IF(fun[[#This Row],[GarageCond]]="TA",3,IF(fun[[#This Row],[GarageCond]]="Fa",2,IF(fun[[#This Row],[GarageCond]]="Po",1,0)))))</f>
        <v>3</v>
      </c>
      <c r="CF773" t="s">
        <v>131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f>(0.5*fun[[#This Row],[WoodDeckSF]])+fun[[#This Row],[OpenPorchSF]]+(2*fun[[#This Row],[EnclosedPorch]])+(1.5*fun[[#This Row],[3SsnPorch]])+fun[[#This Row],[ScreenPorch]]</f>
        <v>0</v>
      </c>
      <c r="CM773">
        <v>0</v>
      </c>
      <c r="CN773" t="s">
        <v>109</v>
      </c>
      <c r="CO773">
        <f>IF(fun[[#This Row],[PoolQC]]="Ex",5,IF(fun[[#This Row],[PoolQC]]="Gd",4,IF(fun[[#This Row],[PoolQC]]="TA",3,IF(fun[[#This Row],[PoolQC]]="Fa",2,IF(fun[[#This Row],[PoolQC]]="Po",1,0)))))</f>
        <v>0</v>
      </c>
      <c r="CP773" t="s">
        <v>109</v>
      </c>
      <c r="CQ773" t="s">
        <v>109</v>
      </c>
      <c r="CR773">
        <v>0</v>
      </c>
      <c r="CS773">
        <v>4</v>
      </c>
      <c r="CT773">
        <v>2006</v>
      </c>
      <c r="CU773" t="s">
        <v>199</v>
      </c>
      <c r="CV773" t="s">
        <v>137</v>
      </c>
      <c r="CW773">
        <f>COUNTIF(fun[[#This Row],[Id]:[SaleCondition]],0)</f>
        <v>24</v>
      </c>
      <c r="CX773">
        <f>COUNTIF(fun[[#This Row],[Id]:[SaleCondition]],"NA")</f>
        <v>5</v>
      </c>
      <c r="CY773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773">
        <f>fun[NUM_ExCond]+fun[NUM_BsmtCond]+fun[NUM_GarCond]</f>
        <v>8</v>
      </c>
      <c r="DA7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7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42.333333333333329</v>
      </c>
      <c r="DC773">
        <v>102000</v>
      </c>
    </row>
    <row r="774" spans="1:107" x14ac:dyDescent="0.25">
      <c r="A774">
        <v>773</v>
      </c>
      <c r="B774">
        <v>80</v>
      </c>
      <c r="C774" t="s">
        <v>107</v>
      </c>
      <c r="D774">
        <f>IF(fun[[#This Row],[MSZoning]]="RL",1,0)</f>
        <v>1</v>
      </c>
      <c r="E774">
        <f>IF(fun[[#This Row],[rl]]="RM",1,0)</f>
        <v>0</v>
      </c>
      <c r="F774">
        <f>IF(fun[[#This Row],[rm]]="RH",1,0)</f>
        <v>0</v>
      </c>
      <c r="G774">
        <f>IF(fun[[#This Row],[rh]]="C (all)",1,0)</f>
        <v>0</v>
      </c>
      <c r="H774">
        <v>94</v>
      </c>
      <c r="I774">
        <f>IF(fun[[#This Row],[LotFrontage]]="NA",0,fun[[#This Row],[LotFrontage]])</f>
        <v>94</v>
      </c>
      <c r="J774">
        <v>7819</v>
      </c>
      <c r="K774" t="s">
        <v>108</v>
      </c>
      <c r="L774" t="s">
        <v>109</v>
      </c>
      <c r="M774" t="s">
        <v>110</v>
      </c>
      <c r="N774" t="s">
        <v>111</v>
      </c>
      <c r="O774" t="s">
        <v>112</v>
      </c>
      <c r="P774" t="s">
        <v>113</v>
      </c>
      <c r="Q774" t="s">
        <v>114</v>
      </c>
      <c r="R774" t="s">
        <v>211</v>
      </c>
      <c r="S774" t="s">
        <v>116</v>
      </c>
      <c r="T774" t="s">
        <v>116</v>
      </c>
      <c r="U774" t="s">
        <v>117</v>
      </c>
      <c r="V774" t="s">
        <v>223</v>
      </c>
      <c r="W774">
        <v>6</v>
      </c>
      <c r="X774">
        <v>5</v>
      </c>
      <c r="Y774">
        <v>1976</v>
      </c>
      <c r="Z774">
        <v>1976</v>
      </c>
      <c r="AA774" t="s">
        <v>119</v>
      </c>
      <c r="AB774" t="s">
        <v>120</v>
      </c>
      <c r="AC774" t="s">
        <v>187</v>
      </c>
      <c r="AD774" t="s">
        <v>187</v>
      </c>
      <c r="AE774" t="s">
        <v>143</v>
      </c>
      <c r="AF774">
        <v>0</v>
      </c>
      <c r="AG774" t="s">
        <v>124</v>
      </c>
      <c r="AH774">
        <f>IF(fun[[#This Row],[ExterQual]]="Ex",5,IF(fun[[#This Row],[ExterQual]]="Gd",4,IF(fun[[#This Row],[ExterQual]]="TA",3,IF(fun[[#This Row],[ExterQual]]="Fa",2,1))))</f>
        <v>3</v>
      </c>
      <c r="AI774" t="s">
        <v>124</v>
      </c>
      <c r="AJ774">
        <f>IF(fun[[#This Row],[ExterCond]]="Ex",5,IF(fun[[#This Row],[ExterCond]]="Gd",4,IF(fun[[#This Row],[ExterCond]]="TA",3,IF(fun[[#This Row],[ExterCond]]="Fa",2,1))))</f>
        <v>3</v>
      </c>
      <c r="AK774" t="s">
        <v>144</v>
      </c>
      <c r="AL774" t="s">
        <v>124</v>
      </c>
      <c r="AM774">
        <f>IF(fun[[#This Row],[BsmtQual]]="Ex",5,IF(fun[[#This Row],[BsmtQual]]="Gd",4,IF(fun[[#This Row],[BsmtQual]]="TA",3,IF(fun[[#This Row],[BsmtQual]]="Fa",2,IF(fun[[#This Row],[BsmtQual]]="Po",1,0)))))</f>
        <v>3</v>
      </c>
      <c r="AN774" t="s">
        <v>124</v>
      </c>
      <c r="AO774">
        <f>IF(fun[[#This Row],[BsmtCond]]="Ex",5,IF(fun[[#This Row],[BsmtCond]]="Gd",4,IF(fun[[#This Row],[BsmtCond]]="TA",3,IF(fun[[#This Row],[BsmtCond]]="Fa",2,IF(fun[[#This Row],[BsmtCond]]="Po",1,0)))))</f>
        <v>3</v>
      </c>
      <c r="AP774" t="s">
        <v>156</v>
      </c>
      <c r="AQ774">
        <f>IF(fun[[#This Row],[BsmtExposure]]="Gd",3,IF(fun[[#This Row],[BsmtExposure]]="Av",2,IF(fun[[#This Row],[BsmtExposure]]="Mn",1,0)))</f>
        <v>2</v>
      </c>
      <c r="AR774" t="s">
        <v>145</v>
      </c>
      <c r="AS774">
        <v>422</v>
      </c>
      <c r="AT774" t="s">
        <v>167</v>
      </c>
      <c r="AU774">
        <v>127</v>
      </c>
      <c r="AV774">
        <v>480</v>
      </c>
      <c r="AW774">
        <v>1029</v>
      </c>
      <c r="AX774" t="s">
        <v>129</v>
      </c>
      <c r="AY774" t="s">
        <v>124</v>
      </c>
      <c r="AZ774">
        <f>IF(fun[[#This Row],[HeatingQC]]="Ex",5,IF(fun[[#This Row],[HeatingQC]]="Gd",4,IF(fun[[#This Row],[HeatingQC]]="TA",3,IF(fun[[#This Row],[HeatingQC]]="Fa",2,IF(fun[[#This Row],[HeatingQC]]="Po",1,0)))))</f>
        <v>3</v>
      </c>
      <c r="BA774" t="s">
        <v>131</v>
      </c>
      <c r="BB774" t="s">
        <v>132</v>
      </c>
      <c r="BC774">
        <v>1117</v>
      </c>
      <c r="BD774">
        <v>0</v>
      </c>
      <c r="BE774">
        <v>0</v>
      </c>
      <c r="BF774">
        <v>1117</v>
      </c>
      <c r="BG774">
        <f>LOG(fun[[#This Row],[GrLivArea]])</f>
        <v>3.0480531731156089</v>
      </c>
      <c r="BH774">
        <v>1</v>
      </c>
      <c r="BI774">
        <v>0</v>
      </c>
      <c r="BJ774">
        <f>fun[[#This Row],[BsmtFullBath]]+(0.5*fun[[#This Row],[BsmtHalfBath]])</f>
        <v>1</v>
      </c>
      <c r="BK774">
        <v>1</v>
      </c>
      <c r="BL774">
        <v>0</v>
      </c>
      <c r="BM774">
        <f>fun[[#This Row],[HalfBath]]+fun[[#This Row],[TOTBaseBath]]+fun[[#This Row],[FullBath]]</f>
        <v>2</v>
      </c>
      <c r="BN774">
        <v>3</v>
      </c>
      <c r="BO774">
        <v>1</v>
      </c>
      <c r="BP774" t="s">
        <v>124</v>
      </c>
      <c r="BQ774">
        <f>IF(fun[[#This Row],[KitchenQual]]="Ex",5,IF(fun[[#This Row],[KitchenQual]]="Gd",4,IF(fun[[#This Row],[KitchenQual]]="TA",3,IF(fun[[#This Row],[KitchenQual]]="Fa",2,0))))</f>
        <v>3</v>
      </c>
      <c r="BR774">
        <v>6</v>
      </c>
      <c r="BS774" t="s">
        <v>133</v>
      </c>
      <c r="BT774">
        <v>1</v>
      </c>
      <c r="BU774" t="s">
        <v>124</v>
      </c>
      <c r="BV774">
        <f>IF(fun[[#This Row],[FireplaceQu]]="Ex",5,IF(fun[[#This Row],[FireplaceQu]]="Gd",4,IF(fun[[#This Row],[FireplaceQu]]="TA",3,IF(fun[[#This Row],[FireplaceQu]]="Fa",2,0))))</f>
        <v>3</v>
      </c>
      <c r="BW774" t="s">
        <v>153</v>
      </c>
      <c r="BX774">
        <v>1976</v>
      </c>
      <c r="BY774" t="s">
        <v>128</v>
      </c>
      <c r="BZ774">
        <v>2</v>
      </c>
      <c r="CA774">
        <v>672</v>
      </c>
      <c r="CB774" t="s">
        <v>124</v>
      </c>
      <c r="CC774">
        <f>IF(fun[[#This Row],[GarageQual]]="Ex",5,IF(fun[[#This Row],[GarageQual]]="Gd",4,IF(fun[[#This Row],[GarageQual]]="TA",3,IF(fun[[#This Row],[GarageQual]]="Fa",2,IF(fun[[#This Row],[GarageQual]]="Po",1,0)))))</f>
        <v>3</v>
      </c>
      <c r="CD774" t="s">
        <v>124</v>
      </c>
      <c r="CE774">
        <f>IF(fun[[#This Row],[GarageCond]]="Ex",5,IF(fun[[#This Row],[GarageCond]]="Gd",4,IF(fun[[#This Row],[GarageCond]]="TA",3,IF(fun[[#This Row],[GarageCond]]="Fa",2,IF(fun[[#This Row],[GarageCond]]="Po",1,0)))))</f>
        <v>3</v>
      </c>
      <c r="CF774" t="s">
        <v>131</v>
      </c>
      <c r="CG774">
        <v>144</v>
      </c>
      <c r="CH774">
        <v>0</v>
      </c>
      <c r="CI774">
        <v>0</v>
      </c>
      <c r="CJ774">
        <v>0</v>
      </c>
      <c r="CK774">
        <v>0</v>
      </c>
      <c r="CL774">
        <f>(0.5*fun[[#This Row],[WoodDeckSF]])+fun[[#This Row],[OpenPorchSF]]+(2*fun[[#This Row],[EnclosedPorch]])+(1.5*fun[[#This Row],[3SsnPorch]])+fun[[#This Row],[ScreenPorch]]</f>
        <v>72</v>
      </c>
      <c r="CM774">
        <v>0</v>
      </c>
      <c r="CN774" t="s">
        <v>109</v>
      </c>
      <c r="CO774">
        <f>IF(fun[[#This Row],[PoolQC]]="Ex",5,IF(fun[[#This Row],[PoolQC]]="Gd",4,IF(fun[[#This Row],[PoolQC]]="TA",3,IF(fun[[#This Row],[PoolQC]]="Fa",2,IF(fun[[#This Row],[PoolQC]]="Po",1,0)))))</f>
        <v>0</v>
      </c>
      <c r="CP774" t="s">
        <v>160</v>
      </c>
      <c r="CQ774" t="s">
        <v>109</v>
      </c>
      <c r="CR774">
        <v>0</v>
      </c>
      <c r="CS774">
        <v>3</v>
      </c>
      <c r="CT774">
        <v>2010</v>
      </c>
      <c r="CU774" t="s">
        <v>136</v>
      </c>
      <c r="CV774" t="s">
        <v>154</v>
      </c>
      <c r="CW774">
        <f>COUNTIF(fun[[#This Row],[Id]:[SaleCondition]],0)</f>
        <v>15</v>
      </c>
      <c r="CX774">
        <f>COUNTIF(fun[[#This Row],[Id]:[SaleCondition]],"NA")</f>
        <v>3</v>
      </c>
      <c r="CY77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774">
        <f>fun[NUM_ExCond]+fun[NUM_BsmtCond]+fun[NUM_GarCond]</f>
        <v>9</v>
      </c>
      <c r="DA7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7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774">
        <v>107000</v>
      </c>
    </row>
    <row r="775" spans="1:107" x14ac:dyDescent="0.25">
      <c r="A775">
        <v>774</v>
      </c>
      <c r="B775">
        <v>20</v>
      </c>
      <c r="C775" t="s">
        <v>107</v>
      </c>
      <c r="D775">
        <f>IF(fun[[#This Row],[MSZoning]]="RL",1,0)</f>
        <v>1</v>
      </c>
      <c r="E775">
        <f>IF(fun[[#This Row],[rl]]="RM",1,0)</f>
        <v>0</v>
      </c>
      <c r="F775">
        <f>IF(fun[[#This Row],[rm]]="RH",1,0)</f>
        <v>0</v>
      </c>
      <c r="G775">
        <f>IF(fun[[#This Row],[rh]]="C (all)",1,0)</f>
        <v>0</v>
      </c>
      <c r="H775">
        <v>70</v>
      </c>
      <c r="I775">
        <f>IF(fun[[#This Row],[LotFrontage]]="NA",0,fun[[#This Row],[LotFrontage]])</f>
        <v>70</v>
      </c>
      <c r="J775">
        <v>10150</v>
      </c>
      <c r="K775" t="s">
        <v>108</v>
      </c>
      <c r="L775" t="s">
        <v>109</v>
      </c>
      <c r="M775" t="s">
        <v>110</v>
      </c>
      <c r="N775" t="s">
        <v>111</v>
      </c>
      <c r="O775" t="s">
        <v>112</v>
      </c>
      <c r="P775" t="s">
        <v>113</v>
      </c>
      <c r="Q775" t="s">
        <v>114</v>
      </c>
      <c r="R775" t="s">
        <v>188</v>
      </c>
      <c r="S775" t="s">
        <v>140</v>
      </c>
      <c r="T775" t="s">
        <v>116</v>
      </c>
      <c r="U775" t="s">
        <v>117</v>
      </c>
      <c r="V775" t="s">
        <v>141</v>
      </c>
      <c r="W775">
        <v>5</v>
      </c>
      <c r="X775">
        <v>5</v>
      </c>
      <c r="Y775">
        <v>1958</v>
      </c>
      <c r="Z775">
        <v>1958</v>
      </c>
      <c r="AA775" t="s">
        <v>119</v>
      </c>
      <c r="AB775" t="s">
        <v>120</v>
      </c>
      <c r="AC775" t="s">
        <v>150</v>
      </c>
      <c r="AD775" t="s">
        <v>150</v>
      </c>
      <c r="AE775" t="s">
        <v>143</v>
      </c>
      <c r="AF775">
        <v>1</v>
      </c>
      <c r="AG775" t="s">
        <v>124</v>
      </c>
      <c r="AH775">
        <f>IF(fun[[#This Row],[ExterQual]]="Ex",5,IF(fun[[#This Row],[ExterQual]]="Gd",4,IF(fun[[#This Row],[ExterQual]]="TA",3,IF(fun[[#This Row],[ExterQual]]="Fa",2,1))))</f>
        <v>3</v>
      </c>
      <c r="AI775" t="s">
        <v>124</v>
      </c>
      <c r="AJ775">
        <f>IF(fun[[#This Row],[ExterCond]]="Ex",5,IF(fun[[#This Row],[ExterCond]]="Gd",4,IF(fun[[#This Row],[ExterCond]]="TA",3,IF(fun[[#This Row],[ExterCond]]="Fa",2,1))))</f>
        <v>3</v>
      </c>
      <c r="AK775" t="s">
        <v>144</v>
      </c>
      <c r="AL775" t="s">
        <v>124</v>
      </c>
      <c r="AM775">
        <f>IF(fun[[#This Row],[BsmtQual]]="Ex",5,IF(fun[[#This Row],[BsmtQual]]="Gd",4,IF(fun[[#This Row],[BsmtQual]]="TA",3,IF(fun[[#This Row],[BsmtQual]]="Fa",2,IF(fun[[#This Row],[BsmtQual]]="Po",1,0)))))</f>
        <v>3</v>
      </c>
      <c r="AN775" t="s">
        <v>124</v>
      </c>
      <c r="AO775">
        <f>IF(fun[[#This Row],[BsmtCond]]="Ex",5,IF(fun[[#This Row],[BsmtCond]]="Gd",4,IF(fun[[#This Row],[BsmtCond]]="TA",3,IF(fun[[#This Row],[BsmtCond]]="Fa",2,IF(fun[[#This Row],[BsmtCond]]="Po",1,0)))))</f>
        <v>3</v>
      </c>
      <c r="AP775" t="s">
        <v>126</v>
      </c>
      <c r="AQ775">
        <f>IF(fun[[#This Row],[BsmtExposure]]="Gd",3,IF(fun[[#This Row],[BsmtExposure]]="Av",2,IF(fun[[#This Row],[BsmtExposure]]="Mn",1,0)))</f>
        <v>0</v>
      </c>
      <c r="AR775" t="s">
        <v>179</v>
      </c>
      <c r="AS775">
        <v>456</v>
      </c>
      <c r="AT775" t="s">
        <v>128</v>
      </c>
      <c r="AU775">
        <v>0</v>
      </c>
      <c r="AV775">
        <v>456</v>
      </c>
      <c r="AW775">
        <v>912</v>
      </c>
      <c r="AX775" t="s">
        <v>129</v>
      </c>
      <c r="AY775" t="s">
        <v>130</v>
      </c>
      <c r="AZ775">
        <f>IF(fun[[#This Row],[HeatingQC]]="Ex",5,IF(fun[[#This Row],[HeatingQC]]="Gd",4,IF(fun[[#This Row],[HeatingQC]]="TA",3,IF(fun[[#This Row],[HeatingQC]]="Fa",2,IF(fun[[#This Row],[HeatingQC]]="Po",1,0)))))</f>
        <v>5</v>
      </c>
      <c r="BA775" t="s">
        <v>131</v>
      </c>
      <c r="BB775" t="s">
        <v>190</v>
      </c>
      <c r="BC775">
        <v>912</v>
      </c>
      <c r="BD775">
        <v>0</v>
      </c>
      <c r="BE775">
        <v>0</v>
      </c>
      <c r="BF775">
        <v>912</v>
      </c>
      <c r="BG775">
        <f>LOG(fun[[#This Row],[GrLivArea]])</f>
        <v>2.959994838328416</v>
      </c>
      <c r="BH775">
        <v>0</v>
      </c>
      <c r="BI775">
        <v>0</v>
      </c>
      <c r="BJ775">
        <f>fun[[#This Row],[BsmtFullBath]]+(0.5*fun[[#This Row],[BsmtHalfBath]])</f>
        <v>0</v>
      </c>
      <c r="BK775">
        <v>1</v>
      </c>
      <c r="BL775">
        <v>0</v>
      </c>
      <c r="BM775">
        <f>fun[[#This Row],[HalfBath]]+fun[[#This Row],[TOTBaseBath]]+fun[[#This Row],[FullBath]]</f>
        <v>1</v>
      </c>
      <c r="BN775">
        <v>2</v>
      </c>
      <c r="BO775">
        <v>1</v>
      </c>
      <c r="BP775" t="s">
        <v>124</v>
      </c>
      <c r="BQ775">
        <f>IF(fun[[#This Row],[KitchenQual]]="Ex",5,IF(fun[[#This Row],[KitchenQual]]="Gd",4,IF(fun[[#This Row],[KitchenQual]]="TA",3,IF(fun[[#This Row],[KitchenQual]]="Fa",2,0))))</f>
        <v>3</v>
      </c>
      <c r="BR775">
        <v>5</v>
      </c>
      <c r="BS775" t="s">
        <v>133</v>
      </c>
      <c r="BT775">
        <v>0</v>
      </c>
      <c r="BU775" t="s">
        <v>109</v>
      </c>
      <c r="BV775">
        <f>IF(fun[[#This Row],[FireplaceQu]]="Ex",5,IF(fun[[#This Row],[FireplaceQu]]="Gd",4,IF(fun[[#This Row],[FireplaceQu]]="TA",3,IF(fun[[#This Row],[FireplaceQu]]="Fa",2,0))))</f>
        <v>0</v>
      </c>
      <c r="BW775" t="s">
        <v>134</v>
      </c>
      <c r="BX775">
        <v>1958</v>
      </c>
      <c r="BY775" t="s">
        <v>135</v>
      </c>
      <c r="BZ775">
        <v>1</v>
      </c>
      <c r="CA775">
        <v>275</v>
      </c>
      <c r="CB775" t="s">
        <v>124</v>
      </c>
      <c r="CC775">
        <f>IF(fun[[#This Row],[GarageQual]]="Ex",5,IF(fun[[#This Row],[GarageQual]]="Gd",4,IF(fun[[#This Row],[GarageQual]]="TA",3,IF(fun[[#This Row],[GarageQual]]="Fa",2,IF(fun[[#This Row],[GarageQual]]="Po",1,0)))))</f>
        <v>3</v>
      </c>
      <c r="CD775" t="s">
        <v>124</v>
      </c>
      <c r="CE775">
        <f>IF(fun[[#This Row],[GarageCond]]="Ex",5,IF(fun[[#This Row],[GarageCond]]="Gd",4,IF(fun[[#This Row],[GarageCond]]="TA",3,IF(fun[[#This Row],[GarageCond]]="Fa",2,IF(fun[[#This Row],[GarageCond]]="Po",1,0)))))</f>
        <v>3</v>
      </c>
      <c r="CF775" t="s">
        <v>131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f>(0.5*fun[[#This Row],[WoodDeckSF]])+fun[[#This Row],[OpenPorchSF]]+(2*fun[[#This Row],[EnclosedPorch]])+(1.5*fun[[#This Row],[3SsnPorch]])+fun[[#This Row],[ScreenPorch]]</f>
        <v>0</v>
      </c>
      <c r="CM775">
        <v>0</v>
      </c>
      <c r="CN775" t="s">
        <v>109</v>
      </c>
      <c r="CO775">
        <f>IF(fun[[#This Row],[PoolQC]]="Ex",5,IF(fun[[#This Row],[PoolQC]]="Gd",4,IF(fun[[#This Row],[PoolQC]]="TA",3,IF(fun[[#This Row],[PoolQC]]="Fa",2,IF(fun[[#This Row],[PoolQC]]="Po",1,0)))))</f>
        <v>0</v>
      </c>
      <c r="CP775" t="s">
        <v>109</v>
      </c>
      <c r="CQ775" t="s">
        <v>109</v>
      </c>
      <c r="CR775">
        <v>0</v>
      </c>
      <c r="CS775">
        <v>7</v>
      </c>
      <c r="CT775">
        <v>2007</v>
      </c>
      <c r="CU775" t="s">
        <v>199</v>
      </c>
      <c r="CV775" t="s">
        <v>137</v>
      </c>
      <c r="CW775">
        <f>COUNTIF(fun[[#This Row],[Id]:[SaleCondition]],0)</f>
        <v>22</v>
      </c>
      <c r="CX775">
        <f>COUNTIF(fun[[#This Row],[Id]:[SaleCondition]],"NA")</f>
        <v>5</v>
      </c>
      <c r="CY775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775">
        <f>fun[NUM_ExCond]+fun[NUM_BsmtCond]+fun[NUM_GarCond]</f>
        <v>9</v>
      </c>
      <c r="DA7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7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48.75</v>
      </c>
      <c r="DC775">
        <v>114500</v>
      </c>
    </row>
    <row r="776" spans="1:107" x14ac:dyDescent="0.25">
      <c r="A776">
        <v>775</v>
      </c>
      <c r="B776">
        <v>20</v>
      </c>
      <c r="C776" t="s">
        <v>107</v>
      </c>
      <c r="D776">
        <f>IF(fun[[#This Row],[MSZoning]]="RL",1,0)</f>
        <v>1</v>
      </c>
      <c r="E776">
        <f>IF(fun[[#This Row],[rl]]="RM",1,0)</f>
        <v>0</v>
      </c>
      <c r="F776">
        <f>IF(fun[[#This Row],[rm]]="RH",1,0)</f>
        <v>0</v>
      </c>
      <c r="G776">
        <f>IF(fun[[#This Row],[rh]]="C (all)",1,0)</f>
        <v>0</v>
      </c>
      <c r="H776">
        <v>110</v>
      </c>
      <c r="I776">
        <f>IF(fun[[#This Row],[LotFrontage]]="NA",0,fun[[#This Row],[LotFrontage]])</f>
        <v>110</v>
      </c>
      <c r="J776">
        <v>14226</v>
      </c>
      <c r="K776" t="s">
        <v>108</v>
      </c>
      <c r="L776" t="s">
        <v>109</v>
      </c>
      <c r="M776" t="s">
        <v>110</v>
      </c>
      <c r="N776" t="s">
        <v>111</v>
      </c>
      <c r="O776" t="s">
        <v>112</v>
      </c>
      <c r="P776" t="s">
        <v>148</v>
      </c>
      <c r="Q776" t="s">
        <v>114</v>
      </c>
      <c r="R776" t="s">
        <v>180</v>
      </c>
      <c r="S776" t="s">
        <v>116</v>
      </c>
      <c r="T776" t="s">
        <v>116</v>
      </c>
      <c r="U776" t="s">
        <v>117</v>
      </c>
      <c r="V776" t="s">
        <v>141</v>
      </c>
      <c r="W776">
        <v>8</v>
      </c>
      <c r="X776">
        <v>5</v>
      </c>
      <c r="Y776">
        <v>2006</v>
      </c>
      <c r="Z776">
        <v>2006</v>
      </c>
      <c r="AA776" t="s">
        <v>178</v>
      </c>
      <c r="AB776" t="s">
        <v>120</v>
      </c>
      <c r="AC776" t="s">
        <v>121</v>
      </c>
      <c r="AD776" t="s">
        <v>121</v>
      </c>
      <c r="AE776" t="s">
        <v>122</v>
      </c>
      <c r="AF776">
        <v>375</v>
      </c>
      <c r="AG776" t="s">
        <v>123</v>
      </c>
      <c r="AH776">
        <f>IF(fun[[#This Row],[ExterQual]]="Ex",5,IF(fun[[#This Row],[ExterQual]]="Gd",4,IF(fun[[#This Row],[ExterQual]]="TA",3,IF(fun[[#This Row],[ExterQual]]="Fa",2,1))))</f>
        <v>4</v>
      </c>
      <c r="AI776" t="s">
        <v>124</v>
      </c>
      <c r="AJ776">
        <f>IF(fun[[#This Row],[ExterCond]]="Ex",5,IF(fun[[#This Row],[ExterCond]]="Gd",4,IF(fun[[#This Row],[ExterCond]]="TA",3,IF(fun[[#This Row],[ExterCond]]="Fa",2,1))))</f>
        <v>3</v>
      </c>
      <c r="AK776" t="s">
        <v>125</v>
      </c>
      <c r="AL776" t="s">
        <v>123</v>
      </c>
      <c r="AM776">
        <f>IF(fun[[#This Row],[BsmtQual]]="Ex",5,IF(fun[[#This Row],[BsmtQual]]="Gd",4,IF(fun[[#This Row],[BsmtQual]]="TA",3,IF(fun[[#This Row],[BsmtQual]]="Fa",2,IF(fun[[#This Row],[BsmtQual]]="Po",1,0)))))</f>
        <v>4</v>
      </c>
      <c r="AN776" t="s">
        <v>124</v>
      </c>
      <c r="AO776">
        <f>IF(fun[[#This Row],[BsmtCond]]="Ex",5,IF(fun[[#This Row],[BsmtCond]]="Gd",4,IF(fun[[#This Row],[BsmtCond]]="TA",3,IF(fun[[#This Row],[BsmtCond]]="Fa",2,IF(fun[[#This Row],[BsmtCond]]="Po",1,0)))))</f>
        <v>3</v>
      </c>
      <c r="AP776" t="s">
        <v>156</v>
      </c>
      <c r="AQ776">
        <f>IF(fun[[#This Row],[BsmtExposure]]="Gd",3,IF(fun[[#This Row],[BsmtExposure]]="Av",2,IF(fun[[#This Row],[BsmtExposure]]="Mn",1,0)))</f>
        <v>2</v>
      </c>
      <c r="AR776" t="s">
        <v>128</v>
      </c>
      <c r="AS776">
        <v>0</v>
      </c>
      <c r="AT776" t="s">
        <v>128</v>
      </c>
      <c r="AU776">
        <v>0</v>
      </c>
      <c r="AV776">
        <v>1935</v>
      </c>
      <c r="AW776">
        <v>1935</v>
      </c>
      <c r="AX776" t="s">
        <v>129</v>
      </c>
      <c r="AY776" t="s">
        <v>123</v>
      </c>
      <c r="AZ776">
        <f>IF(fun[[#This Row],[HeatingQC]]="Ex",5,IF(fun[[#This Row],[HeatingQC]]="Gd",4,IF(fun[[#This Row],[HeatingQC]]="TA",3,IF(fun[[#This Row],[HeatingQC]]="Fa",2,IF(fun[[#This Row],[HeatingQC]]="Po",1,0)))))</f>
        <v>4</v>
      </c>
      <c r="BA776" t="s">
        <v>131</v>
      </c>
      <c r="BB776" t="s">
        <v>132</v>
      </c>
      <c r="BC776">
        <v>1973</v>
      </c>
      <c r="BD776">
        <v>0</v>
      </c>
      <c r="BE776">
        <v>0</v>
      </c>
      <c r="BF776">
        <v>1973</v>
      </c>
      <c r="BG776">
        <f>LOG(fun[[#This Row],[GrLivArea]])</f>
        <v>3.295127085252191</v>
      </c>
      <c r="BH776">
        <v>0</v>
      </c>
      <c r="BI776">
        <v>0</v>
      </c>
      <c r="BJ776">
        <f>fun[[#This Row],[BsmtFullBath]]+(0.5*fun[[#This Row],[BsmtHalfBath]])</f>
        <v>0</v>
      </c>
      <c r="BK776">
        <v>2</v>
      </c>
      <c r="BL776">
        <v>0</v>
      </c>
      <c r="BM776">
        <f>fun[[#This Row],[HalfBath]]+fun[[#This Row],[TOTBaseBath]]+fun[[#This Row],[FullBath]]</f>
        <v>2</v>
      </c>
      <c r="BN776">
        <v>3</v>
      </c>
      <c r="BO776">
        <v>1</v>
      </c>
      <c r="BP776" t="s">
        <v>123</v>
      </c>
      <c r="BQ776">
        <f>IF(fun[[#This Row],[KitchenQual]]="Ex",5,IF(fun[[#This Row],[KitchenQual]]="Gd",4,IF(fun[[#This Row],[KitchenQual]]="TA",3,IF(fun[[#This Row],[KitchenQual]]="Fa",2,0))))</f>
        <v>4</v>
      </c>
      <c r="BR776">
        <v>9</v>
      </c>
      <c r="BS776" t="s">
        <v>133</v>
      </c>
      <c r="BT776">
        <v>1</v>
      </c>
      <c r="BU776" t="s">
        <v>123</v>
      </c>
      <c r="BV776">
        <f>IF(fun[[#This Row],[FireplaceQu]]="Ex",5,IF(fun[[#This Row],[FireplaceQu]]="Gd",4,IF(fun[[#This Row],[FireplaceQu]]="TA",3,IF(fun[[#This Row],[FireplaceQu]]="Fa",2,0))))</f>
        <v>4</v>
      </c>
      <c r="BW776" t="s">
        <v>134</v>
      </c>
      <c r="BX776">
        <v>2006</v>
      </c>
      <c r="BY776" t="s">
        <v>183</v>
      </c>
      <c r="BZ776">
        <v>3</v>
      </c>
      <c r="CA776">
        <v>895</v>
      </c>
      <c r="CB776" t="s">
        <v>124</v>
      </c>
      <c r="CC776">
        <f>IF(fun[[#This Row],[GarageQual]]="Ex",5,IF(fun[[#This Row],[GarageQual]]="Gd",4,IF(fun[[#This Row],[GarageQual]]="TA",3,IF(fun[[#This Row],[GarageQual]]="Fa",2,IF(fun[[#This Row],[GarageQual]]="Po",1,0)))))</f>
        <v>3</v>
      </c>
      <c r="CD776" t="s">
        <v>124</v>
      </c>
      <c r="CE776">
        <f>IF(fun[[#This Row],[GarageCond]]="Ex",5,IF(fun[[#This Row],[GarageCond]]="Gd",4,IF(fun[[#This Row],[GarageCond]]="TA",3,IF(fun[[#This Row],[GarageCond]]="Fa",2,IF(fun[[#This Row],[GarageCond]]="Po",1,0)))))</f>
        <v>3</v>
      </c>
      <c r="CF776" t="s">
        <v>131</v>
      </c>
      <c r="CG776">
        <v>315</v>
      </c>
      <c r="CH776">
        <v>45</v>
      </c>
      <c r="CI776">
        <v>0</v>
      </c>
      <c r="CJ776">
        <v>0</v>
      </c>
      <c r="CK776">
        <v>0</v>
      </c>
      <c r="CL776">
        <f>(0.5*fun[[#This Row],[WoodDeckSF]])+fun[[#This Row],[OpenPorchSF]]+(2*fun[[#This Row],[EnclosedPorch]])+(1.5*fun[[#This Row],[3SsnPorch]])+fun[[#This Row],[ScreenPorch]]</f>
        <v>202.5</v>
      </c>
      <c r="CM776">
        <v>0</v>
      </c>
      <c r="CN776" t="s">
        <v>109</v>
      </c>
      <c r="CO776">
        <f>IF(fun[[#This Row],[PoolQC]]="Ex",5,IF(fun[[#This Row],[PoolQC]]="Gd",4,IF(fun[[#This Row],[PoolQC]]="TA",3,IF(fun[[#This Row],[PoolQC]]="Fa",2,IF(fun[[#This Row],[PoolQC]]="Po",1,0)))))</f>
        <v>0</v>
      </c>
      <c r="CP776" t="s">
        <v>109</v>
      </c>
      <c r="CQ776" t="s">
        <v>109</v>
      </c>
      <c r="CR776">
        <v>0</v>
      </c>
      <c r="CS776">
        <v>7</v>
      </c>
      <c r="CT776">
        <v>2007</v>
      </c>
      <c r="CU776" t="s">
        <v>184</v>
      </c>
      <c r="CV776" t="s">
        <v>185</v>
      </c>
      <c r="CW776">
        <f>COUNTIF(fun[[#This Row],[Id]:[SaleCondition]],0)</f>
        <v>17</v>
      </c>
      <c r="CX776">
        <f>COUNTIF(fun[[#This Row],[Id]:[SaleCondition]],"NA")</f>
        <v>4</v>
      </c>
      <c r="CY77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776">
        <f>fun[NUM_ExCond]+fun[NUM_BsmtCond]+fun[NUM_GarCond]</f>
        <v>9</v>
      </c>
      <c r="DA7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7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776">
        <v>395000</v>
      </c>
    </row>
    <row r="777" spans="1:107" x14ac:dyDescent="0.25">
      <c r="A777">
        <v>776</v>
      </c>
      <c r="B777">
        <v>120</v>
      </c>
      <c r="C777" t="s">
        <v>168</v>
      </c>
      <c r="D777">
        <f>IF(fun[[#This Row],[MSZoning]]="RL",1,0)</f>
        <v>0</v>
      </c>
      <c r="E777">
        <f>IF(fun[[#This Row],[rl]]="RM",1,0)</f>
        <v>0</v>
      </c>
      <c r="F777">
        <f>IF(fun[[#This Row],[rm]]="RH",1,0)</f>
        <v>0</v>
      </c>
      <c r="G777">
        <f>IF(fun[[#This Row],[rh]]="C (all)",1,0)</f>
        <v>0</v>
      </c>
      <c r="H777">
        <v>32</v>
      </c>
      <c r="I777">
        <f>IF(fun[[#This Row],[LotFrontage]]="NA",0,fun[[#This Row],[LotFrontage]])</f>
        <v>32</v>
      </c>
      <c r="J777">
        <v>4500</v>
      </c>
      <c r="K777" t="s">
        <v>108</v>
      </c>
      <c r="L777" t="s">
        <v>109</v>
      </c>
      <c r="M777" t="s">
        <v>110</v>
      </c>
      <c r="N777" t="s">
        <v>111</v>
      </c>
      <c r="O777" t="s">
        <v>112</v>
      </c>
      <c r="P777" t="s">
        <v>138</v>
      </c>
      <c r="Q777" t="s">
        <v>114</v>
      </c>
      <c r="R777" t="s">
        <v>157</v>
      </c>
      <c r="S777" t="s">
        <v>116</v>
      </c>
      <c r="T777" t="s">
        <v>116</v>
      </c>
      <c r="U777" t="s">
        <v>205</v>
      </c>
      <c r="V777" t="s">
        <v>141</v>
      </c>
      <c r="W777">
        <v>6</v>
      </c>
      <c r="X777">
        <v>5</v>
      </c>
      <c r="Y777">
        <v>1998</v>
      </c>
      <c r="Z777">
        <v>1998</v>
      </c>
      <c r="AA777" t="s">
        <v>178</v>
      </c>
      <c r="AB777" t="s">
        <v>120</v>
      </c>
      <c r="AC777" t="s">
        <v>121</v>
      </c>
      <c r="AD777" t="s">
        <v>121</v>
      </c>
      <c r="AE777" t="s">
        <v>122</v>
      </c>
      <c r="AF777">
        <v>320</v>
      </c>
      <c r="AG777" t="s">
        <v>124</v>
      </c>
      <c r="AH777">
        <f>IF(fun[[#This Row],[ExterQual]]="Ex",5,IF(fun[[#This Row],[ExterQual]]="Gd",4,IF(fun[[#This Row],[ExterQual]]="TA",3,IF(fun[[#This Row],[ExterQual]]="Fa",2,1))))</f>
        <v>3</v>
      </c>
      <c r="AI777" t="s">
        <v>124</v>
      </c>
      <c r="AJ777">
        <f>IF(fun[[#This Row],[ExterCond]]="Ex",5,IF(fun[[#This Row],[ExterCond]]="Gd",4,IF(fun[[#This Row],[ExterCond]]="TA",3,IF(fun[[#This Row],[ExterCond]]="Fa",2,1))))</f>
        <v>3</v>
      </c>
      <c r="AK777" t="s">
        <v>125</v>
      </c>
      <c r="AL777" t="s">
        <v>130</v>
      </c>
      <c r="AM777">
        <f>IF(fun[[#This Row],[BsmtQual]]="Ex",5,IF(fun[[#This Row],[BsmtQual]]="Gd",4,IF(fun[[#This Row],[BsmtQual]]="TA",3,IF(fun[[#This Row],[BsmtQual]]="Fa",2,IF(fun[[#This Row],[BsmtQual]]="Po",1,0)))))</f>
        <v>5</v>
      </c>
      <c r="AN777" t="s">
        <v>124</v>
      </c>
      <c r="AO777">
        <f>IF(fun[[#This Row],[BsmtCond]]="Ex",5,IF(fun[[#This Row],[BsmtCond]]="Gd",4,IF(fun[[#This Row],[BsmtCond]]="TA",3,IF(fun[[#This Row],[BsmtCond]]="Fa",2,IF(fun[[#This Row],[BsmtCond]]="Po",1,0)))))</f>
        <v>3</v>
      </c>
      <c r="AP777" t="s">
        <v>126</v>
      </c>
      <c r="AQ777">
        <f>IF(fun[[#This Row],[BsmtExposure]]="Gd",3,IF(fun[[#This Row],[BsmtExposure]]="Av",2,IF(fun[[#This Row],[BsmtExposure]]="Mn",1,0)))</f>
        <v>0</v>
      </c>
      <c r="AR777" t="s">
        <v>127</v>
      </c>
      <c r="AS777">
        <v>866</v>
      </c>
      <c r="AT777" t="s">
        <v>128</v>
      </c>
      <c r="AU777">
        <v>0</v>
      </c>
      <c r="AV777">
        <v>338</v>
      </c>
      <c r="AW777">
        <v>1204</v>
      </c>
      <c r="AX777" t="s">
        <v>129</v>
      </c>
      <c r="AY777" t="s">
        <v>130</v>
      </c>
      <c r="AZ777">
        <f>IF(fun[[#This Row],[HeatingQC]]="Ex",5,IF(fun[[#This Row],[HeatingQC]]="Gd",4,IF(fun[[#This Row],[HeatingQC]]="TA",3,IF(fun[[#This Row],[HeatingQC]]="Fa",2,IF(fun[[#This Row],[HeatingQC]]="Po",1,0)))))</f>
        <v>5</v>
      </c>
      <c r="BA777" t="s">
        <v>131</v>
      </c>
      <c r="BB777" t="s">
        <v>132</v>
      </c>
      <c r="BC777">
        <v>1204</v>
      </c>
      <c r="BD777">
        <v>0</v>
      </c>
      <c r="BE777">
        <v>0</v>
      </c>
      <c r="BF777">
        <v>1204</v>
      </c>
      <c r="BG777">
        <f>LOG(fun[[#This Row],[GrLivArea]])</f>
        <v>3.0806264869218056</v>
      </c>
      <c r="BH777">
        <v>1</v>
      </c>
      <c r="BI777">
        <v>0</v>
      </c>
      <c r="BJ777">
        <f>fun[[#This Row],[BsmtFullBath]]+(0.5*fun[[#This Row],[BsmtHalfBath]])</f>
        <v>1</v>
      </c>
      <c r="BK777">
        <v>2</v>
      </c>
      <c r="BL777">
        <v>0</v>
      </c>
      <c r="BM777">
        <f>fun[[#This Row],[HalfBath]]+fun[[#This Row],[TOTBaseBath]]+fun[[#This Row],[FullBath]]</f>
        <v>3</v>
      </c>
      <c r="BN777">
        <v>2</v>
      </c>
      <c r="BO777">
        <v>1</v>
      </c>
      <c r="BP777" t="s">
        <v>124</v>
      </c>
      <c r="BQ777">
        <f>IF(fun[[#This Row],[KitchenQual]]="Ex",5,IF(fun[[#This Row],[KitchenQual]]="Gd",4,IF(fun[[#This Row],[KitchenQual]]="TA",3,IF(fun[[#This Row],[KitchenQual]]="Fa",2,0))))</f>
        <v>3</v>
      </c>
      <c r="BR777">
        <v>5</v>
      </c>
      <c r="BS777" t="s">
        <v>133</v>
      </c>
      <c r="BT777">
        <v>0</v>
      </c>
      <c r="BU777" t="s">
        <v>109</v>
      </c>
      <c r="BV777">
        <f>IF(fun[[#This Row],[FireplaceQu]]="Ex",5,IF(fun[[#This Row],[FireplaceQu]]="Gd",4,IF(fun[[#This Row],[FireplaceQu]]="TA",3,IF(fun[[#This Row],[FireplaceQu]]="Fa",2,0))))</f>
        <v>0</v>
      </c>
      <c r="BW777" t="s">
        <v>134</v>
      </c>
      <c r="BX777">
        <v>1998</v>
      </c>
      <c r="BY777" t="s">
        <v>183</v>
      </c>
      <c r="BZ777">
        <v>2</v>
      </c>
      <c r="CA777">
        <v>412</v>
      </c>
      <c r="CB777" t="s">
        <v>124</v>
      </c>
      <c r="CC777">
        <f>IF(fun[[#This Row],[GarageQual]]="Ex",5,IF(fun[[#This Row],[GarageQual]]="Gd",4,IF(fun[[#This Row],[GarageQual]]="TA",3,IF(fun[[#This Row],[GarageQual]]="Fa",2,IF(fun[[#This Row],[GarageQual]]="Po",1,0)))))</f>
        <v>3</v>
      </c>
      <c r="CD777" t="s">
        <v>124</v>
      </c>
      <c r="CE777">
        <f>IF(fun[[#This Row],[GarageCond]]="Ex",5,IF(fun[[#This Row],[GarageCond]]="Gd",4,IF(fun[[#This Row],[GarageCond]]="TA",3,IF(fun[[#This Row],[GarageCond]]="Fa",2,IF(fun[[#This Row],[GarageCond]]="Po",1,0)))))</f>
        <v>3</v>
      </c>
      <c r="CF777" t="s">
        <v>131</v>
      </c>
      <c r="CG777">
        <v>0</v>
      </c>
      <c r="CH777">
        <v>247</v>
      </c>
      <c r="CI777">
        <v>0</v>
      </c>
      <c r="CJ777">
        <v>0</v>
      </c>
      <c r="CK777">
        <v>0</v>
      </c>
      <c r="CL777">
        <f>(0.5*fun[[#This Row],[WoodDeckSF]])+fun[[#This Row],[OpenPorchSF]]+(2*fun[[#This Row],[EnclosedPorch]])+(1.5*fun[[#This Row],[3SsnPorch]])+fun[[#This Row],[ScreenPorch]]</f>
        <v>247</v>
      </c>
      <c r="CM777">
        <v>0</v>
      </c>
      <c r="CN777" t="s">
        <v>109</v>
      </c>
      <c r="CO777">
        <f>IF(fun[[#This Row],[PoolQC]]="Ex",5,IF(fun[[#This Row],[PoolQC]]="Gd",4,IF(fun[[#This Row],[PoolQC]]="TA",3,IF(fun[[#This Row],[PoolQC]]="Fa",2,IF(fun[[#This Row],[PoolQC]]="Po",1,0)))))</f>
        <v>0</v>
      </c>
      <c r="CP777" t="s">
        <v>109</v>
      </c>
      <c r="CQ777" t="s">
        <v>109</v>
      </c>
      <c r="CR777">
        <v>0</v>
      </c>
      <c r="CS777">
        <v>6</v>
      </c>
      <c r="CT777">
        <v>2009</v>
      </c>
      <c r="CU777" t="s">
        <v>136</v>
      </c>
      <c r="CV777" t="s">
        <v>137</v>
      </c>
      <c r="CW777">
        <f>COUNTIF(fun[[#This Row],[Id]:[SaleCondition]],0)</f>
        <v>19</v>
      </c>
      <c r="CX777">
        <f>COUNTIF(fun[[#This Row],[Id]:[SaleCondition]],"NA")</f>
        <v>5</v>
      </c>
      <c r="CY77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77">
        <f>fun[NUM_ExCond]+fun[NUM_BsmtCond]+fun[NUM_GarCond]</f>
        <v>9</v>
      </c>
      <c r="DA7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7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777">
        <v>162000</v>
      </c>
    </row>
    <row r="778" spans="1:107" x14ac:dyDescent="0.25">
      <c r="A778">
        <v>777</v>
      </c>
      <c r="B778">
        <v>20</v>
      </c>
      <c r="C778" t="s">
        <v>107</v>
      </c>
      <c r="D778">
        <f>IF(fun[[#This Row],[MSZoning]]="RL",1,0)</f>
        <v>1</v>
      </c>
      <c r="E778">
        <f>IF(fun[[#This Row],[rl]]="RM",1,0)</f>
        <v>0</v>
      </c>
      <c r="F778">
        <f>IF(fun[[#This Row],[rm]]="RH",1,0)</f>
        <v>0</v>
      </c>
      <c r="G778">
        <f>IF(fun[[#This Row],[rh]]="C (all)",1,0)</f>
        <v>0</v>
      </c>
      <c r="H778">
        <v>86</v>
      </c>
      <c r="I778">
        <f>IF(fun[[#This Row],[LotFrontage]]="NA",0,fun[[#This Row],[LotFrontage]])</f>
        <v>86</v>
      </c>
      <c r="J778">
        <v>11210</v>
      </c>
      <c r="K778" t="s">
        <v>108</v>
      </c>
      <c r="L778" t="s">
        <v>109</v>
      </c>
      <c r="M778" t="s">
        <v>146</v>
      </c>
      <c r="N778" t="s">
        <v>111</v>
      </c>
      <c r="O778" t="s">
        <v>112</v>
      </c>
      <c r="P778" t="s">
        <v>113</v>
      </c>
      <c r="Q778" t="s">
        <v>114</v>
      </c>
      <c r="R778" t="s">
        <v>115</v>
      </c>
      <c r="S778" t="s">
        <v>116</v>
      </c>
      <c r="T778" t="s">
        <v>116</v>
      </c>
      <c r="U778" t="s">
        <v>117</v>
      </c>
      <c r="V778" t="s">
        <v>141</v>
      </c>
      <c r="W778">
        <v>7</v>
      </c>
      <c r="X778">
        <v>5</v>
      </c>
      <c r="Y778">
        <v>2005</v>
      </c>
      <c r="Z778">
        <v>2006</v>
      </c>
      <c r="AA778" t="s">
        <v>119</v>
      </c>
      <c r="AB778" t="s">
        <v>120</v>
      </c>
      <c r="AC778" t="s">
        <v>121</v>
      </c>
      <c r="AD778" t="s">
        <v>121</v>
      </c>
      <c r="AE778" t="s">
        <v>122</v>
      </c>
      <c r="AF778">
        <v>240</v>
      </c>
      <c r="AG778" t="s">
        <v>123</v>
      </c>
      <c r="AH778">
        <f>IF(fun[[#This Row],[ExterQual]]="Ex",5,IF(fun[[#This Row],[ExterQual]]="Gd",4,IF(fun[[#This Row],[ExterQual]]="TA",3,IF(fun[[#This Row],[ExterQual]]="Fa",2,1))))</f>
        <v>4</v>
      </c>
      <c r="AI778" t="s">
        <v>124</v>
      </c>
      <c r="AJ778">
        <f>IF(fun[[#This Row],[ExterCond]]="Ex",5,IF(fun[[#This Row],[ExterCond]]="Gd",4,IF(fun[[#This Row],[ExterCond]]="TA",3,IF(fun[[#This Row],[ExterCond]]="Fa",2,1))))</f>
        <v>3</v>
      </c>
      <c r="AK778" t="s">
        <v>125</v>
      </c>
      <c r="AL778" t="s">
        <v>123</v>
      </c>
      <c r="AM778">
        <f>IF(fun[[#This Row],[BsmtQual]]="Ex",5,IF(fun[[#This Row],[BsmtQual]]="Gd",4,IF(fun[[#This Row],[BsmtQual]]="TA",3,IF(fun[[#This Row],[BsmtQual]]="Fa",2,IF(fun[[#This Row],[BsmtQual]]="Po",1,0)))))</f>
        <v>4</v>
      </c>
      <c r="AN778" t="s">
        <v>124</v>
      </c>
      <c r="AO778">
        <f>IF(fun[[#This Row],[BsmtCond]]="Ex",5,IF(fun[[#This Row],[BsmtCond]]="Gd",4,IF(fun[[#This Row],[BsmtCond]]="TA",3,IF(fun[[#This Row],[BsmtCond]]="Fa",2,IF(fun[[#This Row],[BsmtCond]]="Po",1,0)))))</f>
        <v>3</v>
      </c>
      <c r="AP778" t="s">
        <v>156</v>
      </c>
      <c r="AQ778">
        <f>IF(fun[[#This Row],[BsmtExposure]]="Gd",3,IF(fun[[#This Row],[BsmtExposure]]="Av",2,IF(fun[[#This Row],[BsmtExposure]]="Mn",1,0)))</f>
        <v>2</v>
      </c>
      <c r="AR778" t="s">
        <v>127</v>
      </c>
      <c r="AS778">
        <v>20</v>
      </c>
      <c r="AT778" t="s">
        <v>128</v>
      </c>
      <c r="AU778">
        <v>0</v>
      </c>
      <c r="AV778">
        <v>1594</v>
      </c>
      <c r="AW778">
        <v>1614</v>
      </c>
      <c r="AX778" t="s">
        <v>129</v>
      </c>
      <c r="AY778" t="s">
        <v>130</v>
      </c>
      <c r="AZ778">
        <f>IF(fun[[#This Row],[HeatingQC]]="Ex",5,IF(fun[[#This Row],[HeatingQC]]="Gd",4,IF(fun[[#This Row],[HeatingQC]]="TA",3,IF(fun[[#This Row],[HeatingQC]]="Fa",2,IF(fun[[#This Row],[HeatingQC]]="Po",1,0)))))</f>
        <v>5</v>
      </c>
      <c r="BA778" t="s">
        <v>131</v>
      </c>
      <c r="BB778" t="s">
        <v>132</v>
      </c>
      <c r="BC778">
        <v>1614</v>
      </c>
      <c r="BD778">
        <v>0</v>
      </c>
      <c r="BE778">
        <v>0</v>
      </c>
      <c r="BF778">
        <v>1614</v>
      </c>
      <c r="BG778">
        <f>LOG(fun[[#This Row],[GrLivArea]])</f>
        <v>3.2079035303860515</v>
      </c>
      <c r="BH778">
        <v>0</v>
      </c>
      <c r="BI778">
        <v>0</v>
      </c>
      <c r="BJ778">
        <f>fun[[#This Row],[BsmtFullBath]]+(0.5*fun[[#This Row],[BsmtHalfBath]])</f>
        <v>0</v>
      </c>
      <c r="BK778">
        <v>2</v>
      </c>
      <c r="BL778">
        <v>0</v>
      </c>
      <c r="BM778">
        <f>fun[[#This Row],[HalfBath]]+fun[[#This Row],[TOTBaseBath]]+fun[[#This Row],[FullBath]]</f>
        <v>2</v>
      </c>
      <c r="BN778">
        <v>3</v>
      </c>
      <c r="BO778">
        <v>1</v>
      </c>
      <c r="BP778" t="s">
        <v>123</v>
      </c>
      <c r="BQ778">
        <f>IF(fun[[#This Row],[KitchenQual]]="Ex",5,IF(fun[[#This Row],[KitchenQual]]="Gd",4,IF(fun[[#This Row],[KitchenQual]]="TA",3,IF(fun[[#This Row],[KitchenQual]]="Fa",2,0))))</f>
        <v>4</v>
      </c>
      <c r="BR778">
        <v>7</v>
      </c>
      <c r="BS778" t="s">
        <v>133</v>
      </c>
      <c r="BT778">
        <v>0</v>
      </c>
      <c r="BU778" t="s">
        <v>109</v>
      </c>
      <c r="BV778">
        <f>IF(fun[[#This Row],[FireplaceQu]]="Ex",5,IF(fun[[#This Row],[FireplaceQu]]="Gd",4,IF(fun[[#This Row],[FireplaceQu]]="TA",3,IF(fun[[#This Row],[FireplaceQu]]="Fa",2,0))))</f>
        <v>0</v>
      </c>
      <c r="BW778" t="s">
        <v>134</v>
      </c>
      <c r="BX778">
        <v>2005</v>
      </c>
      <c r="BY778" t="s">
        <v>135</v>
      </c>
      <c r="BZ778">
        <v>3</v>
      </c>
      <c r="CA778">
        <v>865</v>
      </c>
      <c r="CB778" t="s">
        <v>124</v>
      </c>
      <c r="CC778">
        <f>IF(fun[[#This Row],[GarageQual]]="Ex",5,IF(fun[[#This Row],[GarageQual]]="Gd",4,IF(fun[[#This Row],[GarageQual]]="TA",3,IF(fun[[#This Row],[GarageQual]]="Fa",2,IF(fun[[#This Row],[GarageQual]]="Po",1,0)))))</f>
        <v>3</v>
      </c>
      <c r="CD778" t="s">
        <v>124</v>
      </c>
      <c r="CE778">
        <f>IF(fun[[#This Row],[GarageCond]]="Ex",5,IF(fun[[#This Row],[GarageCond]]="Gd",4,IF(fun[[#This Row],[GarageCond]]="TA",3,IF(fun[[#This Row],[GarageCond]]="Fa",2,IF(fun[[#This Row],[GarageCond]]="Po",1,0)))))</f>
        <v>3</v>
      </c>
      <c r="CF778" t="s">
        <v>131</v>
      </c>
      <c r="CG778">
        <v>144</v>
      </c>
      <c r="CH778">
        <v>59</v>
      </c>
      <c r="CI778">
        <v>0</v>
      </c>
      <c r="CJ778">
        <v>0</v>
      </c>
      <c r="CK778">
        <v>0</v>
      </c>
      <c r="CL778">
        <f>(0.5*fun[[#This Row],[WoodDeckSF]])+fun[[#This Row],[OpenPorchSF]]+(2*fun[[#This Row],[EnclosedPorch]])+(1.5*fun[[#This Row],[3SsnPorch]])+fun[[#This Row],[ScreenPorch]]</f>
        <v>131</v>
      </c>
      <c r="CM778">
        <v>0</v>
      </c>
      <c r="CN778" t="s">
        <v>109</v>
      </c>
      <c r="CO778">
        <f>IF(fun[[#This Row],[PoolQC]]="Ex",5,IF(fun[[#This Row],[PoolQC]]="Gd",4,IF(fun[[#This Row],[PoolQC]]="TA",3,IF(fun[[#This Row],[PoolQC]]="Fa",2,IF(fun[[#This Row],[PoolQC]]="Po",1,0)))))</f>
        <v>0</v>
      </c>
      <c r="CP778" t="s">
        <v>109</v>
      </c>
      <c r="CQ778" t="s">
        <v>109</v>
      </c>
      <c r="CR778">
        <v>0</v>
      </c>
      <c r="CS778">
        <v>7</v>
      </c>
      <c r="CT778">
        <v>2006</v>
      </c>
      <c r="CU778" t="s">
        <v>184</v>
      </c>
      <c r="CV778" t="s">
        <v>185</v>
      </c>
      <c r="CW778">
        <f>COUNTIF(fun[[#This Row],[Id]:[SaleCondition]],0)</f>
        <v>18</v>
      </c>
      <c r="CX778">
        <f>COUNTIF(fun[[#This Row],[Id]:[SaleCondition]],"NA")</f>
        <v>5</v>
      </c>
      <c r="CY77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78">
        <f>fun[NUM_ExCond]+fun[NUM_BsmtCond]+fun[NUM_GarCond]</f>
        <v>9</v>
      </c>
      <c r="DA7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7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68.75</v>
      </c>
      <c r="DC778">
        <v>221500</v>
      </c>
    </row>
    <row r="779" spans="1:107" x14ac:dyDescent="0.25">
      <c r="A779">
        <v>778</v>
      </c>
      <c r="B779">
        <v>20</v>
      </c>
      <c r="C779" t="s">
        <v>107</v>
      </c>
      <c r="D779">
        <f>IF(fun[[#This Row],[MSZoning]]="RL",1,0)</f>
        <v>1</v>
      </c>
      <c r="E779">
        <f>IF(fun[[#This Row],[rl]]="RM",1,0)</f>
        <v>0</v>
      </c>
      <c r="F779">
        <f>IF(fun[[#This Row],[rm]]="RH",1,0)</f>
        <v>0</v>
      </c>
      <c r="G779">
        <f>IF(fun[[#This Row],[rh]]="C (all)",1,0)</f>
        <v>0</v>
      </c>
      <c r="H779">
        <v>100</v>
      </c>
      <c r="I779">
        <f>IF(fun[[#This Row],[LotFrontage]]="NA",0,fun[[#This Row],[LotFrontage]])</f>
        <v>100</v>
      </c>
      <c r="J779">
        <v>13350</v>
      </c>
      <c r="K779" t="s">
        <v>108</v>
      </c>
      <c r="L779" t="s">
        <v>109</v>
      </c>
      <c r="M779" t="s">
        <v>146</v>
      </c>
      <c r="N779" t="s">
        <v>111</v>
      </c>
      <c r="O779" t="s">
        <v>112</v>
      </c>
      <c r="P779" t="s">
        <v>113</v>
      </c>
      <c r="Q779" t="s">
        <v>114</v>
      </c>
      <c r="R779" t="s">
        <v>177</v>
      </c>
      <c r="S779" t="s">
        <v>116</v>
      </c>
      <c r="T779" t="s">
        <v>116</v>
      </c>
      <c r="U779" t="s">
        <v>117</v>
      </c>
      <c r="V779" t="s">
        <v>141</v>
      </c>
      <c r="W779">
        <v>5</v>
      </c>
      <c r="X779">
        <v>5</v>
      </c>
      <c r="Y779">
        <v>1974</v>
      </c>
      <c r="Z779">
        <v>1974</v>
      </c>
      <c r="AA779" t="s">
        <v>178</v>
      </c>
      <c r="AB779" t="s">
        <v>120</v>
      </c>
      <c r="AC779" t="s">
        <v>166</v>
      </c>
      <c r="AD779" t="s">
        <v>187</v>
      </c>
      <c r="AE779" t="s">
        <v>143</v>
      </c>
      <c r="AF779">
        <v>0</v>
      </c>
      <c r="AG779" t="s">
        <v>124</v>
      </c>
      <c r="AH779">
        <f>IF(fun[[#This Row],[ExterQual]]="Ex",5,IF(fun[[#This Row],[ExterQual]]="Gd",4,IF(fun[[#This Row],[ExterQual]]="TA",3,IF(fun[[#This Row],[ExterQual]]="Fa",2,1))))</f>
        <v>3</v>
      </c>
      <c r="AI779" t="s">
        <v>124</v>
      </c>
      <c r="AJ779">
        <f>IF(fun[[#This Row],[ExterCond]]="Ex",5,IF(fun[[#This Row],[ExterCond]]="Gd",4,IF(fun[[#This Row],[ExterCond]]="TA",3,IF(fun[[#This Row],[ExterCond]]="Fa",2,1))))</f>
        <v>3</v>
      </c>
      <c r="AK779" t="s">
        <v>144</v>
      </c>
      <c r="AL779" t="s">
        <v>124</v>
      </c>
      <c r="AM779">
        <f>IF(fun[[#This Row],[BsmtQual]]="Ex",5,IF(fun[[#This Row],[BsmtQual]]="Gd",4,IF(fun[[#This Row],[BsmtQual]]="TA",3,IF(fun[[#This Row],[BsmtQual]]="Fa",2,IF(fun[[#This Row],[BsmtQual]]="Po",1,0)))))</f>
        <v>3</v>
      </c>
      <c r="AN779" t="s">
        <v>124</v>
      </c>
      <c r="AO779">
        <f>IF(fun[[#This Row],[BsmtCond]]="Ex",5,IF(fun[[#This Row],[BsmtCond]]="Gd",4,IF(fun[[#This Row],[BsmtCond]]="TA",3,IF(fun[[#This Row],[BsmtCond]]="Fa",2,IF(fun[[#This Row],[BsmtCond]]="Po",1,0)))))</f>
        <v>3</v>
      </c>
      <c r="AP779" t="s">
        <v>126</v>
      </c>
      <c r="AQ779">
        <f>IF(fun[[#This Row],[BsmtExposure]]="Gd",3,IF(fun[[#This Row],[BsmtExposure]]="Av",2,IF(fun[[#This Row],[BsmtExposure]]="Mn",1,0)))</f>
        <v>0</v>
      </c>
      <c r="AR779" t="s">
        <v>145</v>
      </c>
      <c r="AS779">
        <v>762</v>
      </c>
      <c r="AT779" t="s">
        <v>128</v>
      </c>
      <c r="AU779">
        <v>0</v>
      </c>
      <c r="AV779">
        <v>102</v>
      </c>
      <c r="AW779">
        <v>864</v>
      </c>
      <c r="AX779" t="s">
        <v>129</v>
      </c>
      <c r="AY779" t="s">
        <v>124</v>
      </c>
      <c r="AZ779">
        <f>IF(fun[[#This Row],[HeatingQC]]="Ex",5,IF(fun[[#This Row],[HeatingQC]]="Gd",4,IF(fun[[#This Row],[HeatingQC]]="TA",3,IF(fun[[#This Row],[HeatingQC]]="Fa",2,IF(fun[[#This Row],[HeatingQC]]="Po",1,0)))))</f>
        <v>3</v>
      </c>
      <c r="BA779" t="s">
        <v>131</v>
      </c>
      <c r="BB779" t="s">
        <v>132</v>
      </c>
      <c r="BC779">
        <v>894</v>
      </c>
      <c r="BD779">
        <v>0</v>
      </c>
      <c r="BE779">
        <v>0</v>
      </c>
      <c r="BF779">
        <v>894</v>
      </c>
      <c r="BG779">
        <f>LOG(fun[[#This Row],[GrLivArea]])</f>
        <v>2.9513375187959179</v>
      </c>
      <c r="BH779">
        <v>1</v>
      </c>
      <c r="BI779">
        <v>0</v>
      </c>
      <c r="BJ779">
        <f>fun[[#This Row],[BsmtFullBath]]+(0.5*fun[[#This Row],[BsmtHalfBath]])</f>
        <v>1</v>
      </c>
      <c r="BK779">
        <v>1</v>
      </c>
      <c r="BL779">
        <v>0</v>
      </c>
      <c r="BM779">
        <f>fun[[#This Row],[HalfBath]]+fun[[#This Row],[TOTBaseBath]]+fun[[#This Row],[FullBath]]</f>
        <v>2</v>
      </c>
      <c r="BN779">
        <v>3</v>
      </c>
      <c r="BO779">
        <v>1</v>
      </c>
      <c r="BP779" t="s">
        <v>124</v>
      </c>
      <c r="BQ779">
        <f>IF(fun[[#This Row],[KitchenQual]]="Ex",5,IF(fun[[#This Row],[KitchenQual]]="Gd",4,IF(fun[[#This Row],[KitchenQual]]="TA",3,IF(fun[[#This Row],[KitchenQual]]="Fa",2,0))))</f>
        <v>3</v>
      </c>
      <c r="BR779">
        <v>5</v>
      </c>
      <c r="BS779" t="s">
        <v>133</v>
      </c>
      <c r="BT779">
        <v>1</v>
      </c>
      <c r="BU779" t="s">
        <v>173</v>
      </c>
      <c r="BV779">
        <f>IF(fun[[#This Row],[FireplaceQu]]="Ex",5,IF(fun[[#This Row],[FireplaceQu]]="Gd",4,IF(fun[[#This Row],[FireplaceQu]]="TA",3,IF(fun[[#This Row],[FireplaceQu]]="Fa",2,0))))</f>
        <v>2</v>
      </c>
      <c r="BW779" t="s">
        <v>134</v>
      </c>
      <c r="BX779">
        <v>1974</v>
      </c>
      <c r="BY779" t="s">
        <v>128</v>
      </c>
      <c r="BZ779">
        <v>2</v>
      </c>
      <c r="CA779">
        <v>440</v>
      </c>
      <c r="CB779" t="s">
        <v>124</v>
      </c>
      <c r="CC779">
        <f>IF(fun[[#This Row],[GarageQual]]="Ex",5,IF(fun[[#This Row],[GarageQual]]="Gd",4,IF(fun[[#This Row],[GarageQual]]="TA",3,IF(fun[[#This Row],[GarageQual]]="Fa",2,IF(fun[[#This Row],[GarageQual]]="Po",1,0)))))</f>
        <v>3</v>
      </c>
      <c r="CD779" t="s">
        <v>124</v>
      </c>
      <c r="CE779">
        <f>IF(fun[[#This Row],[GarageCond]]="Ex",5,IF(fun[[#This Row],[GarageCond]]="Gd",4,IF(fun[[#This Row],[GarageCond]]="TA",3,IF(fun[[#This Row],[GarageCond]]="Fa",2,IF(fun[[#This Row],[GarageCond]]="Po",1,0)))))</f>
        <v>3</v>
      </c>
      <c r="CF779" t="s">
        <v>131</v>
      </c>
      <c r="CG779">
        <v>241</v>
      </c>
      <c r="CH779">
        <v>0</v>
      </c>
      <c r="CI779">
        <v>0</v>
      </c>
      <c r="CJ779">
        <v>0</v>
      </c>
      <c r="CK779">
        <v>0</v>
      </c>
      <c r="CL779">
        <f>(0.5*fun[[#This Row],[WoodDeckSF]])+fun[[#This Row],[OpenPorchSF]]+(2*fun[[#This Row],[EnclosedPorch]])+(1.5*fun[[#This Row],[3SsnPorch]])+fun[[#This Row],[ScreenPorch]]</f>
        <v>120.5</v>
      </c>
      <c r="CM779">
        <v>0</v>
      </c>
      <c r="CN779" t="s">
        <v>109</v>
      </c>
      <c r="CO779">
        <f>IF(fun[[#This Row],[PoolQC]]="Ex",5,IF(fun[[#This Row],[PoolQC]]="Gd",4,IF(fun[[#This Row],[PoolQC]]="TA",3,IF(fun[[#This Row],[PoolQC]]="Fa",2,IF(fun[[#This Row],[PoolQC]]="Po",1,0)))))</f>
        <v>0</v>
      </c>
      <c r="CP779" t="s">
        <v>160</v>
      </c>
      <c r="CQ779" t="s">
        <v>109</v>
      </c>
      <c r="CR779">
        <v>0</v>
      </c>
      <c r="CS779">
        <v>6</v>
      </c>
      <c r="CT779">
        <v>2006</v>
      </c>
      <c r="CU779" t="s">
        <v>136</v>
      </c>
      <c r="CV779" t="s">
        <v>137</v>
      </c>
      <c r="CW779">
        <f>COUNTIF(fun[[#This Row],[Id]:[SaleCondition]],0)</f>
        <v>17</v>
      </c>
      <c r="CX779">
        <f>COUNTIF(fun[[#This Row],[Id]:[SaleCondition]],"NA")</f>
        <v>3</v>
      </c>
      <c r="CY779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779">
        <f>fun[NUM_ExCond]+fun[NUM_BsmtCond]+fun[NUM_GarCond]</f>
        <v>9</v>
      </c>
      <c r="DA7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7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779">
        <v>142500</v>
      </c>
    </row>
    <row r="780" spans="1:107" x14ac:dyDescent="0.25">
      <c r="A780">
        <v>779</v>
      </c>
      <c r="B780">
        <v>90</v>
      </c>
      <c r="C780" t="s">
        <v>265</v>
      </c>
      <c r="D780">
        <f>IF(fun[[#This Row],[MSZoning]]="RL",1,0)</f>
        <v>0</v>
      </c>
      <c r="E780">
        <f>IF(fun[[#This Row],[rl]]="RM",1,0)</f>
        <v>0</v>
      </c>
      <c r="F780">
        <f>IF(fun[[#This Row],[rm]]="RH",1,0)</f>
        <v>0</v>
      </c>
      <c r="G780">
        <f>IF(fun[[#This Row],[rh]]="C (all)",1,0)</f>
        <v>0</v>
      </c>
      <c r="H780">
        <v>60</v>
      </c>
      <c r="I780">
        <f>IF(fun[[#This Row],[LotFrontage]]="NA",0,fun[[#This Row],[LotFrontage]])</f>
        <v>60</v>
      </c>
      <c r="J780">
        <v>8400</v>
      </c>
      <c r="K780" t="s">
        <v>108</v>
      </c>
      <c r="L780" t="s">
        <v>109</v>
      </c>
      <c r="M780" t="s">
        <v>110</v>
      </c>
      <c r="N780" t="s">
        <v>111</v>
      </c>
      <c r="O780" t="s">
        <v>112</v>
      </c>
      <c r="P780" t="s">
        <v>113</v>
      </c>
      <c r="Q780" t="s">
        <v>114</v>
      </c>
      <c r="R780" t="s">
        <v>196</v>
      </c>
      <c r="S780" t="s">
        <v>140</v>
      </c>
      <c r="T780" t="s">
        <v>116</v>
      </c>
      <c r="U780" t="s">
        <v>193</v>
      </c>
      <c r="V780" t="s">
        <v>141</v>
      </c>
      <c r="W780">
        <v>5</v>
      </c>
      <c r="X780">
        <v>5</v>
      </c>
      <c r="Y780">
        <v>1977</v>
      </c>
      <c r="Z780">
        <v>1977</v>
      </c>
      <c r="AA780" t="s">
        <v>119</v>
      </c>
      <c r="AB780" t="s">
        <v>120</v>
      </c>
      <c r="AC780" t="s">
        <v>187</v>
      </c>
      <c r="AD780" t="s">
        <v>187</v>
      </c>
      <c r="AE780" t="s">
        <v>122</v>
      </c>
      <c r="AF780">
        <v>320</v>
      </c>
      <c r="AG780" t="s">
        <v>124</v>
      </c>
      <c r="AH780">
        <f>IF(fun[[#This Row],[ExterQual]]="Ex",5,IF(fun[[#This Row],[ExterQual]]="Gd",4,IF(fun[[#This Row],[ExterQual]]="TA",3,IF(fun[[#This Row],[ExterQual]]="Fa",2,1))))</f>
        <v>3</v>
      </c>
      <c r="AI780" t="s">
        <v>124</v>
      </c>
      <c r="AJ780">
        <f>IF(fun[[#This Row],[ExterCond]]="Ex",5,IF(fun[[#This Row],[ExterCond]]="Gd",4,IF(fun[[#This Row],[ExterCond]]="TA",3,IF(fun[[#This Row],[ExterCond]]="Fa",2,1))))</f>
        <v>3</v>
      </c>
      <c r="AK780" t="s">
        <v>194</v>
      </c>
      <c r="AL780" t="s">
        <v>109</v>
      </c>
      <c r="AM780">
        <f>IF(fun[[#This Row],[BsmtQual]]="Ex",5,IF(fun[[#This Row],[BsmtQual]]="Gd",4,IF(fun[[#This Row],[BsmtQual]]="TA",3,IF(fun[[#This Row],[BsmtQual]]="Fa",2,IF(fun[[#This Row],[BsmtQual]]="Po",1,0)))))</f>
        <v>0</v>
      </c>
      <c r="AN780" t="s">
        <v>109</v>
      </c>
      <c r="AO780">
        <f>IF(fun[[#This Row],[BsmtCond]]="Ex",5,IF(fun[[#This Row],[BsmtCond]]="Gd",4,IF(fun[[#This Row],[BsmtCond]]="TA",3,IF(fun[[#This Row],[BsmtCond]]="Fa",2,IF(fun[[#This Row],[BsmtCond]]="Po",1,0)))))</f>
        <v>0</v>
      </c>
      <c r="AP780" t="s">
        <v>109</v>
      </c>
      <c r="AQ780">
        <f>IF(fun[[#This Row],[BsmtExposure]]="Gd",3,IF(fun[[#This Row],[BsmtExposure]]="Av",2,IF(fun[[#This Row],[BsmtExposure]]="Mn",1,0)))</f>
        <v>0</v>
      </c>
      <c r="AR780" t="s">
        <v>109</v>
      </c>
      <c r="AS780">
        <v>0</v>
      </c>
      <c r="AT780" t="s">
        <v>109</v>
      </c>
      <c r="AU780">
        <v>0</v>
      </c>
      <c r="AV780">
        <v>0</v>
      </c>
      <c r="AW780">
        <v>0</v>
      </c>
      <c r="AX780" t="s">
        <v>129</v>
      </c>
      <c r="AY780" t="s">
        <v>124</v>
      </c>
      <c r="AZ780">
        <f>IF(fun[[#This Row],[HeatingQC]]="Ex",5,IF(fun[[#This Row],[HeatingQC]]="Gd",4,IF(fun[[#This Row],[HeatingQC]]="TA",3,IF(fun[[#This Row],[HeatingQC]]="Fa",2,IF(fun[[#This Row],[HeatingQC]]="Po",1,0)))))</f>
        <v>3</v>
      </c>
      <c r="BA780" t="s">
        <v>131</v>
      </c>
      <c r="BB780" t="s">
        <v>132</v>
      </c>
      <c r="BC780">
        <v>2020</v>
      </c>
      <c r="BD780">
        <v>0</v>
      </c>
      <c r="BE780">
        <v>0</v>
      </c>
      <c r="BF780">
        <v>2020</v>
      </c>
      <c r="BG780">
        <f>LOG(fun[[#This Row],[GrLivArea]])</f>
        <v>3.3053513694466239</v>
      </c>
      <c r="BH780">
        <v>0</v>
      </c>
      <c r="BI780">
        <v>0</v>
      </c>
      <c r="BJ780">
        <f>fun[[#This Row],[BsmtFullBath]]+(0.5*fun[[#This Row],[BsmtHalfBath]])</f>
        <v>0</v>
      </c>
      <c r="BK780">
        <v>2</v>
      </c>
      <c r="BL780">
        <v>0</v>
      </c>
      <c r="BM780">
        <f>fun[[#This Row],[HalfBath]]+fun[[#This Row],[TOTBaseBath]]+fun[[#This Row],[FullBath]]</f>
        <v>2</v>
      </c>
      <c r="BN780">
        <v>4</v>
      </c>
      <c r="BO780">
        <v>2</v>
      </c>
      <c r="BP780" t="s">
        <v>124</v>
      </c>
      <c r="BQ780">
        <f>IF(fun[[#This Row],[KitchenQual]]="Ex",5,IF(fun[[#This Row],[KitchenQual]]="Gd",4,IF(fun[[#This Row],[KitchenQual]]="TA",3,IF(fun[[#This Row],[KitchenQual]]="Fa",2,0))))</f>
        <v>3</v>
      </c>
      <c r="BR780">
        <v>10</v>
      </c>
      <c r="BS780" t="s">
        <v>133</v>
      </c>
      <c r="BT780">
        <v>2</v>
      </c>
      <c r="BU780" t="s">
        <v>124</v>
      </c>
      <c r="BV780">
        <f>IF(fun[[#This Row],[FireplaceQu]]="Ex",5,IF(fun[[#This Row],[FireplaceQu]]="Gd",4,IF(fun[[#This Row],[FireplaceQu]]="TA",3,IF(fun[[#This Row],[FireplaceQu]]="Fa",2,0))))</f>
        <v>3</v>
      </c>
      <c r="BW780" t="s">
        <v>153</v>
      </c>
      <c r="BX780">
        <v>1977</v>
      </c>
      <c r="BY780" t="s">
        <v>128</v>
      </c>
      <c r="BZ780">
        <v>2</v>
      </c>
      <c r="CA780">
        <v>630</v>
      </c>
      <c r="CB780" t="s">
        <v>124</v>
      </c>
      <c r="CC780">
        <f>IF(fun[[#This Row],[GarageQual]]="Ex",5,IF(fun[[#This Row],[GarageQual]]="Gd",4,IF(fun[[#This Row],[GarageQual]]="TA",3,IF(fun[[#This Row],[GarageQual]]="Fa",2,IF(fun[[#This Row],[GarageQual]]="Po",1,0)))))</f>
        <v>3</v>
      </c>
      <c r="CD780" t="s">
        <v>124</v>
      </c>
      <c r="CE780">
        <f>IF(fun[[#This Row],[GarageCond]]="Ex",5,IF(fun[[#This Row],[GarageCond]]="Gd",4,IF(fun[[#This Row],[GarageCond]]="TA",3,IF(fun[[#This Row],[GarageCond]]="Fa",2,IF(fun[[#This Row],[GarageCond]]="Po",1,0)))))</f>
        <v>3</v>
      </c>
      <c r="CF780" t="s">
        <v>131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f>(0.5*fun[[#This Row],[WoodDeckSF]])+fun[[#This Row],[OpenPorchSF]]+(2*fun[[#This Row],[EnclosedPorch]])+(1.5*fun[[#This Row],[3SsnPorch]])+fun[[#This Row],[ScreenPorch]]</f>
        <v>0</v>
      </c>
      <c r="CM780">
        <v>0</v>
      </c>
      <c r="CN780" t="s">
        <v>109</v>
      </c>
      <c r="CO780">
        <f>IF(fun[[#This Row],[PoolQC]]="Ex",5,IF(fun[[#This Row],[PoolQC]]="Gd",4,IF(fun[[#This Row],[PoolQC]]="TA",3,IF(fun[[#This Row],[PoolQC]]="Fa",2,IF(fun[[#This Row],[PoolQC]]="Po",1,0)))))</f>
        <v>0</v>
      </c>
      <c r="CP780" t="s">
        <v>109</v>
      </c>
      <c r="CQ780" t="s">
        <v>109</v>
      </c>
      <c r="CR780">
        <v>0</v>
      </c>
      <c r="CS780">
        <v>10</v>
      </c>
      <c r="CT780">
        <v>2007</v>
      </c>
      <c r="CU780" t="s">
        <v>136</v>
      </c>
      <c r="CV780" t="s">
        <v>137</v>
      </c>
      <c r="CW780">
        <f>COUNTIF(fun[[#This Row],[Id]:[SaleCondition]],0)</f>
        <v>26</v>
      </c>
      <c r="CX780">
        <f>COUNTIF(fun[[#This Row],[Id]:[SaleCondition]],"NA")</f>
        <v>9</v>
      </c>
      <c r="CY780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780">
        <f>fun[NUM_ExCond]+fun[NUM_BsmtCond]+fun[NUM_GarCond]</f>
        <v>6</v>
      </c>
      <c r="DA7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7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780">
        <v>144000</v>
      </c>
    </row>
    <row r="781" spans="1:107" x14ac:dyDescent="0.25">
      <c r="A781">
        <v>780</v>
      </c>
      <c r="B781">
        <v>90</v>
      </c>
      <c r="C781" t="s">
        <v>107</v>
      </c>
      <c r="D781">
        <f>IF(fun[[#This Row],[MSZoning]]="RL",1,0)</f>
        <v>1</v>
      </c>
      <c r="E781">
        <f>IF(fun[[#This Row],[rl]]="RM",1,0)</f>
        <v>0</v>
      </c>
      <c r="F781">
        <f>IF(fun[[#This Row],[rm]]="RH",1,0)</f>
        <v>0</v>
      </c>
      <c r="G781">
        <f>IF(fun[[#This Row],[rh]]="C (all)",1,0)</f>
        <v>0</v>
      </c>
      <c r="H781">
        <v>78</v>
      </c>
      <c r="I781">
        <f>IF(fun[[#This Row],[LotFrontage]]="NA",0,fun[[#This Row],[LotFrontage]])</f>
        <v>78</v>
      </c>
      <c r="J781">
        <v>10530</v>
      </c>
      <c r="K781" t="s">
        <v>108</v>
      </c>
      <c r="L781" t="s">
        <v>109</v>
      </c>
      <c r="M781" t="s">
        <v>110</v>
      </c>
      <c r="N781" t="s">
        <v>111</v>
      </c>
      <c r="O781" t="s">
        <v>112</v>
      </c>
      <c r="P781" t="s">
        <v>113</v>
      </c>
      <c r="Q781" t="s">
        <v>114</v>
      </c>
      <c r="R781" t="s">
        <v>157</v>
      </c>
      <c r="S781" t="s">
        <v>116</v>
      </c>
      <c r="T781" t="s">
        <v>116</v>
      </c>
      <c r="U781" t="s">
        <v>193</v>
      </c>
      <c r="V781" t="s">
        <v>217</v>
      </c>
      <c r="W781">
        <v>6</v>
      </c>
      <c r="X781">
        <v>5</v>
      </c>
      <c r="Y781">
        <v>1977</v>
      </c>
      <c r="Z781">
        <v>1977</v>
      </c>
      <c r="AA781" t="s">
        <v>119</v>
      </c>
      <c r="AB781" t="s">
        <v>120</v>
      </c>
      <c r="AC781" t="s">
        <v>187</v>
      </c>
      <c r="AD781" t="s">
        <v>260</v>
      </c>
      <c r="AE781" t="s">
        <v>122</v>
      </c>
      <c r="AF781">
        <v>90</v>
      </c>
      <c r="AG781" t="s">
        <v>124</v>
      </c>
      <c r="AH781">
        <f>IF(fun[[#This Row],[ExterQual]]="Ex",5,IF(fun[[#This Row],[ExterQual]]="Gd",4,IF(fun[[#This Row],[ExterQual]]="TA",3,IF(fun[[#This Row],[ExterQual]]="Fa",2,1))))</f>
        <v>3</v>
      </c>
      <c r="AI781" t="s">
        <v>124</v>
      </c>
      <c r="AJ781">
        <f>IF(fun[[#This Row],[ExterCond]]="Ex",5,IF(fun[[#This Row],[ExterCond]]="Gd",4,IF(fun[[#This Row],[ExterCond]]="TA",3,IF(fun[[#This Row],[ExterCond]]="Fa",2,1))))</f>
        <v>3</v>
      </c>
      <c r="AK781" t="s">
        <v>144</v>
      </c>
      <c r="AL781" t="s">
        <v>123</v>
      </c>
      <c r="AM781">
        <f>IF(fun[[#This Row],[BsmtQual]]="Ex",5,IF(fun[[#This Row],[BsmtQual]]="Gd",4,IF(fun[[#This Row],[BsmtQual]]="TA",3,IF(fun[[#This Row],[BsmtQual]]="Fa",2,IF(fun[[#This Row],[BsmtQual]]="Po",1,0)))))</f>
        <v>4</v>
      </c>
      <c r="AN781" t="s">
        <v>124</v>
      </c>
      <c r="AO781">
        <f>IF(fun[[#This Row],[BsmtCond]]="Ex",5,IF(fun[[#This Row],[BsmtCond]]="Gd",4,IF(fun[[#This Row],[BsmtCond]]="TA",3,IF(fun[[#This Row],[BsmtCond]]="Fa",2,IF(fun[[#This Row],[BsmtCond]]="Po",1,0)))))</f>
        <v>3</v>
      </c>
      <c r="AP781" t="s">
        <v>123</v>
      </c>
      <c r="AQ781">
        <f>IF(fun[[#This Row],[BsmtExposure]]="Gd",3,IF(fun[[#This Row],[BsmtExposure]]="Av",2,IF(fun[[#This Row],[BsmtExposure]]="Mn",1,0)))</f>
        <v>3</v>
      </c>
      <c r="AR781" t="s">
        <v>127</v>
      </c>
      <c r="AS781">
        <v>975</v>
      </c>
      <c r="AT781" t="s">
        <v>128</v>
      </c>
      <c r="AU781">
        <v>0</v>
      </c>
      <c r="AV781">
        <v>0</v>
      </c>
      <c r="AW781">
        <v>975</v>
      </c>
      <c r="AX781" t="s">
        <v>129</v>
      </c>
      <c r="AY781" t="s">
        <v>124</v>
      </c>
      <c r="AZ781">
        <f>IF(fun[[#This Row],[HeatingQC]]="Ex",5,IF(fun[[#This Row],[HeatingQC]]="Gd",4,IF(fun[[#This Row],[HeatingQC]]="TA",3,IF(fun[[#This Row],[HeatingQC]]="Fa",2,IF(fun[[#This Row],[HeatingQC]]="Po",1,0)))))</f>
        <v>3</v>
      </c>
      <c r="BA781" t="s">
        <v>131</v>
      </c>
      <c r="BB781" t="s">
        <v>132</v>
      </c>
      <c r="BC781">
        <v>1004</v>
      </c>
      <c r="BD781">
        <v>0</v>
      </c>
      <c r="BE781">
        <v>0</v>
      </c>
      <c r="BF781">
        <v>1004</v>
      </c>
      <c r="BG781">
        <f>LOG(fun[[#This Row],[GrLivArea]])</f>
        <v>3.0017337128090005</v>
      </c>
      <c r="BH781">
        <v>1</v>
      </c>
      <c r="BI781">
        <v>0</v>
      </c>
      <c r="BJ781">
        <f>fun[[#This Row],[BsmtFullBath]]+(0.5*fun[[#This Row],[BsmtHalfBath]])</f>
        <v>1</v>
      </c>
      <c r="BK781">
        <v>1</v>
      </c>
      <c r="BL781">
        <v>0</v>
      </c>
      <c r="BM781">
        <f>fun[[#This Row],[HalfBath]]+fun[[#This Row],[TOTBaseBath]]+fun[[#This Row],[FullBath]]</f>
        <v>2</v>
      </c>
      <c r="BN781">
        <v>2</v>
      </c>
      <c r="BO781">
        <v>1</v>
      </c>
      <c r="BP781" t="s">
        <v>124</v>
      </c>
      <c r="BQ781">
        <f>IF(fun[[#This Row],[KitchenQual]]="Ex",5,IF(fun[[#This Row],[KitchenQual]]="Gd",4,IF(fun[[#This Row],[KitchenQual]]="TA",3,IF(fun[[#This Row],[KitchenQual]]="Fa",2,0))))</f>
        <v>3</v>
      </c>
      <c r="BR781">
        <v>4</v>
      </c>
      <c r="BS781" t="s">
        <v>133</v>
      </c>
      <c r="BT781">
        <v>0</v>
      </c>
      <c r="BU781" t="s">
        <v>109</v>
      </c>
      <c r="BV781">
        <f>IF(fun[[#This Row],[FireplaceQu]]="Ex",5,IF(fun[[#This Row],[FireplaceQu]]="Gd",4,IF(fun[[#This Row],[FireplaceQu]]="TA",3,IF(fun[[#This Row],[FireplaceQu]]="Fa",2,0))))</f>
        <v>0</v>
      </c>
      <c r="BW781" t="s">
        <v>134</v>
      </c>
      <c r="BX781">
        <v>1977</v>
      </c>
      <c r="BY781" t="s">
        <v>128</v>
      </c>
      <c r="BZ781">
        <v>2</v>
      </c>
      <c r="CA781">
        <v>504</v>
      </c>
      <c r="CB781" t="s">
        <v>124</v>
      </c>
      <c r="CC781">
        <f>IF(fun[[#This Row],[GarageQual]]="Ex",5,IF(fun[[#This Row],[GarageQual]]="Gd",4,IF(fun[[#This Row],[GarageQual]]="TA",3,IF(fun[[#This Row],[GarageQual]]="Fa",2,IF(fun[[#This Row],[GarageQual]]="Po",1,0)))))</f>
        <v>3</v>
      </c>
      <c r="CD781" t="s">
        <v>124</v>
      </c>
      <c r="CE781">
        <f>IF(fun[[#This Row],[GarageCond]]="Ex",5,IF(fun[[#This Row],[GarageCond]]="Gd",4,IF(fun[[#This Row],[GarageCond]]="TA",3,IF(fun[[#This Row],[GarageCond]]="Fa",2,IF(fun[[#This Row],[GarageCond]]="Po",1,0)))))</f>
        <v>3</v>
      </c>
      <c r="CF781" t="s">
        <v>131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f>(0.5*fun[[#This Row],[WoodDeckSF]])+fun[[#This Row],[OpenPorchSF]]+(2*fun[[#This Row],[EnclosedPorch]])+(1.5*fun[[#This Row],[3SsnPorch]])+fun[[#This Row],[ScreenPorch]]</f>
        <v>0</v>
      </c>
      <c r="CM781">
        <v>0</v>
      </c>
      <c r="CN781" t="s">
        <v>109</v>
      </c>
      <c r="CO781">
        <f>IF(fun[[#This Row],[PoolQC]]="Ex",5,IF(fun[[#This Row],[PoolQC]]="Gd",4,IF(fun[[#This Row],[PoolQC]]="TA",3,IF(fun[[#This Row],[PoolQC]]="Fa",2,IF(fun[[#This Row],[PoolQC]]="Po",1,0)))))</f>
        <v>0</v>
      </c>
      <c r="CP781" t="s">
        <v>109</v>
      </c>
      <c r="CQ781" t="s">
        <v>109</v>
      </c>
      <c r="CR781">
        <v>0</v>
      </c>
      <c r="CS781">
        <v>5</v>
      </c>
      <c r="CT781">
        <v>2006</v>
      </c>
      <c r="CU781" t="s">
        <v>136</v>
      </c>
      <c r="CV781" t="s">
        <v>137</v>
      </c>
      <c r="CW781">
        <f>COUNTIF(fun[[#This Row],[Id]:[SaleCondition]],0)</f>
        <v>20</v>
      </c>
      <c r="CX781">
        <f>COUNTIF(fun[[#This Row],[Id]:[SaleCondition]],"NA")</f>
        <v>5</v>
      </c>
      <c r="CY78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781">
        <f>fun[NUM_ExCond]+fun[NUM_BsmtCond]+fun[NUM_GarCond]</f>
        <v>9</v>
      </c>
      <c r="DA7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7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</v>
      </c>
      <c r="DC781">
        <v>135000</v>
      </c>
    </row>
    <row r="782" spans="1:107" x14ac:dyDescent="0.25">
      <c r="A782">
        <v>781</v>
      </c>
      <c r="B782">
        <v>20</v>
      </c>
      <c r="C782" t="s">
        <v>107</v>
      </c>
      <c r="D782">
        <f>IF(fun[[#This Row],[MSZoning]]="RL",1,0)</f>
        <v>1</v>
      </c>
      <c r="E782">
        <f>IF(fun[[#This Row],[rl]]="RM",1,0)</f>
        <v>0</v>
      </c>
      <c r="F782">
        <f>IF(fun[[#This Row],[rm]]="RH",1,0)</f>
        <v>0</v>
      </c>
      <c r="G782">
        <f>IF(fun[[#This Row],[rh]]="C (all)",1,0)</f>
        <v>0</v>
      </c>
      <c r="H782">
        <v>63</v>
      </c>
      <c r="I782">
        <f>IF(fun[[#This Row],[LotFrontage]]="NA",0,fun[[#This Row],[LotFrontage]])</f>
        <v>63</v>
      </c>
      <c r="J782">
        <v>7875</v>
      </c>
      <c r="K782" t="s">
        <v>108</v>
      </c>
      <c r="L782" t="s">
        <v>109</v>
      </c>
      <c r="M782" t="s">
        <v>110</v>
      </c>
      <c r="N782" t="s">
        <v>111</v>
      </c>
      <c r="O782" t="s">
        <v>112</v>
      </c>
      <c r="P782" t="s">
        <v>113</v>
      </c>
      <c r="Q782" t="s">
        <v>114</v>
      </c>
      <c r="R782" t="s">
        <v>219</v>
      </c>
      <c r="S782" t="s">
        <v>116</v>
      </c>
      <c r="T782" t="s">
        <v>116</v>
      </c>
      <c r="U782" t="s">
        <v>117</v>
      </c>
      <c r="V782" t="s">
        <v>141</v>
      </c>
      <c r="W782">
        <v>7</v>
      </c>
      <c r="X782">
        <v>5</v>
      </c>
      <c r="Y782">
        <v>1995</v>
      </c>
      <c r="Z782">
        <v>1996</v>
      </c>
      <c r="AA782" t="s">
        <v>119</v>
      </c>
      <c r="AB782" t="s">
        <v>120</v>
      </c>
      <c r="AC782" t="s">
        <v>166</v>
      </c>
      <c r="AD782" t="s">
        <v>166</v>
      </c>
      <c r="AE782" t="s">
        <v>122</v>
      </c>
      <c r="AF782">
        <v>38</v>
      </c>
      <c r="AG782" t="s">
        <v>124</v>
      </c>
      <c r="AH782">
        <f>IF(fun[[#This Row],[ExterQual]]="Ex",5,IF(fun[[#This Row],[ExterQual]]="Gd",4,IF(fun[[#This Row],[ExterQual]]="TA",3,IF(fun[[#This Row],[ExterQual]]="Fa",2,1))))</f>
        <v>3</v>
      </c>
      <c r="AI782" t="s">
        <v>124</v>
      </c>
      <c r="AJ782">
        <f>IF(fun[[#This Row],[ExterCond]]="Ex",5,IF(fun[[#This Row],[ExterCond]]="Gd",4,IF(fun[[#This Row],[ExterCond]]="TA",3,IF(fun[[#This Row],[ExterCond]]="Fa",2,1))))</f>
        <v>3</v>
      </c>
      <c r="AK782" t="s">
        <v>125</v>
      </c>
      <c r="AL782" t="s">
        <v>123</v>
      </c>
      <c r="AM782">
        <f>IF(fun[[#This Row],[BsmtQual]]="Ex",5,IF(fun[[#This Row],[BsmtQual]]="Gd",4,IF(fun[[#This Row],[BsmtQual]]="TA",3,IF(fun[[#This Row],[BsmtQual]]="Fa",2,IF(fun[[#This Row],[BsmtQual]]="Po",1,0)))))</f>
        <v>4</v>
      </c>
      <c r="AN782" t="s">
        <v>123</v>
      </c>
      <c r="AO782">
        <f>IF(fun[[#This Row],[BsmtCond]]="Ex",5,IF(fun[[#This Row],[BsmtCond]]="Gd",4,IF(fun[[#This Row],[BsmtCond]]="TA",3,IF(fun[[#This Row],[BsmtCond]]="Fa",2,IF(fun[[#This Row],[BsmtCond]]="Po",1,0)))))</f>
        <v>4</v>
      </c>
      <c r="AP782" t="s">
        <v>126</v>
      </c>
      <c r="AQ782">
        <f>IF(fun[[#This Row],[BsmtExposure]]="Gd",3,IF(fun[[#This Row],[BsmtExposure]]="Av",2,IF(fun[[#This Row],[BsmtExposure]]="Mn",1,0)))</f>
        <v>0</v>
      </c>
      <c r="AR782" t="s">
        <v>128</v>
      </c>
      <c r="AS782">
        <v>0</v>
      </c>
      <c r="AT782" t="s">
        <v>128</v>
      </c>
      <c r="AU782">
        <v>0</v>
      </c>
      <c r="AV782">
        <v>1237</v>
      </c>
      <c r="AW782">
        <v>1237</v>
      </c>
      <c r="AX782" t="s">
        <v>129</v>
      </c>
      <c r="AY782" t="s">
        <v>123</v>
      </c>
      <c r="AZ782">
        <f>IF(fun[[#This Row],[HeatingQC]]="Ex",5,IF(fun[[#This Row],[HeatingQC]]="Gd",4,IF(fun[[#This Row],[HeatingQC]]="TA",3,IF(fun[[#This Row],[HeatingQC]]="Fa",2,IF(fun[[#This Row],[HeatingQC]]="Po",1,0)))))</f>
        <v>4</v>
      </c>
      <c r="BA782" t="s">
        <v>131</v>
      </c>
      <c r="BB782" t="s">
        <v>132</v>
      </c>
      <c r="BC782">
        <v>1253</v>
      </c>
      <c r="BD782">
        <v>0</v>
      </c>
      <c r="BE782">
        <v>0</v>
      </c>
      <c r="BF782">
        <v>1253</v>
      </c>
      <c r="BG782">
        <f>LOG(fun[[#This Row],[GrLivArea]])</f>
        <v>3.0979510709941498</v>
      </c>
      <c r="BH782">
        <v>0</v>
      </c>
      <c r="BI782">
        <v>0</v>
      </c>
      <c r="BJ782">
        <f>fun[[#This Row],[BsmtFullBath]]+(0.5*fun[[#This Row],[BsmtHalfBath]])</f>
        <v>0</v>
      </c>
      <c r="BK782">
        <v>2</v>
      </c>
      <c r="BL782">
        <v>0</v>
      </c>
      <c r="BM782">
        <f>fun[[#This Row],[HalfBath]]+fun[[#This Row],[TOTBaseBath]]+fun[[#This Row],[FullBath]]</f>
        <v>2</v>
      </c>
      <c r="BN782">
        <v>3</v>
      </c>
      <c r="BO782">
        <v>1</v>
      </c>
      <c r="BP782" t="s">
        <v>124</v>
      </c>
      <c r="BQ782">
        <f>IF(fun[[#This Row],[KitchenQual]]="Ex",5,IF(fun[[#This Row],[KitchenQual]]="Gd",4,IF(fun[[#This Row],[KitchenQual]]="TA",3,IF(fun[[#This Row],[KitchenQual]]="Fa",2,0))))</f>
        <v>3</v>
      </c>
      <c r="BR782">
        <v>6</v>
      </c>
      <c r="BS782" t="s">
        <v>133</v>
      </c>
      <c r="BT782">
        <v>1</v>
      </c>
      <c r="BU782" t="s">
        <v>124</v>
      </c>
      <c r="BV782">
        <f>IF(fun[[#This Row],[FireplaceQu]]="Ex",5,IF(fun[[#This Row],[FireplaceQu]]="Gd",4,IF(fun[[#This Row],[FireplaceQu]]="TA",3,IF(fun[[#This Row],[FireplaceQu]]="Fa",2,0))))</f>
        <v>3</v>
      </c>
      <c r="BW782" t="s">
        <v>134</v>
      </c>
      <c r="BX782">
        <v>1995</v>
      </c>
      <c r="BY782" t="s">
        <v>183</v>
      </c>
      <c r="BZ782">
        <v>2</v>
      </c>
      <c r="CA782">
        <v>402</v>
      </c>
      <c r="CB782" t="s">
        <v>124</v>
      </c>
      <c r="CC782">
        <f>IF(fun[[#This Row],[GarageQual]]="Ex",5,IF(fun[[#This Row],[GarageQual]]="Gd",4,IF(fun[[#This Row],[GarageQual]]="TA",3,IF(fun[[#This Row],[GarageQual]]="Fa",2,IF(fun[[#This Row],[GarageQual]]="Po",1,0)))))</f>
        <v>3</v>
      </c>
      <c r="CD782" t="s">
        <v>124</v>
      </c>
      <c r="CE782">
        <f>IF(fun[[#This Row],[GarageCond]]="Ex",5,IF(fun[[#This Row],[GarageCond]]="Gd",4,IF(fun[[#This Row],[GarageCond]]="TA",3,IF(fun[[#This Row],[GarageCond]]="Fa",2,IF(fun[[#This Row],[GarageCond]]="Po",1,0)))))</f>
        <v>3</v>
      </c>
      <c r="CF782" t="s">
        <v>131</v>
      </c>
      <c r="CG782">
        <v>220</v>
      </c>
      <c r="CH782">
        <v>21</v>
      </c>
      <c r="CI782">
        <v>0</v>
      </c>
      <c r="CJ782">
        <v>0</v>
      </c>
      <c r="CK782">
        <v>0</v>
      </c>
      <c r="CL782">
        <f>(0.5*fun[[#This Row],[WoodDeckSF]])+fun[[#This Row],[OpenPorchSF]]+(2*fun[[#This Row],[EnclosedPorch]])+(1.5*fun[[#This Row],[3SsnPorch]])+fun[[#This Row],[ScreenPorch]]</f>
        <v>131</v>
      </c>
      <c r="CM782">
        <v>0</v>
      </c>
      <c r="CN782" t="s">
        <v>109</v>
      </c>
      <c r="CO782">
        <f>IF(fun[[#This Row],[PoolQC]]="Ex",5,IF(fun[[#This Row],[PoolQC]]="Gd",4,IF(fun[[#This Row],[PoolQC]]="TA",3,IF(fun[[#This Row],[PoolQC]]="Fa",2,IF(fun[[#This Row],[PoolQC]]="Po",1,0)))))</f>
        <v>0</v>
      </c>
      <c r="CP782" t="s">
        <v>109</v>
      </c>
      <c r="CQ782" t="s">
        <v>109</v>
      </c>
      <c r="CR782">
        <v>0</v>
      </c>
      <c r="CS782">
        <v>6</v>
      </c>
      <c r="CT782">
        <v>2007</v>
      </c>
      <c r="CU782" t="s">
        <v>136</v>
      </c>
      <c r="CV782" t="s">
        <v>137</v>
      </c>
      <c r="CW782">
        <f>COUNTIF(fun[[#This Row],[Id]:[SaleCondition]],0)</f>
        <v>18</v>
      </c>
      <c r="CX782">
        <f>COUNTIF(fun[[#This Row],[Id]:[SaleCondition]],"NA")</f>
        <v>4</v>
      </c>
      <c r="CY78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82">
        <f>fun[NUM_ExCond]+fun[NUM_BsmtCond]+fun[NUM_GarCond]</f>
        <v>10</v>
      </c>
      <c r="DA7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7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65.333333333333343</v>
      </c>
      <c r="DC782">
        <v>176000</v>
      </c>
    </row>
    <row r="783" spans="1:107" x14ac:dyDescent="0.25">
      <c r="A783">
        <v>782</v>
      </c>
      <c r="B783">
        <v>60</v>
      </c>
      <c r="C783" t="s">
        <v>107</v>
      </c>
      <c r="D783">
        <f>IF(fun[[#This Row],[MSZoning]]="RL",1,0)</f>
        <v>1</v>
      </c>
      <c r="E783">
        <f>IF(fun[[#This Row],[rl]]="RM",1,0)</f>
        <v>0</v>
      </c>
      <c r="F783">
        <f>IF(fun[[#This Row],[rm]]="RH",1,0)</f>
        <v>0</v>
      </c>
      <c r="G783">
        <f>IF(fun[[#This Row],[rh]]="C (all)",1,0)</f>
        <v>0</v>
      </c>
      <c r="H783">
        <v>65</v>
      </c>
      <c r="I783">
        <f>IF(fun[[#This Row],[LotFrontage]]="NA",0,fun[[#This Row],[LotFrontage]])</f>
        <v>65</v>
      </c>
      <c r="J783">
        <v>7153</v>
      </c>
      <c r="K783" t="s">
        <v>108</v>
      </c>
      <c r="L783" t="s">
        <v>109</v>
      </c>
      <c r="M783" t="s">
        <v>110</v>
      </c>
      <c r="N783" t="s">
        <v>111</v>
      </c>
      <c r="O783" t="s">
        <v>112</v>
      </c>
      <c r="P783" t="s">
        <v>113</v>
      </c>
      <c r="Q783" t="s">
        <v>114</v>
      </c>
      <c r="R783" t="s">
        <v>196</v>
      </c>
      <c r="S783" t="s">
        <v>116</v>
      </c>
      <c r="T783" t="s">
        <v>116</v>
      </c>
      <c r="U783" t="s">
        <v>117</v>
      </c>
      <c r="V783" t="s">
        <v>118</v>
      </c>
      <c r="W783">
        <v>6</v>
      </c>
      <c r="X783">
        <v>5</v>
      </c>
      <c r="Y783">
        <v>1992</v>
      </c>
      <c r="Z783">
        <v>1992</v>
      </c>
      <c r="AA783" t="s">
        <v>119</v>
      </c>
      <c r="AB783" t="s">
        <v>120</v>
      </c>
      <c r="AC783" t="s">
        <v>121</v>
      </c>
      <c r="AD783" t="s">
        <v>121</v>
      </c>
      <c r="AE783" t="s">
        <v>143</v>
      </c>
      <c r="AF783">
        <v>0</v>
      </c>
      <c r="AG783" t="s">
        <v>123</v>
      </c>
      <c r="AH783">
        <f>IF(fun[[#This Row],[ExterQual]]="Ex",5,IF(fun[[#This Row],[ExterQual]]="Gd",4,IF(fun[[#This Row],[ExterQual]]="TA",3,IF(fun[[#This Row],[ExterQual]]="Fa",2,1))))</f>
        <v>4</v>
      </c>
      <c r="AI783" t="s">
        <v>123</v>
      </c>
      <c r="AJ783">
        <f>IF(fun[[#This Row],[ExterCond]]="Ex",5,IF(fun[[#This Row],[ExterCond]]="Gd",4,IF(fun[[#This Row],[ExterCond]]="TA",3,IF(fun[[#This Row],[ExterCond]]="Fa",2,1))))</f>
        <v>4</v>
      </c>
      <c r="AK783" t="s">
        <v>125</v>
      </c>
      <c r="AL783" t="s">
        <v>123</v>
      </c>
      <c r="AM783">
        <f>IF(fun[[#This Row],[BsmtQual]]="Ex",5,IF(fun[[#This Row],[BsmtQual]]="Gd",4,IF(fun[[#This Row],[BsmtQual]]="TA",3,IF(fun[[#This Row],[BsmtQual]]="Fa",2,IF(fun[[#This Row],[BsmtQual]]="Po",1,0)))))</f>
        <v>4</v>
      </c>
      <c r="AN783" t="s">
        <v>124</v>
      </c>
      <c r="AO783">
        <f>IF(fun[[#This Row],[BsmtCond]]="Ex",5,IF(fun[[#This Row],[BsmtCond]]="Gd",4,IF(fun[[#This Row],[BsmtCond]]="TA",3,IF(fun[[#This Row],[BsmtCond]]="Fa",2,IF(fun[[#This Row],[BsmtCond]]="Po",1,0)))))</f>
        <v>3</v>
      </c>
      <c r="AP783" t="s">
        <v>126</v>
      </c>
      <c r="AQ783">
        <f>IF(fun[[#This Row],[BsmtExposure]]="Gd",3,IF(fun[[#This Row],[BsmtExposure]]="Av",2,IF(fun[[#This Row],[BsmtExposure]]="Mn",1,0)))</f>
        <v>0</v>
      </c>
      <c r="AR783" t="s">
        <v>145</v>
      </c>
      <c r="AS783">
        <v>387</v>
      </c>
      <c r="AT783" t="s">
        <v>128</v>
      </c>
      <c r="AU783">
        <v>0</v>
      </c>
      <c r="AV783">
        <v>374</v>
      </c>
      <c r="AW783">
        <v>761</v>
      </c>
      <c r="AX783" t="s">
        <v>129</v>
      </c>
      <c r="AY783" t="s">
        <v>130</v>
      </c>
      <c r="AZ783">
        <f>IF(fun[[#This Row],[HeatingQC]]="Ex",5,IF(fun[[#This Row],[HeatingQC]]="Gd",4,IF(fun[[#This Row],[HeatingQC]]="TA",3,IF(fun[[#This Row],[HeatingQC]]="Fa",2,IF(fun[[#This Row],[HeatingQC]]="Po",1,0)))))</f>
        <v>5</v>
      </c>
      <c r="BA783" t="s">
        <v>131</v>
      </c>
      <c r="BB783" t="s">
        <v>132</v>
      </c>
      <c r="BC783">
        <v>810</v>
      </c>
      <c r="BD783">
        <v>793</v>
      </c>
      <c r="BE783">
        <v>0</v>
      </c>
      <c r="BF783">
        <v>1603</v>
      </c>
      <c r="BG783">
        <f>LOG(fun[[#This Row],[GrLivArea]])</f>
        <v>3.2049335223541449</v>
      </c>
      <c r="BH783">
        <v>0</v>
      </c>
      <c r="BI783">
        <v>0</v>
      </c>
      <c r="BJ783">
        <f>fun[[#This Row],[BsmtFullBath]]+(0.5*fun[[#This Row],[BsmtHalfBath]])</f>
        <v>0</v>
      </c>
      <c r="BK783">
        <v>2</v>
      </c>
      <c r="BL783">
        <v>1</v>
      </c>
      <c r="BM783">
        <f>fun[[#This Row],[HalfBath]]+fun[[#This Row],[TOTBaseBath]]+fun[[#This Row],[FullBath]]</f>
        <v>3</v>
      </c>
      <c r="BN783">
        <v>3</v>
      </c>
      <c r="BO783">
        <v>1</v>
      </c>
      <c r="BP783" t="s">
        <v>123</v>
      </c>
      <c r="BQ783">
        <f>IF(fun[[#This Row],[KitchenQual]]="Ex",5,IF(fun[[#This Row],[KitchenQual]]="Gd",4,IF(fun[[#This Row],[KitchenQual]]="TA",3,IF(fun[[#This Row],[KitchenQual]]="Fa",2,0))))</f>
        <v>4</v>
      </c>
      <c r="BR783">
        <v>7</v>
      </c>
      <c r="BS783" t="s">
        <v>133</v>
      </c>
      <c r="BT783">
        <v>0</v>
      </c>
      <c r="BU783" t="s">
        <v>109</v>
      </c>
      <c r="BV783">
        <f>IF(fun[[#This Row],[FireplaceQu]]="Ex",5,IF(fun[[#This Row],[FireplaceQu]]="Gd",4,IF(fun[[#This Row],[FireplaceQu]]="TA",3,IF(fun[[#This Row],[FireplaceQu]]="Fa",2,0))))</f>
        <v>0</v>
      </c>
      <c r="BW783" t="s">
        <v>134</v>
      </c>
      <c r="BX783">
        <v>1992</v>
      </c>
      <c r="BY783" t="s">
        <v>135</v>
      </c>
      <c r="BZ783">
        <v>2</v>
      </c>
      <c r="CA783">
        <v>484</v>
      </c>
      <c r="CB783" t="s">
        <v>124</v>
      </c>
      <c r="CC783">
        <f>IF(fun[[#This Row],[GarageQual]]="Ex",5,IF(fun[[#This Row],[GarageQual]]="Gd",4,IF(fun[[#This Row],[GarageQual]]="TA",3,IF(fun[[#This Row],[GarageQual]]="Fa",2,IF(fun[[#This Row],[GarageQual]]="Po",1,0)))))</f>
        <v>3</v>
      </c>
      <c r="CD783" t="s">
        <v>124</v>
      </c>
      <c r="CE783">
        <f>IF(fun[[#This Row],[GarageCond]]="Ex",5,IF(fun[[#This Row],[GarageCond]]="Gd",4,IF(fun[[#This Row],[GarageCond]]="TA",3,IF(fun[[#This Row],[GarageCond]]="Fa",2,IF(fun[[#This Row],[GarageCond]]="Po",1,0)))))</f>
        <v>3</v>
      </c>
      <c r="CF783" t="s">
        <v>131</v>
      </c>
      <c r="CG783">
        <v>0</v>
      </c>
      <c r="CH783">
        <v>124</v>
      </c>
      <c r="CI783">
        <v>0</v>
      </c>
      <c r="CJ783">
        <v>0</v>
      </c>
      <c r="CK783">
        <v>0</v>
      </c>
      <c r="CL783">
        <f>(0.5*fun[[#This Row],[WoodDeckSF]])+fun[[#This Row],[OpenPorchSF]]+(2*fun[[#This Row],[EnclosedPorch]])+(1.5*fun[[#This Row],[3SsnPorch]])+fun[[#This Row],[ScreenPorch]]</f>
        <v>124</v>
      </c>
      <c r="CM783">
        <v>0</v>
      </c>
      <c r="CN783" t="s">
        <v>109</v>
      </c>
      <c r="CO783">
        <f>IF(fun[[#This Row],[PoolQC]]="Ex",5,IF(fun[[#This Row],[PoolQC]]="Gd",4,IF(fun[[#This Row],[PoolQC]]="TA",3,IF(fun[[#This Row],[PoolQC]]="Fa",2,IF(fun[[#This Row],[PoolQC]]="Po",1,0)))))</f>
        <v>0</v>
      </c>
      <c r="CP783" t="s">
        <v>109</v>
      </c>
      <c r="CQ783" t="s">
        <v>109</v>
      </c>
      <c r="CR783">
        <v>0</v>
      </c>
      <c r="CS783">
        <v>7</v>
      </c>
      <c r="CT783">
        <v>2006</v>
      </c>
      <c r="CU783" t="s">
        <v>136</v>
      </c>
      <c r="CV783" t="s">
        <v>137</v>
      </c>
      <c r="CW783">
        <f>COUNTIF(fun[[#This Row],[Id]:[SaleCondition]],0)</f>
        <v>19</v>
      </c>
      <c r="CX783">
        <f>COUNTIF(fun[[#This Row],[Id]:[SaleCondition]],"NA")</f>
        <v>5</v>
      </c>
      <c r="CY78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783">
        <f>fun[NUM_ExCond]+fun[NUM_BsmtCond]+fun[NUM_GarCond]</f>
        <v>10</v>
      </c>
      <c r="DA7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7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63.5</v>
      </c>
      <c r="DC783">
        <v>175900</v>
      </c>
    </row>
    <row r="784" spans="1:107" x14ac:dyDescent="0.25">
      <c r="A784">
        <v>783</v>
      </c>
      <c r="B784">
        <v>20</v>
      </c>
      <c r="C784" t="s">
        <v>107</v>
      </c>
      <c r="D784">
        <f>IF(fun[[#This Row],[MSZoning]]="RL",1,0)</f>
        <v>1</v>
      </c>
      <c r="E784">
        <f>IF(fun[[#This Row],[rl]]="RM",1,0)</f>
        <v>0</v>
      </c>
      <c r="F784">
        <f>IF(fun[[#This Row],[rm]]="RH",1,0)</f>
        <v>0</v>
      </c>
      <c r="G784">
        <f>IF(fun[[#This Row],[rh]]="C (all)",1,0)</f>
        <v>0</v>
      </c>
      <c r="H784">
        <v>67</v>
      </c>
      <c r="I784">
        <f>IF(fun[[#This Row],[LotFrontage]]="NA",0,fun[[#This Row],[LotFrontage]])</f>
        <v>67</v>
      </c>
      <c r="J784">
        <v>16285</v>
      </c>
      <c r="K784" t="s">
        <v>108</v>
      </c>
      <c r="L784" t="s">
        <v>109</v>
      </c>
      <c r="M784" t="s">
        <v>186</v>
      </c>
      <c r="N784" t="s">
        <v>111</v>
      </c>
      <c r="O784" t="s">
        <v>112</v>
      </c>
      <c r="P784" t="s">
        <v>113</v>
      </c>
      <c r="Q784" t="s">
        <v>114</v>
      </c>
      <c r="R784" t="s">
        <v>115</v>
      </c>
      <c r="S784" t="s">
        <v>116</v>
      </c>
      <c r="T784" t="s">
        <v>116</v>
      </c>
      <c r="U784" t="s">
        <v>117</v>
      </c>
      <c r="V784" t="s">
        <v>141</v>
      </c>
      <c r="W784">
        <v>7</v>
      </c>
      <c r="X784">
        <v>5</v>
      </c>
      <c r="Y784">
        <v>2001</v>
      </c>
      <c r="Z784">
        <v>2002</v>
      </c>
      <c r="AA784" t="s">
        <v>119</v>
      </c>
      <c r="AB784" t="s">
        <v>120</v>
      </c>
      <c r="AC784" t="s">
        <v>121</v>
      </c>
      <c r="AD784" t="s">
        <v>121</v>
      </c>
      <c r="AE784" t="s">
        <v>143</v>
      </c>
      <c r="AF784">
        <v>0</v>
      </c>
      <c r="AG784" t="s">
        <v>123</v>
      </c>
      <c r="AH784">
        <f>IF(fun[[#This Row],[ExterQual]]="Ex",5,IF(fun[[#This Row],[ExterQual]]="Gd",4,IF(fun[[#This Row],[ExterQual]]="TA",3,IF(fun[[#This Row],[ExterQual]]="Fa",2,1))))</f>
        <v>4</v>
      </c>
      <c r="AI784" t="s">
        <v>124</v>
      </c>
      <c r="AJ784">
        <f>IF(fun[[#This Row],[ExterCond]]="Ex",5,IF(fun[[#This Row],[ExterCond]]="Gd",4,IF(fun[[#This Row],[ExterCond]]="TA",3,IF(fun[[#This Row],[ExterCond]]="Fa",2,1))))</f>
        <v>3</v>
      </c>
      <c r="AK784" t="s">
        <v>125</v>
      </c>
      <c r="AL784" t="s">
        <v>123</v>
      </c>
      <c r="AM784">
        <f>IF(fun[[#This Row],[BsmtQual]]="Ex",5,IF(fun[[#This Row],[BsmtQual]]="Gd",4,IF(fun[[#This Row],[BsmtQual]]="TA",3,IF(fun[[#This Row],[BsmtQual]]="Fa",2,IF(fun[[#This Row],[BsmtQual]]="Po",1,0)))))</f>
        <v>4</v>
      </c>
      <c r="AN784" t="s">
        <v>124</v>
      </c>
      <c r="AO784">
        <f>IF(fun[[#This Row],[BsmtCond]]="Ex",5,IF(fun[[#This Row],[BsmtCond]]="Gd",4,IF(fun[[#This Row],[BsmtCond]]="TA",3,IF(fun[[#This Row],[BsmtCond]]="Fa",2,IF(fun[[#This Row],[BsmtCond]]="Po",1,0)))))</f>
        <v>3</v>
      </c>
      <c r="AP784" t="s">
        <v>126</v>
      </c>
      <c r="AQ784">
        <f>IF(fun[[#This Row],[BsmtExposure]]="Gd",3,IF(fun[[#This Row],[BsmtExposure]]="Av",2,IF(fun[[#This Row],[BsmtExposure]]="Mn",1,0)))</f>
        <v>0</v>
      </c>
      <c r="AR784" t="s">
        <v>128</v>
      </c>
      <c r="AS784">
        <v>0</v>
      </c>
      <c r="AT784" t="s">
        <v>128</v>
      </c>
      <c r="AU784">
        <v>0</v>
      </c>
      <c r="AV784">
        <v>1413</v>
      </c>
      <c r="AW784">
        <v>1413</v>
      </c>
      <c r="AX784" t="s">
        <v>129</v>
      </c>
      <c r="AY784" t="s">
        <v>130</v>
      </c>
      <c r="AZ784">
        <f>IF(fun[[#This Row],[HeatingQC]]="Ex",5,IF(fun[[#This Row],[HeatingQC]]="Gd",4,IF(fun[[#This Row],[HeatingQC]]="TA",3,IF(fun[[#This Row],[HeatingQC]]="Fa",2,IF(fun[[#This Row],[HeatingQC]]="Po",1,0)))))</f>
        <v>5</v>
      </c>
      <c r="BA784" t="s">
        <v>131</v>
      </c>
      <c r="BB784" t="s">
        <v>132</v>
      </c>
      <c r="BC784">
        <v>1430</v>
      </c>
      <c r="BD784">
        <v>0</v>
      </c>
      <c r="BE784">
        <v>0</v>
      </c>
      <c r="BF784">
        <v>1430</v>
      </c>
      <c r="BG784">
        <f>LOG(fun[[#This Row],[GrLivArea]])</f>
        <v>3.1553360374650619</v>
      </c>
      <c r="BH784">
        <v>0</v>
      </c>
      <c r="BI784">
        <v>0</v>
      </c>
      <c r="BJ784">
        <f>fun[[#This Row],[BsmtFullBath]]+(0.5*fun[[#This Row],[BsmtHalfBath]])</f>
        <v>0</v>
      </c>
      <c r="BK784">
        <v>2</v>
      </c>
      <c r="BL784">
        <v>0</v>
      </c>
      <c r="BM784">
        <f>fun[[#This Row],[HalfBath]]+fun[[#This Row],[TOTBaseBath]]+fun[[#This Row],[FullBath]]</f>
        <v>2</v>
      </c>
      <c r="BN784">
        <v>3</v>
      </c>
      <c r="BO784">
        <v>1</v>
      </c>
      <c r="BP784" t="s">
        <v>123</v>
      </c>
      <c r="BQ784">
        <f>IF(fun[[#This Row],[KitchenQual]]="Ex",5,IF(fun[[#This Row],[KitchenQual]]="Gd",4,IF(fun[[#This Row],[KitchenQual]]="TA",3,IF(fun[[#This Row],[KitchenQual]]="Fa",2,0))))</f>
        <v>4</v>
      </c>
      <c r="BR784">
        <v>6</v>
      </c>
      <c r="BS784" t="s">
        <v>133</v>
      </c>
      <c r="BT784">
        <v>0</v>
      </c>
      <c r="BU784" t="s">
        <v>109</v>
      </c>
      <c r="BV784">
        <f>IF(fun[[#This Row],[FireplaceQu]]="Ex",5,IF(fun[[#This Row],[FireplaceQu]]="Gd",4,IF(fun[[#This Row],[FireplaceQu]]="TA",3,IF(fun[[#This Row],[FireplaceQu]]="Fa",2,0))))</f>
        <v>0</v>
      </c>
      <c r="BW784" t="s">
        <v>134</v>
      </c>
      <c r="BX784">
        <v>2001</v>
      </c>
      <c r="BY784" t="s">
        <v>135</v>
      </c>
      <c r="BZ784">
        <v>2</v>
      </c>
      <c r="CA784">
        <v>605</v>
      </c>
      <c r="CB784" t="s">
        <v>124</v>
      </c>
      <c r="CC784">
        <f>IF(fun[[#This Row],[GarageQual]]="Ex",5,IF(fun[[#This Row],[GarageQual]]="Gd",4,IF(fun[[#This Row],[GarageQual]]="TA",3,IF(fun[[#This Row],[GarageQual]]="Fa",2,IF(fun[[#This Row],[GarageQual]]="Po",1,0)))))</f>
        <v>3</v>
      </c>
      <c r="CD784" t="s">
        <v>124</v>
      </c>
      <c r="CE784">
        <f>IF(fun[[#This Row],[GarageCond]]="Ex",5,IF(fun[[#This Row],[GarageCond]]="Gd",4,IF(fun[[#This Row],[GarageCond]]="TA",3,IF(fun[[#This Row],[GarageCond]]="Fa",2,IF(fun[[#This Row],[GarageCond]]="Po",1,0)))))</f>
        <v>3</v>
      </c>
      <c r="CF784" t="s">
        <v>131</v>
      </c>
      <c r="CG784">
        <v>0</v>
      </c>
      <c r="CH784">
        <v>33</v>
      </c>
      <c r="CI784">
        <v>0</v>
      </c>
      <c r="CJ784">
        <v>0</v>
      </c>
      <c r="CK784">
        <v>0</v>
      </c>
      <c r="CL784">
        <f>(0.5*fun[[#This Row],[WoodDeckSF]])+fun[[#This Row],[OpenPorchSF]]+(2*fun[[#This Row],[EnclosedPorch]])+(1.5*fun[[#This Row],[3SsnPorch]])+fun[[#This Row],[ScreenPorch]]</f>
        <v>33</v>
      </c>
      <c r="CM784">
        <v>0</v>
      </c>
      <c r="CN784" t="s">
        <v>109</v>
      </c>
      <c r="CO784">
        <f>IF(fun[[#This Row],[PoolQC]]="Ex",5,IF(fun[[#This Row],[PoolQC]]="Gd",4,IF(fun[[#This Row],[PoolQC]]="TA",3,IF(fun[[#This Row],[PoolQC]]="Fa",2,IF(fun[[#This Row],[PoolQC]]="Po",1,0)))))</f>
        <v>0</v>
      </c>
      <c r="CP784" t="s">
        <v>109</v>
      </c>
      <c r="CQ784" t="s">
        <v>109</v>
      </c>
      <c r="CR784">
        <v>0</v>
      </c>
      <c r="CS784">
        <v>6</v>
      </c>
      <c r="CT784">
        <v>2009</v>
      </c>
      <c r="CU784" t="s">
        <v>136</v>
      </c>
      <c r="CV784" t="s">
        <v>137</v>
      </c>
      <c r="CW784">
        <f>COUNTIF(fun[[#This Row],[Id]:[SaleCondition]],0)</f>
        <v>22</v>
      </c>
      <c r="CX784">
        <f>COUNTIF(fun[[#This Row],[Id]:[SaleCondition]],"NA")</f>
        <v>5</v>
      </c>
      <c r="CY784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84">
        <f>fun[NUM_ExCond]+fun[NUM_BsmtCond]+fun[NUM_GarCond]</f>
        <v>9</v>
      </c>
      <c r="DA7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7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784">
        <v>187100</v>
      </c>
    </row>
    <row r="785" spans="1:107" x14ac:dyDescent="0.25">
      <c r="A785">
        <v>784</v>
      </c>
      <c r="B785">
        <v>85</v>
      </c>
      <c r="C785" t="s">
        <v>107</v>
      </c>
      <c r="D785">
        <f>IF(fun[[#This Row],[MSZoning]]="RL",1,0)</f>
        <v>1</v>
      </c>
      <c r="E785">
        <f>IF(fun[[#This Row],[rl]]="RM",1,0)</f>
        <v>0</v>
      </c>
      <c r="F785">
        <f>IF(fun[[#This Row],[rm]]="RH",1,0)</f>
        <v>0</v>
      </c>
      <c r="G785">
        <f>IF(fun[[#This Row],[rh]]="C (all)",1,0)</f>
        <v>0</v>
      </c>
      <c r="H785" t="s">
        <v>109</v>
      </c>
      <c r="I785">
        <f>IF(fun[[#This Row],[LotFrontage]]="NA",0,fun[[#This Row],[LotFrontage]])</f>
        <v>0</v>
      </c>
      <c r="J785">
        <v>9101</v>
      </c>
      <c r="K785" t="s">
        <v>108</v>
      </c>
      <c r="L785" t="s">
        <v>109</v>
      </c>
      <c r="M785" t="s">
        <v>146</v>
      </c>
      <c r="N785" t="s">
        <v>111</v>
      </c>
      <c r="O785" t="s">
        <v>112</v>
      </c>
      <c r="P785" t="s">
        <v>148</v>
      </c>
      <c r="Q785" t="s">
        <v>114</v>
      </c>
      <c r="R785" t="s">
        <v>157</v>
      </c>
      <c r="S785" t="s">
        <v>116</v>
      </c>
      <c r="T785" t="s">
        <v>116</v>
      </c>
      <c r="U785" t="s">
        <v>117</v>
      </c>
      <c r="V785" t="s">
        <v>217</v>
      </c>
      <c r="W785">
        <v>5</v>
      </c>
      <c r="X785">
        <v>6</v>
      </c>
      <c r="Y785">
        <v>1978</v>
      </c>
      <c r="Z785">
        <v>1978</v>
      </c>
      <c r="AA785" t="s">
        <v>119</v>
      </c>
      <c r="AB785" t="s">
        <v>120</v>
      </c>
      <c r="AC785" t="s">
        <v>187</v>
      </c>
      <c r="AD785" t="s">
        <v>187</v>
      </c>
      <c r="AE785" t="s">
        <v>122</v>
      </c>
      <c r="AF785">
        <v>104</v>
      </c>
      <c r="AG785" t="s">
        <v>124</v>
      </c>
      <c r="AH785">
        <f>IF(fun[[#This Row],[ExterQual]]="Ex",5,IF(fun[[#This Row],[ExterQual]]="Gd",4,IF(fun[[#This Row],[ExterQual]]="TA",3,IF(fun[[#This Row],[ExterQual]]="Fa",2,1))))</f>
        <v>3</v>
      </c>
      <c r="AI785" t="s">
        <v>123</v>
      </c>
      <c r="AJ785">
        <f>IF(fun[[#This Row],[ExterCond]]="Ex",5,IF(fun[[#This Row],[ExterCond]]="Gd",4,IF(fun[[#This Row],[ExterCond]]="TA",3,IF(fun[[#This Row],[ExterCond]]="Fa",2,1))))</f>
        <v>4</v>
      </c>
      <c r="AK785" t="s">
        <v>125</v>
      </c>
      <c r="AL785" t="s">
        <v>123</v>
      </c>
      <c r="AM785">
        <f>IF(fun[[#This Row],[BsmtQual]]="Ex",5,IF(fun[[#This Row],[BsmtQual]]="Gd",4,IF(fun[[#This Row],[BsmtQual]]="TA",3,IF(fun[[#This Row],[BsmtQual]]="Fa",2,IF(fun[[#This Row],[BsmtQual]]="Po",1,0)))))</f>
        <v>4</v>
      </c>
      <c r="AN785" t="s">
        <v>124</v>
      </c>
      <c r="AO785">
        <f>IF(fun[[#This Row],[BsmtCond]]="Ex",5,IF(fun[[#This Row],[BsmtCond]]="Gd",4,IF(fun[[#This Row],[BsmtCond]]="TA",3,IF(fun[[#This Row],[BsmtCond]]="Fa",2,IF(fun[[#This Row],[BsmtCond]]="Po",1,0)))))</f>
        <v>3</v>
      </c>
      <c r="AP785" t="s">
        <v>156</v>
      </c>
      <c r="AQ785">
        <f>IF(fun[[#This Row],[BsmtExposure]]="Gd",3,IF(fun[[#This Row],[BsmtExposure]]="Av",2,IF(fun[[#This Row],[BsmtExposure]]="Mn",1,0)))</f>
        <v>2</v>
      </c>
      <c r="AR785" t="s">
        <v>127</v>
      </c>
      <c r="AS785">
        <v>1097</v>
      </c>
      <c r="AT785" t="s">
        <v>128</v>
      </c>
      <c r="AU785">
        <v>0</v>
      </c>
      <c r="AV785">
        <v>0</v>
      </c>
      <c r="AW785">
        <v>1097</v>
      </c>
      <c r="AX785" t="s">
        <v>129</v>
      </c>
      <c r="AY785" t="s">
        <v>130</v>
      </c>
      <c r="AZ785">
        <f>IF(fun[[#This Row],[HeatingQC]]="Ex",5,IF(fun[[#This Row],[HeatingQC]]="Gd",4,IF(fun[[#This Row],[HeatingQC]]="TA",3,IF(fun[[#This Row],[HeatingQC]]="Fa",2,IF(fun[[#This Row],[HeatingQC]]="Po",1,0)))))</f>
        <v>5</v>
      </c>
      <c r="BA785" t="s">
        <v>131</v>
      </c>
      <c r="BB785" t="s">
        <v>132</v>
      </c>
      <c r="BC785">
        <v>1110</v>
      </c>
      <c r="BD785">
        <v>0</v>
      </c>
      <c r="BE785">
        <v>0</v>
      </c>
      <c r="BF785">
        <v>1110</v>
      </c>
      <c r="BG785">
        <f>LOG(fun[[#This Row],[GrLivArea]])</f>
        <v>3.0453229787866576</v>
      </c>
      <c r="BH785">
        <v>1</v>
      </c>
      <c r="BI785">
        <v>0</v>
      </c>
      <c r="BJ785">
        <f>fun[[#This Row],[BsmtFullBath]]+(0.5*fun[[#This Row],[BsmtHalfBath]])</f>
        <v>1</v>
      </c>
      <c r="BK785">
        <v>1</v>
      </c>
      <c r="BL785">
        <v>0</v>
      </c>
      <c r="BM785">
        <f>fun[[#This Row],[HalfBath]]+fun[[#This Row],[TOTBaseBath]]+fun[[#This Row],[FullBath]]</f>
        <v>2</v>
      </c>
      <c r="BN785">
        <v>1</v>
      </c>
      <c r="BO785">
        <v>1</v>
      </c>
      <c r="BP785" t="s">
        <v>123</v>
      </c>
      <c r="BQ785">
        <f>IF(fun[[#This Row],[KitchenQual]]="Ex",5,IF(fun[[#This Row],[KitchenQual]]="Gd",4,IF(fun[[#This Row],[KitchenQual]]="TA",3,IF(fun[[#This Row],[KitchenQual]]="Fa",2,0))))</f>
        <v>4</v>
      </c>
      <c r="BR785">
        <v>4</v>
      </c>
      <c r="BS785" t="s">
        <v>133</v>
      </c>
      <c r="BT785">
        <v>1</v>
      </c>
      <c r="BU785" t="s">
        <v>124</v>
      </c>
      <c r="BV785">
        <f>IF(fun[[#This Row],[FireplaceQu]]="Ex",5,IF(fun[[#This Row],[FireplaceQu]]="Gd",4,IF(fun[[#This Row],[FireplaceQu]]="TA",3,IF(fun[[#This Row],[FireplaceQu]]="Fa",2,0))))</f>
        <v>3</v>
      </c>
      <c r="BW785" t="s">
        <v>134</v>
      </c>
      <c r="BX785">
        <v>1978</v>
      </c>
      <c r="BY785" t="s">
        <v>183</v>
      </c>
      <c r="BZ785">
        <v>2</v>
      </c>
      <c r="CA785">
        <v>602</v>
      </c>
      <c r="CB785" t="s">
        <v>124</v>
      </c>
      <c r="CC785">
        <f>IF(fun[[#This Row],[GarageQual]]="Ex",5,IF(fun[[#This Row],[GarageQual]]="Gd",4,IF(fun[[#This Row],[GarageQual]]="TA",3,IF(fun[[#This Row],[GarageQual]]="Fa",2,IF(fun[[#This Row],[GarageQual]]="Po",1,0)))))</f>
        <v>3</v>
      </c>
      <c r="CD785" t="s">
        <v>124</v>
      </c>
      <c r="CE785">
        <f>IF(fun[[#This Row],[GarageCond]]="Ex",5,IF(fun[[#This Row],[GarageCond]]="Gd",4,IF(fun[[#This Row],[GarageCond]]="TA",3,IF(fun[[#This Row],[GarageCond]]="Fa",2,IF(fun[[#This Row],[GarageCond]]="Po",1,0)))))</f>
        <v>3</v>
      </c>
      <c r="CF785" t="s">
        <v>131</v>
      </c>
      <c r="CG785">
        <v>303</v>
      </c>
      <c r="CH785">
        <v>30</v>
      </c>
      <c r="CI785">
        <v>0</v>
      </c>
      <c r="CJ785">
        <v>0</v>
      </c>
      <c r="CK785">
        <v>0</v>
      </c>
      <c r="CL785">
        <f>(0.5*fun[[#This Row],[WoodDeckSF]])+fun[[#This Row],[OpenPorchSF]]+(2*fun[[#This Row],[EnclosedPorch]])+(1.5*fun[[#This Row],[3SsnPorch]])+fun[[#This Row],[ScreenPorch]]</f>
        <v>181.5</v>
      </c>
      <c r="CM785">
        <v>0</v>
      </c>
      <c r="CN785" t="s">
        <v>109</v>
      </c>
      <c r="CO785">
        <f>IF(fun[[#This Row],[PoolQC]]="Ex",5,IF(fun[[#This Row],[PoolQC]]="Gd",4,IF(fun[[#This Row],[PoolQC]]="TA",3,IF(fun[[#This Row],[PoolQC]]="Fa",2,IF(fun[[#This Row],[PoolQC]]="Po",1,0)))))</f>
        <v>0</v>
      </c>
      <c r="CP785" t="s">
        <v>109</v>
      </c>
      <c r="CQ785" t="s">
        <v>109</v>
      </c>
      <c r="CR785">
        <v>0</v>
      </c>
      <c r="CS785">
        <v>7</v>
      </c>
      <c r="CT785">
        <v>2009</v>
      </c>
      <c r="CU785" t="s">
        <v>136</v>
      </c>
      <c r="CV785" t="s">
        <v>137</v>
      </c>
      <c r="CW785">
        <f>COUNTIF(fun[[#This Row],[Id]:[SaleCondition]],0)</f>
        <v>16</v>
      </c>
      <c r="CX785">
        <f>COUNTIF(fun[[#This Row],[Id]:[SaleCondition]],"NA")</f>
        <v>5</v>
      </c>
      <c r="CY78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85">
        <f>fun[NUM_ExCond]+fun[NUM_BsmtCond]+fun[NUM_GarCond]</f>
        <v>10</v>
      </c>
      <c r="DA7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7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785">
        <v>165500</v>
      </c>
    </row>
    <row r="786" spans="1:107" x14ac:dyDescent="0.25">
      <c r="A786">
        <v>785</v>
      </c>
      <c r="B786">
        <v>75</v>
      </c>
      <c r="C786" t="s">
        <v>168</v>
      </c>
      <c r="D786">
        <f>IF(fun[[#This Row],[MSZoning]]="RL",1,0)</f>
        <v>0</v>
      </c>
      <c r="E786">
        <f>IF(fun[[#This Row],[rl]]="RM",1,0)</f>
        <v>0</v>
      </c>
      <c r="F786">
        <f>IF(fun[[#This Row],[rm]]="RH",1,0)</f>
        <v>0</v>
      </c>
      <c r="G786">
        <f>IF(fun[[#This Row],[rh]]="C (all)",1,0)</f>
        <v>0</v>
      </c>
      <c r="H786">
        <v>35</v>
      </c>
      <c r="I786">
        <f>IF(fun[[#This Row],[LotFrontage]]="NA",0,fun[[#This Row],[LotFrontage]])</f>
        <v>35</v>
      </c>
      <c r="J786">
        <v>6300</v>
      </c>
      <c r="K786" t="s">
        <v>108</v>
      </c>
      <c r="L786" t="s">
        <v>200</v>
      </c>
      <c r="M786" t="s">
        <v>110</v>
      </c>
      <c r="N786" t="s">
        <v>111</v>
      </c>
      <c r="O786" t="s">
        <v>112</v>
      </c>
      <c r="P786" t="s">
        <v>113</v>
      </c>
      <c r="Q786" t="s">
        <v>114</v>
      </c>
      <c r="R786" t="s">
        <v>169</v>
      </c>
      <c r="S786" t="s">
        <v>116</v>
      </c>
      <c r="T786" t="s">
        <v>116</v>
      </c>
      <c r="U786" t="s">
        <v>117</v>
      </c>
      <c r="V786" t="s">
        <v>227</v>
      </c>
      <c r="W786">
        <v>6</v>
      </c>
      <c r="X786">
        <v>6</v>
      </c>
      <c r="Y786">
        <v>1914</v>
      </c>
      <c r="Z786">
        <v>2001</v>
      </c>
      <c r="AA786" t="s">
        <v>119</v>
      </c>
      <c r="AB786" t="s">
        <v>120</v>
      </c>
      <c r="AC786" t="s">
        <v>150</v>
      </c>
      <c r="AD786" t="s">
        <v>151</v>
      </c>
      <c r="AE786" t="s">
        <v>143</v>
      </c>
      <c r="AF786">
        <v>0</v>
      </c>
      <c r="AG786" t="s">
        <v>124</v>
      </c>
      <c r="AH786">
        <f>IF(fun[[#This Row],[ExterQual]]="Ex",5,IF(fun[[#This Row],[ExterQual]]="Gd",4,IF(fun[[#This Row],[ExterQual]]="TA",3,IF(fun[[#This Row],[ExterQual]]="Fa",2,1))))</f>
        <v>3</v>
      </c>
      <c r="AI786" t="s">
        <v>124</v>
      </c>
      <c r="AJ786">
        <f>IF(fun[[#This Row],[ExterCond]]="Ex",5,IF(fun[[#This Row],[ExterCond]]="Gd",4,IF(fun[[#This Row],[ExterCond]]="TA",3,IF(fun[[#This Row],[ExterCond]]="Fa",2,1))))</f>
        <v>3</v>
      </c>
      <c r="AK786" t="s">
        <v>144</v>
      </c>
      <c r="AL786" t="s">
        <v>124</v>
      </c>
      <c r="AM786">
        <f>IF(fun[[#This Row],[BsmtQual]]="Ex",5,IF(fun[[#This Row],[BsmtQual]]="Gd",4,IF(fun[[#This Row],[BsmtQual]]="TA",3,IF(fun[[#This Row],[BsmtQual]]="Fa",2,IF(fun[[#This Row],[BsmtQual]]="Po",1,0)))))</f>
        <v>3</v>
      </c>
      <c r="AN786" t="s">
        <v>124</v>
      </c>
      <c r="AO786">
        <f>IF(fun[[#This Row],[BsmtCond]]="Ex",5,IF(fun[[#This Row],[BsmtCond]]="Gd",4,IF(fun[[#This Row],[BsmtCond]]="TA",3,IF(fun[[#This Row],[BsmtCond]]="Fa",2,IF(fun[[#This Row],[BsmtCond]]="Po",1,0)))))</f>
        <v>3</v>
      </c>
      <c r="AP786" t="s">
        <v>126</v>
      </c>
      <c r="AQ786">
        <f>IF(fun[[#This Row],[BsmtExposure]]="Gd",3,IF(fun[[#This Row],[BsmtExposure]]="Av",2,IF(fun[[#This Row],[BsmtExposure]]="Mn",1,0)))</f>
        <v>0</v>
      </c>
      <c r="AR786" t="s">
        <v>128</v>
      </c>
      <c r="AS786">
        <v>0</v>
      </c>
      <c r="AT786" t="s">
        <v>128</v>
      </c>
      <c r="AU786">
        <v>0</v>
      </c>
      <c r="AV786">
        <v>742</v>
      </c>
      <c r="AW786">
        <v>742</v>
      </c>
      <c r="AX786" t="s">
        <v>129</v>
      </c>
      <c r="AY786" t="s">
        <v>130</v>
      </c>
      <c r="AZ786">
        <f>IF(fun[[#This Row],[HeatingQC]]="Ex",5,IF(fun[[#This Row],[HeatingQC]]="Gd",4,IF(fun[[#This Row],[HeatingQC]]="TA",3,IF(fun[[#This Row],[HeatingQC]]="Fa",2,IF(fun[[#This Row],[HeatingQC]]="Po",1,0)))))</f>
        <v>5</v>
      </c>
      <c r="BA786" t="s">
        <v>131</v>
      </c>
      <c r="BB786" t="s">
        <v>132</v>
      </c>
      <c r="BC786">
        <v>742</v>
      </c>
      <c r="BD786">
        <v>742</v>
      </c>
      <c r="BE786">
        <v>0</v>
      </c>
      <c r="BF786">
        <v>1484</v>
      </c>
      <c r="BG786">
        <f>LOG(fun[[#This Row],[GrLivArea]])</f>
        <v>3.1714339009430081</v>
      </c>
      <c r="BH786">
        <v>0</v>
      </c>
      <c r="BI786">
        <v>0</v>
      </c>
      <c r="BJ786">
        <f>fun[[#This Row],[BsmtFullBath]]+(0.5*fun[[#This Row],[BsmtHalfBath]])</f>
        <v>0</v>
      </c>
      <c r="BK786">
        <v>2</v>
      </c>
      <c r="BL786">
        <v>0</v>
      </c>
      <c r="BM786">
        <f>fun[[#This Row],[HalfBath]]+fun[[#This Row],[TOTBaseBath]]+fun[[#This Row],[FullBath]]</f>
        <v>2</v>
      </c>
      <c r="BN786">
        <v>3</v>
      </c>
      <c r="BO786">
        <v>1</v>
      </c>
      <c r="BP786" t="s">
        <v>124</v>
      </c>
      <c r="BQ786">
        <f>IF(fun[[#This Row],[KitchenQual]]="Ex",5,IF(fun[[#This Row],[KitchenQual]]="Gd",4,IF(fun[[#This Row],[KitchenQual]]="TA",3,IF(fun[[#This Row],[KitchenQual]]="Fa",2,0))))</f>
        <v>3</v>
      </c>
      <c r="BR786">
        <v>9</v>
      </c>
      <c r="BS786" t="s">
        <v>133</v>
      </c>
      <c r="BT786">
        <v>1</v>
      </c>
      <c r="BU786" t="s">
        <v>123</v>
      </c>
      <c r="BV786">
        <f>IF(fun[[#This Row],[FireplaceQu]]="Ex",5,IF(fun[[#This Row],[FireplaceQu]]="Gd",4,IF(fun[[#This Row],[FireplaceQu]]="TA",3,IF(fun[[#This Row],[FireplaceQu]]="Fa",2,0))))</f>
        <v>4</v>
      </c>
      <c r="BW786" t="s">
        <v>109</v>
      </c>
      <c r="BX786" t="s">
        <v>109</v>
      </c>
      <c r="BY786" t="s">
        <v>109</v>
      </c>
      <c r="BZ786">
        <v>0</v>
      </c>
      <c r="CA786">
        <v>0</v>
      </c>
      <c r="CB786" t="s">
        <v>109</v>
      </c>
      <c r="CC786">
        <f>IF(fun[[#This Row],[GarageQual]]="Ex",5,IF(fun[[#This Row],[GarageQual]]="Gd",4,IF(fun[[#This Row],[GarageQual]]="TA",3,IF(fun[[#This Row],[GarageQual]]="Fa",2,IF(fun[[#This Row],[GarageQual]]="Po",1,0)))))</f>
        <v>0</v>
      </c>
      <c r="CD786" t="s">
        <v>109</v>
      </c>
      <c r="CE786">
        <f>IF(fun[[#This Row],[GarageCond]]="Ex",5,IF(fun[[#This Row],[GarageCond]]="Gd",4,IF(fun[[#This Row],[GarageCond]]="TA",3,IF(fun[[#This Row],[GarageCond]]="Fa",2,IF(fun[[#This Row],[GarageCond]]="Po",1,0)))))</f>
        <v>0</v>
      </c>
      <c r="CF786" t="s">
        <v>131</v>
      </c>
      <c r="CG786">
        <v>0</v>
      </c>
      <c r="CH786">
        <v>291</v>
      </c>
      <c r="CI786">
        <v>134</v>
      </c>
      <c r="CJ786">
        <v>0</v>
      </c>
      <c r="CK786">
        <v>0</v>
      </c>
      <c r="CL786">
        <f>(0.5*fun[[#This Row],[WoodDeckSF]])+fun[[#This Row],[OpenPorchSF]]+(2*fun[[#This Row],[EnclosedPorch]])+(1.5*fun[[#This Row],[3SsnPorch]])+fun[[#This Row],[ScreenPorch]]</f>
        <v>559</v>
      </c>
      <c r="CM786">
        <v>0</v>
      </c>
      <c r="CN786" t="s">
        <v>109</v>
      </c>
      <c r="CO786">
        <f>IF(fun[[#This Row],[PoolQC]]="Ex",5,IF(fun[[#This Row],[PoolQC]]="Gd",4,IF(fun[[#This Row],[PoolQC]]="TA",3,IF(fun[[#This Row],[PoolQC]]="Fa",2,IF(fun[[#This Row],[PoolQC]]="Po",1,0)))))</f>
        <v>0</v>
      </c>
      <c r="CP786" t="s">
        <v>109</v>
      </c>
      <c r="CQ786" t="s">
        <v>109</v>
      </c>
      <c r="CR786">
        <v>0</v>
      </c>
      <c r="CS786">
        <v>6</v>
      </c>
      <c r="CT786">
        <v>2008</v>
      </c>
      <c r="CU786" t="s">
        <v>136</v>
      </c>
      <c r="CV786" t="s">
        <v>137</v>
      </c>
      <c r="CW786">
        <f>COUNTIF(fun[[#This Row],[Id]:[SaleCondition]],0)</f>
        <v>23</v>
      </c>
      <c r="CX786">
        <f>COUNTIF(fun[[#This Row],[Id]:[SaleCondition]],"NA")</f>
        <v>8</v>
      </c>
      <c r="CY786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786">
        <f>fun[NUM_ExCond]+fun[NUM_BsmtCond]+fun[NUM_GarCond]</f>
        <v>6</v>
      </c>
      <c r="DA7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7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786">
        <v>128000</v>
      </c>
    </row>
    <row r="787" spans="1:107" x14ac:dyDescent="0.25">
      <c r="A787">
        <v>786</v>
      </c>
      <c r="B787">
        <v>20</v>
      </c>
      <c r="C787" t="s">
        <v>107</v>
      </c>
      <c r="D787">
        <f>IF(fun[[#This Row],[MSZoning]]="RL",1,0)</f>
        <v>1</v>
      </c>
      <c r="E787">
        <f>IF(fun[[#This Row],[rl]]="RM",1,0)</f>
        <v>0</v>
      </c>
      <c r="F787">
        <f>IF(fun[[#This Row],[rm]]="RH",1,0)</f>
        <v>0</v>
      </c>
      <c r="G787">
        <f>IF(fun[[#This Row],[rh]]="C (all)",1,0)</f>
        <v>0</v>
      </c>
      <c r="H787" t="s">
        <v>109</v>
      </c>
      <c r="I787">
        <f>IF(fun[[#This Row],[LotFrontage]]="NA",0,fun[[#This Row],[LotFrontage]])</f>
        <v>0</v>
      </c>
      <c r="J787">
        <v>9790</v>
      </c>
      <c r="K787" t="s">
        <v>108</v>
      </c>
      <c r="L787" t="s">
        <v>109</v>
      </c>
      <c r="M787" t="s">
        <v>110</v>
      </c>
      <c r="N787" t="s">
        <v>111</v>
      </c>
      <c r="O787" t="s">
        <v>112</v>
      </c>
      <c r="P787" t="s">
        <v>113</v>
      </c>
      <c r="Q787" t="s">
        <v>114</v>
      </c>
      <c r="R787" t="s">
        <v>164</v>
      </c>
      <c r="S787" t="s">
        <v>140</v>
      </c>
      <c r="T787" t="s">
        <v>116</v>
      </c>
      <c r="U787" t="s">
        <v>117</v>
      </c>
      <c r="V787" t="s">
        <v>141</v>
      </c>
      <c r="W787">
        <v>6</v>
      </c>
      <c r="X787">
        <v>5</v>
      </c>
      <c r="Y787">
        <v>1967</v>
      </c>
      <c r="Z787">
        <v>1967</v>
      </c>
      <c r="AA787" t="s">
        <v>119</v>
      </c>
      <c r="AB787" t="s">
        <v>120</v>
      </c>
      <c r="AC787" t="s">
        <v>122</v>
      </c>
      <c r="AD787" t="s">
        <v>150</v>
      </c>
      <c r="AE787" t="s">
        <v>143</v>
      </c>
      <c r="AF787">
        <v>0</v>
      </c>
      <c r="AG787" t="s">
        <v>124</v>
      </c>
      <c r="AH787">
        <f>IF(fun[[#This Row],[ExterQual]]="Ex",5,IF(fun[[#This Row],[ExterQual]]="Gd",4,IF(fun[[#This Row],[ExterQual]]="TA",3,IF(fun[[#This Row],[ExterQual]]="Fa",2,1))))</f>
        <v>3</v>
      </c>
      <c r="AI787" t="s">
        <v>124</v>
      </c>
      <c r="AJ787">
        <f>IF(fun[[#This Row],[ExterCond]]="Ex",5,IF(fun[[#This Row],[ExterCond]]="Gd",4,IF(fun[[#This Row],[ExterCond]]="TA",3,IF(fun[[#This Row],[ExterCond]]="Fa",2,1))))</f>
        <v>3</v>
      </c>
      <c r="AK787" t="s">
        <v>144</v>
      </c>
      <c r="AL787" t="s">
        <v>124</v>
      </c>
      <c r="AM787">
        <f>IF(fun[[#This Row],[BsmtQual]]="Ex",5,IF(fun[[#This Row],[BsmtQual]]="Gd",4,IF(fun[[#This Row],[BsmtQual]]="TA",3,IF(fun[[#This Row],[BsmtQual]]="Fa",2,IF(fun[[#This Row],[BsmtQual]]="Po",1,0)))))</f>
        <v>3</v>
      </c>
      <c r="AN787" t="s">
        <v>124</v>
      </c>
      <c r="AO787">
        <f>IF(fun[[#This Row],[BsmtCond]]="Ex",5,IF(fun[[#This Row],[BsmtCond]]="Gd",4,IF(fun[[#This Row],[BsmtCond]]="TA",3,IF(fun[[#This Row],[BsmtCond]]="Fa",2,IF(fun[[#This Row],[BsmtCond]]="Po",1,0)))))</f>
        <v>3</v>
      </c>
      <c r="AP787" t="s">
        <v>126</v>
      </c>
      <c r="AQ787">
        <f>IF(fun[[#This Row],[BsmtExposure]]="Gd",3,IF(fun[[#This Row],[BsmtExposure]]="Av",2,IF(fun[[#This Row],[BsmtExposure]]="Mn",1,0)))</f>
        <v>0</v>
      </c>
      <c r="AR787" t="s">
        <v>179</v>
      </c>
      <c r="AS787">
        <v>251</v>
      </c>
      <c r="AT787" t="s">
        <v>198</v>
      </c>
      <c r="AU787">
        <v>630</v>
      </c>
      <c r="AV787">
        <v>491</v>
      </c>
      <c r="AW787">
        <v>1372</v>
      </c>
      <c r="AX787" t="s">
        <v>129</v>
      </c>
      <c r="AY787" t="s">
        <v>124</v>
      </c>
      <c r="AZ787">
        <f>IF(fun[[#This Row],[HeatingQC]]="Ex",5,IF(fun[[#This Row],[HeatingQC]]="Gd",4,IF(fun[[#This Row],[HeatingQC]]="TA",3,IF(fun[[#This Row],[HeatingQC]]="Fa",2,IF(fun[[#This Row],[HeatingQC]]="Po",1,0)))))</f>
        <v>3</v>
      </c>
      <c r="BA787" t="s">
        <v>131</v>
      </c>
      <c r="BB787" t="s">
        <v>132</v>
      </c>
      <c r="BC787">
        <v>1342</v>
      </c>
      <c r="BD787">
        <v>0</v>
      </c>
      <c r="BE787">
        <v>0</v>
      </c>
      <c r="BF787">
        <v>1342</v>
      </c>
      <c r="BG787">
        <f>LOG(fun[[#This Row],[GrLivArea]])</f>
        <v>3.1277525158329733</v>
      </c>
      <c r="BH787">
        <v>0</v>
      </c>
      <c r="BI787">
        <v>0</v>
      </c>
      <c r="BJ787">
        <f>fun[[#This Row],[BsmtFullBath]]+(0.5*fun[[#This Row],[BsmtHalfBath]])</f>
        <v>0</v>
      </c>
      <c r="BK787">
        <v>2</v>
      </c>
      <c r="BL787">
        <v>0</v>
      </c>
      <c r="BM787">
        <f>fun[[#This Row],[HalfBath]]+fun[[#This Row],[TOTBaseBath]]+fun[[#This Row],[FullBath]]</f>
        <v>2</v>
      </c>
      <c r="BN787">
        <v>3</v>
      </c>
      <c r="BO787">
        <v>1</v>
      </c>
      <c r="BP787" t="s">
        <v>124</v>
      </c>
      <c r="BQ787">
        <f>IF(fun[[#This Row],[KitchenQual]]="Ex",5,IF(fun[[#This Row],[KitchenQual]]="Gd",4,IF(fun[[#This Row],[KitchenQual]]="TA",3,IF(fun[[#This Row],[KitchenQual]]="Fa",2,0))))</f>
        <v>3</v>
      </c>
      <c r="BR787">
        <v>7</v>
      </c>
      <c r="BS787" t="s">
        <v>133</v>
      </c>
      <c r="BT787">
        <v>1</v>
      </c>
      <c r="BU787" t="s">
        <v>123</v>
      </c>
      <c r="BV787">
        <f>IF(fun[[#This Row],[FireplaceQu]]="Ex",5,IF(fun[[#This Row],[FireplaceQu]]="Gd",4,IF(fun[[#This Row],[FireplaceQu]]="TA",3,IF(fun[[#This Row],[FireplaceQu]]="Fa",2,0))))</f>
        <v>4</v>
      </c>
      <c r="BW787" t="s">
        <v>134</v>
      </c>
      <c r="BX787">
        <v>1967</v>
      </c>
      <c r="BY787" t="s">
        <v>128</v>
      </c>
      <c r="BZ787">
        <v>2</v>
      </c>
      <c r="CA787">
        <v>457</v>
      </c>
      <c r="CB787" t="s">
        <v>124</v>
      </c>
      <c r="CC787">
        <f>IF(fun[[#This Row],[GarageQual]]="Ex",5,IF(fun[[#This Row],[GarageQual]]="Gd",4,IF(fun[[#This Row],[GarageQual]]="TA",3,IF(fun[[#This Row],[GarageQual]]="Fa",2,IF(fun[[#This Row],[GarageQual]]="Po",1,0)))))</f>
        <v>3</v>
      </c>
      <c r="CD787" t="s">
        <v>124</v>
      </c>
      <c r="CE787">
        <f>IF(fun[[#This Row],[GarageCond]]="Ex",5,IF(fun[[#This Row],[GarageCond]]="Gd",4,IF(fun[[#This Row],[GarageCond]]="TA",3,IF(fun[[#This Row],[GarageCond]]="Fa",2,IF(fun[[#This Row],[GarageCond]]="Po",1,0)))))</f>
        <v>3</v>
      </c>
      <c r="CF787" t="s">
        <v>131</v>
      </c>
      <c r="CG787">
        <v>0</v>
      </c>
      <c r="CH787">
        <v>0</v>
      </c>
      <c r="CI787">
        <v>0</v>
      </c>
      <c r="CJ787">
        <v>0</v>
      </c>
      <c r="CK787">
        <v>197</v>
      </c>
      <c r="CL787">
        <f>(0.5*fun[[#This Row],[WoodDeckSF]])+fun[[#This Row],[OpenPorchSF]]+(2*fun[[#This Row],[EnclosedPorch]])+(1.5*fun[[#This Row],[3SsnPorch]])+fun[[#This Row],[ScreenPorch]]</f>
        <v>197</v>
      </c>
      <c r="CM787">
        <v>0</v>
      </c>
      <c r="CN787" t="s">
        <v>109</v>
      </c>
      <c r="CO787">
        <f>IF(fun[[#This Row],[PoolQC]]="Ex",5,IF(fun[[#This Row],[PoolQC]]="Gd",4,IF(fun[[#This Row],[PoolQC]]="TA",3,IF(fun[[#This Row],[PoolQC]]="Fa",2,IF(fun[[#This Row],[PoolQC]]="Po",1,0)))))</f>
        <v>0</v>
      </c>
      <c r="CP787" t="s">
        <v>109</v>
      </c>
      <c r="CQ787" t="s">
        <v>109</v>
      </c>
      <c r="CR787">
        <v>0</v>
      </c>
      <c r="CS787">
        <v>9</v>
      </c>
      <c r="CT787">
        <v>2009</v>
      </c>
      <c r="CU787" t="s">
        <v>136</v>
      </c>
      <c r="CV787" t="s">
        <v>137</v>
      </c>
      <c r="CW787">
        <f>COUNTIF(fun[[#This Row],[Id]:[SaleCondition]],0)</f>
        <v>19</v>
      </c>
      <c r="CX787">
        <f>COUNTIF(fun[[#This Row],[Id]:[SaleCondition]],"NA")</f>
        <v>5</v>
      </c>
      <c r="CY78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87">
        <f>fun[NUM_ExCond]+fun[NUM_BsmtCond]+fun[NUM_GarCond]</f>
        <v>9</v>
      </c>
      <c r="DA7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7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787">
        <v>161500</v>
      </c>
    </row>
    <row r="788" spans="1:107" x14ac:dyDescent="0.25">
      <c r="A788">
        <v>787</v>
      </c>
      <c r="B788">
        <v>50</v>
      </c>
      <c r="C788" t="s">
        <v>168</v>
      </c>
      <c r="D788">
        <f>IF(fun[[#This Row],[MSZoning]]="RL",1,0)</f>
        <v>0</v>
      </c>
      <c r="E788">
        <f>IF(fun[[#This Row],[rl]]="RM",1,0)</f>
        <v>0</v>
      </c>
      <c r="F788">
        <f>IF(fun[[#This Row],[rm]]="RH",1,0)</f>
        <v>0</v>
      </c>
      <c r="G788">
        <f>IF(fun[[#This Row],[rh]]="C (all)",1,0)</f>
        <v>0</v>
      </c>
      <c r="H788">
        <v>60</v>
      </c>
      <c r="I788">
        <f>IF(fun[[#This Row],[LotFrontage]]="NA",0,fun[[#This Row],[LotFrontage]])</f>
        <v>60</v>
      </c>
      <c r="J788">
        <v>10800</v>
      </c>
      <c r="K788" t="s">
        <v>108</v>
      </c>
      <c r="L788" t="s">
        <v>109</v>
      </c>
      <c r="M788" t="s">
        <v>110</v>
      </c>
      <c r="N788" t="s">
        <v>111</v>
      </c>
      <c r="O788" t="s">
        <v>112</v>
      </c>
      <c r="P788" t="s">
        <v>113</v>
      </c>
      <c r="Q788" t="s">
        <v>114</v>
      </c>
      <c r="R788" t="s">
        <v>169</v>
      </c>
      <c r="S788" t="s">
        <v>170</v>
      </c>
      <c r="T788" t="s">
        <v>116</v>
      </c>
      <c r="U788" t="s">
        <v>117</v>
      </c>
      <c r="V788" t="s">
        <v>158</v>
      </c>
      <c r="W788">
        <v>5</v>
      </c>
      <c r="X788">
        <v>6</v>
      </c>
      <c r="Y788">
        <v>1915</v>
      </c>
      <c r="Z788">
        <v>1950</v>
      </c>
      <c r="AA788" t="s">
        <v>119</v>
      </c>
      <c r="AB788" t="s">
        <v>120</v>
      </c>
      <c r="AC788" t="s">
        <v>142</v>
      </c>
      <c r="AD788" t="s">
        <v>142</v>
      </c>
      <c r="AE788" t="s">
        <v>143</v>
      </c>
      <c r="AF788">
        <v>0</v>
      </c>
      <c r="AG788" t="s">
        <v>124</v>
      </c>
      <c r="AH788">
        <f>IF(fun[[#This Row],[ExterQual]]="Ex",5,IF(fun[[#This Row],[ExterQual]]="Gd",4,IF(fun[[#This Row],[ExterQual]]="TA",3,IF(fun[[#This Row],[ExterQual]]="Fa",2,1))))</f>
        <v>3</v>
      </c>
      <c r="AI788" t="s">
        <v>123</v>
      </c>
      <c r="AJ788">
        <f>IF(fun[[#This Row],[ExterCond]]="Ex",5,IF(fun[[#This Row],[ExterCond]]="Gd",4,IF(fun[[#This Row],[ExterCond]]="TA",3,IF(fun[[#This Row],[ExterCond]]="Fa",2,1))))</f>
        <v>4</v>
      </c>
      <c r="AK788" t="s">
        <v>125</v>
      </c>
      <c r="AL788" t="s">
        <v>173</v>
      </c>
      <c r="AM788">
        <f>IF(fun[[#This Row],[BsmtQual]]="Ex",5,IF(fun[[#This Row],[BsmtQual]]="Gd",4,IF(fun[[#This Row],[BsmtQual]]="TA",3,IF(fun[[#This Row],[BsmtQual]]="Fa",2,IF(fun[[#This Row],[BsmtQual]]="Po",1,0)))))</f>
        <v>2</v>
      </c>
      <c r="AN788" t="s">
        <v>124</v>
      </c>
      <c r="AO788">
        <f>IF(fun[[#This Row],[BsmtCond]]="Ex",5,IF(fun[[#This Row],[BsmtCond]]="Gd",4,IF(fun[[#This Row],[BsmtCond]]="TA",3,IF(fun[[#This Row],[BsmtCond]]="Fa",2,IF(fun[[#This Row],[BsmtCond]]="Po",1,0)))))</f>
        <v>3</v>
      </c>
      <c r="AP788" t="s">
        <v>126</v>
      </c>
      <c r="AQ788">
        <f>IF(fun[[#This Row],[BsmtExposure]]="Gd",3,IF(fun[[#This Row],[BsmtExposure]]="Av",2,IF(fun[[#This Row],[BsmtExposure]]="Mn",1,0)))</f>
        <v>0</v>
      </c>
      <c r="AR788" t="s">
        <v>198</v>
      </c>
      <c r="AS788">
        <v>686</v>
      </c>
      <c r="AT788" t="s">
        <v>128</v>
      </c>
      <c r="AU788">
        <v>0</v>
      </c>
      <c r="AV788">
        <v>0</v>
      </c>
      <c r="AW788">
        <v>686</v>
      </c>
      <c r="AX788" t="s">
        <v>129</v>
      </c>
      <c r="AY788" t="s">
        <v>124</v>
      </c>
      <c r="AZ788">
        <f>IF(fun[[#This Row],[HeatingQC]]="Ex",5,IF(fun[[#This Row],[HeatingQC]]="Gd",4,IF(fun[[#This Row],[HeatingQC]]="TA",3,IF(fun[[#This Row],[HeatingQC]]="Fa",2,IF(fun[[#This Row],[HeatingQC]]="Po",1,0)))))</f>
        <v>3</v>
      </c>
      <c r="BA788" t="s">
        <v>131</v>
      </c>
      <c r="BB788" t="s">
        <v>132</v>
      </c>
      <c r="BC788">
        <v>966</v>
      </c>
      <c r="BD788">
        <v>686</v>
      </c>
      <c r="BE788">
        <v>0</v>
      </c>
      <c r="BF788">
        <v>1652</v>
      </c>
      <c r="BG788">
        <f>LOG(fun[[#This Row],[GrLivArea]])</f>
        <v>3.2180100429843632</v>
      </c>
      <c r="BH788">
        <v>1</v>
      </c>
      <c r="BI788">
        <v>0</v>
      </c>
      <c r="BJ788">
        <f>fun[[#This Row],[BsmtFullBath]]+(0.5*fun[[#This Row],[BsmtHalfBath]])</f>
        <v>1</v>
      </c>
      <c r="BK788">
        <v>2</v>
      </c>
      <c r="BL788">
        <v>0</v>
      </c>
      <c r="BM788">
        <f>fun[[#This Row],[HalfBath]]+fun[[#This Row],[TOTBaseBath]]+fun[[#This Row],[FullBath]]</f>
        <v>3</v>
      </c>
      <c r="BN788">
        <v>4</v>
      </c>
      <c r="BO788">
        <v>1</v>
      </c>
      <c r="BP788" t="s">
        <v>124</v>
      </c>
      <c r="BQ788">
        <f>IF(fun[[#This Row],[KitchenQual]]="Ex",5,IF(fun[[#This Row],[KitchenQual]]="Gd",4,IF(fun[[#This Row],[KitchenQual]]="TA",3,IF(fun[[#This Row],[KitchenQual]]="Fa",2,0))))</f>
        <v>3</v>
      </c>
      <c r="BR788">
        <v>7</v>
      </c>
      <c r="BS788" t="s">
        <v>133</v>
      </c>
      <c r="BT788">
        <v>0</v>
      </c>
      <c r="BU788" t="s">
        <v>109</v>
      </c>
      <c r="BV788">
        <f>IF(fun[[#This Row],[FireplaceQu]]="Ex",5,IF(fun[[#This Row],[FireplaceQu]]="Gd",4,IF(fun[[#This Row],[FireplaceQu]]="TA",3,IF(fun[[#This Row],[FireplaceQu]]="Fa",2,0))))</f>
        <v>0</v>
      </c>
      <c r="BW788" t="s">
        <v>153</v>
      </c>
      <c r="BX788">
        <v>1961</v>
      </c>
      <c r="BY788" t="s">
        <v>128</v>
      </c>
      <c r="BZ788">
        <v>1</v>
      </c>
      <c r="CA788">
        <v>416</v>
      </c>
      <c r="CB788" t="s">
        <v>124</v>
      </c>
      <c r="CC788">
        <f>IF(fun[[#This Row],[GarageQual]]="Ex",5,IF(fun[[#This Row],[GarageQual]]="Gd",4,IF(fun[[#This Row],[GarageQual]]="TA",3,IF(fun[[#This Row],[GarageQual]]="Fa",2,IF(fun[[#This Row],[GarageQual]]="Po",1,0)))))</f>
        <v>3</v>
      </c>
      <c r="CD788" t="s">
        <v>124</v>
      </c>
      <c r="CE788">
        <f>IF(fun[[#This Row],[GarageCond]]="Ex",5,IF(fun[[#This Row],[GarageCond]]="Gd",4,IF(fun[[#This Row],[GarageCond]]="TA",3,IF(fun[[#This Row],[GarageCond]]="Fa",2,IF(fun[[#This Row],[GarageCond]]="Po",1,0)))))</f>
        <v>3</v>
      </c>
      <c r="CF788" t="s">
        <v>131</v>
      </c>
      <c r="CG788">
        <v>0</v>
      </c>
      <c r="CH788">
        <v>0</v>
      </c>
      <c r="CI788">
        <v>196</v>
      </c>
      <c r="CJ788">
        <v>0</v>
      </c>
      <c r="CK788">
        <v>0</v>
      </c>
      <c r="CL788">
        <f>(0.5*fun[[#This Row],[WoodDeckSF]])+fun[[#This Row],[OpenPorchSF]]+(2*fun[[#This Row],[EnclosedPorch]])+(1.5*fun[[#This Row],[3SsnPorch]])+fun[[#This Row],[ScreenPorch]]</f>
        <v>392</v>
      </c>
      <c r="CM788">
        <v>0</v>
      </c>
      <c r="CN788" t="s">
        <v>109</v>
      </c>
      <c r="CO788">
        <f>IF(fun[[#This Row],[PoolQC]]="Ex",5,IF(fun[[#This Row],[PoolQC]]="Gd",4,IF(fun[[#This Row],[PoolQC]]="TA",3,IF(fun[[#This Row],[PoolQC]]="Fa",2,IF(fun[[#This Row],[PoolQC]]="Po",1,0)))))</f>
        <v>0</v>
      </c>
      <c r="CP788" t="s">
        <v>109</v>
      </c>
      <c r="CQ788" t="s">
        <v>161</v>
      </c>
      <c r="CR788">
        <v>1200</v>
      </c>
      <c r="CS788">
        <v>6</v>
      </c>
      <c r="CT788">
        <v>2010</v>
      </c>
      <c r="CU788" t="s">
        <v>136</v>
      </c>
      <c r="CV788" t="s">
        <v>137</v>
      </c>
      <c r="CW788">
        <f>COUNTIF(fun[[#This Row],[Id]:[SaleCondition]],0)</f>
        <v>19</v>
      </c>
      <c r="CX788">
        <f>COUNTIF(fun[[#This Row],[Id]:[SaleCondition]],"NA")</f>
        <v>4</v>
      </c>
      <c r="CY788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788">
        <f>fun[NUM_ExCond]+fun[NUM_BsmtCond]+fun[NUM_GarCond]</f>
        <v>10</v>
      </c>
      <c r="DA7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7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52.25</v>
      </c>
      <c r="DC788">
        <v>139000</v>
      </c>
    </row>
    <row r="789" spans="1:107" x14ac:dyDescent="0.25">
      <c r="A789">
        <v>788</v>
      </c>
      <c r="B789">
        <v>60</v>
      </c>
      <c r="C789" t="s">
        <v>107</v>
      </c>
      <c r="D789">
        <f>IF(fun[[#This Row],[MSZoning]]="RL",1,0)</f>
        <v>1</v>
      </c>
      <c r="E789">
        <f>IF(fun[[#This Row],[rl]]="RM",1,0)</f>
        <v>0</v>
      </c>
      <c r="F789">
        <f>IF(fun[[#This Row],[rm]]="RH",1,0)</f>
        <v>0</v>
      </c>
      <c r="G789">
        <f>IF(fun[[#This Row],[rh]]="C (all)",1,0)</f>
        <v>0</v>
      </c>
      <c r="H789">
        <v>76</v>
      </c>
      <c r="I789">
        <f>IF(fun[[#This Row],[LotFrontage]]="NA",0,fun[[#This Row],[LotFrontage]])</f>
        <v>76</v>
      </c>
      <c r="J789">
        <v>10142</v>
      </c>
      <c r="K789" t="s">
        <v>108</v>
      </c>
      <c r="L789" t="s">
        <v>109</v>
      </c>
      <c r="M789" t="s">
        <v>146</v>
      </c>
      <c r="N789" t="s">
        <v>111</v>
      </c>
      <c r="O789" t="s">
        <v>112</v>
      </c>
      <c r="P789" t="s">
        <v>113</v>
      </c>
      <c r="Q789" t="s">
        <v>114</v>
      </c>
      <c r="R789" t="s">
        <v>196</v>
      </c>
      <c r="S789" t="s">
        <v>116</v>
      </c>
      <c r="T789" t="s">
        <v>116</v>
      </c>
      <c r="U789" t="s">
        <v>117</v>
      </c>
      <c r="V789" t="s">
        <v>118</v>
      </c>
      <c r="W789">
        <v>7</v>
      </c>
      <c r="X789">
        <v>5</v>
      </c>
      <c r="Y789">
        <v>2004</v>
      </c>
      <c r="Z789">
        <v>2004</v>
      </c>
      <c r="AA789" t="s">
        <v>119</v>
      </c>
      <c r="AB789" t="s">
        <v>120</v>
      </c>
      <c r="AC789" t="s">
        <v>121</v>
      </c>
      <c r="AD789" t="s">
        <v>121</v>
      </c>
      <c r="AE789" t="s">
        <v>143</v>
      </c>
      <c r="AF789">
        <v>0</v>
      </c>
      <c r="AG789" t="s">
        <v>123</v>
      </c>
      <c r="AH789">
        <f>IF(fun[[#This Row],[ExterQual]]="Ex",5,IF(fun[[#This Row],[ExterQual]]="Gd",4,IF(fun[[#This Row],[ExterQual]]="TA",3,IF(fun[[#This Row],[ExterQual]]="Fa",2,1))))</f>
        <v>4</v>
      </c>
      <c r="AI789" t="s">
        <v>124</v>
      </c>
      <c r="AJ789">
        <f>IF(fun[[#This Row],[ExterCond]]="Ex",5,IF(fun[[#This Row],[ExterCond]]="Gd",4,IF(fun[[#This Row],[ExterCond]]="TA",3,IF(fun[[#This Row],[ExterCond]]="Fa",2,1))))</f>
        <v>3</v>
      </c>
      <c r="AK789" t="s">
        <v>125</v>
      </c>
      <c r="AL789" t="s">
        <v>123</v>
      </c>
      <c r="AM789">
        <f>IF(fun[[#This Row],[BsmtQual]]="Ex",5,IF(fun[[#This Row],[BsmtQual]]="Gd",4,IF(fun[[#This Row],[BsmtQual]]="TA",3,IF(fun[[#This Row],[BsmtQual]]="Fa",2,IF(fun[[#This Row],[BsmtQual]]="Po",1,0)))))</f>
        <v>4</v>
      </c>
      <c r="AN789" t="s">
        <v>124</v>
      </c>
      <c r="AO789">
        <f>IF(fun[[#This Row],[BsmtCond]]="Ex",5,IF(fun[[#This Row],[BsmtCond]]="Gd",4,IF(fun[[#This Row],[BsmtCond]]="TA",3,IF(fun[[#This Row],[BsmtCond]]="Fa",2,IF(fun[[#This Row],[BsmtCond]]="Po",1,0)))))</f>
        <v>3</v>
      </c>
      <c r="AP789" t="s">
        <v>126</v>
      </c>
      <c r="AQ789">
        <f>IF(fun[[#This Row],[BsmtExposure]]="Gd",3,IF(fun[[#This Row],[BsmtExposure]]="Av",2,IF(fun[[#This Row],[BsmtExposure]]="Mn",1,0)))</f>
        <v>0</v>
      </c>
      <c r="AR789" t="s">
        <v>127</v>
      </c>
      <c r="AS789">
        <v>656</v>
      </c>
      <c r="AT789" t="s">
        <v>128</v>
      </c>
      <c r="AU789">
        <v>0</v>
      </c>
      <c r="AV789">
        <v>300</v>
      </c>
      <c r="AW789">
        <v>956</v>
      </c>
      <c r="AX789" t="s">
        <v>129</v>
      </c>
      <c r="AY789" t="s">
        <v>130</v>
      </c>
      <c r="AZ789">
        <f>IF(fun[[#This Row],[HeatingQC]]="Ex",5,IF(fun[[#This Row],[HeatingQC]]="Gd",4,IF(fun[[#This Row],[HeatingQC]]="TA",3,IF(fun[[#This Row],[HeatingQC]]="Fa",2,IF(fun[[#This Row],[HeatingQC]]="Po",1,0)))))</f>
        <v>5</v>
      </c>
      <c r="BA789" t="s">
        <v>131</v>
      </c>
      <c r="BB789" t="s">
        <v>132</v>
      </c>
      <c r="BC789">
        <v>956</v>
      </c>
      <c r="BD789">
        <v>1128</v>
      </c>
      <c r="BE789">
        <v>0</v>
      </c>
      <c r="BF789">
        <v>2084</v>
      </c>
      <c r="BG789">
        <f>LOG(fun[[#This Row],[GrLivArea]])</f>
        <v>3.3188977146274867</v>
      </c>
      <c r="BH789">
        <v>1</v>
      </c>
      <c r="BI789">
        <v>0</v>
      </c>
      <c r="BJ789">
        <f>fun[[#This Row],[BsmtFullBath]]+(0.5*fun[[#This Row],[BsmtHalfBath]])</f>
        <v>1</v>
      </c>
      <c r="BK789">
        <v>2</v>
      </c>
      <c r="BL789">
        <v>1</v>
      </c>
      <c r="BM789">
        <f>fun[[#This Row],[HalfBath]]+fun[[#This Row],[TOTBaseBath]]+fun[[#This Row],[FullBath]]</f>
        <v>4</v>
      </c>
      <c r="BN789">
        <v>4</v>
      </c>
      <c r="BO789">
        <v>1</v>
      </c>
      <c r="BP789" t="s">
        <v>123</v>
      </c>
      <c r="BQ789">
        <f>IF(fun[[#This Row],[KitchenQual]]="Ex",5,IF(fun[[#This Row],[KitchenQual]]="Gd",4,IF(fun[[#This Row],[KitchenQual]]="TA",3,IF(fun[[#This Row],[KitchenQual]]="Fa",2,0))))</f>
        <v>4</v>
      </c>
      <c r="BR789">
        <v>8</v>
      </c>
      <c r="BS789" t="s">
        <v>133</v>
      </c>
      <c r="BT789">
        <v>0</v>
      </c>
      <c r="BU789" t="s">
        <v>109</v>
      </c>
      <c r="BV789">
        <f>IF(fun[[#This Row],[FireplaceQu]]="Ex",5,IF(fun[[#This Row],[FireplaceQu]]="Gd",4,IF(fun[[#This Row],[FireplaceQu]]="TA",3,IF(fun[[#This Row],[FireplaceQu]]="Fa",2,0))))</f>
        <v>0</v>
      </c>
      <c r="BW789" t="s">
        <v>182</v>
      </c>
      <c r="BX789">
        <v>2004</v>
      </c>
      <c r="BY789" t="s">
        <v>135</v>
      </c>
      <c r="BZ789">
        <v>2</v>
      </c>
      <c r="CA789">
        <v>618</v>
      </c>
      <c r="CB789" t="s">
        <v>124</v>
      </c>
      <c r="CC789">
        <f>IF(fun[[#This Row],[GarageQual]]="Ex",5,IF(fun[[#This Row],[GarageQual]]="Gd",4,IF(fun[[#This Row],[GarageQual]]="TA",3,IF(fun[[#This Row],[GarageQual]]="Fa",2,IF(fun[[#This Row],[GarageQual]]="Po",1,0)))))</f>
        <v>3</v>
      </c>
      <c r="CD789" t="s">
        <v>124</v>
      </c>
      <c r="CE789">
        <f>IF(fun[[#This Row],[GarageCond]]="Ex",5,IF(fun[[#This Row],[GarageCond]]="Gd",4,IF(fun[[#This Row],[GarageCond]]="TA",3,IF(fun[[#This Row],[GarageCond]]="Fa",2,IF(fun[[#This Row],[GarageCond]]="Po",1,0)))))</f>
        <v>3</v>
      </c>
      <c r="CF789" t="s">
        <v>131</v>
      </c>
      <c r="CG789">
        <v>0</v>
      </c>
      <c r="CH789">
        <v>45</v>
      </c>
      <c r="CI789">
        <v>0</v>
      </c>
      <c r="CJ789">
        <v>0</v>
      </c>
      <c r="CK789">
        <v>0</v>
      </c>
      <c r="CL789">
        <f>(0.5*fun[[#This Row],[WoodDeckSF]])+fun[[#This Row],[OpenPorchSF]]+(2*fun[[#This Row],[EnclosedPorch]])+(1.5*fun[[#This Row],[3SsnPorch]])+fun[[#This Row],[ScreenPorch]]</f>
        <v>45</v>
      </c>
      <c r="CM789">
        <v>0</v>
      </c>
      <c r="CN789" t="s">
        <v>109</v>
      </c>
      <c r="CO789">
        <f>IF(fun[[#This Row],[PoolQC]]="Ex",5,IF(fun[[#This Row],[PoolQC]]="Gd",4,IF(fun[[#This Row],[PoolQC]]="TA",3,IF(fun[[#This Row],[PoolQC]]="Fa",2,IF(fun[[#This Row],[PoolQC]]="Po",1,0)))))</f>
        <v>0</v>
      </c>
      <c r="CP789" t="s">
        <v>109</v>
      </c>
      <c r="CQ789" t="s">
        <v>109</v>
      </c>
      <c r="CR789">
        <v>0</v>
      </c>
      <c r="CS789">
        <v>1</v>
      </c>
      <c r="CT789">
        <v>2010</v>
      </c>
      <c r="CU789" t="s">
        <v>136</v>
      </c>
      <c r="CV789" t="s">
        <v>137</v>
      </c>
      <c r="CW789">
        <f>COUNTIF(fun[[#This Row],[Id]:[SaleCondition]],0)</f>
        <v>17</v>
      </c>
      <c r="CX789">
        <f>COUNTIF(fun[[#This Row],[Id]:[SaleCondition]],"NA")</f>
        <v>5</v>
      </c>
      <c r="CY78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789">
        <f>fun[NUM_ExCond]+fun[NUM_BsmtCond]+fun[NUM_GarCond]</f>
        <v>9</v>
      </c>
      <c r="DA7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7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789">
        <v>233000</v>
      </c>
    </row>
    <row r="790" spans="1:107" x14ac:dyDescent="0.25">
      <c r="A790">
        <v>789</v>
      </c>
      <c r="B790">
        <v>20</v>
      </c>
      <c r="C790" t="s">
        <v>168</v>
      </c>
      <c r="D790">
        <f>IF(fun[[#This Row],[MSZoning]]="RL",1,0)</f>
        <v>0</v>
      </c>
      <c r="E790">
        <f>IF(fun[[#This Row],[rl]]="RM",1,0)</f>
        <v>0</v>
      </c>
      <c r="F790">
        <f>IF(fun[[#This Row],[rm]]="RH",1,0)</f>
        <v>0</v>
      </c>
      <c r="G790">
        <f>IF(fun[[#This Row],[rh]]="C (all)",1,0)</f>
        <v>0</v>
      </c>
      <c r="H790">
        <v>50</v>
      </c>
      <c r="I790">
        <f>IF(fun[[#This Row],[LotFrontage]]="NA",0,fun[[#This Row],[LotFrontage]])</f>
        <v>50</v>
      </c>
      <c r="J790">
        <v>6000</v>
      </c>
      <c r="K790" t="s">
        <v>108</v>
      </c>
      <c r="L790" t="s">
        <v>109</v>
      </c>
      <c r="M790" t="s">
        <v>110</v>
      </c>
      <c r="N790" t="s">
        <v>111</v>
      </c>
      <c r="O790" t="s">
        <v>112</v>
      </c>
      <c r="P790" t="s">
        <v>148</v>
      </c>
      <c r="Q790" t="s">
        <v>114</v>
      </c>
      <c r="R790" t="s">
        <v>169</v>
      </c>
      <c r="S790" t="s">
        <v>116</v>
      </c>
      <c r="T790" t="s">
        <v>116</v>
      </c>
      <c r="U790" t="s">
        <v>117</v>
      </c>
      <c r="V790" t="s">
        <v>141</v>
      </c>
      <c r="W790">
        <v>4</v>
      </c>
      <c r="X790">
        <v>7</v>
      </c>
      <c r="Y790">
        <v>1954</v>
      </c>
      <c r="Z790">
        <v>2000</v>
      </c>
      <c r="AA790" t="s">
        <v>119</v>
      </c>
      <c r="AB790" t="s">
        <v>120</v>
      </c>
      <c r="AC790" t="s">
        <v>142</v>
      </c>
      <c r="AD790" t="s">
        <v>142</v>
      </c>
      <c r="AE790" t="s">
        <v>143</v>
      </c>
      <c r="AF790">
        <v>0</v>
      </c>
      <c r="AG790" t="s">
        <v>124</v>
      </c>
      <c r="AH790">
        <f>IF(fun[[#This Row],[ExterQual]]="Ex",5,IF(fun[[#This Row],[ExterQual]]="Gd",4,IF(fun[[#This Row],[ExterQual]]="TA",3,IF(fun[[#This Row],[ExterQual]]="Fa",2,1))))</f>
        <v>3</v>
      </c>
      <c r="AI790" t="s">
        <v>124</v>
      </c>
      <c r="AJ790">
        <f>IF(fun[[#This Row],[ExterCond]]="Ex",5,IF(fun[[#This Row],[ExterCond]]="Gd",4,IF(fun[[#This Row],[ExterCond]]="TA",3,IF(fun[[#This Row],[ExterCond]]="Fa",2,1))))</f>
        <v>3</v>
      </c>
      <c r="AK790" t="s">
        <v>144</v>
      </c>
      <c r="AL790" t="s">
        <v>124</v>
      </c>
      <c r="AM790">
        <f>IF(fun[[#This Row],[BsmtQual]]="Ex",5,IF(fun[[#This Row],[BsmtQual]]="Gd",4,IF(fun[[#This Row],[BsmtQual]]="TA",3,IF(fun[[#This Row],[BsmtQual]]="Fa",2,IF(fun[[#This Row],[BsmtQual]]="Po",1,0)))))</f>
        <v>3</v>
      </c>
      <c r="AN790" t="s">
        <v>124</v>
      </c>
      <c r="AO790">
        <f>IF(fun[[#This Row],[BsmtCond]]="Ex",5,IF(fun[[#This Row],[BsmtCond]]="Gd",4,IF(fun[[#This Row],[BsmtCond]]="TA",3,IF(fun[[#This Row],[BsmtCond]]="Fa",2,IF(fun[[#This Row],[BsmtCond]]="Po",1,0)))))</f>
        <v>3</v>
      </c>
      <c r="AP790" t="s">
        <v>126</v>
      </c>
      <c r="AQ790">
        <f>IF(fun[[#This Row],[BsmtExposure]]="Gd",3,IF(fun[[#This Row],[BsmtExposure]]="Av",2,IF(fun[[#This Row],[BsmtExposure]]="Mn",1,0)))</f>
        <v>0</v>
      </c>
      <c r="AR790" t="s">
        <v>128</v>
      </c>
      <c r="AS790">
        <v>0</v>
      </c>
      <c r="AT790" t="s">
        <v>128</v>
      </c>
      <c r="AU790">
        <v>0</v>
      </c>
      <c r="AV790">
        <v>901</v>
      </c>
      <c r="AW790">
        <v>901</v>
      </c>
      <c r="AX790" t="s">
        <v>129</v>
      </c>
      <c r="AY790" t="s">
        <v>130</v>
      </c>
      <c r="AZ790">
        <f>IF(fun[[#This Row],[HeatingQC]]="Ex",5,IF(fun[[#This Row],[HeatingQC]]="Gd",4,IF(fun[[#This Row],[HeatingQC]]="TA",3,IF(fun[[#This Row],[HeatingQC]]="Fa",2,IF(fun[[#This Row],[HeatingQC]]="Po",1,0)))))</f>
        <v>5</v>
      </c>
      <c r="BA790" t="s">
        <v>131</v>
      </c>
      <c r="BB790" t="s">
        <v>132</v>
      </c>
      <c r="BC790">
        <v>901</v>
      </c>
      <c r="BD790">
        <v>0</v>
      </c>
      <c r="BE790">
        <v>0</v>
      </c>
      <c r="BF790">
        <v>901</v>
      </c>
      <c r="BG790">
        <f>LOG(fun[[#This Row],[GrLivArea]])</f>
        <v>2.9547247909790628</v>
      </c>
      <c r="BH790">
        <v>0</v>
      </c>
      <c r="BI790">
        <v>0</v>
      </c>
      <c r="BJ790">
        <f>fun[[#This Row],[BsmtFullBath]]+(0.5*fun[[#This Row],[BsmtHalfBath]])</f>
        <v>0</v>
      </c>
      <c r="BK790">
        <v>1</v>
      </c>
      <c r="BL790">
        <v>0</v>
      </c>
      <c r="BM790">
        <f>fun[[#This Row],[HalfBath]]+fun[[#This Row],[TOTBaseBath]]+fun[[#This Row],[FullBath]]</f>
        <v>1</v>
      </c>
      <c r="BN790">
        <v>2</v>
      </c>
      <c r="BO790">
        <v>1</v>
      </c>
      <c r="BP790" t="s">
        <v>124</v>
      </c>
      <c r="BQ790">
        <f>IF(fun[[#This Row],[KitchenQual]]="Ex",5,IF(fun[[#This Row],[KitchenQual]]="Gd",4,IF(fun[[#This Row],[KitchenQual]]="TA",3,IF(fun[[#This Row],[KitchenQual]]="Fa",2,0))))</f>
        <v>3</v>
      </c>
      <c r="BR790">
        <v>4</v>
      </c>
      <c r="BS790" t="s">
        <v>133</v>
      </c>
      <c r="BT790">
        <v>0</v>
      </c>
      <c r="BU790" t="s">
        <v>109</v>
      </c>
      <c r="BV790">
        <f>IF(fun[[#This Row],[FireplaceQu]]="Ex",5,IF(fun[[#This Row],[FireplaceQu]]="Gd",4,IF(fun[[#This Row],[FireplaceQu]]="TA",3,IF(fun[[#This Row],[FireplaceQu]]="Fa",2,0))))</f>
        <v>0</v>
      </c>
      <c r="BW790" t="s">
        <v>153</v>
      </c>
      <c r="BX790">
        <v>1954</v>
      </c>
      <c r="BY790" t="s">
        <v>128</v>
      </c>
      <c r="BZ790">
        <v>1</v>
      </c>
      <c r="CA790">
        <v>281</v>
      </c>
      <c r="CB790" t="s">
        <v>173</v>
      </c>
      <c r="CC790">
        <f>IF(fun[[#This Row],[GarageQual]]="Ex",5,IF(fun[[#This Row],[GarageQual]]="Gd",4,IF(fun[[#This Row],[GarageQual]]="TA",3,IF(fun[[#This Row],[GarageQual]]="Fa",2,IF(fun[[#This Row],[GarageQual]]="Po",1,0)))))</f>
        <v>2</v>
      </c>
      <c r="CD790" t="s">
        <v>124</v>
      </c>
      <c r="CE790">
        <f>IF(fun[[#This Row],[GarageCond]]="Ex",5,IF(fun[[#This Row],[GarageCond]]="Gd",4,IF(fun[[#This Row],[GarageCond]]="TA",3,IF(fun[[#This Row],[GarageCond]]="Fa",2,IF(fun[[#This Row],[GarageCond]]="Po",1,0)))))</f>
        <v>3</v>
      </c>
      <c r="CF790" t="s">
        <v>131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f>(0.5*fun[[#This Row],[WoodDeckSF]])+fun[[#This Row],[OpenPorchSF]]+(2*fun[[#This Row],[EnclosedPorch]])+(1.5*fun[[#This Row],[3SsnPorch]])+fun[[#This Row],[ScreenPorch]]</f>
        <v>0</v>
      </c>
      <c r="CM790">
        <v>0</v>
      </c>
      <c r="CN790" t="s">
        <v>109</v>
      </c>
      <c r="CO790">
        <f>IF(fun[[#This Row],[PoolQC]]="Ex",5,IF(fun[[#This Row],[PoolQC]]="Gd",4,IF(fun[[#This Row],[PoolQC]]="TA",3,IF(fun[[#This Row],[PoolQC]]="Fa",2,IF(fun[[#This Row],[PoolQC]]="Po",1,0)))))</f>
        <v>0</v>
      </c>
      <c r="CP790" t="s">
        <v>109</v>
      </c>
      <c r="CQ790" t="s">
        <v>109</v>
      </c>
      <c r="CR790">
        <v>0</v>
      </c>
      <c r="CS790">
        <v>8</v>
      </c>
      <c r="CT790">
        <v>2008</v>
      </c>
      <c r="CU790" t="s">
        <v>136</v>
      </c>
      <c r="CV790" t="s">
        <v>137</v>
      </c>
      <c r="CW790">
        <f>COUNTIF(fun[[#This Row],[Id]:[SaleCondition]],0)</f>
        <v>25</v>
      </c>
      <c r="CX790">
        <f>COUNTIF(fun[[#This Row],[Id]:[SaleCondition]],"NA")</f>
        <v>5</v>
      </c>
      <c r="CY790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790">
        <f>fun[NUM_ExCond]+fun[NUM_BsmtCond]+fun[NUM_GarCond]</f>
        <v>9</v>
      </c>
      <c r="DA7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7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790">
        <v>107900</v>
      </c>
    </row>
    <row r="791" spans="1:107" x14ac:dyDescent="0.25">
      <c r="A791">
        <v>790</v>
      </c>
      <c r="B791">
        <v>60</v>
      </c>
      <c r="C791" t="s">
        <v>107</v>
      </c>
      <c r="D791">
        <f>IF(fun[[#This Row],[MSZoning]]="RL",1,0)</f>
        <v>1</v>
      </c>
      <c r="E791">
        <f>IF(fun[[#This Row],[rl]]="RM",1,0)</f>
        <v>0</v>
      </c>
      <c r="F791">
        <f>IF(fun[[#This Row],[rm]]="RH",1,0)</f>
        <v>0</v>
      </c>
      <c r="G791">
        <f>IF(fun[[#This Row],[rh]]="C (all)",1,0)</f>
        <v>0</v>
      </c>
      <c r="H791" t="s">
        <v>109</v>
      </c>
      <c r="I791">
        <f>IF(fun[[#This Row],[LotFrontage]]="NA",0,fun[[#This Row],[LotFrontage]])</f>
        <v>0</v>
      </c>
      <c r="J791">
        <v>12205</v>
      </c>
      <c r="K791" t="s">
        <v>108</v>
      </c>
      <c r="L791" t="s">
        <v>109</v>
      </c>
      <c r="M791" t="s">
        <v>146</v>
      </c>
      <c r="N791" t="s">
        <v>221</v>
      </c>
      <c r="O791" t="s">
        <v>112</v>
      </c>
      <c r="P791" t="s">
        <v>113</v>
      </c>
      <c r="Q791" t="s">
        <v>114</v>
      </c>
      <c r="R791" t="s">
        <v>231</v>
      </c>
      <c r="S791" t="s">
        <v>116</v>
      </c>
      <c r="T791" t="s">
        <v>116</v>
      </c>
      <c r="U791" t="s">
        <v>117</v>
      </c>
      <c r="V791" t="s">
        <v>118</v>
      </c>
      <c r="W791">
        <v>6</v>
      </c>
      <c r="X791">
        <v>8</v>
      </c>
      <c r="Y791">
        <v>1966</v>
      </c>
      <c r="Z791">
        <v>2007</v>
      </c>
      <c r="AA791" t="s">
        <v>119</v>
      </c>
      <c r="AB791" t="s">
        <v>120</v>
      </c>
      <c r="AC791" t="s">
        <v>166</v>
      </c>
      <c r="AD791" t="s">
        <v>166</v>
      </c>
      <c r="AE791" t="s">
        <v>122</v>
      </c>
      <c r="AF791">
        <v>157</v>
      </c>
      <c r="AG791" t="s">
        <v>124</v>
      </c>
      <c r="AH791">
        <f>IF(fun[[#This Row],[ExterQual]]="Ex",5,IF(fun[[#This Row],[ExterQual]]="Gd",4,IF(fun[[#This Row],[ExterQual]]="TA",3,IF(fun[[#This Row],[ExterQual]]="Fa",2,1))))</f>
        <v>3</v>
      </c>
      <c r="AI791" t="s">
        <v>124</v>
      </c>
      <c r="AJ791">
        <f>IF(fun[[#This Row],[ExterCond]]="Ex",5,IF(fun[[#This Row],[ExterCond]]="Gd",4,IF(fun[[#This Row],[ExterCond]]="TA",3,IF(fun[[#This Row],[ExterCond]]="Fa",2,1))))</f>
        <v>3</v>
      </c>
      <c r="AK791" t="s">
        <v>144</v>
      </c>
      <c r="AL791" t="s">
        <v>124</v>
      </c>
      <c r="AM791">
        <f>IF(fun[[#This Row],[BsmtQual]]="Ex",5,IF(fun[[#This Row],[BsmtQual]]="Gd",4,IF(fun[[#This Row],[BsmtQual]]="TA",3,IF(fun[[#This Row],[BsmtQual]]="Fa",2,IF(fun[[#This Row],[BsmtQual]]="Po",1,0)))))</f>
        <v>3</v>
      </c>
      <c r="AN791" t="s">
        <v>173</v>
      </c>
      <c r="AO791">
        <f>IF(fun[[#This Row],[BsmtCond]]="Ex",5,IF(fun[[#This Row],[BsmtCond]]="Gd",4,IF(fun[[#This Row],[BsmtCond]]="TA",3,IF(fun[[#This Row],[BsmtCond]]="Fa",2,IF(fun[[#This Row],[BsmtCond]]="Po",1,0)))))</f>
        <v>2</v>
      </c>
      <c r="AP791" t="s">
        <v>123</v>
      </c>
      <c r="AQ791">
        <f>IF(fun[[#This Row],[BsmtExposure]]="Gd",3,IF(fun[[#This Row],[BsmtExposure]]="Av",2,IF(fun[[#This Row],[BsmtExposure]]="Mn",1,0)))</f>
        <v>3</v>
      </c>
      <c r="AR791" t="s">
        <v>198</v>
      </c>
      <c r="AS791">
        <v>568</v>
      </c>
      <c r="AT791" t="s">
        <v>128</v>
      </c>
      <c r="AU791">
        <v>0</v>
      </c>
      <c r="AV791">
        <v>264</v>
      </c>
      <c r="AW791">
        <v>832</v>
      </c>
      <c r="AX791" t="s">
        <v>129</v>
      </c>
      <c r="AY791" t="s">
        <v>123</v>
      </c>
      <c r="AZ791">
        <f>IF(fun[[#This Row],[HeatingQC]]="Ex",5,IF(fun[[#This Row],[HeatingQC]]="Gd",4,IF(fun[[#This Row],[HeatingQC]]="TA",3,IF(fun[[#This Row],[HeatingQC]]="Fa",2,IF(fun[[#This Row],[HeatingQC]]="Po",1,0)))))</f>
        <v>4</v>
      </c>
      <c r="BA791" t="s">
        <v>131</v>
      </c>
      <c r="BB791" t="s">
        <v>132</v>
      </c>
      <c r="BC791">
        <v>976</v>
      </c>
      <c r="BD791">
        <v>1111</v>
      </c>
      <c r="BE791">
        <v>0</v>
      </c>
      <c r="BF791">
        <v>2087</v>
      </c>
      <c r="BG791">
        <f>LOG(fun[[#This Row],[GrLivArea]])</f>
        <v>3.3195224490654542</v>
      </c>
      <c r="BH791">
        <v>0</v>
      </c>
      <c r="BI791">
        <v>0</v>
      </c>
      <c r="BJ791">
        <f>fun[[#This Row],[BsmtFullBath]]+(0.5*fun[[#This Row],[BsmtHalfBath]])</f>
        <v>0</v>
      </c>
      <c r="BK791">
        <v>2</v>
      </c>
      <c r="BL791">
        <v>1</v>
      </c>
      <c r="BM791">
        <f>fun[[#This Row],[HalfBath]]+fun[[#This Row],[TOTBaseBath]]+fun[[#This Row],[FullBath]]</f>
        <v>3</v>
      </c>
      <c r="BN791">
        <v>5</v>
      </c>
      <c r="BO791">
        <v>1</v>
      </c>
      <c r="BP791" t="s">
        <v>123</v>
      </c>
      <c r="BQ791">
        <f>IF(fun[[#This Row],[KitchenQual]]="Ex",5,IF(fun[[#This Row],[KitchenQual]]="Gd",4,IF(fun[[#This Row],[KitchenQual]]="TA",3,IF(fun[[#This Row],[KitchenQual]]="Fa",2,0))))</f>
        <v>4</v>
      </c>
      <c r="BR791">
        <v>9</v>
      </c>
      <c r="BS791" t="s">
        <v>133</v>
      </c>
      <c r="BT791">
        <v>0</v>
      </c>
      <c r="BU791" t="s">
        <v>109</v>
      </c>
      <c r="BV791">
        <f>IF(fun[[#This Row],[FireplaceQu]]="Ex",5,IF(fun[[#This Row],[FireplaceQu]]="Gd",4,IF(fun[[#This Row],[FireplaceQu]]="TA",3,IF(fun[[#This Row],[FireplaceQu]]="Fa",2,0))))</f>
        <v>0</v>
      </c>
      <c r="BW791" t="s">
        <v>134</v>
      </c>
      <c r="BX791">
        <v>1966</v>
      </c>
      <c r="BY791" t="s">
        <v>183</v>
      </c>
      <c r="BZ791">
        <v>2</v>
      </c>
      <c r="CA791">
        <v>444</v>
      </c>
      <c r="CB791" t="s">
        <v>124</v>
      </c>
      <c r="CC791">
        <f>IF(fun[[#This Row],[GarageQual]]="Ex",5,IF(fun[[#This Row],[GarageQual]]="Gd",4,IF(fun[[#This Row],[GarageQual]]="TA",3,IF(fun[[#This Row],[GarageQual]]="Fa",2,IF(fun[[#This Row],[GarageQual]]="Po",1,0)))))</f>
        <v>3</v>
      </c>
      <c r="CD791" t="s">
        <v>124</v>
      </c>
      <c r="CE791">
        <f>IF(fun[[#This Row],[GarageCond]]="Ex",5,IF(fun[[#This Row],[GarageCond]]="Gd",4,IF(fun[[#This Row],[GarageCond]]="TA",3,IF(fun[[#This Row],[GarageCond]]="Fa",2,IF(fun[[#This Row],[GarageCond]]="Po",1,0)))))</f>
        <v>3</v>
      </c>
      <c r="CF791" t="s">
        <v>131</v>
      </c>
      <c r="CG791">
        <v>133</v>
      </c>
      <c r="CH791">
        <v>168</v>
      </c>
      <c r="CI791">
        <v>0</v>
      </c>
      <c r="CJ791">
        <v>0</v>
      </c>
      <c r="CK791">
        <v>0</v>
      </c>
      <c r="CL791">
        <f>(0.5*fun[[#This Row],[WoodDeckSF]])+fun[[#This Row],[OpenPorchSF]]+(2*fun[[#This Row],[EnclosedPorch]])+(1.5*fun[[#This Row],[3SsnPorch]])+fun[[#This Row],[ScreenPorch]]</f>
        <v>234.5</v>
      </c>
      <c r="CM791">
        <v>0</v>
      </c>
      <c r="CN791" t="s">
        <v>109</v>
      </c>
      <c r="CO791">
        <f>IF(fun[[#This Row],[PoolQC]]="Ex",5,IF(fun[[#This Row],[PoolQC]]="Gd",4,IF(fun[[#This Row],[PoolQC]]="TA",3,IF(fun[[#This Row],[PoolQC]]="Fa",2,IF(fun[[#This Row],[PoolQC]]="Po",1,0)))))</f>
        <v>0</v>
      </c>
      <c r="CP791" t="s">
        <v>109</v>
      </c>
      <c r="CQ791" t="s">
        <v>109</v>
      </c>
      <c r="CR791">
        <v>0</v>
      </c>
      <c r="CS791">
        <v>7</v>
      </c>
      <c r="CT791">
        <v>2007</v>
      </c>
      <c r="CU791" t="s">
        <v>136</v>
      </c>
      <c r="CV791" t="s">
        <v>137</v>
      </c>
      <c r="CW791">
        <f>COUNTIF(fun[[#This Row],[Id]:[SaleCondition]],0)</f>
        <v>17</v>
      </c>
      <c r="CX791">
        <f>COUNTIF(fun[[#This Row],[Id]:[SaleCondition]],"NA")</f>
        <v>6</v>
      </c>
      <c r="CY791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791">
        <f>fun[NUM_ExCond]+fun[NUM_BsmtCond]+fun[NUM_GarCond]</f>
        <v>8</v>
      </c>
      <c r="DA7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7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</v>
      </c>
      <c r="DC791">
        <v>187500</v>
      </c>
    </row>
    <row r="792" spans="1:107" x14ac:dyDescent="0.25">
      <c r="A792">
        <v>791</v>
      </c>
      <c r="B792">
        <v>120</v>
      </c>
      <c r="C792" t="s">
        <v>107</v>
      </c>
      <c r="D792">
        <f>IF(fun[[#This Row],[MSZoning]]="RL",1,0)</f>
        <v>1</v>
      </c>
      <c r="E792">
        <f>IF(fun[[#This Row],[rl]]="RM",1,0)</f>
        <v>0</v>
      </c>
      <c r="F792">
        <f>IF(fun[[#This Row],[rm]]="RH",1,0)</f>
        <v>0</v>
      </c>
      <c r="G792">
        <f>IF(fun[[#This Row],[rh]]="C (all)",1,0)</f>
        <v>0</v>
      </c>
      <c r="H792">
        <v>43</v>
      </c>
      <c r="I792">
        <f>IF(fun[[#This Row],[LotFrontage]]="NA",0,fun[[#This Row],[LotFrontage]])</f>
        <v>43</v>
      </c>
      <c r="J792">
        <v>3182</v>
      </c>
      <c r="K792" t="s">
        <v>108</v>
      </c>
      <c r="L792" t="s">
        <v>109</v>
      </c>
      <c r="M792" t="s">
        <v>110</v>
      </c>
      <c r="N792" t="s">
        <v>111</v>
      </c>
      <c r="O792" t="s">
        <v>112</v>
      </c>
      <c r="P792" t="s">
        <v>113</v>
      </c>
      <c r="Q792" t="s">
        <v>114</v>
      </c>
      <c r="R792" t="s">
        <v>253</v>
      </c>
      <c r="S792" t="s">
        <v>116</v>
      </c>
      <c r="T792" t="s">
        <v>116</v>
      </c>
      <c r="U792" t="s">
        <v>205</v>
      </c>
      <c r="V792" t="s">
        <v>141</v>
      </c>
      <c r="W792">
        <v>7</v>
      </c>
      <c r="X792">
        <v>5</v>
      </c>
      <c r="Y792">
        <v>2005</v>
      </c>
      <c r="Z792">
        <v>2006</v>
      </c>
      <c r="AA792" t="s">
        <v>119</v>
      </c>
      <c r="AB792" t="s">
        <v>120</v>
      </c>
      <c r="AC792" t="s">
        <v>121</v>
      </c>
      <c r="AD792" t="s">
        <v>121</v>
      </c>
      <c r="AE792" t="s">
        <v>122</v>
      </c>
      <c r="AF792">
        <v>11</v>
      </c>
      <c r="AG792" t="s">
        <v>123</v>
      </c>
      <c r="AH792">
        <f>IF(fun[[#This Row],[ExterQual]]="Ex",5,IF(fun[[#This Row],[ExterQual]]="Gd",4,IF(fun[[#This Row],[ExterQual]]="TA",3,IF(fun[[#This Row],[ExterQual]]="Fa",2,1))))</f>
        <v>4</v>
      </c>
      <c r="AI792" t="s">
        <v>124</v>
      </c>
      <c r="AJ792">
        <f>IF(fun[[#This Row],[ExterCond]]="Ex",5,IF(fun[[#This Row],[ExterCond]]="Gd",4,IF(fun[[#This Row],[ExterCond]]="TA",3,IF(fun[[#This Row],[ExterCond]]="Fa",2,1))))</f>
        <v>3</v>
      </c>
      <c r="AK792" t="s">
        <v>125</v>
      </c>
      <c r="AL792" t="s">
        <v>123</v>
      </c>
      <c r="AM792">
        <f>IF(fun[[#This Row],[BsmtQual]]="Ex",5,IF(fun[[#This Row],[BsmtQual]]="Gd",4,IF(fun[[#This Row],[BsmtQual]]="TA",3,IF(fun[[#This Row],[BsmtQual]]="Fa",2,IF(fun[[#This Row],[BsmtQual]]="Po",1,0)))))</f>
        <v>4</v>
      </c>
      <c r="AN792" t="s">
        <v>124</v>
      </c>
      <c r="AO792">
        <f>IF(fun[[#This Row],[BsmtCond]]="Ex",5,IF(fun[[#This Row],[BsmtCond]]="Gd",4,IF(fun[[#This Row],[BsmtCond]]="TA",3,IF(fun[[#This Row],[BsmtCond]]="Fa",2,IF(fun[[#This Row],[BsmtCond]]="Po",1,0)))))</f>
        <v>3</v>
      </c>
      <c r="AP792" t="s">
        <v>126</v>
      </c>
      <c r="AQ792">
        <f>IF(fun[[#This Row],[BsmtExposure]]="Gd",3,IF(fun[[#This Row],[BsmtExposure]]="Av",2,IF(fun[[#This Row],[BsmtExposure]]="Mn",1,0)))</f>
        <v>0</v>
      </c>
      <c r="AR792" t="s">
        <v>127</v>
      </c>
      <c r="AS792">
        <v>16</v>
      </c>
      <c r="AT792" t="s">
        <v>128</v>
      </c>
      <c r="AU792">
        <v>0</v>
      </c>
      <c r="AV792">
        <v>1129</v>
      </c>
      <c r="AW792">
        <v>1145</v>
      </c>
      <c r="AX792" t="s">
        <v>129</v>
      </c>
      <c r="AY792" t="s">
        <v>130</v>
      </c>
      <c r="AZ792">
        <f>IF(fun[[#This Row],[HeatingQC]]="Ex",5,IF(fun[[#This Row],[HeatingQC]]="Gd",4,IF(fun[[#This Row],[HeatingQC]]="TA",3,IF(fun[[#This Row],[HeatingQC]]="Fa",2,IF(fun[[#This Row],[HeatingQC]]="Po",1,0)))))</f>
        <v>5</v>
      </c>
      <c r="BA792" t="s">
        <v>131</v>
      </c>
      <c r="BB792" t="s">
        <v>132</v>
      </c>
      <c r="BC792">
        <v>1145</v>
      </c>
      <c r="BD792">
        <v>0</v>
      </c>
      <c r="BE792">
        <v>0</v>
      </c>
      <c r="BF792">
        <v>1145</v>
      </c>
      <c r="BG792">
        <f>LOG(fun[[#This Row],[GrLivArea]])</f>
        <v>3.0588054866759067</v>
      </c>
      <c r="BH792">
        <v>0</v>
      </c>
      <c r="BI792">
        <v>0</v>
      </c>
      <c r="BJ792">
        <f>fun[[#This Row],[BsmtFullBath]]+(0.5*fun[[#This Row],[BsmtHalfBath]])</f>
        <v>0</v>
      </c>
      <c r="BK792">
        <v>2</v>
      </c>
      <c r="BL792">
        <v>0</v>
      </c>
      <c r="BM792">
        <f>fun[[#This Row],[HalfBath]]+fun[[#This Row],[TOTBaseBath]]+fun[[#This Row],[FullBath]]</f>
        <v>2</v>
      </c>
      <c r="BN792">
        <v>2</v>
      </c>
      <c r="BO792">
        <v>1</v>
      </c>
      <c r="BP792" t="s">
        <v>123</v>
      </c>
      <c r="BQ792">
        <f>IF(fun[[#This Row],[KitchenQual]]="Ex",5,IF(fun[[#This Row],[KitchenQual]]="Gd",4,IF(fun[[#This Row],[KitchenQual]]="TA",3,IF(fun[[#This Row],[KitchenQual]]="Fa",2,0))))</f>
        <v>4</v>
      </c>
      <c r="BR792">
        <v>5</v>
      </c>
      <c r="BS792" t="s">
        <v>133</v>
      </c>
      <c r="BT792">
        <v>1</v>
      </c>
      <c r="BU792" t="s">
        <v>123</v>
      </c>
      <c r="BV792">
        <f>IF(fun[[#This Row],[FireplaceQu]]="Ex",5,IF(fun[[#This Row],[FireplaceQu]]="Gd",4,IF(fun[[#This Row],[FireplaceQu]]="TA",3,IF(fun[[#This Row],[FireplaceQu]]="Fa",2,0))))</f>
        <v>4</v>
      </c>
      <c r="BW792" t="s">
        <v>134</v>
      </c>
      <c r="BX792">
        <v>2005</v>
      </c>
      <c r="BY792" t="s">
        <v>183</v>
      </c>
      <c r="BZ792">
        <v>2</v>
      </c>
      <c r="CA792">
        <v>397</v>
      </c>
      <c r="CB792" t="s">
        <v>124</v>
      </c>
      <c r="CC792">
        <f>IF(fun[[#This Row],[GarageQual]]="Ex",5,IF(fun[[#This Row],[GarageQual]]="Gd",4,IF(fun[[#This Row],[GarageQual]]="TA",3,IF(fun[[#This Row],[GarageQual]]="Fa",2,IF(fun[[#This Row],[GarageQual]]="Po",1,0)))))</f>
        <v>3</v>
      </c>
      <c r="CD792" t="s">
        <v>124</v>
      </c>
      <c r="CE792">
        <f>IF(fun[[#This Row],[GarageCond]]="Ex",5,IF(fun[[#This Row],[GarageCond]]="Gd",4,IF(fun[[#This Row],[GarageCond]]="TA",3,IF(fun[[#This Row],[GarageCond]]="Fa",2,IF(fun[[#This Row],[GarageCond]]="Po",1,0)))))</f>
        <v>3</v>
      </c>
      <c r="CF792" t="s">
        <v>131</v>
      </c>
      <c r="CG792">
        <v>100</v>
      </c>
      <c r="CH792">
        <v>16</v>
      </c>
      <c r="CI792">
        <v>0</v>
      </c>
      <c r="CJ792">
        <v>0</v>
      </c>
      <c r="CK792">
        <v>0</v>
      </c>
      <c r="CL792">
        <f>(0.5*fun[[#This Row],[WoodDeckSF]])+fun[[#This Row],[OpenPorchSF]]+(2*fun[[#This Row],[EnclosedPorch]])+(1.5*fun[[#This Row],[3SsnPorch]])+fun[[#This Row],[ScreenPorch]]</f>
        <v>66</v>
      </c>
      <c r="CM792">
        <v>0</v>
      </c>
      <c r="CN792" t="s">
        <v>109</v>
      </c>
      <c r="CO792">
        <f>IF(fun[[#This Row],[PoolQC]]="Ex",5,IF(fun[[#This Row],[PoolQC]]="Gd",4,IF(fun[[#This Row],[PoolQC]]="TA",3,IF(fun[[#This Row],[PoolQC]]="Fa",2,IF(fun[[#This Row],[PoolQC]]="Po",1,0)))))</f>
        <v>0</v>
      </c>
      <c r="CP792" t="s">
        <v>109</v>
      </c>
      <c r="CQ792" t="s">
        <v>109</v>
      </c>
      <c r="CR792">
        <v>0</v>
      </c>
      <c r="CS792">
        <v>9</v>
      </c>
      <c r="CT792">
        <v>2009</v>
      </c>
      <c r="CU792" t="s">
        <v>136</v>
      </c>
      <c r="CV792" t="s">
        <v>137</v>
      </c>
      <c r="CW792">
        <f>COUNTIF(fun[[#This Row],[Id]:[SaleCondition]],0)</f>
        <v>17</v>
      </c>
      <c r="CX792">
        <f>COUNTIF(fun[[#This Row],[Id]:[SaleCondition]],"NA")</f>
        <v>4</v>
      </c>
      <c r="CY792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792">
        <f>fun[NUM_ExCond]+fun[NUM_BsmtCond]+fun[NUM_GarCond]</f>
        <v>9</v>
      </c>
      <c r="DA7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7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792">
        <v>160200</v>
      </c>
    </row>
    <row r="793" spans="1:107" x14ac:dyDescent="0.25">
      <c r="A793">
        <v>792</v>
      </c>
      <c r="B793">
        <v>80</v>
      </c>
      <c r="C793" t="s">
        <v>107</v>
      </c>
      <c r="D793">
        <f>IF(fun[[#This Row],[MSZoning]]="RL",1,0)</f>
        <v>1</v>
      </c>
      <c r="E793">
        <f>IF(fun[[#This Row],[rl]]="RM",1,0)</f>
        <v>0</v>
      </c>
      <c r="F793">
        <f>IF(fun[[#This Row],[rm]]="RH",1,0)</f>
        <v>0</v>
      </c>
      <c r="G793">
        <f>IF(fun[[#This Row],[rh]]="C (all)",1,0)</f>
        <v>0</v>
      </c>
      <c r="H793" t="s">
        <v>109</v>
      </c>
      <c r="I793">
        <f>IF(fun[[#This Row],[LotFrontage]]="NA",0,fun[[#This Row],[LotFrontage]])</f>
        <v>0</v>
      </c>
      <c r="J793">
        <v>11333</v>
      </c>
      <c r="K793" t="s">
        <v>108</v>
      </c>
      <c r="L793" t="s">
        <v>109</v>
      </c>
      <c r="M793" t="s">
        <v>146</v>
      </c>
      <c r="N793" t="s">
        <v>111</v>
      </c>
      <c r="O793" t="s">
        <v>112</v>
      </c>
      <c r="P793" t="s">
        <v>148</v>
      </c>
      <c r="Q793" t="s">
        <v>114</v>
      </c>
      <c r="R793" t="s">
        <v>157</v>
      </c>
      <c r="S793" t="s">
        <v>116</v>
      </c>
      <c r="T793" t="s">
        <v>116</v>
      </c>
      <c r="U793" t="s">
        <v>117</v>
      </c>
      <c r="V793" t="s">
        <v>223</v>
      </c>
      <c r="W793">
        <v>6</v>
      </c>
      <c r="X793">
        <v>5</v>
      </c>
      <c r="Y793">
        <v>1976</v>
      </c>
      <c r="Z793">
        <v>1976</v>
      </c>
      <c r="AA793" t="s">
        <v>119</v>
      </c>
      <c r="AB793" t="s">
        <v>120</v>
      </c>
      <c r="AC793" t="s">
        <v>166</v>
      </c>
      <c r="AD793" t="s">
        <v>166</v>
      </c>
      <c r="AE793" t="s">
        <v>143</v>
      </c>
      <c r="AF793">
        <v>0</v>
      </c>
      <c r="AG793" t="s">
        <v>124</v>
      </c>
      <c r="AH793">
        <f>IF(fun[[#This Row],[ExterQual]]="Ex",5,IF(fun[[#This Row],[ExterQual]]="Gd",4,IF(fun[[#This Row],[ExterQual]]="TA",3,IF(fun[[#This Row],[ExterQual]]="Fa",2,1))))</f>
        <v>3</v>
      </c>
      <c r="AI793" t="s">
        <v>124</v>
      </c>
      <c r="AJ793">
        <f>IF(fun[[#This Row],[ExterCond]]="Ex",5,IF(fun[[#This Row],[ExterCond]]="Gd",4,IF(fun[[#This Row],[ExterCond]]="TA",3,IF(fun[[#This Row],[ExterCond]]="Fa",2,1))))</f>
        <v>3</v>
      </c>
      <c r="AK793" t="s">
        <v>125</v>
      </c>
      <c r="AL793" t="s">
        <v>123</v>
      </c>
      <c r="AM793">
        <f>IF(fun[[#This Row],[BsmtQual]]="Ex",5,IF(fun[[#This Row],[BsmtQual]]="Gd",4,IF(fun[[#This Row],[BsmtQual]]="TA",3,IF(fun[[#This Row],[BsmtQual]]="Fa",2,IF(fun[[#This Row],[BsmtQual]]="Po",1,0)))))</f>
        <v>4</v>
      </c>
      <c r="AN793" t="s">
        <v>124</v>
      </c>
      <c r="AO793">
        <f>IF(fun[[#This Row],[BsmtCond]]="Ex",5,IF(fun[[#This Row],[BsmtCond]]="Gd",4,IF(fun[[#This Row],[BsmtCond]]="TA",3,IF(fun[[#This Row],[BsmtCond]]="Fa",2,IF(fun[[#This Row],[BsmtCond]]="Po",1,0)))))</f>
        <v>3</v>
      </c>
      <c r="AP793" t="s">
        <v>156</v>
      </c>
      <c r="AQ793">
        <f>IF(fun[[#This Row],[BsmtExposure]]="Gd",3,IF(fun[[#This Row],[BsmtExposure]]="Av",2,IF(fun[[#This Row],[BsmtExposure]]="Mn",1,0)))</f>
        <v>2</v>
      </c>
      <c r="AR793" t="s">
        <v>145</v>
      </c>
      <c r="AS793">
        <v>539</v>
      </c>
      <c r="AT793" t="s">
        <v>128</v>
      </c>
      <c r="AU793">
        <v>0</v>
      </c>
      <c r="AV793">
        <v>490</v>
      </c>
      <c r="AW793">
        <v>1029</v>
      </c>
      <c r="AX793" t="s">
        <v>129</v>
      </c>
      <c r="AY793" t="s">
        <v>124</v>
      </c>
      <c r="AZ793">
        <f>IF(fun[[#This Row],[HeatingQC]]="Ex",5,IF(fun[[#This Row],[HeatingQC]]="Gd",4,IF(fun[[#This Row],[HeatingQC]]="TA",3,IF(fun[[#This Row],[HeatingQC]]="Fa",2,IF(fun[[#This Row],[HeatingQC]]="Po",1,0)))))</f>
        <v>3</v>
      </c>
      <c r="BA793" t="s">
        <v>131</v>
      </c>
      <c r="BB793" t="s">
        <v>132</v>
      </c>
      <c r="BC793">
        <v>1062</v>
      </c>
      <c r="BD793">
        <v>0</v>
      </c>
      <c r="BE793">
        <v>0</v>
      </c>
      <c r="BF793">
        <v>1062</v>
      </c>
      <c r="BG793">
        <f>LOG(fun[[#This Row],[GrLivArea]])</f>
        <v>3.0261245167454502</v>
      </c>
      <c r="BH793">
        <v>1</v>
      </c>
      <c r="BI793">
        <v>0</v>
      </c>
      <c r="BJ793">
        <f>fun[[#This Row],[BsmtFullBath]]+(0.5*fun[[#This Row],[BsmtHalfBath]])</f>
        <v>1</v>
      </c>
      <c r="BK793">
        <v>1</v>
      </c>
      <c r="BL793">
        <v>0</v>
      </c>
      <c r="BM793">
        <f>fun[[#This Row],[HalfBath]]+fun[[#This Row],[TOTBaseBath]]+fun[[#This Row],[FullBath]]</f>
        <v>2</v>
      </c>
      <c r="BN793">
        <v>3</v>
      </c>
      <c r="BO793">
        <v>1</v>
      </c>
      <c r="BP793" t="s">
        <v>124</v>
      </c>
      <c r="BQ793">
        <f>IF(fun[[#This Row],[KitchenQual]]="Ex",5,IF(fun[[#This Row],[KitchenQual]]="Gd",4,IF(fun[[#This Row],[KitchenQual]]="TA",3,IF(fun[[#This Row],[KitchenQual]]="Fa",2,0))))</f>
        <v>3</v>
      </c>
      <c r="BR793">
        <v>5</v>
      </c>
      <c r="BS793" t="s">
        <v>133</v>
      </c>
      <c r="BT793">
        <v>2</v>
      </c>
      <c r="BU793" t="s">
        <v>124</v>
      </c>
      <c r="BV793">
        <f>IF(fun[[#This Row],[FireplaceQu]]="Ex",5,IF(fun[[#This Row],[FireplaceQu]]="Gd",4,IF(fun[[#This Row],[FireplaceQu]]="TA",3,IF(fun[[#This Row],[FireplaceQu]]="Fa",2,0))))</f>
        <v>3</v>
      </c>
      <c r="BW793" t="s">
        <v>134</v>
      </c>
      <c r="BX793">
        <v>1976</v>
      </c>
      <c r="BY793" t="s">
        <v>135</v>
      </c>
      <c r="BZ793">
        <v>2</v>
      </c>
      <c r="CA793">
        <v>539</v>
      </c>
      <c r="CB793" t="s">
        <v>124</v>
      </c>
      <c r="CC793">
        <f>IF(fun[[#This Row],[GarageQual]]="Ex",5,IF(fun[[#This Row],[GarageQual]]="Gd",4,IF(fun[[#This Row],[GarageQual]]="TA",3,IF(fun[[#This Row],[GarageQual]]="Fa",2,IF(fun[[#This Row],[GarageQual]]="Po",1,0)))))</f>
        <v>3</v>
      </c>
      <c r="CD793" t="s">
        <v>124</v>
      </c>
      <c r="CE793">
        <f>IF(fun[[#This Row],[GarageCond]]="Ex",5,IF(fun[[#This Row],[GarageCond]]="Gd",4,IF(fun[[#This Row],[GarageCond]]="TA",3,IF(fun[[#This Row],[GarageCond]]="Fa",2,IF(fun[[#This Row],[GarageCond]]="Po",1,0)))))</f>
        <v>3</v>
      </c>
      <c r="CF793" t="s">
        <v>131</v>
      </c>
      <c r="CG793">
        <v>120</v>
      </c>
      <c r="CH793">
        <v>0</v>
      </c>
      <c r="CI793">
        <v>0</v>
      </c>
      <c r="CJ793">
        <v>0</v>
      </c>
      <c r="CK793">
        <v>0</v>
      </c>
      <c r="CL793">
        <f>(0.5*fun[[#This Row],[WoodDeckSF]])+fun[[#This Row],[OpenPorchSF]]+(2*fun[[#This Row],[EnclosedPorch]])+(1.5*fun[[#This Row],[3SsnPorch]])+fun[[#This Row],[ScreenPorch]]</f>
        <v>60</v>
      </c>
      <c r="CM793">
        <v>0</v>
      </c>
      <c r="CN793" t="s">
        <v>109</v>
      </c>
      <c r="CO793">
        <f>IF(fun[[#This Row],[PoolQC]]="Ex",5,IF(fun[[#This Row],[PoolQC]]="Gd",4,IF(fun[[#This Row],[PoolQC]]="TA",3,IF(fun[[#This Row],[PoolQC]]="Fa",2,IF(fun[[#This Row],[PoolQC]]="Po",1,0)))))</f>
        <v>0</v>
      </c>
      <c r="CP793" t="s">
        <v>109</v>
      </c>
      <c r="CQ793" t="s">
        <v>109</v>
      </c>
      <c r="CR793">
        <v>0</v>
      </c>
      <c r="CS793">
        <v>5</v>
      </c>
      <c r="CT793">
        <v>2007</v>
      </c>
      <c r="CU793" t="s">
        <v>136</v>
      </c>
      <c r="CV793" t="s">
        <v>137</v>
      </c>
      <c r="CW793">
        <f>COUNTIF(fun[[#This Row],[Id]:[SaleCondition]],0)</f>
        <v>17</v>
      </c>
      <c r="CX793">
        <f>COUNTIF(fun[[#This Row],[Id]:[SaleCondition]],"NA")</f>
        <v>5</v>
      </c>
      <c r="CY79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93">
        <f>fun[NUM_ExCond]+fun[NUM_BsmtCond]+fun[NUM_GarCond]</f>
        <v>9</v>
      </c>
      <c r="DA7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7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793">
        <v>146800</v>
      </c>
    </row>
    <row r="794" spans="1:107" x14ac:dyDescent="0.25">
      <c r="A794">
        <v>793</v>
      </c>
      <c r="B794">
        <v>60</v>
      </c>
      <c r="C794" t="s">
        <v>107</v>
      </c>
      <c r="D794">
        <f>IF(fun[[#This Row],[MSZoning]]="RL",1,0)</f>
        <v>1</v>
      </c>
      <c r="E794">
        <f>IF(fun[[#This Row],[rl]]="RM",1,0)</f>
        <v>0</v>
      </c>
      <c r="F794">
        <f>IF(fun[[#This Row],[rm]]="RH",1,0)</f>
        <v>0</v>
      </c>
      <c r="G794">
        <f>IF(fun[[#This Row],[rh]]="C (all)",1,0)</f>
        <v>0</v>
      </c>
      <c r="H794">
        <v>92</v>
      </c>
      <c r="I794">
        <f>IF(fun[[#This Row],[LotFrontage]]="NA",0,fun[[#This Row],[LotFrontage]])</f>
        <v>92</v>
      </c>
      <c r="J794">
        <v>9920</v>
      </c>
      <c r="K794" t="s">
        <v>108</v>
      </c>
      <c r="L794" t="s">
        <v>109</v>
      </c>
      <c r="M794" t="s">
        <v>146</v>
      </c>
      <c r="N794" t="s">
        <v>111</v>
      </c>
      <c r="O794" t="s">
        <v>112</v>
      </c>
      <c r="P794" t="s">
        <v>192</v>
      </c>
      <c r="Q794" t="s">
        <v>114</v>
      </c>
      <c r="R794" t="s">
        <v>155</v>
      </c>
      <c r="S794" t="s">
        <v>116</v>
      </c>
      <c r="T794" t="s">
        <v>116</v>
      </c>
      <c r="U794" t="s">
        <v>117</v>
      </c>
      <c r="V794" t="s">
        <v>118</v>
      </c>
      <c r="W794">
        <v>7</v>
      </c>
      <c r="X794">
        <v>5</v>
      </c>
      <c r="Y794">
        <v>1996</v>
      </c>
      <c r="Z794">
        <v>1997</v>
      </c>
      <c r="AA794" t="s">
        <v>119</v>
      </c>
      <c r="AB794" t="s">
        <v>120</v>
      </c>
      <c r="AC794" t="s">
        <v>142</v>
      </c>
      <c r="AD794" t="s">
        <v>142</v>
      </c>
      <c r="AE794" t="s">
        <v>143</v>
      </c>
      <c r="AF794">
        <v>0</v>
      </c>
      <c r="AG794" t="s">
        <v>123</v>
      </c>
      <c r="AH794">
        <f>IF(fun[[#This Row],[ExterQual]]="Ex",5,IF(fun[[#This Row],[ExterQual]]="Gd",4,IF(fun[[#This Row],[ExterQual]]="TA",3,IF(fun[[#This Row],[ExterQual]]="Fa",2,1))))</f>
        <v>4</v>
      </c>
      <c r="AI794" t="s">
        <v>124</v>
      </c>
      <c r="AJ794">
        <f>IF(fun[[#This Row],[ExterCond]]="Ex",5,IF(fun[[#This Row],[ExterCond]]="Gd",4,IF(fun[[#This Row],[ExterCond]]="TA",3,IF(fun[[#This Row],[ExterCond]]="Fa",2,1))))</f>
        <v>3</v>
      </c>
      <c r="AK794" t="s">
        <v>125</v>
      </c>
      <c r="AL794" t="s">
        <v>123</v>
      </c>
      <c r="AM794">
        <f>IF(fun[[#This Row],[BsmtQual]]="Ex",5,IF(fun[[#This Row],[BsmtQual]]="Gd",4,IF(fun[[#This Row],[BsmtQual]]="TA",3,IF(fun[[#This Row],[BsmtQual]]="Fa",2,IF(fun[[#This Row],[BsmtQual]]="Po",1,0)))))</f>
        <v>4</v>
      </c>
      <c r="AN794" t="s">
        <v>124</v>
      </c>
      <c r="AO794">
        <f>IF(fun[[#This Row],[BsmtCond]]="Ex",5,IF(fun[[#This Row],[BsmtCond]]="Gd",4,IF(fun[[#This Row],[BsmtCond]]="TA",3,IF(fun[[#This Row],[BsmtCond]]="Fa",2,IF(fun[[#This Row],[BsmtCond]]="Po",1,0)))))</f>
        <v>3</v>
      </c>
      <c r="AP794" t="s">
        <v>156</v>
      </c>
      <c r="AQ794">
        <f>IF(fun[[#This Row],[BsmtExposure]]="Gd",3,IF(fun[[#This Row],[BsmtExposure]]="Av",2,IF(fun[[#This Row],[BsmtExposure]]="Mn",1,0)))</f>
        <v>2</v>
      </c>
      <c r="AR794" t="s">
        <v>127</v>
      </c>
      <c r="AS794">
        <v>862</v>
      </c>
      <c r="AT794" t="s">
        <v>128</v>
      </c>
      <c r="AU794">
        <v>0</v>
      </c>
      <c r="AV794">
        <v>255</v>
      </c>
      <c r="AW794">
        <v>1117</v>
      </c>
      <c r="AX794" t="s">
        <v>129</v>
      </c>
      <c r="AY794" t="s">
        <v>130</v>
      </c>
      <c r="AZ794">
        <f>IF(fun[[#This Row],[HeatingQC]]="Ex",5,IF(fun[[#This Row],[HeatingQC]]="Gd",4,IF(fun[[#This Row],[HeatingQC]]="TA",3,IF(fun[[#This Row],[HeatingQC]]="Fa",2,IF(fun[[#This Row],[HeatingQC]]="Po",1,0)))))</f>
        <v>5</v>
      </c>
      <c r="BA794" t="s">
        <v>131</v>
      </c>
      <c r="BB794" t="s">
        <v>132</v>
      </c>
      <c r="BC794">
        <v>1127</v>
      </c>
      <c r="BD794">
        <v>886</v>
      </c>
      <c r="BE794">
        <v>0</v>
      </c>
      <c r="BF794">
        <v>2013</v>
      </c>
      <c r="BG794">
        <f>LOG(fun[[#This Row],[GrLivArea]])</f>
        <v>3.3038437748886547</v>
      </c>
      <c r="BH794">
        <v>1</v>
      </c>
      <c r="BI794">
        <v>0</v>
      </c>
      <c r="BJ794">
        <f>fun[[#This Row],[BsmtFullBath]]+(0.5*fun[[#This Row],[BsmtHalfBath]])</f>
        <v>1</v>
      </c>
      <c r="BK794">
        <v>2</v>
      </c>
      <c r="BL794">
        <v>1</v>
      </c>
      <c r="BM794">
        <f>fun[[#This Row],[HalfBath]]+fun[[#This Row],[TOTBaseBath]]+fun[[#This Row],[FullBath]]</f>
        <v>4</v>
      </c>
      <c r="BN794">
        <v>3</v>
      </c>
      <c r="BO794">
        <v>1</v>
      </c>
      <c r="BP794" t="s">
        <v>124</v>
      </c>
      <c r="BQ794">
        <f>IF(fun[[#This Row],[KitchenQual]]="Ex",5,IF(fun[[#This Row],[KitchenQual]]="Gd",4,IF(fun[[#This Row],[KitchenQual]]="TA",3,IF(fun[[#This Row],[KitchenQual]]="Fa",2,0))))</f>
        <v>3</v>
      </c>
      <c r="BR794">
        <v>8</v>
      </c>
      <c r="BS794" t="s">
        <v>133</v>
      </c>
      <c r="BT794">
        <v>1</v>
      </c>
      <c r="BU794" t="s">
        <v>124</v>
      </c>
      <c r="BV794">
        <f>IF(fun[[#This Row],[FireplaceQu]]="Ex",5,IF(fun[[#This Row],[FireplaceQu]]="Gd",4,IF(fun[[#This Row],[FireplaceQu]]="TA",3,IF(fun[[#This Row],[FireplaceQu]]="Fa",2,0))))</f>
        <v>3</v>
      </c>
      <c r="BW794" t="s">
        <v>134</v>
      </c>
      <c r="BX794">
        <v>1997</v>
      </c>
      <c r="BY794" t="s">
        <v>128</v>
      </c>
      <c r="BZ794">
        <v>2</v>
      </c>
      <c r="CA794">
        <v>455</v>
      </c>
      <c r="CB794" t="s">
        <v>124</v>
      </c>
      <c r="CC794">
        <f>IF(fun[[#This Row],[GarageQual]]="Ex",5,IF(fun[[#This Row],[GarageQual]]="Gd",4,IF(fun[[#This Row],[GarageQual]]="TA",3,IF(fun[[#This Row],[GarageQual]]="Fa",2,IF(fun[[#This Row],[GarageQual]]="Po",1,0)))))</f>
        <v>3</v>
      </c>
      <c r="CD794" t="s">
        <v>124</v>
      </c>
      <c r="CE794">
        <f>IF(fun[[#This Row],[GarageCond]]="Ex",5,IF(fun[[#This Row],[GarageCond]]="Gd",4,IF(fun[[#This Row],[GarageCond]]="TA",3,IF(fun[[#This Row],[GarageCond]]="Fa",2,IF(fun[[#This Row],[GarageCond]]="Po",1,0)))))</f>
        <v>3</v>
      </c>
      <c r="CF794" t="s">
        <v>131</v>
      </c>
      <c r="CG794">
        <v>180</v>
      </c>
      <c r="CH794">
        <v>130</v>
      </c>
      <c r="CI794">
        <v>0</v>
      </c>
      <c r="CJ794">
        <v>0</v>
      </c>
      <c r="CK794">
        <v>0</v>
      </c>
      <c r="CL794">
        <f>(0.5*fun[[#This Row],[WoodDeckSF]])+fun[[#This Row],[OpenPorchSF]]+(2*fun[[#This Row],[EnclosedPorch]])+(1.5*fun[[#This Row],[3SsnPorch]])+fun[[#This Row],[ScreenPorch]]</f>
        <v>220</v>
      </c>
      <c r="CM794">
        <v>0</v>
      </c>
      <c r="CN794" t="s">
        <v>109</v>
      </c>
      <c r="CO794">
        <f>IF(fun[[#This Row],[PoolQC]]="Ex",5,IF(fun[[#This Row],[PoolQC]]="Gd",4,IF(fun[[#This Row],[PoolQC]]="TA",3,IF(fun[[#This Row],[PoolQC]]="Fa",2,IF(fun[[#This Row],[PoolQC]]="Po",1,0)))))</f>
        <v>0</v>
      </c>
      <c r="CP794" t="s">
        <v>109</v>
      </c>
      <c r="CQ794" t="s">
        <v>109</v>
      </c>
      <c r="CR794">
        <v>0</v>
      </c>
      <c r="CS794">
        <v>6</v>
      </c>
      <c r="CT794">
        <v>2007</v>
      </c>
      <c r="CU794" t="s">
        <v>136</v>
      </c>
      <c r="CV794" t="s">
        <v>137</v>
      </c>
      <c r="CW794">
        <f>COUNTIF(fun[[#This Row],[Id]:[SaleCondition]],0)</f>
        <v>13</v>
      </c>
      <c r="CX794">
        <f>COUNTIF(fun[[#This Row],[Id]:[SaleCondition]],"NA")</f>
        <v>4</v>
      </c>
      <c r="CY794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794">
        <f>fun[NUM_ExCond]+fun[NUM_BsmtCond]+fun[NUM_GarCond]</f>
        <v>9</v>
      </c>
      <c r="DA7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7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794">
        <v>269790</v>
      </c>
    </row>
    <row r="795" spans="1:107" x14ac:dyDescent="0.25">
      <c r="A795">
        <v>794</v>
      </c>
      <c r="B795">
        <v>20</v>
      </c>
      <c r="C795" t="s">
        <v>107</v>
      </c>
      <c r="D795">
        <f>IF(fun[[#This Row],[MSZoning]]="RL",1,0)</f>
        <v>1</v>
      </c>
      <c r="E795">
        <f>IF(fun[[#This Row],[rl]]="RM",1,0)</f>
        <v>0</v>
      </c>
      <c r="F795">
        <f>IF(fun[[#This Row],[rm]]="RH",1,0)</f>
        <v>0</v>
      </c>
      <c r="G795">
        <f>IF(fun[[#This Row],[rh]]="C (all)",1,0)</f>
        <v>0</v>
      </c>
      <c r="H795">
        <v>76</v>
      </c>
      <c r="I795">
        <f>IF(fun[[#This Row],[LotFrontage]]="NA",0,fun[[#This Row],[LotFrontage]])</f>
        <v>76</v>
      </c>
      <c r="J795">
        <v>9158</v>
      </c>
      <c r="K795" t="s">
        <v>108</v>
      </c>
      <c r="L795" t="s">
        <v>109</v>
      </c>
      <c r="M795" t="s">
        <v>110</v>
      </c>
      <c r="N795" t="s">
        <v>111</v>
      </c>
      <c r="O795" t="s">
        <v>112</v>
      </c>
      <c r="P795" t="s">
        <v>113</v>
      </c>
      <c r="Q795" t="s">
        <v>114</v>
      </c>
      <c r="R795" t="s">
        <v>162</v>
      </c>
      <c r="S795" t="s">
        <v>116</v>
      </c>
      <c r="T795" t="s">
        <v>116</v>
      </c>
      <c r="U795" t="s">
        <v>117</v>
      </c>
      <c r="V795" t="s">
        <v>141</v>
      </c>
      <c r="W795">
        <v>8</v>
      </c>
      <c r="X795">
        <v>5</v>
      </c>
      <c r="Y795">
        <v>2007</v>
      </c>
      <c r="Z795">
        <v>2007</v>
      </c>
      <c r="AA795" t="s">
        <v>119</v>
      </c>
      <c r="AB795" t="s">
        <v>120</v>
      </c>
      <c r="AC795" t="s">
        <v>206</v>
      </c>
      <c r="AD795" t="s">
        <v>207</v>
      </c>
      <c r="AE795" t="s">
        <v>163</v>
      </c>
      <c r="AF795">
        <v>140</v>
      </c>
      <c r="AG795" t="s">
        <v>123</v>
      </c>
      <c r="AH795">
        <f>IF(fun[[#This Row],[ExterQual]]="Ex",5,IF(fun[[#This Row],[ExterQual]]="Gd",4,IF(fun[[#This Row],[ExterQual]]="TA",3,IF(fun[[#This Row],[ExterQual]]="Fa",2,1))))</f>
        <v>4</v>
      </c>
      <c r="AI795" t="s">
        <v>124</v>
      </c>
      <c r="AJ795">
        <f>IF(fun[[#This Row],[ExterCond]]="Ex",5,IF(fun[[#This Row],[ExterCond]]="Gd",4,IF(fun[[#This Row],[ExterCond]]="TA",3,IF(fun[[#This Row],[ExterCond]]="Fa",2,1))))</f>
        <v>3</v>
      </c>
      <c r="AK795" t="s">
        <v>125</v>
      </c>
      <c r="AL795" t="s">
        <v>123</v>
      </c>
      <c r="AM795">
        <f>IF(fun[[#This Row],[BsmtQual]]="Ex",5,IF(fun[[#This Row],[BsmtQual]]="Gd",4,IF(fun[[#This Row],[BsmtQual]]="TA",3,IF(fun[[#This Row],[BsmtQual]]="Fa",2,IF(fun[[#This Row],[BsmtQual]]="Po",1,0)))))</f>
        <v>4</v>
      </c>
      <c r="AN795" t="s">
        <v>124</v>
      </c>
      <c r="AO795">
        <f>IF(fun[[#This Row],[BsmtCond]]="Ex",5,IF(fun[[#This Row],[BsmtCond]]="Gd",4,IF(fun[[#This Row],[BsmtCond]]="TA",3,IF(fun[[#This Row],[BsmtCond]]="Fa",2,IF(fun[[#This Row],[BsmtCond]]="Po",1,0)))))</f>
        <v>3</v>
      </c>
      <c r="AP795" t="s">
        <v>156</v>
      </c>
      <c r="AQ795">
        <f>IF(fun[[#This Row],[BsmtExposure]]="Gd",3,IF(fun[[#This Row],[BsmtExposure]]="Av",2,IF(fun[[#This Row],[BsmtExposure]]="Mn",1,0)))</f>
        <v>2</v>
      </c>
      <c r="AR795" t="s">
        <v>128</v>
      </c>
      <c r="AS795">
        <v>0</v>
      </c>
      <c r="AT795" t="s">
        <v>128</v>
      </c>
      <c r="AU795">
        <v>0</v>
      </c>
      <c r="AV795">
        <v>1496</v>
      </c>
      <c r="AW795">
        <v>1496</v>
      </c>
      <c r="AX795" t="s">
        <v>129</v>
      </c>
      <c r="AY795" t="s">
        <v>130</v>
      </c>
      <c r="AZ795">
        <f>IF(fun[[#This Row],[HeatingQC]]="Ex",5,IF(fun[[#This Row],[HeatingQC]]="Gd",4,IF(fun[[#This Row],[HeatingQC]]="TA",3,IF(fun[[#This Row],[HeatingQC]]="Fa",2,IF(fun[[#This Row],[HeatingQC]]="Po",1,0)))))</f>
        <v>5</v>
      </c>
      <c r="BA795" t="s">
        <v>131</v>
      </c>
      <c r="BB795" t="s">
        <v>132</v>
      </c>
      <c r="BC795">
        <v>1496</v>
      </c>
      <c r="BD795">
        <v>0</v>
      </c>
      <c r="BE795">
        <v>0</v>
      </c>
      <c r="BF795">
        <v>1496</v>
      </c>
      <c r="BG795">
        <f>LOG(fun[[#This Row],[GrLivArea]])</f>
        <v>3.1749315935284423</v>
      </c>
      <c r="BH795">
        <v>0</v>
      </c>
      <c r="BI795">
        <v>0</v>
      </c>
      <c r="BJ795">
        <f>fun[[#This Row],[BsmtFullBath]]+(0.5*fun[[#This Row],[BsmtHalfBath]])</f>
        <v>0</v>
      </c>
      <c r="BK795">
        <v>2</v>
      </c>
      <c r="BL795">
        <v>0</v>
      </c>
      <c r="BM795">
        <f>fun[[#This Row],[HalfBath]]+fun[[#This Row],[TOTBaseBath]]+fun[[#This Row],[FullBath]]</f>
        <v>2</v>
      </c>
      <c r="BN795">
        <v>3</v>
      </c>
      <c r="BO795">
        <v>1</v>
      </c>
      <c r="BP795" t="s">
        <v>123</v>
      </c>
      <c r="BQ795">
        <f>IF(fun[[#This Row],[KitchenQual]]="Ex",5,IF(fun[[#This Row],[KitchenQual]]="Gd",4,IF(fun[[#This Row],[KitchenQual]]="TA",3,IF(fun[[#This Row],[KitchenQual]]="Fa",2,0))))</f>
        <v>4</v>
      </c>
      <c r="BR795">
        <v>7</v>
      </c>
      <c r="BS795" t="s">
        <v>133</v>
      </c>
      <c r="BT795">
        <v>0</v>
      </c>
      <c r="BU795" t="s">
        <v>109</v>
      </c>
      <c r="BV795">
        <f>IF(fun[[#This Row],[FireplaceQu]]="Ex",5,IF(fun[[#This Row],[FireplaceQu]]="Gd",4,IF(fun[[#This Row],[FireplaceQu]]="TA",3,IF(fun[[#This Row],[FireplaceQu]]="Fa",2,0))))</f>
        <v>0</v>
      </c>
      <c r="BW795" t="s">
        <v>134</v>
      </c>
      <c r="BX795">
        <v>2007</v>
      </c>
      <c r="BY795" t="s">
        <v>183</v>
      </c>
      <c r="BZ795">
        <v>2</v>
      </c>
      <c r="CA795">
        <v>474</v>
      </c>
      <c r="CB795" t="s">
        <v>124</v>
      </c>
      <c r="CC795">
        <f>IF(fun[[#This Row],[GarageQual]]="Ex",5,IF(fun[[#This Row],[GarageQual]]="Gd",4,IF(fun[[#This Row],[GarageQual]]="TA",3,IF(fun[[#This Row],[GarageQual]]="Fa",2,IF(fun[[#This Row],[GarageQual]]="Po",1,0)))))</f>
        <v>3</v>
      </c>
      <c r="CD795" t="s">
        <v>124</v>
      </c>
      <c r="CE795">
        <f>IF(fun[[#This Row],[GarageCond]]="Ex",5,IF(fun[[#This Row],[GarageCond]]="Gd",4,IF(fun[[#This Row],[GarageCond]]="TA",3,IF(fun[[#This Row],[GarageCond]]="Fa",2,IF(fun[[#This Row],[GarageCond]]="Po",1,0)))))</f>
        <v>3</v>
      </c>
      <c r="CF795" t="s">
        <v>131</v>
      </c>
      <c r="CG795">
        <v>168</v>
      </c>
      <c r="CH795">
        <v>130</v>
      </c>
      <c r="CI795">
        <v>0</v>
      </c>
      <c r="CJ795">
        <v>0</v>
      </c>
      <c r="CK795">
        <v>0</v>
      </c>
      <c r="CL795">
        <f>(0.5*fun[[#This Row],[WoodDeckSF]])+fun[[#This Row],[OpenPorchSF]]+(2*fun[[#This Row],[EnclosedPorch]])+(1.5*fun[[#This Row],[3SsnPorch]])+fun[[#This Row],[ScreenPorch]]</f>
        <v>214</v>
      </c>
      <c r="CM795">
        <v>0</v>
      </c>
      <c r="CN795" t="s">
        <v>109</v>
      </c>
      <c r="CO795">
        <f>IF(fun[[#This Row],[PoolQC]]="Ex",5,IF(fun[[#This Row],[PoolQC]]="Gd",4,IF(fun[[#This Row],[PoolQC]]="TA",3,IF(fun[[#This Row],[PoolQC]]="Fa",2,IF(fun[[#This Row],[PoolQC]]="Po",1,0)))))</f>
        <v>0</v>
      </c>
      <c r="CP795" t="s">
        <v>109</v>
      </c>
      <c r="CQ795" t="s">
        <v>109</v>
      </c>
      <c r="CR795">
        <v>0</v>
      </c>
      <c r="CS795">
        <v>6</v>
      </c>
      <c r="CT795">
        <v>2007</v>
      </c>
      <c r="CU795" t="s">
        <v>184</v>
      </c>
      <c r="CV795" t="s">
        <v>185</v>
      </c>
      <c r="CW795">
        <f>COUNTIF(fun[[#This Row],[Id]:[SaleCondition]],0)</f>
        <v>19</v>
      </c>
      <c r="CX795">
        <f>COUNTIF(fun[[#This Row],[Id]:[SaleCondition]],"NA")</f>
        <v>5</v>
      </c>
      <c r="CY795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795">
        <f>fun[NUM_ExCond]+fun[NUM_BsmtCond]+fun[NUM_GarCond]</f>
        <v>9</v>
      </c>
      <c r="DA7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7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795">
        <v>225000</v>
      </c>
    </row>
    <row r="796" spans="1:107" x14ac:dyDescent="0.25">
      <c r="A796">
        <v>795</v>
      </c>
      <c r="B796">
        <v>60</v>
      </c>
      <c r="C796" t="s">
        <v>107</v>
      </c>
      <c r="D796">
        <f>IF(fun[[#This Row],[MSZoning]]="RL",1,0)</f>
        <v>1</v>
      </c>
      <c r="E796">
        <f>IF(fun[[#This Row],[rl]]="RM",1,0)</f>
        <v>0</v>
      </c>
      <c r="F796">
        <f>IF(fun[[#This Row],[rm]]="RH",1,0)</f>
        <v>0</v>
      </c>
      <c r="G796">
        <f>IF(fun[[#This Row],[rh]]="C (all)",1,0)</f>
        <v>0</v>
      </c>
      <c r="H796" t="s">
        <v>109</v>
      </c>
      <c r="I796">
        <f>IF(fun[[#This Row],[LotFrontage]]="NA",0,fun[[#This Row],[LotFrontage]])</f>
        <v>0</v>
      </c>
      <c r="J796">
        <v>10832</v>
      </c>
      <c r="K796" t="s">
        <v>108</v>
      </c>
      <c r="L796" t="s">
        <v>109</v>
      </c>
      <c r="M796" t="s">
        <v>146</v>
      </c>
      <c r="N796" t="s">
        <v>111</v>
      </c>
      <c r="O796" t="s">
        <v>112</v>
      </c>
      <c r="P796" t="s">
        <v>148</v>
      </c>
      <c r="Q796" t="s">
        <v>114</v>
      </c>
      <c r="R796" t="s">
        <v>219</v>
      </c>
      <c r="S796" t="s">
        <v>116</v>
      </c>
      <c r="T796" t="s">
        <v>116</v>
      </c>
      <c r="U796" t="s">
        <v>117</v>
      </c>
      <c r="V796" t="s">
        <v>118</v>
      </c>
      <c r="W796">
        <v>7</v>
      </c>
      <c r="X796">
        <v>5</v>
      </c>
      <c r="Y796">
        <v>1994</v>
      </c>
      <c r="Z796">
        <v>1996</v>
      </c>
      <c r="AA796" t="s">
        <v>119</v>
      </c>
      <c r="AB796" t="s">
        <v>120</v>
      </c>
      <c r="AC796" t="s">
        <v>142</v>
      </c>
      <c r="AD796" t="s">
        <v>142</v>
      </c>
      <c r="AE796" t="s">
        <v>143</v>
      </c>
      <c r="AF796">
        <v>0</v>
      </c>
      <c r="AG796" t="s">
        <v>123</v>
      </c>
      <c r="AH796">
        <f>IF(fun[[#This Row],[ExterQual]]="Ex",5,IF(fun[[#This Row],[ExterQual]]="Gd",4,IF(fun[[#This Row],[ExterQual]]="TA",3,IF(fun[[#This Row],[ExterQual]]="Fa",2,1))))</f>
        <v>4</v>
      </c>
      <c r="AI796" t="s">
        <v>124</v>
      </c>
      <c r="AJ796">
        <f>IF(fun[[#This Row],[ExterCond]]="Ex",5,IF(fun[[#This Row],[ExterCond]]="Gd",4,IF(fun[[#This Row],[ExterCond]]="TA",3,IF(fun[[#This Row],[ExterCond]]="Fa",2,1))))</f>
        <v>3</v>
      </c>
      <c r="AK796" t="s">
        <v>125</v>
      </c>
      <c r="AL796" t="s">
        <v>123</v>
      </c>
      <c r="AM796">
        <f>IF(fun[[#This Row],[BsmtQual]]="Ex",5,IF(fun[[#This Row],[BsmtQual]]="Gd",4,IF(fun[[#This Row],[BsmtQual]]="TA",3,IF(fun[[#This Row],[BsmtQual]]="Fa",2,IF(fun[[#This Row],[BsmtQual]]="Po",1,0)))))</f>
        <v>4</v>
      </c>
      <c r="AN796" t="s">
        <v>124</v>
      </c>
      <c r="AO796">
        <f>IF(fun[[#This Row],[BsmtCond]]="Ex",5,IF(fun[[#This Row],[BsmtCond]]="Gd",4,IF(fun[[#This Row],[BsmtCond]]="TA",3,IF(fun[[#This Row],[BsmtCond]]="Fa",2,IF(fun[[#This Row],[BsmtCond]]="Po",1,0)))))</f>
        <v>3</v>
      </c>
      <c r="AP796" t="s">
        <v>126</v>
      </c>
      <c r="AQ796">
        <f>IF(fun[[#This Row],[BsmtExposure]]="Gd",3,IF(fun[[#This Row],[BsmtExposure]]="Av",2,IF(fun[[#This Row],[BsmtExposure]]="Mn",1,0)))</f>
        <v>0</v>
      </c>
      <c r="AR796" t="s">
        <v>128</v>
      </c>
      <c r="AS796">
        <v>0</v>
      </c>
      <c r="AT796" t="s">
        <v>128</v>
      </c>
      <c r="AU796">
        <v>0</v>
      </c>
      <c r="AV796">
        <v>712</v>
      </c>
      <c r="AW796">
        <v>712</v>
      </c>
      <c r="AX796" t="s">
        <v>129</v>
      </c>
      <c r="AY796" t="s">
        <v>130</v>
      </c>
      <c r="AZ796">
        <f>IF(fun[[#This Row],[HeatingQC]]="Ex",5,IF(fun[[#This Row],[HeatingQC]]="Gd",4,IF(fun[[#This Row],[HeatingQC]]="TA",3,IF(fun[[#This Row],[HeatingQC]]="Fa",2,IF(fun[[#This Row],[HeatingQC]]="Po",1,0)))))</f>
        <v>5</v>
      </c>
      <c r="BA796" t="s">
        <v>131</v>
      </c>
      <c r="BB796" t="s">
        <v>132</v>
      </c>
      <c r="BC796">
        <v>1086</v>
      </c>
      <c r="BD796">
        <v>809</v>
      </c>
      <c r="BE796">
        <v>0</v>
      </c>
      <c r="BF796">
        <v>1895</v>
      </c>
      <c r="BG796">
        <f>LOG(fun[[#This Row],[GrLivArea]])</f>
        <v>3.2776092143040914</v>
      </c>
      <c r="BH796">
        <v>0</v>
      </c>
      <c r="BI796">
        <v>0</v>
      </c>
      <c r="BJ796">
        <f>fun[[#This Row],[BsmtFullBath]]+(0.5*fun[[#This Row],[BsmtHalfBath]])</f>
        <v>0</v>
      </c>
      <c r="BK796">
        <v>2</v>
      </c>
      <c r="BL796">
        <v>1</v>
      </c>
      <c r="BM796">
        <f>fun[[#This Row],[HalfBath]]+fun[[#This Row],[TOTBaseBath]]+fun[[#This Row],[FullBath]]</f>
        <v>3</v>
      </c>
      <c r="BN796">
        <v>3</v>
      </c>
      <c r="BO796">
        <v>1</v>
      </c>
      <c r="BP796" t="s">
        <v>123</v>
      </c>
      <c r="BQ796">
        <f>IF(fun[[#This Row],[KitchenQual]]="Ex",5,IF(fun[[#This Row],[KitchenQual]]="Gd",4,IF(fun[[#This Row],[KitchenQual]]="TA",3,IF(fun[[#This Row],[KitchenQual]]="Fa",2,0))))</f>
        <v>4</v>
      </c>
      <c r="BR796">
        <v>7</v>
      </c>
      <c r="BS796" t="s">
        <v>133</v>
      </c>
      <c r="BT796">
        <v>1</v>
      </c>
      <c r="BU796" t="s">
        <v>124</v>
      </c>
      <c r="BV796">
        <f>IF(fun[[#This Row],[FireplaceQu]]="Ex",5,IF(fun[[#This Row],[FireplaceQu]]="Gd",4,IF(fun[[#This Row],[FireplaceQu]]="TA",3,IF(fun[[#This Row],[FireplaceQu]]="Fa",2,0))))</f>
        <v>3</v>
      </c>
      <c r="BW796" t="s">
        <v>134</v>
      </c>
      <c r="BX796">
        <v>1994</v>
      </c>
      <c r="BY796" t="s">
        <v>183</v>
      </c>
      <c r="BZ796">
        <v>2</v>
      </c>
      <c r="CA796">
        <v>409</v>
      </c>
      <c r="CB796" t="s">
        <v>124</v>
      </c>
      <c r="CC796">
        <f>IF(fun[[#This Row],[GarageQual]]="Ex",5,IF(fun[[#This Row],[GarageQual]]="Gd",4,IF(fun[[#This Row],[GarageQual]]="TA",3,IF(fun[[#This Row],[GarageQual]]="Fa",2,IF(fun[[#This Row],[GarageQual]]="Po",1,0)))))</f>
        <v>3</v>
      </c>
      <c r="CD796" t="s">
        <v>124</v>
      </c>
      <c r="CE796">
        <f>IF(fun[[#This Row],[GarageCond]]="Ex",5,IF(fun[[#This Row],[GarageCond]]="Gd",4,IF(fun[[#This Row],[GarageCond]]="TA",3,IF(fun[[#This Row],[GarageCond]]="Fa",2,IF(fun[[#This Row],[GarageCond]]="Po",1,0)))))</f>
        <v>3</v>
      </c>
      <c r="CF796" t="s">
        <v>131</v>
      </c>
      <c r="CG796">
        <v>143</v>
      </c>
      <c r="CH796">
        <v>46</v>
      </c>
      <c r="CI796">
        <v>0</v>
      </c>
      <c r="CJ796">
        <v>0</v>
      </c>
      <c r="CK796">
        <v>0</v>
      </c>
      <c r="CL796">
        <f>(0.5*fun[[#This Row],[WoodDeckSF]])+fun[[#This Row],[OpenPorchSF]]+(2*fun[[#This Row],[EnclosedPorch]])+(1.5*fun[[#This Row],[3SsnPorch]])+fun[[#This Row],[ScreenPorch]]</f>
        <v>117.5</v>
      </c>
      <c r="CM796">
        <v>0</v>
      </c>
      <c r="CN796" t="s">
        <v>109</v>
      </c>
      <c r="CO796">
        <f>IF(fun[[#This Row],[PoolQC]]="Ex",5,IF(fun[[#This Row],[PoolQC]]="Gd",4,IF(fun[[#This Row],[PoolQC]]="TA",3,IF(fun[[#This Row],[PoolQC]]="Fa",2,IF(fun[[#This Row],[PoolQC]]="Po",1,0)))))</f>
        <v>0</v>
      </c>
      <c r="CP796" t="s">
        <v>109</v>
      </c>
      <c r="CQ796" t="s">
        <v>161</v>
      </c>
      <c r="CR796">
        <v>500</v>
      </c>
      <c r="CS796">
        <v>10</v>
      </c>
      <c r="CT796">
        <v>2008</v>
      </c>
      <c r="CU796" t="s">
        <v>136</v>
      </c>
      <c r="CV796" t="s">
        <v>137</v>
      </c>
      <c r="CW796">
        <f>COUNTIF(fun[[#This Row],[Id]:[SaleCondition]],0)</f>
        <v>17</v>
      </c>
      <c r="CX796">
        <f>COUNTIF(fun[[#This Row],[Id]:[SaleCondition]],"NA")</f>
        <v>4</v>
      </c>
      <c r="CY79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796">
        <f>fun[NUM_ExCond]+fun[NUM_BsmtCond]+fun[NUM_GarCond]</f>
        <v>9</v>
      </c>
      <c r="DA7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7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796">
        <v>194500</v>
      </c>
    </row>
    <row r="797" spans="1:107" x14ac:dyDescent="0.25">
      <c r="A797">
        <v>796</v>
      </c>
      <c r="B797">
        <v>60</v>
      </c>
      <c r="C797" t="s">
        <v>107</v>
      </c>
      <c r="D797">
        <f>IF(fun[[#This Row],[MSZoning]]="RL",1,0)</f>
        <v>1</v>
      </c>
      <c r="E797">
        <f>IF(fun[[#This Row],[rl]]="RM",1,0)</f>
        <v>0</v>
      </c>
      <c r="F797">
        <f>IF(fun[[#This Row],[rm]]="RH",1,0)</f>
        <v>0</v>
      </c>
      <c r="G797">
        <f>IF(fun[[#This Row],[rh]]="C (all)",1,0)</f>
        <v>0</v>
      </c>
      <c r="H797">
        <v>70</v>
      </c>
      <c r="I797">
        <f>IF(fun[[#This Row],[LotFrontage]]="NA",0,fun[[#This Row],[LotFrontage]])</f>
        <v>70</v>
      </c>
      <c r="J797">
        <v>8400</v>
      </c>
      <c r="K797" t="s">
        <v>108</v>
      </c>
      <c r="L797" t="s">
        <v>109</v>
      </c>
      <c r="M797" t="s">
        <v>110</v>
      </c>
      <c r="N797" t="s">
        <v>111</v>
      </c>
      <c r="O797" t="s">
        <v>112</v>
      </c>
      <c r="P797" t="s">
        <v>113</v>
      </c>
      <c r="Q797" t="s">
        <v>114</v>
      </c>
      <c r="R797" t="s">
        <v>196</v>
      </c>
      <c r="S797" t="s">
        <v>116</v>
      </c>
      <c r="T797" t="s">
        <v>116</v>
      </c>
      <c r="U797" t="s">
        <v>117</v>
      </c>
      <c r="V797" t="s">
        <v>118</v>
      </c>
      <c r="W797">
        <v>6</v>
      </c>
      <c r="X797">
        <v>6</v>
      </c>
      <c r="Y797">
        <v>1980</v>
      </c>
      <c r="Z797">
        <v>1981</v>
      </c>
      <c r="AA797" t="s">
        <v>119</v>
      </c>
      <c r="AB797" t="s">
        <v>120</v>
      </c>
      <c r="AC797" t="s">
        <v>166</v>
      </c>
      <c r="AD797" t="s">
        <v>166</v>
      </c>
      <c r="AE797" t="s">
        <v>122</v>
      </c>
      <c r="AF797">
        <v>130</v>
      </c>
      <c r="AG797" t="s">
        <v>124</v>
      </c>
      <c r="AH797">
        <f>IF(fun[[#This Row],[ExterQual]]="Ex",5,IF(fun[[#This Row],[ExterQual]]="Gd",4,IF(fun[[#This Row],[ExterQual]]="TA",3,IF(fun[[#This Row],[ExterQual]]="Fa",2,1))))</f>
        <v>3</v>
      </c>
      <c r="AI797" t="s">
        <v>124</v>
      </c>
      <c r="AJ797">
        <f>IF(fun[[#This Row],[ExterCond]]="Ex",5,IF(fun[[#This Row],[ExterCond]]="Gd",4,IF(fun[[#This Row],[ExterCond]]="TA",3,IF(fun[[#This Row],[ExterCond]]="Fa",2,1))))</f>
        <v>3</v>
      </c>
      <c r="AK797" t="s">
        <v>144</v>
      </c>
      <c r="AL797" t="s">
        <v>123</v>
      </c>
      <c r="AM797">
        <f>IF(fun[[#This Row],[BsmtQual]]="Ex",5,IF(fun[[#This Row],[BsmtQual]]="Gd",4,IF(fun[[#This Row],[BsmtQual]]="TA",3,IF(fun[[#This Row],[BsmtQual]]="Fa",2,IF(fun[[#This Row],[BsmtQual]]="Po",1,0)))))</f>
        <v>4</v>
      </c>
      <c r="AN797" t="s">
        <v>124</v>
      </c>
      <c r="AO797">
        <f>IF(fun[[#This Row],[BsmtCond]]="Ex",5,IF(fun[[#This Row],[BsmtCond]]="Gd",4,IF(fun[[#This Row],[BsmtCond]]="TA",3,IF(fun[[#This Row],[BsmtCond]]="Fa",2,IF(fun[[#This Row],[BsmtCond]]="Po",1,0)))))</f>
        <v>3</v>
      </c>
      <c r="AP797" t="s">
        <v>126</v>
      </c>
      <c r="AQ797">
        <f>IF(fun[[#This Row],[BsmtExposure]]="Gd",3,IF(fun[[#This Row],[BsmtExposure]]="Av",2,IF(fun[[#This Row],[BsmtExposure]]="Mn",1,0)))</f>
        <v>0</v>
      </c>
      <c r="AR797" t="s">
        <v>128</v>
      </c>
      <c r="AS797">
        <v>0</v>
      </c>
      <c r="AT797" t="s">
        <v>128</v>
      </c>
      <c r="AU797">
        <v>0</v>
      </c>
      <c r="AV797">
        <v>650</v>
      </c>
      <c r="AW797">
        <v>650</v>
      </c>
      <c r="AX797" t="s">
        <v>129</v>
      </c>
      <c r="AY797" t="s">
        <v>124</v>
      </c>
      <c r="AZ797">
        <f>IF(fun[[#This Row],[HeatingQC]]="Ex",5,IF(fun[[#This Row],[HeatingQC]]="Gd",4,IF(fun[[#This Row],[HeatingQC]]="TA",3,IF(fun[[#This Row],[HeatingQC]]="Fa",2,IF(fun[[#This Row],[HeatingQC]]="Po",1,0)))))</f>
        <v>3</v>
      </c>
      <c r="BA797" t="s">
        <v>131</v>
      </c>
      <c r="BB797" t="s">
        <v>132</v>
      </c>
      <c r="BC797">
        <v>888</v>
      </c>
      <c r="BD797">
        <v>676</v>
      </c>
      <c r="BE797">
        <v>0</v>
      </c>
      <c r="BF797">
        <v>1564</v>
      </c>
      <c r="BG797">
        <f>LOG(fun[[#This Row],[GrLivArea]])</f>
        <v>3.1942367487238292</v>
      </c>
      <c r="BH797">
        <v>0</v>
      </c>
      <c r="BI797">
        <v>0</v>
      </c>
      <c r="BJ797">
        <f>fun[[#This Row],[BsmtFullBath]]+(0.5*fun[[#This Row],[BsmtHalfBath]])</f>
        <v>0</v>
      </c>
      <c r="BK797">
        <v>2</v>
      </c>
      <c r="BL797">
        <v>1</v>
      </c>
      <c r="BM797">
        <f>fun[[#This Row],[HalfBath]]+fun[[#This Row],[TOTBaseBath]]+fun[[#This Row],[FullBath]]</f>
        <v>3</v>
      </c>
      <c r="BN797">
        <v>3</v>
      </c>
      <c r="BO797">
        <v>1</v>
      </c>
      <c r="BP797" t="s">
        <v>124</v>
      </c>
      <c r="BQ797">
        <f>IF(fun[[#This Row],[KitchenQual]]="Ex",5,IF(fun[[#This Row],[KitchenQual]]="Gd",4,IF(fun[[#This Row],[KitchenQual]]="TA",3,IF(fun[[#This Row],[KitchenQual]]="Fa",2,0))))</f>
        <v>3</v>
      </c>
      <c r="BR797">
        <v>7</v>
      </c>
      <c r="BS797" t="s">
        <v>133</v>
      </c>
      <c r="BT797">
        <v>1</v>
      </c>
      <c r="BU797" t="s">
        <v>124</v>
      </c>
      <c r="BV797">
        <f>IF(fun[[#This Row],[FireplaceQu]]="Ex",5,IF(fun[[#This Row],[FireplaceQu]]="Gd",4,IF(fun[[#This Row],[FireplaceQu]]="TA",3,IF(fun[[#This Row],[FireplaceQu]]="Fa",2,0))))</f>
        <v>3</v>
      </c>
      <c r="BW797" t="s">
        <v>134</v>
      </c>
      <c r="BX797">
        <v>1980</v>
      </c>
      <c r="BY797" t="s">
        <v>128</v>
      </c>
      <c r="BZ797">
        <v>2</v>
      </c>
      <c r="CA797">
        <v>476</v>
      </c>
      <c r="CB797" t="s">
        <v>124</v>
      </c>
      <c r="CC797">
        <f>IF(fun[[#This Row],[GarageQual]]="Ex",5,IF(fun[[#This Row],[GarageQual]]="Gd",4,IF(fun[[#This Row],[GarageQual]]="TA",3,IF(fun[[#This Row],[GarageQual]]="Fa",2,IF(fun[[#This Row],[GarageQual]]="Po",1,0)))))</f>
        <v>3</v>
      </c>
      <c r="CD797" t="s">
        <v>124</v>
      </c>
      <c r="CE797">
        <f>IF(fun[[#This Row],[GarageCond]]="Ex",5,IF(fun[[#This Row],[GarageCond]]="Gd",4,IF(fun[[#This Row],[GarageCond]]="TA",3,IF(fun[[#This Row],[GarageCond]]="Fa",2,IF(fun[[#This Row],[GarageCond]]="Po",1,0)))))</f>
        <v>3</v>
      </c>
      <c r="CF797" t="s">
        <v>131</v>
      </c>
      <c r="CG797">
        <v>0</v>
      </c>
      <c r="CH797">
        <v>50</v>
      </c>
      <c r="CI797">
        <v>0</v>
      </c>
      <c r="CJ797">
        <v>0</v>
      </c>
      <c r="CK797">
        <v>204</v>
      </c>
      <c r="CL797">
        <f>(0.5*fun[[#This Row],[WoodDeckSF]])+fun[[#This Row],[OpenPorchSF]]+(2*fun[[#This Row],[EnclosedPorch]])+(1.5*fun[[#This Row],[3SsnPorch]])+fun[[#This Row],[ScreenPorch]]</f>
        <v>254</v>
      </c>
      <c r="CM797">
        <v>0</v>
      </c>
      <c r="CN797" t="s">
        <v>109</v>
      </c>
      <c r="CO797">
        <f>IF(fun[[#This Row],[PoolQC]]="Ex",5,IF(fun[[#This Row],[PoolQC]]="Gd",4,IF(fun[[#This Row],[PoolQC]]="TA",3,IF(fun[[#This Row],[PoolQC]]="Fa",2,IF(fun[[#This Row],[PoolQC]]="Po",1,0)))))</f>
        <v>0</v>
      </c>
      <c r="CP797" t="s">
        <v>160</v>
      </c>
      <c r="CQ797" t="s">
        <v>109</v>
      </c>
      <c r="CR797">
        <v>0</v>
      </c>
      <c r="CS797">
        <v>4</v>
      </c>
      <c r="CT797">
        <v>2010</v>
      </c>
      <c r="CU797" t="s">
        <v>136</v>
      </c>
      <c r="CV797" t="s">
        <v>137</v>
      </c>
      <c r="CW797">
        <f>COUNTIF(fun[[#This Row],[Id]:[SaleCondition]],0)</f>
        <v>16</v>
      </c>
      <c r="CX797">
        <f>COUNTIF(fun[[#This Row],[Id]:[SaleCondition]],"NA")</f>
        <v>3</v>
      </c>
      <c r="CY79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797">
        <f>fun[NUM_ExCond]+fun[NUM_BsmtCond]+fun[NUM_GarCond]</f>
        <v>9</v>
      </c>
      <c r="DA7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7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797">
        <v>171000</v>
      </c>
    </row>
    <row r="798" spans="1:107" x14ac:dyDescent="0.25">
      <c r="A798">
        <v>797</v>
      </c>
      <c r="B798">
        <v>20</v>
      </c>
      <c r="C798" t="s">
        <v>107</v>
      </c>
      <c r="D798">
        <f>IF(fun[[#This Row],[MSZoning]]="RL",1,0)</f>
        <v>1</v>
      </c>
      <c r="E798">
        <f>IF(fun[[#This Row],[rl]]="RM",1,0)</f>
        <v>0</v>
      </c>
      <c r="F798">
        <f>IF(fun[[#This Row],[rm]]="RH",1,0)</f>
        <v>0</v>
      </c>
      <c r="G798">
        <f>IF(fun[[#This Row],[rh]]="C (all)",1,0)</f>
        <v>0</v>
      </c>
      <c r="H798">
        <v>71</v>
      </c>
      <c r="I798">
        <f>IF(fun[[#This Row],[LotFrontage]]="NA",0,fun[[#This Row],[LotFrontage]])</f>
        <v>71</v>
      </c>
      <c r="J798">
        <v>8197</v>
      </c>
      <c r="K798" t="s">
        <v>108</v>
      </c>
      <c r="L798" t="s">
        <v>109</v>
      </c>
      <c r="M798" t="s">
        <v>110</v>
      </c>
      <c r="N798" t="s">
        <v>111</v>
      </c>
      <c r="O798" t="s">
        <v>112</v>
      </c>
      <c r="P798" t="s">
        <v>113</v>
      </c>
      <c r="Q798" t="s">
        <v>114</v>
      </c>
      <c r="R798" t="s">
        <v>177</v>
      </c>
      <c r="S798" t="s">
        <v>116</v>
      </c>
      <c r="T798" t="s">
        <v>116</v>
      </c>
      <c r="U798" t="s">
        <v>117</v>
      </c>
      <c r="V798" t="s">
        <v>141</v>
      </c>
      <c r="W798">
        <v>6</v>
      </c>
      <c r="X798">
        <v>5</v>
      </c>
      <c r="Y798">
        <v>1977</v>
      </c>
      <c r="Z798">
        <v>1977</v>
      </c>
      <c r="AA798" t="s">
        <v>119</v>
      </c>
      <c r="AB798" t="s">
        <v>120</v>
      </c>
      <c r="AC798" t="s">
        <v>187</v>
      </c>
      <c r="AD798" t="s">
        <v>187</v>
      </c>
      <c r="AE798" t="s">
        <v>122</v>
      </c>
      <c r="AF798">
        <v>148</v>
      </c>
      <c r="AG798" t="s">
        <v>124</v>
      </c>
      <c r="AH798">
        <f>IF(fun[[#This Row],[ExterQual]]="Ex",5,IF(fun[[#This Row],[ExterQual]]="Gd",4,IF(fun[[#This Row],[ExterQual]]="TA",3,IF(fun[[#This Row],[ExterQual]]="Fa",2,1))))</f>
        <v>3</v>
      </c>
      <c r="AI798" t="s">
        <v>124</v>
      </c>
      <c r="AJ798">
        <f>IF(fun[[#This Row],[ExterCond]]="Ex",5,IF(fun[[#This Row],[ExterCond]]="Gd",4,IF(fun[[#This Row],[ExterCond]]="TA",3,IF(fun[[#This Row],[ExterCond]]="Fa",2,1))))</f>
        <v>3</v>
      </c>
      <c r="AK798" t="s">
        <v>144</v>
      </c>
      <c r="AL798" t="s">
        <v>124</v>
      </c>
      <c r="AM798">
        <f>IF(fun[[#This Row],[BsmtQual]]="Ex",5,IF(fun[[#This Row],[BsmtQual]]="Gd",4,IF(fun[[#This Row],[BsmtQual]]="TA",3,IF(fun[[#This Row],[BsmtQual]]="Fa",2,IF(fun[[#This Row],[BsmtQual]]="Po",1,0)))))</f>
        <v>3</v>
      </c>
      <c r="AN798" t="s">
        <v>124</v>
      </c>
      <c r="AO798">
        <f>IF(fun[[#This Row],[BsmtCond]]="Ex",5,IF(fun[[#This Row],[BsmtCond]]="Gd",4,IF(fun[[#This Row],[BsmtCond]]="TA",3,IF(fun[[#This Row],[BsmtCond]]="Fa",2,IF(fun[[#This Row],[BsmtCond]]="Po",1,0)))))</f>
        <v>3</v>
      </c>
      <c r="AP798" t="s">
        <v>126</v>
      </c>
      <c r="AQ798">
        <f>IF(fun[[#This Row],[BsmtExposure]]="Gd",3,IF(fun[[#This Row],[BsmtExposure]]="Av",2,IF(fun[[#This Row],[BsmtExposure]]="Mn",1,0)))</f>
        <v>0</v>
      </c>
      <c r="AR798" t="s">
        <v>128</v>
      </c>
      <c r="AS798">
        <v>0</v>
      </c>
      <c r="AT798" t="s">
        <v>128</v>
      </c>
      <c r="AU798">
        <v>0</v>
      </c>
      <c r="AV798">
        <v>660</v>
      </c>
      <c r="AW798">
        <v>660</v>
      </c>
      <c r="AX798" t="s">
        <v>129</v>
      </c>
      <c r="AY798" t="s">
        <v>130</v>
      </c>
      <c r="AZ798">
        <f>IF(fun[[#This Row],[HeatingQC]]="Ex",5,IF(fun[[#This Row],[HeatingQC]]="Gd",4,IF(fun[[#This Row],[HeatingQC]]="TA",3,IF(fun[[#This Row],[HeatingQC]]="Fa",2,IF(fun[[#This Row],[HeatingQC]]="Po",1,0)))))</f>
        <v>5</v>
      </c>
      <c r="BA798" t="s">
        <v>131</v>
      </c>
      <c r="BB798" t="s">
        <v>132</v>
      </c>
      <c r="BC798">
        <v>1285</v>
      </c>
      <c r="BD798">
        <v>0</v>
      </c>
      <c r="BE798">
        <v>0</v>
      </c>
      <c r="BF798">
        <v>1285</v>
      </c>
      <c r="BG798">
        <f>LOG(fun[[#This Row],[GrLivArea]])</f>
        <v>3.1089031276673134</v>
      </c>
      <c r="BH798">
        <v>0</v>
      </c>
      <c r="BI798">
        <v>0</v>
      </c>
      <c r="BJ798">
        <f>fun[[#This Row],[BsmtFullBath]]+(0.5*fun[[#This Row],[BsmtHalfBath]])</f>
        <v>0</v>
      </c>
      <c r="BK798">
        <v>1</v>
      </c>
      <c r="BL798">
        <v>1</v>
      </c>
      <c r="BM798">
        <f>fun[[#This Row],[HalfBath]]+fun[[#This Row],[TOTBaseBath]]+fun[[#This Row],[FullBath]]</f>
        <v>2</v>
      </c>
      <c r="BN798">
        <v>3</v>
      </c>
      <c r="BO798">
        <v>1</v>
      </c>
      <c r="BP798" t="s">
        <v>124</v>
      </c>
      <c r="BQ798">
        <f>IF(fun[[#This Row],[KitchenQual]]="Ex",5,IF(fun[[#This Row],[KitchenQual]]="Gd",4,IF(fun[[#This Row],[KitchenQual]]="TA",3,IF(fun[[#This Row],[KitchenQual]]="Fa",2,0))))</f>
        <v>3</v>
      </c>
      <c r="BR798">
        <v>7</v>
      </c>
      <c r="BS798" t="s">
        <v>133</v>
      </c>
      <c r="BT798">
        <v>1</v>
      </c>
      <c r="BU798" t="s">
        <v>124</v>
      </c>
      <c r="BV798">
        <f>IF(fun[[#This Row],[FireplaceQu]]="Ex",5,IF(fun[[#This Row],[FireplaceQu]]="Gd",4,IF(fun[[#This Row],[FireplaceQu]]="TA",3,IF(fun[[#This Row],[FireplaceQu]]="Fa",2,0))))</f>
        <v>3</v>
      </c>
      <c r="BW798" t="s">
        <v>134</v>
      </c>
      <c r="BX798">
        <v>1977</v>
      </c>
      <c r="BY798" t="s">
        <v>135</v>
      </c>
      <c r="BZ798">
        <v>2</v>
      </c>
      <c r="CA798">
        <v>528</v>
      </c>
      <c r="CB798" t="s">
        <v>124</v>
      </c>
      <c r="CC798">
        <f>IF(fun[[#This Row],[GarageQual]]="Ex",5,IF(fun[[#This Row],[GarageQual]]="Gd",4,IF(fun[[#This Row],[GarageQual]]="TA",3,IF(fun[[#This Row],[GarageQual]]="Fa",2,IF(fun[[#This Row],[GarageQual]]="Po",1,0)))))</f>
        <v>3</v>
      </c>
      <c r="CD798" t="s">
        <v>124</v>
      </c>
      <c r="CE798">
        <f>IF(fun[[#This Row],[GarageCond]]="Ex",5,IF(fun[[#This Row],[GarageCond]]="Gd",4,IF(fun[[#This Row],[GarageCond]]="TA",3,IF(fun[[#This Row],[GarageCond]]="Fa",2,IF(fun[[#This Row],[GarageCond]]="Po",1,0)))))</f>
        <v>3</v>
      </c>
      <c r="CF798" t="s">
        <v>131</v>
      </c>
      <c r="CG798">
        <v>138</v>
      </c>
      <c r="CH798">
        <v>0</v>
      </c>
      <c r="CI798">
        <v>0</v>
      </c>
      <c r="CJ798">
        <v>0</v>
      </c>
      <c r="CK798">
        <v>0</v>
      </c>
      <c r="CL798">
        <f>(0.5*fun[[#This Row],[WoodDeckSF]])+fun[[#This Row],[OpenPorchSF]]+(2*fun[[#This Row],[EnclosedPorch]])+(1.5*fun[[#This Row],[3SsnPorch]])+fun[[#This Row],[ScreenPorch]]</f>
        <v>69</v>
      </c>
      <c r="CM798">
        <v>0</v>
      </c>
      <c r="CN798" t="s">
        <v>109</v>
      </c>
      <c r="CO798">
        <f>IF(fun[[#This Row],[PoolQC]]="Ex",5,IF(fun[[#This Row],[PoolQC]]="Gd",4,IF(fun[[#This Row],[PoolQC]]="TA",3,IF(fun[[#This Row],[PoolQC]]="Fa",2,IF(fun[[#This Row],[PoolQC]]="Po",1,0)))))</f>
        <v>0</v>
      </c>
      <c r="CP798" t="s">
        <v>160</v>
      </c>
      <c r="CQ798" t="s">
        <v>109</v>
      </c>
      <c r="CR798">
        <v>0</v>
      </c>
      <c r="CS798">
        <v>4</v>
      </c>
      <c r="CT798">
        <v>2007</v>
      </c>
      <c r="CU798" t="s">
        <v>136</v>
      </c>
      <c r="CV798" t="s">
        <v>137</v>
      </c>
      <c r="CW798">
        <f>COUNTIF(fun[[#This Row],[Id]:[SaleCondition]],0)</f>
        <v>18</v>
      </c>
      <c r="CX798">
        <f>COUNTIF(fun[[#This Row],[Id]:[SaleCondition]],"NA")</f>
        <v>3</v>
      </c>
      <c r="CY79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798">
        <f>fun[NUM_ExCond]+fun[NUM_BsmtCond]+fun[NUM_GarCond]</f>
        <v>9</v>
      </c>
      <c r="DA7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7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798">
        <v>143500</v>
      </c>
    </row>
    <row r="799" spans="1:107" x14ac:dyDescent="0.25">
      <c r="A799">
        <v>798</v>
      </c>
      <c r="B799">
        <v>20</v>
      </c>
      <c r="C799" t="s">
        <v>107</v>
      </c>
      <c r="D799">
        <f>IF(fun[[#This Row],[MSZoning]]="RL",1,0)</f>
        <v>1</v>
      </c>
      <c r="E799">
        <f>IF(fun[[#This Row],[rl]]="RM",1,0)</f>
        <v>0</v>
      </c>
      <c r="F799">
        <f>IF(fun[[#This Row],[rm]]="RH",1,0)</f>
        <v>0</v>
      </c>
      <c r="G799">
        <f>IF(fun[[#This Row],[rh]]="C (all)",1,0)</f>
        <v>0</v>
      </c>
      <c r="H799">
        <v>57</v>
      </c>
      <c r="I799">
        <f>IF(fun[[#This Row],[LotFrontage]]="NA",0,fun[[#This Row],[LotFrontage]])</f>
        <v>57</v>
      </c>
      <c r="J799">
        <v>7677</v>
      </c>
      <c r="K799" t="s">
        <v>108</v>
      </c>
      <c r="L799" t="s">
        <v>109</v>
      </c>
      <c r="M799" t="s">
        <v>110</v>
      </c>
      <c r="N799" t="s">
        <v>111</v>
      </c>
      <c r="O799" t="s">
        <v>112</v>
      </c>
      <c r="P799" t="s">
        <v>113</v>
      </c>
      <c r="Q799" t="s">
        <v>114</v>
      </c>
      <c r="R799" t="s">
        <v>188</v>
      </c>
      <c r="S799" t="s">
        <v>116</v>
      </c>
      <c r="T799" t="s">
        <v>116</v>
      </c>
      <c r="U799" t="s">
        <v>117</v>
      </c>
      <c r="V799" t="s">
        <v>141</v>
      </c>
      <c r="W799">
        <v>5</v>
      </c>
      <c r="X799">
        <v>5</v>
      </c>
      <c r="Y799">
        <v>1953</v>
      </c>
      <c r="Z799">
        <v>1953</v>
      </c>
      <c r="AA799" t="s">
        <v>119</v>
      </c>
      <c r="AB799" t="s">
        <v>120</v>
      </c>
      <c r="AC799" t="s">
        <v>121</v>
      </c>
      <c r="AD799" t="s">
        <v>121</v>
      </c>
      <c r="AE799" t="s">
        <v>143</v>
      </c>
      <c r="AF799">
        <v>0</v>
      </c>
      <c r="AG799" t="s">
        <v>124</v>
      </c>
      <c r="AH799">
        <f>IF(fun[[#This Row],[ExterQual]]="Ex",5,IF(fun[[#This Row],[ExterQual]]="Gd",4,IF(fun[[#This Row],[ExterQual]]="TA",3,IF(fun[[#This Row],[ExterQual]]="Fa",2,1))))</f>
        <v>3</v>
      </c>
      <c r="AI799" t="s">
        <v>124</v>
      </c>
      <c r="AJ799">
        <f>IF(fun[[#This Row],[ExterCond]]="Ex",5,IF(fun[[#This Row],[ExterCond]]="Gd",4,IF(fun[[#This Row],[ExterCond]]="TA",3,IF(fun[[#This Row],[ExterCond]]="Fa",2,1))))</f>
        <v>3</v>
      </c>
      <c r="AK799" t="s">
        <v>144</v>
      </c>
      <c r="AL799" t="s">
        <v>124</v>
      </c>
      <c r="AM799">
        <f>IF(fun[[#This Row],[BsmtQual]]="Ex",5,IF(fun[[#This Row],[BsmtQual]]="Gd",4,IF(fun[[#This Row],[BsmtQual]]="TA",3,IF(fun[[#This Row],[BsmtQual]]="Fa",2,IF(fun[[#This Row],[BsmtQual]]="Po",1,0)))))</f>
        <v>3</v>
      </c>
      <c r="AN799" t="s">
        <v>124</v>
      </c>
      <c r="AO799">
        <f>IF(fun[[#This Row],[BsmtCond]]="Ex",5,IF(fun[[#This Row],[BsmtCond]]="Gd",4,IF(fun[[#This Row],[BsmtCond]]="TA",3,IF(fun[[#This Row],[BsmtCond]]="Fa",2,IF(fun[[#This Row],[BsmtCond]]="Po",1,0)))))</f>
        <v>3</v>
      </c>
      <c r="AP799" t="s">
        <v>126</v>
      </c>
      <c r="AQ799">
        <f>IF(fun[[#This Row],[BsmtExposure]]="Gd",3,IF(fun[[#This Row],[BsmtExposure]]="Av",2,IF(fun[[#This Row],[BsmtExposure]]="Mn",1,0)))</f>
        <v>0</v>
      </c>
      <c r="AR799" t="s">
        <v>167</v>
      </c>
      <c r="AS799">
        <v>570</v>
      </c>
      <c r="AT799" t="s">
        <v>128</v>
      </c>
      <c r="AU799">
        <v>0</v>
      </c>
      <c r="AV799">
        <v>203</v>
      </c>
      <c r="AW799">
        <v>773</v>
      </c>
      <c r="AX799" t="s">
        <v>129</v>
      </c>
      <c r="AY799" t="s">
        <v>123</v>
      </c>
      <c r="AZ799">
        <f>IF(fun[[#This Row],[HeatingQC]]="Ex",5,IF(fun[[#This Row],[HeatingQC]]="Gd",4,IF(fun[[#This Row],[HeatingQC]]="TA",3,IF(fun[[#This Row],[HeatingQC]]="Fa",2,IF(fun[[#This Row],[HeatingQC]]="Po",1,0)))))</f>
        <v>4</v>
      </c>
      <c r="BA799" t="s">
        <v>131</v>
      </c>
      <c r="BB799" t="s">
        <v>132</v>
      </c>
      <c r="BC799">
        <v>773</v>
      </c>
      <c r="BD799">
        <v>0</v>
      </c>
      <c r="BE799">
        <v>0</v>
      </c>
      <c r="BF799">
        <v>773</v>
      </c>
      <c r="BG799">
        <f>LOG(fun[[#This Row],[GrLivArea]])</f>
        <v>2.888179493918325</v>
      </c>
      <c r="BH799">
        <v>0</v>
      </c>
      <c r="BI799">
        <v>0</v>
      </c>
      <c r="BJ799">
        <f>fun[[#This Row],[BsmtFullBath]]+(0.5*fun[[#This Row],[BsmtHalfBath]])</f>
        <v>0</v>
      </c>
      <c r="BK799">
        <v>1</v>
      </c>
      <c r="BL799">
        <v>0</v>
      </c>
      <c r="BM799">
        <f>fun[[#This Row],[HalfBath]]+fun[[#This Row],[TOTBaseBath]]+fun[[#This Row],[FullBath]]</f>
        <v>1</v>
      </c>
      <c r="BN799">
        <v>2</v>
      </c>
      <c r="BO799">
        <v>1</v>
      </c>
      <c r="BP799" t="s">
        <v>124</v>
      </c>
      <c r="BQ799">
        <f>IF(fun[[#This Row],[KitchenQual]]="Ex",5,IF(fun[[#This Row],[KitchenQual]]="Gd",4,IF(fun[[#This Row],[KitchenQual]]="TA",3,IF(fun[[#This Row],[KitchenQual]]="Fa",2,0))))</f>
        <v>3</v>
      </c>
      <c r="BR799">
        <v>4</v>
      </c>
      <c r="BS799" t="s">
        <v>133</v>
      </c>
      <c r="BT799">
        <v>0</v>
      </c>
      <c r="BU799" t="s">
        <v>109</v>
      </c>
      <c r="BV799">
        <f>IF(fun[[#This Row],[FireplaceQu]]="Ex",5,IF(fun[[#This Row],[FireplaceQu]]="Gd",4,IF(fun[[#This Row],[FireplaceQu]]="TA",3,IF(fun[[#This Row],[FireplaceQu]]="Fa",2,0))))</f>
        <v>0</v>
      </c>
      <c r="BW799" t="s">
        <v>134</v>
      </c>
      <c r="BX799">
        <v>1953</v>
      </c>
      <c r="BY799" t="s">
        <v>128</v>
      </c>
      <c r="BZ799">
        <v>1</v>
      </c>
      <c r="CA799">
        <v>240</v>
      </c>
      <c r="CB799" t="s">
        <v>124</v>
      </c>
      <c r="CC799">
        <f>IF(fun[[#This Row],[GarageQual]]="Ex",5,IF(fun[[#This Row],[GarageQual]]="Gd",4,IF(fun[[#This Row],[GarageQual]]="TA",3,IF(fun[[#This Row],[GarageQual]]="Fa",2,IF(fun[[#This Row],[GarageQual]]="Po",1,0)))))</f>
        <v>3</v>
      </c>
      <c r="CD799" t="s">
        <v>124</v>
      </c>
      <c r="CE799">
        <f>IF(fun[[#This Row],[GarageCond]]="Ex",5,IF(fun[[#This Row],[GarageCond]]="Gd",4,IF(fun[[#This Row],[GarageCond]]="TA",3,IF(fun[[#This Row],[GarageCond]]="Fa",2,IF(fun[[#This Row],[GarageCond]]="Po",1,0)))))</f>
        <v>3</v>
      </c>
      <c r="CF799" t="s">
        <v>131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f>(0.5*fun[[#This Row],[WoodDeckSF]])+fun[[#This Row],[OpenPorchSF]]+(2*fun[[#This Row],[EnclosedPorch]])+(1.5*fun[[#This Row],[3SsnPorch]])+fun[[#This Row],[ScreenPorch]]</f>
        <v>0</v>
      </c>
      <c r="CM799">
        <v>0</v>
      </c>
      <c r="CN799" t="s">
        <v>109</v>
      </c>
      <c r="CO799">
        <f>IF(fun[[#This Row],[PoolQC]]="Ex",5,IF(fun[[#This Row],[PoolQC]]="Gd",4,IF(fun[[#This Row],[PoolQC]]="TA",3,IF(fun[[#This Row],[PoolQC]]="Fa",2,IF(fun[[#This Row],[PoolQC]]="Po",1,0)))))</f>
        <v>0</v>
      </c>
      <c r="CP799" t="s">
        <v>109</v>
      </c>
      <c r="CQ799" t="s">
        <v>109</v>
      </c>
      <c r="CR799">
        <v>0</v>
      </c>
      <c r="CS799">
        <v>4</v>
      </c>
      <c r="CT799">
        <v>2008</v>
      </c>
      <c r="CU799" t="s">
        <v>136</v>
      </c>
      <c r="CV799" t="s">
        <v>154</v>
      </c>
      <c r="CW799">
        <f>COUNTIF(fun[[#This Row],[Id]:[SaleCondition]],0)</f>
        <v>23</v>
      </c>
      <c r="CX799">
        <f>COUNTIF(fun[[#This Row],[Id]:[SaleCondition]],"NA")</f>
        <v>5</v>
      </c>
      <c r="CY79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799">
        <f>fun[NUM_ExCond]+fun[NUM_BsmtCond]+fun[NUM_GarCond]</f>
        <v>9</v>
      </c>
      <c r="DA7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7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799">
        <v>110000</v>
      </c>
    </row>
    <row r="800" spans="1:107" x14ac:dyDescent="0.25">
      <c r="A800">
        <v>799</v>
      </c>
      <c r="B800">
        <v>60</v>
      </c>
      <c r="C800" t="s">
        <v>107</v>
      </c>
      <c r="D800">
        <f>IF(fun[[#This Row],[MSZoning]]="RL",1,0)</f>
        <v>1</v>
      </c>
      <c r="E800">
        <f>IF(fun[[#This Row],[rl]]="RM",1,0)</f>
        <v>0</v>
      </c>
      <c r="F800">
        <f>IF(fun[[#This Row],[rm]]="RH",1,0)</f>
        <v>0</v>
      </c>
      <c r="G800">
        <f>IF(fun[[#This Row],[rh]]="C (all)",1,0)</f>
        <v>0</v>
      </c>
      <c r="H800">
        <v>104</v>
      </c>
      <c r="I800">
        <f>IF(fun[[#This Row],[LotFrontage]]="NA",0,fun[[#This Row],[LotFrontage]])</f>
        <v>104</v>
      </c>
      <c r="J800">
        <v>13518</v>
      </c>
      <c r="K800" t="s">
        <v>108</v>
      </c>
      <c r="L800" t="s">
        <v>109</v>
      </c>
      <c r="M800" t="s">
        <v>110</v>
      </c>
      <c r="N800" t="s">
        <v>111</v>
      </c>
      <c r="O800" t="s">
        <v>112</v>
      </c>
      <c r="P800" t="s">
        <v>113</v>
      </c>
      <c r="Q800" t="s">
        <v>114</v>
      </c>
      <c r="R800" t="s">
        <v>180</v>
      </c>
      <c r="S800" t="s">
        <v>116</v>
      </c>
      <c r="T800" t="s">
        <v>116</v>
      </c>
      <c r="U800" t="s">
        <v>117</v>
      </c>
      <c r="V800" t="s">
        <v>118</v>
      </c>
      <c r="W800">
        <v>9</v>
      </c>
      <c r="X800">
        <v>5</v>
      </c>
      <c r="Y800">
        <v>2008</v>
      </c>
      <c r="Z800">
        <v>2009</v>
      </c>
      <c r="AA800" t="s">
        <v>178</v>
      </c>
      <c r="AB800" t="s">
        <v>120</v>
      </c>
      <c r="AC800" t="s">
        <v>121</v>
      </c>
      <c r="AD800" t="s">
        <v>121</v>
      </c>
      <c r="AE800" t="s">
        <v>163</v>
      </c>
      <c r="AF800">
        <v>860</v>
      </c>
      <c r="AG800" t="s">
        <v>130</v>
      </c>
      <c r="AH800">
        <f>IF(fun[[#This Row],[ExterQual]]="Ex",5,IF(fun[[#This Row],[ExterQual]]="Gd",4,IF(fun[[#This Row],[ExterQual]]="TA",3,IF(fun[[#This Row],[ExterQual]]="Fa",2,1))))</f>
        <v>5</v>
      </c>
      <c r="AI800" t="s">
        <v>124</v>
      </c>
      <c r="AJ800">
        <f>IF(fun[[#This Row],[ExterCond]]="Ex",5,IF(fun[[#This Row],[ExterCond]]="Gd",4,IF(fun[[#This Row],[ExterCond]]="TA",3,IF(fun[[#This Row],[ExterCond]]="Fa",2,1))))</f>
        <v>3</v>
      </c>
      <c r="AK800" t="s">
        <v>125</v>
      </c>
      <c r="AL800" t="s">
        <v>130</v>
      </c>
      <c r="AM800">
        <f>IF(fun[[#This Row],[BsmtQual]]="Ex",5,IF(fun[[#This Row],[BsmtQual]]="Gd",4,IF(fun[[#This Row],[BsmtQual]]="TA",3,IF(fun[[#This Row],[BsmtQual]]="Fa",2,IF(fun[[#This Row],[BsmtQual]]="Po",1,0)))))</f>
        <v>5</v>
      </c>
      <c r="AN800" t="s">
        <v>124</v>
      </c>
      <c r="AO800">
        <f>IF(fun[[#This Row],[BsmtCond]]="Ex",5,IF(fun[[#This Row],[BsmtCond]]="Gd",4,IF(fun[[#This Row],[BsmtCond]]="TA",3,IF(fun[[#This Row],[BsmtCond]]="Fa",2,IF(fun[[#This Row],[BsmtCond]]="Po",1,0)))))</f>
        <v>3</v>
      </c>
      <c r="AP800" t="s">
        <v>126</v>
      </c>
      <c r="AQ800">
        <f>IF(fun[[#This Row],[BsmtExposure]]="Gd",3,IF(fun[[#This Row],[BsmtExposure]]="Av",2,IF(fun[[#This Row],[BsmtExposure]]="Mn",1,0)))</f>
        <v>0</v>
      </c>
      <c r="AR800" t="s">
        <v>128</v>
      </c>
      <c r="AS800">
        <v>0</v>
      </c>
      <c r="AT800" t="s">
        <v>128</v>
      </c>
      <c r="AU800">
        <v>0</v>
      </c>
      <c r="AV800">
        <v>1926</v>
      </c>
      <c r="AW800">
        <v>1926</v>
      </c>
      <c r="AX800" t="s">
        <v>129</v>
      </c>
      <c r="AY800" t="s">
        <v>130</v>
      </c>
      <c r="AZ800">
        <f>IF(fun[[#This Row],[HeatingQC]]="Ex",5,IF(fun[[#This Row],[HeatingQC]]="Gd",4,IF(fun[[#This Row],[HeatingQC]]="TA",3,IF(fun[[#This Row],[HeatingQC]]="Fa",2,IF(fun[[#This Row],[HeatingQC]]="Po",1,0)))))</f>
        <v>5</v>
      </c>
      <c r="BA800" t="s">
        <v>131</v>
      </c>
      <c r="BB800" t="s">
        <v>132</v>
      </c>
      <c r="BC800">
        <v>1966</v>
      </c>
      <c r="BD800">
        <v>1174</v>
      </c>
      <c r="BE800">
        <v>0</v>
      </c>
      <c r="BF800">
        <v>3140</v>
      </c>
      <c r="BG800">
        <f>LOG(fun[[#This Row],[GrLivArea]])</f>
        <v>3.4969296480732148</v>
      </c>
      <c r="BH800">
        <v>0</v>
      </c>
      <c r="BI800">
        <v>0</v>
      </c>
      <c r="BJ800">
        <f>fun[[#This Row],[BsmtFullBath]]+(0.5*fun[[#This Row],[BsmtHalfBath]])</f>
        <v>0</v>
      </c>
      <c r="BK800">
        <v>3</v>
      </c>
      <c r="BL800">
        <v>1</v>
      </c>
      <c r="BM800">
        <f>fun[[#This Row],[HalfBath]]+fun[[#This Row],[TOTBaseBath]]+fun[[#This Row],[FullBath]]</f>
        <v>4</v>
      </c>
      <c r="BN800">
        <v>4</v>
      </c>
      <c r="BO800">
        <v>1</v>
      </c>
      <c r="BP800" t="s">
        <v>130</v>
      </c>
      <c r="BQ800">
        <f>IF(fun[[#This Row],[KitchenQual]]="Ex",5,IF(fun[[#This Row],[KitchenQual]]="Gd",4,IF(fun[[#This Row],[KitchenQual]]="TA",3,IF(fun[[#This Row],[KitchenQual]]="Fa",2,0))))</f>
        <v>5</v>
      </c>
      <c r="BR800">
        <v>11</v>
      </c>
      <c r="BS800" t="s">
        <v>133</v>
      </c>
      <c r="BT800">
        <v>2</v>
      </c>
      <c r="BU800" t="s">
        <v>123</v>
      </c>
      <c r="BV800">
        <f>IF(fun[[#This Row],[FireplaceQu]]="Ex",5,IF(fun[[#This Row],[FireplaceQu]]="Gd",4,IF(fun[[#This Row],[FireplaceQu]]="TA",3,IF(fun[[#This Row],[FireplaceQu]]="Fa",2,0))))</f>
        <v>4</v>
      </c>
      <c r="BW800" t="s">
        <v>182</v>
      </c>
      <c r="BX800">
        <v>2009</v>
      </c>
      <c r="BY800" t="s">
        <v>183</v>
      </c>
      <c r="BZ800">
        <v>3</v>
      </c>
      <c r="CA800">
        <v>820</v>
      </c>
      <c r="CB800" t="s">
        <v>124</v>
      </c>
      <c r="CC800">
        <f>IF(fun[[#This Row],[GarageQual]]="Ex",5,IF(fun[[#This Row],[GarageQual]]="Gd",4,IF(fun[[#This Row],[GarageQual]]="TA",3,IF(fun[[#This Row],[GarageQual]]="Fa",2,IF(fun[[#This Row],[GarageQual]]="Po",1,0)))))</f>
        <v>3</v>
      </c>
      <c r="CD800" t="s">
        <v>124</v>
      </c>
      <c r="CE800">
        <f>IF(fun[[#This Row],[GarageCond]]="Ex",5,IF(fun[[#This Row],[GarageCond]]="Gd",4,IF(fun[[#This Row],[GarageCond]]="TA",3,IF(fun[[#This Row],[GarageCond]]="Fa",2,IF(fun[[#This Row],[GarageCond]]="Po",1,0)))))</f>
        <v>3</v>
      </c>
      <c r="CF800" t="s">
        <v>131</v>
      </c>
      <c r="CG800">
        <v>144</v>
      </c>
      <c r="CH800">
        <v>78</v>
      </c>
      <c r="CI800">
        <v>0</v>
      </c>
      <c r="CJ800">
        <v>0</v>
      </c>
      <c r="CK800">
        <v>0</v>
      </c>
      <c r="CL800">
        <f>(0.5*fun[[#This Row],[WoodDeckSF]])+fun[[#This Row],[OpenPorchSF]]+(2*fun[[#This Row],[EnclosedPorch]])+(1.5*fun[[#This Row],[3SsnPorch]])+fun[[#This Row],[ScreenPorch]]</f>
        <v>150</v>
      </c>
      <c r="CM800">
        <v>0</v>
      </c>
      <c r="CN800" t="s">
        <v>109</v>
      </c>
      <c r="CO800">
        <f>IF(fun[[#This Row],[PoolQC]]="Ex",5,IF(fun[[#This Row],[PoolQC]]="Gd",4,IF(fun[[#This Row],[PoolQC]]="TA",3,IF(fun[[#This Row],[PoolQC]]="Fa",2,IF(fun[[#This Row],[PoolQC]]="Po",1,0)))))</f>
        <v>0</v>
      </c>
      <c r="CP800" t="s">
        <v>109</v>
      </c>
      <c r="CQ800" t="s">
        <v>109</v>
      </c>
      <c r="CR800">
        <v>0</v>
      </c>
      <c r="CS800">
        <v>7</v>
      </c>
      <c r="CT800">
        <v>2009</v>
      </c>
      <c r="CU800" t="s">
        <v>184</v>
      </c>
      <c r="CV800" t="s">
        <v>185</v>
      </c>
      <c r="CW800">
        <f>COUNTIF(fun[[#This Row],[Id]:[SaleCondition]],0)</f>
        <v>16</v>
      </c>
      <c r="CX800">
        <f>COUNTIF(fun[[#This Row],[Id]:[SaleCondition]],"NA")</f>
        <v>4</v>
      </c>
      <c r="CY800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800">
        <f>fun[NUM_ExCond]+fun[NUM_BsmtCond]+fun[NUM_GarCond]</f>
        <v>9</v>
      </c>
      <c r="DA8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8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800">
        <v>485000</v>
      </c>
    </row>
    <row r="801" spans="1:107" x14ac:dyDescent="0.25">
      <c r="A801">
        <v>800</v>
      </c>
      <c r="B801">
        <v>50</v>
      </c>
      <c r="C801" t="s">
        <v>107</v>
      </c>
      <c r="D801">
        <f>IF(fun[[#This Row],[MSZoning]]="RL",1,0)</f>
        <v>1</v>
      </c>
      <c r="E801">
        <f>IF(fun[[#This Row],[rl]]="RM",1,0)</f>
        <v>0</v>
      </c>
      <c r="F801">
        <f>IF(fun[[#This Row],[rm]]="RH",1,0)</f>
        <v>0</v>
      </c>
      <c r="G801">
        <f>IF(fun[[#This Row],[rh]]="C (all)",1,0)</f>
        <v>0</v>
      </c>
      <c r="H801">
        <v>60</v>
      </c>
      <c r="I801">
        <f>IF(fun[[#This Row],[LotFrontage]]="NA",0,fun[[#This Row],[LotFrontage]])</f>
        <v>60</v>
      </c>
      <c r="J801">
        <v>7200</v>
      </c>
      <c r="K801" t="s">
        <v>108</v>
      </c>
      <c r="L801" t="s">
        <v>109</v>
      </c>
      <c r="M801" t="s">
        <v>110</v>
      </c>
      <c r="N801" t="s">
        <v>111</v>
      </c>
      <c r="O801" t="s">
        <v>112</v>
      </c>
      <c r="P801" t="s">
        <v>148</v>
      </c>
      <c r="Q801" t="s">
        <v>114</v>
      </c>
      <c r="R801" t="s">
        <v>258</v>
      </c>
      <c r="S801" t="s">
        <v>140</v>
      </c>
      <c r="T801" t="s">
        <v>116</v>
      </c>
      <c r="U801" t="s">
        <v>117</v>
      </c>
      <c r="V801" t="s">
        <v>158</v>
      </c>
      <c r="W801">
        <v>5</v>
      </c>
      <c r="X801">
        <v>7</v>
      </c>
      <c r="Y801">
        <v>1937</v>
      </c>
      <c r="Z801">
        <v>1950</v>
      </c>
      <c r="AA801" t="s">
        <v>119</v>
      </c>
      <c r="AB801" t="s">
        <v>120</v>
      </c>
      <c r="AC801" t="s">
        <v>150</v>
      </c>
      <c r="AD801" t="s">
        <v>150</v>
      </c>
      <c r="AE801" t="s">
        <v>122</v>
      </c>
      <c r="AF801">
        <v>252</v>
      </c>
      <c r="AG801" t="s">
        <v>124</v>
      </c>
      <c r="AH801">
        <f>IF(fun[[#This Row],[ExterQual]]="Ex",5,IF(fun[[#This Row],[ExterQual]]="Gd",4,IF(fun[[#This Row],[ExterQual]]="TA",3,IF(fun[[#This Row],[ExterQual]]="Fa",2,1))))</f>
        <v>3</v>
      </c>
      <c r="AI801" t="s">
        <v>124</v>
      </c>
      <c r="AJ801">
        <f>IF(fun[[#This Row],[ExterCond]]="Ex",5,IF(fun[[#This Row],[ExterCond]]="Gd",4,IF(fun[[#This Row],[ExterCond]]="TA",3,IF(fun[[#This Row],[ExterCond]]="Fa",2,1))))</f>
        <v>3</v>
      </c>
      <c r="AK801" t="s">
        <v>152</v>
      </c>
      <c r="AL801" t="s">
        <v>123</v>
      </c>
      <c r="AM801">
        <f>IF(fun[[#This Row],[BsmtQual]]="Ex",5,IF(fun[[#This Row],[BsmtQual]]="Gd",4,IF(fun[[#This Row],[BsmtQual]]="TA",3,IF(fun[[#This Row],[BsmtQual]]="Fa",2,IF(fun[[#This Row],[BsmtQual]]="Po",1,0)))))</f>
        <v>4</v>
      </c>
      <c r="AN801" t="s">
        <v>124</v>
      </c>
      <c r="AO801">
        <f>IF(fun[[#This Row],[BsmtCond]]="Ex",5,IF(fun[[#This Row],[BsmtCond]]="Gd",4,IF(fun[[#This Row],[BsmtCond]]="TA",3,IF(fun[[#This Row],[BsmtCond]]="Fa",2,IF(fun[[#This Row],[BsmtCond]]="Po",1,0)))))</f>
        <v>3</v>
      </c>
      <c r="AP801" t="s">
        <v>126</v>
      </c>
      <c r="AQ801">
        <f>IF(fun[[#This Row],[BsmtExposure]]="Gd",3,IF(fun[[#This Row],[BsmtExposure]]="Av",2,IF(fun[[#This Row],[BsmtExposure]]="Mn",1,0)))</f>
        <v>0</v>
      </c>
      <c r="AR801" t="s">
        <v>145</v>
      </c>
      <c r="AS801">
        <v>569</v>
      </c>
      <c r="AT801" t="s">
        <v>128</v>
      </c>
      <c r="AU801">
        <v>0</v>
      </c>
      <c r="AV801">
        <v>162</v>
      </c>
      <c r="AW801">
        <v>731</v>
      </c>
      <c r="AX801" t="s">
        <v>129</v>
      </c>
      <c r="AY801" t="s">
        <v>130</v>
      </c>
      <c r="AZ801">
        <f>IF(fun[[#This Row],[HeatingQC]]="Ex",5,IF(fun[[#This Row],[HeatingQC]]="Gd",4,IF(fun[[#This Row],[HeatingQC]]="TA",3,IF(fun[[#This Row],[HeatingQC]]="Fa",2,IF(fun[[#This Row],[HeatingQC]]="Po",1,0)))))</f>
        <v>5</v>
      </c>
      <c r="BA801" t="s">
        <v>131</v>
      </c>
      <c r="BB801" t="s">
        <v>132</v>
      </c>
      <c r="BC801">
        <v>981</v>
      </c>
      <c r="BD801">
        <v>787</v>
      </c>
      <c r="BE801">
        <v>0</v>
      </c>
      <c r="BF801">
        <v>1768</v>
      </c>
      <c r="BG801">
        <f>LOG(fun[[#This Row],[GrLivArea]])</f>
        <v>3.2474822606770544</v>
      </c>
      <c r="BH801">
        <v>1</v>
      </c>
      <c r="BI801">
        <v>0</v>
      </c>
      <c r="BJ801">
        <f>fun[[#This Row],[BsmtFullBath]]+(0.5*fun[[#This Row],[BsmtHalfBath]])</f>
        <v>1</v>
      </c>
      <c r="BK801">
        <v>1</v>
      </c>
      <c r="BL801">
        <v>1</v>
      </c>
      <c r="BM801">
        <f>fun[[#This Row],[HalfBath]]+fun[[#This Row],[TOTBaseBath]]+fun[[#This Row],[FullBath]]</f>
        <v>3</v>
      </c>
      <c r="BN801">
        <v>3</v>
      </c>
      <c r="BO801">
        <v>1</v>
      </c>
      <c r="BP801" t="s">
        <v>123</v>
      </c>
      <c r="BQ801">
        <f>IF(fun[[#This Row],[KitchenQual]]="Ex",5,IF(fun[[#This Row],[KitchenQual]]="Gd",4,IF(fun[[#This Row],[KitchenQual]]="TA",3,IF(fun[[#This Row],[KitchenQual]]="Fa",2,0))))</f>
        <v>4</v>
      </c>
      <c r="BR801">
        <v>7</v>
      </c>
      <c r="BS801" t="s">
        <v>133</v>
      </c>
      <c r="BT801">
        <v>2</v>
      </c>
      <c r="BU801" t="s">
        <v>124</v>
      </c>
      <c r="BV801">
        <f>IF(fun[[#This Row],[FireplaceQu]]="Ex",5,IF(fun[[#This Row],[FireplaceQu]]="Gd",4,IF(fun[[#This Row],[FireplaceQu]]="TA",3,IF(fun[[#This Row],[FireplaceQu]]="Fa",2,0))))</f>
        <v>3</v>
      </c>
      <c r="BW801" t="s">
        <v>153</v>
      </c>
      <c r="BX801">
        <v>1939</v>
      </c>
      <c r="BY801" t="s">
        <v>128</v>
      </c>
      <c r="BZ801">
        <v>1</v>
      </c>
      <c r="CA801">
        <v>240</v>
      </c>
      <c r="CB801" t="s">
        <v>124</v>
      </c>
      <c r="CC801">
        <f>IF(fun[[#This Row],[GarageQual]]="Ex",5,IF(fun[[#This Row],[GarageQual]]="Gd",4,IF(fun[[#This Row],[GarageQual]]="TA",3,IF(fun[[#This Row],[GarageQual]]="Fa",2,IF(fun[[#This Row],[GarageQual]]="Po",1,0)))))</f>
        <v>3</v>
      </c>
      <c r="CD801" t="s">
        <v>124</v>
      </c>
      <c r="CE801">
        <f>IF(fun[[#This Row],[GarageCond]]="Ex",5,IF(fun[[#This Row],[GarageCond]]="Gd",4,IF(fun[[#This Row],[GarageCond]]="TA",3,IF(fun[[#This Row],[GarageCond]]="Fa",2,IF(fun[[#This Row],[GarageCond]]="Po",1,0)))))</f>
        <v>3</v>
      </c>
      <c r="CF801" t="s">
        <v>131</v>
      </c>
      <c r="CG801">
        <v>0</v>
      </c>
      <c r="CH801">
        <v>0</v>
      </c>
      <c r="CI801">
        <v>264</v>
      </c>
      <c r="CJ801">
        <v>0</v>
      </c>
      <c r="CK801">
        <v>0</v>
      </c>
      <c r="CL801">
        <f>(0.5*fun[[#This Row],[WoodDeckSF]])+fun[[#This Row],[OpenPorchSF]]+(2*fun[[#This Row],[EnclosedPorch]])+(1.5*fun[[#This Row],[3SsnPorch]])+fun[[#This Row],[ScreenPorch]]</f>
        <v>528</v>
      </c>
      <c r="CM801">
        <v>0</v>
      </c>
      <c r="CN801" t="s">
        <v>109</v>
      </c>
      <c r="CO801">
        <f>IF(fun[[#This Row],[PoolQC]]="Ex",5,IF(fun[[#This Row],[PoolQC]]="Gd",4,IF(fun[[#This Row],[PoolQC]]="TA",3,IF(fun[[#This Row],[PoolQC]]="Fa",2,IF(fun[[#This Row],[PoolQC]]="Po",1,0)))))</f>
        <v>0</v>
      </c>
      <c r="CP801" t="s">
        <v>160</v>
      </c>
      <c r="CQ801" t="s">
        <v>109</v>
      </c>
      <c r="CR801">
        <v>0</v>
      </c>
      <c r="CS801">
        <v>6</v>
      </c>
      <c r="CT801">
        <v>2007</v>
      </c>
      <c r="CU801" t="s">
        <v>136</v>
      </c>
      <c r="CV801" t="s">
        <v>137</v>
      </c>
      <c r="CW801">
        <f>COUNTIF(fun[[#This Row],[Id]:[SaleCondition]],0)</f>
        <v>14</v>
      </c>
      <c r="CX801">
        <f>COUNTIF(fun[[#This Row],[Id]:[SaleCondition]],"NA")</f>
        <v>3</v>
      </c>
      <c r="CY80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801">
        <f>fun[NUM_ExCond]+fun[NUM_BsmtCond]+fun[NUM_GarCond]</f>
        <v>9</v>
      </c>
      <c r="DA8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8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65.75</v>
      </c>
      <c r="DC801">
        <v>175000</v>
      </c>
    </row>
    <row r="802" spans="1:107" x14ac:dyDescent="0.25">
      <c r="A802">
        <v>801</v>
      </c>
      <c r="B802">
        <v>60</v>
      </c>
      <c r="C802" t="s">
        <v>107</v>
      </c>
      <c r="D802">
        <f>IF(fun[[#This Row],[MSZoning]]="RL",1,0)</f>
        <v>1</v>
      </c>
      <c r="E802">
        <f>IF(fun[[#This Row],[rl]]="RM",1,0)</f>
        <v>0</v>
      </c>
      <c r="F802">
        <f>IF(fun[[#This Row],[rm]]="RH",1,0)</f>
        <v>0</v>
      </c>
      <c r="G802">
        <f>IF(fun[[#This Row],[rh]]="C (all)",1,0)</f>
        <v>0</v>
      </c>
      <c r="H802">
        <v>79</v>
      </c>
      <c r="I802">
        <f>IF(fun[[#This Row],[LotFrontage]]="NA",0,fun[[#This Row],[LotFrontage]])</f>
        <v>79</v>
      </c>
      <c r="J802">
        <v>12798</v>
      </c>
      <c r="K802" t="s">
        <v>108</v>
      </c>
      <c r="L802" t="s">
        <v>109</v>
      </c>
      <c r="M802" t="s">
        <v>146</v>
      </c>
      <c r="N802" t="s">
        <v>225</v>
      </c>
      <c r="O802" t="s">
        <v>112</v>
      </c>
      <c r="P802" t="s">
        <v>113</v>
      </c>
      <c r="Q802" t="s">
        <v>220</v>
      </c>
      <c r="R802" t="s">
        <v>231</v>
      </c>
      <c r="S802" t="s">
        <v>140</v>
      </c>
      <c r="T802" t="s">
        <v>116</v>
      </c>
      <c r="U802" t="s">
        <v>117</v>
      </c>
      <c r="V802" t="s">
        <v>118</v>
      </c>
      <c r="W802">
        <v>6</v>
      </c>
      <c r="X802">
        <v>5</v>
      </c>
      <c r="Y802">
        <v>1997</v>
      </c>
      <c r="Z802">
        <v>1997</v>
      </c>
      <c r="AA802" t="s">
        <v>119</v>
      </c>
      <c r="AB802" t="s">
        <v>120</v>
      </c>
      <c r="AC802" t="s">
        <v>121</v>
      </c>
      <c r="AD802" t="s">
        <v>121</v>
      </c>
      <c r="AE802" t="s">
        <v>143</v>
      </c>
      <c r="AF802">
        <v>0</v>
      </c>
      <c r="AG802" t="s">
        <v>124</v>
      </c>
      <c r="AH802">
        <f>IF(fun[[#This Row],[ExterQual]]="Ex",5,IF(fun[[#This Row],[ExterQual]]="Gd",4,IF(fun[[#This Row],[ExterQual]]="TA",3,IF(fun[[#This Row],[ExterQual]]="Fa",2,1))))</f>
        <v>3</v>
      </c>
      <c r="AI802" t="s">
        <v>124</v>
      </c>
      <c r="AJ802">
        <f>IF(fun[[#This Row],[ExterCond]]="Ex",5,IF(fun[[#This Row],[ExterCond]]="Gd",4,IF(fun[[#This Row],[ExterCond]]="TA",3,IF(fun[[#This Row],[ExterCond]]="Fa",2,1))))</f>
        <v>3</v>
      </c>
      <c r="AK802" t="s">
        <v>125</v>
      </c>
      <c r="AL802" t="s">
        <v>123</v>
      </c>
      <c r="AM802">
        <f>IF(fun[[#This Row],[BsmtQual]]="Ex",5,IF(fun[[#This Row],[BsmtQual]]="Gd",4,IF(fun[[#This Row],[BsmtQual]]="TA",3,IF(fun[[#This Row],[BsmtQual]]="Fa",2,IF(fun[[#This Row],[BsmtQual]]="Po",1,0)))))</f>
        <v>4</v>
      </c>
      <c r="AN802" t="s">
        <v>124</v>
      </c>
      <c r="AO802">
        <f>IF(fun[[#This Row],[BsmtCond]]="Ex",5,IF(fun[[#This Row],[BsmtCond]]="Gd",4,IF(fun[[#This Row],[BsmtCond]]="TA",3,IF(fun[[#This Row],[BsmtCond]]="Fa",2,IF(fun[[#This Row],[BsmtCond]]="Po",1,0)))))</f>
        <v>3</v>
      </c>
      <c r="AP802" t="s">
        <v>123</v>
      </c>
      <c r="AQ802">
        <f>IF(fun[[#This Row],[BsmtExposure]]="Gd",3,IF(fun[[#This Row],[BsmtExposure]]="Av",2,IF(fun[[#This Row],[BsmtExposure]]="Mn",1,0)))</f>
        <v>3</v>
      </c>
      <c r="AR802" t="s">
        <v>127</v>
      </c>
      <c r="AS802">
        <v>462</v>
      </c>
      <c r="AT802" t="s">
        <v>128</v>
      </c>
      <c r="AU802">
        <v>0</v>
      </c>
      <c r="AV802">
        <v>154</v>
      </c>
      <c r="AW802">
        <v>616</v>
      </c>
      <c r="AX802" t="s">
        <v>129</v>
      </c>
      <c r="AY802" t="s">
        <v>123</v>
      </c>
      <c r="AZ802">
        <f>IF(fun[[#This Row],[HeatingQC]]="Ex",5,IF(fun[[#This Row],[HeatingQC]]="Gd",4,IF(fun[[#This Row],[HeatingQC]]="TA",3,IF(fun[[#This Row],[HeatingQC]]="Fa",2,IF(fun[[#This Row],[HeatingQC]]="Po",1,0)))))</f>
        <v>4</v>
      </c>
      <c r="BA802" t="s">
        <v>131</v>
      </c>
      <c r="BB802" t="s">
        <v>132</v>
      </c>
      <c r="BC802">
        <v>616</v>
      </c>
      <c r="BD802">
        <v>1072</v>
      </c>
      <c r="BE802">
        <v>0</v>
      </c>
      <c r="BF802">
        <v>1688</v>
      </c>
      <c r="BG802">
        <f>LOG(fun[[#This Row],[GrLivArea]])</f>
        <v>3.2273724422896364</v>
      </c>
      <c r="BH802">
        <v>1</v>
      </c>
      <c r="BI802">
        <v>0</v>
      </c>
      <c r="BJ802">
        <f>fun[[#This Row],[BsmtFullBath]]+(0.5*fun[[#This Row],[BsmtHalfBath]])</f>
        <v>1</v>
      </c>
      <c r="BK802">
        <v>2</v>
      </c>
      <c r="BL802">
        <v>1</v>
      </c>
      <c r="BM802">
        <f>fun[[#This Row],[HalfBath]]+fun[[#This Row],[TOTBaseBath]]+fun[[#This Row],[FullBath]]</f>
        <v>4</v>
      </c>
      <c r="BN802">
        <v>4</v>
      </c>
      <c r="BO802">
        <v>1</v>
      </c>
      <c r="BP802" t="s">
        <v>123</v>
      </c>
      <c r="BQ802">
        <f>IF(fun[[#This Row],[KitchenQual]]="Ex",5,IF(fun[[#This Row],[KitchenQual]]="Gd",4,IF(fun[[#This Row],[KitchenQual]]="TA",3,IF(fun[[#This Row],[KitchenQual]]="Fa",2,0))))</f>
        <v>4</v>
      </c>
      <c r="BR802">
        <v>8</v>
      </c>
      <c r="BS802" t="s">
        <v>133</v>
      </c>
      <c r="BT802">
        <v>0</v>
      </c>
      <c r="BU802" t="s">
        <v>109</v>
      </c>
      <c r="BV802">
        <f>IF(fun[[#This Row],[FireplaceQu]]="Ex",5,IF(fun[[#This Row],[FireplaceQu]]="Gd",4,IF(fun[[#This Row],[FireplaceQu]]="TA",3,IF(fun[[#This Row],[FireplaceQu]]="Fa",2,0))))</f>
        <v>0</v>
      </c>
      <c r="BW802" t="s">
        <v>134</v>
      </c>
      <c r="BX802">
        <v>1997</v>
      </c>
      <c r="BY802" t="s">
        <v>135</v>
      </c>
      <c r="BZ802">
        <v>2</v>
      </c>
      <c r="CA802">
        <v>603</v>
      </c>
      <c r="CB802" t="s">
        <v>124</v>
      </c>
      <c r="CC802">
        <f>IF(fun[[#This Row],[GarageQual]]="Ex",5,IF(fun[[#This Row],[GarageQual]]="Gd",4,IF(fun[[#This Row],[GarageQual]]="TA",3,IF(fun[[#This Row],[GarageQual]]="Fa",2,IF(fun[[#This Row],[GarageQual]]="Po",1,0)))))</f>
        <v>3</v>
      </c>
      <c r="CD802" t="s">
        <v>124</v>
      </c>
      <c r="CE802">
        <f>IF(fun[[#This Row],[GarageCond]]="Ex",5,IF(fun[[#This Row],[GarageCond]]="Gd",4,IF(fun[[#This Row],[GarageCond]]="TA",3,IF(fun[[#This Row],[GarageCond]]="Fa",2,IF(fun[[#This Row],[GarageCond]]="Po",1,0)))))</f>
        <v>3</v>
      </c>
      <c r="CF802" t="s">
        <v>131</v>
      </c>
      <c r="CG802">
        <v>403</v>
      </c>
      <c r="CH802">
        <v>114</v>
      </c>
      <c r="CI802">
        <v>185</v>
      </c>
      <c r="CJ802">
        <v>0</v>
      </c>
      <c r="CK802">
        <v>0</v>
      </c>
      <c r="CL802">
        <f>(0.5*fun[[#This Row],[WoodDeckSF]])+fun[[#This Row],[OpenPorchSF]]+(2*fun[[#This Row],[EnclosedPorch]])+(1.5*fun[[#This Row],[3SsnPorch]])+fun[[#This Row],[ScreenPorch]]</f>
        <v>685.5</v>
      </c>
      <c r="CM802">
        <v>0</v>
      </c>
      <c r="CN802" t="s">
        <v>109</v>
      </c>
      <c r="CO802">
        <f>IF(fun[[#This Row],[PoolQC]]="Ex",5,IF(fun[[#This Row],[PoolQC]]="Gd",4,IF(fun[[#This Row],[PoolQC]]="TA",3,IF(fun[[#This Row],[PoolQC]]="Fa",2,IF(fun[[#This Row],[PoolQC]]="Po",1,0)))))</f>
        <v>0</v>
      </c>
      <c r="CP802" t="s">
        <v>109</v>
      </c>
      <c r="CQ802" t="s">
        <v>161</v>
      </c>
      <c r="CR802">
        <v>400</v>
      </c>
      <c r="CS802">
        <v>5</v>
      </c>
      <c r="CT802">
        <v>2008</v>
      </c>
      <c r="CU802" t="s">
        <v>136</v>
      </c>
      <c r="CV802" t="s">
        <v>137</v>
      </c>
      <c r="CW802">
        <f>COUNTIF(fun[[#This Row],[Id]:[SaleCondition]],0)</f>
        <v>13</v>
      </c>
      <c r="CX802">
        <f>COUNTIF(fun[[#This Row],[Id]:[SaleCondition]],"NA")</f>
        <v>4</v>
      </c>
      <c r="CY802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802">
        <f>fun[NUM_ExCond]+fun[NUM_BsmtCond]+fun[NUM_GarCond]</f>
        <v>9</v>
      </c>
      <c r="DA8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8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802">
        <v>200000</v>
      </c>
    </row>
    <row r="803" spans="1:107" x14ac:dyDescent="0.25">
      <c r="A803">
        <v>802</v>
      </c>
      <c r="B803">
        <v>30</v>
      </c>
      <c r="C803" t="s">
        <v>168</v>
      </c>
      <c r="D803">
        <f>IF(fun[[#This Row],[MSZoning]]="RL",1,0)</f>
        <v>0</v>
      </c>
      <c r="E803">
        <f>IF(fun[[#This Row],[rl]]="RM",1,0)</f>
        <v>0</v>
      </c>
      <c r="F803">
        <f>IF(fun[[#This Row],[rm]]="RH",1,0)</f>
        <v>0</v>
      </c>
      <c r="G803">
        <f>IF(fun[[#This Row],[rh]]="C (all)",1,0)</f>
        <v>0</v>
      </c>
      <c r="H803">
        <v>40</v>
      </c>
      <c r="I803">
        <f>IF(fun[[#This Row],[LotFrontage]]="NA",0,fun[[#This Row],[LotFrontage]])</f>
        <v>40</v>
      </c>
      <c r="J803">
        <v>4800</v>
      </c>
      <c r="K803" t="s">
        <v>108</v>
      </c>
      <c r="L803" t="s">
        <v>109</v>
      </c>
      <c r="M803" t="s">
        <v>110</v>
      </c>
      <c r="N803" t="s">
        <v>111</v>
      </c>
      <c r="O803" t="s">
        <v>112</v>
      </c>
      <c r="P803" t="s">
        <v>113</v>
      </c>
      <c r="Q803" t="s">
        <v>114</v>
      </c>
      <c r="R803" t="s">
        <v>202</v>
      </c>
      <c r="S803" t="s">
        <v>116</v>
      </c>
      <c r="T803" t="s">
        <v>116</v>
      </c>
      <c r="U803" t="s">
        <v>117</v>
      </c>
      <c r="V803" t="s">
        <v>141</v>
      </c>
      <c r="W803">
        <v>4</v>
      </c>
      <c r="X803">
        <v>7</v>
      </c>
      <c r="Y803">
        <v>1916</v>
      </c>
      <c r="Z803">
        <v>1990</v>
      </c>
      <c r="AA803" t="s">
        <v>119</v>
      </c>
      <c r="AB803" t="s">
        <v>120</v>
      </c>
      <c r="AC803" t="s">
        <v>142</v>
      </c>
      <c r="AD803" t="s">
        <v>142</v>
      </c>
      <c r="AE803" t="s">
        <v>143</v>
      </c>
      <c r="AF803">
        <v>0</v>
      </c>
      <c r="AG803" t="s">
        <v>124</v>
      </c>
      <c r="AH803">
        <f>IF(fun[[#This Row],[ExterQual]]="Ex",5,IF(fun[[#This Row],[ExterQual]]="Gd",4,IF(fun[[#This Row],[ExterQual]]="TA",3,IF(fun[[#This Row],[ExterQual]]="Fa",2,1))))</f>
        <v>3</v>
      </c>
      <c r="AI803" t="s">
        <v>124</v>
      </c>
      <c r="AJ803">
        <f>IF(fun[[#This Row],[ExterCond]]="Ex",5,IF(fun[[#This Row],[ExterCond]]="Gd",4,IF(fun[[#This Row],[ExterCond]]="TA",3,IF(fun[[#This Row],[ExterCond]]="Fa",2,1))))</f>
        <v>3</v>
      </c>
      <c r="AK803" t="s">
        <v>144</v>
      </c>
      <c r="AL803" t="s">
        <v>124</v>
      </c>
      <c r="AM803">
        <f>IF(fun[[#This Row],[BsmtQual]]="Ex",5,IF(fun[[#This Row],[BsmtQual]]="Gd",4,IF(fun[[#This Row],[BsmtQual]]="TA",3,IF(fun[[#This Row],[BsmtQual]]="Fa",2,IF(fun[[#This Row],[BsmtQual]]="Po",1,0)))))</f>
        <v>3</v>
      </c>
      <c r="AN803" t="s">
        <v>124</v>
      </c>
      <c r="AO803">
        <f>IF(fun[[#This Row],[BsmtCond]]="Ex",5,IF(fun[[#This Row],[BsmtCond]]="Gd",4,IF(fun[[#This Row],[BsmtCond]]="TA",3,IF(fun[[#This Row],[BsmtCond]]="Fa",2,IF(fun[[#This Row],[BsmtCond]]="Po",1,0)))))</f>
        <v>3</v>
      </c>
      <c r="AP803" t="s">
        <v>126</v>
      </c>
      <c r="AQ803">
        <f>IF(fun[[#This Row],[BsmtExposure]]="Gd",3,IF(fun[[#This Row],[BsmtExposure]]="Av",2,IF(fun[[#This Row],[BsmtExposure]]="Mn",1,0)))</f>
        <v>0</v>
      </c>
      <c r="AR803" t="s">
        <v>198</v>
      </c>
      <c r="AS803">
        <v>197</v>
      </c>
      <c r="AT803" t="s">
        <v>128</v>
      </c>
      <c r="AU803">
        <v>0</v>
      </c>
      <c r="AV803">
        <v>999</v>
      </c>
      <c r="AW803">
        <v>1196</v>
      </c>
      <c r="AX803" t="s">
        <v>129</v>
      </c>
      <c r="AY803" t="s">
        <v>130</v>
      </c>
      <c r="AZ803">
        <f>IF(fun[[#This Row],[HeatingQC]]="Ex",5,IF(fun[[#This Row],[HeatingQC]]="Gd",4,IF(fun[[#This Row],[HeatingQC]]="TA",3,IF(fun[[#This Row],[HeatingQC]]="Fa",2,IF(fun[[#This Row],[HeatingQC]]="Po",1,0)))))</f>
        <v>5</v>
      </c>
      <c r="BA803" t="s">
        <v>131</v>
      </c>
      <c r="BB803" t="s">
        <v>190</v>
      </c>
      <c r="BC803">
        <v>1196</v>
      </c>
      <c r="BD803">
        <v>0</v>
      </c>
      <c r="BE803">
        <v>0</v>
      </c>
      <c r="BF803">
        <v>1196</v>
      </c>
      <c r="BG803">
        <f>LOG(fun[[#This Row],[GrLivArea]])</f>
        <v>3.0777311796523921</v>
      </c>
      <c r="BH803">
        <v>1</v>
      </c>
      <c r="BI803">
        <v>0</v>
      </c>
      <c r="BJ803">
        <f>fun[[#This Row],[BsmtFullBath]]+(0.5*fun[[#This Row],[BsmtHalfBath]])</f>
        <v>1</v>
      </c>
      <c r="BK803">
        <v>1</v>
      </c>
      <c r="BL803">
        <v>0</v>
      </c>
      <c r="BM803">
        <f>fun[[#This Row],[HalfBath]]+fun[[#This Row],[TOTBaseBath]]+fun[[#This Row],[FullBath]]</f>
        <v>2</v>
      </c>
      <c r="BN803">
        <v>2</v>
      </c>
      <c r="BO803">
        <v>1</v>
      </c>
      <c r="BP803" t="s">
        <v>124</v>
      </c>
      <c r="BQ803">
        <f>IF(fun[[#This Row],[KitchenQual]]="Ex",5,IF(fun[[#This Row],[KitchenQual]]="Gd",4,IF(fun[[#This Row],[KitchenQual]]="TA",3,IF(fun[[#This Row],[KitchenQual]]="Fa",2,0))))</f>
        <v>3</v>
      </c>
      <c r="BR803">
        <v>5</v>
      </c>
      <c r="BS803" t="s">
        <v>133</v>
      </c>
      <c r="BT803">
        <v>0</v>
      </c>
      <c r="BU803" t="s">
        <v>109</v>
      </c>
      <c r="BV803">
        <f>IF(fun[[#This Row],[FireplaceQu]]="Ex",5,IF(fun[[#This Row],[FireplaceQu]]="Gd",4,IF(fun[[#This Row],[FireplaceQu]]="TA",3,IF(fun[[#This Row],[FireplaceQu]]="Fa",2,0))))</f>
        <v>0</v>
      </c>
      <c r="BW803" t="s">
        <v>153</v>
      </c>
      <c r="BX803">
        <v>1957</v>
      </c>
      <c r="BY803" t="s">
        <v>128</v>
      </c>
      <c r="BZ803">
        <v>2</v>
      </c>
      <c r="CA803">
        <v>440</v>
      </c>
      <c r="CB803" t="s">
        <v>124</v>
      </c>
      <c r="CC803">
        <f>IF(fun[[#This Row],[GarageQual]]="Ex",5,IF(fun[[#This Row],[GarageQual]]="Gd",4,IF(fun[[#This Row],[GarageQual]]="TA",3,IF(fun[[#This Row],[GarageQual]]="Fa",2,IF(fun[[#This Row],[GarageQual]]="Po",1,0)))))</f>
        <v>3</v>
      </c>
      <c r="CD803" t="s">
        <v>124</v>
      </c>
      <c r="CE803">
        <f>IF(fun[[#This Row],[GarageCond]]="Ex",5,IF(fun[[#This Row],[GarageCond]]="Gd",4,IF(fun[[#This Row],[GarageCond]]="TA",3,IF(fun[[#This Row],[GarageCond]]="Fa",2,IF(fun[[#This Row],[GarageCond]]="Po",1,0)))))</f>
        <v>3</v>
      </c>
      <c r="CF803" t="s">
        <v>131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f>(0.5*fun[[#This Row],[WoodDeckSF]])+fun[[#This Row],[OpenPorchSF]]+(2*fun[[#This Row],[EnclosedPorch]])+(1.5*fun[[#This Row],[3SsnPorch]])+fun[[#This Row],[ScreenPorch]]</f>
        <v>0</v>
      </c>
      <c r="CM803">
        <v>0</v>
      </c>
      <c r="CN803" t="s">
        <v>109</v>
      </c>
      <c r="CO803">
        <f>IF(fun[[#This Row],[PoolQC]]="Ex",5,IF(fun[[#This Row],[PoolQC]]="Gd",4,IF(fun[[#This Row],[PoolQC]]="TA",3,IF(fun[[#This Row],[PoolQC]]="Fa",2,IF(fun[[#This Row],[PoolQC]]="Po",1,0)))))</f>
        <v>0</v>
      </c>
      <c r="CP803" t="s">
        <v>109</v>
      </c>
      <c r="CQ803" t="s">
        <v>109</v>
      </c>
      <c r="CR803">
        <v>0</v>
      </c>
      <c r="CS803">
        <v>7</v>
      </c>
      <c r="CT803">
        <v>2007</v>
      </c>
      <c r="CU803" t="s">
        <v>136</v>
      </c>
      <c r="CV803" t="s">
        <v>137</v>
      </c>
      <c r="CW803">
        <f>COUNTIF(fun[[#This Row],[Id]:[SaleCondition]],0)</f>
        <v>22</v>
      </c>
      <c r="CX803">
        <f>COUNTIF(fun[[#This Row],[Id]:[SaleCondition]],"NA")</f>
        <v>5</v>
      </c>
      <c r="CY803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03">
        <f>fun[NUM_ExCond]+fun[NUM_BsmtCond]+fun[NUM_GarCond]</f>
        <v>9</v>
      </c>
      <c r="DA8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8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803">
        <v>109900</v>
      </c>
    </row>
    <row r="804" spans="1:107" x14ac:dyDescent="0.25">
      <c r="A804">
        <v>803</v>
      </c>
      <c r="B804">
        <v>60</v>
      </c>
      <c r="C804" t="s">
        <v>107</v>
      </c>
      <c r="D804">
        <f>IF(fun[[#This Row],[MSZoning]]="RL",1,0)</f>
        <v>1</v>
      </c>
      <c r="E804">
        <f>IF(fun[[#This Row],[rl]]="RM",1,0)</f>
        <v>0</v>
      </c>
      <c r="F804">
        <f>IF(fun[[#This Row],[rm]]="RH",1,0)</f>
        <v>0</v>
      </c>
      <c r="G804">
        <f>IF(fun[[#This Row],[rh]]="C (all)",1,0)</f>
        <v>0</v>
      </c>
      <c r="H804">
        <v>63</v>
      </c>
      <c r="I804">
        <f>IF(fun[[#This Row],[LotFrontage]]="NA",0,fun[[#This Row],[LotFrontage]])</f>
        <v>63</v>
      </c>
      <c r="J804">
        <v>8199</v>
      </c>
      <c r="K804" t="s">
        <v>108</v>
      </c>
      <c r="L804" t="s">
        <v>109</v>
      </c>
      <c r="M804" t="s">
        <v>110</v>
      </c>
      <c r="N804" t="s">
        <v>111</v>
      </c>
      <c r="O804" t="s">
        <v>112</v>
      </c>
      <c r="P804" t="s">
        <v>113</v>
      </c>
      <c r="Q804" t="s">
        <v>114</v>
      </c>
      <c r="R804" t="s">
        <v>115</v>
      </c>
      <c r="S804" t="s">
        <v>116</v>
      </c>
      <c r="T804" t="s">
        <v>116</v>
      </c>
      <c r="U804" t="s">
        <v>117</v>
      </c>
      <c r="V804" t="s">
        <v>118</v>
      </c>
      <c r="W804">
        <v>7</v>
      </c>
      <c r="X804">
        <v>5</v>
      </c>
      <c r="Y804">
        <v>2005</v>
      </c>
      <c r="Z804">
        <v>2005</v>
      </c>
      <c r="AA804" t="s">
        <v>119</v>
      </c>
      <c r="AB804" t="s">
        <v>120</v>
      </c>
      <c r="AC804" t="s">
        <v>181</v>
      </c>
      <c r="AD804" t="s">
        <v>151</v>
      </c>
      <c r="AE804" t="s">
        <v>143</v>
      </c>
      <c r="AF804">
        <v>0</v>
      </c>
      <c r="AG804" t="s">
        <v>123</v>
      </c>
      <c r="AH804">
        <f>IF(fun[[#This Row],[ExterQual]]="Ex",5,IF(fun[[#This Row],[ExterQual]]="Gd",4,IF(fun[[#This Row],[ExterQual]]="TA",3,IF(fun[[#This Row],[ExterQual]]="Fa",2,1))))</f>
        <v>4</v>
      </c>
      <c r="AI804" t="s">
        <v>124</v>
      </c>
      <c r="AJ804">
        <f>IF(fun[[#This Row],[ExterCond]]="Ex",5,IF(fun[[#This Row],[ExterCond]]="Gd",4,IF(fun[[#This Row],[ExterCond]]="TA",3,IF(fun[[#This Row],[ExterCond]]="Fa",2,1))))</f>
        <v>3</v>
      </c>
      <c r="AK804" t="s">
        <v>125</v>
      </c>
      <c r="AL804" t="s">
        <v>123</v>
      </c>
      <c r="AM804">
        <f>IF(fun[[#This Row],[BsmtQual]]="Ex",5,IF(fun[[#This Row],[BsmtQual]]="Gd",4,IF(fun[[#This Row],[BsmtQual]]="TA",3,IF(fun[[#This Row],[BsmtQual]]="Fa",2,IF(fun[[#This Row],[BsmtQual]]="Po",1,0)))))</f>
        <v>4</v>
      </c>
      <c r="AN804" t="s">
        <v>124</v>
      </c>
      <c r="AO804">
        <f>IF(fun[[#This Row],[BsmtCond]]="Ex",5,IF(fun[[#This Row],[BsmtCond]]="Gd",4,IF(fun[[#This Row],[BsmtCond]]="TA",3,IF(fun[[#This Row],[BsmtCond]]="Fa",2,IF(fun[[#This Row],[BsmtCond]]="Po",1,0)))))</f>
        <v>3</v>
      </c>
      <c r="AP804" t="s">
        <v>156</v>
      </c>
      <c r="AQ804">
        <f>IF(fun[[#This Row],[BsmtExposure]]="Gd",3,IF(fun[[#This Row],[BsmtExposure]]="Av",2,IF(fun[[#This Row],[BsmtExposure]]="Mn",1,0)))</f>
        <v>2</v>
      </c>
      <c r="AR804" t="s">
        <v>127</v>
      </c>
      <c r="AS804">
        <v>648</v>
      </c>
      <c r="AT804" t="s">
        <v>128</v>
      </c>
      <c r="AU804">
        <v>0</v>
      </c>
      <c r="AV804">
        <v>80</v>
      </c>
      <c r="AW804">
        <v>728</v>
      </c>
      <c r="AX804" t="s">
        <v>129</v>
      </c>
      <c r="AY804" t="s">
        <v>130</v>
      </c>
      <c r="AZ804">
        <f>IF(fun[[#This Row],[HeatingQC]]="Ex",5,IF(fun[[#This Row],[HeatingQC]]="Gd",4,IF(fun[[#This Row],[HeatingQC]]="TA",3,IF(fun[[#This Row],[HeatingQC]]="Fa",2,IF(fun[[#This Row],[HeatingQC]]="Po",1,0)))))</f>
        <v>5</v>
      </c>
      <c r="BA804" t="s">
        <v>131</v>
      </c>
      <c r="BB804" t="s">
        <v>132</v>
      </c>
      <c r="BC804">
        <v>728</v>
      </c>
      <c r="BD804">
        <v>728</v>
      </c>
      <c r="BE804">
        <v>0</v>
      </c>
      <c r="BF804">
        <v>1456</v>
      </c>
      <c r="BG804">
        <f>LOG(fun[[#This Row],[GrLivArea]])</f>
        <v>3.1631613749770184</v>
      </c>
      <c r="BH804">
        <v>1</v>
      </c>
      <c r="BI804">
        <v>0</v>
      </c>
      <c r="BJ804">
        <f>fun[[#This Row],[BsmtFullBath]]+(0.5*fun[[#This Row],[BsmtHalfBath]])</f>
        <v>1</v>
      </c>
      <c r="BK804">
        <v>2</v>
      </c>
      <c r="BL804">
        <v>1</v>
      </c>
      <c r="BM804">
        <f>fun[[#This Row],[HalfBath]]+fun[[#This Row],[TOTBaseBath]]+fun[[#This Row],[FullBath]]</f>
        <v>4</v>
      </c>
      <c r="BN804">
        <v>3</v>
      </c>
      <c r="BO804">
        <v>1</v>
      </c>
      <c r="BP804" t="s">
        <v>123</v>
      </c>
      <c r="BQ804">
        <f>IF(fun[[#This Row],[KitchenQual]]="Ex",5,IF(fun[[#This Row],[KitchenQual]]="Gd",4,IF(fun[[#This Row],[KitchenQual]]="TA",3,IF(fun[[#This Row],[KitchenQual]]="Fa",2,0))))</f>
        <v>4</v>
      </c>
      <c r="BR804">
        <v>7</v>
      </c>
      <c r="BS804" t="s">
        <v>133</v>
      </c>
      <c r="BT804">
        <v>1</v>
      </c>
      <c r="BU804" t="s">
        <v>123</v>
      </c>
      <c r="BV804">
        <f>IF(fun[[#This Row],[FireplaceQu]]="Ex",5,IF(fun[[#This Row],[FireplaceQu]]="Gd",4,IF(fun[[#This Row],[FireplaceQu]]="TA",3,IF(fun[[#This Row],[FireplaceQu]]="Fa",2,0))))</f>
        <v>4</v>
      </c>
      <c r="BW804" t="s">
        <v>134</v>
      </c>
      <c r="BX804">
        <v>2005</v>
      </c>
      <c r="BY804" t="s">
        <v>183</v>
      </c>
      <c r="BZ804">
        <v>2</v>
      </c>
      <c r="CA804">
        <v>410</v>
      </c>
      <c r="CB804" t="s">
        <v>124</v>
      </c>
      <c r="CC804">
        <f>IF(fun[[#This Row],[GarageQual]]="Ex",5,IF(fun[[#This Row],[GarageQual]]="Gd",4,IF(fun[[#This Row],[GarageQual]]="TA",3,IF(fun[[#This Row],[GarageQual]]="Fa",2,IF(fun[[#This Row],[GarageQual]]="Po",1,0)))))</f>
        <v>3</v>
      </c>
      <c r="CD804" t="s">
        <v>124</v>
      </c>
      <c r="CE804">
        <f>IF(fun[[#This Row],[GarageCond]]="Ex",5,IF(fun[[#This Row],[GarageCond]]="Gd",4,IF(fun[[#This Row],[GarageCond]]="TA",3,IF(fun[[#This Row],[GarageCond]]="Fa",2,IF(fun[[#This Row],[GarageCond]]="Po",1,0)))))</f>
        <v>3</v>
      </c>
      <c r="CF804" t="s">
        <v>131</v>
      </c>
      <c r="CG804">
        <v>36</v>
      </c>
      <c r="CH804">
        <v>18</v>
      </c>
      <c r="CI804">
        <v>0</v>
      </c>
      <c r="CJ804">
        <v>0</v>
      </c>
      <c r="CK804">
        <v>0</v>
      </c>
      <c r="CL804">
        <f>(0.5*fun[[#This Row],[WoodDeckSF]])+fun[[#This Row],[OpenPorchSF]]+(2*fun[[#This Row],[EnclosedPorch]])+(1.5*fun[[#This Row],[3SsnPorch]])+fun[[#This Row],[ScreenPorch]]</f>
        <v>36</v>
      </c>
      <c r="CM804">
        <v>0</v>
      </c>
      <c r="CN804" t="s">
        <v>109</v>
      </c>
      <c r="CO804">
        <f>IF(fun[[#This Row],[PoolQC]]="Ex",5,IF(fun[[#This Row],[PoolQC]]="Gd",4,IF(fun[[#This Row],[PoolQC]]="TA",3,IF(fun[[#This Row],[PoolQC]]="Fa",2,IF(fun[[#This Row],[PoolQC]]="Po",1,0)))))</f>
        <v>0</v>
      </c>
      <c r="CP804" t="s">
        <v>109</v>
      </c>
      <c r="CQ804" t="s">
        <v>109</v>
      </c>
      <c r="CR804">
        <v>0</v>
      </c>
      <c r="CS804">
        <v>10</v>
      </c>
      <c r="CT804">
        <v>2008</v>
      </c>
      <c r="CU804" t="s">
        <v>136</v>
      </c>
      <c r="CV804" t="s">
        <v>137</v>
      </c>
      <c r="CW804">
        <f>COUNTIF(fun[[#This Row],[Id]:[SaleCondition]],0)</f>
        <v>13</v>
      </c>
      <c r="CX804">
        <f>COUNTIF(fun[[#This Row],[Id]:[SaleCondition]],"NA")</f>
        <v>4</v>
      </c>
      <c r="CY80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804">
        <f>fun[NUM_ExCond]+fun[NUM_BsmtCond]+fun[NUM_GarCond]</f>
        <v>9</v>
      </c>
      <c r="DA8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8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804">
        <v>189000</v>
      </c>
    </row>
    <row r="805" spans="1:107" x14ac:dyDescent="0.25">
      <c r="A805">
        <v>804</v>
      </c>
      <c r="B805">
        <v>60</v>
      </c>
      <c r="C805" t="s">
        <v>107</v>
      </c>
      <c r="D805">
        <f>IF(fun[[#This Row],[MSZoning]]="RL",1,0)</f>
        <v>1</v>
      </c>
      <c r="E805">
        <f>IF(fun[[#This Row],[rl]]="RM",1,0)</f>
        <v>0</v>
      </c>
      <c r="F805">
        <f>IF(fun[[#This Row],[rm]]="RH",1,0)</f>
        <v>0</v>
      </c>
      <c r="G805">
        <f>IF(fun[[#This Row],[rh]]="C (all)",1,0)</f>
        <v>0</v>
      </c>
      <c r="H805">
        <v>107</v>
      </c>
      <c r="I805">
        <f>IF(fun[[#This Row],[LotFrontage]]="NA",0,fun[[#This Row],[LotFrontage]])</f>
        <v>107</v>
      </c>
      <c r="J805">
        <v>13891</v>
      </c>
      <c r="K805" t="s">
        <v>108</v>
      </c>
      <c r="L805" t="s">
        <v>109</v>
      </c>
      <c r="M805" t="s">
        <v>110</v>
      </c>
      <c r="N805" t="s">
        <v>111</v>
      </c>
      <c r="O805" t="s">
        <v>112</v>
      </c>
      <c r="P805" t="s">
        <v>113</v>
      </c>
      <c r="Q805" t="s">
        <v>114</v>
      </c>
      <c r="R805" t="s">
        <v>180</v>
      </c>
      <c r="S805" t="s">
        <v>116</v>
      </c>
      <c r="T805" t="s">
        <v>116</v>
      </c>
      <c r="U805" t="s">
        <v>117</v>
      </c>
      <c r="V805" t="s">
        <v>118</v>
      </c>
      <c r="W805">
        <v>9</v>
      </c>
      <c r="X805">
        <v>5</v>
      </c>
      <c r="Y805">
        <v>2008</v>
      </c>
      <c r="Z805">
        <v>2009</v>
      </c>
      <c r="AA805" t="s">
        <v>178</v>
      </c>
      <c r="AB805" t="s">
        <v>120</v>
      </c>
      <c r="AC805" t="s">
        <v>121</v>
      </c>
      <c r="AD805" t="s">
        <v>121</v>
      </c>
      <c r="AE805" t="s">
        <v>163</v>
      </c>
      <c r="AF805">
        <v>424</v>
      </c>
      <c r="AG805" t="s">
        <v>130</v>
      </c>
      <c r="AH805">
        <f>IF(fun[[#This Row],[ExterQual]]="Ex",5,IF(fun[[#This Row],[ExterQual]]="Gd",4,IF(fun[[#This Row],[ExterQual]]="TA",3,IF(fun[[#This Row],[ExterQual]]="Fa",2,1))))</f>
        <v>5</v>
      </c>
      <c r="AI805" t="s">
        <v>124</v>
      </c>
      <c r="AJ805">
        <f>IF(fun[[#This Row],[ExterCond]]="Ex",5,IF(fun[[#This Row],[ExterCond]]="Gd",4,IF(fun[[#This Row],[ExterCond]]="TA",3,IF(fun[[#This Row],[ExterCond]]="Fa",2,1))))</f>
        <v>3</v>
      </c>
      <c r="AK805" t="s">
        <v>125</v>
      </c>
      <c r="AL805" t="s">
        <v>130</v>
      </c>
      <c r="AM805">
        <f>IF(fun[[#This Row],[BsmtQual]]="Ex",5,IF(fun[[#This Row],[BsmtQual]]="Gd",4,IF(fun[[#This Row],[BsmtQual]]="TA",3,IF(fun[[#This Row],[BsmtQual]]="Fa",2,IF(fun[[#This Row],[BsmtQual]]="Po",1,0)))))</f>
        <v>5</v>
      </c>
      <c r="AN805" t="s">
        <v>124</v>
      </c>
      <c r="AO805">
        <f>IF(fun[[#This Row],[BsmtCond]]="Ex",5,IF(fun[[#This Row],[BsmtCond]]="Gd",4,IF(fun[[#This Row],[BsmtCond]]="TA",3,IF(fun[[#This Row],[BsmtCond]]="Fa",2,IF(fun[[#This Row],[BsmtCond]]="Po",1,0)))))</f>
        <v>3</v>
      </c>
      <c r="AP805" t="s">
        <v>123</v>
      </c>
      <c r="AQ805">
        <f>IF(fun[[#This Row],[BsmtExposure]]="Gd",3,IF(fun[[#This Row],[BsmtExposure]]="Av",2,IF(fun[[#This Row],[BsmtExposure]]="Mn",1,0)))</f>
        <v>3</v>
      </c>
      <c r="AR805" t="s">
        <v>128</v>
      </c>
      <c r="AS805">
        <v>0</v>
      </c>
      <c r="AT805" t="s">
        <v>128</v>
      </c>
      <c r="AU805">
        <v>0</v>
      </c>
      <c r="AV805">
        <v>1734</v>
      </c>
      <c r="AW805">
        <v>1734</v>
      </c>
      <c r="AX805" t="s">
        <v>129</v>
      </c>
      <c r="AY805" t="s">
        <v>130</v>
      </c>
      <c r="AZ805">
        <f>IF(fun[[#This Row],[HeatingQC]]="Ex",5,IF(fun[[#This Row],[HeatingQC]]="Gd",4,IF(fun[[#This Row],[HeatingQC]]="TA",3,IF(fun[[#This Row],[HeatingQC]]="Fa",2,IF(fun[[#This Row],[HeatingQC]]="Po",1,0)))))</f>
        <v>5</v>
      </c>
      <c r="BA805" t="s">
        <v>131</v>
      </c>
      <c r="BB805" t="s">
        <v>132</v>
      </c>
      <c r="BC805">
        <v>1734</v>
      </c>
      <c r="BD805">
        <v>1088</v>
      </c>
      <c r="BE805">
        <v>0</v>
      </c>
      <c r="BF805">
        <v>2822</v>
      </c>
      <c r="BG805">
        <f>LOG(fun[[#This Row],[GrLivArea]])</f>
        <v>3.4505570094183291</v>
      </c>
      <c r="BH805">
        <v>0</v>
      </c>
      <c r="BI805">
        <v>0</v>
      </c>
      <c r="BJ805">
        <f>fun[[#This Row],[BsmtFullBath]]+(0.5*fun[[#This Row],[BsmtHalfBath]])</f>
        <v>0</v>
      </c>
      <c r="BK805">
        <v>3</v>
      </c>
      <c r="BL805">
        <v>1</v>
      </c>
      <c r="BM805">
        <f>fun[[#This Row],[HalfBath]]+fun[[#This Row],[TOTBaseBath]]+fun[[#This Row],[FullBath]]</f>
        <v>4</v>
      </c>
      <c r="BN805">
        <v>4</v>
      </c>
      <c r="BO805">
        <v>1</v>
      </c>
      <c r="BP805" t="s">
        <v>130</v>
      </c>
      <c r="BQ805">
        <f>IF(fun[[#This Row],[KitchenQual]]="Ex",5,IF(fun[[#This Row],[KitchenQual]]="Gd",4,IF(fun[[#This Row],[KitchenQual]]="TA",3,IF(fun[[#This Row],[KitchenQual]]="Fa",2,0))))</f>
        <v>5</v>
      </c>
      <c r="BR805">
        <v>12</v>
      </c>
      <c r="BS805" t="s">
        <v>133</v>
      </c>
      <c r="BT805">
        <v>1</v>
      </c>
      <c r="BU805" t="s">
        <v>123</v>
      </c>
      <c r="BV805">
        <f>IF(fun[[#This Row],[FireplaceQu]]="Ex",5,IF(fun[[#This Row],[FireplaceQu]]="Gd",4,IF(fun[[#This Row],[FireplaceQu]]="TA",3,IF(fun[[#This Row],[FireplaceQu]]="Fa",2,0))))</f>
        <v>4</v>
      </c>
      <c r="BW805" t="s">
        <v>182</v>
      </c>
      <c r="BX805">
        <v>2009</v>
      </c>
      <c r="BY805" t="s">
        <v>135</v>
      </c>
      <c r="BZ805">
        <v>3</v>
      </c>
      <c r="CA805">
        <v>1020</v>
      </c>
      <c r="CB805" t="s">
        <v>124</v>
      </c>
      <c r="CC805">
        <f>IF(fun[[#This Row],[GarageQual]]="Ex",5,IF(fun[[#This Row],[GarageQual]]="Gd",4,IF(fun[[#This Row],[GarageQual]]="TA",3,IF(fun[[#This Row],[GarageQual]]="Fa",2,IF(fun[[#This Row],[GarageQual]]="Po",1,0)))))</f>
        <v>3</v>
      </c>
      <c r="CD805" t="s">
        <v>124</v>
      </c>
      <c r="CE805">
        <f>IF(fun[[#This Row],[GarageCond]]="Ex",5,IF(fun[[#This Row],[GarageCond]]="Gd",4,IF(fun[[#This Row],[GarageCond]]="TA",3,IF(fun[[#This Row],[GarageCond]]="Fa",2,IF(fun[[#This Row],[GarageCond]]="Po",1,0)))))</f>
        <v>3</v>
      </c>
      <c r="CF805" t="s">
        <v>131</v>
      </c>
      <c r="CG805">
        <v>52</v>
      </c>
      <c r="CH805">
        <v>170</v>
      </c>
      <c r="CI805">
        <v>0</v>
      </c>
      <c r="CJ805">
        <v>0</v>
      </c>
      <c r="CK805">
        <v>192</v>
      </c>
      <c r="CL805">
        <f>(0.5*fun[[#This Row],[WoodDeckSF]])+fun[[#This Row],[OpenPorchSF]]+(2*fun[[#This Row],[EnclosedPorch]])+(1.5*fun[[#This Row],[3SsnPorch]])+fun[[#This Row],[ScreenPorch]]</f>
        <v>388</v>
      </c>
      <c r="CM805">
        <v>0</v>
      </c>
      <c r="CN805" t="s">
        <v>109</v>
      </c>
      <c r="CO805">
        <f>IF(fun[[#This Row],[PoolQC]]="Ex",5,IF(fun[[#This Row],[PoolQC]]="Gd",4,IF(fun[[#This Row],[PoolQC]]="TA",3,IF(fun[[#This Row],[PoolQC]]="Fa",2,IF(fun[[#This Row],[PoolQC]]="Po",1,0)))))</f>
        <v>0</v>
      </c>
      <c r="CP805" t="s">
        <v>109</v>
      </c>
      <c r="CQ805" t="s">
        <v>109</v>
      </c>
      <c r="CR805">
        <v>0</v>
      </c>
      <c r="CS805">
        <v>1</v>
      </c>
      <c r="CT805">
        <v>2009</v>
      </c>
      <c r="CU805" t="s">
        <v>184</v>
      </c>
      <c r="CV805" t="s">
        <v>185</v>
      </c>
      <c r="CW805">
        <f>COUNTIF(fun[[#This Row],[Id]:[SaleCondition]],0)</f>
        <v>14</v>
      </c>
      <c r="CX805">
        <f>COUNTIF(fun[[#This Row],[Id]:[SaleCondition]],"NA")</f>
        <v>4</v>
      </c>
      <c r="CY805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805">
        <f>fun[NUM_ExCond]+fun[NUM_BsmtCond]+fun[NUM_GarCond]</f>
        <v>9</v>
      </c>
      <c r="DA8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8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805">
        <v>582933</v>
      </c>
    </row>
    <row r="806" spans="1:107" x14ac:dyDescent="0.25">
      <c r="A806">
        <v>805</v>
      </c>
      <c r="B806">
        <v>20</v>
      </c>
      <c r="C806" t="s">
        <v>107</v>
      </c>
      <c r="D806">
        <f>IF(fun[[#This Row],[MSZoning]]="RL",1,0)</f>
        <v>1</v>
      </c>
      <c r="E806">
        <f>IF(fun[[#This Row],[rl]]="RM",1,0)</f>
        <v>0</v>
      </c>
      <c r="F806">
        <f>IF(fun[[#This Row],[rm]]="RH",1,0)</f>
        <v>0</v>
      </c>
      <c r="G806">
        <f>IF(fun[[#This Row],[rh]]="C (all)",1,0)</f>
        <v>0</v>
      </c>
      <c r="H806">
        <v>75</v>
      </c>
      <c r="I806">
        <f>IF(fun[[#This Row],[LotFrontage]]="NA",0,fun[[#This Row],[LotFrontage]])</f>
        <v>75</v>
      </c>
      <c r="J806">
        <v>9000</v>
      </c>
      <c r="K806" t="s">
        <v>108</v>
      </c>
      <c r="L806" t="s">
        <v>109</v>
      </c>
      <c r="M806" t="s">
        <v>110</v>
      </c>
      <c r="N806" t="s">
        <v>111</v>
      </c>
      <c r="O806" t="s">
        <v>112</v>
      </c>
      <c r="P806" t="s">
        <v>113</v>
      </c>
      <c r="Q806" t="s">
        <v>114</v>
      </c>
      <c r="R806" t="s">
        <v>188</v>
      </c>
      <c r="S806" t="s">
        <v>116</v>
      </c>
      <c r="T806" t="s">
        <v>116</v>
      </c>
      <c r="U806" t="s">
        <v>117</v>
      </c>
      <c r="V806" t="s">
        <v>141</v>
      </c>
      <c r="W806">
        <v>5</v>
      </c>
      <c r="X806">
        <v>5</v>
      </c>
      <c r="Y806">
        <v>1954</v>
      </c>
      <c r="Z806">
        <v>1954</v>
      </c>
      <c r="AA806" t="s">
        <v>119</v>
      </c>
      <c r="AB806" t="s">
        <v>120</v>
      </c>
      <c r="AC806" t="s">
        <v>150</v>
      </c>
      <c r="AD806" t="s">
        <v>150</v>
      </c>
      <c r="AE806" t="s">
        <v>143</v>
      </c>
      <c r="AF806">
        <v>0</v>
      </c>
      <c r="AG806" t="s">
        <v>124</v>
      </c>
      <c r="AH806">
        <f>IF(fun[[#This Row],[ExterQual]]="Ex",5,IF(fun[[#This Row],[ExterQual]]="Gd",4,IF(fun[[#This Row],[ExterQual]]="TA",3,IF(fun[[#This Row],[ExterQual]]="Fa",2,1))))</f>
        <v>3</v>
      </c>
      <c r="AI806" t="s">
        <v>124</v>
      </c>
      <c r="AJ806">
        <f>IF(fun[[#This Row],[ExterCond]]="Ex",5,IF(fun[[#This Row],[ExterCond]]="Gd",4,IF(fun[[#This Row],[ExterCond]]="TA",3,IF(fun[[#This Row],[ExterCond]]="Fa",2,1))))</f>
        <v>3</v>
      </c>
      <c r="AK806" t="s">
        <v>144</v>
      </c>
      <c r="AL806" t="s">
        <v>124</v>
      </c>
      <c r="AM806">
        <f>IF(fun[[#This Row],[BsmtQual]]="Ex",5,IF(fun[[#This Row],[BsmtQual]]="Gd",4,IF(fun[[#This Row],[BsmtQual]]="TA",3,IF(fun[[#This Row],[BsmtQual]]="Fa",2,IF(fun[[#This Row],[BsmtQual]]="Po",1,0)))))</f>
        <v>3</v>
      </c>
      <c r="AN806" t="s">
        <v>124</v>
      </c>
      <c r="AO806">
        <f>IF(fun[[#This Row],[BsmtCond]]="Ex",5,IF(fun[[#This Row],[BsmtCond]]="Gd",4,IF(fun[[#This Row],[BsmtCond]]="TA",3,IF(fun[[#This Row],[BsmtCond]]="Fa",2,IF(fun[[#This Row],[BsmtCond]]="Po",1,0)))))</f>
        <v>3</v>
      </c>
      <c r="AP806" t="s">
        <v>126</v>
      </c>
      <c r="AQ806">
        <f>IF(fun[[#This Row],[BsmtExposure]]="Gd",3,IF(fun[[#This Row],[BsmtExposure]]="Av",2,IF(fun[[#This Row],[BsmtExposure]]="Mn",1,0)))</f>
        <v>0</v>
      </c>
      <c r="AR806" t="s">
        <v>198</v>
      </c>
      <c r="AS806">
        <v>812</v>
      </c>
      <c r="AT806" t="s">
        <v>128</v>
      </c>
      <c r="AU806">
        <v>0</v>
      </c>
      <c r="AV806">
        <v>124</v>
      </c>
      <c r="AW806">
        <v>936</v>
      </c>
      <c r="AX806" t="s">
        <v>129</v>
      </c>
      <c r="AY806" t="s">
        <v>124</v>
      </c>
      <c r="AZ806">
        <f>IF(fun[[#This Row],[HeatingQC]]="Ex",5,IF(fun[[#This Row],[HeatingQC]]="Gd",4,IF(fun[[#This Row],[HeatingQC]]="TA",3,IF(fun[[#This Row],[HeatingQC]]="Fa",2,IF(fun[[#This Row],[HeatingQC]]="Po",1,0)))))</f>
        <v>3</v>
      </c>
      <c r="BA806" t="s">
        <v>131</v>
      </c>
      <c r="BB806" t="s">
        <v>132</v>
      </c>
      <c r="BC806">
        <v>1128</v>
      </c>
      <c r="BD806">
        <v>0</v>
      </c>
      <c r="BE806">
        <v>0</v>
      </c>
      <c r="BF806">
        <v>1128</v>
      </c>
      <c r="BG806">
        <f>LOG(fun[[#This Row],[GrLivArea]])</f>
        <v>3.0523090996473234</v>
      </c>
      <c r="BH806">
        <v>0</v>
      </c>
      <c r="BI806">
        <v>0</v>
      </c>
      <c r="BJ806">
        <f>fun[[#This Row],[BsmtFullBath]]+(0.5*fun[[#This Row],[BsmtHalfBath]])</f>
        <v>0</v>
      </c>
      <c r="BK806">
        <v>1</v>
      </c>
      <c r="BL806">
        <v>0</v>
      </c>
      <c r="BM806">
        <f>fun[[#This Row],[HalfBath]]+fun[[#This Row],[TOTBaseBath]]+fun[[#This Row],[FullBath]]</f>
        <v>1</v>
      </c>
      <c r="BN806">
        <v>2</v>
      </c>
      <c r="BO806">
        <v>1</v>
      </c>
      <c r="BP806" t="s">
        <v>124</v>
      </c>
      <c r="BQ806">
        <f>IF(fun[[#This Row],[KitchenQual]]="Ex",5,IF(fun[[#This Row],[KitchenQual]]="Gd",4,IF(fun[[#This Row],[KitchenQual]]="TA",3,IF(fun[[#This Row],[KitchenQual]]="Fa",2,0))))</f>
        <v>3</v>
      </c>
      <c r="BR806">
        <v>5</v>
      </c>
      <c r="BS806" t="s">
        <v>172</v>
      </c>
      <c r="BT806">
        <v>0</v>
      </c>
      <c r="BU806" t="s">
        <v>109</v>
      </c>
      <c r="BV806">
        <f>IF(fun[[#This Row],[FireplaceQu]]="Ex",5,IF(fun[[#This Row],[FireplaceQu]]="Gd",4,IF(fun[[#This Row],[FireplaceQu]]="TA",3,IF(fun[[#This Row],[FireplaceQu]]="Fa",2,0))))</f>
        <v>0</v>
      </c>
      <c r="BW806" t="s">
        <v>134</v>
      </c>
      <c r="BX806">
        <v>1954</v>
      </c>
      <c r="BY806" t="s">
        <v>128</v>
      </c>
      <c r="BZ806">
        <v>1</v>
      </c>
      <c r="CA806">
        <v>286</v>
      </c>
      <c r="CB806" t="s">
        <v>124</v>
      </c>
      <c r="CC806">
        <f>IF(fun[[#This Row],[GarageQual]]="Ex",5,IF(fun[[#This Row],[GarageQual]]="Gd",4,IF(fun[[#This Row],[GarageQual]]="TA",3,IF(fun[[#This Row],[GarageQual]]="Fa",2,IF(fun[[#This Row],[GarageQual]]="Po",1,0)))))</f>
        <v>3</v>
      </c>
      <c r="CD806" t="s">
        <v>124</v>
      </c>
      <c r="CE806">
        <f>IF(fun[[#This Row],[GarageCond]]="Ex",5,IF(fun[[#This Row],[GarageCond]]="Gd",4,IF(fun[[#This Row],[GarageCond]]="TA",3,IF(fun[[#This Row],[GarageCond]]="Fa",2,IF(fun[[#This Row],[GarageCond]]="Po",1,0)))))</f>
        <v>3</v>
      </c>
      <c r="CF806" t="s">
        <v>131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f>(0.5*fun[[#This Row],[WoodDeckSF]])+fun[[#This Row],[OpenPorchSF]]+(2*fun[[#This Row],[EnclosedPorch]])+(1.5*fun[[#This Row],[3SsnPorch]])+fun[[#This Row],[ScreenPorch]]</f>
        <v>0</v>
      </c>
      <c r="CM806">
        <v>0</v>
      </c>
      <c r="CN806" t="s">
        <v>109</v>
      </c>
      <c r="CO806">
        <f>IF(fun[[#This Row],[PoolQC]]="Ex",5,IF(fun[[#This Row],[PoolQC]]="Gd",4,IF(fun[[#This Row],[PoolQC]]="TA",3,IF(fun[[#This Row],[PoolQC]]="Fa",2,IF(fun[[#This Row],[PoolQC]]="Po",1,0)))))</f>
        <v>0</v>
      </c>
      <c r="CP806" t="s">
        <v>189</v>
      </c>
      <c r="CQ806" t="s">
        <v>109</v>
      </c>
      <c r="CR806">
        <v>0</v>
      </c>
      <c r="CS806">
        <v>6</v>
      </c>
      <c r="CT806">
        <v>2006</v>
      </c>
      <c r="CU806" t="s">
        <v>136</v>
      </c>
      <c r="CV806" t="s">
        <v>245</v>
      </c>
      <c r="CW806">
        <f>COUNTIF(fun[[#This Row],[Id]:[SaleCondition]],0)</f>
        <v>23</v>
      </c>
      <c r="CX806">
        <f>COUNTIF(fun[[#This Row],[Id]:[SaleCondition]],"NA")</f>
        <v>4</v>
      </c>
      <c r="CY80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806">
        <f>fun[NUM_ExCond]+fun[NUM_BsmtCond]+fun[NUM_GarCond]</f>
        <v>9</v>
      </c>
      <c r="DA8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8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806">
        <v>118000</v>
      </c>
    </row>
    <row r="807" spans="1:107" x14ac:dyDescent="0.25">
      <c r="A807">
        <v>806</v>
      </c>
      <c r="B807">
        <v>20</v>
      </c>
      <c r="C807" t="s">
        <v>107</v>
      </c>
      <c r="D807">
        <f>IF(fun[[#This Row],[MSZoning]]="RL",1,0)</f>
        <v>1</v>
      </c>
      <c r="E807">
        <f>IF(fun[[#This Row],[rl]]="RM",1,0)</f>
        <v>0</v>
      </c>
      <c r="F807">
        <f>IF(fun[[#This Row],[rm]]="RH",1,0)</f>
        <v>0</v>
      </c>
      <c r="G807">
        <f>IF(fun[[#This Row],[rh]]="C (all)",1,0)</f>
        <v>0</v>
      </c>
      <c r="H807">
        <v>91</v>
      </c>
      <c r="I807">
        <f>IF(fun[[#This Row],[LotFrontage]]="NA",0,fun[[#This Row],[LotFrontage]])</f>
        <v>91</v>
      </c>
      <c r="J807">
        <v>12274</v>
      </c>
      <c r="K807" t="s">
        <v>108</v>
      </c>
      <c r="L807" t="s">
        <v>109</v>
      </c>
      <c r="M807" t="s">
        <v>146</v>
      </c>
      <c r="N807" t="s">
        <v>111</v>
      </c>
      <c r="O807" t="s">
        <v>112</v>
      </c>
      <c r="P807" t="s">
        <v>138</v>
      </c>
      <c r="Q807" t="s">
        <v>114</v>
      </c>
      <c r="R807" t="s">
        <v>162</v>
      </c>
      <c r="S807" t="s">
        <v>116</v>
      </c>
      <c r="T807" t="s">
        <v>116</v>
      </c>
      <c r="U807" t="s">
        <v>117</v>
      </c>
      <c r="V807" t="s">
        <v>141</v>
      </c>
      <c r="W807">
        <v>7</v>
      </c>
      <c r="X807">
        <v>5</v>
      </c>
      <c r="Y807">
        <v>2008</v>
      </c>
      <c r="Z807">
        <v>2008</v>
      </c>
      <c r="AA807" t="s">
        <v>119</v>
      </c>
      <c r="AB807" t="s">
        <v>120</v>
      </c>
      <c r="AC807" t="s">
        <v>121</v>
      </c>
      <c r="AD807" t="s">
        <v>121</v>
      </c>
      <c r="AE807" t="s">
        <v>163</v>
      </c>
      <c r="AF807">
        <v>256</v>
      </c>
      <c r="AG807" t="s">
        <v>123</v>
      </c>
      <c r="AH807">
        <f>IF(fun[[#This Row],[ExterQual]]="Ex",5,IF(fun[[#This Row],[ExterQual]]="Gd",4,IF(fun[[#This Row],[ExterQual]]="TA",3,IF(fun[[#This Row],[ExterQual]]="Fa",2,1))))</f>
        <v>4</v>
      </c>
      <c r="AI807" t="s">
        <v>124</v>
      </c>
      <c r="AJ807">
        <f>IF(fun[[#This Row],[ExterCond]]="Ex",5,IF(fun[[#This Row],[ExterCond]]="Gd",4,IF(fun[[#This Row],[ExterCond]]="TA",3,IF(fun[[#This Row],[ExterCond]]="Fa",2,1))))</f>
        <v>3</v>
      </c>
      <c r="AK807" t="s">
        <v>125</v>
      </c>
      <c r="AL807" t="s">
        <v>123</v>
      </c>
      <c r="AM807">
        <f>IF(fun[[#This Row],[BsmtQual]]="Ex",5,IF(fun[[#This Row],[BsmtQual]]="Gd",4,IF(fun[[#This Row],[BsmtQual]]="TA",3,IF(fun[[#This Row],[BsmtQual]]="Fa",2,IF(fun[[#This Row],[BsmtQual]]="Po",1,0)))))</f>
        <v>4</v>
      </c>
      <c r="AN807" t="s">
        <v>124</v>
      </c>
      <c r="AO807">
        <f>IF(fun[[#This Row],[BsmtCond]]="Ex",5,IF(fun[[#This Row],[BsmtCond]]="Gd",4,IF(fun[[#This Row],[BsmtCond]]="TA",3,IF(fun[[#This Row],[BsmtCond]]="Fa",2,IF(fun[[#This Row],[BsmtCond]]="Po",1,0)))))</f>
        <v>3</v>
      </c>
      <c r="AP807" t="s">
        <v>126</v>
      </c>
      <c r="AQ807">
        <f>IF(fun[[#This Row],[BsmtExposure]]="Gd",3,IF(fun[[#This Row],[BsmtExposure]]="Av",2,IF(fun[[#This Row],[BsmtExposure]]="Mn",1,0)))</f>
        <v>0</v>
      </c>
      <c r="AR807" t="s">
        <v>128</v>
      </c>
      <c r="AS807">
        <v>0</v>
      </c>
      <c r="AT807" t="s">
        <v>128</v>
      </c>
      <c r="AU807">
        <v>0</v>
      </c>
      <c r="AV807">
        <v>1417</v>
      </c>
      <c r="AW807">
        <v>1417</v>
      </c>
      <c r="AX807" t="s">
        <v>129</v>
      </c>
      <c r="AY807" t="s">
        <v>130</v>
      </c>
      <c r="AZ807">
        <f>IF(fun[[#This Row],[HeatingQC]]="Ex",5,IF(fun[[#This Row],[HeatingQC]]="Gd",4,IF(fun[[#This Row],[HeatingQC]]="TA",3,IF(fun[[#This Row],[HeatingQC]]="Fa",2,IF(fun[[#This Row],[HeatingQC]]="Po",1,0)))))</f>
        <v>5</v>
      </c>
      <c r="BA807" t="s">
        <v>131</v>
      </c>
      <c r="BB807" t="s">
        <v>132</v>
      </c>
      <c r="BC807">
        <v>1428</v>
      </c>
      <c r="BD807">
        <v>0</v>
      </c>
      <c r="BE807">
        <v>0</v>
      </c>
      <c r="BF807">
        <v>1428</v>
      </c>
      <c r="BG807">
        <f>LOG(fun[[#This Row],[GrLivArea]])</f>
        <v>3.1547282074401557</v>
      </c>
      <c r="BH807">
        <v>0</v>
      </c>
      <c r="BI807">
        <v>0</v>
      </c>
      <c r="BJ807">
        <f>fun[[#This Row],[BsmtFullBath]]+(0.5*fun[[#This Row],[BsmtHalfBath]])</f>
        <v>0</v>
      </c>
      <c r="BK807">
        <v>2</v>
      </c>
      <c r="BL807">
        <v>0</v>
      </c>
      <c r="BM807">
        <f>fun[[#This Row],[HalfBath]]+fun[[#This Row],[TOTBaseBath]]+fun[[#This Row],[FullBath]]</f>
        <v>2</v>
      </c>
      <c r="BN807">
        <v>3</v>
      </c>
      <c r="BO807">
        <v>1</v>
      </c>
      <c r="BP807" t="s">
        <v>130</v>
      </c>
      <c r="BQ807">
        <f>IF(fun[[#This Row],[KitchenQual]]="Ex",5,IF(fun[[#This Row],[KitchenQual]]="Gd",4,IF(fun[[#This Row],[KitchenQual]]="TA",3,IF(fun[[#This Row],[KitchenQual]]="Fa",2,0))))</f>
        <v>5</v>
      </c>
      <c r="BR807">
        <v>6</v>
      </c>
      <c r="BS807" t="s">
        <v>133</v>
      </c>
      <c r="BT807">
        <v>0</v>
      </c>
      <c r="BU807" t="s">
        <v>109</v>
      </c>
      <c r="BV807">
        <f>IF(fun[[#This Row],[FireplaceQu]]="Ex",5,IF(fun[[#This Row],[FireplaceQu]]="Gd",4,IF(fun[[#This Row],[FireplaceQu]]="TA",3,IF(fun[[#This Row],[FireplaceQu]]="Fa",2,0))))</f>
        <v>0</v>
      </c>
      <c r="BW807" t="s">
        <v>134</v>
      </c>
      <c r="BX807">
        <v>2008</v>
      </c>
      <c r="BY807" t="s">
        <v>135</v>
      </c>
      <c r="BZ807">
        <v>2</v>
      </c>
      <c r="CA807">
        <v>554</v>
      </c>
      <c r="CB807" t="s">
        <v>124</v>
      </c>
      <c r="CC807">
        <f>IF(fun[[#This Row],[GarageQual]]="Ex",5,IF(fun[[#This Row],[GarageQual]]="Gd",4,IF(fun[[#This Row],[GarageQual]]="TA",3,IF(fun[[#This Row],[GarageQual]]="Fa",2,IF(fun[[#This Row],[GarageQual]]="Po",1,0)))))</f>
        <v>3</v>
      </c>
      <c r="CD807" t="s">
        <v>124</v>
      </c>
      <c r="CE807">
        <f>IF(fun[[#This Row],[GarageCond]]="Ex",5,IF(fun[[#This Row],[GarageCond]]="Gd",4,IF(fun[[#This Row],[GarageCond]]="TA",3,IF(fun[[#This Row],[GarageCond]]="Fa",2,IF(fun[[#This Row],[GarageCond]]="Po",1,0)))))</f>
        <v>3</v>
      </c>
      <c r="CF807" t="s">
        <v>131</v>
      </c>
      <c r="CG807">
        <v>0</v>
      </c>
      <c r="CH807">
        <v>60</v>
      </c>
      <c r="CI807">
        <v>0</v>
      </c>
      <c r="CJ807">
        <v>0</v>
      </c>
      <c r="CK807">
        <v>0</v>
      </c>
      <c r="CL807">
        <f>(0.5*fun[[#This Row],[WoodDeckSF]])+fun[[#This Row],[OpenPorchSF]]+(2*fun[[#This Row],[EnclosedPorch]])+(1.5*fun[[#This Row],[3SsnPorch]])+fun[[#This Row],[ScreenPorch]]</f>
        <v>60</v>
      </c>
      <c r="CM807">
        <v>0</v>
      </c>
      <c r="CN807" t="s">
        <v>109</v>
      </c>
      <c r="CO807">
        <f>IF(fun[[#This Row],[PoolQC]]="Ex",5,IF(fun[[#This Row],[PoolQC]]="Gd",4,IF(fun[[#This Row],[PoolQC]]="TA",3,IF(fun[[#This Row],[PoolQC]]="Fa",2,IF(fun[[#This Row],[PoolQC]]="Po",1,0)))))</f>
        <v>0</v>
      </c>
      <c r="CP807" t="s">
        <v>109</v>
      </c>
      <c r="CQ807" t="s">
        <v>109</v>
      </c>
      <c r="CR807">
        <v>0</v>
      </c>
      <c r="CS807">
        <v>7</v>
      </c>
      <c r="CT807">
        <v>2008</v>
      </c>
      <c r="CU807" t="s">
        <v>184</v>
      </c>
      <c r="CV807" t="s">
        <v>185</v>
      </c>
      <c r="CW807">
        <f>COUNTIF(fun[[#This Row],[Id]:[SaleCondition]],0)</f>
        <v>21</v>
      </c>
      <c r="CX807">
        <f>COUNTIF(fun[[#This Row],[Id]:[SaleCondition]],"NA")</f>
        <v>5</v>
      </c>
      <c r="CY807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807">
        <f>fun[NUM_ExCond]+fun[NUM_BsmtCond]+fun[NUM_GarCond]</f>
        <v>9</v>
      </c>
      <c r="DA8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8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807">
        <v>227680</v>
      </c>
    </row>
    <row r="808" spans="1:107" x14ac:dyDescent="0.25">
      <c r="A808">
        <v>807</v>
      </c>
      <c r="B808">
        <v>80</v>
      </c>
      <c r="C808" t="s">
        <v>107</v>
      </c>
      <c r="D808">
        <f>IF(fun[[#This Row],[MSZoning]]="RL",1,0)</f>
        <v>1</v>
      </c>
      <c r="E808">
        <f>IF(fun[[#This Row],[rl]]="RM",1,0)</f>
        <v>0</v>
      </c>
      <c r="F808">
        <f>IF(fun[[#This Row],[rm]]="RH",1,0)</f>
        <v>0</v>
      </c>
      <c r="G808">
        <f>IF(fun[[#This Row],[rh]]="C (all)",1,0)</f>
        <v>0</v>
      </c>
      <c r="H808">
        <v>75</v>
      </c>
      <c r="I808">
        <f>IF(fun[[#This Row],[LotFrontage]]="NA",0,fun[[#This Row],[LotFrontage]])</f>
        <v>75</v>
      </c>
      <c r="J808">
        <v>9750</v>
      </c>
      <c r="K808" t="s">
        <v>108</v>
      </c>
      <c r="L808" t="s">
        <v>109</v>
      </c>
      <c r="M808" t="s">
        <v>110</v>
      </c>
      <c r="N808" t="s">
        <v>111</v>
      </c>
      <c r="O808" t="s">
        <v>112</v>
      </c>
      <c r="P808" t="s">
        <v>113</v>
      </c>
      <c r="Q808" t="s">
        <v>114</v>
      </c>
      <c r="R808" t="s">
        <v>188</v>
      </c>
      <c r="S808" t="s">
        <v>116</v>
      </c>
      <c r="T808" t="s">
        <v>116</v>
      </c>
      <c r="U808" t="s">
        <v>117</v>
      </c>
      <c r="V808" t="s">
        <v>223</v>
      </c>
      <c r="W808">
        <v>5</v>
      </c>
      <c r="X808">
        <v>5</v>
      </c>
      <c r="Y808">
        <v>1967</v>
      </c>
      <c r="Z808">
        <v>1967</v>
      </c>
      <c r="AA808" t="s">
        <v>119</v>
      </c>
      <c r="AB808" t="s">
        <v>120</v>
      </c>
      <c r="AC808" t="s">
        <v>121</v>
      </c>
      <c r="AD808" t="s">
        <v>121</v>
      </c>
      <c r="AE808" t="s">
        <v>143</v>
      </c>
      <c r="AF808">
        <v>0</v>
      </c>
      <c r="AG808" t="s">
        <v>124</v>
      </c>
      <c r="AH808">
        <f>IF(fun[[#This Row],[ExterQual]]="Ex",5,IF(fun[[#This Row],[ExterQual]]="Gd",4,IF(fun[[#This Row],[ExterQual]]="TA",3,IF(fun[[#This Row],[ExterQual]]="Fa",2,1))))</f>
        <v>3</v>
      </c>
      <c r="AI808" t="s">
        <v>124</v>
      </c>
      <c r="AJ808">
        <f>IF(fun[[#This Row],[ExterCond]]="Ex",5,IF(fun[[#This Row],[ExterCond]]="Gd",4,IF(fun[[#This Row],[ExterCond]]="TA",3,IF(fun[[#This Row],[ExterCond]]="Fa",2,1))))</f>
        <v>3</v>
      </c>
      <c r="AK808" t="s">
        <v>125</v>
      </c>
      <c r="AL808" t="s">
        <v>124</v>
      </c>
      <c r="AM808">
        <f>IF(fun[[#This Row],[BsmtQual]]="Ex",5,IF(fun[[#This Row],[BsmtQual]]="Gd",4,IF(fun[[#This Row],[BsmtQual]]="TA",3,IF(fun[[#This Row],[BsmtQual]]="Fa",2,IF(fun[[#This Row],[BsmtQual]]="Po",1,0)))))</f>
        <v>3</v>
      </c>
      <c r="AN808" t="s">
        <v>124</v>
      </c>
      <c r="AO808">
        <f>IF(fun[[#This Row],[BsmtCond]]="Ex",5,IF(fun[[#This Row],[BsmtCond]]="Gd",4,IF(fun[[#This Row],[BsmtCond]]="TA",3,IF(fun[[#This Row],[BsmtCond]]="Fa",2,IF(fun[[#This Row],[BsmtCond]]="Po",1,0)))))</f>
        <v>3</v>
      </c>
      <c r="AP808" t="s">
        <v>156</v>
      </c>
      <c r="AQ808">
        <f>IF(fun[[#This Row],[BsmtExposure]]="Gd",3,IF(fun[[#This Row],[BsmtExposure]]="Av",2,IF(fun[[#This Row],[BsmtExposure]]="Mn",1,0)))</f>
        <v>2</v>
      </c>
      <c r="AR808" t="s">
        <v>145</v>
      </c>
      <c r="AS808">
        <v>400</v>
      </c>
      <c r="AT808" t="s">
        <v>179</v>
      </c>
      <c r="AU808">
        <v>480</v>
      </c>
      <c r="AV808">
        <v>100</v>
      </c>
      <c r="AW808">
        <v>980</v>
      </c>
      <c r="AX808" t="s">
        <v>129</v>
      </c>
      <c r="AY808" t="s">
        <v>123</v>
      </c>
      <c r="AZ808">
        <f>IF(fun[[#This Row],[HeatingQC]]="Ex",5,IF(fun[[#This Row],[HeatingQC]]="Gd",4,IF(fun[[#This Row],[HeatingQC]]="TA",3,IF(fun[[#This Row],[HeatingQC]]="Fa",2,IF(fun[[#This Row],[HeatingQC]]="Po",1,0)))))</f>
        <v>4</v>
      </c>
      <c r="BA808" t="s">
        <v>131</v>
      </c>
      <c r="BB808" t="s">
        <v>132</v>
      </c>
      <c r="BC808">
        <v>980</v>
      </c>
      <c r="BD808">
        <v>0</v>
      </c>
      <c r="BE808">
        <v>0</v>
      </c>
      <c r="BF808">
        <v>980</v>
      </c>
      <c r="BG808">
        <f>LOG(fun[[#This Row],[GrLivArea]])</f>
        <v>2.9912260756924947</v>
      </c>
      <c r="BH808">
        <v>0</v>
      </c>
      <c r="BI808">
        <v>0</v>
      </c>
      <c r="BJ808">
        <f>fun[[#This Row],[BsmtFullBath]]+(0.5*fun[[#This Row],[BsmtHalfBath]])</f>
        <v>0</v>
      </c>
      <c r="BK808">
        <v>2</v>
      </c>
      <c r="BL808">
        <v>0</v>
      </c>
      <c r="BM808">
        <f>fun[[#This Row],[HalfBath]]+fun[[#This Row],[TOTBaseBath]]+fun[[#This Row],[FullBath]]</f>
        <v>2</v>
      </c>
      <c r="BN808">
        <v>3</v>
      </c>
      <c r="BO808">
        <v>1</v>
      </c>
      <c r="BP808" t="s">
        <v>124</v>
      </c>
      <c r="BQ808">
        <f>IF(fun[[#This Row],[KitchenQual]]="Ex",5,IF(fun[[#This Row],[KitchenQual]]="Gd",4,IF(fun[[#This Row],[KitchenQual]]="TA",3,IF(fun[[#This Row],[KitchenQual]]="Fa",2,0))))</f>
        <v>3</v>
      </c>
      <c r="BR808">
        <v>6</v>
      </c>
      <c r="BS808" t="s">
        <v>133</v>
      </c>
      <c r="BT808">
        <v>0</v>
      </c>
      <c r="BU808" t="s">
        <v>109</v>
      </c>
      <c r="BV808">
        <f>IF(fun[[#This Row],[FireplaceQu]]="Ex",5,IF(fun[[#This Row],[FireplaceQu]]="Gd",4,IF(fun[[#This Row],[FireplaceQu]]="TA",3,IF(fun[[#This Row],[FireplaceQu]]="Fa",2,0))))</f>
        <v>0</v>
      </c>
      <c r="BW808" t="s">
        <v>134</v>
      </c>
      <c r="BX808">
        <v>1967</v>
      </c>
      <c r="BY808" t="s">
        <v>183</v>
      </c>
      <c r="BZ808">
        <v>1</v>
      </c>
      <c r="CA808">
        <v>384</v>
      </c>
      <c r="CB808" t="s">
        <v>124</v>
      </c>
      <c r="CC808">
        <f>IF(fun[[#This Row],[GarageQual]]="Ex",5,IF(fun[[#This Row],[GarageQual]]="Gd",4,IF(fun[[#This Row],[GarageQual]]="TA",3,IF(fun[[#This Row],[GarageQual]]="Fa",2,IF(fun[[#This Row],[GarageQual]]="Po",1,0)))))</f>
        <v>3</v>
      </c>
      <c r="CD808" t="s">
        <v>124</v>
      </c>
      <c r="CE808">
        <f>IF(fun[[#This Row],[GarageCond]]="Ex",5,IF(fun[[#This Row],[GarageCond]]="Gd",4,IF(fun[[#This Row],[GarageCond]]="TA",3,IF(fun[[#This Row],[GarageCond]]="Fa",2,IF(fun[[#This Row],[GarageCond]]="Po",1,0)))))</f>
        <v>3</v>
      </c>
      <c r="CF808" t="s">
        <v>131</v>
      </c>
      <c r="CG808">
        <v>68</v>
      </c>
      <c r="CH808">
        <v>0</v>
      </c>
      <c r="CI808">
        <v>0</v>
      </c>
      <c r="CJ808">
        <v>0</v>
      </c>
      <c r="CK808">
        <v>0</v>
      </c>
      <c r="CL808">
        <f>(0.5*fun[[#This Row],[WoodDeckSF]])+fun[[#This Row],[OpenPorchSF]]+(2*fun[[#This Row],[EnclosedPorch]])+(1.5*fun[[#This Row],[3SsnPorch]])+fun[[#This Row],[ScreenPorch]]</f>
        <v>34</v>
      </c>
      <c r="CM808">
        <v>0</v>
      </c>
      <c r="CN808" t="s">
        <v>109</v>
      </c>
      <c r="CO808">
        <f>IF(fun[[#This Row],[PoolQC]]="Ex",5,IF(fun[[#This Row],[PoolQC]]="Gd",4,IF(fun[[#This Row],[PoolQC]]="TA",3,IF(fun[[#This Row],[PoolQC]]="Fa",2,IF(fun[[#This Row],[PoolQC]]="Po",1,0)))))</f>
        <v>0</v>
      </c>
      <c r="CP808" t="s">
        <v>109</v>
      </c>
      <c r="CQ808" t="s">
        <v>109</v>
      </c>
      <c r="CR808">
        <v>0</v>
      </c>
      <c r="CS808">
        <v>10</v>
      </c>
      <c r="CT808">
        <v>2006</v>
      </c>
      <c r="CU808" t="s">
        <v>136</v>
      </c>
      <c r="CV808" t="s">
        <v>137</v>
      </c>
      <c r="CW808">
        <f>COUNTIF(fun[[#This Row],[Id]:[SaleCondition]],0)</f>
        <v>19</v>
      </c>
      <c r="CX808">
        <f>COUNTIF(fun[[#This Row],[Id]:[SaleCondition]],"NA")</f>
        <v>5</v>
      </c>
      <c r="CY80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08">
        <f>fun[NUM_ExCond]+fun[NUM_BsmtCond]+fun[NUM_GarCond]</f>
        <v>9</v>
      </c>
      <c r="DA8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8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808">
        <v>135500</v>
      </c>
    </row>
    <row r="809" spans="1:107" x14ac:dyDescent="0.25">
      <c r="A809">
        <v>808</v>
      </c>
      <c r="B809">
        <v>70</v>
      </c>
      <c r="C809" t="s">
        <v>107</v>
      </c>
      <c r="D809">
        <f>IF(fun[[#This Row],[MSZoning]]="RL",1,0)</f>
        <v>1</v>
      </c>
      <c r="E809">
        <f>IF(fun[[#This Row],[rl]]="RM",1,0)</f>
        <v>0</v>
      </c>
      <c r="F809">
        <f>IF(fun[[#This Row],[rm]]="RH",1,0)</f>
        <v>0</v>
      </c>
      <c r="G809">
        <f>IF(fun[[#This Row],[rh]]="C (all)",1,0)</f>
        <v>0</v>
      </c>
      <c r="H809">
        <v>144</v>
      </c>
      <c r="I809">
        <f>IF(fun[[#This Row],[LotFrontage]]="NA",0,fun[[#This Row],[LotFrontage]])</f>
        <v>144</v>
      </c>
      <c r="J809">
        <v>21384</v>
      </c>
      <c r="K809" t="s">
        <v>108</v>
      </c>
      <c r="L809" t="s">
        <v>109</v>
      </c>
      <c r="M809" t="s">
        <v>110</v>
      </c>
      <c r="N809" t="s">
        <v>111</v>
      </c>
      <c r="O809" t="s">
        <v>112</v>
      </c>
      <c r="P809" t="s">
        <v>113</v>
      </c>
      <c r="Q809" t="s">
        <v>114</v>
      </c>
      <c r="R809" t="s">
        <v>174</v>
      </c>
      <c r="S809" t="s">
        <v>116</v>
      </c>
      <c r="T809" t="s">
        <v>116</v>
      </c>
      <c r="U809" t="s">
        <v>117</v>
      </c>
      <c r="V809" t="s">
        <v>118</v>
      </c>
      <c r="W809">
        <v>5</v>
      </c>
      <c r="X809">
        <v>6</v>
      </c>
      <c r="Y809">
        <v>1923</v>
      </c>
      <c r="Z809">
        <v>2004</v>
      </c>
      <c r="AA809" t="s">
        <v>119</v>
      </c>
      <c r="AB809" t="s">
        <v>120</v>
      </c>
      <c r="AC809" t="s">
        <v>150</v>
      </c>
      <c r="AD809" t="s">
        <v>150</v>
      </c>
      <c r="AE809" t="s">
        <v>143</v>
      </c>
      <c r="AF809">
        <v>0</v>
      </c>
      <c r="AG809" t="s">
        <v>124</v>
      </c>
      <c r="AH809">
        <f>IF(fun[[#This Row],[ExterQual]]="Ex",5,IF(fun[[#This Row],[ExterQual]]="Gd",4,IF(fun[[#This Row],[ExterQual]]="TA",3,IF(fun[[#This Row],[ExterQual]]="Fa",2,1))))</f>
        <v>3</v>
      </c>
      <c r="AI809" t="s">
        <v>124</v>
      </c>
      <c r="AJ809">
        <f>IF(fun[[#This Row],[ExterCond]]="Ex",5,IF(fun[[#This Row],[ExterCond]]="Gd",4,IF(fun[[#This Row],[ExterCond]]="TA",3,IF(fun[[#This Row],[ExterCond]]="Fa",2,1))))</f>
        <v>3</v>
      </c>
      <c r="AK809" t="s">
        <v>144</v>
      </c>
      <c r="AL809" t="s">
        <v>124</v>
      </c>
      <c r="AM809">
        <f>IF(fun[[#This Row],[BsmtQual]]="Ex",5,IF(fun[[#This Row],[BsmtQual]]="Gd",4,IF(fun[[#This Row],[BsmtQual]]="TA",3,IF(fun[[#This Row],[BsmtQual]]="Fa",2,IF(fun[[#This Row],[BsmtQual]]="Po",1,0)))))</f>
        <v>3</v>
      </c>
      <c r="AN809" t="s">
        <v>124</v>
      </c>
      <c r="AO809">
        <f>IF(fun[[#This Row],[BsmtCond]]="Ex",5,IF(fun[[#This Row],[BsmtCond]]="Gd",4,IF(fun[[#This Row],[BsmtCond]]="TA",3,IF(fun[[#This Row],[BsmtCond]]="Fa",2,IF(fun[[#This Row],[BsmtCond]]="Po",1,0)))))</f>
        <v>3</v>
      </c>
      <c r="AP809" t="s">
        <v>123</v>
      </c>
      <c r="AQ809">
        <f>IF(fun[[#This Row],[BsmtExposure]]="Gd",3,IF(fun[[#This Row],[BsmtExposure]]="Av",2,IF(fun[[#This Row],[BsmtExposure]]="Mn",1,0)))</f>
        <v>3</v>
      </c>
      <c r="AR809" t="s">
        <v>127</v>
      </c>
      <c r="AS809">
        <v>1309</v>
      </c>
      <c r="AT809" t="s">
        <v>128</v>
      </c>
      <c r="AU809">
        <v>0</v>
      </c>
      <c r="AV809">
        <v>15</v>
      </c>
      <c r="AW809">
        <v>1324</v>
      </c>
      <c r="AX809" t="s">
        <v>129</v>
      </c>
      <c r="AY809" t="s">
        <v>130</v>
      </c>
      <c r="AZ809">
        <f>IF(fun[[#This Row],[HeatingQC]]="Ex",5,IF(fun[[#This Row],[HeatingQC]]="Gd",4,IF(fun[[#This Row],[HeatingQC]]="TA",3,IF(fun[[#This Row],[HeatingQC]]="Fa",2,IF(fun[[#This Row],[HeatingQC]]="Po",1,0)))))</f>
        <v>5</v>
      </c>
      <c r="BA809" t="s">
        <v>131</v>
      </c>
      <c r="BB809" t="s">
        <v>132</v>
      </c>
      <c r="BC809">
        <v>1072</v>
      </c>
      <c r="BD809">
        <v>504</v>
      </c>
      <c r="BE809">
        <v>0</v>
      </c>
      <c r="BF809">
        <v>1576</v>
      </c>
      <c r="BG809">
        <f>LOG(fun[[#This Row],[GrLivArea]])</f>
        <v>3.1975562131535367</v>
      </c>
      <c r="BH809">
        <v>2</v>
      </c>
      <c r="BI809">
        <v>0</v>
      </c>
      <c r="BJ809">
        <f>fun[[#This Row],[BsmtFullBath]]+(0.5*fun[[#This Row],[BsmtHalfBath]])</f>
        <v>2</v>
      </c>
      <c r="BK809">
        <v>1</v>
      </c>
      <c r="BL809">
        <v>1</v>
      </c>
      <c r="BM809">
        <f>fun[[#This Row],[HalfBath]]+fun[[#This Row],[TOTBaseBath]]+fun[[#This Row],[FullBath]]</f>
        <v>4</v>
      </c>
      <c r="BN809">
        <v>3</v>
      </c>
      <c r="BO809">
        <v>1</v>
      </c>
      <c r="BP809" t="s">
        <v>123</v>
      </c>
      <c r="BQ809">
        <f>IF(fun[[#This Row],[KitchenQual]]="Ex",5,IF(fun[[#This Row],[KitchenQual]]="Gd",4,IF(fun[[#This Row],[KitchenQual]]="TA",3,IF(fun[[#This Row],[KitchenQual]]="Fa",2,0))))</f>
        <v>4</v>
      </c>
      <c r="BR809">
        <v>6</v>
      </c>
      <c r="BS809" t="s">
        <v>133</v>
      </c>
      <c r="BT809">
        <v>1</v>
      </c>
      <c r="BU809" t="s">
        <v>124</v>
      </c>
      <c r="BV809">
        <f>IF(fun[[#This Row],[FireplaceQu]]="Ex",5,IF(fun[[#This Row],[FireplaceQu]]="Gd",4,IF(fun[[#This Row],[FireplaceQu]]="TA",3,IF(fun[[#This Row],[FireplaceQu]]="Fa",2,0))))</f>
        <v>3</v>
      </c>
      <c r="BW809" t="s">
        <v>134</v>
      </c>
      <c r="BX809">
        <v>1923</v>
      </c>
      <c r="BY809" t="s">
        <v>135</v>
      </c>
      <c r="BZ809">
        <v>2</v>
      </c>
      <c r="CA809">
        <v>528</v>
      </c>
      <c r="CB809" t="s">
        <v>124</v>
      </c>
      <c r="CC809">
        <f>IF(fun[[#This Row],[GarageQual]]="Ex",5,IF(fun[[#This Row],[GarageQual]]="Gd",4,IF(fun[[#This Row],[GarageQual]]="TA",3,IF(fun[[#This Row],[GarageQual]]="Fa",2,IF(fun[[#This Row],[GarageQual]]="Po",1,0)))))</f>
        <v>3</v>
      </c>
      <c r="CD809" t="s">
        <v>124</v>
      </c>
      <c r="CE809">
        <f>IF(fun[[#This Row],[GarageCond]]="Ex",5,IF(fun[[#This Row],[GarageCond]]="Gd",4,IF(fun[[#This Row],[GarageCond]]="TA",3,IF(fun[[#This Row],[GarageCond]]="Fa",2,IF(fun[[#This Row],[GarageCond]]="Po",1,0)))))</f>
        <v>3</v>
      </c>
      <c r="CF809" t="s">
        <v>131</v>
      </c>
      <c r="CG809">
        <v>0</v>
      </c>
      <c r="CH809">
        <v>312</v>
      </c>
      <c r="CI809">
        <v>0</v>
      </c>
      <c r="CJ809">
        <v>0</v>
      </c>
      <c r="CK809">
        <v>0</v>
      </c>
      <c r="CL809">
        <f>(0.5*fun[[#This Row],[WoodDeckSF]])+fun[[#This Row],[OpenPorchSF]]+(2*fun[[#This Row],[EnclosedPorch]])+(1.5*fun[[#This Row],[3SsnPorch]])+fun[[#This Row],[ScreenPorch]]</f>
        <v>312</v>
      </c>
      <c r="CM809">
        <v>0</v>
      </c>
      <c r="CN809" t="s">
        <v>109</v>
      </c>
      <c r="CO809">
        <f>IF(fun[[#This Row],[PoolQC]]="Ex",5,IF(fun[[#This Row],[PoolQC]]="Gd",4,IF(fun[[#This Row],[PoolQC]]="TA",3,IF(fun[[#This Row],[PoolQC]]="Fa",2,IF(fun[[#This Row],[PoolQC]]="Po",1,0)))))</f>
        <v>0</v>
      </c>
      <c r="CP809" t="s">
        <v>109</v>
      </c>
      <c r="CQ809" t="s">
        <v>109</v>
      </c>
      <c r="CR809">
        <v>0</v>
      </c>
      <c r="CS809">
        <v>5</v>
      </c>
      <c r="CT809">
        <v>2009</v>
      </c>
      <c r="CU809" t="s">
        <v>136</v>
      </c>
      <c r="CV809" t="s">
        <v>137</v>
      </c>
      <c r="CW809">
        <f>COUNTIF(fun[[#This Row],[Id]:[SaleCondition]],0)</f>
        <v>14</v>
      </c>
      <c r="CX809">
        <f>COUNTIF(fun[[#This Row],[Id]:[SaleCondition]],"NA")</f>
        <v>4</v>
      </c>
      <c r="CY809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809">
        <f>fun[NUM_ExCond]+fun[NUM_BsmtCond]+fun[NUM_GarCond]</f>
        <v>9</v>
      </c>
      <c r="DA8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8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809">
        <v>223500</v>
      </c>
    </row>
    <row r="810" spans="1:107" x14ac:dyDescent="0.25">
      <c r="A810">
        <v>809</v>
      </c>
      <c r="B810">
        <v>80</v>
      </c>
      <c r="C810" t="s">
        <v>107</v>
      </c>
      <c r="D810">
        <f>IF(fun[[#This Row],[MSZoning]]="RL",1,0)</f>
        <v>1</v>
      </c>
      <c r="E810">
        <f>IF(fun[[#This Row],[rl]]="RM",1,0)</f>
        <v>0</v>
      </c>
      <c r="F810">
        <f>IF(fun[[#This Row],[rm]]="RH",1,0)</f>
        <v>0</v>
      </c>
      <c r="G810">
        <f>IF(fun[[#This Row],[rh]]="C (all)",1,0)</f>
        <v>0</v>
      </c>
      <c r="H810">
        <v>85</v>
      </c>
      <c r="I810">
        <f>IF(fun[[#This Row],[LotFrontage]]="NA",0,fun[[#This Row],[LotFrontage]])</f>
        <v>85</v>
      </c>
      <c r="J810">
        <v>13400</v>
      </c>
      <c r="K810" t="s">
        <v>108</v>
      </c>
      <c r="L810" t="s">
        <v>109</v>
      </c>
      <c r="M810" t="s">
        <v>110</v>
      </c>
      <c r="N810" t="s">
        <v>111</v>
      </c>
      <c r="O810" t="s">
        <v>112</v>
      </c>
      <c r="P810" t="s">
        <v>113</v>
      </c>
      <c r="Q810" t="s">
        <v>114</v>
      </c>
      <c r="R810" t="s">
        <v>188</v>
      </c>
      <c r="S810" t="s">
        <v>116</v>
      </c>
      <c r="T810" t="s">
        <v>116</v>
      </c>
      <c r="U810" t="s">
        <v>117</v>
      </c>
      <c r="V810" t="s">
        <v>223</v>
      </c>
      <c r="W810">
        <v>5</v>
      </c>
      <c r="X810">
        <v>5</v>
      </c>
      <c r="Y810">
        <v>1966</v>
      </c>
      <c r="Z810">
        <v>1966</v>
      </c>
      <c r="AA810" t="s">
        <v>119</v>
      </c>
      <c r="AB810" t="s">
        <v>120</v>
      </c>
      <c r="AC810" t="s">
        <v>121</v>
      </c>
      <c r="AD810" t="s">
        <v>121</v>
      </c>
      <c r="AE810" t="s">
        <v>122</v>
      </c>
      <c r="AF810">
        <v>1047</v>
      </c>
      <c r="AG810" t="s">
        <v>124</v>
      </c>
      <c r="AH810">
        <f>IF(fun[[#This Row],[ExterQual]]="Ex",5,IF(fun[[#This Row],[ExterQual]]="Gd",4,IF(fun[[#This Row],[ExterQual]]="TA",3,IF(fun[[#This Row],[ExterQual]]="Fa",2,1))))</f>
        <v>3</v>
      </c>
      <c r="AI810" t="s">
        <v>124</v>
      </c>
      <c r="AJ810">
        <f>IF(fun[[#This Row],[ExterCond]]="Ex",5,IF(fun[[#This Row],[ExterCond]]="Gd",4,IF(fun[[#This Row],[ExterCond]]="TA",3,IF(fun[[#This Row],[ExterCond]]="Fa",2,1))))</f>
        <v>3</v>
      </c>
      <c r="AK810" t="s">
        <v>144</v>
      </c>
      <c r="AL810" t="s">
        <v>124</v>
      </c>
      <c r="AM810">
        <f>IF(fun[[#This Row],[BsmtQual]]="Ex",5,IF(fun[[#This Row],[BsmtQual]]="Gd",4,IF(fun[[#This Row],[BsmtQual]]="TA",3,IF(fun[[#This Row],[BsmtQual]]="Fa",2,IF(fun[[#This Row],[BsmtQual]]="Po",1,0)))))</f>
        <v>3</v>
      </c>
      <c r="AN810" t="s">
        <v>124</v>
      </c>
      <c r="AO810">
        <f>IF(fun[[#This Row],[BsmtCond]]="Ex",5,IF(fun[[#This Row],[BsmtCond]]="Gd",4,IF(fun[[#This Row],[BsmtCond]]="TA",3,IF(fun[[#This Row],[BsmtCond]]="Fa",2,IF(fun[[#This Row],[BsmtCond]]="Po",1,0)))))</f>
        <v>3</v>
      </c>
      <c r="AP810" t="s">
        <v>156</v>
      </c>
      <c r="AQ810">
        <f>IF(fun[[#This Row],[BsmtExposure]]="Gd",3,IF(fun[[#This Row],[BsmtExposure]]="Av",2,IF(fun[[#This Row],[BsmtExposure]]="Mn",1,0)))</f>
        <v>2</v>
      </c>
      <c r="AR810" t="s">
        <v>145</v>
      </c>
      <c r="AS810">
        <v>516</v>
      </c>
      <c r="AT810" t="s">
        <v>167</v>
      </c>
      <c r="AU810">
        <v>128</v>
      </c>
      <c r="AV810">
        <v>380</v>
      </c>
      <c r="AW810">
        <v>1024</v>
      </c>
      <c r="AX810" t="s">
        <v>129</v>
      </c>
      <c r="AY810" t="s">
        <v>124</v>
      </c>
      <c r="AZ810">
        <f>IF(fun[[#This Row],[HeatingQC]]="Ex",5,IF(fun[[#This Row],[HeatingQC]]="Gd",4,IF(fun[[#This Row],[HeatingQC]]="TA",3,IF(fun[[#This Row],[HeatingQC]]="Fa",2,IF(fun[[#This Row],[HeatingQC]]="Po",1,0)))))</f>
        <v>3</v>
      </c>
      <c r="BA810" t="s">
        <v>131</v>
      </c>
      <c r="BB810" t="s">
        <v>132</v>
      </c>
      <c r="BC810">
        <v>1086</v>
      </c>
      <c r="BD810">
        <v>0</v>
      </c>
      <c r="BE810">
        <v>0</v>
      </c>
      <c r="BF810">
        <v>1086</v>
      </c>
      <c r="BG810">
        <f>LOG(fun[[#This Row],[GrLivArea]])</f>
        <v>3.035829825252828</v>
      </c>
      <c r="BH810">
        <v>1</v>
      </c>
      <c r="BI810">
        <v>0</v>
      </c>
      <c r="BJ810">
        <f>fun[[#This Row],[BsmtFullBath]]+(0.5*fun[[#This Row],[BsmtHalfBath]])</f>
        <v>1</v>
      </c>
      <c r="BK810">
        <v>1</v>
      </c>
      <c r="BL810">
        <v>0</v>
      </c>
      <c r="BM810">
        <f>fun[[#This Row],[HalfBath]]+fun[[#This Row],[TOTBaseBath]]+fun[[#This Row],[FullBath]]</f>
        <v>2</v>
      </c>
      <c r="BN810">
        <v>3</v>
      </c>
      <c r="BO810">
        <v>1</v>
      </c>
      <c r="BP810" t="s">
        <v>124</v>
      </c>
      <c r="BQ810">
        <f>IF(fun[[#This Row],[KitchenQual]]="Ex",5,IF(fun[[#This Row],[KitchenQual]]="Gd",4,IF(fun[[#This Row],[KitchenQual]]="TA",3,IF(fun[[#This Row],[KitchenQual]]="Fa",2,0))))</f>
        <v>3</v>
      </c>
      <c r="BR810">
        <v>6</v>
      </c>
      <c r="BS810" t="s">
        <v>133</v>
      </c>
      <c r="BT810">
        <v>1</v>
      </c>
      <c r="BU810" t="s">
        <v>123</v>
      </c>
      <c r="BV810">
        <f>IF(fun[[#This Row],[FireplaceQu]]="Ex",5,IF(fun[[#This Row],[FireplaceQu]]="Gd",4,IF(fun[[#This Row],[FireplaceQu]]="TA",3,IF(fun[[#This Row],[FireplaceQu]]="Fa",2,0))))</f>
        <v>4</v>
      </c>
      <c r="BW810" t="s">
        <v>134</v>
      </c>
      <c r="BX810">
        <v>1966</v>
      </c>
      <c r="BY810" t="s">
        <v>135</v>
      </c>
      <c r="BZ810">
        <v>2</v>
      </c>
      <c r="CA810">
        <v>484</v>
      </c>
      <c r="CB810" t="s">
        <v>124</v>
      </c>
      <c r="CC810">
        <f>IF(fun[[#This Row],[GarageQual]]="Ex",5,IF(fun[[#This Row],[GarageQual]]="Gd",4,IF(fun[[#This Row],[GarageQual]]="TA",3,IF(fun[[#This Row],[GarageQual]]="Fa",2,IF(fun[[#This Row],[GarageQual]]="Po",1,0)))))</f>
        <v>3</v>
      </c>
      <c r="CD810" t="s">
        <v>124</v>
      </c>
      <c r="CE810">
        <f>IF(fun[[#This Row],[GarageCond]]="Ex",5,IF(fun[[#This Row],[GarageCond]]="Gd",4,IF(fun[[#This Row],[GarageCond]]="TA",3,IF(fun[[#This Row],[GarageCond]]="Fa",2,IF(fun[[#This Row],[GarageCond]]="Po",1,0)))))</f>
        <v>3</v>
      </c>
      <c r="CF810" t="s">
        <v>131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f>(0.5*fun[[#This Row],[WoodDeckSF]])+fun[[#This Row],[OpenPorchSF]]+(2*fun[[#This Row],[EnclosedPorch]])+(1.5*fun[[#This Row],[3SsnPorch]])+fun[[#This Row],[ScreenPorch]]</f>
        <v>0</v>
      </c>
      <c r="CM810">
        <v>0</v>
      </c>
      <c r="CN810" t="s">
        <v>109</v>
      </c>
      <c r="CO810">
        <f>IF(fun[[#This Row],[PoolQC]]="Ex",5,IF(fun[[#This Row],[PoolQC]]="Gd",4,IF(fun[[#This Row],[PoolQC]]="TA",3,IF(fun[[#This Row],[PoolQC]]="Fa",2,IF(fun[[#This Row],[PoolQC]]="Po",1,0)))))</f>
        <v>0</v>
      </c>
      <c r="CP810" t="s">
        <v>189</v>
      </c>
      <c r="CQ810" t="s">
        <v>109</v>
      </c>
      <c r="CR810">
        <v>0</v>
      </c>
      <c r="CS810">
        <v>6</v>
      </c>
      <c r="CT810">
        <v>2006</v>
      </c>
      <c r="CU810" t="s">
        <v>136</v>
      </c>
      <c r="CV810" t="s">
        <v>137</v>
      </c>
      <c r="CW810">
        <f>COUNTIF(fun[[#This Row],[Id]:[SaleCondition]],0)</f>
        <v>16</v>
      </c>
      <c r="CX810">
        <f>COUNTIF(fun[[#This Row],[Id]:[SaleCondition]],"NA")</f>
        <v>3</v>
      </c>
      <c r="CY81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810">
        <f>fun[NUM_ExCond]+fun[NUM_BsmtCond]+fun[NUM_GarCond]</f>
        <v>9</v>
      </c>
      <c r="DA8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8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</v>
      </c>
      <c r="DC810">
        <v>159950</v>
      </c>
    </row>
    <row r="811" spans="1:107" x14ac:dyDescent="0.25">
      <c r="A811">
        <v>810</v>
      </c>
      <c r="B811">
        <v>75</v>
      </c>
      <c r="C811" t="s">
        <v>168</v>
      </c>
      <c r="D811">
        <f>IF(fun[[#This Row],[MSZoning]]="RL",1,0)</f>
        <v>0</v>
      </c>
      <c r="E811">
        <f>IF(fun[[#This Row],[rl]]="RM",1,0)</f>
        <v>0</v>
      </c>
      <c r="F811">
        <f>IF(fun[[#This Row],[rm]]="RH",1,0)</f>
        <v>0</v>
      </c>
      <c r="G811">
        <f>IF(fun[[#This Row],[rh]]="C (all)",1,0)</f>
        <v>0</v>
      </c>
      <c r="H811">
        <v>90</v>
      </c>
      <c r="I811">
        <f>IF(fun[[#This Row],[LotFrontage]]="NA",0,fun[[#This Row],[LotFrontage]])</f>
        <v>90</v>
      </c>
      <c r="J811">
        <v>8100</v>
      </c>
      <c r="K811" t="s">
        <v>108</v>
      </c>
      <c r="L811" t="s">
        <v>109</v>
      </c>
      <c r="M811" t="s">
        <v>110</v>
      </c>
      <c r="N811" t="s">
        <v>111</v>
      </c>
      <c r="O811" t="s">
        <v>112</v>
      </c>
      <c r="P811" t="s">
        <v>148</v>
      </c>
      <c r="Q811" t="s">
        <v>114</v>
      </c>
      <c r="R811" t="s">
        <v>169</v>
      </c>
      <c r="S811" t="s">
        <v>116</v>
      </c>
      <c r="T811" t="s">
        <v>116</v>
      </c>
      <c r="U811" t="s">
        <v>117</v>
      </c>
      <c r="V811" t="s">
        <v>227</v>
      </c>
      <c r="W811">
        <v>5</v>
      </c>
      <c r="X811">
        <v>5</v>
      </c>
      <c r="Y811">
        <v>1898</v>
      </c>
      <c r="Z811">
        <v>1965</v>
      </c>
      <c r="AA811" t="s">
        <v>178</v>
      </c>
      <c r="AB811" t="s">
        <v>120</v>
      </c>
      <c r="AC811" t="s">
        <v>212</v>
      </c>
      <c r="AD811" t="s">
        <v>212</v>
      </c>
      <c r="AE811" t="s">
        <v>143</v>
      </c>
      <c r="AF811">
        <v>0</v>
      </c>
      <c r="AG811" t="s">
        <v>124</v>
      </c>
      <c r="AH811">
        <f>IF(fun[[#This Row],[ExterQual]]="Ex",5,IF(fun[[#This Row],[ExterQual]]="Gd",4,IF(fun[[#This Row],[ExterQual]]="TA",3,IF(fun[[#This Row],[ExterQual]]="Fa",2,1))))</f>
        <v>3</v>
      </c>
      <c r="AI811" t="s">
        <v>124</v>
      </c>
      <c r="AJ811">
        <f>IF(fun[[#This Row],[ExterCond]]="Ex",5,IF(fun[[#This Row],[ExterCond]]="Gd",4,IF(fun[[#This Row],[ExterCond]]="TA",3,IF(fun[[#This Row],[ExterCond]]="Fa",2,1))))</f>
        <v>3</v>
      </c>
      <c r="AK811" t="s">
        <v>125</v>
      </c>
      <c r="AL811" t="s">
        <v>124</v>
      </c>
      <c r="AM811">
        <f>IF(fun[[#This Row],[BsmtQual]]="Ex",5,IF(fun[[#This Row],[BsmtQual]]="Gd",4,IF(fun[[#This Row],[BsmtQual]]="TA",3,IF(fun[[#This Row],[BsmtQual]]="Fa",2,IF(fun[[#This Row],[BsmtQual]]="Po",1,0)))))</f>
        <v>3</v>
      </c>
      <c r="AN811" t="s">
        <v>124</v>
      </c>
      <c r="AO811">
        <f>IF(fun[[#This Row],[BsmtCond]]="Ex",5,IF(fun[[#This Row],[BsmtCond]]="Gd",4,IF(fun[[#This Row],[BsmtCond]]="TA",3,IF(fun[[#This Row],[BsmtCond]]="Fa",2,IF(fun[[#This Row],[BsmtCond]]="Po",1,0)))))</f>
        <v>3</v>
      </c>
      <c r="AP811" t="s">
        <v>126</v>
      </c>
      <c r="AQ811">
        <f>IF(fun[[#This Row],[BsmtExposure]]="Gd",3,IF(fun[[#This Row],[BsmtExposure]]="Av",2,IF(fun[[#This Row],[BsmtExposure]]="Mn",1,0)))</f>
        <v>0</v>
      </c>
      <c r="AR811" t="s">
        <v>128</v>
      </c>
      <c r="AS811">
        <v>0</v>
      </c>
      <c r="AT811" t="s">
        <v>128</v>
      </c>
      <c r="AU811">
        <v>0</v>
      </c>
      <c r="AV811">
        <v>849</v>
      </c>
      <c r="AW811">
        <v>849</v>
      </c>
      <c r="AX811" t="s">
        <v>129</v>
      </c>
      <c r="AY811" t="s">
        <v>124</v>
      </c>
      <c r="AZ811">
        <f>IF(fun[[#This Row],[HeatingQC]]="Ex",5,IF(fun[[#This Row],[HeatingQC]]="Gd",4,IF(fun[[#This Row],[HeatingQC]]="TA",3,IF(fun[[#This Row],[HeatingQC]]="Fa",2,IF(fun[[#This Row],[HeatingQC]]="Po",1,0)))))</f>
        <v>3</v>
      </c>
      <c r="BA811" t="s">
        <v>203</v>
      </c>
      <c r="BB811" t="s">
        <v>190</v>
      </c>
      <c r="BC811">
        <v>1075</v>
      </c>
      <c r="BD811">
        <v>1063</v>
      </c>
      <c r="BE811">
        <v>0</v>
      </c>
      <c r="BF811">
        <v>2138</v>
      </c>
      <c r="BG811">
        <f>LOG(fun[[#This Row],[GrLivArea]])</f>
        <v>3.3300077008727591</v>
      </c>
      <c r="BH811">
        <v>0</v>
      </c>
      <c r="BI811">
        <v>0</v>
      </c>
      <c r="BJ811">
        <f>fun[[#This Row],[BsmtFullBath]]+(0.5*fun[[#This Row],[BsmtHalfBath]])</f>
        <v>0</v>
      </c>
      <c r="BK811">
        <v>2</v>
      </c>
      <c r="BL811">
        <v>0</v>
      </c>
      <c r="BM811">
        <f>fun[[#This Row],[HalfBath]]+fun[[#This Row],[TOTBaseBath]]+fun[[#This Row],[FullBath]]</f>
        <v>2</v>
      </c>
      <c r="BN811">
        <v>2</v>
      </c>
      <c r="BO811">
        <v>3</v>
      </c>
      <c r="BP811" t="s">
        <v>124</v>
      </c>
      <c r="BQ811">
        <f>IF(fun[[#This Row],[KitchenQual]]="Ex",5,IF(fun[[#This Row],[KitchenQual]]="Gd",4,IF(fun[[#This Row],[KitchenQual]]="TA",3,IF(fun[[#This Row],[KitchenQual]]="Fa",2,0))))</f>
        <v>3</v>
      </c>
      <c r="BR811">
        <v>11</v>
      </c>
      <c r="BS811" t="s">
        <v>133</v>
      </c>
      <c r="BT811">
        <v>0</v>
      </c>
      <c r="BU811" t="s">
        <v>109</v>
      </c>
      <c r="BV811">
        <f>IF(fun[[#This Row],[FireplaceQu]]="Ex",5,IF(fun[[#This Row],[FireplaceQu]]="Gd",4,IF(fun[[#This Row],[FireplaceQu]]="TA",3,IF(fun[[#This Row],[FireplaceQu]]="Fa",2,0))))</f>
        <v>0</v>
      </c>
      <c r="BW811" t="s">
        <v>153</v>
      </c>
      <c r="BX811">
        <v>1910</v>
      </c>
      <c r="BY811" t="s">
        <v>128</v>
      </c>
      <c r="BZ811">
        <v>2</v>
      </c>
      <c r="CA811">
        <v>360</v>
      </c>
      <c r="CB811" t="s">
        <v>173</v>
      </c>
      <c r="CC811">
        <f>IF(fun[[#This Row],[GarageQual]]="Ex",5,IF(fun[[#This Row],[GarageQual]]="Gd",4,IF(fun[[#This Row],[GarageQual]]="TA",3,IF(fun[[#This Row],[GarageQual]]="Fa",2,IF(fun[[#This Row],[GarageQual]]="Po",1,0)))))</f>
        <v>2</v>
      </c>
      <c r="CD811" t="s">
        <v>238</v>
      </c>
      <c r="CE811">
        <f>IF(fun[[#This Row],[GarageCond]]="Ex",5,IF(fun[[#This Row],[GarageCond]]="Gd",4,IF(fun[[#This Row],[GarageCond]]="TA",3,IF(fun[[#This Row],[GarageCond]]="Fa",2,IF(fun[[#This Row],[GarageCond]]="Po",1,0)))))</f>
        <v>1</v>
      </c>
      <c r="CF811" t="s">
        <v>203</v>
      </c>
      <c r="CG811">
        <v>40</v>
      </c>
      <c r="CH811">
        <v>156</v>
      </c>
      <c r="CI811">
        <v>0</v>
      </c>
      <c r="CJ811">
        <v>0</v>
      </c>
      <c r="CK811">
        <v>0</v>
      </c>
      <c r="CL811">
        <f>(0.5*fun[[#This Row],[WoodDeckSF]])+fun[[#This Row],[OpenPorchSF]]+(2*fun[[#This Row],[EnclosedPorch]])+(1.5*fun[[#This Row],[3SsnPorch]])+fun[[#This Row],[ScreenPorch]]</f>
        <v>176</v>
      </c>
      <c r="CM811">
        <v>0</v>
      </c>
      <c r="CN811" t="s">
        <v>109</v>
      </c>
      <c r="CO811">
        <f>IF(fun[[#This Row],[PoolQC]]="Ex",5,IF(fun[[#This Row],[PoolQC]]="Gd",4,IF(fun[[#This Row],[PoolQC]]="TA",3,IF(fun[[#This Row],[PoolQC]]="Fa",2,IF(fun[[#This Row],[PoolQC]]="Po",1,0)))))</f>
        <v>0</v>
      </c>
      <c r="CP811" t="s">
        <v>160</v>
      </c>
      <c r="CQ811" t="s">
        <v>109</v>
      </c>
      <c r="CR811">
        <v>0</v>
      </c>
      <c r="CS811">
        <v>11</v>
      </c>
      <c r="CT811">
        <v>2009</v>
      </c>
      <c r="CU811" t="s">
        <v>136</v>
      </c>
      <c r="CV811" t="s">
        <v>137</v>
      </c>
      <c r="CW811">
        <f>COUNTIF(fun[[#This Row],[Id]:[SaleCondition]],0)</f>
        <v>21</v>
      </c>
      <c r="CX811">
        <f>COUNTIF(fun[[#This Row],[Id]:[SaleCondition]],"NA")</f>
        <v>4</v>
      </c>
      <c r="CY811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811">
        <f>fun[NUM_ExCond]+fun[NUM_BsmtCond]+fun[NUM_GarCond]</f>
        <v>7</v>
      </c>
      <c r="DA8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8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45.5</v>
      </c>
      <c r="DC811">
        <v>106000</v>
      </c>
    </row>
    <row r="812" spans="1:107" x14ac:dyDescent="0.25">
      <c r="A812">
        <v>811</v>
      </c>
      <c r="B812">
        <v>20</v>
      </c>
      <c r="C812" t="s">
        <v>107</v>
      </c>
      <c r="D812">
        <f>IF(fun[[#This Row],[MSZoning]]="RL",1,0)</f>
        <v>1</v>
      </c>
      <c r="E812">
        <f>IF(fun[[#This Row],[rl]]="RM",1,0)</f>
        <v>0</v>
      </c>
      <c r="F812">
        <f>IF(fun[[#This Row],[rm]]="RH",1,0)</f>
        <v>0</v>
      </c>
      <c r="G812">
        <f>IF(fun[[#This Row],[rh]]="C (all)",1,0)</f>
        <v>0</v>
      </c>
      <c r="H812">
        <v>78</v>
      </c>
      <c r="I812">
        <f>IF(fun[[#This Row],[LotFrontage]]="NA",0,fun[[#This Row],[LotFrontage]])</f>
        <v>78</v>
      </c>
      <c r="J812">
        <v>10140</v>
      </c>
      <c r="K812" t="s">
        <v>108</v>
      </c>
      <c r="L812" t="s">
        <v>109</v>
      </c>
      <c r="M812" t="s">
        <v>110</v>
      </c>
      <c r="N812" t="s">
        <v>111</v>
      </c>
      <c r="O812" t="s">
        <v>112</v>
      </c>
      <c r="P812" t="s">
        <v>113</v>
      </c>
      <c r="Q812" t="s">
        <v>114</v>
      </c>
      <c r="R812" t="s">
        <v>164</v>
      </c>
      <c r="S812" t="s">
        <v>116</v>
      </c>
      <c r="T812" t="s">
        <v>116</v>
      </c>
      <c r="U812" t="s">
        <v>117</v>
      </c>
      <c r="V812" t="s">
        <v>141</v>
      </c>
      <c r="W812">
        <v>6</v>
      </c>
      <c r="X812">
        <v>6</v>
      </c>
      <c r="Y812">
        <v>1974</v>
      </c>
      <c r="Z812">
        <v>1999</v>
      </c>
      <c r="AA812" t="s">
        <v>178</v>
      </c>
      <c r="AB812" t="s">
        <v>120</v>
      </c>
      <c r="AC812" t="s">
        <v>166</v>
      </c>
      <c r="AD812" t="s">
        <v>166</v>
      </c>
      <c r="AE812" t="s">
        <v>122</v>
      </c>
      <c r="AF812">
        <v>99</v>
      </c>
      <c r="AG812" t="s">
        <v>124</v>
      </c>
      <c r="AH812">
        <f>IF(fun[[#This Row],[ExterQual]]="Ex",5,IF(fun[[#This Row],[ExterQual]]="Gd",4,IF(fun[[#This Row],[ExterQual]]="TA",3,IF(fun[[#This Row],[ExterQual]]="Fa",2,1))))</f>
        <v>3</v>
      </c>
      <c r="AI812" t="s">
        <v>124</v>
      </c>
      <c r="AJ812">
        <f>IF(fun[[#This Row],[ExterCond]]="Ex",5,IF(fun[[#This Row],[ExterCond]]="Gd",4,IF(fun[[#This Row],[ExterCond]]="TA",3,IF(fun[[#This Row],[ExterCond]]="Fa",2,1))))</f>
        <v>3</v>
      </c>
      <c r="AK812" t="s">
        <v>144</v>
      </c>
      <c r="AL812" t="s">
        <v>124</v>
      </c>
      <c r="AM812">
        <f>IF(fun[[#This Row],[BsmtQual]]="Ex",5,IF(fun[[#This Row],[BsmtQual]]="Gd",4,IF(fun[[#This Row],[BsmtQual]]="TA",3,IF(fun[[#This Row],[BsmtQual]]="Fa",2,IF(fun[[#This Row],[BsmtQual]]="Po",1,0)))))</f>
        <v>3</v>
      </c>
      <c r="AN812" t="s">
        <v>124</v>
      </c>
      <c r="AO812">
        <f>IF(fun[[#This Row],[BsmtCond]]="Ex",5,IF(fun[[#This Row],[BsmtCond]]="Gd",4,IF(fun[[#This Row],[BsmtCond]]="TA",3,IF(fun[[#This Row],[BsmtCond]]="Fa",2,IF(fun[[#This Row],[BsmtCond]]="Po",1,0)))))</f>
        <v>3</v>
      </c>
      <c r="AP812" t="s">
        <v>126</v>
      </c>
      <c r="AQ812">
        <f>IF(fun[[#This Row],[BsmtExposure]]="Gd",3,IF(fun[[#This Row],[BsmtExposure]]="Av",2,IF(fun[[#This Row],[BsmtExposure]]="Mn",1,0)))</f>
        <v>0</v>
      </c>
      <c r="AR812" t="s">
        <v>145</v>
      </c>
      <c r="AS812">
        <v>663</v>
      </c>
      <c r="AT812" t="s">
        <v>198</v>
      </c>
      <c r="AU812">
        <v>377</v>
      </c>
      <c r="AV812">
        <v>0</v>
      </c>
      <c r="AW812">
        <v>1040</v>
      </c>
      <c r="AX812" t="s">
        <v>129</v>
      </c>
      <c r="AY812" t="s">
        <v>173</v>
      </c>
      <c r="AZ812">
        <f>IF(fun[[#This Row],[HeatingQC]]="Ex",5,IF(fun[[#This Row],[HeatingQC]]="Gd",4,IF(fun[[#This Row],[HeatingQC]]="TA",3,IF(fun[[#This Row],[HeatingQC]]="Fa",2,IF(fun[[#This Row],[HeatingQC]]="Po",1,0)))))</f>
        <v>2</v>
      </c>
      <c r="BA812" t="s">
        <v>131</v>
      </c>
      <c r="BB812" t="s">
        <v>132</v>
      </c>
      <c r="BC812">
        <v>1309</v>
      </c>
      <c r="BD812">
        <v>0</v>
      </c>
      <c r="BE812">
        <v>0</v>
      </c>
      <c r="BF812">
        <v>1309</v>
      </c>
      <c r="BG812">
        <f>LOG(fun[[#This Row],[GrLivArea]])</f>
        <v>3.1169396465507559</v>
      </c>
      <c r="BH812">
        <v>1</v>
      </c>
      <c r="BI812">
        <v>0</v>
      </c>
      <c r="BJ812">
        <f>fun[[#This Row],[BsmtFullBath]]+(0.5*fun[[#This Row],[BsmtHalfBath]])</f>
        <v>1</v>
      </c>
      <c r="BK812">
        <v>1</v>
      </c>
      <c r="BL812">
        <v>1</v>
      </c>
      <c r="BM812">
        <f>fun[[#This Row],[HalfBath]]+fun[[#This Row],[TOTBaseBath]]+fun[[#This Row],[FullBath]]</f>
        <v>3</v>
      </c>
      <c r="BN812">
        <v>3</v>
      </c>
      <c r="BO812">
        <v>1</v>
      </c>
      <c r="BP812" t="s">
        <v>123</v>
      </c>
      <c r="BQ812">
        <f>IF(fun[[#This Row],[KitchenQual]]="Ex",5,IF(fun[[#This Row],[KitchenQual]]="Gd",4,IF(fun[[#This Row],[KitchenQual]]="TA",3,IF(fun[[#This Row],[KitchenQual]]="Fa",2,0))))</f>
        <v>4</v>
      </c>
      <c r="BR812">
        <v>5</v>
      </c>
      <c r="BS812" t="s">
        <v>133</v>
      </c>
      <c r="BT812">
        <v>1</v>
      </c>
      <c r="BU812" t="s">
        <v>173</v>
      </c>
      <c r="BV812">
        <f>IF(fun[[#This Row],[FireplaceQu]]="Ex",5,IF(fun[[#This Row],[FireplaceQu]]="Gd",4,IF(fun[[#This Row],[FireplaceQu]]="TA",3,IF(fun[[#This Row],[FireplaceQu]]="Fa",2,0))))</f>
        <v>2</v>
      </c>
      <c r="BW812" t="s">
        <v>134</v>
      </c>
      <c r="BX812">
        <v>1974</v>
      </c>
      <c r="BY812" t="s">
        <v>135</v>
      </c>
      <c r="BZ812">
        <v>2</v>
      </c>
      <c r="CA812">
        <v>484</v>
      </c>
      <c r="CB812" t="s">
        <v>124</v>
      </c>
      <c r="CC812">
        <f>IF(fun[[#This Row],[GarageQual]]="Ex",5,IF(fun[[#This Row],[GarageQual]]="Gd",4,IF(fun[[#This Row],[GarageQual]]="TA",3,IF(fun[[#This Row],[GarageQual]]="Fa",2,IF(fun[[#This Row],[GarageQual]]="Po",1,0)))))</f>
        <v>3</v>
      </c>
      <c r="CD812" t="s">
        <v>124</v>
      </c>
      <c r="CE812">
        <f>IF(fun[[#This Row],[GarageCond]]="Ex",5,IF(fun[[#This Row],[GarageCond]]="Gd",4,IF(fun[[#This Row],[GarageCond]]="TA",3,IF(fun[[#This Row],[GarageCond]]="Fa",2,IF(fun[[#This Row],[GarageCond]]="Po",1,0)))))</f>
        <v>3</v>
      </c>
      <c r="CF812" t="s">
        <v>131</v>
      </c>
      <c r="CG812">
        <v>265</v>
      </c>
      <c r="CH812">
        <v>0</v>
      </c>
      <c r="CI812">
        <v>0</v>
      </c>
      <c r="CJ812">
        <v>0</v>
      </c>
      <c r="CK812">
        <v>0</v>
      </c>
      <c r="CL812">
        <f>(0.5*fun[[#This Row],[WoodDeckSF]])+fun[[#This Row],[OpenPorchSF]]+(2*fun[[#This Row],[EnclosedPorch]])+(1.5*fun[[#This Row],[3SsnPorch]])+fun[[#This Row],[ScreenPorch]]</f>
        <v>132.5</v>
      </c>
      <c r="CM812">
        <v>648</v>
      </c>
      <c r="CN812" t="s">
        <v>173</v>
      </c>
      <c r="CO812">
        <f>IF(fun[[#This Row],[PoolQC]]="Ex",5,IF(fun[[#This Row],[PoolQC]]="Gd",4,IF(fun[[#This Row],[PoolQC]]="TA",3,IF(fun[[#This Row],[PoolQC]]="Fa",2,IF(fun[[#This Row],[PoolQC]]="Po",1,0)))))</f>
        <v>2</v>
      </c>
      <c r="CP812" t="s">
        <v>191</v>
      </c>
      <c r="CQ812" t="s">
        <v>109</v>
      </c>
      <c r="CR812">
        <v>0</v>
      </c>
      <c r="CS812">
        <v>1</v>
      </c>
      <c r="CT812">
        <v>2006</v>
      </c>
      <c r="CU812" t="s">
        <v>136</v>
      </c>
      <c r="CV812" t="s">
        <v>137</v>
      </c>
      <c r="CW812">
        <f>COUNTIF(fun[[#This Row],[Id]:[SaleCondition]],0)</f>
        <v>13</v>
      </c>
      <c r="CX812">
        <f>COUNTIF(fun[[#This Row],[Id]:[SaleCondition]],"NA")</f>
        <v>2</v>
      </c>
      <c r="CY81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812">
        <f>fun[NUM_ExCond]+fun[NUM_BsmtCond]+fun[NUM_GarCond]</f>
        <v>9</v>
      </c>
      <c r="DA8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8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812">
        <v>181000</v>
      </c>
    </row>
    <row r="813" spans="1:107" x14ac:dyDescent="0.25">
      <c r="A813">
        <v>812</v>
      </c>
      <c r="B813">
        <v>120</v>
      </c>
      <c r="C813" t="s">
        <v>168</v>
      </c>
      <c r="D813">
        <f>IF(fun[[#This Row],[MSZoning]]="RL",1,0)</f>
        <v>0</v>
      </c>
      <c r="E813">
        <f>IF(fun[[#This Row],[rl]]="RM",1,0)</f>
        <v>0</v>
      </c>
      <c r="F813">
        <f>IF(fun[[#This Row],[rm]]="RH",1,0)</f>
        <v>0</v>
      </c>
      <c r="G813">
        <f>IF(fun[[#This Row],[rh]]="C (all)",1,0)</f>
        <v>0</v>
      </c>
      <c r="H813" t="s">
        <v>109</v>
      </c>
      <c r="I813">
        <f>IF(fun[[#This Row],[LotFrontage]]="NA",0,fun[[#This Row],[LotFrontage]])</f>
        <v>0</v>
      </c>
      <c r="J813">
        <v>4438</v>
      </c>
      <c r="K813" t="s">
        <v>108</v>
      </c>
      <c r="L813" t="s">
        <v>109</v>
      </c>
      <c r="M813" t="s">
        <v>110</v>
      </c>
      <c r="N813" t="s">
        <v>111</v>
      </c>
      <c r="O813" t="s">
        <v>112</v>
      </c>
      <c r="P813" t="s">
        <v>113</v>
      </c>
      <c r="Q813" t="s">
        <v>114</v>
      </c>
      <c r="R813" t="s">
        <v>115</v>
      </c>
      <c r="S813" t="s">
        <v>116</v>
      </c>
      <c r="T813" t="s">
        <v>116</v>
      </c>
      <c r="U813" t="s">
        <v>205</v>
      </c>
      <c r="V813" t="s">
        <v>141</v>
      </c>
      <c r="W813">
        <v>6</v>
      </c>
      <c r="X813">
        <v>5</v>
      </c>
      <c r="Y813">
        <v>2004</v>
      </c>
      <c r="Z813">
        <v>2004</v>
      </c>
      <c r="AA813" t="s">
        <v>119</v>
      </c>
      <c r="AB813" t="s">
        <v>120</v>
      </c>
      <c r="AC813" t="s">
        <v>121</v>
      </c>
      <c r="AD813" t="s">
        <v>121</v>
      </c>
      <c r="AE813" t="s">
        <v>122</v>
      </c>
      <c r="AF813">
        <v>169</v>
      </c>
      <c r="AG813" t="s">
        <v>123</v>
      </c>
      <c r="AH813">
        <f>IF(fun[[#This Row],[ExterQual]]="Ex",5,IF(fun[[#This Row],[ExterQual]]="Gd",4,IF(fun[[#This Row],[ExterQual]]="TA",3,IF(fun[[#This Row],[ExterQual]]="Fa",2,1))))</f>
        <v>4</v>
      </c>
      <c r="AI813" t="s">
        <v>124</v>
      </c>
      <c r="AJ813">
        <f>IF(fun[[#This Row],[ExterCond]]="Ex",5,IF(fun[[#This Row],[ExterCond]]="Gd",4,IF(fun[[#This Row],[ExterCond]]="TA",3,IF(fun[[#This Row],[ExterCond]]="Fa",2,1))))</f>
        <v>3</v>
      </c>
      <c r="AK813" t="s">
        <v>125</v>
      </c>
      <c r="AL813" t="s">
        <v>123</v>
      </c>
      <c r="AM813">
        <f>IF(fun[[#This Row],[BsmtQual]]="Ex",5,IF(fun[[#This Row],[BsmtQual]]="Gd",4,IF(fun[[#This Row],[BsmtQual]]="TA",3,IF(fun[[#This Row],[BsmtQual]]="Fa",2,IF(fun[[#This Row],[BsmtQual]]="Po",1,0)))))</f>
        <v>4</v>
      </c>
      <c r="AN813" t="s">
        <v>124</v>
      </c>
      <c r="AO813">
        <f>IF(fun[[#This Row],[BsmtCond]]="Ex",5,IF(fun[[#This Row],[BsmtCond]]="Gd",4,IF(fun[[#This Row],[BsmtCond]]="TA",3,IF(fun[[#This Row],[BsmtCond]]="Fa",2,IF(fun[[#This Row],[BsmtCond]]="Po",1,0)))))</f>
        <v>3</v>
      </c>
      <c r="AP813" t="s">
        <v>123</v>
      </c>
      <c r="AQ813">
        <f>IF(fun[[#This Row],[BsmtExposure]]="Gd",3,IF(fun[[#This Row],[BsmtExposure]]="Av",2,IF(fun[[#This Row],[BsmtExposure]]="Mn",1,0)))</f>
        <v>3</v>
      </c>
      <c r="AR813" t="s">
        <v>127</v>
      </c>
      <c r="AS813">
        <v>662</v>
      </c>
      <c r="AT813" t="s">
        <v>128</v>
      </c>
      <c r="AU813">
        <v>0</v>
      </c>
      <c r="AV813">
        <v>186</v>
      </c>
      <c r="AW813">
        <v>848</v>
      </c>
      <c r="AX813" t="s">
        <v>129</v>
      </c>
      <c r="AY813" t="s">
        <v>130</v>
      </c>
      <c r="AZ813">
        <f>IF(fun[[#This Row],[HeatingQC]]="Ex",5,IF(fun[[#This Row],[HeatingQC]]="Gd",4,IF(fun[[#This Row],[HeatingQC]]="TA",3,IF(fun[[#This Row],[HeatingQC]]="Fa",2,IF(fun[[#This Row],[HeatingQC]]="Po",1,0)))))</f>
        <v>5</v>
      </c>
      <c r="BA813" t="s">
        <v>131</v>
      </c>
      <c r="BB813" t="s">
        <v>132</v>
      </c>
      <c r="BC813">
        <v>848</v>
      </c>
      <c r="BD813">
        <v>0</v>
      </c>
      <c r="BE813">
        <v>0</v>
      </c>
      <c r="BF813">
        <v>848</v>
      </c>
      <c r="BG813">
        <f>LOG(fun[[#This Row],[GrLivArea]])</f>
        <v>2.9283958522567137</v>
      </c>
      <c r="BH813">
        <v>1</v>
      </c>
      <c r="BI813">
        <v>0</v>
      </c>
      <c r="BJ813">
        <f>fun[[#This Row],[BsmtFullBath]]+(0.5*fun[[#This Row],[BsmtHalfBath]])</f>
        <v>1</v>
      </c>
      <c r="BK813">
        <v>1</v>
      </c>
      <c r="BL813">
        <v>0</v>
      </c>
      <c r="BM813">
        <f>fun[[#This Row],[HalfBath]]+fun[[#This Row],[TOTBaseBath]]+fun[[#This Row],[FullBath]]</f>
        <v>2</v>
      </c>
      <c r="BN813">
        <v>1</v>
      </c>
      <c r="BO813">
        <v>1</v>
      </c>
      <c r="BP813" t="s">
        <v>123</v>
      </c>
      <c r="BQ813">
        <f>IF(fun[[#This Row],[KitchenQual]]="Ex",5,IF(fun[[#This Row],[KitchenQual]]="Gd",4,IF(fun[[#This Row],[KitchenQual]]="TA",3,IF(fun[[#This Row],[KitchenQual]]="Fa",2,0))))</f>
        <v>4</v>
      </c>
      <c r="BR813">
        <v>4</v>
      </c>
      <c r="BS813" t="s">
        <v>133</v>
      </c>
      <c r="BT813">
        <v>1</v>
      </c>
      <c r="BU813" t="s">
        <v>123</v>
      </c>
      <c r="BV813">
        <f>IF(fun[[#This Row],[FireplaceQu]]="Ex",5,IF(fun[[#This Row],[FireplaceQu]]="Gd",4,IF(fun[[#This Row],[FireplaceQu]]="TA",3,IF(fun[[#This Row],[FireplaceQu]]="Fa",2,0))))</f>
        <v>4</v>
      </c>
      <c r="BW813" t="s">
        <v>134</v>
      </c>
      <c r="BX813">
        <v>2004</v>
      </c>
      <c r="BY813" t="s">
        <v>183</v>
      </c>
      <c r="BZ813">
        <v>2</v>
      </c>
      <c r="CA813">
        <v>420</v>
      </c>
      <c r="CB813" t="s">
        <v>124</v>
      </c>
      <c r="CC813">
        <f>IF(fun[[#This Row],[GarageQual]]="Ex",5,IF(fun[[#This Row],[GarageQual]]="Gd",4,IF(fun[[#This Row],[GarageQual]]="TA",3,IF(fun[[#This Row],[GarageQual]]="Fa",2,IF(fun[[#This Row],[GarageQual]]="Po",1,0)))))</f>
        <v>3</v>
      </c>
      <c r="CD813" t="s">
        <v>124</v>
      </c>
      <c r="CE813">
        <f>IF(fun[[#This Row],[GarageCond]]="Ex",5,IF(fun[[#This Row],[GarageCond]]="Gd",4,IF(fun[[#This Row],[GarageCond]]="TA",3,IF(fun[[#This Row],[GarageCond]]="Fa",2,IF(fun[[#This Row],[GarageCond]]="Po",1,0)))))</f>
        <v>3</v>
      </c>
      <c r="CF813" t="s">
        <v>131</v>
      </c>
      <c r="CG813">
        <v>140</v>
      </c>
      <c r="CH813">
        <v>0</v>
      </c>
      <c r="CI813">
        <v>0</v>
      </c>
      <c r="CJ813">
        <v>0</v>
      </c>
      <c r="CK813">
        <v>0</v>
      </c>
      <c r="CL813">
        <f>(0.5*fun[[#This Row],[WoodDeckSF]])+fun[[#This Row],[OpenPorchSF]]+(2*fun[[#This Row],[EnclosedPorch]])+(1.5*fun[[#This Row],[3SsnPorch]])+fun[[#This Row],[ScreenPorch]]</f>
        <v>70</v>
      </c>
      <c r="CM813">
        <v>0</v>
      </c>
      <c r="CN813" t="s">
        <v>109</v>
      </c>
      <c r="CO813">
        <f>IF(fun[[#This Row],[PoolQC]]="Ex",5,IF(fun[[#This Row],[PoolQC]]="Gd",4,IF(fun[[#This Row],[PoolQC]]="TA",3,IF(fun[[#This Row],[PoolQC]]="Fa",2,IF(fun[[#This Row],[PoolQC]]="Po",1,0)))))</f>
        <v>0</v>
      </c>
      <c r="CP813" t="s">
        <v>109</v>
      </c>
      <c r="CQ813" t="s">
        <v>109</v>
      </c>
      <c r="CR813">
        <v>0</v>
      </c>
      <c r="CS813">
        <v>6</v>
      </c>
      <c r="CT813">
        <v>2008</v>
      </c>
      <c r="CU813" t="s">
        <v>234</v>
      </c>
      <c r="CV813" t="s">
        <v>137</v>
      </c>
      <c r="CW813">
        <f>COUNTIF(fun[[#This Row],[Id]:[SaleCondition]],0)</f>
        <v>17</v>
      </c>
      <c r="CX813">
        <f>COUNTIF(fun[[#This Row],[Id]:[SaleCondition]],"NA")</f>
        <v>5</v>
      </c>
      <c r="CY813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813">
        <f>fun[NUM_ExCond]+fun[NUM_BsmtCond]+fun[NUM_GarCond]</f>
        <v>9</v>
      </c>
      <c r="DA8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8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813">
        <v>144500</v>
      </c>
    </row>
    <row r="814" spans="1:107" x14ac:dyDescent="0.25">
      <c r="A814">
        <v>813</v>
      </c>
      <c r="B814">
        <v>20</v>
      </c>
      <c r="C814" t="s">
        <v>209</v>
      </c>
      <c r="D814">
        <f>IF(fun[[#This Row],[MSZoning]]="RL",1,0)</f>
        <v>0</v>
      </c>
      <c r="E814">
        <f>IF(fun[[#This Row],[rl]]="RM",1,0)</f>
        <v>0</v>
      </c>
      <c r="F814">
        <f>IF(fun[[#This Row],[rm]]="RH",1,0)</f>
        <v>0</v>
      </c>
      <c r="G814">
        <f>IF(fun[[#This Row],[rh]]="C (all)",1,0)</f>
        <v>0</v>
      </c>
      <c r="H814">
        <v>66</v>
      </c>
      <c r="I814">
        <f>IF(fun[[#This Row],[LotFrontage]]="NA",0,fun[[#This Row],[LotFrontage]])</f>
        <v>66</v>
      </c>
      <c r="J814">
        <v>8712</v>
      </c>
      <c r="K814" t="s">
        <v>200</v>
      </c>
      <c r="L814" t="s">
        <v>109</v>
      </c>
      <c r="M814" t="s">
        <v>110</v>
      </c>
      <c r="N814" t="s">
        <v>201</v>
      </c>
      <c r="O814" t="s">
        <v>112</v>
      </c>
      <c r="P814" t="s">
        <v>113</v>
      </c>
      <c r="Q814" t="s">
        <v>220</v>
      </c>
      <c r="R814" t="s">
        <v>202</v>
      </c>
      <c r="S814" t="s">
        <v>116</v>
      </c>
      <c r="T814" t="s">
        <v>116</v>
      </c>
      <c r="U814" t="s">
        <v>117</v>
      </c>
      <c r="V814" t="s">
        <v>141</v>
      </c>
      <c r="W814">
        <v>5</v>
      </c>
      <c r="X814">
        <v>5</v>
      </c>
      <c r="Y814">
        <v>1952</v>
      </c>
      <c r="Z814">
        <v>1952</v>
      </c>
      <c r="AA814" t="s">
        <v>178</v>
      </c>
      <c r="AB814" t="s">
        <v>120</v>
      </c>
      <c r="AC814" t="s">
        <v>150</v>
      </c>
      <c r="AD814" t="s">
        <v>150</v>
      </c>
      <c r="AE814" t="s">
        <v>143</v>
      </c>
      <c r="AF814">
        <v>0</v>
      </c>
      <c r="AG814" t="s">
        <v>173</v>
      </c>
      <c r="AH814">
        <f>IF(fun[[#This Row],[ExterQual]]="Ex",5,IF(fun[[#This Row],[ExterQual]]="Gd",4,IF(fun[[#This Row],[ExterQual]]="TA",3,IF(fun[[#This Row],[ExterQual]]="Fa",2,1))))</f>
        <v>2</v>
      </c>
      <c r="AI814" t="s">
        <v>124</v>
      </c>
      <c r="AJ814">
        <f>IF(fun[[#This Row],[ExterCond]]="Ex",5,IF(fun[[#This Row],[ExterCond]]="Gd",4,IF(fun[[#This Row],[ExterCond]]="TA",3,IF(fun[[#This Row],[ExterCond]]="Fa",2,1))))</f>
        <v>3</v>
      </c>
      <c r="AK814" t="s">
        <v>144</v>
      </c>
      <c r="AL814" t="s">
        <v>124</v>
      </c>
      <c r="AM814">
        <f>IF(fun[[#This Row],[BsmtQual]]="Ex",5,IF(fun[[#This Row],[BsmtQual]]="Gd",4,IF(fun[[#This Row],[BsmtQual]]="TA",3,IF(fun[[#This Row],[BsmtQual]]="Fa",2,IF(fun[[#This Row],[BsmtQual]]="Po",1,0)))))</f>
        <v>3</v>
      </c>
      <c r="AN814" t="s">
        <v>124</v>
      </c>
      <c r="AO814">
        <f>IF(fun[[#This Row],[BsmtCond]]="Ex",5,IF(fun[[#This Row],[BsmtCond]]="Gd",4,IF(fun[[#This Row],[BsmtCond]]="TA",3,IF(fun[[#This Row],[BsmtCond]]="Fa",2,IF(fun[[#This Row],[BsmtCond]]="Po",1,0)))))</f>
        <v>3</v>
      </c>
      <c r="AP814" t="s">
        <v>156</v>
      </c>
      <c r="AQ814">
        <f>IF(fun[[#This Row],[BsmtExposure]]="Gd",3,IF(fun[[#This Row],[BsmtExposure]]="Av",2,IF(fun[[#This Row],[BsmtExposure]]="Mn",1,0)))</f>
        <v>2</v>
      </c>
      <c r="AR814" t="s">
        <v>128</v>
      </c>
      <c r="AS814">
        <v>0</v>
      </c>
      <c r="AT814" t="s">
        <v>128</v>
      </c>
      <c r="AU814">
        <v>0</v>
      </c>
      <c r="AV814">
        <v>540</v>
      </c>
      <c r="AW814">
        <v>540</v>
      </c>
      <c r="AX814" t="s">
        <v>129</v>
      </c>
      <c r="AY814" t="s">
        <v>124</v>
      </c>
      <c r="AZ814">
        <f>IF(fun[[#This Row],[HeatingQC]]="Ex",5,IF(fun[[#This Row],[HeatingQC]]="Gd",4,IF(fun[[#This Row],[HeatingQC]]="TA",3,IF(fun[[#This Row],[HeatingQC]]="Fa",2,IF(fun[[#This Row],[HeatingQC]]="Po",1,0)))))</f>
        <v>3</v>
      </c>
      <c r="BA814" t="s">
        <v>203</v>
      </c>
      <c r="BB814" t="s">
        <v>190</v>
      </c>
      <c r="BC814">
        <v>1044</v>
      </c>
      <c r="BD814">
        <v>0</v>
      </c>
      <c r="BE814">
        <v>0</v>
      </c>
      <c r="BF814">
        <v>1044</v>
      </c>
      <c r="BG814">
        <f>LOG(fun[[#This Row],[GrLivArea]])</f>
        <v>3.0187004986662433</v>
      </c>
      <c r="BH814">
        <v>0</v>
      </c>
      <c r="BI814">
        <v>0</v>
      </c>
      <c r="BJ814">
        <f>fun[[#This Row],[BsmtFullBath]]+(0.5*fun[[#This Row],[BsmtHalfBath]])</f>
        <v>0</v>
      </c>
      <c r="BK814">
        <v>1</v>
      </c>
      <c r="BL814">
        <v>0</v>
      </c>
      <c r="BM814">
        <f>fun[[#This Row],[HalfBath]]+fun[[#This Row],[TOTBaseBath]]+fun[[#This Row],[FullBath]]</f>
        <v>1</v>
      </c>
      <c r="BN814">
        <v>2</v>
      </c>
      <c r="BO814">
        <v>1</v>
      </c>
      <c r="BP814" t="s">
        <v>173</v>
      </c>
      <c r="BQ814">
        <f>IF(fun[[#This Row],[KitchenQual]]="Ex",5,IF(fun[[#This Row],[KitchenQual]]="Gd",4,IF(fun[[#This Row],[KitchenQual]]="TA",3,IF(fun[[#This Row],[KitchenQual]]="Fa",2,0))))</f>
        <v>2</v>
      </c>
      <c r="BR814">
        <v>4</v>
      </c>
      <c r="BS814" t="s">
        <v>133</v>
      </c>
      <c r="BT814">
        <v>0</v>
      </c>
      <c r="BU814" t="s">
        <v>109</v>
      </c>
      <c r="BV814">
        <f>IF(fun[[#This Row],[FireplaceQu]]="Ex",5,IF(fun[[#This Row],[FireplaceQu]]="Gd",4,IF(fun[[#This Row],[FireplaceQu]]="TA",3,IF(fun[[#This Row],[FireplaceQu]]="Fa",2,0))))</f>
        <v>0</v>
      </c>
      <c r="BW814" t="s">
        <v>235</v>
      </c>
      <c r="BX814">
        <v>1952</v>
      </c>
      <c r="BY814" t="s">
        <v>128</v>
      </c>
      <c r="BZ814">
        <v>2</v>
      </c>
      <c r="CA814">
        <v>504</v>
      </c>
      <c r="CB814" t="s">
        <v>124</v>
      </c>
      <c r="CC814">
        <f>IF(fun[[#This Row],[GarageQual]]="Ex",5,IF(fun[[#This Row],[GarageQual]]="Gd",4,IF(fun[[#This Row],[GarageQual]]="TA",3,IF(fun[[#This Row],[GarageQual]]="Fa",2,IF(fun[[#This Row],[GarageQual]]="Po",1,0)))))</f>
        <v>3</v>
      </c>
      <c r="CD814" t="s">
        <v>124</v>
      </c>
      <c r="CE814">
        <f>IF(fun[[#This Row],[GarageCond]]="Ex",5,IF(fun[[#This Row],[GarageCond]]="Gd",4,IF(fun[[#This Row],[GarageCond]]="TA",3,IF(fun[[#This Row],[GarageCond]]="Fa",2,IF(fun[[#This Row],[GarageCond]]="Po",1,0)))))</f>
        <v>3</v>
      </c>
      <c r="CF814" t="s">
        <v>203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f>(0.5*fun[[#This Row],[WoodDeckSF]])+fun[[#This Row],[OpenPorchSF]]+(2*fun[[#This Row],[EnclosedPorch]])+(1.5*fun[[#This Row],[3SsnPorch]])+fun[[#This Row],[ScreenPorch]]</f>
        <v>0</v>
      </c>
      <c r="CM814">
        <v>0</v>
      </c>
      <c r="CN814" t="s">
        <v>109</v>
      </c>
      <c r="CO814">
        <f>IF(fun[[#This Row],[PoolQC]]="Ex",5,IF(fun[[#This Row],[PoolQC]]="Gd",4,IF(fun[[#This Row],[PoolQC]]="TA",3,IF(fun[[#This Row],[PoolQC]]="Fa",2,IF(fun[[#This Row],[PoolQC]]="Po",1,0)))))</f>
        <v>0</v>
      </c>
      <c r="CP814" t="s">
        <v>109</v>
      </c>
      <c r="CQ814" t="s">
        <v>161</v>
      </c>
      <c r="CR814">
        <v>54</v>
      </c>
      <c r="CS814">
        <v>6</v>
      </c>
      <c r="CT814">
        <v>2010</v>
      </c>
      <c r="CU814" t="s">
        <v>136</v>
      </c>
      <c r="CV814" t="s">
        <v>236</v>
      </c>
      <c r="CW814">
        <f>COUNTIF(fun[[#This Row],[Id]:[SaleCondition]],0)</f>
        <v>23</v>
      </c>
      <c r="CX814">
        <f>COUNTIF(fun[[#This Row],[Id]:[SaleCondition]],"NA")</f>
        <v>4</v>
      </c>
      <c r="CY814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814">
        <f>fun[NUM_ExCond]+fun[NUM_BsmtCond]+fun[NUM_GarCond]</f>
        <v>9</v>
      </c>
      <c r="DA8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8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44.5</v>
      </c>
      <c r="DC814">
        <v>55993</v>
      </c>
    </row>
    <row r="815" spans="1:107" x14ac:dyDescent="0.25">
      <c r="A815">
        <v>814</v>
      </c>
      <c r="B815">
        <v>20</v>
      </c>
      <c r="C815" t="s">
        <v>107</v>
      </c>
      <c r="D815">
        <f>IF(fun[[#This Row],[MSZoning]]="RL",1,0)</f>
        <v>1</v>
      </c>
      <c r="E815">
        <f>IF(fun[[#This Row],[rl]]="RM",1,0)</f>
        <v>0</v>
      </c>
      <c r="F815">
        <f>IF(fun[[#This Row],[rm]]="RH",1,0)</f>
        <v>0</v>
      </c>
      <c r="G815">
        <f>IF(fun[[#This Row],[rh]]="C (all)",1,0)</f>
        <v>0</v>
      </c>
      <c r="H815">
        <v>75</v>
      </c>
      <c r="I815">
        <f>IF(fun[[#This Row],[LotFrontage]]="NA",0,fun[[#This Row],[LotFrontage]])</f>
        <v>75</v>
      </c>
      <c r="J815">
        <v>9750</v>
      </c>
      <c r="K815" t="s">
        <v>108</v>
      </c>
      <c r="L815" t="s">
        <v>109</v>
      </c>
      <c r="M815" t="s">
        <v>110</v>
      </c>
      <c r="N815" t="s">
        <v>111</v>
      </c>
      <c r="O815" t="s">
        <v>112</v>
      </c>
      <c r="P815" t="s">
        <v>113</v>
      </c>
      <c r="Q815" t="s">
        <v>114</v>
      </c>
      <c r="R815" t="s">
        <v>188</v>
      </c>
      <c r="S815" t="s">
        <v>116</v>
      </c>
      <c r="T815" t="s">
        <v>116</v>
      </c>
      <c r="U815" t="s">
        <v>117</v>
      </c>
      <c r="V815" t="s">
        <v>141</v>
      </c>
      <c r="W815">
        <v>6</v>
      </c>
      <c r="X815">
        <v>6</v>
      </c>
      <c r="Y815">
        <v>1958</v>
      </c>
      <c r="Z815">
        <v>1958</v>
      </c>
      <c r="AA815" t="s">
        <v>119</v>
      </c>
      <c r="AB815" t="s">
        <v>120</v>
      </c>
      <c r="AC815" t="s">
        <v>142</v>
      </c>
      <c r="AD815" t="s">
        <v>142</v>
      </c>
      <c r="AE815" t="s">
        <v>122</v>
      </c>
      <c r="AF815">
        <v>243</v>
      </c>
      <c r="AG815" t="s">
        <v>124</v>
      </c>
      <c r="AH815">
        <f>IF(fun[[#This Row],[ExterQual]]="Ex",5,IF(fun[[#This Row],[ExterQual]]="Gd",4,IF(fun[[#This Row],[ExterQual]]="TA",3,IF(fun[[#This Row],[ExterQual]]="Fa",2,1))))</f>
        <v>3</v>
      </c>
      <c r="AI815" t="s">
        <v>124</v>
      </c>
      <c r="AJ815">
        <f>IF(fun[[#This Row],[ExterCond]]="Ex",5,IF(fun[[#This Row],[ExterCond]]="Gd",4,IF(fun[[#This Row],[ExterCond]]="TA",3,IF(fun[[#This Row],[ExterCond]]="Fa",2,1))))</f>
        <v>3</v>
      </c>
      <c r="AK815" t="s">
        <v>144</v>
      </c>
      <c r="AL815" t="s">
        <v>124</v>
      </c>
      <c r="AM815">
        <f>IF(fun[[#This Row],[BsmtQual]]="Ex",5,IF(fun[[#This Row],[BsmtQual]]="Gd",4,IF(fun[[#This Row],[BsmtQual]]="TA",3,IF(fun[[#This Row],[BsmtQual]]="Fa",2,IF(fun[[#This Row],[BsmtQual]]="Po",1,0)))))</f>
        <v>3</v>
      </c>
      <c r="AN815" t="s">
        <v>124</v>
      </c>
      <c r="AO815">
        <f>IF(fun[[#This Row],[BsmtCond]]="Ex",5,IF(fun[[#This Row],[BsmtCond]]="Gd",4,IF(fun[[#This Row],[BsmtCond]]="TA",3,IF(fun[[#This Row],[BsmtCond]]="Fa",2,IF(fun[[#This Row],[BsmtCond]]="Po",1,0)))))</f>
        <v>3</v>
      </c>
      <c r="AP815" t="s">
        <v>126</v>
      </c>
      <c r="AQ815">
        <f>IF(fun[[#This Row],[BsmtExposure]]="Gd",3,IF(fun[[#This Row],[BsmtExposure]]="Av",2,IF(fun[[#This Row],[BsmtExposure]]="Mn",1,0)))</f>
        <v>0</v>
      </c>
      <c r="AR815" t="s">
        <v>179</v>
      </c>
      <c r="AS815">
        <v>608</v>
      </c>
      <c r="AT815" t="s">
        <v>128</v>
      </c>
      <c r="AU815">
        <v>0</v>
      </c>
      <c r="AV815">
        <v>834</v>
      </c>
      <c r="AW815">
        <v>1442</v>
      </c>
      <c r="AX815" t="s">
        <v>129</v>
      </c>
      <c r="AY815" t="s">
        <v>123</v>
      </c>
      <c r="AZ815">
        <f>IF(fun[[#This Row],[HeatingQC]]="Ex",5,IF(fun[[#This Row],[HeatingQC]]="Gd",4,IF(fun[[#This Row],[HeatingQC]]="TA",3,IF(fun[[#This Row],[HeatingQC]]="Fa",2,IF(fun[[#This Row],[HeatingQC]]="Po",1,0)))))</f>
        <v>4</v>
      </c>
      <c r="BA815" t="s">
        <v>131</v>
      </c>
      <c r="BB815" t="s">
        <v>132</v>
      </c>
      <c r="BC815">
        <v>1442</v>
      </c>
      <c r="BD815">
        <v>0</v>
      </c>
      <c r="BE815">
        <v>0</v>
      </c>
      <c r="BF815">
        <v>1442</v>
      </c>
      <c r="BG815">
        <f>LOG(fun[[#This Row],[GrLivArea]])</f>
        <v>3.1589652603834102</v>
      </c>
      <c r="BH815">
        <v>0</v>
      </c>
      <c r="BI815">
        <v>0</v>
      </c>
      <c r="BJ815">
        <f>fun[[#This Row],[BsmtFullBath]]+(0.5*fun[[#This Row],[BsmtHalfBath]])</f>
        <v>0</v>
      </c>
      <c r="BK815">
        <v>1</v>
      </c>
      <c r="BL815">
        <v>1</v>
      </c>
      <c r="BM815">
        <f>fun[[#This Row],[HalfBath]]+fun[[#This Row],[TOTBaseBath]]+fun[[#This Row],[FullBath]]</f>
        <v>2</v>
      </c>
      <c r="BN815">
        <v>4</v>
      </c>
      <c r="BO815">
        <v>1</v>
      </c>
      <c r="BP815" t="s">
        <v>124</v>
      </c>
      <c r="BQ815">
        <f>IF(fun[[#This Row],[KitchenQual]]="Ex",5,IF(fun[[#This Row],[KitchenQual]]="Gd",4,IF(fun[[#This Row],[KitchenQual]]="TA",3,IF(fun[[#This Row],[KitchenQual]]="Fa",2,0))))</f>
        <v>3</v>
      </c>
      <c r="BR815">
        <v>7</v>
      </c>
      <c r="BS815" t="s">
        <v>133</v>
      </c>
      <c r="BT815">
        <v>0</v>
      </c>
      <c r="BU815" t="s">
        <v>109</v>
      </c>
      <c r="BV815">
        <f>IF(fun[[#This Row],[FireplaceQu]]="Ex",5,IF(fun[[#This Row],[FireplaceQu]]="Gd",4,IF(fun[[#This Row],[FireplaceQu]]="TA",3,IF(fun[[#This Row],[FireplaceQu]]="Fa",2,0))))</f>
        <v>0</v>
      </c>
      <c r="BW815" t="s">
        <v>134</v>
      </c>
      <c r="BX815">
        <v>1958</v>
      </c>
      <c r="BY815" t="s">
        <v>135</v>
      </c>
      <c r="BZ815">
        <v>1</v>
      </c>
      <c r="CA815">
        <v>301</v>
      </c>
      <c r="CB815" t="s">
        <v>124</v>
      </c>
      <c r="CC815">
        <f>IF(fun[[#This Row],[GarageQual]]="Ex",5,IF(fun[[#This Row],[GarageQual]]="Gd",4,IF(fun[[#This Row],[GarageQual]]="TA",3,IF(fun[[#This Row],[GarageQual]]="Fa",2,IF(fun[[#This Row],[GarageQual]]="Po",1,0)))))</f>
        <v>3</v>
      </c>
      <c r="CD815" t="s">
        <v>124</v>
      </c>
      <c r="CE815">
        <f>IF(fun[[#This Row],[GarageCond]]="Ex",5,IF(fun[[#This Row],[GarageCond]]="Gd",4,IF(fun[[#This Row],[GarageCond]]="TA",3,IF(fun[[#This Row],[GarageCond]]="Fa",2,IF(fun[[#This Row],[GarageCond]]="Po",1,0)))))</f>
        <v>3</v>
      </c>
      <c r="CF815" t="s">
        <v>131</v>
      </c>
      <c r="CG815">
        <v>0</v>
      </c>
      <c r="CH815">
        <v>0</v>
      </c>
      <c r="CI815">
        <v>275</v>
      </c>
      <c r="CJ815">
        <v>0</v>
      </c>
      <c r="CK815">
        <v>0</v>
      </c>
      <c r="CL815">
        <f>(0.5*fun[[#This Row],[WoodDeckSF]])+fun[[#This Row],[OpenPorchSF]]+(2*fun[[#This Row],[EnclosedPorch]])+(1.5*fun[[#This Row],[3SsnPorch]])+fun[[#This Row],[ScreenPorch]]</f>
        <v>550</v>
      </c>
      <c r="CM815">
        <v>0</v>
      </c>
      <c r="CN815" t="s">
        <v>109</v>
      </c>
      <c r="CO815">
        <f>IF(fun[[#This Row],[PoolQC]]="Ex",5,IF(fun[[#This Row],[PoolQC]]="Gd",4,IF(fun[[#This Row],[PoolQC]]="TA",3,IF(fun[[#This Row],[PoolQC]]="Fa",2,IF(fun[[#This Row],[PoolQC]]="Po",1,0)))))</f>
        <v>0</v>
      </c>
      <c r="CP815" t="s">
        <v>109</v>
      </c>
      <c r="CQ815" t="s">
        <v>161</v>
      </c>
      <c r="CR815">
        <v>500</v>
      </c>
      <c r="CS815">
        <v>4</v>
      </c>
      <c r="CT815">
        <v>2007</v>
      </c>
      <c r="CU815" t="s">
        <v>199</v>
      </c>
      <c r="CV815" t="s">
        <v>137</v>
      </c>
      <c r="CW815">
        <f>COUNTIF(fun[[#This Row],[Id]:[SaleCondition]],0)</f>
        <v>18</v>
      </c>
      <c r="CX815">
        <f>COUNTIF(fun[[#This Row],[Id]:[SaleCondition]],"NA")</f>
        <v>4</v>
      </c>
      <c r="CY815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815">
        <f>fun[NUM_ExCond]+fun[NUM_BsmtCond]+fun[NUM_GarCond]</f>
        <v>9</v>
      </c>
      <c r="DA8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8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58.75</v>
      </c>
      <c r="DC815">
        <v>157900</v>
      </c>
    </row>
    <row r="816" spans="1:107" x14ac:dyDescent="0.25">
      <c r="A816">
        <v>815</v>
      </c>
      <c r="B816">
        <v>50</v>
      </c>
      <c r="C816" t="s">
        <v>107</v>
      </c>
      <c r="D816">
        <f>IF(fun[[#This Row],[MSZoning]]="RL",1,0)</f>
        <v>1</v>
      </c>
      <c r="E816">
        <f>IF(fun[[#This Row],[rl]]="RM",1,0)</f>
        <v>0</v>
      </c>
      <c r="F816">
        <f>IF(fun[[#This Row],[rm]]="RH",1,0)</f>
        <v>0</v>
      </c>
      <c r="G816">
        <f>IF(fun[[#This Row],[rh]]="C (all)",1,0)</f>
        <v>0</v>
      </c>
      <c r="H816">
        <v>45</v>
      </c>
      <c r="I816">
        <f>IF(fun[[#This Row],[LotFrontage]]="NA",0,fun[[#This Row],[LotFrontage]])</f>
        <v>45</v>
      </c>
      <c r="J816">
        <v>8248</v>
      </c>
      <c r="K816" t="s">
        <v>108</v>
      </c>
      <c r="L816" t="s">
        <v>200</v>
      </c>
      <c r="M816" t="s">
        <v>110</v>
      </c>
      <c r="N816" t="s">
        <v>111</v>
      </c>
      <c r="O816" t="s">
        <v>112</v>
      </c>
      <c r="P816" t="s">
        <v>113</v>
      </c>
      <c r="Q816" t="s">
        <v>114</v>
      </c>
      <c r="R816" t="s">
        <v>211</v>
      </c>
      <c r="S816" t="s">
        <v>116</v>
      </c>
      <c r="T816" t="s">
        <v>116</v>
      </c>
      <c r="U816" t="s">
        <v>117</v>
      </c>
      <c r="V816" t="s">
        <v>158</v>
      </c>
      <c r="W816">
        <v>5</v>
      </c>
      <c r="X816">
        <v>7</v>
      </c>
      <c r="Y816">
        <v>1918</v>
      </c>
      <c r="Z816">
        <v>1950</v>
      </c>
      <c r="AA816" t="s">
        <v>119</v>
      </c>
      <c r="AB816" t="s">
        <v>120</v>
      </c>
      <c r="AC816" t="s">
        <v>229</v>
      </c>
      <c r="AD816" t="s">
        <v>229</v>
      </c>
      <c r="AE816" t="s">
        <v>143</v>
      </c>
      <c r="AF816">
        <v>0</v>
      </c>
      <c r="AG816" t="s">
        <v>124</v>
      </c>
      <c r="AH816">
        <f>IF(fun[[#This Row],[ExterQual]]="Ex",5,IF(fun[[#This Row],[ExterQual]]="Gd",4,IF(fun[[#This Row],[ExterQual]]="TA",3,IF(fun[[#This Row],[ExterQual]]="Fa",2,1))))</f>
        <v>3</v>
      </c>
      <c r="AI816" t="s">
        <v>124</v>
      </c>
      <c r="AJ816">
        <f>IF(fun[[#This Row],[ExterCond]]="Ex",5,IF(fun[[#This Row],[ExterCond]]="Gd",4,IF(fun[[#This Row],[ExterCond]]="TA",3,IF(fun[[#This Row],[ExterCond]]="Fa",2,1))))</f>
        <v>3</v>
      </c>
      <c r="AK816" t="s">
        <v>152</v>
      </c>
      <c r="AL816" t="s">
        <v>124</v>
      </c>
      <c r="AM816">
        <f>IF(fun[[#This Row],[BsmtQual]]="Ex",5,IF(fun[[#This Row],[BsmtQual]]="Gd",4,IF(fun[[#This Row],[BsmtQual]]="TA",3,IF(fun[[#This Row],[BsmtQual]]="Fa",2,IF(fun[[#This Row],[BsmtQual]]="Po",1,0)))))</f>
        <v>3</v>
      </c>
      <c r="AN816" t="s">
        <v>124</v>
      </c>
      <c r="AO816">
        <f>IF(fun[[#This Row],[BsmtCond]]="Ex",5,IF(fun[[#This Row],[BsmtCond]]="Gd",4,IF(fun[[#This Row],[BsmtCond]]="TA",3,IF(fun[[#This Row],[BsmtCond]]="Fa",2,IF(fun[[#This Row],[BsmtCond]]="Po",1,0)))))</f>
        <v>3</v>
      </c>
      <c r="AP816" t="s">
        <v>126</v>
      </c>
      <c r="AQ816">
        <f>IF(fun[[#This Row],[BsmtExposure]]="Gd",3,IF(fun[[#This Row],[BsmtExposure]]="Av",2,IF(fun[[#This Row],[BsmtExposure]]="Mn",1,0)))</f>
        <v>0</v>
      </c>
      <c r="AR816" t="s">
        <v>128</v>
      </c>
      <c r="AS816">
        <v>0</v>
      </c>
      <c r="AT816" t="s">
        <v>128</v>
      </c>
      <c r="AU816">
        <v>0</v>
      </c>
      <c r="AV816">
        <v>686</v>
      </c>
      <c r="AW816">
        <v>686</v>
      </c>
      <c r="AX816" t="s">
        <v>232</v>
      </c>
      <c r="AY816" t="s">
        <v>123</v>
      </c>
      <c r="AZ816">
        <f>IF(fun[[#This Row],[HeatingQC]]="Ex",5,IF(fun[[#This Row],[HeatingQC]]="Gd",4,IF(fun[[#This Row],[HeatingQC]]="TA",3,IF(fun[[#This Row],[HeatingQC]]="Fa",2,IF(fun[[#This Row],[HeatingQC]]="Po",1,0)))))</f>
        <v>4</v>
      </c>
      <c r="BA816" t="s">
        <v>131</v>
      </c>
      <c r="BB816" t="s">
        <v>132</v>
      </c>
      <c r="BC816">
        <v>686</v>
      </c>
      <c r="BD816">
        <v>564</v>
      </c>
      <c r="BE816">
        <v>0</v>
      </c>
      <c r="BF816">
        <v>1250</v>
      </c>
      <c r="BG816">
        <f>LOG(fun[[#This Row],[GrLivArea]])</f>
        <v>3.0969100130080562</v>
      </c>
      <c r="BH816">
        <v>0</v>
      </c>
      <c r="BI816">
        <v>1</v>
      </c>
      <c r="BJ816">
        <f>fun[[#This Row],[BsmtFullBath]]+(0.5*fun[[#This Row],[BsmtHalfBath]])</f>
        <v>0.5</v>
      </c>
      <c r="BK816">
        <v>1</v>
      </c>
      <c r="BL816">
        <v>1</v>
      </c>
      <c r="BM816">
        <f>fun[[#This Row],[HalfBath]]+fun[[#This Row],[TOTBaseBath]]+fun[[#This Row],[FullBath]]</f>
        <v>2.5</v>
      </c>
      <c r="BN816">
        <v>3</v>
      </c>
      <c r="BO816">
        <v>1</v>
      </c>
      <c r="BP816" t="s">
        <v>173</v>
      </c>
      <c r="BQ816">
        <f>IF(fun[[#This Row],[KitchenQual]]="Ex",5,IF(fun[[#This Row],[KitchenQual]]="Gd",4,IF(fun[[#This Row],[KitchenQual]]="TA",3,IF(fun[[#This Row],[KitchenQual]]="Fa",2,0))))</f>
        <v>2</v>
      </c>
      <c r="BR816">
        <v>7</v>
      </c>
      <c r="BS816" t="s">
        <v>133</v>
      </c>
      <c r="BT816">
        <v>0</v>
      </c>
      <c r="BU816" t="s">
        <v>109</v>
      </c>
      <c r="BV816">
        <f>IF(fun[[#This Row],[FireplaceQu]]="Ex",5,IF(fun[[#This Row],[FireplaceQu]]="Gd",4,IF(fun[[#This Row],[FireplaceQu]]="TA",3,IF(fun[[#This Row],[FireplaceQu]]="Fa",2,0))))</f>
        <v>0</v>
      </c>
      <c r="BW816" t="s">
        <v>153</v>
      </c>
      <c r="BX816">
        <v>1955</v>
      </c>
      <c r="BY816" t="s">
        <v>128</v>
      </c>
      <c r="BZ816">
        <v>1</v>
      </c>
      <c r="CA816">
        <v>280</v>
      </c>
      <c r="CB816" t="s">
        <v>124</v>
      </c>
      <c r="CC816">
        <f>IF(fun[[#This Row],[GarageQual]]="Ex",5,IF(fun[[#This Row],[GarageQual]]="Gd",4,IF(fun[[#This Row],[GarageQual]]="TA",3,IF(fun[[#This Row],[GarageQual]]="Fa",2,IF(fun[[#This Row],[GarageQual]]="Po",1,0)))))</f>
        <v>3</v>
      </c>
      <c r="CD816" t="s">
        <v>124</v>
      </c>
      <c r="CE816">
        <f>IF(fun[[#This Row],[GarageCond]]="Ex",5,IF(fun[[#This Row],[GarageCond]]="Gd",4,IF(fun[[#This Row],[GarageCond]]="TA",3,IF(fun[[#This Row],[GarageCond]]="Fa",2,IF(fun[[#This Row],[GarageCond]]="Po",1,0)))))</f>
        <v>3</v>
      </c>
      <c r="CF816" t="s">
        <v>216</v>
      </c>
      <c r="CG816">
        <v>207</v>
      </c>
      <c r="CH816">
        <v>0</v>
      </c>
      <c r="CI816">
        <v>96</v>
      </c>
      <c r="CJ816">
        <v>0</v>
      </c>
      <c r="CK816">
        <v>0</v>
      </c>
      <c r="CL816">
        <f>(0.5*fun[[#This Row],[WoodDeckSF]])+fun[[#This Row],[OpenPorchSF]]+(2*fun[[#This Row],[EnclosedPorch]])+(1.5*fun[[#This Row],[3SsnPorch]])+fun[[#This Row],[ScreenPorch]]</f>
        <v>295.5</v>
      </c>
      <c r="CM816">
        <v>0</v>
      </c>
      <c r="CN816" t="s">
        <v>109</v>
      </c>
      <c r="CO816">
        <f>IF(fun[[#This Row],[PoolQC]]="Ex",5,IF(fun[[#This Row],[PoolQC]]="Gd",4,IF(fun[[#This Row],[PoolQC]]="TA",3,IF(fun[[#This Row],[PoolQC]]="Fa",2,IF(fun[[#This Row],[PoolQC]]="Po",1,0)))))</f>
        <v>0</v>
      </c>
      <c r="CP816" t="s">
        <v>109</v>
      </c>
      <c r="CQ816" t="s">
        <v>109</v>
      </c>
      <c r="CR816">
        <v>0</v>
      </c>
      <c r="CS816">
        <v>7</v>
      </c>
      <c r="CT816">
        <v>2006</v>
      </c>
      <c r="CU816" t="s">
        <v>136</v>
      </c>
      <c r="CV816" t="s">
        <v>137</v>
      </c>
      <c r="CW816">
        <f>COUNTIF(fun[[#This Row],[Id]:[SaleCondition]],0)</f>
        <v>17</v>
      </c>
      <c r="CX816">
        <f>COUNTIF(fun[[#This Row],[Id]:[SaleCondition]],"NA")</f>
        <v>4</v>
      </c>
      <c r="CY81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816">
        <f>fun[NUM_ExCond]+fun[NUM_BsmtCond]+fun[NUM_GarCond]</f>
        <v>9</v>
      </c>
      <c r="DA8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8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54.75</v>
      </c>
      <c r="DC816">
        <v>116000</v>
      </c>
    </row>
    <row r="817" spans="1:107" x14ac:dyDescent="0.25">
      <c r="A817">
        <v>816</v>
      </c>
      <c r="B817">
        <v>20</v>
      </c>
      <c r="C817" t="s">
        <v>107</v>
      </c>
      <c r="D817">
        <f>IF(fun[[#This Row],[MSZoning]]="RL",1,0)</f>
        <v>1</v>
      </c>
      <c r="E817">
        <f>IF(fun[[#This Row],[rl]]="RM",1,0)</f>
        <v>0</v>
      </c>
      <c r="F817">
        <f>IF(fun[[#This Row],[rm]]="RH",1,0)</f>
        <v>0</v>
      </c>
      <c r="G817">
        <f>IF(fun[[#This Row],[rh]]="C (all)",1,0)</f>
        <v>0</v>
      </c>
      <c r="H817">
        <v>48</v>
      </c>
      <c r="I817">
        <f>IF(fun[[#This Row],[LotFrontage]]="NA",0,fun[[#This Row],[LotFrontage]])</f>
        <v>48</v>
      </c>
      <c r="J817">
        <v>12137</v>
      </c>
      <c r="K817" t="s">
        <v>108</v>
      </c>
      <c r="L817" t="s">
        <v>109</v>
      </c>
      <c r="M817" t="s">
        <v>186</v>
      </c>
      <c r="N817" t="s">
        <v>111</v>
      </c>
      <c r="O817" t="s">
        <v>112</v>
      </c>
      <c r="P817" t="s">
        <v>192</v>
      </c>
      <c r="Q817" t="s">
        <v>114</v>
      </c>
      <c r="R817" t="s">
        <v>115</v>
      </c>
      <c r="S817" t="s">
        <v>116</v>
      </c>
      <c r="T817" t="s">
        <v>116</v>
      </c>
      <c r="U817" t="s">
        <v>117</v>
      </c>
      <c r="V817" t="s">
        <v>141</v>
      </c>
      <c r="W817">
        <v>7</v>
      </c>
      <c r="X817">
        <v>5</v>
      </c>
      <c r="Y817">
        <v>1998</v>
      </c>
      <c r="Z817">
        <v>1998</v>
      </c>
      <c r="AA817" t="s">
        <v>119</v>
      </c>
      <c r="AB817" t="s">
        <v>120</v>
      </c>
      <c r="AC817" t="s">
        <v>121</v>
      </c>
      <c r="AD817" t="s">
        <v>121</v>
      </c>
      <c r="AE817" t="s">
        <v>122</v>
      </c>
      <c r="AF817">
        <v>442</v>
      </c>
      <c r="AG817" t="s">
        <v>124</v>
      </c>
      <c r="AH817">
        <f>IF(fun[[#This Row],[ExterQual]]="Ex",5,IF(fun[[#This Row],[ExterQual]]="Gd",4,IF(fun[[#This Row],[ExterQual]]="TA",3,IF(fun[[#This Row],[ExterQual]]="Fa",2,1))))</f>
        <v>3</v>
      </c>
      <c r="AI817" t="s">
        <v>124</v>
      </c>
      <c r="AJ817">
        <f>IF(fun[[#This Row],[ExterCond]]="Ex",5,IF(fun[[#This Row],[ExterCond]]="Gd",4,IF(fun[[#This Row],[ExterCond]]="TA",3,IF(fun[[#This Row],[ExterCond]]="Fa",2,1))))</f>
        <v>3</v>
      </c>
      <c r="AK817" t="s">
        <v>125</v>
      </c>
      <c r="AL817" t="s">
        <v>123</v>
      </c>
      <c r="AM817">
        <f>IF(fun[[#This Row],[BsmtQual]]="Ex",5,IF(fun[[#This Row],[BsmtQual]]="Gd",4,IF(fun[[#This Row],[BsmtQual]]="TA",3,IF(fun[[#This Row],[BsmtQual]]="Fa",2,IF(fun[[#This Row],[BsmtQual]]="Po",1,0)))))</f>
        <v>4</v>
      </c>
      <c r="AN817" t="s">
        <v>124</v>
      </c>
      <c r="AO817">
        <f>IF(fun[[#This Row],[BsmtCond]]="Ex",5,IF(fun[[#This Row],[BsmtCond]]="Gd",4,IF(fun[[#This Row],[BsmtCond]]="TA",3,IF(fun[[#This Row],[BsmtCond]]="Fa",2,IF(fun[[#This Row],[BsmtCond]]="Po",1,0)))))</f>
        <v>3</v>
      </c>
      <c r="AP817" t="s">
        <v>126</v>
      </c>
      <c r="AQ817">
        <f>IF(fun[[#This Row],[BsmtExposure]]="Gd",3,IF(fun[[#This Row],[BsmtExposure]]="Av",2,IF(fun[[#This Row],[BsmtExposure]]="Mn",1,0)))</f>
        <v>0</v>
      </c>
      <c r="AR817" t="s">
        <v>128</v>
      </c>
      <c r="AS817">
        <v>0</v>
      </c>
      <c r="AT817" t="s">
        <v>128</v>
      </c>
      <c r="AU817">
        <v>0</v>
      </c>
      <c r="AV817">
        <v>1649</v>
      </c>
      <c r="AW817">
        <v>1649</v>
      </c>
      <c r="AX817" t="s">
        <v>129</v>
      </c>
      <c r="AY817" t="s">
        <v>130</v>
      </c>
      <c r="AZ817">
        <f>IF(fun[[#This Row],[HeatingQC]]="Ex",5,IF(fun[[#This Row],[HeatingQC]]="Gd",4,IF(fun[[#This Row],[HeatingQC]]="TA",3,IF(fun[[#This Row],[HeatingQC]]="Fa",2,IF(fun[[#This Row],[HeatingQC]]="Po",1,0)))))</f>
        <v>5</v>
      </c>
      <c r="BA817" t="s">
        <v>131</v>
      </c>
      <c r="BB817" t="s">
        <v>132</v>
      </c>
      <c r="BC817">
        <v>1661</v>
      </c>
      <c r="BD817">
        <v>0</v>
      </c>
      <c r="BE817">
        <v>0</v>
      </c>
      <c r="BF817">
        <v>1661</v>
      </c>
      <c r="BG817">
        <f>LOG(fun[[#This Row],[GrLivArea]])</f>
        <v>3.2203696324513946</v>
      </c>
      <c r="BH817">
        <v>0</v>
      </c>
      <c r="BI817">
        <v>0</v>
      </c>
      <c r="BJ817">
        <f>fun[[#This Row],[BsmtFullBath]]+(0.5*fun[[#This Row],[BsmtHalfBath]])</f>
        <v>0</v>
      </c>
      <c r="BK817">
        <v>2</v>
      </c>
      <c r="BL817">
        <v>0</v>
      </c>
      <c r="BM817">
        <f>fun[[#This Row],[HalfBath]]+fun[[#This Row],[TOTBaseBath]]+fun[[#This Row],[FullBath]]</f>
        <v>2</v>
      </c>
      <c r="BN817">
        <v>3</v>
      </c>
      <c r="BO817">
        <v>1</v>
      </c>
      <c r="BP817" t="s">
        <v>123</v>
      </c>
      <c r="BQ817">
        <f>IF(fun[[#This Row],[KitchenQual]]="Ex",5,IF(fun[[#This Row],[KitchenQual]]="Gd",4,IF(fun[[#This Row],[KitchenQual]]="TA",3,IF(fun[[#This Row],[KitchenQual]]="Fa",2,0))))</f>
        <v>4</v>
      </c>
      <c r="BR817">
        <v>6</v>
      </c>
      <c r="BS817" t="s">
        <v>133</v>
      </c>
      <c r="BT817">
        <v>0</v>
      </c>
      <c r="BU817" t="s">
        <v>109</v>
      </c>
      <c r="BV817">
        <f>IF(fun[[#This Row],[FireplaceQu]]="Ex",5,IF(fun[[#This Row],[FireplaceQu]]="Gd",4,IF(fun[[#This Row],[FireplaceQu]]="TA",3,IF(fun[[#This Row],[FireplaceQu]]="Fa",2,0))))</f>
        <v>0</v>
      </c>
      <c r="BW817" t="s">
        <v>134</v>
      </c>
      <c r="BX817">
        <v>1998</v>
      </c>
      <c r="BY817" t="s">
        <v>135</v>
      </c>
      <c r="BZ817">
        <v>2</v>
      </c>
      <c r="CA817">
        <v>598</v>
      </c>
      <c r="CB817" t="s">
        <v>124</v>
      </c>
      <c r="CC817">
        <f>IF(fun[[#This Row],[GarageQual]]="Ex",5,IF(fun[[#This Row],[GarageQual]]="Gd",4,IF(fun[[#This Row],[GarageQual]]="TA",3,IF(fun[[#This Row],[GarageQual]]="Fa",2,IF(fun[[#This Row],[GarageQual]]="Po",1,0)))))</f>
        <v>3</v>
      </c>
      <c r="CD817" t="s">
        <v>124</v>
      </c>
      <c r="CE817">
        <f>IF(fun[[#This Row],[GarageCond]]="Ex",5,IF(fun[[#This Row],[GarageCond]]="Gd",4,IF(fun[[#This Row],[GarageCond]]="TA",3,IF(fun[[#This Row],[GarageCond]]="Fa",2,IF(fun[[#This Row],[GarageCond]]="Po",1,0)))))</f>
        <v>3</v>
      </c>
      <c r="CF817" t="s">
        <v>131</v>
      </c>
      <c r="CG817">
        <v>0</v>
      </c>
      <c r="CH817">
        <v>34</v>
      </c>
      <c r="CI817">
        <v>0</v>
      </c>
      <c r="CJ817">
        <v>0</v>
      </c>
      <c r="CK817">
        <v>0</v>
      </c>
      <c r="CL817">
        <f>(0.5*fun[[#This Row],[WoodDeckSF]])+fun[[#This Row],[OpenPorchSF]]+(2*fun[[#This Row],[EnclosedPorch]])+(1.5*fun[[#This Row],[3SsnPorch]])+fun[[#This Row],[ScreenPorch]]</f>
        <v>34</v>
      </c>
      <c r="CM817">
        <v>0</v>
      </c>
      <c r="CN817" t="s">
        <v>109</v>
      </c>
      <c r="CO817">
        <f>IF(fun[[#This Row],[PoolQC]]="Ex",5,IF(fun[[#This Row],[PoolQC]]="Gd",4,IF(fun[[#This Row],[PoolQC]]="TA",3,IF(fun[[#This Row],[PoolQC]]="Fa",2,IF(fun[[#This Row],[PoolQC]]="Po",1,0)))))</f>
        <v>0</v>
      </c>
      <c r="CP817" t="s">
        <v>109</v>
      </c>
      <c r="CQ817" t="s">
        <v>109</v>
      </c>
      <c r="CR817">
        <v>0</v>
      </c>
      <c r="CS817">
        <v>5</v>
      </c>
      <c r="CT817">
        <v>2010</v>
      </c>
      <c r="CU817" t="s">
        <v>136</v>
      </c>
      <c r="CV817" t="s">
        <v>137</v>
      </c>
      <c r="CW817">
        <f>COUNTIF(fun[[#This Row],[Id]:[SaleCondition]],0)</f>
        <v>21</v>
      </c>
      <c r="CX817">
        <f>COUNTIF(fun[[#This Row],[Id]:[SaleCondition]],"NA")</f>
        <v>5</v>
      </c>
      <c r="CY817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817">
        <f>fun[NUM_ExCond]+fun[NUM_BsmtCond]+fun[NUM_GarCond]</f>
        <v>9</v>
      </c>
      <c r="DA8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8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817">
        <v>224900</v>
      </c>
    </row>
    <row r="818" spans="1:107" x14ac:dyDescent="0.25">
      <c r="A818">
        <v>817</v>
      </c>
      <c r="B818">
        <v>20</v>
      </c>
      <c r="C818" t="s">
        <v>107</v>
      </c>
      <c r="D818">
        <f>IF(fun[[#This Row],[MSZoning]]="RL",1,0)</f>
        <v>1</v>
      </c>
      <c r="E818">
        <f>IF(fun[[#This Row],[rl]]="RM",1,0)</f>
        <v>0</v>
      </c>
      <c r="F818">
        <f>IF(fun[[#This Row],[rm]]="RH",1,0)</f>
        <v>0</v>
      </c>
      <c r="G818">
        <f>IF(fun[[#This Row],[rh]]="C (all)",1,0)</f>
        <v>0</v>
      </c>
      <c r="H818" t="s">
        <v>109</v>
      </c>
      <c r="I818">
        <f>IF(fun[[#This Row],[LotFrontage]]="NA",0,fun[[#This Row],[LotFrontage]])</f>
        <v>0</v>
      </c>
      <c r="J818">
        <v>11425</v>
      </c>
      <c r="K818" t="s">
        <v>108</v>
      </c>
      <c r="L818" t="s">
        <v>109</v>
      </c>
      <c r="M818" t="s">
        <v>146</v>
      </c>
      <c r="N818" t="s">
        <v>111</v>
      </c>
      <c r="O818" t="s">
        <v>112</v>
      </c>
      <c r="P818" t="s">
        <v>148</v>
      </c>
      <c r="Q818" t="s">
        <v>114</v>
      </c>
      <c r="R818" t="s">
        <v>188</v>
      </c>
      <c r="S818" t="s">
        <v>116</v>
      </c>
      <c r="T818" t="s">
        <v>116</v>
      </c>
      <c r="U818" t="s">
        <v>117</v>
      </c>
      <c r="V818" t="s">
        <v>141</v>
      </c>
      <c r="W818">
        <v>5</v>
      </c>
      <c r="X818">
        <v>6</v>
      </c>
      <c r="Y818">
        <v>1954</v>
      </c>
      <c r="Z818">
        <v>1954</v>
      </c>
      <c r="AA818" t="s">
        <v>119</v>
      </c>
      <c r="AB818" t="s">
        <v>120</v>
      </c>
      <c r="AC818" t="s">
        <v>122</v>
      </c>
      <c r="AD818" t="s">
        <v>122</v>
      </c>
      <c r="AE818" t="s">
        <v>143</v>
      </c>
      <c r="AF818">
        <v>0</v>
      </c>
      <c r="AG818" t="s">
        <v>124</v>
      </c>
      <c r="AH818">
        <f>IF(fun[[#This Row],[ExterQual]]="Ex",5,IF(fun[[#This Row],[ExterQual]]="Gd",4,IF(fun[[#This Row],[ExterQual]]="TA",3,IF(fun[[#This Row],[ExterQual]]="Fa",2,1))))</f>
        <v>3</v>
      </c>
      <c r="AI818" t="s">
        <v>124</v>
      </c>
      <c r="AJ818">
        <f>IF(fun[[#This Row],[ExterCond]]="Ex",5,IF(fun[[#This Row],[ExterCond]]="Gd",4,IF(fun[[#This Row],[ExterCond]]="TA",3,IF(fun[[#This Row],[ExterCond]]="Fa",2,1))))</f>
        <v>3</v>
      </c>
      <c r="AK818" t="s">
        <v>144</v>
      </c>
      <c r="AL818" t="s">
        <v>124</v>
      </c>
      <c r="AM818">
        <f>IF(fun[[#This Row],[BsmtQual]]="Ex",5,IF(fun[[#This Row],[BsmtQual]]="Gd",4,IF(fun[[#This Row],[BsmtQual]]="TA",3,IF(fun[[#This Row],[BsmtQual]]="Fa",2,IF(fun[[#This Row],[BsmtQual]]="Po",1,0)))))</f>
        <v>3</v>
      </c>
      <c r="AN818" t="s">
        <v>124</v>
      </c>
      <c r="AO818">
        <f>IF(fun[[#This Row],[BsmtCond]]="Ex",5,IF(fun[[#This Row],[BsmtCond]]="Gd",4,IF(fun[[#This Row],[BsmtCond]]="TA",3,IF(fun[[#This Row],[BsmtCond]]="Fa",2,IF(fun[[#This Row],[BsmtCond]]="Po",1,0)))))</f>
        <v>3</v>
      </c>
      <c r="AP818" t="s">
        <v>126</v>
      </c>
      <c r="AQ818">
        <f>IF(fun[[#This Row],[BsmtExposure]]="Gd",3,IF(fun[[#This Row],[BsmtExposure]]="Av",2,IF(fun[[#This Row],[BsmtExposure]]="Mn",1,0)))</f>
        <v>0</v>
      </c>
      <c r="AR818" t="s">
        <v>167</v>
      </c>
      <c r="AS818">
        <v>486</v>
      </c>
      <c r="AT818" t="s">
        <v>128</v>
      </c>
      <c r="AU818">
        <v>0</v>
      </c>
      <c r="AV818">
        <v>522</v>
      </c>
      <c r="AW818">
        <v>1008</v>
      </c>
      <c r="AX818" t="s">
        <v>129</v>
      </c>
      <c r="AY818" t="s">
        <v>123</v>
      </c>
      <c r="AZ818">
        <f>IF(fun[[#This Row],[HeatingQC]]="Ex",5,IF(fun[[#This Row],[HeatingQC]]="Gd",4,IF(fun[[#This Row],[HeatingQC]]="TA",3,IF(fun[[#This Row],[HeatingQC]]="Fa",2,IF(fun[[#This Row],[HeatingQC]]="Po",1,0)))))</f>
        <v>4</v>
      </c>
      <c r="BA818" t="s">
        <v>131</v>
      </c>
      <c r="BB818" t="s">
        <v>132</v>
      </c>
      <c r="BC818">
        <v>1008</v>
      </c>
      <c r="BD818">
        <v>0</v>
      </c>
      <c r="BE818">
        <v>0</v>
      </c>
      <c r="BF818">
        <v>1008</v>
      </c>
      <c r="BG818">
        <f>LOG(fun[[#This Row],[GrLivArea]])</f>
        <v>3.0034605321095067</v>
      </c>
      <c r="BH818">
        <v>0</v>
      </c>
      <c r="BI818">
        <v>0</v>
      </c>
      <c r="BJ818">
        <f>fun[[#This Row],[BsmtFullBath]]+(0.5*fun[[#This Row],[BsmtHalfBath]])</f>
        <v>0</v>
      </c>
      <c r="BK818">
        <v>1</v>
      </c>
      <c r="BL818">
        <v>0</v>
      </c>
      <c r="BM818">
        <f>fun[[#This Row],[HalfBath]]+fun[[#This Row],[TOTBaseBath]]+fun[[#This Row],[FullBath]]</f>
        <v>1</v>
      </c>
      <c r="BN818">
        <v>2</v>
      </c>
      <c r="BO818">
        <v>1</v>
      </c>
      <c r="BP818" t="s">
        <v>124</v>
      </c>
      <c r="BQ818">
        <f>IF(fun[[#This Row],[KitchenQual]]="Ex",5,IF(fun[[#This Row],[KitchenQual]]="Gd",4,IF(fun[[#This Row],[KitchenQual]]="TA",3,IF(fun[[#This Row],[KitchenQual]]="Fa",2,0))))</f>
        <v>3</v>
      </c>
      <c r="BR818">
        <v>4</v>
      </c>
      <c r="BS818" t="s">
        <v>133</v>
      </c>
      <c r="BT818">
        <v>1</v>
      </c>
      <c r="BU818" t="s">
        <v>123</v>
      </c>
      <c r="BV818">
        <f>IF(fun[[#This Row],[FireplaceQu]]="Ex",5,IF(fun[[#This Row],[FireplaceQu]]="Gd",4,IF(fun[[#This Row],[FireplaceQu]]="TA",3,IF(fun[[#This Row],[FireplaceQu]]="Fa",2,0))))</f>
        <v>4</v>
      </c>
      <c r="BW818" t="s">
        <v>134</v>
      </c>
      <c r="BX818">
        <v>1954</v>
      </c>
      <c r="BY818" t="s">
        <v>135</v>
      </c>
      <c r="BZ818">
        <v>1</v>
      </c>
      <c r="CA818">
        <v>275</v>
      </c>
      <c r="CB818" t="s">
        <v>124</v>
      </c>
      <c r="CC818">
        <f>IF(fun[[#This Row],[GarageQual]]="Ex",5,IF(fun[[#This Row],[GarageQual]]="Gd",4,IF(fun[[#This Row],[GarageQual]]="TA",3,IF(fun[[#This Row],[GarageQual]]="Fa",2,IF(fun[[#This Row],[GarageQual]]="Po",1,0)))))</f>
        <v>3</v>
      </c>
      <c r="CD818" t="s">
        <v>124</v>
      </c>
      <c r="CE818">
        <f>IF(fun[[#This Row],[GarageCond]]="Ex",5,IF(fun[[#This Row],[GarageCond]]="Gd",4,IF(fun[[#This Row],[GarageCond]]="TA",3,IF(fun[[#This Row],[GarageCond]]="Fa",2,IF(fun[[#This Row],[GarageCond]]="Po",1,0)))))</f>
        <v>3</v>
      </c>
      <c r="CF818" t="s">
        <v>131</v>
      </c>
      <c r="CG818">
        <v>0</v>
      </c>
      <c r="CH818">
        <v>0</v>
      </c>
      <c r="CI818">
        <v>120</v>
      </c>
      <c r="CJ818">
        <v>0</v>
      </c>
      <c r="CK818">
        <v>0</v>
      </c>
      <c r="CL818">
        <f>(0.5*fun[[#This Row],[WoodDeckSF]])+fun[[#This Row],[OpenPorchSF]]+(2*fun[[#This Row],[EnclosedPorch]])+(1.5*fun[[#This Row],[3SsnPorch]])+fun[[#This Row],[ScreenPorch]]</f>
        <v>240</v>
      </c>
      <c r="CM818">
        <v>0</v>
      </c>
      <c r="CN818" t="s">
        <v>109</v>
      </c>
      <c r="CO818">
        <f>IF(fun[[#This Row],[PoolQC]]="Ex",5,IF(fun[[#This Row],[PoolQC]]="Gd",4,IF(fun[[#This Row],[PoolQC]]="TA",3,IF(fun[[#This Row],[PoolQC]]="Fa",2,IF(fun[[#This Row],[PoolQC]]="Po",1,0)))))</f>
        <v>0</v>
      </c>
      <c r="CP818" t="s">
        <v>109</v>
      </c>
      <c r="CQ818" t="s">
        <v>109</v>
      </c>
      <c r="CR818">
        <v>0</v>
      </c>
      <c r="CS818">
        <v>7</v>
      </c>
      <c r="CT818">
        <v>2006</v>
      </c>
      <c r="CU818" t="s">
        <v>136</v>
      </c>
      <c r="CV818" t="s">
        <v>137</v>
      </c>
      <c r="CW818">
        <f>COUNTIF(fun[[#This Row],[Id]:[SaleCondition]],0)</f>
        <v>20</v>
      </c>
      <c r="CX818">
        <f>COUNTIF(fun[[#This Row],[Id]:[SaleCondition]],"NA")</f>
        <v>5</v>
      </c>
      <c r="CY818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818">
        <f>fun[NUM_ExCond]+fun[NUM_BsmtCond]+fun[NUM_GarCond]</f>
        <v>9</v>
      </c>
      <c r="DA8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8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818">
        <v>137000</v>
      </c>
    </row>
    <row r="819" spans="1:107" x14ac:dyDescent="0.25">
      <c r="A819">
        <v>818</v>
      </c>
      <c r="B819">
        <v>20</v>
      </c>
      <c r="C819" t="s">
        <v>107</v>
      </c>
      <c r="D819">
        <f>IF(fun[[#This Row],[MSZoning]]="RL",1,0)</f>
        <v>1</v>
      </c>
      <c r="E819">
        <f>IF(fun[[#This Row],[rl]]="RM",1,0)</f>
        <v>0</v>
      </c>
      <c r="F819">
        <f>IF(fun[[#This Row],[rm]]="RH",1,0)</f>
        <v>0</v>
      </c>
      <c r="G819">
        <f>IF(fun[[#This Row],[rh]]="C (all)",1,0)</f>
        <v>0</v>
      </c>
      <c r="H819" t="s">
        <v>109</v>
      </c>
      <c r="I819">
        <f>IF(fun[[#This Row],[LotFrontage]]="NA",0,fun[[#This Row],[LotFrontage]])</f>
        <v>0</v>
      </c>
      <c r="J819">
        <v>13265</v>
      </c>
      <c r="K819" t="s">
        <v>108</v>
      </c>
      <c r="L819" t="s">
        <v>109</v>
      </c>
      <c r="M819" t="s">
        <v>146</v>
      </c>
      <c r="N819" t="s">
        <v>111</v>
      </c>
      <c r="O819" t="s">
        <v>112</v>
      </c>
      <c r="P819" t="s">
        <v>192</v>
      </c>
      <c r="Q819" t="s">
        <v>114</v>
      </c>
      <c r="R819" t="s">
        <v>157</v>
      </c>
      <c r="S819" t="s">
        <v>116</v>
      </c>
      <c r="T819" t="s">
        <v>116</v>
      </c>
      <c r="U819" t="s">
        <v>117</v>
      </c>
      <c r="V819" t="s">
        <v>141</v>
      </c>
      <c r="W819">
        <v>8</v>
      </c>
      <c r="X819">
        <v>5</v>
      </c>
      <c r="Y819">
        <v>2002</v>
      </c>
      <c r="Z819">
        <v>2002</v>
      </c>
      <c r="AA819" t="s">
        <v>178</v>
      </c>
      <c r="AB819" t="s">
        <v>120</v>
      </c>
      <c r="AC819" t="s">
        <v>206</v>
      </c>
      <c r="AD819" t="s">
        <v>207</v>
      </c>
      <c r="AE819" t="s">
        <v>122</v>
      </c>
      <c r="AF819">
        <v>148</v>
      </c>
      <c r="AG819" t="s">
        <v>123</v>
      </c>
      <c r="AH819">
        <f>IF(fun[[#This Row],[ExterQual]]="Ex",5,IF(fun[[#This Row],[ExterQual]]="Gd",4,IF(fun[[#This Row],[ExterQual]]="TA",3,IF(fun[[#This Row],[ExterQual]]="Fa",2,1))))</f>
        <v>4</v>
      </c>
      <c r="AI819" t="s">
        <v>124</v>
      </c>
      <c r="AJ819">
        <f>IF(fun[[#This Row],[ExterCond]]="Ex",5,IF(fun[[#This Row],[ExterCond]]="Gd",4,IF(fun[[#This Row],[ExterCond]]="TA",3,IF(fun[[#This Row],[ExterCond]]="Fa",2,1))))</f>
        <v>3</v>
      </c>
      <c r="AK819" t="s">
        <v>125</v>
      </c>
      <c r="AL819" t="s">
        <v>123</v>
      </c>
      <c r="AM819">
        <f>IF(fun[[#This Row],[BsmtQual]]="Ex",5,IF(fun[[#This Row],[BsmtQual]]="Gd",4,IF(fun[[#This Row],[BsmtQual]]="TA",3,IF(fun[[#This Row],[BsmtQual]]="Fa",2,IF(fun[[#This Row],[BsmtQual]]="Po",1,0)))))</f>
        <v>4</v>
      </c>
      <c r="AN819" t="s">
        <v>124</v>
      </c>
      <c r="AO819">
        <f>IF(fun[[#This Row],[BsmtCond]]="Ex",5,IF(fun[[#This Row],[BsmtCond]]="Gd",4,IF(fun[[#This Row],[BsmtCond]]="TA",3,IF(fun[[#This Row],[BsmtCond]]="Fa",2,IF(fun[[#This Row],[BsmtCond]]="Po",1,0)))))</f>
        <v>3</v>
      </c>
      <c r="AP819" t="s">
        <v>126</v>
      </c>
      <c r="AQ819">
        <f>IF(fun[[#This Row],[BsmtExposure]]="Gd",3,IF(fun[[#This Row],[BsmtExposure]]="Av",2,IF(fun[[#This Row],[BsmtExposure]]="Mn",1,0)))</f>
        <v>0</v>
      </c>
      <c r="AR819" t="s">
        <v>127</v>
      </c>
      <c r="AS819">
        <v>1218</v>
      </c>
      <c r="AT819" t="s">
        <v>128</v>
      </c>
      <c r="AU819">
        <v>0</v>
      </c>
      <c r="AV819">
        <v>350</v>
      </c>
      <c r="AW819">
        <v>1568</v>
      </c>
      <c r="AX819" t="s">
        <v>129</v>
      </c>
      <c r="AY819" t="s">
        <v>130</v>
      </c>
      <c r="AZ819">
        <f>IF(fun[[#This Row],[HeatingQC]]="Ex",5,IF(fun[[#This Row],[HeatingQC]]="Gd",4,IF(fun[[#This Row],[HeatingQC]]="TA",3,IF(fun[[#This Row],[HeatingQC]]="Fa",2,IF(fun[[#This Row],[HeatingQC]]="Po",1,0)))))</f>
        <v>5</v>
      </c>
      <c r="BA819" t="s">
        <v>131</v>
      </c>
      <c r="BB819" t="s">
        <v>132</v>
      </c>
      <c r="BC819">
        <v>1689</v>
      </c>
      <c r="BD819">
        <v>0</v>
      </c>
      <c r="BE819">
        <v>0</v>
      </c>
      <c r="BF819">
        <v>1689</v>
      </c>
      <c r="BG819">
        <f>LOG(fun[[#This Row],[GrLivArea]])</f>
        <v>3.2276296495710088</v>
      </c>
      <c r="BH819">
        <v>1</v>
      </c>
      <c r="BI819">
        <v>0</v>
      </c>
      <c r="BJ819">
        <f>fun[[#This Row],[BsmtFullBath]]+(0.5*fun[[#This Row],[BsmtHalfBath]])</f>
        <v>1</v>
      </c>
      <c r="BK819">
        <v>2</v>
      </c>
      <c r="BL819">
        <v>0</v>
      </c>
      <c r="BM819">
        <f>fun[[#This Row],[HalfBath]]+fun[[#This Row],[TOTBaseBath]]+fun[[#This Row],[FullBath]]</f>
        <v>3</v>
      </c>
      <c r="BN819">
        <v>3</v>
      </c>
      <c r="BO819">
        <v>1</v>
      </c>
      <c r="BP819" t="s">
        <v>123</v>
      </c>
      <c r="BQ819">
        <f>IF(fun[[#This Row],[KitchenQual]]="Ex",5,IF(fun[[#This Row],[KitchenQual]]="Gd",4,IF(fun[[#This Row],[KitchenQual]]="TA",3,IF(fun[[#This Row],[KitchenQual]]="Fa",2,0))))</f>
        <v>4</v>
      </c>
      <c r="BR819">
        <v>7</v>
      </c>
      <c r="BS819" t="s">
        <v>133</v>
      </c>
      <c r="BT819">
        <v>2</v>
      </c>
      <c r="BU819" t="s">
        <v>123</v>
      </c>
      <c r="BV819">
        <f>IF(fun[[#This Row],[FireplaceQu]]="Ex",5,IF(fun[[#This Row],[FireplaceQu]]="Gd",4,IF(fun[[#This Row],[FireplaceQu]]="TA",3,IF(fun[[#This Row],[FireplaceQu]]="Fa",2,0))))</f>
        <v>4</v>
      </c>
      <c r="BW819" t="s">
        <v>134</v>
      </c>
      <c r="BX819">
        <v>2002</v>
      </c>
      <c r="BY819" t="s">
        <v>135</v>
      </c>
      <c r="BZ819">
        <v>3</v>
      </c>
      <c r="CA819">
        <v>857</v>
      </c>
      <c r="CB819" t="s">
        <v>124</v>
      </c>
      <c r="CC819">
        <f>IF(fun[[#This Row],[GarageQual]]="Ex",5,IF(fun[[#This Row],[GarageQual]]="Gd",4,IF(fun[[#This Row],[GarageQual]]="TA",3,IF(fun[[#This Row],[GarageQual]]="Fa",2,IF(fun[[#This Row],[GarageQual]]="Po",1,0)))))</f>
        <v>3</v>
      </c>
      <c r="CD819" t="s">
        <v>124</v>
      </c>
      <c r="CE819">
        <f>IF(fun[[#This Row],[GarageCond]]="Ex",5,IF(fun[[#This Row],[GarageCond]]="Gd",4,IF(fun[[#This Row],[GarageCond]]="TA",3,IF(fun[[#This Row],[GarageCond]]="Fa",2,IF(fun[[#This Row],[GarageCond]]="Po",1,0)))))</f>
        <v>3</v>
      </c>
      <c r="CF819" t="s">
        <v>131</v>
      </c>
      <c r="CG819">
        <v>150</v>
      </c>
      <c r="CH819">
        <v>59</v>
      </c>
      <c r="CI819">
        <v>0</v>
      </c>
      <c r="CJ819">
        <v>0</v>
      </c>
      <c r="CK819">
        <v>0</v>
      </c>
      <c r="CL819">
        <f>(0.5*fun[[#This Row],[WoodDeckSF]])+fun[[#This Row],[OpenPorchSF]]+(2*fun[[#This Row],[EnclosedPorch]])+(1.5*fun[[#This Row],[3SsnPorch]])+fun[[#This Row],[ScreenPorch]]</f>
        <v>134</v>
      </c>
      <c r="CM819">
        <v>0</v>
      </c>
      <c r="CN819" t="s">
        <v>109</v>
      </c>
      <c r="CO819">
        <f>IF(fun[[#This Row],[PoolQC]]="Ex",5,IF(fun[[#This Row],[PoolQC]]="Gd",4,IF(fun[[#This Row],[PoolQC]]="TA",3,IF(fun[[#This Row],[PoolQC]]="Fa",2,IF(fun[[#This Row],[PoolQC]]="Po",1,0)))))</f>
        <v>0</v>
      </c>
      <c r="CP819" t="s">
        <v>109</v>
      </c>
      <c r="CQ819" t="s">
        <v>109</v>
      </c>
      <c r="CR819">
        <v>0</v>
      </c>
      <c r="CS819">
        <v>7</v>
      </c>
      <c r="CT819">
        <v>2008</v>
      </c>
      <c r="CU819" t="s">
        <v>136</v>
      </c>
      <c r="CV819" t="s">
        <v>137</v>
      </c>
      <c r="CW819">
        <f>COUNTIF(fun[[#This Row],[Id]:[SaleCondition]],0)</f>
        <v>16</v>
      </c>
      <c r="CX819">
        <f>COUNTIF(fun[[#This Row],[Id]:[SaleCondition]],"NA")</f>
        <v>5</v>
      </c>
      <c r="CY81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819">
        <f>fun[NUM_ExCond]+fun[NUM_BsmtCond]+fun[NUM_GarCond]</f>
        <v>9</v>
      </c>
      <c r="DA8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8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819">
        <v>271000</v>
      </c>
    </row>
    <row r="820" spans="1:107" x14ac:dyDescent="0.25">
      <c r="A820">
        <v>819</v>
      </c>
      <c r="B820">
        <v>80</v>
      </c>
      <c r="C820" t="s">
        <v>107</v>
      </c>
      <c r="D820">
        <f>IF(fun[[#This Row],[MSZoning]]="RL",1,0)</f>
        <v>1</v>
      </c>
      <c r="E820">
        <f>IF(fun[[#This Row],[rl]]="RM",1,0)</f>
        <v>0</v>
      </c>
      <c r="F820">
        <f>IF(fun[[#This Row],[rm]]="RH",1,0)</f>
        <v>0</v>
      </c>
      <c r="G820">
        <f>IF(fun[[#This Row],[rh]]="C (all)",1,0)</f>
        <v>0</v>
      </c>
      <c r="H820">
        <v>80</v>
      </c>
      <c r="I820">
        <f>IF(fun[[#This Row],[LotFrontage]]="NA",0,fun[[#This Row],[LotFrontage]])</f>
        <v>80</v>
      </c>
      <c r="J820">
        <v>8816</v>
      </c>
      <c r="K820" t="s">
        <v>108</v>
      </c>
      <c r="L820" t="s">
        <v>109</v>
      </c>
      <c r="M820" t="s">
        <v>110</v>
      </c>
      <c r="N820" t="s">
        <v>111</v>
      </c>
      <c r="O820" t="s">
        <v>112</v>
      </c>
      <c r="P820" t="s">
        <v>113</v>
      </c>
      <c r="Q820" t="s">
        <v>114</v>
      </c>
      <c r="R820" t="s">
        <v>231</v>
      </c>
      <c r="S820" t="s">
        <v>116</v>
      </c>
      <c r="T820" t="s">
        <v>116</v>
      </c>
      <c r="U820" t="s">
        <v>117</v>
      </c>
      <c r="V820" t="s">
        <v>223</v>
      </c>
      <c r="W820">
        <v>6</v>
      </c>
      <c r="X820">
        <v>7</v>
      </c>
      <c r="Y820">
        <v>1971</v>
      </c>
      <c r="Z820">
        <v>1971</v>
      </c>
      <c r="AA820" t="s">
        <v>119</v>
      </c>
      <c r="AB820" t="s">
        <v>120</v>
      </c>
      <c r="AC820" t="s">
        <v>166</v>
      </c>
      <c r="AD820" t="s">
        <v>166</v>
      </c>
      <c r="AE820" t="s">
        <v>122</v>
      </c>
      <c r="AF820">
        <v>80</v>
      </c>
      <c r="AG820" t="s">
        <v>124</v>
      </c>
      <c r="AH820">
        <f>IF(fun[[#This Row],[ExterQual]]="Ex",5,IF(fun[[#This Row],[ExterQual]]="Gd",4,IF(fun[[#This Row],[ExterQual]]="TA",3,IF(fun[[#This Row],[ExterQual]]="Fa",2,1))))</f>
        <v>3</v>
      </c>
      <c r="AI820" t="s">
        <v>124</v>
      </c>
      <c r="AJ820">
        <f>IF(fun[[#This Row],[ExterCond]]="Ex",5,IF(fun[[#This Row],[ExterCond]]="Gd",4,IF(fun[[#This Row],[ExterCond]]="TA",3,IF(fun[[#This Row],[ExterCond]]="Fa",2,1))))</f>
        <v>3</v>
      </c>
      <c r="AK820" t="s">
        <v>144</v>
      </c>
      <c r="AL820" t="s">
        <v>124</v>
      </c>
      <c r="AM820">
        <f>IF(fun[[#This Row],[BsmtQual]]="Ex",5,IF(fun[[#This Row],[BsmtQual]]="Gd",4,IF(fun[[#This Row],[BsmtQual]]="TA",3,IF(fun[[#This Row],[BsmtQual]]="Fa",2,IF(fun[[#This Row],[BsmtQual]]="Po",1,0)))))</f>
        <v>3</v>
      </c>
      <c r="AN820" t="s">
        <v>124</v>
      </c>
      <c r="AO820">
        <f>IF(fun[[#This Row],[BsmtCond]]="Ex",5,IF(fun[[#This Row],[BsmtCond]]="Gd",4,IF(fun[[#This Row],[BsmtCond]]="TA",3,IF(fun[[#This Row],[BsmtCond]]="Fa",2,IF(fun[[#This Row],[BsmtCond]]="Po",1,0)))))</f>
        <v>3</v>
      </c>
      <c r="AP820" t="s">
        <v>156</v>
      </c>
      <c r="AQ820">
        <f>IF(fun[[#This Row],[BsmtExposure]]="Gd",3,IF(fun[[#This Row],[BsmtExposure]]="Av",2,IF(fun[[#This Row],[BsmtExposure]]="Mn",1,0)))</f>
        <v>2</v>
      </c>
      <c r="AR820" t="s">
        <v>127</v>
      </c>
      <c r="AS820">
        <v>504</v>
      </c>
      <c r="AT820" t="s">
        <v>128</v>
      </c>
      <c r="AU820">
        <v>0</v>
      </c>
      <c r="AV820">
        <v>506</v>
      </c>
      <c r="AW820">
        <v>1010</v>
      </c>
      <c r="AX820" t="s">
        <v>129</v>
      </c>
      <c r="AY820" t="s">
        <v>123</v>
      </c>
      <c r="AZ820">
        <f>IF(fun[[#This Row],[HeatingQC]]="Ex",5,IF(fun[[#This Row],[HeatingQC]]="Gd",4,IF(fun[[#This Row],[HeatingQC]]="TA",3,IF(fun[[#This Row],[HeatingQC]]="Fa",2,IF(fun[[#This Row],[HeatingQC]]="Po",1,0)))))</f>
        <v>4</v>
      </c>
      <c r="BA820" t="s">
        <v>131</v>
      </c>
      <c r="BB820" t="s">
        <v>132</v>
      </c>
      <c r="BC820">
        <v>1052</v>
      </c>
      <c r="BD820">
        <v>0</v>
      </c>
      <c r="BE820">
        <v>0</v>
      </c>
      <c r="BF820">
        <v>1052</v>
      </c>
      <c r="BG820">
        <f>LOG(fun[[#This Row],[GrLivArea]])</f>
        <v>3.0220157398177201</v>
      </c>
      <c r="BH820">
        <v>1</v>
      </c>
      <c r="BI820">
        <v>0</v>
      </c>
      <c r="BJ820">
        <f>fun[[#This Row],[BsmtFullBath]]+(0.5*fun[[#This Row],[BsmtHalfBath]])</f>
        <v>1</v>
      </c>
      <c r="BK820">
        <v>1</v>
      </c>
      <c r="BL820">
        <v>0</v>
      </c>
      <c r="BM820">
        <f>fun[[#This Row],[HalfBath]]+fun[[#This Row],[TOTBaseBath]]+fun[[#This Row],[FullBath]]</f>
        <v>2</v>
      </c>
      <c r="BN820">
        <v>3</v>
      </c>
      <c r="BO820">
        <v>1</v>
      </c>
      <c r="BP820" t="s">
        <v>124</v>
      </c>
      <c r="BQ820">
        <f>IF(fun[[#This Row],[KitchenQual]]="Ex",5,IF(fun[[#This Row],[KitchenQual]]="Gd",4,IF(fun[[#This Row],[KitchenQual]]="TA",3,IF(fun[[#This Row],[KitchenQual]]="Fa",2,0))))</f>
        <v>3</v>
      </c>
      <c r="BR820">
        <v>6</v>
      </c>
      <c r="BS820" t="s">
        <v>133</v>
      </c>
      <c r="BT820">
        <v>0</v>
      </c>
      <c r="BU820" t="s">
        <v>109</v>
      </c>
      <c r="BV820">
        <f>IF(fun[[#This Row],[FireplaceQu]]="Ex",5,IF(fun[[#This Row],[FireplaceQu]]="Gd",4,IF(fun[[#This Row],[FireplaceQu]]="TA",3,IF(fun[[#This Row],[FireplaceQu]]="Fa",2,0))))</f>
        <v>0</v>
      </c>
      <c r="BW820" t="s">
        <v>134</v>
      </c>
      <c r="BX820">
        <v>1971</v>
      </c>
      <c r="BY820" t="s">
        <v>128</v>
      </c>
      <c r="BZ820">
        <v>2</v>
      </c>
      <c r="CA820">
        <v>440</v>
      </c>
      <c r="CB820" t="s">
        <v>124</v>
      </c>
      <c r="CC820">
        <f>IF(fun[[#This Row],[GarageQual]]="Ex",5,IF(fun[[#This Row],[GarageQual]]="Gd",4,IF(fun[[#This Row],[GarageQual]]="TA",3,IF(fun[[#This Row],[GarageQual]]="Fa",2,IF(fun[[#This Row],[GarageQual]]="Po",1,0)))))</f>
        <v>3</v>
      </c>
      <c r="CD820" t="s">
        <v>124</v>
      </c>
      <c r="CE820">
        <f>IF(fun[[#This Row],[GarageCond]]="Ex",5,IF(fun[[#This Row],[GarageCond]]="Gd",4,IF(fun[[#This Row],[GarageCond]]="TA",3,IF(fun[[#This Row],[GarageCond]]="Fa",2,IF(fun[[#This Row],[GarageCond]]="Po",1,0)))))</f>
        <v>3</v>
      </c>
      <c r="CF820" t="s">
        <v>131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f>(0.5*fun[[#This Row],[WoodDeckSF]])+fun[[#This Row],[OpenPorchSF]]+(2*fun[[#This Row],[EnclosedPorch]])+(1.5*fun[[#This Row],[3SsnPorch]])+fun[[#This Row],[ScreenPorch]]</f>
        <v>0</v>
      </c>
      <c r="CM820">
        <v>0</v>
      </c>
      <c r="CN820" t="s">
        <v>109</v>
      </c>
      <c r="CO820">
        <f>IF(fun[[#This Row],[PoolQC]]="Ex",5,IF(fun[[#This Row],[PoolQC]]="Gd",4,IF(fun[[#This Row],[PoolQC]]="TA",3,IF(fun[[#This Row],[PoolQC]]="Fa",2,IF(fun[[#This Row],[PoolQC]]="Po",1,0)))))</f>
        <v>0</v>
      </c>
      <c r="CP820" t="s">
        <v>160</v>
      </c>
      <c r="CQ820" t="s">
        <v>109</v>
      </c>
      <c r="CR820">
        <v>0</v>
      </c>
      <c r="CS820">
        <v>6</v>
      </c>
      <c r="CT820">
        <v>2010</v>
      </c>
      <c r="CU820" t="s">
        <v>136</v>
      </c>
      <c r="CV820" t="s">
        <v>137</v>
      </c>
      <c r="CW820">
        <f>COUNTIF(fun[[#This Row],[Id]:[SaleCondition]],0)</f>
        <v>19</v>
      </c>
      <c r="CX820">
        <f>COUNTIF(fun[[#This Row],[Id]:[SaleCondition]],"NA")</f>
        <v>4</v>
      </c>
      <c r="CY820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820">
        <f>fun[NUM_ExCond]+fun[NUM_BsmtCond]+fun[NUM_GarCond]</f>
        <v>9</v>
      </c>
      <c r="DA8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8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</v>
      </c>
      <c r="DC820">
        <v>155000</v>
      </c>
    </row>
    <row r="821" spans="1:107" x14ac:dyDescent="0.25">
      <c r="A821">
        <v>820</v>
      </c>
      <c r="B821">
        <v>120</v>
      </c>
      <c r="C821" t="s">
        <v>107</v>
      </c>
      <c r="D821">
        <f>IF(fun[[#This Row],[MSZoning]]="RL",1,0)</f>
        <v>1</v>
      </c>
      <c r="E821">
        <f>IF(fun[[#This Row],[rl]]="RM",1,0)</f>
        <v>0</v>
      </c>
      <c r="F821">
        <f>IF(fun[[#This Row],[rm]]="RH",1,0)</f>
        <v>0</v>
      </c>
      <c r="G821">
        <f>IF(fun[[#This Row],[rh]]="C (all)",1,0)</f>
        <v>0</v>
      </c>
      <c r="H821">
        <v>44</v>
      </c>
      <c r="I821">
        <f>IF(fun[[#This Row],[LotFrontage]]="NA",0,fun[[#This Row],[LotFrontage]])</f>
        <v>44</v>
      </c>
      <c r="J821">
        <v>6371</v>
      </c>
      <c r="K821" t="s">
        <v>108</v>
      </c>
      <c r="L821" t="s">
        <v>109</v>
      </c>
      <c r="M821" t="s">
        <v>146</v>
      </c>
      <c r="N821" t="s">
        <v>111</v>
      </c>
      <c r="O821" t="s">
        <v>112</v>
      </c>
      <c r="P821" t="s">
        <v>113</v>
      </c>
      <c r="Q821" t="s">
        <v>114</v>
      </c>
      <c r="R821" t="s">
        <v>180</v>
      </c>
      <c r="S821" t="s">
        <v>116</v>
      </c>
      <c r="T821" t="s">
        <v>116</v>
      </c>
      <c r="U821" t="s">
        <v>205</v>
      </c>
      <c r="V821" t="s">
        <v>141</v>
      </c>
      <c r="W821">
        <v>7</v>
      </c>
      <c r="X821">
        <v>5</v>
      </c>
      <c r="Y821">
        <v>2009</v>
      </c>
      <c r="Z821">
        <v>2010</v>
      </c>
      <c r="AA821" t="s">
        <v>119</v>
      </c>
      <c r="AB821" t="s">
        <v>120</v>
      </c>
      <c r="AC821" t="s">
        <v>121</v>
      </c>
      <c r="AD821" t="s">
        <v>121</v>
      </c>
      <c r="AE821" t="s">
        <v>163</v>
      </c>
      <c r="AF821">
        <v>128</v>
      </c>
      <c r="AG821" t="s">
        <v>123</v>
      </c>
      <c r="AH821">
        <f>IF(fun[[#This Row],[ExterQual]]="Ex",5,IF(fun[[#This Row],[ExterQual]]="Gd",4,IF(fun[[#This Row],[ExterQual]]="TA",3,IF(fun[[#This Row],[ExterQual]]="Fa",2,1))))</f>
        <v>4</v>
      </c>
      <c r="AI821" t="s">
        <v>124</v>
      </c>
      <c r="AJ821">
        <f>IF(fun[[#This Row],[ExterCond]]="Ex",5,IF(fun[[#This Row],[ExterCond]]="Gd",4,IF(fun[[#This Row],[ExterCond]]="TA",3,IF(fun[[#This Row],[ExterCond]]="Fa",2,1))))</f>
        <v>3</v>
      </c>
      <c r="AK821" t="s">
        <v>125</v>
      </c>
      <c r="AL821" t="s">
        <v>123</v>
      </c>
      <c r="AM821">
        <f>IF(fun[[#This Row],[BsmtQual]]="Ex",5,IF(fun[[#This Row],[BsmtQual]]="Gd",4,IF(fun[[#This Row],[BsmtQual]]="TA",3,IF(fun[[#This Row],[BsmtQual]]="Fa",2,IF(fun[[#This Row],[BsmtQual]]="Po",1,0)))))</f>
        <v>4</v>
      </c>
      <c r="AN821" t="s">
        <v>124</v>
      </c>
      <c r="AO821">
        <f>IF(fun[[#This Row],[BsmtCond]]="Ex",5,IF(fun[[#This Row],[BsmtCond]]="Gd",4,IF(fun[[#This Row],[BsmtCond]]="TA",3,IF(fun[[#This Row],[BsmtCond]]="Fa",2,IF(fun[[#This Row],[BsmtCond]]="Po",1,0)))))</f>
        <v>3</v>
      </c>
      <c r="AP821" t="s">
        <v>147</v>
      </c>
      <c r="AQ821">
        <f>IF(fun[[#This Row],[BsmtExposure]]="Gd",3,IF(fun[[#This Row],[BsmtExposure]]="Av",2,IF(fun[[#This Row],[BsmtExposure]]="Mn",1,0)))</f>
        <v>1</v>
      </c>
      <c r="AR821" t="s">
        <v>127</v>
      </c>
      <c r="AS821">
        <v>733</v>
      </c>
      <c r="AT821" t="s">
        <v>128</v>
      </c>
      <c r="AU821">
        <v>0</v>
      </c>
      <c r="AV821">
        <v>625</v>
      </c>
      <c r="AW821">
        <v>1358</v>
      </c>
      <c r="AX821" t="s">
        <v>129</v>
      </c>
      <c r="AY821" t="s">
        <v>130</v>
      </c>
      <c r="AZ821">
        <f>IF(fun[[#This Row],[HeatingQC]]="Ex",5,IF(fun[[#This Row],[HeatingQC]]="Gd",4,IF(fun[[#This Row],[HeatingQC]]="TA",3,IF(fun[[#This Row],[HeatingQC]]="Fa",2,IF(fun[[#This Row],[HeatingQC]]="Po",1,0)))))</f>
        <v>5</v>
      </c>
      <c r="BA821" t="s">
        <v>131</v>
      </c>
      <c r="BB821" t="s">
        <v>132</v>
      </c>
      <c r="BC821">
        <v>1358</v>
      </c>
      <c r="BD821">
        <v>0</v>
      </c>
      <c r="BE821">
        <v>0</v>
      </c>
      <c r="BF821">
        <v>1358</v>
      </c>
      <c r="BG821">
        <f>LOG(fun[[#This Row],[GrLivArea]])</f>
        <v>3.1328997699444829</v>
      </c>
      <c r="BH821">
        <v>1</v>
      </c>
      <c r="BI821">
        <v>0</v>
      </c>
      <c r="BJ821">
        <f>fun[[#This Row],[BsmtFullBath]]+(0.5*fun[[#This Row],[BsmtHalfBath]])</f>
        <v>1</v>
      </c>
      <c r="BK821">
        <v>2</v>
      </c>
      <c r="BL821">
        <v>0</v>
      </c>
      <c r="BM821">
        <f>fun[[#This Row],[HalfBath]]+fun[[#This Row],[TOTBaseBath]]+fun[[#This Row],[FullBath]]</f>
        <v>3</v>
      </c>
      <c r="BN821">
        <v>2</v>
      </c>
      <c r="BO821">
        <v>1</v>
      </c>
      <c r="BP821" t="s">
        <v>123</v>
      </c>
      <c r="BQ821">
        <f>IF(fun[[#This Row],[KitchenQual]]="Ex",5,IF(fun[[#This Row],[KitchenQual]]="Gd",4,IF(fun[[#This Row],[KitchenQual]]="TA",3,IF(fun[[#This Row],[KitchenQual]]="Fa",2,0))))</f>
        <v>4</v>
      </c>
      <c r="BR821">
        <v>6</v>
      </c>
      <c r="BS821" t="s">
        <v>133</v>
      </c>
      <c r="BT821">
        <v>1</v>
      </c>
      <c r="BU821" t="s">
        <v>123</v>
      </c>
      <c r="BV821">
        <f>IF(fun[[#This Row],[FireplaceQu]]="Ex",5,IF(fun[[#This Row],[FireplaceQu]]="Gd",4,IF(fun[[#This Row],[FireplaceQu]]="TA",3,IF(fun[[#This Row],[FireplaceQu]]="Fa",2,0))))</f>
        <v>4</v>
      </c>
      <c r="BW821" t="s">
        <v>134</v>
      </c>
      <c r="BX821">
        <v>2010</v>
      </c>
      <c r="BY821" t="s">
        <v>135</v>
      </c>
      <c r="BZ821">
        <v>2</v>
      </c>
      <c r="CA821">
        <v>484</v>
      </c>
      <c r="CB821" t="s">
        <v>124</v>
      </c>
      <c r="CC821">
        <f>IF(fun[[#This Row],[GarageQual]]="Ex",5,IF(fun[[#This Row],[GarageQual]]="Gd",4,IF(fun[[#This Row],[GarageQual]]="TA",3,IF(fun[[#This Row],[GarageQual]]="Fa",2,IF(fun[[#This Row],[GarageQual]]="Po",1,0)))))</f>
        <v>3</v>
      </c>
      <c r="CD821" t="s">
        <v>124</v>
      </c>
      <c r="CE821">
        <f>IF(fun[[#This Row],[GarageCond]]="Ex",5,IF(fun[[#This Row],[GarageCond]]="Gd",4,IF(fun[[#This Row],[GarageCond]]="TA",3,IF(fun[[#This Row],[GarageCond]]="Fa",2,IF(fun[[#This Row],[GarageCond]]="Po",1,0)))))</f>
        <v>3</v>
      </c>
      <c r="CF821" t="s">
        <v>131</v>
      </c>
      <c r="CG821">
        <v>192</v>
      </c>
      <c r="CH821">
        <v>35</v>
      </c>
      <c r="CI821">
        <v>0</v>
      </c>
      <c r="CJ821">
        <v>0</v>
      </c>
      <c r="CK821">
        <v>0</v>
      </c>
      <c r="CL821">
        <f>(0.5*fun[[#This Row],[WoodDeckSF]])+fun[[#This Row],[OpenPorchSF]]+(2*fun[[#This Row],[EnclosedPorch]])+(1.5*fun[[#This Row],[3SsnPorch]])+fun[[#This Row],[ScreenPorch]]</f>
        <v>131</v>
      </c>
      <c r="CM821">
        <v>0</v>
      </c>
      <c r="CN821" t="s">
        <v>109</v>
      </c>
      <c r="CO821">
        <f>IF(fun[[#This Row],[PoolQC]]="Ex",5,IF(fun[[#This Row],[PoolQC]]="Gd",4,IF(fun[[#This Row],[PoolQC]]="TA",3,IF(fun[[#This Row],[PoolQC]]="Fa",2,IF(fun[[#This Row],[PoolQC]]="Po",1,0)))))</f>
        <v>0</v>
      </c>
      <c r="CP821" t="s">
        <v>109</v>
      </c>
      <c r="CQ821" t="s">
        <v>109</v>
      </c>
      <c r="CR821">
        <v>0</v>
      </c>
      <c r="CS821">
        <v>6</v>
      </c>
      <c r="CT821">
        <v>2010</v>
      </c>
      <c r="CU821" t="s">
        <v>184</v>
      </c>
      <c r="CV821" t="s">
        <v>185</v>
      </c>
      <c r="CW821">
        <f>COUNTIF(fun[[#This Row],[Id]:[SaleCondition]],0)</f>
        <v>14</v>
      </c>
      <c r="CX821">
        <f>COUNTIF(fun[[#This Row],[Id]:[SaleCondition]],"NA")</f>
        <v>4</v>
      </c>
      <c r="CY821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821">
        <f>fun[NUM_ExCond]+fun[NUM_BsmtCond]+fun[NUM_GarCond]</f>
        <v>9</v>
      </c>
      <c r="DA8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8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821">
        <v>224000</v>
      </c>
    </row>
    <row r="822" spans="1:107" x14ac:dyDescent="0.25">
      <c r="A822">
        <v>821</v>
      </c>
      <c r="B822">
        <v>60</v>
      </c>
      <c r="C822" t="s">
        <v>107</v>
      </c>
      <c r="D822">
        <f>IF(fun[[#This Row],[MSZoning]]="RL",1,0)</f>
        <v>1</v>
      </c>
      <c r="E822">
        <f>IF(fun[[#This Row],[rl]]="RM",1,0)</f>
        <v>0</v>
      </c>
      <c r="F822">
        <f>IF(fun[[#This Row],[rm]]="RH",1,0)</f>
        <v>0</v>
      </c>
      <c r="G822">
        <f>IF(fun[[#This Row],[rh]]="C (all)",1,0)</f>
        <v>0</v>
      </c>
      <c r="H822">
        <v>72</v>
      </c>
      <c r="I822">
        <f>IF(fun[[#This Row],[LotFrontage]]="NA",0,fun[[#This Row],[LotFrontage]])</f>
        <v>72</v>
      </c>
      <c r="J822">
        <v>7226</v>
      </c>
      <c r="K822" t="s">
        <v>108</v>
      </c>
      <c r="L822" t="s">
        <v>109</v>
      </c>
      <c r="M822" t="s">
        <v>146</v>
      </c>
      <c r="N822" t="s">
        <v>111</v>
      </c>
      <c r="O822" t="s">
        <v>112</v>
      </c>
      <c r="P822" t="s">
        <v>192</v>
      </c>
      <c r="Q822" t="s">
        <v>114</v>
      </c>
      <c r="R822" t="s">
        <v>115</v>
      </c>
      <c r="S822" t="s">
        <v>116</v>
      </c>
      <c r="T822" t="s">
        <v>116</v>
      </c>
      <c r="U822" t="s">
        <v>117</v>
      </c>
      <c r="V822" t="s">
        <v>118</v>
      </c>
      <c r="W822">
        <v>7</v>
      </c>
      <c r="X822">
        <v>5</v>
      </c>
      <c r="Y822">
        <v>2003</v>
      </c>
      <c r="Z822">
        <v>2003</v>
      </c>
      <c r="AA822" t="s">
        <v>119</v>
      </c>
      <c r="AB822" t="s">
        <v>120</v>
      </c>
      <c r="AC822" t="s">
        <v>121</v>
      </c>
      <c r="AD822" t="s">
        <v>121</v>
      </c>
      <c r="AE822" t="s">
        <v>143</v>
      </c>
      <c r="AF822">
        <v>0</v>
      </c>
      <c r="AG822" t="s">
        <v>123</v>
      </c>
      <c r="AH822">
        <f>IF(fun[[#This Row],[ExterQual]]="Ex",5,IF(fun[[#This Row],[ExterQual]]="Gd",4,IF(fun[[#This Row],[ExterQual]]="TA",3,IF(fun[[#This Row],[ExterQual]]="Fa",2,1))))</f>
        <v>4</v>
      </c>
      <c r="AI822" t="s">
        <v>124</v>
      </c>
      <c r="AJ822">
        <f>IF(fun[[#This Row],[ExterCond]]="Ex",5,IF(fun[[#This Row],[ExterCond]]="Gd",4,IF(fun[[#This Row],[ExterCond]]="TA",3,IF(fun[[#This Row],[ExterCond]]="Fa",2,1))))</f>
        <v>3</v>
      </c>
      <c r="AK822" t="s">
        <v>125</v>
      </c>
      <c r="AL822" t="s">
        <v>123</v>
      </c>
      <c r="AM822">
        <f>IF(fun[[#This Row],[BsmtQual]]="Ex",5,IF(fun[[#This Row],[BsmtQual]]="Gd",4,IF(fun[[#This Row],[BsmtQual]]="TA",3,IF(fun[[#This Row],[BsmtQual]]="Fa",2,IF(fun[[#This Row],[BsmtQual]]="Po",1,0)))))</f>
        <v>4</v>
      </c>
      <c r="AN822" t="s">
        <v>124</v>
      </c>
      <c r="AO822">
        <f>IF(fun[[#This Row],[BsmtCond]]="Ex",5,IF(fun[[#This Row],[BsmtCond]]="Gd",4,IF(fun[[#This Row],[BsmtCond]]="TA",3,IF(fun[[#This Row],[BsmtCond]]="Fa",2,IF(fun[[#This Row],[BsmtCond]]="Po",1,0)))))</f>
        <v>3</v>
      </c>
      <c r="AP822" t="s">
        <v>126</v>
      </c>
      <c r="AQ822">
        <f>IF(fun[[#This Row],[BsmtExposure]]="Gd",3,IF(fun[[#This Row],[BsmtExposure]]="Av",2,IF(fun[[#This Row],[BsmtExposure]]="Mn",1,0)))</f>
        <v>0</v>
      </c>
      <c r="AR822" t="s">
        <v>128</v>
      </c>
      <c r="AS822">
        <v>0</v>
      </c>
      <c r="AT822" t="s">
        <v>128</v>
      </c>
      <c r="AU822">
        <v>0</v>
      </c>
      <c r="AV822">
        <v>798</v>
      </c>
      <c r="AW822">
        <v>798</v>
      </c>
      <c r="AX822" t="s">
        <v>129</v>
      </c>
      <c r="AY822" t="s">
        <v>130</v>
      </c>
      <c r="AZ822">
        <f>IF(fun[[#This Row],[HeatingQC]]="Ex",5,IF(fun[[#This Row],[HeatingQC]]="Gd",4,IF(fun[[#This Row],[HeatingQC]]="TA",3,IF(fun[[#This Row],[HeatingQC]]="Fa",2,IF(fun[[#This Row],[HeatingQC]]="Po",1,0)))))</f>
        <v>5</v>
      </c>
      <c r="BA822" t="s">
        <v>131</v>
      </c>
      <c r="BB822" t="s">
        <v>132</v>
      </c>
      <c r="BC822">
        <v>798</v>
      </c>
      <c r="BD822">
        <v>842</v>
      </c>
      <c r="BE822">
        <v>0</v>
      </c>
      <c r="BF822">
        <v>1640</v>
      </c>
      <c r="BG822">
        <f>LOG(fun[[#This Row],[GrLivArea]])</f>
        <v>3.214843848047698</v>
      </c>
      <c r="BH822">
        <v>0</v>
      </c>
      <c r="BI822">
        <v>0</v>
      </c>
      <c r="BJ822">
        <f>fun[[#This Row],[BsmtFullBath]]+(0.5*fun[[#This Row],[BsmtHalfBath]])</f>
        <v>0</v>
      </c>
      <c r="BK822">
        <v>2</v>
      </c>
      <c r="BL822">
        <v>1</v>
      </c>
      <c r="BM822">
        <f>fun[[#This Row],[HalfBath]]+fun[[#This Row],[TOTBaseBath]]+fun[[#This Row],[FullBath]]</f>
        <v>3</v>
      </c>
      <c r="BN822">
        <v>3</v>
      </c>
      <c r="BO822">
        <v>1</v>
      </c>
      <c r="BP822" t="s">
        <v>123</v>
      </c>
      <c r="BQ822">
        <f>IF(fun[[#This Row],[KitchenQual]]="Ex",5,IF(fun[[#This Row],[KitchenQual]]="Gd",4,IF(fun[[#This Row],[KitchenQual]]="TA",3,IF(fun[[#This Row],[KitchenQual]]="Fa",2,0))))</f>
        <v>4</v>
      </c>
      <c r="BR822">
        <v>6</v>
      </c>
      <c r="BS822" t="s">
        <v>133</v>
      </c>
      <c r="BT822">
        <v>0</v>
      </c>
      <c r="BU822" t="s">
        <v>109</v>
      </c>
      <c r="BV822">
        <f>IF(fun[[#This Row],[FireplaceQu]]="Ex",5,IF(fun[[#This Row],[FireplaceQu]]="Gd",4,IF(fun[[#This Row],[FireplaceQu]]="TA",3,IF(fun[[#This Row],[FireplaceQu]]="Fa",2,0))))</f>
        <v>0</v>
      </c>
      <c r="BW822" t="s">
        <v>134</v>
      </c>
      <c r="BX822">
        <v>2003</v>
      </c>
      <c r="BY822" t="s">
        <v>135</v>
      </c>
      <c r="BZ822">
        <v>2</v>
      </c>
      <c r="CA822">
        <v>595</v>
      </c>
      <c r="CB822" t="s">
        <v>124</v>
      </c>
      <c r="CC822">
        <f>IF(fun[[#This Row],[GarageQual]]="Ex",5,IF(fun[[#This Row],[GarageQual]]="Gd",4,IF(fun[[#This Row],[GarageQual]]="TA",3,IF(fun[[#This Row],[GarageQual]]="Fa",2,IF(fun[[#This Row],[GarageQual]]="Po",1,0)))))</f>
        <v>3</v>
      </c>
      <c r="CD822" t="s">
        <v>124</v>
      </c>
      <c r="CE822">
        <f>IF(fun[[#This Row],[GarageCond]]="Ex",5,IF(fun[[#This Row],[GarageCond]]="Gd",4,IF(fun[[#This Row],[GarageCond]]="TA",3,IF(fun[[#This Row],[GarageCond]]="Fa",2,IF(fun[[#This Row],[GarageCond]]="Po",1,0)))))</f>
        <v>3</v>
      </c>
      <c r="CF822" t="s">
        <v>131</v>
      </c>
      <c r="CG822">
        <v>0</v>
      </c>
      <c r="CH822">
        <v>45</v>
      </c>
      <c r="CI822">
        <v>0</v>
      </c>
      <c r="CJ822">
        <v>0</v>
      </c>
      <c r="CK822">
        <v>0</v>
      </c>
      <c r="CL822">
        <f>(0.5*fun[[#This Row],[WoodDeckSF]])+fun[[#This Row],[OpenPorchSF]]+(2*fun[[#This Row],[EnclosedPorch]])+(1.5*fun[[#This Row],[3SsnPorch]])+fun[[#This Row],[ScreenPorch]]</f>
        <v>45</v>
      </c>
      <c r="CM822">
        <v>0</v>
      </c>
      <c r="CN822" t="s">
        <v>109</v>
      </c>
      <c r="CO822">
        <f>IF(fun[[#This Row],[PoolQC]]="Ex",5,IF(fun[[#This Row],[PoolQC]]="Gd",4,IF(fun[[#This Row],[PoolQC]]="TA",3,IF(fun[[#This Row],[PoolQC]]="Fa",2,IF(fun[[#This Row],[PoolQC]]="Po",1,0)))))</f>
        <v>0</v>
      </c>
      <c r="CP822" t="s">
        <v>109</v>
      </c>
      <c r="CQ822" t="s">
        <v>109</v>
      </c>
      <c r="CR822">
        <v>0</v>
      </c>
      <c r="CS822">
        <v>6</v>
      </c>
      <c r="CT822">
        <v>2008</v>
      </c>
      <c r="CU822" t="s">
        <v>136</v>
      </c>
      <c r="CV822" t="s">
        <v>137</v>
      </c>
      <c r="CW822">
        <f>COUNTIF(fun[[#This Row],[Id]:[SaleCondition]],0)</f>
        <v>20</v>
      </c>
      <c r="CX822">
        <f>COUNTIF(fun[[#This Row],[Id]:[SaleCondition]],"NA")</f>
        <v>5</v>
      </c>
      <c r="CY82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822">
        <f>fun[NUM_ExCond]+fun[NUM_BsmtCond]+fun[NUM_GarCond]</f>
        <v>9</v>
      </c>
      <c r="DA8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8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822">
        <v>183000</v>
      </c>
    </row>
    <row r="823" spans="1:107" x14ac:dyDescent="0.25">
      <c r="A823">
        <v>822</v>
      </c>
      <c r="B823">
        <v>20</v>
      </c>
      <c r="C823" t="s">
        <v>168</v>
      </c>
      <c r="D823">
        <f>IF(fun[[#This Row],[MSZoning]]="RL",1,0)</f>
        <v>0</v>
      </c>
      <c r="E823">
        <f>IF(fun[[#This Row],[rl]]="RM",1,0)</f>
        <v>0</v>
      </c>
      <c r="F823">
        <f>IF(fun[[#This Row],[rm]]="RH",1,0)</f>
        <v>0</v>
      </c>
      <c r="G823">
        <f>IF(fun[[#This Row],[rh]]="C (all)",1,0)</f>
        <v>0</v>
      </c>
      <c r="H823">
        <v>60</v>
      </c>
      <c r="I823">
        <f>IF(fun[[#This Row],[LotFrontage]]="NA",0,fun[[#This Row],[LotFrontage]])</f>
        <v>60</v>
      </c>
      <c r="J823">
        <v>6000</v>
      </c>
      <c r="K823" t="s">
        <v>108</v>
      </c>
      <c r="L823" t="s">
        <v>108</v>
      </c>
      <c r="M823" t="s">
        <v>110</v>
      </c>
      <c r="N823" t="s">
        <v>201</v>
      </c>
      <c r="O823" t="s">
        <v>112</v>
      </c>
      <c r="P823" t="s">
        <v>113</v>
      </c>
      <c r="Q823" t="s">
        <v>220</v>
      </c>
      <c r="R823" t="s">
        <v>169</v>
      </c>
      <c r="S823" t="s">
        <v>116</v>
      </c>
      <c r="T823" t="s">
        <v>116</v>
      </c>
      <c r="U823" t="s">
        <v>175</v>
      </c>
      <c r="V823" t="s">
        <v>141</v>
      </c>
      <c r="W823">
        <v>4</v>
      </c>
      <c r="X823">
        <v>4</v>
      </c>
      <c r="Y823">
        <v>1953</v>
      </c>
      <c r="Z823">
        <v>1953</v>
      </c>
      <c r="AA823" t="s">
        <v>119</v>
      </c>
      <c r="AB823" t="s">
        <v>120</v>
      </c>
      <c r="AC823" t="s">
        <v>142</v>
      </c>
      <c r="AD823" t="s">
        <v>142</v>
      </c>
      <c r="AE823" t="s">
        <v>143</v>
      </c>
      <c r="AF823">
        <v>0</v>
      </c>
      <c r="AG823" t="s">
        <v>173</v>
      </c>
      <c r="AH823">
        <f>IF(fun[[#This Row],[ExterQual]]="Ex",5,IF(fun[[#This Row],[ExterQual]]="Gd",4,IF(fun[[#This Row],[ExterQual]]="TA",3,IF(fun[[#This Row],[ExterQual]]="Fa",2,1))))</f>
        <v>2</v>
      </c>
      <c r="AI823" t="s">
        <v>124</v>
      </c>
      <c r="AJ823">
        <f>IF(fun[[#This Row],[ExterCond]]="Ex",5,IF(fun[[#This Row],[ExterCond]]="Gd",4,IF(fun[[#This Row],[ExterCond]]="TA",3,IF(fun[[#This Row],[ExterCond]]="Fa",2,1))))</f>
        <v>3</v>
      </c>
      <c r="AK823" t="s">
        <v>144</v>
      </c>
      <c r="AL823" t="s">
        <v>173</v>
      </c>
      <c r="AM823">
        <f>IF(fun[[#This Row],[BsmtQual]]="Ex",5,IF(fun[[#This Row],[BsmtQual]]="Gd",4,IF(fun[[#This Row],[BsmtQual]]="TA",3,IF(fun[[#This Row],[BsmtQual]]="Fa",2,IF(fun[[#This Row],[BsmtQual]]="Po",1,0)))))</f>
        <v>2</v>
      </c>
      <c r="AN823" t="s">
        <v>124</v>
      </c>
      <c r="AO823">
        <f>IF(fun[[#This Row],[BsmtCond]]="Ex",5,IF(fun[[#This Row],[BsmtCond]]="Gd",4,IF(fun[[#This Row],[BsmtCond]]="TA",3,IF(fun[[#This Row],[BsmtCond]]="Fa",2,IF(fun[[#This Row],[BsmtCond]]="Po",1,0)))))</f>
        <v>3</v>
      </c>
      <c r="AP823" t="s">
        <v>126</v>
      </c>
      <c r="AQ823">
        <f>IF(fun[[#This Row],[BsmtExposure]]="Gd",3,IF(fun[[#This Row],[BsmtExposure]]="Av",2,IF(fun[[#This Row],[BsmtExposure]]="Mn",1,0)))</f>
        <v>0</v>
      </c>
      <c r="AR823" t="s">
        <v>128</v>
      </c>
      <c r="AS823">
        <v>0</v>
      </c>
      <c r="AT823" t="s">
        <v>128</v>
      </c>
      <c r="AU823">
        <v>0</v>
      </c>
      <c r="AV823">
        <v>936</v>
      </c>
      <c r="AW823">
        <v>936</v>
      </c>
      <c r="AX823" t="s">
        <v>129</v>
      </c>
      <c r="AY823" t="s">
        <v>124</v>
      </c>
      <c r="AZ823">
        <f>IF(fun[[#This Row],[HeatingQC]]="Ex",5,IF(fun[[#This Row],[HeatingQC]]="Gd",4,IF(fun[[#This Row],[HeatingQC]]="TA",3,IF(fun[[#This Row],[HeatingQC]]="Fa",2,IF(fun[[#This Row],[HeatingQC]]="Po",1,0)))))</f>
        <v>3</v>
      </c>
      <c r="BA823" t="s">
        <v>203</v>
      </c>
      <c r="BB823" t="s">
        <v>132</v>
      </c>
      <c r="BC823">
        <v>936</v>
      </c>
      <c r="BD823">
        <v>0</v>
      </c>
      <c r="BE823">
        <v>0</v>
      </c>
      <c r="BF823">
        <v>936</v>
      </c>
      <c r="BG823">
        <f>LOG(fun[[#This Row],[GrLivArea]])</f>
        <v>2.971275848738105</v>
      </c>
      <c r="BH823">
        <v>0</v>
      </c>
      <c r="BI823">
        <v>0</v>
      </c>
      <c r="BJ823">
        <f>fun[[#This Row],[BsmtFullBath]]+(0.5*fun[[#This Row],[BsmtHalfBath]])</f>
        <v>0</v>
      </c>
      <c r="BK823">
        <v>1</v>
      </c>
      <c r="BL823">
        <v>0</v>
      </c>
      <c r="BM823">
        <f>fun[[#This Row],[HalfBath]]+fun[[#This Row],[TOTBaseBath]]+fun[[#This Row],[FullBath]]</f>
        <v>1</v>
      </c>
      <c r="BN823">
        <v>2</v>
      </c>
      <c r="BO823">
        <v>1</v>
      </c>
      <c r="BP823" t="s">
        <v>124</v>
      </c>
      <c r="BQ823">
        <f>IF(fun[[#This Row],[KitchenQual]]="Ex",5,IF(fun[[#This Row],[KitchenQual]]="Gd",4,IF(fun[[#This Row],[KitchenQual]]="TA",3,IF(fun[[#This Row],[KitchenQual]]="Fa",2,0))))</f>
        <v>3</v>
      </c>
      <c r="BR823">
        <v>4</v>
      </c>
      <c r="BS823" t="s">
        <v>250</v>
      </c>
      <c r="BT823">
        <v>0</v>
      </c>
      <c r="BU823" t="s">
        <v>109</v>
      </c>
      <c r="BV823">
        <f>IF(fun[[#This Row],[FireplaceQu]]="Ex",5,IF(fun[[#This Row],[FireplaceQu]]="Gd",4,IF(fun[[#This Row],[FireplaceQu]]="TA",3,IF(fun[[#This Row],[FireplaceQu]]="Fa",2,0))))</f>
        <v>0</v>
      </c>
      <c r="BW823" t="s">
        <v>153</v>
      </c>
      <c r="BX823">
        <v>1974</v>
      </c>
      <c r="BY823" t="s">
        <v>128</v>
      </c>
      <c r="BZ823">
        <v>2</v>
      </c>
      <c r="CA823">
        <v>576</v>
      </c>
      <c r="CB823" t="s">
        <v>124</v>
      </c>
      <c r="CC823">
        <f>IF(fun[[#This Row],[GarageQual]]="Ex",5,IF(fun[[#This Row],[GarageQual]]="Gd",4,IF(fun[[#This Row],[GarageQual]]="TA",3,IF(fun[[#This Row],[GarageQual]]="Fa",2,IF(fun[[#This Row],[GarageQual]]="Po",1,0)))))</f>
        <v>3</v>
      </c>
      <c r="CD823" t="s">
        <v>124</v>
      </c>
      <c r="CE823">
        <f>IF(fun[[#This Row],[GarageCond]]="Ex",5,IF(fun[[#This Row],[GarageCond]]="Gd",4,IF(fun[[#This Row],[GarageCond]]="TA",3,IF(fun[[#This Row],[GarageCond]]="Fa",2,IF(fun[[#This Row],[GarageCond]]="Po",1,0)))))</f>
        <v>3</v>
      </c>
      <c r="CF823" t="s">
        <v>131</v>
      </c>
      <c r="CG823">
        <v>0</v>
      </c>
      <c r="CH823">
        <v>32</v>
      </c>
      <c r="CI823">
        <v>112</v>
      </c>
      <c r="CJ823">
        <v>0</v>
      </c>
      <c r="CK823">
        <v>0</v>
      </c>
      <c r="CL823">
        <f>(0.5*fun[[#This Row],[WoodDeckSF]])+fun[[#This Row],[OpenPorchSF]]+(2*fun[[#This Row],[EnclosedPorch]])+(1.5*fun[[#This Row],[3SsnPorch]])+fun[[#This Row],[ScreenPorch]]</f>
        <v>256</v>
      </c>
      <c r="CM823">
        <v>0</v>
      </c>
      <c r="CN823" t="s">
        <v>109</v>
      </c>
      <c r="CO823">
        <f>IF(fun[[#This Row],[PoolQC]]="Ex",5,IF(fun[[#This Row],[PoolQC]]="Gd",4,IF(fun[[#This Row],[PoolQC]]="TA",3,IF(fun[[#This Row],[PoolQC]]="Fa",2,IF(fun[[#This Row],[PoolQC]]="Po",1,0)))))</f>
        <v>0</v>
      </c>
      <c r="CP823" t="s">
        <v>109</v>
      </c>
      <c r="CQ823" t="s">
        <v>109</v>
      </c>
      <c r="CR823">
        <v>0</v>
      </c>
      <c r="CS823">
        <v>2</v>
      </c>
      <c r="CT823">
        <v>2009</v>
      </c>
      <c r="CU823" t="s">
        <v>136</v>
      </c>
      <c r="CV823" t="s">
        <v>137</v>
      </c>
      <c r="CW823">
        <f>COUNTIF(fun[[#This Row],[Id]:[SaleCondition]],0)</f>
        <v>22</v>
      </c>
      <c r="CX823">
        <f>COUNTIF(fun[[#This Row],[Id]:[SaleCondition]],"NA")</f>
        <v>4</v>
      </c>
      <c r="CY823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823">
        <f>fun[NUM_ExCond]+fun[NUM_BsmtCond]+fun[NUM_GarCond]</f>
        <v>9</v>
      </c>
      <c r="DA8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8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37.5</v>
      </c>
      <c r="DC823">
        <v>93000</v>
      </c>
    </row>
    <row r="824" spans="1:107" x14ac:dyDescent="0.25">
      <c r="A824">
        <v>823</v>
      </c>
      <c r="B824">
        <v>60</v>
      </c>
      <c r="C824" t="s">
        <v>107</v>
      </c>
      <c r="D824">
        <f>IF(fun[[#This Row],[MSZoning]]="RL",1,0)</f>
        <v>1</v>
      </c>
      <c r="E824">
        <f>IF(fun[[#This Row],[rl]]="RM",1,0)</f>
        <v>0</v>
      </c>
      <c r="F824">
        <f>IF(fun[[#This Row],[rm]]="RH",1,0)</f>
        <v>0</v>
      </c>
      <c r="G824">
        <f>IF(fun[[#This Row],[rh]]="C (all)",1,0)</f>
        <v>0</v>
      </c>
      <c r="H824" t="s">
        <v>109</v>
      </c>
      <c r="I824">
        <f>IF(fun[[#This Row],[LotFrontage]]="NA",0,fun[[#This Row],[LotFrontage]])</f>
        <v>0</v>
      </c>
      <c r="J824">
        <v>12394</v>
      </c>
      <c r="K824" t="s">
        <v>108</v>
      </c>
      <c r="L824" t="s">
        <v>109</v>
      </c>
      <c r="M824" t="s">
        <v>146</v>
      </c>
      <c r="N824" t="s">
        <v>111</v>
      </c>
      <c r="O824" t="s">
        <v>112</v>
      </c>
      <c r="P824" t="s">
        <v>148</v>
      </c>
      <c r="Q824" t="s">
        <v>114</v>
      </c>
      <c r="R824" t="s">
        <v>219</v>
      </c>
      <c r="S824" t="s">
        <v>116</v>
      </c>
      <c r="T824" t="s">
        <v>116</v>
      </c>
      <c r="U824" t="s">
        <v>117</v>
      </c>
      <c r="V824" t="s">
        <v>118</v>
      </c>
      <c r="W824">
        <v>7</v>
      </c>
      <c r="X824">
        <v>5</v>
      </c>
      <c r="Y824">
        <v>2003</v>
      </c>
      <c r="Z824">
        <v>2003</v>
      </c>
      <c r="AA824" t="s">
        <v>119</v>
      </c>
      <c r="AB824" t="s">
        <v>120</v>
      </c>
      <c r="AC824" t="s">
        <v>121</v>
      </c>
      <c r="AD824" t="s">
        <v>121</v>
      </c>
      <c r="AE824" t="s">
        <v>143</v>
      </c>
      <c r="AF824">
        <v>0</v>
      </c>
      <c r="AG824" t="s">
        <v>123</v>
      </c>
      <c r="AH824">
        <f>IF(fun[[#This Row],[ExterQual]]="Ex",5,IF(fun[[#This Row],[ExterQual]]="Gd",4,IF(fun[[#This Row],[ExterQual]]="TA",3,IF(fun[[#This Row],[ExterQual]]="Fa",2,1))))</f>
        <v>4</v>
      </c>
      <c r="AI824" t="s">
        <v>124</v>
      </c>
      <c r="AJ824">
        <f>IF(fun[[#This Row],[ExterCond]]="Ex",5,IF(fun[[#This Row],[ExterCond]]="Gd",4,IF(fun[[#This Row],[ExterCond]]="TA",3,IF(fun[[#This Row],[ExterCond]]="Fa",2,1))))</f>
        <v>3</v>
      </c>
      <c r="AK824" t="s">
        <v>125</v>
      </c>
      <c r="AL824" t="s">
        <v>123</v>
      </c>
      <c r="AM824">
        <f>IF(fun[[#This Row],[BsmtQual]]="Ex",5,IF(fun[[#This Row],[BsmtQual]]="Gd",4,IF(fun[[#This Row],[BsmtQual]]="TA",3,IF(fun[[#This Row],[BsmtQual]]="Fa",2,IF(fun[[#This Row],[BsmtQual]]="Po",1,0)))))</f>
        <v>4</v>
      </c>
      <c r="AN824" t="s">
        <v>124</v>
      </c>
      <c r="AO824">
        <f>IF(fun[[#This Row],[BsmtCond]]="Ex",5,IF(fun[[#This Row],[BsmtCond]]="Gd",4,IF(fun[[#This Row],[BsmtCond]]="TA",3,IF(fun[[#This Row],[BsmtCond]]="Fa",2,IF(fun[[#This Row],[BsmtCond]]="Po",1,0)))))</f>
        <v>3</v>
      </c>
      <c r="AP824" t="s">
        <v>123</v>
      </c>
      <c r="AQ824">
        <f>IF(fun[[#This Row],[BsmtExposure]]="Gd",3,IF(fun[[#This Row],[BsmtExposure]]="Av",2,IF(fun[[#This Row],[BsmtExposure]]="Mn",1,0)))</f>
        <v>3</v>
      </c>
      <c r="AR824" t="s">
        <v>128</v>
      </c>
      <c r="AS824">
        <v>0</v>
      </c>
      <c r="AT824" t="s">
        <v>128</v>
      </c>
      <c r="AU824">
        <v>0</v>
      </c>
      <c r="AV824">
        <v>847</v>
      </c>
      <c r="AW824">
        <v>847</v>
      </c>
      <c r="AX824" t="s">
        <v>129</v>
      </c>
      <c r="AY824" t="s">
        <v>130</v>
      </c>
      <c r="AZ824">
        <f>IF(fun[[#This Row],[HeatingQC]]="Ex",5,IF(fun[[#This Row],[HeatingQC]]="Gd",4,IF(fun[[#This Row],[HeatingQC]]="TA",3,IF(fun[[#This Row],[HeatingQC]]="Fa",2,IF(fun[[#This Row],[HeatingQC]]="Po",1,0)))))</f>
        <v>5</v>
      </c>
      <c r="BA824" t="s">
        <v>131</v>
      </c>
      <c r="BB824" t="s">
        <v>132</v>
      </c>
      <c r="BC824">
        <v>847</v>
      </c>
      <c r="BD824">
        <v>886</v>
      </c>
      <c r="BE824">
        <v>0</v>
      </c>
      <c r="BF824">
        <v>1733</v>
      </c>
      <c r="BG824">
        <f>LOG(fun[[#This Row],[GrLivArea]])</f>
        <v>3.2387985627139169</v>
      </c>
      <c r="BH824">
        <v>0</v>
      </c>
      <c r="BI824">
        <v>0</v>
      </c>
      <c r="BJ824">
        <f>fun[[#This Row],[BsmtFullBath]]+(0.5*fun[[#This Row],[BsmtHalfBath]])</f>
        <v>0</v>
      </c>
      <c r="BK824">
        <v>2</v>
      </c>
      <c r="BL824">
        <v>1</v>
      </c>
      <c r="BM824">
        <f>fun[[#This Row],[HalfBath]]+fun[[#This Row],[TOTBaseBath]]+fun[[#This Row],[FullBath]]</f>
        <v>3</v>
      </c>
      <c r="BN824">
        <v>3</v>
      </c>
      <c r="BO824">
        <v>1</v>
      </c>
      <c r="BP824" t="s">
        <v>123</v>
      </c>
      <c r="BQ824">
        <f>IF(fun[[#This Row],[KitchenQual]]="Ex",5,IF(fun[[#This Row],[KitchenQual]]="Gd",4,IF(fun[[#This Row],[KitchenQual]]="TA",3,IF(fun[[#This Row],[KitchenQual]]="Fa",2,0))))</f>
        <v>4</v>
      </c>
      <c r="BR824">
        <v>7</v>
      </c>
      <c r="BS824" t="s">
        <v>133</v>
      </c>
      <c r="BT824">
        <v>1</v>
      </c>
      <c r="BU824" t="s">
        <v>123</v>
      </c>
      <c r="BV824">
        <f>IF(fun[[#This Row],[FireplaceQu]]="Ex",5,IF(fun[[#This Row],[FireplaceQu]]="Gd",4,IF(fun[[#This Row],[FireplaceQu]]="TA",3,IF(fun[[#This Row],[FireplaceQu]]="Fa",2,0))))</f>
        <v>4</v>
      </c>
      <c r="BW824" t="s">
        <v>182</v>
      </c>
      <c r="BX824">
        <v>2003</v>
      </c>
      <c r="BY824" t="s">
        <v>183</v>
      </c>
      <c r="BZ824">
        <v>2</v>
      </c>
      <c r="CA824">
        <v>433</v>
      </c>
      <c r="CB824" t="s">
        <v>124</v>
      </c>
      <c r="CC824">
        <f>IF(fun[[#This Row],[GarageQual]]="Ex",5,IF(fun[[#This Row],[GarageQual]]="Gd",4,IF(fun[[#This Row],[GarageQual]]="TA",3,IF(fun[[#This Row],[GarageQual]]="Fa",2,IF(fun[[#This Row],[GarageQual]]="Po",1,0)))))</f>
        <v>3</v>
      </c>
      <c r="CD824" t="s">
        <v>124</v>
      </c>
      <c r="CE824">
        <f>IF(fun[[#This Row],[GarageCond]]="Ex",5,IF(fun[[#This Row],[GarageCond]]="Gd",4,IF(fun[[#This Row],[GarageCond]]="TA",3,IF(fun[[#This Row],[GarageCond]]="Fa",2,IF(fun[[#This Row],[GarageCond]]="Po",1,0)))))</f>
        <v>3</v>
      </c>
      <c r="CF824" t="s">
        <v>131</v>
      </c>
      <c r="CG824">
        <v>100</v>
      </c>
      <c r="CH824">
        <v>48</v>
      </c>
      <c r="CI824">
        <v>0</v>
      </c>
      <c r="CJ824">
        <v>0</v>
      </c>
      <c r="CK824">
        <v>0</v>
      </c>
      <c r="CL824">
        <f>(0.5*fun[[#This Row],[WoodDeckSF]])+fun[[#This Row],[OpenPorchSF]]+(2*fun[[#This Row],[EnclosedPorch]])+(1.5*fun[[#This Row],[3SsnPorch]])+fun[[#This Row],[ScreenPorch]]</f>
        <v>98</v>
      </c>
      <c r="CM824">
        <v>0</v>
      </c>
      <c r="CN824" t="s">
        <v>109</v>
      </c>
      <c r="CO824">
        <f>IF(fun[[#This Row],[PoolQC]]="Ex",5,IF(fun[[#This Row],[PoolQC]]="Gd",4,IF(fun[[#This Row],[PoolQC]]="TA",3,IF(fun[[#This Row],[PoolQC]]="Fa",2,IF(fun[[#This Row],[PoolQC]]="Po",1,0)))))</f>
        <v>0</v>
      </c>
      <c r="CP824" t="s">
        <v>109</v>
      </c>
      <c r="CQ824" t="s">
        <v>109</v>
      </c>
      <c r="CR824">
        <v>0</v>
      </c>
      <c r="CS824">
        <v>10</v>
      </c>
      <c r="CT824">
        <v>2007</v>
      </c>
      <c r="CU824" t="s">
        <v>136</v>
      </c>
      <c r="CV824" t="s">
        <v>245</v>
      </c>
      <c r="CW824">
        <f>COUNTIF(fun[[#This Row],[Id]:[SaleCondition]],0)</f>
        <v>17</v>
      </c>
      <c r="CX824">
        <f>COUNTIF(fun[[#This Row],[Id]:[SaleCondition]],"NA")</f>
        <v>5</v>
      </c>
      <c r="CY82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824">
        <f>fun[NUM_ExCond]+fun[NUM_BsmtCond]+fun[NUM_GarCond]</f>
        <v>9</v>
      </c>
      <c r="DA8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8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824">
        <v>225000</v>
      </c>
    </row>
    <row r="825" spans="1:107" x14ac:dyDescent="0.25">
      <c r="A825">
        <v>824</v>
      </c>
      <c r="B825">
        <v>50</v>
      </c>
      <c r="C825" t="s">
        <v>107</v>
      </c>
      <c r="D825">
        <f>IF(fun[[#This Row],[MSZoning]]="RL",1,0)</f>
        <v>1</v>
      </c>
      <c r="E825">
        <f>IF(fun[[#This Row],[rl]]="RM",1,0)</f>
        <v>0</v>
      </c>
      <c r="F825">
        <f>IF(fun[[#This Row],[rm]]="RH",1,0)</f>
        <v>0</v>
      </c>
      <c r="G825">
        <f>IF(fun[[#This Row],[rh]]="C (all)",1,0)</f>
        <v>0</v>
      </c>
      <c r="H825">
        <v>60</v>
      </c>
      <c r="I825">
        <f>IF(fun[[#This Row],[LotFrontage]]="NA",0,fun[[#This Row],[LotFrontage]])</f>
        <v>60</v>
      </c>
      <c r="J825">
        <v>9900</v>
      </c>
      <c r="K825" t="s">
        <v>108</v>
      </c>
      <c r="L825" t="s">
        <v>109</v>
      </c>
      <c r="M825" t="s">
        <v>110</v>
      </c>
      <c r="N825" t="s">
        <v>111</v>
      </c>
      <c r="O825" t="s">
        <v>112</v>
      </c>
      <c r="P825" t="s">
        <v>113</v>
      </c>
      <c r="Q825" t="s">
        <v>114</v>
      </c>
      <c r="R825" t="s">
        <v>258</v>
      </c>
      <c r="S825" t="s">
        <v>116</v>
      </c>
      <c r="T825" t="s">
        <v>116</v>
      </c>
      <c r="U825" t="s">
        <v>117</v>
      </c>
      <c r="V825" t="s">
        <v>158</v>
      </c>
      <c r="W825">
        <v>6</v>
      </c>
      <c r="X825">
        <v>7</v>
      </c>
      <c r="Y825">
        <v>1940</v>
      </c>
      <c r="Z825">
        <v>1950</v>
      </c>
      <c r="AA825" t="s">
        <v>119</v>
      </c>
      <c r="AB825" t="s">
        <v>120</v>
      </c>
      <c r="AC825" t="s">
        <v>121</v>
      </c>
      <c r="AD825" t="s">
        <v>121</v>
      </c>
      <c r="AE825" t="s">
        <v>143</v>
      </c>
      <c r="AF825">
        <v>0</v>
      </c>
      <c r="AG825" t="s">
        <v>124</v>
      </c>
      <c r="AH825">
        <f>IF(fun[[#This Row],[ExterQual]]="Ex",5,IF(fun[[#This Row],[ExterQual]]="Gd",4,IF(fun[[#This Row],[ExterQual]]="TA",3,IF(fun[[#This Row],[ExterQual]]="Fa",2,1))))</f>
        <v>3</v>
      </c>
      <c r="AI825" t="s">
        <v>124</v>
      </c>
      <c r="AJ825">
        <f>IF(fun[[#This Row],[ExterCond]]="Ex",5,IF(fun[[#This Row],[ExterCond]]="Gd",4,IF(fun[[#This Row],[ExterCond]]="TA",3,IF(fun[[#This Row],[ExterCond]]="Fa",2,1))))</f>
        <v>3</v>
      </c>
      <c r="AK825" t="s">
        <v>152</v>
      </c>
      <c r="AL825" t="s">
        <v>124</v>
      </c>
      <c r="AM825">
        <f>IF(fun[[#This Row],[BsmtQual]]="Ex",5,IF(fun[[#This Row],[BsmtQual]]="Gd",4,IF(fun[[#This Row],[BsmtQual]]="TA",3,IF(fun[[#This Row],[BsmtQual]]="Fa",2,IF(fun[[#This Row],[BsmtQual]]="Po",1,0)))))</f>
        <v>3</v>
      </c>
      <c r="AN825" t="s">
        <v>124</v>
      </c>
      <c r="AO825">
        <f>IF(fun[[#This Row],[BsmtCond]]="Ex",5,IF(fun[[#This Row],[BsmtCond]]="Gd",4,IF(fun[[#This Row],[BsmtCond]]="TA",3,IF(fun[[#This Row],[BsmtCond]]="Fa",2,IF(fun[[#This Row],[BsmtCond]]="Po",1,0)))))</f>
        <v>3</v>
      </c>
      <c r="AP825" t="s">
        <v>126</v>
      </c>
      <c r="AQ825">
        <f>IF(fun[[#This Row],[BsmtExposure]]="Gd",3,IF(fun[[#This Row],[BsmtExposure]]="Av",2,IF(fun[[#This Row],[BsmtExposure]]="Mn",1,0)))</f>
        <v>0</v>
      </c>
      <c r="AR825" t="s">
        <v>128</v>
      </c>
      <c r="AS825">
        <v>0</v>
      </c>
      <c r="AT825" t="s">
        <v>128</v>
      </c>
      <c r="AU825">
        <v>0</v>
      </c>
      <c r="AV825">
        <v>778</v>
      </c>
      <c r="AW825">
        <v>778</v>
      </c>
      <c r="AX825" t="s">
        <v>129</v>
      </c>
      <c r="AY825" t="s">
        <v>124</v>
      </c>
      <c r="AZ825">
        <f>IF(fun[[#This Row],[HeatingQC]]="Ex",5,IF(fun[[#This Row],[HeatingQC]]="Gd",4,IF(fun[[#This Row],[HeatingQC]]="TA",3,IF(fun[[#This Row],[HeatingQC]]="Fa",2,IF(fun[[#This Row],[HeatingQC]]="Po",1,0)))))</f>
        <v>3</v>
      </c>
      <c r="BA825" t="s">
        <v>131</v>
      </c>
      <c r="BB825" t="s">
        <v>132</v>
      </c>
      <c r="BC825">
        <v>944</v>
      </c>
      <c r="BD825">
        <v>545</v>
      </c>
      <c r="BE825">
        <v>0</v>
      </c>
      <c r="BF825">
        <v>1489</v>
      </c>
      <c r="BG825">
        <f>LOG(fun[[#This Row],[GrLivArea]])</f>
        <v>3.1728946977521764</v>
      </c>
      <c r="BH825">
        <v>0</v>
      </c>
      <c r="BI825">
        <v>0</v>
      </c>
      <c r="BJ825">
        <f>fun[[#This Row],[BsmtFullBath]]+(0.5*fun[[#This Row],[BsmtHalfBath]])</f>
        <v>0</v>
      </c>
      <c r="BK825">
        <v>2</v>
      </c>
      <c r="BL825">
        <v>0</v>
      </c>
      <c r="BM825">
        <f>fun[[#This Row],[HalfBath]]+fun[[#This Row],[TOTBaseBath]]+fun[[#This Row],[FullBath]]</f>
        <v>2</v>
      </c>
      <c r="BN825">
        <v>3</v>
      </c>
      <c r="BO825">
        <v>1</v>
      </c>
      <c r="BP825" t="s">
        <v>124</v>
      </c>
      <c r="BQ825">
        <f>IF(fun[[#This Row],[KitchenQual]]="Ex",5,IF(fun[[#This Row],[KitchenQual]]="Gd",4,IF(fun[[#This Row],[KitchenQual]]="TA",3,IF(fun[[#This Row],[KitchenQual]]="Fa",2,0))))</f>
        <v>3</v>
      </c>
      <c r="BR825">
        <v>7</v>
      </c>
      <c r="BS825" t="s">
        <v>133</v>
      </c>
      <c r="BT825">
        <v>1</v>
      </c>
      <c r="BU825" t="s">
        <v>123</v>
      </c>
      <c r="BV825">
        <f>IF(fun[[#This Row],[FireplaceQu]]="Ex",5,IF(fun[[#This Row],[FireplaceQu]]="Gd",4,IF(fun[[#This Row],[FireplaceQu]]="TA",3,IF(fun[[#This Row],[FireplaceQu]]="Fa",2,0))))</f>
        <v>4</v>
      </c>
      <c r="BW825" t="s">
        <v>153</v>
      </c>
      <c r="BX825">
        <v>1940</v>
      </c>
      <c r="BY825" t="s">
        <v>128</v>
      </c>
      <c r="BZ825">
        <v>1</v>
      </c>
      <c r="CA825">
        <v>240</v>
      </c>
      <c r="CB825" t="s">
        <v>124</v>
      </c>
      <c r="CC825">
        <f>IF(fun[[#This Row],[GarageQual]]="Ex",5,IF(fun[[#This Row],[GarageQual]]="Gd",4,IF(fun[[#This Row],[GarageQual]]="TA",3,IF(fun[[#This Row],[GarageQual]]="Fa",2,IF(fun[[#This Row],[GarageQual]]="Po",1,0)))))</f>
        <v>3</v>
      </c>
      <c r="CD825" t="s">
        <v>124</v>
      </c>
      <c r="CE825">
        <f>IF(fun[[#This Row],[GarageCond]]="Ex",5,IF(fun[[#This Row],[GarageCond]]="Gd",4,IF(fun[[#This Row],[GarageCond]]="TA",3,IF(fun[[#This Row],[GarageCond]]="Fa",2,IF(fun[[#This Row],[GarageCond]]="Po",1,0)))))</f>
        <v>3</v>
      </c>
      <c r="CF825" t="s">
        <v>131</v>
      </c>
      <c r="CG825">
        <v>335</v>
      </c>
      <c r="CH825">
        <v>0</v>
      </c>
      <c r="CI825">
        <v>0</v>
      </c>
      <c r="CJ825">
        <v>0</v>
      </c>
      <c r="CK825">
        <v>0</v>
      </c>
      <c r="CL825">
        <f>(0.5*fun[[#This Row],[WoodDeckSF]])+fun[[#This Row],[OpenPorchSF]]+(2*fun[[#This Row],[EnclosedPorch]])+(1.5*fun[[#This Row],[3SsnPorch]])+fun[[#This Row],[ScreenPorch]]</f>
        <v>167.5</v>
      </c>
      <c r="CM825">
        <v>0</v>
      </c>
      <c r="CN825" t="s">
        <v>109</v>
      </c>
      <c r="CO825">
        <f>IF(fun[[#This Row],[PoolQC]]="Ex",5,IF(fun[[#This Row],[PoolQC]]="Gd",4,IF(fun[[#This Row],[PoolQC]]="TA",3,IF(fun[[#This Row],[PoolQC]]="Fa",2,IF(fun[[#This Row],[PoolQC]]="Po",1,0)))))</f>
        <v>0</v>
      </c>
      <c r="CP825" t="s">
        <v>189</v>
      </c>
      <c r="CQ825" t="s">
        <v>109</v>
      </c>
      <c r="CR825">
        <v>0</v>
      </c>
      <c r="CS825">
        <v>7</v>
      </c>
      <c r="CT825">
        <v>2009</v>
      </c>
      <c r="CU825" t="s">
        <v>136</v>
      </c>
      <c r="CV825" t="s">
        <v>137</v>
      </c>
      <c r="CW825">
        <f>COUNTIF(fun[[#This Row],[Id]:[SaleCondition]],0)</f>
        <v>19</v>
      </c>
      <c r="CX825">
        <f>COUNTIF(fun[[#This Row],[Id]:[SaleCondition]],"NA")</f>
        <v>3</v>
      </c>
      <c r="CY82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825">
        <f>fun[NUM_ExCond]+fun[NUM_BsmtCond]+fun[NUM_GarCond]</f>
        <v>9</v>
      </c>
      <c r="DA8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8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67.75</v>
      </c>
      <c r="DC825">
        <v>139500</v>
      </c>
    </row>
    <row r="826" spans="1:107" x14ac:dyDescent="0.25">
      <c r="A826">
        <v>825</v>
      </c>
      <c r="B826">
        <v>20</v>
      </c>
      <c r="C826" t="s">
        <v>218</v>
      </c>
      <c r="D826">
        <f>IF(fun[[#This Row],[MSZoning]]="RL",1,0)</f>
        <v>0</v>
      </c>
      <c r="E826">
        <f>IF(fun[[#This Row],[rl]]="RM",1,0)</f>
        <v>0</v>
      </c>
      <c r="F826">
        <f>IF(fun[[#This Row],[rm]]="RH",1,0)</f>
        <v>0</v>
      </c>
      <c r="G826">
        <f>IF(fun[[#This Row],[rh]]="C (all)",1,0)</f>
        <v>0</v>
      </c>
      <c r="H826">
        <v>81</v>
      </c>
      <c r="I826">
        <f>IF(fun[[#This Row],[LotFrontage]]="NA",0,fun[[#This Row],[LotFrontage]])</f>
        <v>81</v>
      </c>
      <c r="J826">
        <v>11216</v>
      </c>
      <c r="K826" t="s">
        <v>108</v>
      </c>
      <c r="L826" t="s">
        <v>109</v>
      </c>
      <c r="M826" t="s">
        <v>110</v>
      </c>
      <c r="N826" t="s">
        <v>111</v>
      </c>
      <c r="O826" t="s">
        <v>112</v>
      </c>
      <c r="P826" t="s">
        <v>113</v>
      </c>
      <c r="Q826" t="s">
        <v>114</v>
      </c>
      <c r="R826" t="s">
        <v>162</v>
      </c>
      <c r="S826" t="s">
        <v>116</v>
      </c>
      <c r="T826" t="s">
        <v>116</v>
      </c>
      <c r="U826" t="s">
        <v>117</v>
      </c>
      <c r="V826" t="s">
        <v>141</v>
      </c>
      <c r="W826">
        <v>8</v>
      </c>
      <c r="X826">
        <v>5</v>
      </c>
      <c r="Y826">
        <v>2006</v>
      </c>
      <c r="Z826">
        <v>2006</v>
      </c>
      <c r="AA826" t="s">
        <v>119</v>
      </c>
      <c r="AB826" t="s">
        <v>120</v>
      </c>
      <c r="AC826" t="s">
        <v>121</v>
      </c>
      <c r="AD826" t="s">
        <v>121</v>
      </c>
      <c r="AE826" t="s">
        <v>143</v>
      </c>
      <c r="AF826">
        <v>0</v>
      </c>
      <c r="AG826" t="s">
        <v>123</v>
      </c>
      <c r="AH826">
        <f>IF(fun[[#This Row],[ExterQual]]="Ex",5,IF(fun[[#This Row],[ExterQual]]="Gd",4,IF(fun[[#This Row],[ExterQual]]="TA",3,IF(fun[[#This Row],[ExterQual]]="Fa",2,1))))</f>
        <v>4</v>
      </c>
      <c r="AI826" t="s">
        <v>124</v>
      </c>
      <c r="AJ826">
        <f>IF(fun[[#This Row],[ExterCond]]="Ex",5,IF(fun[[#This Row],[ExterCond]]="Gd",4,IF(fun[[#This Row],[ExterCond]]="TA",3,IF(fun[[#This Row],[ExterCond]]="Fa",2,1))))</f>
        <v>3</v>
      </c>
      <c r="AK826" t="s">
        <v>125</v>
      </c>
      <c r="AL826" t="s">
        <v>123</v>
      </c>
      <c r="AM826">
        <f>IF(fun[[#This Row],[BsmtQual]]="Ex",5,IF(fun[[#This Row],[BsmtQual]]="Gd",4,IF(fun[[#This Row],[BsmtQual]]="TA",3,IF(fun[[#This Row],[BsmtQual]]="Fa",2,IF(fun[[#This Row],[BsmtQual]]="Po",1,0)))))</f>
        <v>4</v>
      </c>
      <c r="AN826" t="s">
        <v>123</v>
      </c>
      <c r="AO826">
        <f>IF(fun[[#This Row],[BsmtCond]]="Ex",5,IF(fun[[#This Row],[BsmtCond]]="Gd",4,IF(fun[[#This Row],[BsmtCond]]="TA",3,IF(fun[[#This Row],[BsmtCond]]="Fa",2,IF(fun[[#This Row],[BsmtCond]]="Po",1,0)))))</f>
        <v>4</v>
      </c>
      <c r="AP826" t="s">
        <v>126</v>
      </c>
      <c r="AQ826">
        <f>IF(fun[[#This Row],[BsmtExposure]]="Gd",3,IF(fun[[#This Row],[BsmtExposure]]="Av",2,IF(fun[[#This Row],[BsmtExposure]]="Mn",1,0)))</f>
        <v>0</v>
      </c>
      <c r="AR826" t="s">
        <v>128</v>
      </c>
      <c r="AS826">
        <v>0</v>
      </c>
      <c r="AT826" t="s">
        <v>128</v>
      </c>
      <c r="AU826">
        <v>0</v>
      </c>
      <c r="AV826">
        <v>1489</v>
      </c>
      <c r="AW826">
        <v>1489</v>
      </c>
      <c r="AX826" t="s">
        <v>129</v>
      </c>
      <c r="AY826" t="s">
        <v>130</v>
      </c>
      <c r="AZ826">
        <f>IF(fun[[#This Row],[HeatingQC]]="Ex",5,IF(fun[[#This Row],[HeatingQC]]="Gd",4,IF(fun[[#This Row],[HeatingQC]]="TA",3,IF(fun[[#This Row],[HeatingQC]]="Fa",2,IF(fun[[#This Row],[HeatingQC]]="Po",1,0)))))</f>
        <v>5</v>
      </c>
      <c r="BA826" t="s">
        <v>131</v>
      </c>
      <c r="BB826" t="s">
        <v>132</v>
      </c>
      <c r="BC826">
        <v>1489</v>
      </c>
      <c r="BD826">
        <v>0</v>
      </c>
      <c r="BE826">
        <v>0</v>
      </c>
      <c r="BF826">
        <v>1489</v>
      </c>
      <c r="BG826">
        <f>LOG(fun[[#This Row],[GrLivArea]])</f>
        <v>3.1728946977521764</v>
      </c>
      <c r="BH826">
        <v>0</v>
      </c>
      <c r="BI826">
        <v>0</v>
      </c>
      <c r="BJ826">
        <f>fun[[#This Row],[BsmtFullBath]]+(0.5*fun[[#This Row],[BsmtHalfBath]])</f>
        <v>0</v>
      </c>
      <c r="BK826">
        <v>2</v>
      </c>
      <c r="BL826">
        <v>0</v>
      </c>
      <c r="BM826">
        <f>fun[[#This Row],[HalfBath]]+fun[[#This Row],[TOTBaseBath]]+fun[[#This Row],[FullBath]]</f>
        <v>2</v>
      </c>
      <c r="BN826">
        <v>3</v>
      </c>
      <c r="BO826">
        <v>1</v>
      </c>
      <c r="BP826" t="s">
        <v>123</v>
      </c>
      <c r="BQ826">
        <f>IF(fun[[#This Row],[KitchenQual]]="Ex",5,IF(fun[[#This Row],[KitchenQual]]="Gd",4,IF(fun[[#This Row],[KitchenQual]]="TA",3,IF(fun[[#This Row],[KitchenQual]]="Fa",2,0))))</f>
        <v>4</v>
      </c>
      <c r="BR826">
        <v>7</v>
      </c>
      <c r="BS826" t="s">
        <v>133</v>
      </c>
      <c r="BT826">
        <v>1</v>
      </c>
      <c r="BU826" t="s">
        <v>123</v>
      </c>
      <c r="BV826">
        <f>IF(fun[[#This Row],[FireplaceQu]]="Ex",5,IF(fun[[#This Row],[FireplaceQu]]="Gd",4,IF(fun[[#This Row],[FireplaceQu]]="TA",3,IF(fun[[#This Row],[FireplaceQu]]="Fa",2,0))))</f>
        <v>4</v>
      </c>
      <c r="BW826" t="s">
        <v>134</v>
      </c>
      <c r="BX826">
        <v>2006</v>
      </c>
      <c r="BY826" t="s">
        <v>135</v>
      </c>
      <c r="BZ826">
        <v>2</v>
      </c>
      <c r="CA826">
        <v>776</v>
      </c>
      <c r="CB826" t="s">
        <v>124</v>
      </c>
      <c r="CC826">
        <f>IF(fun[[#This Row],[GarageQual]]="Ex",5,IF(fun[[#This Row],[GarageQual]]="Gd",4,IF(fun[[#This Row],[GarageQual]]="TA",3,IF(fun[[#This Row],[GarageQual]]="Fa",2,IF(fun[[#This Row],[GarageQual]]="Po",1,0)))))</f>
        <v>3</v>
      </c>
      <c r="CD826" t="s">
        <v>124</v>
      </c>
      <c r="CE826">
        <f>IF(fun[[#This Row],[GarageCond]]="Ex",5,IF(fun[[#This Row],[GarageCond]]="Gd",4,IF(fun[[#This Row],[GarageCond]]="TA",3,IF(fun[[#This Row],[GarageCond]]="Fa",2,IF(fun[[#This Row],[GarageCond]]="Po",1,0)))))</f>
        <v>3</v>
      </c>
      <c r="CF826" t="s">
        <v>131</v>
      </c>
      <c r="CG826">
        <v>0</v>
      </c>
      <c r="CH826">
        <v>140</v>
      </c>
      <c r="CI826">
        <v>0</v>
      </c>
      <c r="CJ826">
        <v>0</v>
      </c>
      <c r="CK826">
        <v>0</v>
      </c>
      <c r="CL826">
        <f>(0.5*fun[[#This Row],[WoodDeckSF]])+fun[[#This Row],[OpenPorchSF]]+(2*fun[[#This Row],[EnclosedPorch]])+(1.5*fun[[#This Row],[3SsnPorch]])+fun[[#This Row],[ScreenPorch]]</f>
        <v>140</v>
      </c>
      <c r="CM826">
        <v>0</v>
      </c>
      <c r="CN826" t="s">
        <v>109</v>
      </c>
      <c r="CO826">
        <f>IF(fun[[#This Row],[PoolQC]]="Ex",5,IF(fun[[#This Row],[PoolQC]]="Gd",4,IF(fun[[#This Row],[PoolQC]]="TA",3,IF(fun[[#This Row],[PoolQC]]="Fa",2,IF(fun[[#This Row],[PoolQC]]="Po",1,0)))))</f>
        <v>0</v>
      </c>
      <c r="CP826" t="s">
        <v>109</v>
      </c>
      <c r="CQ826" t="s">
        <v>109</v>
      </c>
      <c r="CR826">
        <v>0</v>
      </c>
      <c r="CS826">
        <v>6</v>
      </c>
      <c r="CT826">
        <v>2006</v>
      </c>
      <c r="CU826" t="s">
        <v>184</v>
      </c>
      <c r="CV826" t="s">
        <v>185</v>
      </c>
      <c r="CW826">
        <f>COUNTIF(fun[[#This Row],[Id]:[SaleCondition]],0)</f>
        <v>21</v>
      </c>
      <c r="CX826">
        <f>COUNTIF(fun[[#This Row],[Id]:[SaleCondition]],"NA")</f>
        <v>4</v>
      </c>
      <c r="CY826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826">
        <f>fun[NUM_ExCond]+fun[NUM_BsmtCond]+fun[NUM_GarCond]</f>
        <v>10</v>
      </c>
      <c r="DA8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8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76.833333333333343</v>
      </c>
      <c r="DC826">
        <v>232600</v>
      </c>
    </row>
    <row r="827" spans="1:107" x14ac:dyDescent="0.25">
      <c r="A827">
        <v>826</v>
      </c>
      <c r="B827">
        <v>20</v>
      </c>
      <c r="C827" t="s">
        <v>107</v>
      </c>
      <c r="D827">
        <f>IF(fun[[#This Row],[MSZoning]]="RL",1,0)</f>
        <v>1</v>
      </c>
      <c r="E827">
        <f>IF(fun[[#This Row],[rl]]="RM",1,0)</f>
        <v>0</v>
      </c>
      <c r="F827">
        <f>IF(fun[[#This Row],[rm]]="RH",1,0)</f>
        <v>0</v>
      </c>
      <c r="G827">
        <f>IF(fun[[#This Row],[rh]]="C (all)",1,0)</f>
        <v>0</v>
      </c>
      <c r="H827">
        <v>114</v>
      </c>
      <c r="I827">
        <f>IF(fun[[#This Row],[LotFrontage]]="NA",0,fun[[#This Row],[LotFrontage]])</f>
        <v>114</v>
      </c>
      <c r="J827">
        <v>14803</v>
      </c>
      <c r="K827" t="s">
        <v>108</v>
      </c>
      <c r="L827" t="s">
        <v>109</v>
      </c>
      <c r="M827" t="s">
        <v>110</v>
      </c>
      <c r="N827" t="s">
        <v>111</v>
      </c>
      <c r="O827" t="s">
        <v>112</v>
      </c>
      <c r="P827" t="s">
        <v>113</v>
      </c>
      <c r="Q827" t="s">
        <v>114</v>
      </c>
      <c r="R827" t="s">
        <v>180</v>
      </c>
      <c r="S827" t="s">
        <v>165</v>
      </c>
      <c r="T827" t="s">
        <v>165</v>
      </c>
      <c r="U827" t="s">
        <v>117</v>
      </c>
      <c r="V827" t="s">
        <v>141</v>
      </c>
      <c r="W827">
        <v>10</v>
      </c>
      <c r="X827">
        <v>5</v>
      </c>
      <c r="Y827">
        <v>2007</v>
      </c>
      <c r="Z827">
        <v>2008</v>
      </c>
      <c r="AA827" t="s">
        <v>178</v>
      </c>
      <c r="AB827" t="s">
        <v>120</v>
      </c>
      <c r="AC827" t="s">
        <v>206</v>
      </c>
      <c r="AD827" t="s">
        <v>207</v>
      </c>
      <c r="AE827" t="s">
        <v>122</v>
      </c>
      <c r="AF827">
        <v>816</v>
      </c>
      <c r="AG827" t="s">
        <v>130</v>
      </c>
      <c r="AH827">
        <f>IF(fun[[#This Row],[ExterQual]]="Ex",5,IF(fun[[#This Row],[ExterQual]]="Gd",4,IF(fun[[#This Row],[ExterQual]]="TA",3,IF(fun[[#This Row],[ExterQual]]="Fa",2,1))))</f>
        <v>5</v>
      </c>
      <c r="AI827" t="s">
        <v>124</v>
      </c>
      <c r="AJ827">
        <f>IF(fun[[#This Row],[ExterCond]]="Ex",5,IF(fun[[#This Row],[ExterCond]]="Gd",4,IF(fun[[#This Row],[ExterCond]]="TA",3,IF(fun[[#This Row],[ExterCond]]="Fa",2,1))))</f>
        <v>3</v>
      </c>
      <c r="AK827" t="s">
        <v>125</v>
      </c>
      <c r="AL827" t="s">
        <v>130</v>
      </c>
      <c r="AM827">
        <f>IF(fun[[#This Row],[BsmtQual]]="Ex",5,IF(fun[[#This Row],[BsmtQual]]="Gd",4,IF(fun[[#This Row],[BsmtQual]]="TA",3,IF(fun[[#This Row],[BsmtQual]]="Fa",2,IF(fun[[#This Row],[BsmtQual]]="Po",1,0)))))</f>
        <v>5</v>
      </c>
      <c r="AN827" t="s">
        <v>124</v>
      </c>
      <c r="AO827">
        <f>IF(fun[[#This Row],[BsmtCond]]="Ex",5,IF(fun[[#This Row],[BsmtCond]]="Gd",4,IF(fun[[#This Row],[BsmtCond]]="TA",3,IF(fun[[#This Row],[BsmtCond]]="Fa",2,IF(fun[[#This Row],[BsmtCond]]="Po",1,0)))))</f>
        <v>3</v>
      </c>
      <c r="AP827" t="s">
        <v>156</v>
      </c>
      <c r="AQ827">
        <f>IF(fun[[#This Row],[BsmtExposure]]="Gd",3,IF(fun[[#This Row],[BsmtExposure]]="Av",2,IF(fun[[#This Row],[BsmtExposure]]="Mn",1,0)))</f>
        <v>2</v>
      </c>
      <c r="AR827" t="s">
        <v>127</v>
      </c>
      <c r="AS827">
        <v>1636</v>
      </c>
      <c r="AT827" t="s">
        <v>128</v>
      </c>
      <c r="AU827">
        <v>0</v>
      </c>
      <c r="AV827">
        <v>442</v>
      </c>
      <c r="AW827">
        <v>2078</v>
      </c>
      <c r="AX827" t="s">
        <v>129</v>
      </c>
      <c r="AY827" t="s">
        <v>130</v>
      </c>
      <c r="AZ827">
        <f>IF(fun[[#This Row],[HeatingQC]]="Ex",5,IF(fun[[#This Row],[HeatingQC]]="Gd",4,IF(fun[[#This Row],[HeatingQC]]="TA",3,IF(fun[[#This Row],[HeatingQC]]="Fa",2,IF(fun[[#This Row],[HeatingQC]]="Po",1,0)))))</f>
        <v>5</v>
      </c>
      <c r="BA827" t="s">
        <v>131</v>
      </c>
      <c r="BB827" t="s">
        <v>132</v>
      </c>
      <c r="BC827">
        <v>2084</v>
      </c>
      <c r="BD827">
        <v>0</v>
      </c>
      <c r="BE827">
        <v>0</v>
      </c>
      <c r="BF827">
        <v>2084</v>
      </c>
      <c r="BG827">
        <f>LOG(fun[[#This Row],[GrLivArea]])</f>
        <v>3.3188977146274867</v>
      </c>
      <c r="BH827">
        <v>1</v>
      </c>
      <c r="BI827">
        <v>0</v>
      </c>
      <c r="BJ827">
        <f>fun[[#This Row],[BsmtFullBath]]+(0.5*fun[[#This Row],[BsmtHalfBath]])</f>
        <v>1</v>
      </c>
      <c r="BK827">
        <v>2</v>
      </c>
      <c r="BL827">
        <v>0</v>
      </c>
      <c r="BM827">
        <f>fun[[#This Row],[HalfBath]]+fun[[#This Row],[TOTBaseBath]]+fun[[#This Row],[FullBath]]</f>
        <v>3</v>
      </c>
      <c r="BN827">
        <v>2</v>
      </c>
      <c r="BO827">
        <v>1</v>
      </c>
      <c r="BP827" t="s">
        <v>130</v>
      </c>
      <c r="BQ827">
        <f>IF(fun[[#This Row],[KitchenQual]]="Ex",5,IF(fun[[#This Row],[KitchenQual]]="Gd",4,IF(fun[[#This Row],[KitchenQual]]="TA",3,IF(fun[[#This Row],[KitchenQual]]="Fa",2,0))))</f>
        <v>5</v>
      </c>
      <c r="BR827">
        <v>7</v>
      </c>
      <c r="BS827" t="s">
        <v>133</v>
      </c>
      <c r="BT827">
        <v>1</v>
      </c>
      <c r="BU827" t="s">
        <v>123</v>
      </c>
      <c r="BV827">
        <f>IF(fun[[#This Row],[FireplaceQu]]="Ex",5,IF(fun[[#This Row],[FireplaceQu]]="Gd",4,IF(fun[[#This Row],[FireplaceQu]]="TA",3,IF(fun[[#This Row],[FireplaceQu]]="Fa",2,0))))</f>
        <v>4</v>
      </c>
      <c r="BW827" t="s">
        <v>134</v>
      </c>
      <c r="BX827">
        <v>2007</v>
      </c>
      <c r="BY827" t="s">
        <v>183</v>
      </c>
      <c r="BZ827">
        <v>3</v>
      </c>
      <c r="CA827">
        <v>1220</v>
      </c>
      <c r="CB827" t="s">
        <v>124</v>
      </c>
      <c r="CC827">
        <f>IF(fun[[#This Row],[GarageQual]]="Ex",5,IF(fun[[#This Row],[GarageQual]]="Gd",4,IF(fun[[#This Row],[GarageQual]]="TA",3,IF(fun[[#This Row],[GarageQual]]="Fa",2,IF(fun[[#This Row],[GarageQual]]="Po",1,0)))))</f>
        <v>3</v>
      </c>
      <c r="CD827" t="s">
        <v>124</v>
      </c>
      <c r="CE827">
        <f>IF(fun[[#This Row],[GarageCond]]="Ex",5,IF(fun[[#This Row],[GarageCond]]="Gd",4,IF(fun[[#This Row],[GarageCond]]="TA",3,IF(fun[[#This Row],[GarageCond]]="Fa",2,IF(fun[[#This Row],[GarageCond]]="Po",1,0)))))</f>
        <v>3</v>
      </c>
      <c r="CF827" t="s">
        <v>131</v>
      </c>
      <c r="CG827">
        <v>188</v>
      </c>
      <c r="CH827">
        <v>45</v>
      </c>
      <c r="CI827">
        <v>0</v>
      </c>
      <c r="CJ827">
        <v>0</v>
      </c>
      <c r="CK827">
        <v>0</v>
      </c>
      <c r="CL827">
        <f>(0.5*fun[[#This Row],[WoodDeckSF]])+fun[[#This Row],[OpenPorchSF]]+(2*fun[[#This Row],[EnclosedPorch]])+(1.5*fun[[#This Row],[3SsnPorch]])+fun[[#This Row],[ScreenPorch]]</f>
        <v>139</v>
      </c>
      <c r="CM827">
        <v>0</v>
      </c>
      <c r="CN827" t="s">
        <v>109</v>
      </c>
      <c r="CO827">
        <f>IF(fun[[#This Row],[PoolQC]]="Ex",5,IF(fun[[#This Row],[PoolQC]]="Gd",4,IF(fun[[#This Row],[PoolQC]]="TA",3,IF(fun[[#This Row],[PoolQC]]="Fa",2,IF(fun[[#This Row],[PoolQC]]="Po",1,0)))))</f>
        <v>0</v>
      </c>
      <c r="CP827" t="s">
        <v>109</v>
      </c>
      <c r="CQ827" t="s">
        <v>109</v>
      </c>
      <c r="CR827">
        <v>0</v>
      </c>
      <c r="CS827">
        <v>6</v>
      </c>
      <c r="CT827">
        <v>2008</v>
      </c>
      <c r="CU827" t="s">
        <v>184</v>
      </c>
      <c r="CV827" t="s">
        <v>185</v>
      </c>
      <c r="CW827">
        <f>COUNTIF(fun[[#This Row],[Id]:[SaleCondition]],0)</f>
        <v>14</v>
      </c>
      <c r="CX827">
        <f>COUNTIF(fun[[#This Row],[Id]:[SaleCondition]],"NA")</f>
        <v>4</v>
      </c>
      <c r="CY827">
        <f>fun[[#This Row],[OverallQual]]+fun[[#This Row],[NUM_ExQual]]+fun[[#This Row],[NUM_BsmtQual]]+fun[[#This Row],[NUM_Heat]]+fun[[#This Row],[NUM_KitchQual]]+fun[[#This Row],[NUM_GarQual]]+fun[[#This Row],[NUM_Pool]]+fun[NUM_Fire]</f>
        <v>37</v>
      </c>
      <c r="CZ827">
        <f>fun[NUM_ExCond]+fun[NUM_BsmtCond]+fun[NUM_GarCond]</f>
        <v>9</v>
      </c>
      <c r="DA8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136</v>
      </c>
      <c r="DB8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93.25</v>
      </c>
      <c r="DC827">
        <v>385000</v>
      </c>
    </row>
    <row r="828" spans="1:107" x14ac:dyDescent="0.25">
      <c r="A828">
        <v>827</v>
      </c>
      <c r="B828">
        <v>45</v>
      </c>
      <c r="C828" t="s">
        <v>168</v>
      </c>
      <c r="D828">
        <f>IF(fun[[#This Row],[MSZoning]]="RL",1,0)</f>
        <v>0</v>
      </c>
      <c r="E828">
        <f>IF(fun[[#This Row],[rl]]="RM",1,0)</f>
        <v>0</v>
      </c>
      <c r="F828">
        <f>IF(fun[[#This Row],[rm]]="RH",1,0)</f>
        <v>0</v>
      </c>
      <c r="G828">
        <f>IF(fun[[#This Row],[rh]]="C (all)",1,0)</f>
        <v>0</v>
      </c>
      <c r="H828">
        <v>50</v>
      </c>
      <c r="I828">
        <f>IF(fun[[#This Row],[LotFrontage]]="NA",0,fun[[#This Row],[LotFrontage]])</f>
        <v>50</v>
      </c>
      <c r="J828">
        <v>6130</v>
      </c>
      <c r="K828" t="s">
        <v>108</v>
      </c>
      <c r="L828" t="s">
        <v>109</v>
      </c>
      <c r="M828" t="s">
        <v>110</v>
      </c>
      <c r="N828" t="s">
        <v>111</v>
      </c>
      <c r="O828" t="s">
        <v>112</v>
      </c>
      <c r="P828" t="s">
        <v>113</v>
      </c>
      <c r="Q828" t="s">
        <v>114</v>
      </c>
      <c r="R828" t="s">
        <v>174</v>
      </c>
      <c r="S828" t="s">
        <v>116</v>
      </c>
      <c r="T828" t="s">
        <v>116</v>
      </c>
      <c r="U828" t="s">
        <v>117</v>
      </c>
      <c r="V828" t="s">
        <v>176</v>
      </c>
      <c r="W828">
        <v>5</v>
      </c>
      <c r="X828">
        <v>6</v>
      </c>
      <c r="Y828">
        <v>1924</v>
      </c>
      <c r="Z828">
        <v>1950</v>
      </c>
      <c r="AA828" t="s">
        <v>119</v>
      </c>
      <c r="AB828" t="s">
        <v>120</v>
      </c>
      <c r="AC828" t="s">
        <v>142</v>
      </c>
      <c r="AD828" t="s">
        <v>142</v>
      </c>
      <c r="AE828" t="s">
        <v>143</v>
      </c>
      <c r="AF828">
        <v>0</v>
      </c>
      <c r="AG828" t="s">
        <v>124</v>
      </c>
      <c r="AH828">
        <f>IF(fun[[#This Row],[ExterQual]]="Ex",5,IF(fun[[#This Row],[ExterQual]]="Gd",4,IF(fun[[#This Row],[ExterQual]]="TA",3,IF(fun[[#This Row],[ExterQual]]="Fa",2,1))))</f>
        <v>3</v>
      </c>
      <c r="AI828" t="s">
        <v>124</v>
      </c>
      <c r="AJ828">
        <f>IF(fun[[#This Row],[ExterCond]]="Ex",5,IF(fun[[#This Row],[ExterCond]]="Gd",4,IF(fun[[#This Row],[ExterCond]]="TA",3,IF(fun[[#This Row],[ExterCond]]="Fa",2,1))))</f>
        <v>3</v>
      </c>
      <c r="AK828" t="s">
        <v>152</v>
      </c>
      <c r="AL828" t="s">
        <v>124</v>
      </c>
      <c r="AM828">
        <f>IF(fun[[#This Row],[BsmtQual]]="Ex",5,IF(fun[[#This Row],[BsmtQual]]="Gd",4,IF(fun[[#This Row],[BsmtQual]]="TA",3,IF(fun[[#This Row],[BsmtQual]]="Fa",2,IF(fun[[#This Row],[BsmtQual]]="Po",1,0)))))</f>
        <v>3</v>
      </c>
      <c r="AN828" t="s">
        <v>124</v>
      </c>
      <c r="AO828">
        <f>IF(fun[[#This Row],[BsmtCond]]="Ex",5,IF(fun[[#This Row],[BsmtCond]]="Gd",4,IF(fun[[#This Row],[BsmtCond]]="TA",3,IF(fun[[#This Row],[BsmtCond]]="Fa",2,IF(fun[[#This Row],[BsmtCond]]="Po",1,0)))))</f>
        <v>3</v>
      </c>
      <c r="AP828" t="s">
        <v>126</v>
      </c>
      <c r="AQ828">
        <f>IF(fun[[#This Row],[BsmtExposure]]="Gd",3,IF(fun[[#This Row],[BsmtExposure]]="Av",2,IF(fun[[#This Row],[BsmtExposure]]="Mn",1,0)))</f>
        <v>0</v>
      </c>
      <c r="AR828" t="s">
        <v>145</v>
      </c>
      <c r="AS828">
        <v>784</v>
      </c>
      <c r="AT828" t="s">
        <v>128</v>
      </c>
      <c r="AU828">
        <v>0</v>
      </c>
      <c r="AV828">
        <v>0</v>
      </c>
      <c r="AW828">
        <v>784</v>
      </c>
      <c r="AX828" t="s">
        <v>129</v>
      </c>
      <c r="AY828" t="s">
        <v>123</v>
      </c>
      <c r="AZ828">
        <f>IF(fun[[#This Row],[HeatingQC]]="Ex",5,IF(fun[[#This Row],[HeatingQC]]="Gd",4,IF(fun[[#This Row],[HeatingQC]]="TA",3,IF(fun[[#This Row],[HeatingQC]]="Fa",2,IF(fun[[#This Row],[HeatingQC]]="Po",1,0)))))</f>
        <v>4</v>
      </c>
      <c r="BA828" t="s">
        <v>131</v>
      </c>
      <c r="BB828" t="s">
        <v>132</v>
      </c>
      <c r="BC828">
        <v>784</v>
      </c>
      <c r="BD828">
        <v>0</v>
      </c>
      <c r="BE828">
        <v>0</v>
      </c>
      <c r="BF828">
        <v>784</v>
      </c>
      <c r="BG828">
        <f>LOG(fun[[#This Row],[GrLivArea]])</f>
        <v>2.8943160626844384</v>
      </c>
      <c r="BH828">
        <v>1</v>
      </c>
      <c r="BI828">
        <v>0</v>
      </c>
      <c r="BJ828">
        <f>fun[[#This Row],[BsmtFullBath]]+(0.5*fun[[#This Row],[BsmtHalfBath]])</f>
        <v>1</v>
      </c>
      <c r="BK828">
        <v>1</v>
      </c>
      <c r="BL828">
        <v>0</v>
      </c>
      <c r="BM828">
        <f>fun[[#This Row],[HalfBath]]+fun[[#This Row],[TOTBaseBath]]+fun[[#This Row],[FullBath]]</f>
        <v>2</v>
      </c>
      <c r="BN828">
        <v>2</v>
      </c>
      <c r="BO828">
        <v>1</v>
      </c>
      <c r="BP828" t="s">
        <v>123</v>
      </c>
      <c r="BQ828">
        <f>IF(fun[[#This Row],[KitchenQual]]="Ex",5,IF(fun[[#This Row],[KitchenQual]]="Gd",4,IF(fun[[#This Row],[KitchenQual]]="TA",3,IF(fun[[#This Row],[KitchenQual]]="Fa",2,0))))</f>
        <v>4</v>
      </c>
      <c r="BR828">
        <v>5</v>
      </c>
      <c r="BS828" t="s">
        <v>133</v>
      </c>
      <c r="BT828">
        <v>0</v>
      </c>
      <c r="BU828" t="s">
        <v>109</v>
      </c>
      <c r="BV828">
        <f>IF(fun[[#This Row],[FireplaceQu]]="Ex",5,IF(fun[[#This Row],[FireplaceQu]]="Gd",4,IF(fun[[#This Row],[FireplaceQu]]="TA",3,IF(fun[[#This Row],[FireplaceQu]]="Fa",2,0))))</f>
        <v>0</v>
      </c>
      <c r="BW828" t="s">
        <v>109</v>
      </c>
      <c r="BX828" t="s">
        <v>109</v>
      </c>
      <c r="BY828" t="s">
        <v>109</v>
      </c>
      <c r="BZ828">
        <v>0</v>
      </c>
      <c r="CA828">
        <v>0</v>
      </c>
      <c r="CB828" t="s">
        <v>109</v>
      </c>
      <c r="CC828">
        <f>IF(fun[[#This Row],[GarageQual]]="Ex",5,IF(fun[[#This Row],[GarageQual]]="Gd",4,IF(fun[[#This Row],[GarageQual]]="TA",3,IF(fun[[#This Row],[GarageQual]]="Fa",2,IF(fun[[#This Row],[GarageQual]]="Po",1,0)))))</f>
        <v>0</v>
      </c>
      <c r="CD828" t="s">
        <v>109</v>
      </c>
      <c r="CE828">
        <f>IF(fun[[#This Row],[GarageCond]]="Ex",5,IF(fun[[#This Row],[GarageCond]]="Gd",4,IF(fun[[#This Row],[GarageCond]]="TA",3,IF(fun[[#This Row],[GarageCond]]="Fa",2,IF(fun[[#This Row],[GarageCond]]="Po",1,0)))))</f>
        <v>0</v>
      </c>
      <c r="CF828" t="s">
        <v>131</v>
      </c>
      <c r="CG828">
        <v>0</v>
      </c>
      <c r="CH828">
        <v>0</v>
      </c>
      <c r="CI828">
        <v>116</v>
      </c>
      <c r="CJ828">
        <v>0</v>
      </c>
      <c r="CK828">
        <v>0</v>
      </c>
      <c r="CL828">
        <f>(0.5*fun[[#This Row],[WoodDeckSF]])+fun[[#This Row],[OpenPorchSF]]+(2*fun[[#This Row],[EnclosedPorch]])+(1.5*fun[[#This Row],[3SsnPorch]])+fun[[#This Row],[ScreenPorch]]</f>
        <v>232</v>
      </c>
      <c r="CM828">
        <v>0</v>
      </c>
      <c r="CN828" t="s">
        <v>109</v>
      </c>
      <c r="CO828">
        <f>IF(fun[[#This Row],[PoolQC]]="Ex",5,IF(fun[[#This Row],[PoolQC]]="Gd",4,IF(fun[[#This Row],[PoolQC]]="TA",3,IF(fun[[#This Row],[PoolQC]]="Fa",2,IF(fun[[#This Row],[PoolQC]]="Po",1,0)))))</f>
        <v>0</v>
      </c>
      <c r="CP828" t="s">
        <v>109</v>
      </c>
      <c r="CQ828" t="s">
        <v>109</v>
      </c>
      <c r="CR828">
        <v>0</v>
      </c>
      <c r="CS828">
        <v>5</v>
      </c>
      <c r="CT828">
        <v>2008</v>
      </c>
      <c r="CU828" t="s">
        <v>136</v>
      </c>
      <c r="CV828" t="s">
        <v>137</v>
      </c>
      <c r="CW828">
        <f>COUNTIF(fun[[#This Row],[Id]:[SaleCondition]],0)</f>
        <v>25</v>
      </c>
      <c r="CX828">
        <f>COUNTIF(fun[[#This Row],[Id]:[SaleCondition]],"NA")</f>
        <v>10</v>
      </c>
      <c r="CY828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828">
        <f>fun[NUM_ExCond]+fun[NUM_BsmtCond]+fun[NUM_GarCond]</f>
        <v>6</v>
      </c>
      <c r="DA8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68</v>
      </c>
      <c r="DB8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53.5</v>
      </c>
      <c r="DC828">
        <v>109500</v>
      </c>
    </row>
    <row r="829" spans="1:107" x14ac:dyDescent="0.25">
      <c r="A829">
        <v>828</v>
      </c>
      <c r="B829">
        <v>20</v>
      </c>
      <c r="C829" t="s">
        <v>107</v>
      </c>
      <c r="D829">
        <f>IF(fun[[#This Row],[MSZoning]]="RL",1,0)</f>
        <v>1</v>
      </c>
      <c r="E829">
        <f>IF(fun[[#This Row],[rl]]="RM",1,0)</f>
        <v>0</v>
      </c>
      <c r="F829">
        <f>IF(fun[[#This Row],[rm]]="RH",1,0)</f>
        <v>0</v>
      </c>
      <c r="G829">
        <f>IF(fun[[#This Row],[rh]]="C (all)",1,0)</f>
        <v>0</v>
      </c>
      <c r="H829">
        <v>65</v>
      </c>
      <c r="I829">
        <f>IF(fun[[#This Row],[LotFrontage]]="NA",0,fun[[#This Row],[LotFrontage]])</f>
        <v>65</v>
      </c>
      <c r="J829">
        <v>8529</v>
      </c>
      <c r="K829" t="s">
        <v>108</v>
      </c>
      <c r="L829" t="s">
        <v>109</v>
      </c>
      <c r="M829" t="s">
        <v>146</v>
      </c>
      <c r="N829" t="s">
        <v>111</v>
      </c>
      <c r="O829" t="s">
        <v>112</v>
      </c>
      <c r="P829" t="s">
        <v>113</v>
      </c>
      <c r="Q829" t="s">
        <v>114</v>
      </c>
      <c r="R829" t="s">
        <v>196</v>
      </c>
      <c r="S829" t="s">
        <v>116</v>
      </c>
      <c r="T829" t="s">
        <v>116</v>
      </c>
      <c r="U829" t="s">
        <v>117</v>
      </c>
      <c r="V829" t="s">
        <v>141</v>
      </c>
      <c r="W829">
        <v>7</v>
      </c>
      <c r="X829">
        <v>5</v>
      </c>
      <c r="Y829">
        <v>2001</v>
      </c>
      <c r="Z829">
        <v>2001</v>
      </c>
      <c r="AA829" t="s">
        <v>119</v>
      </c>
      <c r="AB829" t="s">
        <v>120</v>
      </c>
      <c r="AC829" t="s">
        <v>121</v>
      </c>
      <c r="AD829" t="s">
        <v>121</v>
      </c>
      <c r="AE829" t="s">
        <v>143</v>
      </c>
      <c r="AF829">
        <v>0</v>
      </c>
      <c r="AG829" t="s">
        <v>123</v>
      </c>
      <c r="AH829">
        <f>IF(fun[[#This Row],[ExterQual]]="Ex",5,IF(fun[[#This Row],[ExterQual]]="Gd",4,IF(fun[[#This Row],[ExterQual]]="TA",3,IF(fun[[#This Row],[ExterQual]]="Fa",2,1))))</f>
        <v>4</v>
      </c>
      <c r="AI829" t="s">
        <v>124</v>
      </c>
      <c r="AJ829">
        <f>IF(fun[[#This Row],[ExterCond]]="Ex",5,IF(fun[[#This Row],[ExterCond]]="Gd",4,IF(fun[[#This Row],[ExterCond]]="TA",3,IF(fun[[#This Row],[ExterCond]]="Fa",2,1))))</f>
        <v>3</v>
      </c>
      <c r="AK829" t="s">
        <v>125</v>
      </c>
      <c r="AL829" t="s">
        <v>123</v>
      </c>
      <c r="AM829">
        <f>IF(fun[[#This Row],[BsmtQual]]="Ex",5,IF(fun[[#This Row],[BsmtQual]]="Gd",4,IF(fun[[#This Row],[BsmtQual]]="TA",3,IF(fun[[#This Row],[BsmtQual]]="Fa",2,IF(fun[[#This Row],[BsmtQual]]="Po",1,0)))))</f>
        <v>4</v>
      </c>
      <c r="AN829" t="s">
        <v>124</v>
      </c>
      <c r="AO829">
        <f>IF(fun[[#This Row],[BsmtCond]]="Ex",5,IF(fun[[#This Row],[BsmtCond]]="Gd",4,IF(fun[[#This Row],[BsmtCond]]="TA",3,IF(fun[[#This Row],[BsmtCond]]="Fa",2,IF(fun[[#This Row],[BsmtCond]]="Po",1,0)))))</f>
        <v>3</v>
      </c>
      <c r="AP829" t="s">
        <v>126</v>
      </c>
      <c r="AQ829">
        <f>IF(fun[[#This Row],[BsmtExposure]]="Gd",3,IF(fun[[#This Row],[BsmtExposure]]="Av",2,IF(fun[[#This Row],[BsmtExposure]]="Mn",1,0)))</f>
        <v>0</v>
      </c>
      <c r="AR829" t="s">
        <v>127</v>
      </c>
      <c r="AS829">
        <v>20</v>
      </c>
      <c r="AT829" t="s">
        <v>128</v>
      </c>
      <c r="AU829">
        <v>0</v>
      </c>
      <c r="AV829">
        <v>1434</v>
      </c>
      <c r="AW829">
        <v>1454</v>
      </c>
      <c r="AX829" t="s">
        <v>129</v>
      </c>
      <c r="AY829" t="s">
        <v>130</v>
      </c>
      <c r="AZ829">
        <f>IF(fun[[#This Row],[HeatingQC]]="Ex",5,IF(fun[[#This Row],[HeatingQC]]="Gd",4,IF(fun[[#This Row],[HeatingQC]]="TA",3,IF(fun[[#This Row],[HeatingQC]]="Fa",2,IF(fun[[#This Row],[HeatingQC]]="Po",1,0)))))</f>
        <v>5</v>
      </c>
      <c r="BA829" t="s">
        <v>131</v>
      </c>
      <c r="BB829" t="s">
        <v>132</v>
      </c>
      <c r="BC829">
        <v>1434</v>
      </c>
      <c r="BD829">
        <v>0</v>
      </c>
      <c r="BE829">
        <v>0</v>
      </c>
      <c r="BF829">
        <v>1434</v>
      </c>
      <c r="BG829">
        <f>LOG(fun[[#This Row],[GrLivArea]])</f>
        <v>3.1565491513317814</v>
      </c>
      <c r="BH829">
        <v>0</v>
      </c>
      <c r="BI829">
        <v>0</v>
      </c>
      <c r="BJ829">
        <f>fun[[#This Row],[BsmtFullBath]]+(0.5*fun[[#This Row],[BsmtHalfBath]])</f>
        <v>0</v>
      </c>
      <c r="BK829">
        <v>2</v>
      </c>
      <c r="BL829">
        <v>0</v>
      </c>
      <c r="BM829">
        <f>fun[[#This Row],[HalfBath]]+fun[[#This Row],[TOTBaseBath]]+fun[[#This Row],[FullBath]]</f>
        <v>2</v>
      </c>
      <c r="BN829">
        <v>3</v>
      </c>
      <c r="BO829">
        <v>1</v>
      </c>
      <c r="BP829" t="s">
        <v>123</v>
      </c>
      <c r="BQ829">
        <f>IF(fun[[#This Row],[KitchenQual]]="Ex",5,IF(fun[[#This Row],[KitchenQual]]="Gd",4,IF(fun[[#This Row],[KitchenQual]]="TA",3,IF(fun[[#This Row],[KitchenQual]]="Fa",2,0))))</f>
        <v>4</v>
      </c>
      <c r="BR829">
        <v>6</v>
      </c>
      <c r="BS829" t="s">
        <v>133</v>
      </c>
      <c r="BT829">
        <v>1</v>
      </c>
      <c r="BU829" t="s">
        <v>124</v>
      </c>
      <c r="BV829">
        <f>IF(fun[[#This Row],[FireplaceQu]]="Ex",5,IF(fun[[#This Row],[FireplaceQu]]="Gd",4,IF(fun[[#This Row],[FireplaceQu]]="TA",3,IF(fun[[#This Row],[FireplaceQu]]="Fa",2,0))))</f>
        <v>3</v>
      </c>
      <c r="BW829" t="s">
        <v>134</v>
      </c>
      <c r="BX829">
        <v>2001</v>
      </c>
      <c r="BY829" t="s">
        <v>135</v>
      </c>
      <c r="BZ829">
        <v>2</v>
      </c>
      <c r="CA829">
        <v>527</v>
      </c>
      <c r="CB829" t="s">
        <v>124</v>
      </c>
      <c r="CC829">
        <f>IF(fun[[#This Row],[GarageQual]]="Ex",5,IF(fun[[#This Row],[GarageQual]]="Gd",4,IF(fun[[#This Row],[GarageQual]]="TA",3,IF(fun[[#This Row],[GarageQual]]="Fa",2,IF(fun[[#This Row],[GarageQual]]="Po",1,0)))))</f>
        <v>3</v>
      </c>
      <c r="CD829" t="s">
        <v>124</v>
      </c>
      <c r="CE829">
        <f>IF(fun[[#This Row],[GarageCond]]="Ex",5,IF(fun[[#This Row],[GarageCond]]="Gd",4,IF(fun[[#This Row],[GarageCond]]="TA",3,IF(fun[[#This Row],[GarageCond]]="Fa",2,IF(fun[[#This Row],[GarageCond]]="Po",1,0)))))</f>
        <v>3</v>
      </c>
      <c r="CF829" t="s">
        <v>131</v>
      </c>
      <c r="CG829">
        <v>290</v>
      </c>
      <c r="CH829">
        <v>39</v>
      </c>
      <c r="CI829">
        <v>0</v>
      </c>
      <c r="CJ829">
        <v>0</v>
      </c>
      <c r="CK829">
        <v>0</v>
      </c>
      <c r="CL829">
        <f>(0.5*fun[[#This Row],[WoodDeckSF]])+fun[[#This Row],[OpenPorchSF]]+(2*fun[[#This Row],[EnclosedPorch]])+(1.5*fun[[#This Row],[3SsnPorch]])+fun[[#This Row],[ScreenPorch]]</f>
        <v>184</v>
      </c>
      <c r="CM829">
        <v>0</v>
      </c>
      <c r="CN829" t="s">
        <v>109</v>
      </c>
      <c r="CO829">
        <f>IF(fun[[#This Row],[PoolQC]]="Ex",5,IF(fun[[#This Row],[PoolQC]]="Gd",4,IF(fun[[#This Row],[PoolQC]]="TA",3,IF(fun[[#This Row],[PoolQC]]="Fa",2,IF(fun[[#This Row],[PoolQC]]="Po",1,0)))))</f>
        <v>0</v>
      </c>
      <c r="CP829" t="s">
        <v>109</v>
      </c>
      <c r="CQ829" t="s">
        <v>109</v>
      </c>
      <c r="CR829">
        <v>0</v>
      </c>
      <c r="CS829">
        <v>4</v>
      </c>
      <c r="CT829">
        <v>2009</v>
      </c>
      <c r="CU829" t="s">
        <v>136</v>
      </c>
      <c r="CV829" t="s">
        <v>137</v>
      </c>
      <c r="CW829">
        <f>COUNTIF(fun[[#This Row],[Id]:[SaleCondition]],0)</f>
        <v>18</v>
      </c>
      <c r="CX829">
        <f>COUNTIF(fun[[#This Row],[Id]:[SaleCondition]],"NA")</f>
        <v>4</v>
      </c>
      <c r="CY829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829">
        <f>fun[NUM_ExCond]+fun[NUM_BsmtCond]+fun[NUM_GarCond]</f>
        <v>9</v>
      </c>
      <c r="DA8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8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829">
        <v>189000</v>
      </c>
    </row>
    <row r="830" spans="1:107" x14ac:dyDescent="0.25">
      <c r="A830">
        <v>829</v>
      </c>
      <c r="B830">
        <v>60</v>
      </c>
      <c r="C830" t="s">
        <v>107</v>
      </c>
      <c r="D830">
        <f>IF(fun[[#This Row],[MSZoning]]="RL",1,0)</f>
        <v>1</v>
      </c>
      <c r="E830">
        <f>IF(fun[[#This Row],[rl]]="RM",1,0)</f>
        <v>0</v>
      </c>
      <c r="F830">
        <f>IF(fun[[#This Row],[rm]]="RH",1,0)</f>
        <v>0</v>
      </c>
      <c r="G830">
        <f>IF(fun[[#This Row],[rh]]="C (all)",1,0)</f>
        <v>0</v>
      </c>
      <c r="H830" t="s">
        <v>109</v>
      </c>
      <c r="I830">
        <f>IF(fun[[#This Row],[LotFrontage]]="NA",0,fun[[#This Row],[LotFrontage]])</f>
        <v>0</v>
      </c>
      <c r="J830">
        <v>28698</v>
      </c>
      <c r="K830" t="s">
        <v>108</v>
      </c>
      <c r="L830" t="s">
        <v>109</v>
      </c>
      <c r="M830" t="s">
        <v>186</v>
      </c>
      <c r="N830" t="s">
        <v>221</v>
      </c>
      <c r="O830" t="s">
        <v>112</v>
      </c>
      <c r="P830" t="s">
        <v>192</v>
      </c>
      <c r="Q830" t="s">
        <v>239</v>
      </c>
      <c r="R830" t="s">
        <v>231</v>
      </c>
      <c r="S830" t="s">
        <v>116</v>
      </c>
      <c r="T830" t="s">
        <v>116</v>
      </c>
      <c r="U830" t="s">
        <v>117</v>
      </c>
      <c r="V830" t="s">
        <v>118</v>
      </c>
      <c r="W830">
        <v>5</v>
      </c>
      <c r="X830">
        <v>5</v>
      </c>
      <c r="Y830">
        <v>1967</v>
      </c>
      <c r="Z830">
        <v>1967</v>
      </c>
      <c r="AA830" t="s">
        <v>240</v>
      </c>
      <c r="AB830" t="s">
        <v>268</v>
      </c>
      <c r="AC830" t="s">
        <v>187</v>
      </c>
      <c r="AD830" t="s">
        <v>187</v>
      </c>
      <c r="AE830" t="s">
        <v>143</v>
      </c>
      <c r="AF830">
        <v>0</v>
      </c>
      <c r="AG830" t="s">
        <v>124</v>
      </c>
      <c r="AH830">
        <f>IF(fun[[#This Row],[ExterQual]]="Ex",5,IF(fun[[#This Row],[ExterQual]]="Gd",4,IF(fun[[#This Row],[ExterQual]]="TA",3,IF(fun[[#This Row],[ExterQual]]="Fa",2,1))))</f>
        <v>3</v>
      </c>
      <c r="AI830" t="s">
        <v>124</v>
      </c>
      <c r="AJ830">
        <f>IF(fun[[#This Row],[ExterCond]]="Ex",5,IF(fun[[#This Row],[ExterCond]]="Gd",4,IF(fun[[#This Row],[ExterCond]]="TA",3,IF(fun[[#This Row],[ExterCond]]="Fa",2,1))))</f>
        <v>3</v>
      </c>
      <c r="AK830" t="s">
        <v>125</v>
      </c>
      <c r="AL830" t="s">
        <v>124</v>
      </c>
      <c r="AM830">
        <f>IF(fun[[#This Row],[BsmtQual]]="Ex",5,IF(fun[[#This Row],[BsmtQual]]="Gd",4,IF(fun[[#This Row],[BsmtQual]]="TA",3,IF(fun[[#This Row],[BsmtQual]]="Fa",2,IF(fun[[#This Row],[BsmtQual]]="Po",1,0)))))</f>
        <v>3</v>
      </c>
      <c r="AN830" t="s">
        <v>123</v>
      </c>
      <c r="AO830">
        <f>IF(fun[[#This Row],[BsmtCond]]="Ex",5,IF(fun[[#This Row],[BsmtCond]]="Gd",4,IF(fun[[#This Row],[BsmtCond]]="TA",3,IF(fun[[#This Row],[BsmtCond]]="Fa",2,IF(fun[[#This Row],[BsmtCond]]="Po",1,0)))))</f>
        <v>4</v>
      </c>
      <c r="AP830" t="s">
        <v>123</v>
      </c>
      <c r="AQ830">
        <f>IF(fun[[#This Row],[BsmtExposure]]="Gd",3,IF(fun[[#This Row],[BsmtExposure]]="Av",2,IF(fun[[#This Row],[BsmtExposure]]="Mn",1,0)))</f>
        <v>3</v>
      </c>
      <c r="AR830" t="s">
        <v>198</v>
      </c>
      <c r="AS830">
        <v>249</v>
      </c>
      <c r="AT830" t="s">
        <v>145</v>
      </c>
      <c r="AU830">
        <v>764</v>
      </c>
      <c r="AV830">
        <v>0</v>
      </c>
      <c r="AW830">
        <v>1013</v>
      </c>
      <c r="AX830" t="s">
        <v>129</v>
      </c>
      <c r="AY830" t="s">
        <v>124</v>
      </c>
      <c r="AZ830">
        <f>IF(fun[[#This Row],[HeatingQC]]="Ex",5,IF(fun[[#This Row],[HeatingQC]]="Gd",4,IF(fun[[#This Row],[HeatingQC]]="TA",3,IF(fun[[#This Row],[HeatingQC]]="Fa",2,IF(fun[[#This Row],[HeatingQC]]="Po",1,0)))))</f>
        <v>3</v>
      </c>
      <c r="BA830" t="s">
        <v>131</v>
      </c>
      <c r="BB830" t="s">
        <v>132</v>
      </c>
      <c r="BC830">
        <v>1160</v>
      </c>
      <c r="BD830">
        <v>966</v>
      </c>
      <c r="BE830">
        <v>0</v>
      </c>
      <c r="BF830">
        <v>2126</v>
      </c>
      <c r="BG830">
        <f>LOG(fun[[#This Row],[GrLivArea]])</f>
        <v>3.327563260187278</v>
      </c>
      <c r="BH830">
        <v>0</v>
      </c>
      <c r="BI830">
        <v>1</v>
      </c>
      <c r="BJ830">
        <f>fun[[#This Row],[BsmtFullBath]]+(0.5*fun[[#This Row],[BsmtHalfBath]])</f>
        <v>0.5</v>
      </c>
      <c r="BK830">
        <v>2</v>
      </c>
      <c r="BL830">
        <v>1</v>
      </c>
      <c r="BM830">
        <f>fun[[#This Row],[HalfBath]]+fun[[#This Row],[TOTBaseBath]]+fun[[#This Row],[FullBath]]</f>
        <v>3.5</v>
      </c>
      <c r="BN830">
        <v>3</v>
      </c>
      <c r="BO830">
        <v>1</v>
      </c>
      <c r="BP830" t="s">
        <v>124</v>
      </c>
      <c r="BQ830">
        <f>IF(fun[[#This Row],[KitchenQual]]="Ex",5,IF(fun[[#This Row],[KitchenQual]]="Gd",4,IF(fun[[#This Row],[KitchenQual]]="TA",3,IF(fun[[#This Row],[KitchenQual]]="Fa",2,0))))</f>
        <v>3</v>
      </c>
      <c r="BR830">
        <v>7</v>
      </c>
      <c r="BS830" t="s">
        <v>250</v>
      </c>
      <c r="BT830">
        <v>0</v>
      </c>
      <c r="BU830" t="s">
        <v>109</v>
      </c>
      <c r="BV830">
        <f>IF(fun[[#This Row],[FireplaceQu]]="Ex",5,IF(fun[[#This Row],[FireplaceQu]]="Gd",4,IF(fun[[#This Row],[FireplaceQu]]="TA",3,IF(fun[[#This Row],[FireplaceQu]]="Fa",2,0))))</f>
        <v>0</v>
      </c>
      <c r="BW830" t="s">
        <v>134</v>
      </c>
      <c r="BX830">
        <v>1967</v>
      </c>
      <c r="BY830" t="s">
        <v>183</v>
      </c>
      <c r="BZ830">
        <v>2</v>
      </c>
      <c r="CA830">
        <v>538</v>
      </c>
      <c r="CB830" t="s">
        <v>124</v>
      </c>
      <c r="CC830">
        <f>IF(fun[[#This Row],[GarageQual]]="Ex",5,IF(fun[[#This Row],[GarageQual]]="Gd",4,IF(fun[[#This Row],[GarageQual]]="TA",3,IF(fun[[#This Row],[GarageQual]]="Fa",2,IF(fun[[#This Row],[GarageQual]]="Po",1,0)))))</f>
        <v>3</v>
      </c>
      <c r="CD830" t="s">
        <v>124</v>
      </c>
      <c r="CE830">
        <f>IF(fun[[#This Row],[GarageCond]]="Ex",5,IF(fun[[#This Row],[GarageCond]]="Gd",4,IF(fun[[#This Row],[GarageCond]]="TA",3,IF(fun[[#This Row],[GarageCond]]="Fa",2,IF(fun[[#This Row],[GarageCond]]="Po",1,0)))))</f>
        <v>3</v>
      </c>
      <c r="CF830" t="s">
        <v>131</v>
      </c>
      <c r="CG830">
        <v>486</v>
      </c>
      <c r="CH830">
        <v>0</v>
      </c>
      <c r="CI830">
        <v>0</v>
      </c>
      <c r="CJ830">
        <v>0</v>
      </c>
      <c r="CK830">
        <v>225</v>
      </c>
      <c r="CL830">
        <f>(0.5*fun[[#This Row],[WoodDeckSF]])+fun[[#This Row],[OpenPorchSF]]+(2*fun[[#This Row],[EnclosedPorch]])+(1.5*fun[[#This Row],[3SsnPorch]])+fun[[#This Row],[ScreenPorch]]</f>
        <v>468</v>
      </c>
      <c r="CM830">
        <v>0</v>
      </c>
      <c r="CN830" t="s">
        <v>109</v>
      </c>
      <c r="CO830">
        <f>IF(fun[[#This Row],[PoolQC]]="Ex",5,IF(fun[[#This Row],[PoolQC]]="Gd",4,IF(fun[[#This Row],[PoolQC]]="TA",3,IF(fun[[#This Row],[PoolQC]]="Fa",2,IF(fun[[#This Row],[PoolQC]]="Po",1,0)))))</f>
        <v>0</v>
      </c>
      <c r="CP830" t="s">
        <v>109</v>
      </c>
      <c r="CQ830" t="s">
        <v>109</v>
      </c>
      <c r="CR830">
        <v>0</v>
      </c>
      <c r="CS830">
        <v>6</v>
      </c>
      <c r="CT830">
        <v>2009</v>
      </c>
      <c r="CU830" t="s">
        <v>136</v>
      </c>
      <c r="CV830" t="s">
        <v>154</v>
      </c>
      <c r="CW830">
        <f>COUNTIF(fun[[#This Row],[Id]:[SaleCondition]],0)</f>
        <v>16</v>
      </c>
      <c r="CX830">
        <f>COUNTIF(fun[[#This Row],[Id]:[SaleCondition]],"NA")</f>
        <v>6</v>
      </c>
      <c r="CY830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830">
        <f>fun[NUM_ExCond]+fun[NUM_BsmtCond]+fun[NUM_GarCond]</f>
        <v>10</v>
      </c>
      <c r="DA8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8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830">
        <v>185000</v>
      </c>
    </row>
    <row r="831" spans="1:107" x14ac:dyDescent="0.25">
      <c r="A831">
        <v>830</v>
      </c>
      <c r="B831">
        <v>160</v>
      </c>
      <c r="C831" t="s">
        <v>218</v>
      </c>
      <c r="D831">
        <f>IF(fun[[#This Row],[MSZoning]]="RL",1,0)</f>
        <v>0</v>
      </c>
      <c r="E831">
        <f>IF(fun[[#This Row],[rl]]="RM",1,0)</f>
        <v>0</v>
      </c>
      <c r="F831">
        <f>IF(fun[[#This Row],[rm]]="RH",1,0)</f>
        <v>0</v>
      </c>
      <c r="G831">
        <f>IF(fun[[#This Row],[rh]]="C (all)",1,0)</f>
        <v>0</v>
      </c>
      <c r="H831">
        <v>24</v>
      </c>
      <c r="I831">
        <f>IF(fun[[#This Row],[LotFrontage]]="NA",0,fun[[#This Row],[LotFrontage]])</f>
        <v>24</v>
      </c>
      <c r="J831">
        <v>2544</v>
      </c>
      <c r="K831" t="s">
        <v>108</v>
      </c>
      <c r="L831" t="s">
        <v>108</v>
      </c>
      <c r="M831" t="s">
        <v>110</v>
      </c>
      <c r="N831" t="s">
        <v>111</v>
      </c>
      <c r="O831" t="s">
        <v>112</v>
      </c>
      <c r="P831" t="s">
        <v>113</v>
      </c>
      <c r="Q831" t="s">
        <v>114</v>
      </c>
      <c r="R831" t="s">
        <v>162</v>
      </c>
      <c r="S831" t="s">
        <v>116</v>
      </c>
      <c r="T831" t="s">
        <v>116</v>
      </c>
      <c r="U831" t="s">
        <v>224</v>
      </c>
      <c r="V831" t="s">
        <v>118</v>
      </c>
      <c r="W831">
        <v>7</v>
      </c>
      <c r="X831">
        <v>5</v>
      </c>
      <c r="Y831">
        <v>2005</v>
      </c>
      <c r="Z831">
        <v>2005</v>
      </c>
      <c r="AA831" t="s">
        <v>119</v>
      </c>
      <c r="AB831" t="s">
        <v>120</v>
      </c>
      <c r="AC831" t="s">
        <v>142</v>
      </c>
      <c r="AD831" t="s">
        <v>142</v>
      </c>
      <c r="AE831" t="s">
        <v>143</v>
      </c>
      <c r="AF831">
        <v>0</v>
      </c>
      <c r="AG831" t="s">
        <v>123</v>
      </c>
      <c r="AH831">
        <f>IF(fun[[#This Row],[ExterQual]]="Ex",5,IF(fun[[#This Row],[ExterQual]]="Gd",4,IF(fun[[#This Row],[ExterQual]]="TA",3,IF(fun[[#This Row],[ExterQual]]="Fa",2,1))))</f>
        <v>4</v>
      </c>
      <c r="AI831" t="s">
        <v>124</v>
      </c>
      <c r="AJ831">
        <f>IF(fun[[#This Row],[ExterCond]]="Ex",5,IF(fun[[#This Row],[ExterCond]]="Gd",4,IF(fun[[#This Row],[ExterCond]]="TA",3,IF(fun[[#This Row],[ExterCond]]="Fa",2,1))))</f>
        <v>3</v>
      </c>
      <c r="AK831" t="s">
        <v>125</v>
      </c>
      <c r="AL831" t="s">
        <v>123</v>
      </c>
      <c r="AM831">
        <f>IF(fun[[#This Row],[BsmtQual]]="Ex",5,IF(fun[[#This Row],[BsmtQual]]="Gd",4,IF(fun[[#This Row],[BsmtQual]]="TA",3,IF(fun[[#This Row],[BsmtQual]]="Fa",2,IF(fun[[#This Row],[BsmtQual]]="Po",1,0)))))</f>
        <v>4</v>
      </c>
      <c r="AN831" t="s">
        <v>124</v>
      </c>
      <c r="AO831">
        <f>IF(fun[[#This Row],[BsmtCond]]="Ex",5,IF(fun[[#This Row],[BsmtCond]]="Gd",4,IF(fun[[#This Row],[BsmtCond]]="TA",3,IF(fun[[#This Row],[BsmtCond]]="Fa",2,IF(fun[[#This Row],[BsmtCond]]="Po",1,0)))))</f>
        <v>3</v>
      </c>
      <c r="AP831" t="s">
        <v>126</v>
      </c>
      <c r="AQ831">
        <f>IF(fun[[#This Row],[BsmtExposure]]="Gd",3,IF(fun[[#This Row],[BsmtExposure]]="Av",2,IF(fun[[#This Row],[BsmtExposure]]="Mn",1,0)))</f>
        <v>0</v>
      </c>
      <c r="AR831" t="s">
        <v>128</v>
      </c>
      <c r="AS831">
        <v>0</v>
      </c>
      <c r="AT831" t="s">
        <v>128</v>
      </c>
      <c r="AU831">
        <v>0</v>
      </c>
      <c r="AV831">
        <v>600</v>
      </c>
      <c r="AW831">
        <v>600</v>
      </c>
      <c r="AX831" t="s">
        <v>129</v>
      </c>
      <c r="AY831" t="s">
        <v>130</v>
      </c>
      <c r="AZ831">
        <f>IF(fun[[#This Row],[HeatingQC]]="Ex",5,IF(fun[[#This Row],[HeatingQC]]="Gd",4,IF(fun[[#This Row],[HeatingQC]]="TA",3,IF(fun[[#This Row],[HeatingQC]]="Fa",2,IF(fun[[#This Row],[HeatingQC]]="Po",1,0)))))</f>
        <v>5</v>
      </c>
      <c r="BA831" t="s">
        <v>131</v>
      </c>
      <c r="BB831" t="s">
        <v>132</v>
      </c>
      <c r="BC831">
        <v>520</v>
      </c>
      <c r="BD831">
        <v>623</v>
      </c>
      <c r="BE831">
        <v>80</v>
      </c>
      <c r="BF831">
        <v>1223</v>
      </c>
      <c r="BG831">
        <f>LOG(fun[[#This Row],[GrLivArea]])</f>
        <v>3.0874264570362855</v>
      </c>
      <c r="BH831">
        <v>0</v>
      </c>
      <c r="BI831">
        <v>0</v>
      </c>
      <c r="BJ831">
        <f>fun[[#This Row],[BsmtFullBath]]+(0.5*fun[[#This Row],[BsmtHalfBath]])</f>
        <v>0</v>
      </c>
      <c r="BK831">
        <v>2</v>
      </c>
      <c r="BL831">
        <v>1</v>
      </c>
      <c r="BM831">
        <f>fun[[#This Row],[HalfBath]]+fun[[#This Row],[TOTBaseBath]]+fun[[#This Row],[FullBath]]</f>
        <v>3</v>
      </c>
      <c r="BN831">
        <v>2</v>
      </c>
      <c r="BO831">
        <v>1</v>
      </c>
      <c r="BP831" t="s">
        <v>123</v>
      </c>
      <c r="BQ831">
        <f>IF(fun[[#This Row],[KitchenQual]]="Ex",5,IF(fun[[#This Row],[KitchenQual]]="Gd",4,IF(fun[[#This Row],[KitchenQual]]="TA",3,IF(fun[[#This Row],[KitchenQual]]="Fa",2,0))))</f>
        <v>4</v>
      </c>
      <c r="BR831">
        <v>4</v>
      </c>
      <c r="BS831" t="s">
        <v>133</v>
      </c>
      <c r="BT831">
        <v>0</v>
      </c>
      <c r="BU831" t="s">
        <v>109</v>
      </c>
      <c r="BV831">
        <f>IF(fun[[#This Row],[FireplaceQu]]="Ex",5,IF(fun[[#This Row],[FireplaceQu]]="Gd",4,IF(fun[[#This Row],[FireplaceQu]]="TA",3,IF(fun[[#This Row],[FireplaceQu]]="Fa",2,0))))</f>
        <v>0</v>
      </c>
      <c r="BW831" t="s">
        <v>153</v>
      </c>
      <c r="BX831">
        <v>2005</v>
      </c>
      <c r="BY831" t="s">
        <v>135</v>
      </c>
      <c r="BZ831">
        <v>2</v>
      </c>
      <c r="CA831">
        <v>480</v>
      </c>
      <c r="CB831" t="s">
        <v>124</v>
      </c>
      <c r="CC831">
        <f>IF(fun[[#This Row],[GarageQual]]="Ex",5,IF(fun[[#This Row],[GarageQual]]="Gd",4,IF(fun[[#This Row],[GarageQual]]="TA",3,IF(fun[[#This Row],[GarageQual]]="Fa",2,IF(fun[[#This Row],[GarageQual]]="Po",1,0)))))</f>
        <v>3</v>
      </c>
      <c r="CD831" t="s">
        <v>124</v>
      </c>
      <c r="CE831">
        <f>IF(fun[[#This Row],[GarageCond]]="Ex",5,IF(fun[[#This Row],[GarageCond]]="Gd",4,IF(fun[[#This Row],[GarageCond]]="TA",3,IF(fun[[#This Row],[GarageCond]]="Fa",2,IF(fun[[#This Row],[GarageCond]]="Po",1,0)))))</f>
        <v>3</v>
      </c>
      <c r="CF831" t="s">
        <v>131</v>
      </c>
      <c r="CG831">
        <v>0</v>
      </c>
      <c r="CH831">
        <v>166</v>
      </c>
      <c r="CI831">
        <v>0</v>
      </c>
      <c r="CJ831">
        <v>0</v>
      </c>
      <c r="CK831">
        <v>0</v>
      </c>
      <c r="CL831">
        <f>(0.5*fun[[#This Row],[WoodDeckSF]])+fun[[#This Row],[OpenPorchSF]]+(2*fun[[#This Row],[EnclosedPorch]])+(1.5*fun[[#This Row],[3SsnPorch]])+fun[[#This Row],[ScreenPorch]]</f>
        <v>166</v>
      </c>
      <c r="CM831">
        <v>0</v>
      </c>
      <c r="CN831" t="s">
        <v>109</v>
      </c>
      <c r="CO831">
        <f>IF(fun[[#This Row],[PoolQC]]="Ex",5,IF(fun[[#This Row],[PoolQC]]="Gd",4,IF(fun[[#This Row],[PoolQC]]="TA",3,IF(fun[[#This Row],[PoolQC]]="Fa",2,IF(fun[[#This Row],[PoolQC]]="Po",1,0)))))</f>
        <v>0</v>
      </c>
      <c r="CP831" t="s">
        <v>109</v>
      </c>
      <c r="CQ831" t="s">
        <v>109</v>
      </c>
      <c r="CR831">
        <v>0</v>
      </c>
      <c r="CS831">
        <v>7</v>
      </c>
      <c r="CT831">
        <v>2006</v>
      </c>
      <c r="CU831" t="s">
        <v>136</v>
      </c>
      <c r="CV831" t="s">
        <v>137</v>
      </c>
      <c r="CW831">
        <f>COUNTIF(fun[[#This Row],[Id]:[SaleCondition]],0)</f>
        <v>20</v>
      </c>
      <c r="CX831">
        <f>COUNTIF(fun[[#This Row],[Id]:[SaleCondition]],"NA")</f>
        <v>4</v>
      </c>
      <c r="CY83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831">
        <f>fun[NUM_ExCond]+fun[NUM_BsmtCond]+fun[NUM_GarCond]</f>
        <v>9</v>
      </c>
      <c r="DA8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8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831">
        <v>147400</v>
      </c>
    </row>
    <row r="832" spans="1:107" x14ac:dyDescent="0.25">
      <c r="A832">
        <v>831</v>
      </c>
      <c r="B832">
        <v>20</v>
      </c>
      <c r="C832" t="s">
        <v>107</v>
      </c>
      <c r="D832">
        <f>IF(fun[[#This Row],[MSZoning]]="RL",1,0)</f>
        <v>1</v>
      </c>
      <c r="E832">
        <f>IF(fun[[#This Row],[rl]]="RM",1,0)</f>
        <v>0</v>
      </c>
      <c r="F832">
        <f>IF(fun[[#This Row],[rm]]="RH",1,0)</f>
        <v>0</v>
      </c>
      <c r="G832">
        <f>IF(fun[[#This Row],[rh]]="C (all)",1,0)</f>
        <v>0</v>
      </c>
      <c r="H832">
        <v>80</v>
      </c>
      <c r="I832">
        <f>IF(fun[[#This Row],[LotFrontage]]="NA",0,fun[[#This Row],[LotFrontage]])</f>
        <v>80</v>
      </c>
      <c r="J832">
        <v>11900</v>
      </c>
      <c r="K832" t="s">
        <v>108</v>
      </c>
      <c r="L832" t="s">
        <v>109</v>
      </c>
      <c r="M832" t="s">
        <v>146</v>
      </c>
      <c r="N832" t="s">
        <v>111</v>
      </c>
      <c r="O832" t="s">
        <v>112</v>
      </c>
      <c r="P832" t="s">
        <v>148</v>
      </c>
      <c r="Q832" t="s">
        <v>114</v>
      </c>
      <c r="R832" t="s">
        <v>188</v>
      </c>
      <c r="S832" t="s">
        <v>116</v>
      </c>
      <c r="T832" t="s">
        <v>116</v>
      </c>
      <c r="U832" t="s">
        <v>117</v>
      </c>
      <c r="V832" t="s">
        <v>141</v>
      </c>
      <c r="W832">
        <v>6</v>
      </c>
      <c r="X832">
        <v>5</v>
      </c>
      <c r="Y832">
        <v>1957</v>
      </c>
      <c r="Z832">
        <v>1957</v>
      </c>
      <c r="AA832" t="s">
        <v>119</v>
      </c>
      <c r="AB832" t="s">
        <v>120</v>
      </c>
      <c r="AC832" t="s">
        <v>166</v>
      </c>
      <c r="AD832" t="s">
        <v>166</v>
      </c>
      <c r="AE832" t="s">
        <v>122</v>
      </c>
      <c r="AF832">
        <v>387</v>
      </c>
      <c r="AG832" t="s">
        <v>124</v>
      </c>
      <c r="AH832">
        <f>IF(fun[[#This Row],[ExterQual]]="Ex",5,IF(fun[[#This Row],[ExterQual]]="Gd",4,IF(fun[[#This Row],[ExterQual]]="TA",3,IF(fun[[#This Row],[ExterQual]]="Fa",2,1))))</f>
        <v>3</v>
      </c>
      <c r="AI832" t="s">
        <v>124</v>
      </c>
      <c r="AJ832">
        <f>IF(fun[[#This Row],[ExterCond]]="Ex",5,IF(fun[[#This Row],[ExterCond]]="Gd",4,IF(fun[[#This Row],[ExterCond]]="TA",3,IF(fun[[#This Row],[ExterCond]]="Fa",2,1))))</f>
        <v>3</v>
      </c>
      <c r="AK832" t="s">
        <v>144</v>
      </c>
      <c r="AL832" t="s">
        <v>124</v>
      </c>
      <c r="AM832">
        <f>IF(fun[[#This Row],[BsmtQual]]="Ex",5,IF(fun[[#This Row],[BsmtQual]]="Gd",4,IF(fun[[#This Row],[BsmtQual]]="TA",3,IF(fun[[#This Row],[BsmtQual]]="Fa",2,IF(fun[[#This Row],[BsmtQual]]="Po",1,0)))))</f>
        <v>3</v>
      </c>
      <c r="AN832" t="s">
        <v>124</v>
      </c>
      <c r="AO832">
        <f>IF(fun[[#This Row],[BsmtCond]]="Ex",5,IF(fun[[#This Row],[BsmtCond]]="Gd",4,IF(fun[[#This Row],[BsmtCond]]="TA",3,IF(fun[[#This Row],[BsmtCond]]="Fa",2,IF(fun[[#This Row],[BsmtCond]]="Po",1,0)))))</f>
        <v>3</v>
      </c>
      <c r="AP832" t="s">
        <v>126</v>
      </c>
      <c r="AQ832">
        <f>IF(fun[[#This Row],[BsmtExposure]]="Gd",3,IF(fun[[#This Row],[BsmtExposure]]="Av",2,IF(fun[[#This Row],[BsmtExposure]]="Mn",1,0)))</f>
        <v>0</v>
      </c>
      <c r="AR832" t="s">
        <v>179</v>
      </c>
      <c r="AS832">
        <v>1040</v>
      </c>
      <c r="AT832" t="s">
        <v>128</v>
      </c>
      <c r="AU832">
        <v>0</v>
      </c>
      <c r="AV832">
        <v>352</v>
      </c>
      <c r="AW832">
        <v>1392</v>
      </c>
      <c r="AX832" t="s">
        <v>129</v>
      </c>
      <c r="AY832" t="s">
        <v>124</v>
      </c>
      <c r="AZ832">
        <f>IF(fun[[#This Row],[HeatingQC]]="Ex",5,IF(fun[[#This Row],[HeatingQC]]="Gd",4,IF(fun[[#This Row],[HeatingQC]]="TA",3,IF(fun[[#This Row],[HeatingQC]]="Fa",2,IF(fun[[#This Row],[HeatingQC]]="Po",1,0)))))</f>
        <v>3</v>
      </c>
      <c r="BA832" t="s">
        <v>131</v>
      </c>
      <c r="BB832" t="s">
        <v>190</v>
      </c>
      <c r="BC832">
        <v>1392</v>
      </c>
      <c r="BD832">
        <v>0</v>
      </c>
      <c r="BE832">
        <v>0</v>
      </c>
      <c r="BF832">
        <v>1392</v>
      </c>
      <c r="BG832">
        <f>LOG(fun[[#This Row],[GrLivArea]])</f>
        <v>3.1436392352745433</v>
      </c>
      <c r="BH832">
        <v>1</v>
      </c>
      <c r="BI832">
        <v>0</v>
      </c>
      <c r="BJ832">
        <f>fun[[#This Row],[BsmtFullBath]]+(0.5*fun[[#This Row],[BsmtHalfBath]])</f>
        <v>1</v>
      </c>
      <c r="BK832">
        <v>1</v>
      </c>
      <c r="BL832">
        <v>1</v>
      </c>
      <c r="BM832">
        <f>fun[[#This Row],[HalfBath]]+fun[[#This Row],[TOTBaseBath]]+fun[[#This Row],[FullBath]]</f>
        <v>3</v>
      </c>
      <c r="BN832">
        <v>3</v>
      </c>
      <c r="BO832">
        <v>1</v>
      </c>
      <c r="BP832" t="s">
        <v>124</v>
      </c>
      <c r="BQ832">
        <f>IF(fun[[#This Row],[KitchenQual]]="Ex",5,IF(fun[[#This Row],[KitchenQual]]="Gd",4,IF(fun[[#This Row],[KitchenQual]]="TA",3,IF(fun[[#This Row],[KitchenQual]]="Fa",2,0))))</f>
        <v>3</v>
      </c>
      <c r="BR832">
        <v>6</v>
      </c>
      <c r="BS832" t="s">
        <v>133</v>
      </c>
      <c r="BT832">
        <v>2</v>
      </c>
      <c r="BU832" t="s">
        <v>123</v>
      </c>
      <c r="BV832">
        <f>IF(fun[[#This Row],[FireplaceQu]]="Ex",5,IF(fun[[#This Row],[FireplaceQu]]="Gd",4,IF(fun[[#This Row],[FireplaceQu]]="TA",3,IF(fun[[#This Row],[FireplaceQu]]="Fa",2,0))))</f>
        <v>4</v>
      </c>
      <c r="BW832" t="s">
        <v>134</v>
      </c>
      <c r="BX832">
        <v>1957</v>
      </c>
      <c r="BY832" t="s">
        <v>135</v>
      </c>
      <c r="BZ832">
        <v>2</v>
      </c>
      <c r="CA832">
        <v>458</v>
      </c>
      <c r="CB832" t="s">
        <v>124</v>
      </c>
      <c r="CC832">
        <f>IF(fun[[#This Row],[GarageQual]]="Ex",5,IF(fun[[#This Row],[GarageQual]]="Gd",4,IF(fun[[#This Row],[GarageQual]]="TA",3,IF(fun[[#This Row],[GarageQual]]="Fa",2,IF(fun[[#This Row],[GarageQual]]="Po",1,0)))))</f>
        <v>3</v>
      </c>
      <c r="CD832" t="s">
        <v>124</v>
      </c>
      <c r="CE832">
        <f>IF(fun[[#This Row],[GarageCond]]="Ex",5,IF(fun[[#This Row],[GarageCond]]="Gd",4,IF(fun[[#This Row],[GarageCond]]="TA",3,IF(fun[[#This Row],[GarageCond]]="Fa",2,IF(fun[[#This Row],[GarageCond]]="Po",1,0)))))</f>
        <v>3</v>
      </c>
      <c r="CF832" t="s">
        <v>131</v>
      </c>
      <c r="CG832">
        <v>0</v>
      </c>
      <c r="CH832">
        <v>0</v>
      </c>
      <c r="CI832">
        <v>0</v>
      </c>
      <c r="CJ832">
        <v>0</v>
      </c>
      <c r="CK832">
        <v>192</v>
      </c>
      <c r="CL832">
        <f>(0.5*fun[[#This Row],[WoodDeckSF]])+fun[[#This Row],[OpenPorchSF]]+(2*fun[[#This Row],[EnclosedPorch]])+(1.5*fun[[#This Row],[3SsnPorch]])+fun[[#This Row],[ScreenPorch]]</f>
        <v>192</v>
      </c>
      <c r="CM832">
        <v>0</v>
      </c>
      <c r="CN832" t="s">
        <v>109</v>
      </c>
      <c r="CO832">
        <f>IF(fun[[#This Row],[PoolQC]]="Ex",5,IF(fun[[#This Row],[PoolQC]]="Gd",4,IF(fun[[#This Row],[PoolQC]]="TA",3,IF(fun[[#This Row],[PoolQC]]="Fa",2,IF(fun[[#This Row],[PoolQC]]="Po",1,0)))))</f>
        <v>0</v>
      </c>
      <c r="CP832" t="s">
        <v>109</v>
      </c>
      <c r="CQ832" t="s">
        <v>109</v>
      </c>
      <c r="CR832">
        <v>0</v>
      </c>
      <c r="CS832">
        <v>6</v>
      </c>
      <c r="CT832">
        <v>2008</v>
      </c>
      <c r="CU832" t="s">
        <v>136</v>
      </c>
      <c r="CV832" t="s">
        <v>137</v>
      </c>
      <c r="CW832">
        <f>COUNTIF(fun[[#This Row],[Id]:[SaleCondition]],0)</f>
        <v>15</v>
      </c>
      <c r="CX832">
        <f>COUNTIF(fun[[#This Row],[Id]:[SaleCondition]],"NA")</f>
        <v>4</v>
      </c>
      <c r="CY83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832">
        <f>fun[NUM_ExCond]+fun[NUM_BsmtCond]+fun[NUM_GarCond]</f>
        <v>9</v>
      </c>
      <c r="DA8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8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832">
        <v>166000</v>
      </c>
    </row>
    <row r="833" spans="1:107" x14ac:dyDescent="0.25">
      <c r="A833">
        <v>832</v>
      </c>
      <c r="B833">
        <v>160</v>
      </c>
      <c r="C833" t="s">
        <v>218</v>
      </c>
      <c r="D833">
        <f>IF(fun[[#This Row],[MSZoning]]="RL",1,0)</f>
        <v>0</v>
      </c>
      <c r="E833">
        <f>IF(fun[[#This Row],[rl]]="RM",1,0)</f>
        <v>0</v>
      </c>
      <c r="F833">
        <f>IF(fun[[#This Row],[rm]]="RH",1,0)</f>
        <v>0</v>
      </c>
      <c r="G833">
        <f>IF(fun[[#This Row],[rh]]="C (all)",1,0)</f>
        <v>0</v>
      </c>
      <c r="H833">
        <v>30</v>
      </c>
      <c r="I833">
        <f>IF(fun[[#This Row],[LotFrontage]]="NA",0,fun[[#This Row],[LotFrontage]])</f>
        <v>30</v>
      </c>
      <c r="J833">
        <v>3180</v>
      </c>
      <c r="K833" t="s">
        <v>108</v>
      </c>
      <c r="L833" t="s">
        <v>108</v>
      </c>
      <c r="M833" t="s">
        <v>110</v>
      </c>
      <c r="N833" t="s">
        <v>111</v>
      </c>
      <c r="O833" t="s">
        <v>112</v>
      </c>
      <c r="P833" t="s">
        <v>113</v>
      </c>
      <c r="Q833" t="s">
        <v>114</v>
      </c>
      <c r="R833" t="s">
        <v>162</v>
      </c>
      <c r="S833" t="s">
        <v>116</v>
      </c>
      <c r="T833" t="s">
        <v>116</v>
      </c>
      <c r="U833" t="s">
        <v>205</v>
      </c>
      <c r="V833" t="s">
        <v>118</v>
      </c>
      <c r="W833">
        <v>7</v>
      </c>
      <c r="X833">
        <v>5</v>
      </c>
      <c r="Y833">
        <v>2005</v>
      </c>
      <c r="Z833">
        <v>2005</v>
      </c>
      <c r="AA833" t="s">
        <v>119</v>
      </c>
      <c r="AB833" t="s">
        <v>120</v>
      </c>
      <c r="AC833" t="s">
        <v>142</v>
      </c>
      <c r="AD833" t="s">
        <v>142</v>
      </c>
      <c r="AE833" t="s">
        <v>143</v>
      </c>
      <c r="AF833">
        <v>0</v>
      </c>
      <c r="AG833" t="s">
        <v>124</v>
      </c>
      <c r="AH833">
        <f>IF(fun[[#This Row],[ExterQual]]="Ex",5,IF(fun[[#This Row],[ExterQual]]="Gd",4,IF(fun[[#This Row],[ExterQual]]="TA",3,IF(fun[[#This Row],[ExterQual]]="Fa",2,1))))</f>
        <v>3</v>
      </c>
      <c r="AI833" t="s">
        <v>124</v>
      </c>
      <c r="AJ833">
        <f>IF(fun[[#This Row],[ExterCond]]="Ex",5,IF(fun[[#This Row],[ExterCond]]="Gd",4,IF(fun[[#This Row],[ExterCond]]="TA",3,IF(fun[[#This Row],[ExterCond]]="Fa",2,1))))</f>
        <v>3</v>
      </c>
      <c r="AK833" t="s">
        <v>125</v>
      </c>
      <c r="AL833" t="s">
        <v>123</v>
      </c>
      <c r="AM833">
        <f>IF(fun[[#This Row],[BsmtQual]]="Ex",5,IF(fun[[#This Row],[BsmtQual]]="Gd",4,IF(fun[[#This Row],[BsmtQual]]="TA",3,IF(fun[[#This Row],[BsmtQual]]="Fa",2,IF(fun[[#This Row],[BsmtQual]]="Po",1,0)))))</f>
        <v>4</v>
      </c>
      <c r="AN833" t="s">
        <v>124</v>
      </c>
      <c r="AO833">
        <f>IF(fun[[#This Row],[BsmtCond]]="Ex",5,IF(fun[[#This Row],[BsmtCond]]="Gd",4,IF(fun[[#This Row],[BsmtCond]]="TA",3,IF(fun[[#This Row],[BsmtCond]]="Fa",2,IF(fun[[#This Row],[BsmtCond]]="Po",1,0)))))</f>
        <v>3</v>
      </c>
      <c r="AP833" t="s">
        <v>126</v>
      </c>
      <c r="AQ833">
        <f>IF(fun[[#This Row],[BsmtExposure]]="Gd",3,IF(fun[[#This Row],[BsmtExposure]]="Av",2,IF(fun[[#This Row],[BsmtExposure]]="Mn",1,0)))</f>
        <v>0</v>
      </c>
      <c r="AR833" t="s">
        <v>128</v>
      </c>
      <c r="AS833">
        <v>0</v>
      </c>
      <c r="AT833" t="s">
        <v>128</v>
      </c>
      <c r="AU833">
        <v>0</v>
      </c>
      <c r="AV833">
        <v>600</v>
      </c>
      <c r="AW833">
        <v>600</v>
      </c>
      <c r="AX833" t="s">
        <v>129</v>
      </c>
      <c r="AY833" t="s">
        <v>130</v>
      </c>
      <c r="AZ833">
        <f>IF(fun[[#This Row],[HeatingQC]]="Ex",5,IF(fun[[#This Row],[HeatingQC]]="Gd",4,IF(fun[[#This Row],[HeatingQC]]="TA",3,IF(fun[[#This Row],[HeatingQC]]="Fa",2,IF(fun[[#This Row],[HeatingQC]]="Po",1,0)))))</f>
        <v>5</v>
      </c>
      <c r="BA833" t="s">
        <v>131</v>
      </c>
      <c r="BB833" t="s">
        <v>132</v>
      </c>
      <c r="BC833">
        <v>520</v>
      </c>
      <c r="BD833">
        <v>600</v>
      </c>
      <c r="BE833">
        <v>80</v>
      </c>
      <c r="BF833">
        <v>1200</v>
      </c>
      <c r="BG833">
        <f>LOG(fun[[#This Row],[GrLivArea]])</f>
        <v>3.0791812460476247</v>
      </c>
      <c r="BH833">
        <v>0</v>
      </c>
      <c r="BI833">
        <v>0</v>
      </c>
      <c r="BJ833">
        <f>fun[[#This Row],[BsmtFullBath]]+(0.5*fun[[#This Row],[BsmtHalfBath]])</f>
        <v>0</v>
      </c>
      <c r="BK833">
        <v>2</v>
      </c>
      <c r="BL833">
        <v>1</v>
      </c>
      <c r="BM833">
        <f>fun[[#This Row],[HalfBath]]+fun[[#This Row],[TOTBaseBath]]+fun[[#This Row],[FullBath]]</f>
        <v>3</v>
      </c>
      <c r="BN833">
        <v>2</v>
      </c>
      <c r="BO833">
        <v>1</v>
      </c>
      <c r="BP833" t="s">
        <v>123</v>
      </c>
      <c r="BQ833">
        <f>IF(fun[[#This Row],[KitchenQual]]="Ex",5,IF(fun[[#This Row],[KitchenQual]]="Gd",4,IF(fun[[#This Row],[KitchenQual]]="TA",3,IF(fun[[#This Row],[KitchenQual]]="Fa",2,0))))</f>
        <v>4</v>
      </c>
      <c r="BR833">
        <v>4</v>
      </c>
      <c r="BS833" t="s">
        <v>133</v>
      </c>
      <c r="BT833">
        <v>0</v>
      </c>
      <c r="BU833" t="s">
        <v>109</v>
      </c>
      <c r="BV833">
        <f>IF(fun[[#This Row],[FireplaceQu]]="Ex",5,IF(fun[[#This Row],[FireplaceQu]]="Gd",4,IF(fun[[#This Row],[FireplaceQu]]="TA",3,IF(fun[[#This Row],[FireplaceQu]]="Fa",2,0))))</f>
        <v>0</v>
      </c>
      <c r="BW833" t="s">
        <v>153</v>
      </c>
      <c r="BX833">
        <v>2005</v>
      </c>
      <c r="BY833" t="s">
        <v>135</v>
      </c>
      <c r="BZ833">
        <v>2</v>
      </c>
      <c r="CA833">
        <v>480</v>
      </c>
      <c r="CB833" t="s">
        <v>124</v>
      </c>
      <c r="CC833">
        <f>IF(fun[[#This Row],[GarageQual]]="Ex",5,IF(fun[[#This Row],[GarageQual]]="Gd",4,IF(fun[[#This Row],[GarageQual]]="TA",3,IF(fun[[#This Row],[GarageQual]]="Fa",2,IF(fun[[#This Row],[GarageQual]]="Po",1,0)))))</f>
        <v>3</v>
      </c>
      <c r="CD833" t="s">
        <v>124</v>
      </c>
      <c r="CE833">
        <f>IF(fun[[#This Row],[GarageCond]]="Ex",5,IF(fun[[#This Row],[GarageCond]]="Gd",4,IF(fun[[#This Row],[GarageCond]]="TA",3,IF(fun[[#This Row],[GarageCond]]="Fa",2,IF(fun[[#This Row],[GarageCond]]="Po",1,0)))))</f>
        <v>3</v>
      </c>
      <c r="CF833" t="s">
        <v>131</v>
      </c>
      <c r="CG833">
        <v>0</v>
      </c>
      <c r="CH833">
        <v>166</v>
      </c>
      <c r="CI833">
        <v>0</v>
      </c>
      <c r="CJ833">
        <v>0</v>
      </c>
      <c r="CK833">
        <v>0</v>
      </c>
      <c r="CL833">
        <f>(0.5*fun[[#This Row],[WoodDeckSF]])+fun[[#This Row],[OpenPorchSF]]+(2*fun[[#This Row],[EnclosedPorch]])+(1.5*fun[[#This Row],[3SsnPorch]])+fun[[#This Row],[ScreenPorch]]</f>
        <v>166</v>
      </c>
      <c r="CM833">
        <v>0</v>
      </c>
      <c r="CN833" t="s">
        <v>109</v>
      </c>
      <c r="CO833">
        <f>IF(fun[[#This Row],[PoolQC]]="Ex",5,IF(fun[[#This Row],[PoolQC]]="Gd",4,IF(fun[[#This Row],[PoolQC]]="TA",3,IF(fun[[#This Row],[PoolQC]]="Fa",2,IF(fun[[#This Row],[PoolQC]]="Po",1,0)))))</f>
        <v>0</v>
      </c>
      <c r="CP833" t="s">
        <v>109</v>
      </c>
      <c r="CQ833" t="s">
        <v>109</v>
      </c>
      <c r="CR833">
        <v>0</v>
      </c>
      <c r="CS833">
        <v>6</v>
      </c>
      <c r="CT833">
        <v>2006</v>
      </c>
      <c r="CU833" t="s">
        <v>136</v>
      </c>
      <c r="CV833" t="s">
        <v>137</v>
      </c>
      <c r="CW833">
        <f>COUNTIF(fun[[#This Row],[Id]:[SaleCondition]],0)</f>
        <v>20</v>
      </c>
      <c r="CX833">
        <f>COUNTIF(fun[[#This Row],[Id]:[SaleCondition]],"NA")</f>
        <v>4</v>
      </c>
      <c r="CY83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833">
        <f>fun[NUM_ExCond]+fun[NUM_BsmtCond]+fun[NUM_GarCond]</f>
        <v>9</v>
      </c>
      <c r="DA8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8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833">
        <v>151000</v>
      </c>
    </row>
    <row r="834" spans="1:107" x14ac:dyDescent="0.25">
      <c r="A834">
        <v>833</v>
      </c>
      <c r="B834">
        <v>60</v>
      </c>
      <c r="C834" t="s">
        <v>107</v>
      </c>
      <c r="D834">
        <f>IF(fun[[#This Row],[MSZoning]]="RL",1,0)</f>
        <v>1</v>
      </c>
      <c r="E834">
        <f>IF(fun[[#This Row],[rl]]="RM",1,0)</f>
        <v>0</v>
      </c>
      <c r="F834">
        <f>IF(fun[[#This Row],[rm]]="RH",1,0)</f>
        <v>0</v>
      </c>
      <c r="G834">
        <f>IF(fun[[#This Row],[rh]]="C (all)",1,0)</f>
        <v>0</v>
      </c>
      <c r="H834">
        <v>44</v>
      </c>
      <c r="I834">
        <f>IF(fun[[#This Row],[LotFrontage]]="NA",0,fun[[#This Row],[LotFrontage]])</f>
        <v>44</v>
      </c>
      <c r="J834">
        <v>9548</v>
      </c>
      <c r="K834" t="s">
        <v>108</v>
      </c>
      <c r="L834" t="s">
        <v>109</v>
      </c>
      <c r="M834" t="s">
        <v>146</v>
      </c>
      <c r="N834" t="s">
        <v>111</v>
      </c>
      <c r="O834" t="s">
        <v>112</v>
      </c>
      <c r="P834" t="s">
        <v>192</v>
      </c>
      <c r="Q834" t="s">
        <v>114</v>
      </c>
      <c r="R834" t="s">
        <v>115</v>
      </c>
      <c r="S834" t="s">
        <v>116</v>
      </c>
      <c r="T834" t="s">
        <v>116</v>
      </c>
      <c r="U834" t="s">
        <v>117</v>
      </c>
      <c r="V834" t="s">
        <v>118</v>
      </c>
      <c r="W834">
        <v>7</v>
      </c>
      <c r="X834">
        <v>6</v>
      </c>
      <c r="Y834">
        <v>2003</v>
      </c>
      <c r="Z834">
        <v>2003</v>
      </c>
      <c r="AA834" t="s">
        <v>119</v>
      </c>
      <c r="AB834" t="s">
        <v>120</v>
      </c>
      <c r="AC834" t="s">
        <v>121</v>
      </c>
      <c r="AD834" t="s">
        <v>121</v>
      </c>
      <c r="AE834" t="s">
        <v>122</v>
      </c>
      <c r="AF834">
        <v>223</v>
      </c>
      <c r="AG834" t="s">
        <v>123</v>
      </c>
      <c r="AH834">
        <f>IF(fun[[#This Row],[ExterQual]]="Ex",5,IF(fun[[#This Row],[ExterQual]]="Gd",4,IF(fun[[#This Row],[ExterQual]]="TA",3,IF(fun[[#This Row],[ExterQual]]="Fa",2,1))))</f>
        <v>4</v>
      </c>
      <c r="AI834" t="s">
        <v>124</v>
      </c>
      <c r="AJ834">
        <f>IF(fun[[#This Row],[ExterCond]]="Ex",5,IF(fun[[#This Row],[ExterCond]]="Gd",4,IF(fun[[#This Row],[ExterCond]]="TA",3,IF(fun[[#This Row],[ExterCond]]="Fa",2,1))))</f>
        <v>3</v>
      </c>
      <c r="AK834" t="s">
        <v>125</v>
      </c>
      <c r="AL834" t="s">
        <v>123</v>
      </c>
      <c r="AM834">
        <f>IF(fun[[#This Row],[BsmtQual]]="Ex",5,IF(fun[[#This Row],[BsmtQual]]="Gd",4,IF(fun[[#This Row],[BsmtQual]]="TA",3,IF(fun[[#This Row],[BsmtQual]]="Fa",2,IF(fun[[#This Row],[BsmtQual]]="Po",1,0)))))</f>
        <v>4</v>
      </c>
      <c r="AN834" t="s">
        <v>124</v>
      </c>
      <c r="AO834">
        <f>IF(fun[[#This Row],[BsmtCond]]="Ex",5,IF(fun[[#This Row],[BsmtCond]]="Gd",4,IF(fun[[#This Row],[BsmtCond]]="TA",3,IF(fun[[#This Row],[BsmtCond]]="Fa",2,IF(fun[[#This Row],[BsmtCond]]="Po",1,0)))))</f>
        <v>3</v>
      </c>
      <c r="AP834" t="s">
        <v>126</v>
      </c>
      <c r="AQ834">
        <f>IF(fun[[#This Row],[BsmtExposure]]="Gd",3,IF(fun[[#This Row],[BsmtExposure]]="Av",2,IF(fun[[#This Row],[BsmtExposure]]="Mn",1,0)))</f>
        <v>0</v>
      </c>
      <c r="AR834" t="s">
        <v>127</v>
      </c>
      <c r="AS834">
        <v>483</v>
      </c>
      <c r="AT834" t="s">
        <v>128</v>
      </c>
      <c r="AU834">
        <v>0</v>
      </c>
      <c r="AV834">
        <v>458</v>
      </c>
      <c r="AW834">
        <v>941</v>
      </c>
      <c r="AX834" t="s">
        <v>129</v>
      </c>
      <c r="AY834" t="s">
        <v>130</v>
      </c>
      <c r="AZ834">
        <f>IF(fun[[#This Row],[HeatingQC]]="Ex",5,IF(fun[[#This Row],[HeatingQC]]="Gd",4,IF(fun[[#This Row],[HeatingQC]]="TA",3,IF(fun[[#This Row],[HeatingQC]]="Fa",2,IF(fun[[#This Row],[HeatingQC]]="Po",1,0)))))</f>
        <v>5</v>
      </c>
      <c r="BA834" t="s">
        <v>131</v>
      </c>
      <c r="BB834" t="s">
        <v>132</v>
      </c>
      <c r="BC834">
        <v>941</v>
      </c>
      <c r="BD834">
        <v>888</v>
      </c>
      <c r="BE834">
        <v>0</v>
      </c>
      <c r="BF834">
        <v>1829</v>
      </c>
      <c r="BG834">
        <f>LOG(fun[[#This Row],[GrLivArea]])</f>
        <v>3.2622137054764169</v>
      </c>
      <c r="BH834">
        <v>1</v>
      </c>
      <c r="BI834">
        <v>0</v>
      </c>
      <c r="BJ834">
        <f>fun[[#This Row],[BsmtFullBath]]+(0.5*fun[[#This Row],[BsmtHalfBath]])</f>
        <v>1</v>
      </c>
      <c r="BK834">
        <v>2</v>
      </c>
      <c r="BL834">
        <v>1</v>
      </c>
      <c r="BM834">
        <f>fun[[#This Row],[HalfBath]]+fun[[#This Row],[TOTBaseBath]]+fun[[#This Row],[FullBath]]</f>
        <v>4</v>
      </c>
      <c r="BN834">
        <v>3</v>
      </c>
      <c r="BO834">
        <v>1</v>
      </c>
      <c r="BP834" t="s">
        <v>123</v>
      </c>
      <c r="BQ834">
        <f>IF(fun[[#This Row],[KitchenQual]]="Ex",5,IF(fun[[#This Row],[KitchenQual]]="Gd",4,IF(fun[[#This Row],[KitchenQual]]="TA",3,IF(fun[[#This Row],[KitchenQual]]="Fa",2,0))))</f>
        <v>4</v>
      </c>
      <c r="BR834">
        <v>7</v>
      </c>
      <c r="BS834" t="s">
        <v>133</v>
      </c>
      <c r="BT834">
        <v>1</v>
      </c>
      <c r="BU834" t="s">
        <v>124</v>
      </c>
      <c r="BV834">
        <f>IF(fun[[#This Row],[FireplaceQu]]="Ex",5,IF(fun[[#This Row],[FireplaceQu]]="Gd",4,IF(fun[[#This Row],[FireplaceQu]]="TA",3,IF(fun[[#This Row],[FireplaceQu]]="Fa",2,0))))</f>
        <v>3</v>
      </c>
      <c r="BW834" t="s">
        <v>134</v>
      </c>
      <c r="BX834">
        <v>2003</v>
      </c>
      <c r="BY834" t="s">
        <v>135</v>
      </c>
      <c r="BZ834">
        <v>2</v>
      </c>
      <c r="CA834">
        <v>613</v>
      </c>
      <c r="CB834" t="s">
        <v>124</v>
      </c>
      <c r="CC834">
        <f>IF(fun[[#This Row],[GarageQual]]="Ex",5,IF(fun[[#This Row],[GarageQual]]="Gd",4,IF(fun[[#This Row],[GarageQual]]="TA",3,IF(fun[[#This Row],[GarageQual]]="Fa",2,IF(fun[[#This Row],[GarageQual]]="Po",1,0)))))</f>
        <v>3</v>
      </c>
      <c r="CD834" t="s">
        <v>124</v>
      </c>
      <c r="CE834">
        <f>IF(fun[[#This Row],[GarageCond]]="Ex",5,IF(fun[[#This Row],[GarageCond]]="Gd",4,IF(fun[[#This Row],[GarageCond]]="TA",3,IF(fun[[#This Row],[GarageCond]]="Fa",2,IF(fun[[#This Row],[GarageCond]]="Po",1,0)))))</f>
        <v>3</v>
      </c>
      <c r="CF834" t="s">
        <v>131</v>
      </c>
      <c r="CG834">
        <v>192</v>
      </c>
      <c r="CH834">
        <v>39</v>
      </c>
      <c r="CI834">
        <v>0</v>
      </c>
      <c r="CJ834">
        <v>0</v>
      </c>
      <c r="CK834">
        <v>0</v>
      </c>
      <c r="CL834">
        <f>(0.5*fun[[#This Row],[WoodDeckSF]])+fun[[#This Row],[OpenPorchSF]]+(2*fun[[#This Row],[EnclosedPorch]])+(1.5*fun[[#This Row],[3SsnPorch]])+fun[[#This Row],[ScreenPorch]]</f>
        <v>135</v>
      </c>
      <c r="CM834">
        <v>0</v>
      </c>
      <c r="CN834" t="s">
        <v>109</v>
      </c>
      <c r="CO834">
        <f>IF(fun[[#This Row],[PoolQC]]="Ex",5,IF(fun[[#This Row],[PoolQC]]="Gd",4,IF(fun[[#This Row],[PoolQC]]="TA",3,IF(fun[[#This Row],[PoolQC]]="Fa",2,IF(fun[[#This Row],[PoolQC]]="Po",1,0)))))</f>
        <v>0</v>
      </c>
      <c r="CP834" t="s">
        <v>109</v>
      </c>
      <c r="CQ834" t="s">
        <v>109</v>
      </c>
      <c r="CR834">
        <v>0</v>
      </c>
      <c r="CS834">
        <v>1</v>
      </c>
      <c r="CT834">
        <v>2010</v>
      </c>
      <c r="CU834" t="s">
        <v>136</v>
      </c>
      <c r="CV834" t="s">
        <v>137</v>
      </c>
      <c r="CW834">
        <f>COUNTIF(fun[[#This Row],[Id]:[SaleCondition]],0)</f>
        <v>13</v>
      </c>
      <c r="CX834">
        <f>COUNTIF(fun[[#This Row],[Id]:[SaleCondition]],"NA")</f>
        <v>4</v>
      </c>
      <c r="CY834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834">
        <f>fun[NUM_ExCond]+fun[NUM_BsmtCond]+fun[NUM_GarCond]</f>
        <v>9</v>
      </c>
      <c r="DA8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109</v>
      </c>
      <c r="DB8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76.5</v>
      </c>
      <c r="DC834">
        <v>237000</v>
      </c>
    </row>
    <row r="835" spans="1:107" x14ac:dyDescent="0.25">
      <c r="A835">
        <v>834</v>
      </c>
      <c r="B835">
        <v>20</v>
      </c>
      <c r="C835" t="s">
        <v>107</v>
      </c>
      <c r="D835">
        <f>IF(fun[[#This Row],[MSZoning]]="RL",1,0)</f>
        <v>1</v>
      </c>
      <c r="E835">
        <f>IF(fun[[#This Row],[rl]]="RM",1,0)</f>
        <v>0</v>
      </c>
      <c r="F835">
        <f>IF(fun[[#This Row],[rm]]="RH",1,0)</f>
        <v>0</v>
      </c>
      <c r="G835">
        <f>IF(fun[[#This Row],[rh]]="C (all)",1,0)</f>
        <v>0</v>
      </c>
      <c r="H835">
        <v>100</v>
      </c>
      <c r="I835">
        <f>IF(fun[[#This Row],[LotFrontage]]="NA",0,fun[[#This Row],[LotFrontage]])</f>
        <v>100</v>
      </c>
      <c r="J835">
        <v>10004</v>
      </c>
      <c r="K835" t="s">
        <v>108</v>
      </c>
      <c r="L835" t="s">
        <v>109</v>
      </c>
      <c r="M835" t="s">
        <v>110</v>
      </c>
      <c r="N835" t="s">
        <v>111</v>
      </c>
      <c r="O835" t="s">
        <v>112</v>
      </c>
      <c r="P835" t="s">
        <v>113</v>
      </c>
      <c r="Q835" t="s">
        <v>114</v>
      </c>
      <c r="R835" t="s">
        <v>188</v>
      </c>
      <c r="S835" t="s">
        <v>116</v>
      </c>
      <c r="T835" t="s">
        <v>116</v>
      </c>
      <c r="U835" t="s">
        <v>117</v>
      </c>
      <c r="V835" t="s">
        <v>141</v>
      </c>
      <c r="W835">
        <v>6</v>
      </c>
      <c r="X835">
        <v>6</v>
      </c>
      <c r="Y835">
        <v>1964</v>
      </c>
      <c r="Z835">
        <v>1964</v>
      </c>
      <c r="AA835" t="s">
        <v>119</v>
      </c>
      <c r="AB835" t="s">
        <v>120</v>
      </c>
      <c r="AC835" t="s">
        <v>166</v>
      </c>
      <c r="AD835" t="s">
        <v>187</v>
      </c>
      <c r="AE835" t="s">
        <v>122</v>
      </c>
      <c r="AF835">
        <v>180</v>
      </c>
      <c r="AG835" t="s">
        <v>124</v>
      </c>
      <c r="AH835">
        <f>IF(fun[[#This Row],[ExterQual]]="Ex",5,IF(fun[[#This Row],[ExterQual]]="Gd",4,IF(fun[[#This Row],[ExterQual]]="TA",3,IF(fun[[#This Row],[ExterQual]]="Fa",2,1))))</f>
        <v>3</v>
      </c>
      <c r="AI835" t="s">
        <v>124</v>
      </c>
      <c r="AJ835">
        <f>IF(fun[[#This Row],[ExterCond]]="Ex",5,IF(fun[[#This Row],[ExterCond]]="Gd",4,IF(fun[[#This Row],[ExterCond]]="TA",3,IF(fun[[#This Row],[ExterCond]]="Fa",2,1))))</f>
        <v>3</v>
      </c>
      <c r="AK835" t="s">
        <v>144</v>
      </c>
      <c r="AL835" t="s">
        <v>124</v>
      </c>
      <c r="AM835">
        <f>IF(fun[[#This Row],[BsmtQual]]="Ex",5,IF(fun[[#This Row],[BsmtQual]]="Gd",4,IF(fun[[#This Row],[BsmtQual]]="TA",3,IF(fun[[#This Row],[BsmtQual]]="Fa",2,IF(fun[[#This Row],[BsmtQual]]="Po",1,0)))))</f>
        <v>3</v>
      </c>
      <c r="AN835" t="s">
        <v>124</v>
      </c>
      <c r="AO835">
        <f>IF(fun[[#This Row],[BsmtCond]]="Ex",5,IF(fun[[#This Row],[BsmtCond]]="Gd",4,IF(fun[[#This Row],[BsmtCond]]="TA",3,IF(fun[[#This Row],[BsmtCond]]="Fa",2,IF(fun[[#This Row],[BsmtCond]]="Po",1,0)))))</f>
        <v>3</v>
      </c>
      <c r="AP835" t="s">
        <v>126</v>
      </c>
      <c r="AQ835">
        <f>IF(fun[[#This Row],[BsmtExposure]]="Gd",3,IF(fun[[#This Row],[BsmtExposure]]="Av",2,IF(fun[[#This Row],[BsmtExposure]]="Mn",1,0)))</f>
        <v>0</v>
      </c>
      <c r="AR835" t="s">
        <v>179</v>
      </c>
      <c r="AS835">
        <v>196</v>
      </c>
      <c r="AT835" t="s">
        <v>167</v>
      </c>
      <c r="AU835">
        <v>345</v>
      </c>
      <c r="AV835">
        <v>975</v>
      </c>
      <c r="AW835">
        <v>1516</v>
      </c>
      <c r="AX835" t="s">
        <v>129</v>
      </c>
      <c r="AY835" t="s">
        <v>124</v>
      </c>
      <c r="AZ835">
        <f>IF(fun[[#This Row],[HeatingQC]]="Ex",5,IF(fun[[#This Row],[HeatingQC]]="Gd",4,IF(fun[[#This Row],[HeatingQC]]="TA",3,IF(fun[[#This Row],[HeatingQC]]="Fa",2,IF(fun[[#This Row],[HeatingQC]]="Po",1,0)))))</f>
        <v>3</v>
      </c>
      <c r="BA835" t="s">
        <v>131</v>
      </c>
      <c r="BB835" t="s">
        <v>132</v>
      </c>
      <c r="BC835">
        <v>1516</v>
      </c>
      <c r="BD835">
        <v>0</v>
      </c>
      <c r="BE835">
        <v>0</v>
      </c>
      <c r="BF835">
        <v>1516</v>
      </c>
      <c r="BG835">
        <f>LOG(fun[[#This Row],[GrLivArea]])</f>
        <v>3.1806992012960347</v>
      </c>
      <c r="BH835">
        <v>0</v>
      </c>
      <c r="BI835">
        <v>0</v>
      </c>
      <c r="BJ835">
        <f>fun[[#This Row],[BsmtFullBath]]+(0.5*fun[[#This Row],[BsmtHalfBath]])</f>
        <v>0</v>
      </c>
      <c r="BK835">
        <v>1</v>
      </c>
      <c r="BL835">
        <v>1</v>
      </c>
      <c r="BM835">
        <f>fun[[#This Row],[HalfBath]]+fun[[#This Row],[TOTBaseBath]]+fun[[#This Row],[FullBath]]</f>
        <v>2</v>
      </c>
      <c r="BN835">
        <v>3</v>
      </c>
      <c r="BO835">
        <v>1</v>
      </c>
      <c r="BP835" t="s">
        <v>124</v>
      </c>
      <c r="BQ835">
        <f>IF(fun[[#This Row],[KitchenQual]]="Ex",5,IF(fun[[#This Row],[KitchenQual]]="Gd",4,IF(fun[[#This Row],[KitchenQual]]="TA",3,IF(fun[[#This Row],[KitchenQual]]="Fa",2,0))))</f>
        <v>3</v>
      </c>
      <c r="BR835">
        <v>6</v>
      </c>
      <c r="BS835" t="s">
        <v>133</v>
      </c>
      <c r="BT835">
        <v>0</v>
      </c>
      <c r="BU835" t="s">
        <v>109</v>
      </c>
      <c r="BV835">
        <f>IF(fun[[#This Row],[FireplaceQu]]="Ex",5,IF(fun[[#This Row],[FireplaceQu]]="Gd",4,IF(fun[[#This Row],[FireplaceQu]]="TA",3,IF(fun[[#This Row],[FireplaceQu]]="Fa",2,0))))</f>
        <v>0</v>
      </c>
      <c r="BW835" t="s">
        <v>134</v>
      </c>
      <c r="BX835">
        <v>1964</v>
      </c>
      <c r="BY835" t="s">
        <v>135</v>
      </c>
      <c r="BZ835">
        <v>2</v>
      </c>
      <c r="CA835">
        <v>472</v>
      </c>
      <c r="CB835" t="s">
        <v>124</v>
      </c>
      <c r="CC835">
        <f>IF(fun[[#This Row],[GarageQual]]="Ex",5,IF(fun[[#This Row],[GarageQual]]="Gd",4,IF(fun[[#This Row],[GarageQual]]="TA",3,IF(fun[[#This Row],[GarageQual]]="Fa",2,IF(fun[[#This Row],[GarageQual]]="Po",1,0)))))</f>
        <v>3</v>
      </c>
      <c r="CD835" t="s">
        <v>124</v>
      </c>
      <c r="CE835">
        <f>IF(fun[[#This Row],[GarageCond]]="Ex",5,IF(fun[[#This Row],[GarageCond]]="Gd",4,IF(fun[[#This Row],[GarageCond]]="TA",3,IF(fun[[#This Row],[GarageCond]]="Fa",2,IF(fun[[#This Row],[GarageCond]]="Po",1,0)))))</f>
        <v>3</v>
      </c>
      <c r="CF835" t="s">
        <v>131</v>
      </c>
      <c r="CG835">
        <v>0</v>
      </c>
      <c r="CH835">
        <v>0</v>
      </c>
      <c r="CI835">
        <v>0</v>
      </c>
      <c r="CJ835">
        <v>0</v>
      </c>
      <c r="CK835">
        <v>152</v>
      </c>
      <c r="CL835">
        <f>(0.5*fun[[#This Row],[WoodDeckSF]])+fun[[#This Row],[OpenPorchSF]]+(2*fun[[#This Row],[EnclosedPorch]])+(1.5*fun[[#This Row],[3SsnPorch]])+fun[[#This Row],[ScreenPorch]]</f>
        <v>152</v>
      </c>
      <c r="CM835">
        <v>0</v>
      </c>
      <c r="CN835" t="s">
        <v>109</v>
      </c>
      <c r="CO835">
        <f>IF(fun[[#This Row],[PoolQC]]="Ex",5,IF(fun[[#This Row],[PoolQC]]="Gd",4,IF(fun[[#This Row],[PoolQC]]="TA",3,IF(fun[[#This Row],[PoolQC]]="Fa",2,IF(fun[[#This Row],[PoolQC]]="Po",1,0)))))</f>
        <v>0</v>
      </c>
      <c r="CP835" t="s">
        <v>109</v>
      </c>
      <c r="CQ835" t="s">
        <v>109</v>
      </c>
      <c r="CR835">
        <v>0</v>
      </c>
      <c r="CS835">
        <v>2</v>
      </c>
      <c r="CT835">
        <v>2009</v>
      </c>
      <c r="CU835" t="s">
        <v>136</v>
      </c>
      <c r="CV835" t="s">
        <v>137</v>
      </c>
      <c r="CW835">
        <f>COUNTIF(fun[[#This Row],[Id]:[SaleCondition]],0)</f>
        <v>18</v>
      </c>
      <c r="CX835">
        <f>COUNTIF(fun[[#This Row],[Id]:[SaleCondition]],"NA")</f>
        <v>5</v>
      </c>
      <c r="CY835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35">
        <f>fun[NUM_ExCond]+fun[NUM_BsmtCond]+fun[NUM_GarCond]</f>
        <v>9</v>
      </c>
      <c r="DA8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8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835">
        <v>167000</v>
      </c>
    </row>
    <row r="836" spans="1:107" x14ac:dyDescent="0.25">
      <c r="A836">
        <v>835</v>
      </c>
      <c r="B836">
        <v>20</v>
      </c>
      <c r="C836" t="s">
        <v>107</v>
      </c>
      <c r="D836">
        <f>IF(fun[[#This Row],[MSZoning]]="RL",1,0)</f>
        <v>1</v>
      </c>
      <c r="E836">
        <f>IF(fun[[#This Row],[rl]]="RM",1,0)</f>
        <v>0</v>
      </c>
      <c r="F836">
        <f>IF(fun[[#This Row],[rm]]="RH",1,0)</f>
        <v>0</v>
      </c>
      <c r="G836">
        <f>IF(fun[[#This Row],[rh]]="C (all)",1,0)</f>
        <v>0</v>
      </c>
      <c r="H836">
        <v>75</v>
      </c>
      <c r="I836">
        <f>IF(fun[[#This Row],[LotFrontage]]="NA",0,fun[[#This Row],[LotFrontage]])</f>
        <v>75</v>
      </c>
      <c r="J836">
        <v>7875</v>
      </c>
      <c r="K836" t="s">
        <v>108</v>
      </c>
      <c r="L836" t="s">
        <v>109</v>
      </c>
      <c r="M836" t="s">
        <v>110</v>
      </c>
      <c r="N836" t="s">
        <v>111</v>
      </c>
      <c r="O836" t="s">
        <v>112</v>
      </c>
      <c r="P836" t="s">
        <v>113</v>
      </c>
      <c r="Q836" t="s">
        <v>114</v>
      </c>
      <c r="R836" t="s">
        <v>188</v>
      </c>
      <c r="S836" t="s">
        <v>116</v>
      </c>
      <c r="T836" t="s">
        <v>116</v>
      </c>
      <c r="U836" t="s">
        <v>117</v>
      </c>
      <c r="V836" t="s">
        <v>141</v>
      </c>
      <c r="W836">
        <v>5</v>
      </c>
      <c r="X836">
        <v>6</v>
      </c>
      <c r="Y836">
        <v>1961</v>
      </c>
      <c r="Z836">
        <v>1961</v>
      </c>
      <c r="AA836" t="s">
        <v>119</v>
      </c>
      <c r="AB836" t="s">
        <v>120</v>
      </c>
      <c r="AC836" t="s">
        <v>121</v>
      </c>
      <c r="AD836" t="s">
        <v>121</v>
      </c>
      <c r="AE836" t="s">
        <v>122</v>
      </c>
      <c r="AF836">
        <v>136</v>
      </c>
      <c r="AG836" t="s">
        <v>124</v>
      </c>
      <c r="AH836">
        <f>IF(fun[[#This Row],[ExterQual]]="Ex",5,IF(fun[[#This Row],[ExterQual]]="Gd",4,IF(fun[[#This Row],[ExterQual]]="TA",3,IF(fun[[#This Row],[ExterQual]]="Fa",2,1))))</f>
        <v>3</v>
      </c>
      <c r="AI836" t="s">
        <v>124</v>
      </c>
      <c r="AJ836">
        <f>IF(fun[[#This Row],[ExterCond]]="Ex",5,IF(fun[[#This Row],[ExterCond]]="Gd",4,IF(fun[[#This Row],[ExterCond]]="TA",3,IF(fun[[#This Row],[ExterCond]]="Fa",2,1))))</f>
        <v>3</v>
      </c>
      <c r="AK836" t="s">
        <v>144</v>
      </c>
      <c r="AL836" t="s">
        <v>124</v>
      </c>
      <c r="AM836">
        <f>IF(fun[[#This Row],[BsmtQual]]="Ex",5,IF(fun[[#This Row],[BsmtQual]]="Gd",4,IF(fun[[#This Row],[BsmtQual]]="TA",3,IF(fun[[#This Row],[BsmtQual]]="Fa",2,IF(fun[[#This Row],[BsmtQual]]="Po",1,0)))))</f>
        <v>3</v>
      </c>
      <c r="AN836" t="s">
        <v>124</v>
      </c>
      <c r="AO836">
        <f>IF(fun[[#This Row],[BsmtCond]]="Ex",5,IF(fun[[#This Row],[BsmtCond]]="Gd",4,IF(fun[[#This Row],[BsmtCond]]="TA",3,IF(fun[[#This Row],[BsmtCond]]="Fa",2,IF(fun[[#This Row],[BsmtCond]]="Po",1,0)))))</f>
        <v>3</v>
      </c>
      <c r="AP836" t="s">
        <v>126</v>
      </c>
      <c r="AQ836">
        <f>IF(fun[[#This Row],[BsmtExposure]]="Gd",3,IF(fun[[#This Row],[BsmtExposure]]="Av",2,IF(fun[[#This Row],[BsmtExposure]]="Mn",1,0)))</f>
        <v>0</v>
      </c>
      <c r="AR836" t="s">
        <v>179</v>
      </c>
      <c r="AS836">
        <v>572</v>
      </c>
      <c r="AT836" t="s">
        <v>128</v>
      </c>
      <c r="AU836">
        <v>0</v>
      </c>
      <c r="AV836">
        <v>572</v>
      </c>
      <c r="AW836">
        <v>1144</v>
      </c>
      <c r="AX836" t="s">
        <v>129</v>
      </c>
      <c r="AY836" t="s">
        <v>123</v>
      </c>
      <c r="AZ836">
        <f>IF(fun[[#This Row],[HeatingQC]]="Ex",5,IF(fun[[#This Row],[HeatingQC]]="Gd",4,IF(fun[[#This Row],[HeatingQC]]="TA",3,IF(fun[[#This Row],[HeatingQC]]="Fa",2,IF(fun[[#This Row],[HeatingQC]]="Po",1,0)))))</f>
        <v>4</v>
      </c>
      <c r="BA836" t="s">
        <v>131</v>
      </c>
      <c r="BB836" t="s">
        <v>132</v>
      </c>
      <c r="BC836">
        <v>1144</v>
      </c>
      <c r="BD836">
        <v>0</v>
      </c>
      <c r="BE836">
        <v>0</v>
      </c>
      <c r="BF836">
        <v>1144</v>
      </c>
      <c r="BG836">
        <f>LOG(fun[[#This Row],[GrLivArea]])</f>
        <v>3.0584260244570052</v>
      </c>
      <c r="BH836">
        <v>1</v>
      </c>
      <c r="BI836">
        <v>0</v>
      </c>
      <c r="BJ836">
        <f>fun[[#This Row],[BsmtFullBath]]+(0.5*fun[[#This Row],[BsmtHalfBath]])</f>
        <v>1</v>
      </c>
      <c r="BK836">
        <v>1</v>
      </c>
      <c r="BL836">
        <v>0</v>
      </c>
      <c r="BM836">
        <f>fun[[#This Row],[HalfBath]]+fun[[#This Row],[TOTBaseBath]]+fun[[#This Row],[FullBath]]</f>
        <v>2</v>
      </c>
      <c r="BN836">
        <v>3</v>
      </c>
      <c r="BO836">
        <v>1</v>
      </c>
      <c r="BP836" t="s">
        <v>124</v>
      </c>
      <c r="BQ836">
        <f>IF(fun[[#This Row],[KitchenQual]]="Ex",5,IF(fun[[#This Row],[KitchenQual]]="Gd",4,IF(fun[[#This Row],[KitchenQual]]="TA",3,IF(fun[[#This Row],[KitchenQual]]="Fa",2,0))))</f>
        <v>3</v>
      </c>
      <c r="BR836">
        <v>6</v>
      </c>
      <c r="BS836" t="s">
        <v>133</v>
      </c>
      <c r="BT836">
        <v>0</v>
      </c>
      <c r="BU836" t="s">
        <v>109</v>
      </c>
      <c r="BV836">
        <f>IF(fun[[#This Row],[FireplaceQu]]="Ex",5,IF(fun[[#This Row],[FireplaceQu]]="Gd",4,IF(fun[[#This Row],[FireplaceQu]]="TA",3,IF(fun[[#This Row],[FireplaceQu]]="Fa",2,0))))</f>
        <v>0</v>
      </c>
      <c r="BW836" t="s">
        <v>134</v>
      </c>
      <c r="BX836">
        <v>1961</v>
      </c>
      <c r="BY836" t="s">
        <v>128</v>
      </c>
      <c r="BZ836">
        <v>2</v>
      </c>
      <c r="CA836">
        <v>456</v>
      </c>
      <c r="CB836" t="s">
        <v>124</v>
      </c>
      <c r="CC836">
        <f>IF(fun[[#This Row],[GarageQual]]="Ex",5,IF(fun[[#This Row],[GarageQual]]="Gd",4,IF(fun[[#This Row],[GarageQual]]="TA",3,IF(fun[[#This Row],[GarageQual]]="Fa",2,IF(fun[[#This Row],[GarageQual]]="Po",1,0)))))</f>
        <v>3</v>
      </c>
      <c r="CD836" t="s">
        <v>124</v>
      </c>
      <c r="CE836">
        <f>IF(fun[[#This Row],[GarageCond]]="Ex",5,IF(fun[[#This Row],[GarageCond]]="Gd",4,IF(fun[[#This Row],[GarageCond]]="TA",3,IF(fun[[#This Row],[GarageCond]]="Fa",2,IF(fun[[#This Row],[GarageCond]]="Po",1,0)))))</f>
        <v>3</v>
      </c>
      <c r="CF836" t="s">
        <v>131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f>(0.5*fun[[#This Row],[WoodDeckSF]])+fun[[#This Row],[OpenPorchSF]]+(2*fun[[#This Row],[EnclosedPorch]])+(1.5*fun[[#This Row],[3SsnPorch]])+fun[[#This Row],[ScreenPorch]]</f>
        <v>0</v>
      </c>
      <c r="CM836">
        <v>0</v>
      </c>
      <c r="CN836" t="s">
        <v>109</v>
      </c>
      <c r="CO836">
        <f>IF(fun[[#This Row],[PoolQC]]="Ex",5,IF(fun[[#This Row],[PoolQC]]="Gd",4,IF(fun[[#This Row],[PoolQC]]="TA",3,IF(fun[[#This Row],[PoolQC]]="Fa",2,IF(fun[[#This Row],[PoolQC]]="Po",1,0)))))</f>
        <v>0</v>
      </c>
      <c r="CP836" t="s">
        <v>189</v>
      </c>
      <c r="CQ836" t="s">
        <v>109</v>
      </c>
      <c r="CR836">
        <v>0</v>
      </c>
      <c r="CS836">
        <v>9</v>
      </c>
      <c r="CT836">
        <v>2008</v>
      </c>
      <c r="CU836" t="s">
        <v>136</v>
      </c>
      <c r="CV836" t="s">
        <v>137</v>
      </c>
      <c r="CW836">
        <f>COUNTIF(fun[[#This Row],[Id]:[SaleCondition]],0)</f>
        <v>20</v>
      </c>
      <c r="CX836">
        <f>COUNTIF(fun[[#This Row],[Id]:[SaleCondition]],"NA")</f>
        <v>4</v>
      </c>
      <c r="CY836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36">
        <f>fun[NUM_ExCond]+fun[NUM_BsmtCond]+fun[NUM_GarCond]</f>
        <v>9</v>
      </c>
      <c r="DA8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8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</v>
      </c>
      <c r="DC836">
        <v>139950</v>
      </c>
    </row>
    <row r="837" spans="1:107" x14ac:dyDescent="0.25">
      <c r="A837">
        <v>836</v>
      </c>
      <c r="B837">
        <v>20</v>
      </c>
      <c r="C837" t="s">
        <v>107</v>
      </c>
      <c r="D837">
        <f>IF(fun[[#This Row],[MSZoning]]="RL",1,0)</f>
        <v>1</v>
      </c>
      <c r="E837">
        <f>IF(fun[[#This Row],[rl]]="RM",1,0)</f>
        <v>0</v>
      </c>
      <c r="F837">
        <f>IF(fun[[#This Row],[rm]]="RH",1,0)</f>
        <v>0</v>
      </c>
      <c r="G837">
        <f>IF(fun[[#This Row],[rh]]="C (all)",1,0)</f>
        <v>0</v>
      </c>
      <c r="H837">
        <v>60</v>
      </c>
      <c r="I837">
        <f>IF(fun[[#This Row],[LotFrontage]]="NA",0,fun[[#This Row],[LotFrontage]])</f>
        <v>60</v>
      </c>
      <c r="J837">
        <v>9600</v>
      </c>
      <c r="K837" t="s">
        <v>108</v>
      </c>
      <c r="L837" t="s">
        <v>109</v>
      </c>
      <c r="M837" t="s">
        <v>110</v>
      </c>
      <c r="N837" t="s">
        <v>111</v>
      </c>
      <c r="O837" t="s">
        <v>112</v>
      </c>
      <c r="P837" t="s">
        <v>113</v>
      </c>
      <c r="Q837" t="s">
        <v>114</v>
      </c>
      <c r="R837" t="s">
        <v>177</v>
      </c>
      <c r="S837" t="s">
        <v>116</v>
      </c>
      <c r="T837" t="s">
        <v>116</v>
      </c>
      <c r="U837" t="s">
        <v>117</v>
      </c>
      <c r="V837" t="s">
        <v>141</v>
      </c>
      <c r="W837">
        <v>4</v>
      </c>
      <c r="X837">
        <v>7</v>
      </c>
      <c r="Y837">
        <v>1950</v>
      </c>
      <c r="Z837">
        <v>1995</v>
      </c>
      <c r="AA837" t="s">
        <v>119</v>
      </c>
      <c r="AB837" t="s">
        <v>120</v>
      </c>
      <c r="AC837" t="s">
        <v>121</v>
      </c>
      <c r="AD837" t="s">
        <v>166</v>
      </c>
      <c r="AE837" t="s">
        <v>143</v>
      </c>
      <c r="AF837">
        <v>0</v>
      </c>
      <c r="AG837" t="s">
        <v>124</v>
      </c>
      <c r="AH837">
        <f>IF(fun[[#This Row],[ExterQual]]="Ex",5,IF(fun[[#This Row],[ExterQual]]="Gd",4,IF(fun[[#This Row],[ExterQual]]="TA",3,IF(fun[[#This Row],[ExterQual]]="Fa",2,1))))</f>
        <v>3</v>
      </c>
      <c r="AI837" t="s">
        <v>124</v>
      </c>
      <c r="AJ837">
        <f>IF(fun[[#This Row],[ExterCond]]="Ex",5,IF(fun[[#This Row],[ExterCond]]="Gd",4,IF(fun[[#This Row],[ExterCond]]="TA",3,IF(fun[[#This Row],[ExterCond]]="Fa",2,1))))</f>
        <v>3</v>
      </c>
      <c r="AK837" t="s">
        <v>144</v>
      </c>
      <c r="AL837" t="s">
        <v>123</v>
      </c>
      <c r="AM837">
        <f>IF(fun[[#This Row],[BsmtQual]]="Ex",5,IF(fun[[#This Row],[BsmtQual]]="Gd",4,IF(fun[[#This Row],[BsmtQual]]="TA",3,IF(fun[[#This Row],[BsmtQual]]="Fa",2,IF(fun[[#This Row],[BsmtQual]]="Po",1,0)))))</f>
        <v>4</v>
      </c>
      <c r="AN837" t="s">
        <v>124</v>
      </c>
      <c r="AO837">
        <f>IF(fun[[#This Row],[BsmtCond]]="Ex",5,IF(fun[[#This Row],[BsmtCond]]="Gd",4,IF(fun[[#This Row],[BsmtCond]]="TA",3,IF(fun[[#This Row],[BsmtCond]]="Fa",2,IF(fun[[#This Row],[BsmtCond]]="Po",1,0)))))</f>
        <v>3</v>
      </c>
      <c r="AP837" t="s">
        <v>126</v>
      </c>
      <c r="AQ837">
        <f>IF(fun[[#This Row],[BsmtExposure]]="Gd",3,IF(fun[[#This Row],[BsmtExposure]]="Av",2,IF(fun[[#This Row],[BsmtExposure]]="Mn",1,0)))</f>
        <v>0</v>
      </c>
      <c r="AR837" t="s">
        <v>167</v>
      </c>
      <c r="AS837">
        <v>442</v>
      </c>
      <c r="AT837" t="s">
        <v>128</v>
      </c>
      <c r="AU837">
        <v>0</v>
      </c>
      <c r="AV837">
        <v>625</v>
      </c>
      <c r="AW837">
        <v>1067</v>
      </c>
      <c r="AX837" t="s">
        <v>129</v>
      </c>
      <c r="AY837" t="s">
        <v>124</v>
      </c>
      <c r="AZ837">
        <f>IF(fun[[#This Row],[HeatingQC]]="Ex",5,IF(fun[[#This Row],[HeatingQC]]="Gd",4,IF(fun[[#This Row],[HeatingQC]]="TA",3,IF(fun[[#This Row],[HeatingQC]]="Fa",2,IF(fun[[#This Row],[HeatingQC]]="Po",1,0)))))</f>
        <v>3</v>
      </c>
      <c r="BA837" t="s">
        <v>131</v>
      </c>
      <c r="BB837" t="s">
        <v>132</v>
      </c>
      <c r="BC837">
        <v>1067</v>
      </c>
      <c r="BD837">
        <v>0</v>
      </c>
      <c r="BE837">
        <v>0</v>
      </c>
      <c r="BF837">
        <v>1067</v>
      </c>
      <c r="BG837">
        <f>LOG(fun[[#This Row],[GrLivArea]])</f>
        <v>3.0281644194244697</v>
      </c>
      <c r="BH837">
        <v>0</v>
      </c>
      <c r="BI837">
        <v>0</v>
      </c>
      <c r="BJ837">
        <f>fun[[#This Row],[BsmtFullBath]]+(0.5*fun[[#This Row],[BsmtHalfBath]])</f>
        <v>0</v>
      </c>
      <c r="BK837">
        <v>2</v>
      </c>
      <c r="BL837">
        <v>0</v>
      </c>
      <c r="BM837">
        <f>fun[[#This Row],[HalfBath]]+fun[[#This Row],[TOTBaseBath]]+fun[[#This Row],[FullBath]]</f>
        <v>2</v>
      </c>
      <c r="BN837">
        <v>2</v>
      </c>
      <c r="BO837">
        <v>1</v>
      </c>
      <c r="BP837" t="s">
        <v>123</v>
      </c>
      <c r="BQ837">
        <f>IF(fun[[#This Row],[KitchenQual]]="Ex",5,IF(fun[[#This Row],[KitchenQual]]="Gd",4,IF(fun[[#This Row],[KitchenQual]]="TA",3,IF(fun[[#This Row],[KitchenQual]]="Fa",2,0))))</f>
        <v>4</v>
      </c>
      <c r="BR837">
        <v>4</v>
      </c>
      <c r="BS837" t="s">
        <v>250</v>
      </c>
      <c r="BT837">
        <v>0</v>
      </c>
      <c r="BU837" t="s">
        <v>109</v>
      </c>
      <c r="BV837">
        <f>IF(fun[[#This Row],[FireplaceQu]]="Ex",5,IF(fun[[#This Row],[FireplaceQu]]="Gd",4,IF(fun[[#This Row],[FireplaceQu]]="TA",3,IF(fun[[#This Row],[FireplaceQu]]="Fa",2,0))))</f>
        <v>0</v>
      </c>
      <c r="BW837" t="s">
        <v>134</v>
      </c>
      <c r="BX837">
        <v>1996</v>
      </c>
      <c r="BY837" t="s">
        <v>128</v>
      </c>
      <c r="BZ837">
        <v>2</v>
      </c>
      <c r="CA837">
        <v>436</v>
      </c>
      <c r="CB837" t="s">
        <v>124</v>
      </c>
      <c r="CC837">
        <f>IF(fun[[#This Row],[GarageQual]]="Ex",5,IF(fun[[#This Row],[GarageQual]]="Gd",4,IF(fun[[#This Row],[GarageQual]]="TA",3,IF(fun[[#This Row],[GarageQual]]="Fa",2,IF(fun[[#This Row],[GarageQual]]="Po",1,0)))))</f>
        <v>3</v>
      </c>
      <c r="CD837" t="s">
        <v>124</v>
      </c>
      <c r="CE837">
        <f>IF(fun[[#This Row],[GarageCond]]="Ex",5,IF(fun[[#This Row],[GarageCond]]="Gd",4,IF(fun[[#This Row],[GarageCond]]="TA",3,IF(fun[[#This Row],[GarageCond]]="Fa",2,IF(fun[[#This Row],[GarageCond]]="Po",1,0)))))</f>
        <v>3</v>
      </c>
      <c r="CF837" t="s">
        <v>131</v>
      </c>
      <c r="CG837">
        <v>290</v>
      </c>
      <c r="CH837">
        <v>0</v>
      </c>
      <c r="CI837">
        <v>0</v>
      </c>
      <c r="CJ837">
        <v>0</v>
      </c>
      <c r="CK837">
        <v>0</v>
      </c>
      <c r="CL837">
        <f>(0.5*fun[[#This Row],[WoodDeckSF]])+fun[[#This Row],[OpenPorchSF]]+(2*fun[[#This Row],[EnclosedPorch]])+(1.5*fun[[#This Row],[3SsnPorch]])+fun[[#This Row],[ScreenPorch]]</f>
        <v>145</v>
      </c>
      <c r="CM837">
        <v>0</v>
      </c>
      <c r="CN837" t="s">
        <v>109</v>
      </c>
      <c r="CO837">
        <f>IF(fun[[#This Row],[PoolQC]]="Ex",5,IF(fun[[#This Row],[PoolQC]]="Gd",4,IF(fun[[#This Row],[PoolQC]]="TA",3,IF(fun[[#This Row],[PoolQC]]="Fa",2,IF(fun[[#This Row],[PoolQC]]="Po",1,0)))))</f>
        <v>0</v>
      </c>
      <c r="CP837" t="s">
        <v>109</v>
      </c>
      <c r="CQ837" t="s">
        <v>109</v>
      </c>
      <c r="CR837">
        <v>0</v>
      </c>
      <c r="CS837">
        <v>2</v>
      </c>
      <c r="CT837">
        <v>2010</v>
      </c>
      <c r="CU837" t="s">
        <v>136</v>
      </c>
      <c r="CV837" t="s">
        <v>137</v>
      </c>
      <c r="CW837">
        <f>COUNTIF(fun[[#This Row],[Id]:[SaleCondition]],0)</f>
        <v>21</v>
      </c>
      <c r="CX837">
        <f>COUNTIF(fun[[#This Row],[Id]:[SaleCondition]],"NA")</f>
        <v>5</v>
      </c>
      <c r="CY83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37">
        <f>fun[NUM_ExCond]+fun[NUM_BsmtCond]+fun[NUM_GarCond]</f>
        <v>9</v>
      </c>
      <c r="DA8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8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</v>
      </c>
      <c r="DC837">
        <v>128000</v>
      </c>
    </row>
    <row r="838" spans="1:107" x14ac:dyDescent="0.25">
      <c r="A838">
        <v>837</v>
      </c>
      <c r="B838">
        <v>30</v>
      </c>
      <c r="C838" t="s">
        <v>168</v>
      </c>
      <c r="D838">
        <f>IF(fun[[#This Row],[MSZoning]]="RL",1,0)</f>
        <v>0</v>
      </c>
      <c r="E838">
        <f>IF(fun[[#This Row],[rl]]="RM",1,0)</f>
        <v>0</v>
      </c>
      <c r="F838">
        <f>IF(fun[[#This Row],[rm]]="RH",1,0)</f>
        <v>0</v>
      </c>
      <c r="G838">
        <f>IF(fun[[#This Row],[rh]]="C (all)",1,0)</f>
        <v>0</v>
      </c>
      <c r="H838">
        <v>90</v>
      </c>
      <c r="I838">
        <f>IF(fun[[#This Row],[LotFrontage]]="NA",0,fun[[#This Row],[LotFrontage]])</f>
        <v>90</v>
      </c>
      <c r="J838">
        <v>8100</v>
      </c>
      <c r="K838" t="s">
        <v>108</v>
      </c>
      <c r="L838" t="s">
        <v>108</v>
      </c>
      <c r="M838" t="s">
        <v>110</v>
      </c>
      <c r="N838" t="s">
        <v>111</v>
      </c>
      <c r="O838" t="s">
        <v>112</v>
      </c>
      <c r="P838" t="s">
        <v>113</v>
      </c>
      <c r="Q838" t="s">
        <v>114</v>
      </c>
      <c r="R838" t="s">
        <v>169</v>
      </c>
      <c r="S838" t="s">
        <v>116</v>
      </c>
      <c r="T838" t="s">
        <v>116</v>
      </c>
      <c r="U838" t="s">
        <v>117</v>
      </c>
      <c r="V838" t="s">
        <v>141</v>
      </c>
      <c r="W838">
        <v>5</v>
      </c>
      <c r="X838">
        <v>6</v>
      </c>
      <c r="Y838">
        <v>1948</v>
      </c>
      <c r="Z838">
        <v>1973</v>
      </c>
      <c r="AA838" t="s">
        <v>119</v>
      </c>
      <c r="AB838" t="s">
        <v>120</v>
      </c>
      <c r="AC838" t="s">
        <v>121</v>
      </c>
      <c r="AD838" t="s">
        <v>121</v>
      </c>
      <c r="AE838" t="s">
        <v>143</v>
      </c>
      <c r="AF838">
        <v>0</v>
      </c>
      <c r="AG838" t="s">
        <v>124</v>
      </c>
      <c r="AH838">
        <f>IF(fun[[#This Row],[ExterQual]]="Ex",5,IF(fun[[#This Row],[ExterQual]]="Gd",4,IF(fun[[#This Row],[ExterQual]]="TA",3,IF(fun[[#This Row],[ExterQual]]="Fa",2,1))))</f>
        <v>3</v>
      </c>
      <c r="AI838" t="s">
        <v>124</v>
      </c>
      <c r="AJ838">
        <f>IF(fun[[#This Row],[ExterCond]]="Ex",5,IF(fun[[#This Row],[ExterCond]]="Gd",4,IF(fun[[#This Row],[ExterCond]]="TA",3,IF(fun[[#This Row],[ExterCond]]="Fa",2,1))))</f>
        <v>3</v>
      </c>
      <c r="AK838" t="s">
        <v>152</v>
      </c>
      <c r="AL838" t="s">
        <v>124</v>
      </c>
      <c r="AM838">
        <f>IF(fun[[#This Row],[BsmtQual]]="Ex",5,IF(fun[[#This Row],[BsmtQual]]="Gd",4,IF(fun[[#This Row],[BsmtQual]]="TA",3,IF(fun[[#This Row],[BsmtQual]]="Fa",2,IF(fun[[#This Row],[BsmtQual]]="Po",1,0)))))</f>
        <v>3</v>
      </c>
      <c r="AN838" t="s">
        <v>124</v>
      </c>
      <c r="AO838">
        <f>IF(fun[[#This Row],[BsmtCond]]="Ex",5,IF(fun[[#This Row],[BsmtCond]]="Gd",4,IF(fun[[#This Row],[BsmtCond]]="TA",3,IF(fun[[#This Row],[BsmtCond]]="Fa",2,IF(fun[[#This Row],[BsmtCond]]="Po",1,0)))))</f>
        <v>3</v>
      </c>
      <c r="AP838" t="s">
        <v>126</v>
      </c>
      <c r="AQ838">
        <f>IF(fun[[#This Row],[BsmtExposure]]="Gd",3,IF(fun[[#This Row],[BsmtExposure]]="Av",2,IF(fun[[#This Row],[BsmtExposure]]="Mn",1,0)))</f>
        <v>0</v>
      </c>
      <c r="AR838" t="s">
        <v>179</v>
      </c>
      <c r="AS838">
        <v>338</v>
      </c>
      <c r="AT838" t="s">
        <v>128</v>
      </c>
      <c r="AU838">
        <v>0</v>
      </c>
      <c r="AV838">
        <v>1221</v>
      </c>
      <c r="AW838">
        <v>1559</v>
      </c>
      <c r="AX838" t="s">
        <v>129</v>
      </c>
      <c r="AY838" t="s">
        <v>123</v>
      </c>
      <c r="AZ838">
        <f>IF(fun[[#This Row],[HeatingQC]]="Ex",5,IF(fun[[#This Row],[HeatingQC]]="Gd",4,IF(fun[[#This Row],[HeatingQC]]="TA",3,IF(fun[[#This Row],[HeatingQC]]="Fa",2,IF(fun[[#This Row],[HeatingQC]]="Po",1,0)))))</f>
        <v>4</v>
      </c>
      <c r="BA838" t="s">
        <v>131</v>
      </c>
      <c r="BB838" t="s">
        <v>132</v>
      </c>
      <c r="BC838">
        <v>1559</v>
      </c>
      <c r="BD838">
        <v>0</v>
      </c>
      <c r="BE838">
        <v>0</v>
      </c>
      <c r="BF838">
        <v>1559</v>
      </c>
      <c r="BG838">
        <f>LOG(fun[[#This Row],[GrLivArea]])</f>
        <v>3.1928461151888419</v>
      </c>
      <c r="BH838">
        <v>1</v>
      </c>
      <c r="BI838">
        <v>0</v>
      </c>
      <c r="BJ838">
        <f>fun[[#This Row],[BsmtFullBath]]+(0.5*fun[[#This Row],[BsmtHalfBath]])</f>
        <v>1</v>
      </c>
      <c r="BK838">
        <v>1</v>
      </c>
      <c r="BL838">
        <v>0</v>
      </c>
      <c r="BM838">
        <f>fun[[#This Row],[HalfBath]]+fun[[#This Row],[TOTBaseBath]]+fun[[#This Row],[FullBath]]</f>
        <v>2</v>
      </c>
      <c r="BN838">
        <v>2</v>
      </c>
      <c r="BO838">
        <v>1</v>
      </c>
      <c r="BP838" t="s">
        <v>124</v>
      </c>
      <c r="BQ838">
        <f>IF(fun[[#This Row],[KitchenQual]]="Ex",5,IF(fun[[#This Row],[KitchenQual]]="Gd",4,IF(fun[[#This Row],[KitchenQual]]="TA",3,IF(fun[[#This Row],[KitchenQual]]="Fa",2,0))))</f>
        <v>3</v>
      </c>
      <c r="BR838">
        <v>5</v>
      </c>
      <c r="BS838" t="s">
        <v>250</v>
      </c>
      <c r="BT838">
        <v>0</v>
      </c>
      <c r="BU838" t="s">
        <v>109</v>
      </c>
      <c r="BV838">
        <f>IF(fun[[#This Row],[FireplaceQu]]="Ex",5,IF(fun[[#This Row],[FireplaceQu]]="Gd",4,IF(fun[[#This Row],[FireplaceQu]]="TA",3,IF(fun[[#This Row],[FireplaceQu]]="Fa",2,0))))</f>
        <v>0</v>
      </c>
      <c r="BW838" t="s">
        <v>153</v>
      </c>
      <c r="BX838">
        <v>1948</v>
      </c>
      <c r="BY838" t="s">
        <v>128</v>
      </c>
      <c r="BZ838">
        <v>2</v>
      </c>
      <c r="CA838">
        <v>812</v>
      </c>
      <c r="CB838" t="s">
        <v>124</v>
      </c>
      <c r="CC838">
        <f>IF(fun[[#This Row],[GarageQual]]="Ex",5,IF(fun[[#This Row],[GarageQual]]="Gd",4,IF(fun[[#This Row],[GarageQual]]="TA",3,IF(fun[[#This Row],[GarageQual]]="Fa",2,IF(fun[[#This Row],[GarageQual]]="Po",1,0)))))</f>
        <v>3</v>
      </c>
      <c r="CD838" t="s">
        <v>124</v>
      </c>
      <c r="CE838">
        <f>IF(fun[[#This Row],[GarageCond]]="Ex",5,IF(fun[[#This Row],[GarageCond]]="Gd",4,IF(fun[[#This Row],[GarageCond]]="TA",3,IF(fun[[#This Row],[GarageCond]]="Fa",2,IF(fun[[#This Row],[GarageCond]]="Po",1,0)))))</f>
        <v>3</v>
      </c>
      <c r="CF838" t="s">
        <v>131</v>
      </c>
      <c r="CG838">
        <v>0</v>
      </c>
      <c r="CH838">
        <v>116</v>
      </c>
      <c r="CI838">
        <v>230</v>
      </c>
      <c r="CJ838">
        <v>0</v>
      </c>
      <c r="CK838">
        <v>0</v>
      </c>
      <c r="CL838">
        <f>(0.5*fun[[#This Row],[WoodDeckSF]])+fun[[#This Row],[OpenPorchSF]]+(2*fun[[#This Row],[EnclosedPorch]])+(1.5*fun[[#This Row],[3SsnPorch]])+fun[[#This Row],[ScreenPorch]]</f>
        <v>576</v>
      </c>
      <c r="CM838">
        <v>0</v>
      </c>
      <c r="CN838" t="s">
        <v>109</v>
      </c>
      <c r="CO838">
        <f>IF(fun[[#This Row],[PoolQC]]="Ex",5,IF(fun[[#This Row],[PoolQC]]="Gd",4,IF(fun[[#This Row],[PoolQC]]="TA",3,IF(fun[[#This Row],[PoolQC]]="Fa",2,IF(fun[[#This Row],[PoolQC]]="Po",1,0)))))</f>
        <v>0</v>
      </c>
      <c r="CP838" t="s">
        <v>189</v>
      </c>
      <c r="CQ838" t="s">
        <v>109</v>
      </c>
      <c r="CR838">
        <v>0</v>
      </c>
      <c r="CS838">
        <v>6</v>
      </c>
      <c r="CT838">
        <v>2007</v>
      </c>
      <c r="CU838" t="s">
        <v>199</v>
      </c>
      <c r="CV838" t="s">
        <v>137</v>
      </c>
      <c r="CW838">
        <f>COUNTIF(fun[[#This Row],[Id]:[SaleCondition]],0)</f>
        <v>19</v>
      </c>
      <c r="CX838">
        <f>COUNTIF(fun[[#This Row],[Id]:[SaleCondition]],"NA")</f>
        <v>3</v>
      </c>
      <c r="CY83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38">
        <f>fun[NUM_ExCond]+fun[NUM_BsmtCond]+fun[NUM_GarCond]</f>
        <v>9</v>
      </c>
      <c r="DA8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8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</v>
      </c>
      <c r="DC838">
        <v>153500</v>
      </c>
    </row>
    <row r="839" spans="1:107" x14ac:dyDescent="0.25">
      <c r="A839">
        <v>838</v>
      </c>
      <c r="B839">
        <v>160</v>
      </c>
      <c r="C839" t="s">
        <v>168</v>
      </c>
      <c r="D839">
        <f>IF(fun[[#This Row],[MSZoning]]="RL",1,0)</f>
        <v>0</v>
      </c>
      <c r="E839">
        <f>IF(fun[[#This Row],[rl]]="RM",1,0)</f>
        <v>0</v>
      </c>
      <c r="F839">
        <f>IF(fun[[#This Row],[rm]]="RH",1,0)</f>
        <v>0</v>
      </c>
      <c r="G839">
        <f>IF(fun[[#This Row],[rh]]="C (all)",1,0)</f>
        <v>0</v>
      </c>
      <c r="H839">
        <v>21</v>
      </c>
      <c r="I839">
        <f>IF(fun[[#This Row],[LotFrontage]]="NA",0,fun[[#This Row],[LotFrontage]])</f>
        <v>21</v>
      </c>
      <c r="J839">
        <v>1680</v>
      </c>
      <c r="K839" t="s">
        <v>108</v>
      </c>
      <c r="L839" t="s">
        <v>109</v>
      </c>
      <c r="M839" t="s">
        <v>110</v>
      </c>
      <c r="N839" t="s">
        <v>111</v>
      </c>
      <c r="O839" t="s">
        <v>112</v>
      </c>
      <c r="P839" t="s">
        <v>113</v>
      </c>
      <c r="Q839" t="s">
        <v>114</v>
      </c>
      <c r="R839" t="s">
        <v>254</v>
      </c>
      <c r="S839" t="s">
        <v>116</v>
      </c>
      <c r="T839" t="s">
        <v>116</v>
      </c>
      <c r="U839" t="s">
        <v>224</v>
      </c>
      <c r="V839" t="s">
        <v>118</v>
      </c>
      <c r="W839">
        <v>6</v>
      </c>
      <c r="X839">
        <v>5</v>
      </c>
      <c r="Y839">
        <v>1973</v>
      </c>
      <c r="Z839">
        <v>1973</v>
      </c>
      <c r="AA839" t="s">
        <v>119</v>
      </c>
      <c r="AB839" t="s">
        <v>120</v>
      </c>
      <c r="AC839" t="s">
        <v>166</v>
      </c>
      <c r="AD839" t="s">
        <v>166</v>
      </c>
      <c r="AE839" t="s">
        <v>122</v>
      </c>
      <c r="AF839">
        <v>158</v>
      </c>
      <c r="AG839" t="s">
        <v>124</v>
      </c>
      <c r="AH839">
        <f>IF(fun[[#This Row],[ExterQual]]="Ex",5,IF(fun[[#This Row],[ExterQual]]="Gd",4,IF(fun[[#This Row],[ExterQual]]="TA",3,IF(fun[[#This Row],[ExterQual]]="Fa",2,1))))</f>
        <v>3</v>
      </c>
      <c r="AI839" t="s">
        <v>124</v>
      </c>
      <c r="AJ839">
        <f>IF(fun[[#This Row],[ExterCond]]="Ex",5,IF(fun[[#This Row],[ExterCond]]="Gd",4,IF(fun[[#This Row],[ExterCond]]="TA",3,IF(fun[[#This Row],[ExterCond]]="Fa",2,1))))</f>
        <v>3</v>
      </c>
      <c r="AK839" t="s">
        <v>144</v>
      </c>
      <c r="AL839" t="s">
        <v>124</v>
      </c>
      <c r="AM839">
        <f>IF(fun[[#This Row],[BsmtQual]]="Ex",5,IF(fun[[#This Row],[BsmtQual]]="Gd",4,IF(fun[[#This Row],[BsmtQual]]="TA",3,IF(fun[[#This Row],[BsmtQual]]="Fa",2,IF(fun[[#This Row],[BsmtQual]]="Po",1,0)))))</f>
        <v>3</v>
      </c>
      <c r="AN839" t="s">
        <v>124</v>
      </c>
      <c r="AO839">
        <f>IF(fun[[#This Row],[BsmtCond]]="Ex",5,IF(fun[[#This Row],[BsmtCond]]="Gd",4,IF(fun[[#This Row],[BsmtCond]]="TA",3,IF(fun[[#This Row],[BsmtCond]]="Fa",2,IF(fun[[#This Row],[BsmtCond]]="Po",1,0)))))</f>
        <v>3</v>
      </c>
      <c r="AP839" t="s">
        <v>126</v>
      </c>
      <c r="AQ839">
        <f>IF(fun[[#This Row],[BsmtExposure]]="Gd",3,IF(fun[[#This Row],[BsmtExposure]]="Av",2,IF(fun[[#This Row],[BsmtExposure]]="Mn",1,0)))</f>
        <v>0</v>
      </c>
      <c r="AR839" t="s">
        <v>167</v>
      </c>
      <c r="AS839">
        <v>330</v>
      </c>
      <c r="AT839" t="s">
        <v>128</v>
      </c>
      <c r="AU839">
        <v>0</v>
      </c>
      <c r="AV839">
        <v>153</v>
      </c>
      <c r="AW839">
        <v>483</v>
      </c>
      <c r="AX839" t="s">
        <v>129</v>
      </c>
      <c r="AY839" t="s">
        <v>124</v>
      </c>
      <c r="AZ839">
        <f>IF(fun[[#This Row],[HeatingQC]]="Ex",5,IF(fun[[#This Row],[HeatingQC]]="Gd",4,IF(fun[[#This Row],[HeatingQC]]="TA",3,IF(fun[[#This Row],[HeatingQC]]="Fa",2,IF(fun[[#This Row],[HeatingQC]]="Po",1,0)))))</f>
        <v>3</v>
      </c>
      <c r="BA839" t="s">
        <v>131</v>
      </c>
      <c r="BB839" t="s">
        <v>132</v>
      </c>
      <c r="BC839">
        <v>483</v>
      </c>
      <c r="BD839">
        <v>504</v>
      </c>
      <c r="BE839">
        <v>0</v>
      </c>
      <c r="BF839">
        <v>987</v>
      </c>
      <c r="BG839">
        <f>LOG(fun[[#This Row],[GrLivArea]])</f>
        <v>2.9943171526696366</v>
      </c>
      <c r="BH839">
        <v>1</v>
      </c>
      <c r="BI839">
        <v>0</v>
      </c>
      <c r="BJ839">
        <f>fun[[#This Row],[BsmtFullBath]]+(0.5*fun[[#This Row],[BsmtHalfBath]])</f>
        <v>1</v>
      </c>
      <c r="BK839">
        <v>1</v>
      </c>
      <c r="BL839">
        <v>1</v>
      </c>
      <c r="BM839">
        <f>fun[[#This Row],[HalfBath]]+fun[[#This Row],[TOTBaseBath]]+fun[[#This Row],[FullBath]]</f>
        <v>3</v>
      </c>
      <c r="BN839">
        <v>2</v>
      </c>
      <c r="BO839">
        <v>1</v>
      </c>
      <c r="BP839" t="s">
        <v>124</v>
      </c>
      <c r="BQ839">
        <f>IF(fun[[#This Row],[KitchenQual]]="Ex",5,IF(fun[[#This Row],[KitchenQual]]="Gd",4,IF(fun[[#This Row],[KitchenQual]]="TA",3,IF(fun[[#This Row],[KitchenQual]]="Fa",2,0))))</f>
        <v>3</v>
      </c>
      <c r="BR839">
        <v>5</v>
      </c>
      <c r="BS839" t="s">
        <v>133</v>
      </c>
      <c r="BT839">
        <v>0</v>
      </c>
      <c r="BU839" t="s">
        <v>109</v>
      </c>
      <c r="BV839">
        <f>IF(fun[[#This Row],[FireplaceQu]]="Ex",5,IF(fun[[#This Row],[FireplaceQu]]="Gd",4,IF(fun[[#This Row],[FireplaceQu]]="TA",3,IF(fun[[#This Row],[FireplaceQu]]="Fa",2,0))))</f>
        <v>0</v>
      </c>
      <c r="BW839" t="s">
        <v>153</v>
      </c>
      <c r="BX839">
        <v>1973</v>
      </c>
      <c r="BY839" t="s">
        <v>128</v>
      </c>
      <c r="BZ839">
        <v>1</v>
      </c>
      <c r="CA839">
        <v>264</v>
      </c>
      <c r="CB839" t="s">
        <v>124</v>
      </c>
      <c r="CC839">
        <f>IF(fun[[#This Row],[GarageQual]]="Ex",5,IF(fun[[#This Row],[GarageQual]]="Gd",4,IF(fun[[#This Row],[GarageQual]]="TA",3,IF(fun[[#This Row],[GarageQual]]="Fa",2,IF(fun[[#This Row],[GarageQual]]="Po",1,0)))))</f>
        <v>3</v>
      </c>
      <c r="CD839" t="s">
        <v>124</v>
      </c>
      <c r="CE839">
        <f>IF(fun[[#This Row],[GarageCond]]="Ex",5,IF(fun[[#This Row],[GarageCond]]="Gd",4,IF(fun[[#This Row],[GarageCond]]="TA",3,IF(fun[[#This Row],[GarageCond]]="Fa",2,IF(fun[[#This Row],[GarageCond]]="Po",1,0)))))</f>
        <v>3</v>
      </c>
      <c r="CF839" t="s">
        <v>131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f>(0.5*fun[[#This Row],[WoodDeckSF]])+fun[[#This Row],[OpenPorchSF]]+(2*fun[[#This Row],[EnclosedPorch]])+(1.5*fun[[#This Row],[3SsnPorch]])+fun[[#This Row],[ScreenPorch]]</f>
        <v>0</v>
      </c>
      <c r="CM839">
        <v>0</v>
      </c>
      <c r="CN839" t="s">
        <v>109</v>
      </c>
      <c r="CO839">
        <f>IF(fun[[#This Row],[PoolQC]]="Ex",5,IF(fun[[#This Row],[PoolQC]]="Gd",4,IF(fun[[#This Row],[PoolQC]]="TA",3,IF(fun[[#This Row],[PoolQC]]="Fa",2,IF(fun[[#This Row],[PoolQC]]="Po",1,0)))))</f>
        <v>0</v>
      </c>
      <c r="CP839" t="s">
        <v>109</v>
      </c>
      <c r="CQ839" t="s">
        <v>109</v>
      </c>
      <c r="CR839">
        <v>0</v>
      </c>
      <c r="CS839">
        <v>11</v>
      </c>
      <c r="CT839">
        <v>2008</v>
      </c>
      <c r="CU839" t="s">
        <v>136</v>
      </c>
      <c r="CV839" t="s">
        <v>137</v>
      </c>
      <c r="CW839">
        <f>COUNTIF(fun[[#This Row],[Id]:[SaleCondition]],0)</f>
        <v>19</v>
      </c>
      <c r="CX839">
        <f>COUNTIF(fun[[#This Row],[Id]:[SaleCondition]],"NA")</f>
        <v>5</v>
      </c>
      <c r="CY83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39">
        <f>fun[NUM_ExCond]+fun[NUM_BsmtCond]+fun[NUM_GarCond]</f>
        <v>9</v>
      </c>
      <c r="DA8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8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839">
        <v>100000</v>
      </c>
    </row>
    <row r="840" spans="1:107" x14ac:dyDescent="0.25">
      <c r="A840">
        <v>839</v>
      </c>
      <c r="B840">
        <v>20</v>
      </c>
      <c r="C840" t="s">
        <v>107</v>
      </c>
      <c r="D840">
        <f>IF(fun[[#This Row],[MSZoning]]="RL",1,0)</f>
        <v>1</v>
      </c>
      <c r="E840">
        <f>IF(fun[[#This Row],[rl]]="RM",1,0)</f>
        <v>0</v>
      </c>
      <c r="F840">
        <f>IF(fun[[#This Row],[rm]]="RH",1,0)</f>
        <v>0</v>
      </c>
      <c r="G840">
        <f>IF(fun[[#This Row],[rh]]="C (all)",1,0)</f>
        <v>0</v>
      </c>
      <c r="H840">
        <v>75</v>
      </c>
      <c r="I840">
        <f>IF(fun[[#This Row],[LotFrontage]]="NA",0,fun[[#This Row],[LotFrontage]])</f>
        <v>75</v>
      </c>
      <c r="J840">
        <v>9525</v>
      </c>
      <c r="K840" t="s">
        <v>108</v>
      </c>
      <c r="L840" t="s">
        <v>109</v>
      </c>
      <c r="M840" t="s">
        <v>110</v>
      </c>
      <c r="N840" t="s">
        <v>111</v>
      </c>
      <c r="O840" t="s">
        <v>112</v>
      </c>
      <c r="P840" t="s">
        <v>113</v>
      </c>
      <c r="Q840" t="s">
        <v>114</v>
      </c>
      <c r="R840" t="s">
        <v>115</v>
      </c>
      <c r="S840" t="s">
        <v>116</v>
      </c>
      <c r="T840" t="s">
        <v>116</v>
      </c>
      <c r="U840" t="s">
        <v>117</v>
      </c>
      <c r="V840" t="s">
        <v>141</v>
      </c>
      <c r="W840">
        <v>5</v>
      </c>
      <c r="X840">
        <v>6</v>
      </c>
      <c r="Y840">
        <v>1995</v>
      </c>
      <c r="Z840">
        <v>2006</v>
      </c>
      <c r="AA840" t="s">
        <v>119</v>
      </c>
      <c r="AB840" t="s">
        <v>120</v>
      </c>
      <c r="AC840" t="s">
        <v>121</v>
      </c>
      <c r="AD840" t="s">
        <v>121</v>
      </c>
      <c r="AE840" t="s">
        <v>143</v>
      </c>
      <c r="AF840">
        <v>0</v>
      </c>
      <c r="AG840" t="s">
        <v>124</v>
      </c>
      <c r="AH840">
        <f>IF(fun[[#This Row],[ExterQual]]="Ex",5,IF(fun[[#This Row],[ExterQual]]="Gd",4,IF(fun[[#This Row],[ExterQual]]="TA",3,IF(fun[[#This Row],[ExterQual]]="Fa",2,1))))</f>
        <v>3</v>
      </c>
      <c r="AI840" t="s">
        <v>124</v>
      </c>
      <c r="AJ840">
        <f>IF(fun[[#This Row],[ExterCond]]="Ex",5,IF(fun[[#This Row],[ExterCond]]="Gd",4,IF(fun[[#This Row],[ExterCond]]="TA",3,IF(fun[[#This Row],[ExterCond]]="Fa",2,1))))</f>
        <v>3</v>
      </c>
      <c r="AK840" t="s">
        <v>125</v>
      </c>
      <c r="AL840" t="s">
        <v>123</v>
      </c>
      <c r="AM840">
        <f>IF(fun[[#This Row],[BsmtQual]]="Ex",5,IF(fun[[#This Row],[BsmtQual]]="Gd",4,IF(fun[[#This Row],[BsmtQual]]="TA",3,IF(fun[[#This Row],[BsmtQual]]="Fa",2,IF(fun[[#This Row],[BsmtQual]]="Po",1,0)))))</f>
        <v>4</v>
      </c>
      <c r="AN840" t="s">
        <v>124</v>
      </c>
      <c r="AO840">
        <f>IF(fun[[#This Row],[BsmtCond]]="Ex",5,IF(fun[[#This Row],[BsmtCond]]="Gd",4,IF(fun[[#This Row],[BsmtCond]]="TA",3,IF(fun[[#This Row],[BsmtCond]]="Fa",2,IF(fun[[#This Row],[BsmtCond]]="Po",1,0)))))</f>
        <v>3</v>
      </c>
      <c r="AP840" t="s">
        <v>126</v>
      </c>
      <c r="AQ840">
        <f>IF(fun[[#This Row],[BsmtExposure]]="Gd",3,IF(fun[[#This Row],[BsmtExposure]]="Av",2,IF(fun[[#This Row],[BsmtExposure]]="Mn",1,0)))</f>
        <v>0</v>
      </c>
      <c r="AR840" t="s">
        <v>128</v>
      </c>
      <c r="AS840">
        <v>0</v>
      </c>
      <c r="AT840" t="s">
        <v>128</v>
      </c>
      <c r="AU840">
        <v>0</v>
      </c>
      <c r="AV840">
        <v>1099</v>
      </c>
      <c r="AW840">
        <v>1099</v>
      </c>
      <c r="AX840" t="s">
        <v>129</v>
      </c>
      <c r="AY840" t="s">
        <v>130</v>
      </c>
      <c r="AZ840">
        <f>IF(fun[[#This Row],[HeatingQC]]="Ex",5,IF(fun[[#This Row],[HeatingQC]]="Gd",4,IF(fun[[#This Row],[HeatingQC]]="TA",3,IF(fun[[#This Row],[HeatingQC]]="Fa",2,IF(fun[[#This Row],[HeatingQC]]="Po",1,0)))))</f>
        <v>5</v>
      </c>
      <c r="BA840" t="s">
        <v>131</v>
      </c>
      <c r="BB840" t="s">
        <v>132</v>
      </c>
      <c r="BC840">
        <v>1099</v>
      </c>
      <c r="BD840">
        <v>0</v>
      </c>
      <c r="BE840">
        <v>0</v>
      </c>
      <c r="BF840">
        <v>1099</v>
      </c>
      <c r="BG840">
        <f>LOG(fun[[#This Row],[GrLivArea]])</f>
        <v>3.0409976924234905</v>
      </c>
      <c r="BH840">
        <v>0</v>
      </c>
      <c r="BI840">
        <v>0</v>
      </c>
      <c r="BJ840">
        <f>fun[[#This Row],[BsmtFullBath]]+(0.5*fun[[#This Row],[BsmtHalfBath]])</f>
        <v>0</v>
      </c>
      <c r="BK840">
        <v>1</v>
      </c>
      <c r="BL840">
        <v>1</v>
      </c>
      <c r="BM840">
        <f>fun[[#This Row],[HalfBath]]+fun[[#This Row],[TOTBaseBath]]+fun[[#This Row],[FullBath]]</f>
        <v>2</v>
      </c>
      <c r="BN840">
        <v>3</v>
      </c>
      <c r="BO840">
        <v>1</v>
      </c>
      <c r="BP840" t="s">
        <v>123</v>
      </c>
      <c r="BQ840">
        <f>IF(fun[[#This Row],[KitchenQual]]="Ex",5,IF(fun[[#This Row],[KitchenQual]]="Gd",4,IF(fun[[#This Row],[KitchenQual]]="TA",3,IF(fun[[#This Row],[KitchenQual]]="Fa",2,0))))</f>
        <v>4</v>
      </c>
      <c r="BR840">
        <v>6</v>
      </c>
      <c r="BS840" t="s">
        <v>133</v>
      </c>
      <c r="BT840">
        <v>0</v>
      </c>
      <c r="BU840" t="s">
        <v>109</v>
      </c>
      <c r="BV840">
        <f>IF(fun[[#This Row],[FireplaceQu]]="Ex",5,IF(fun[[#This Row],[FireplaceQu]]="Gd",4,IF(fun[[#This Row],[FireplaceQu]]="TA",3,IF(fun[[#This Row],[FireplaceQu]]="Fa",2,0))))</f>
        <v>0</v>
      </c>
      <c r="BW840" t="s">
        <v>134</v>
      </c>
      <c r="BX840">
        <v>1999</v>
      </c>
      <c r="BY840" t="s">
        <v>128</v>
      </c>
      <c r="BZ840">
        <v>1</v>
      </c>
      <c r="CA840">
        <v>352</v>
      </c>
      <c r="CB840" t="s">
        <v>124</v>
      </c>
      <c r="CC840">
        <f>IF(fun[[#This Row],[GarageQual]]="Ex",5,IF(fun[[#This Row],[GarageQual]]="Gd",4,IF(fun[[#This Row],[GarageQual]]="TA",3,IF(fun[[#This Row],[GarageQual]]="Fa",2,IF(fun[[#This Row],[GarageQual]]="Po",1,0)))))</f>
        <v>3</v>
      </c>
      <c r="CD840" t="s">
        <v>124</v>
      </c>
      <c r="CE840">
        <f>IF(fun[[#This Row],[GarageCond]]="Ex",5,IF(fun[[#This Row],[GarageCond]]="Gd",4,IF(fun[[#This Row],[GarageCond]]="TA",3,IF(fun[[#This Row],[GarageCond]]="Fa",2,IF(fun[[#This Row],[GarageCond]]="Po",1,0)))))</f>
        <v>3</v>
      </c>
      <c r="CF840" t="s">
        <v>131</v>
      </c>
      <c r="CG840">
        <v>278</v>
      </c>
      <c r="CH840">
        <v>0</v>
      </c>
      <c r="CI840">
        <v>0</v>
      </c>
      <c r="CJ840">
        <v>0</v>
      </c>
      <c r="CK840">
        <v>0</v>
      </c>
      <c r="CL840">
        <f>(0.5*fun[[#This Row],[WoodDeckSF]])+fun[[#This Row],[OpenPorchSF]]+(2*fun[[#This Row],[EnclosedPorch]])+(1.5*fun[[#This Row],[3SsnPorch]])+fun[[#This Row],[ScreenPorch]]</f>
        <v>139</v>
      </c>
      <c r="CM840">
        <v>0</v>
      </c>
      <c r="CN840" t="s">
        <v>109</v>
      </c>
      <c r="CO840">
        <f>IF(fun[[#This Row],[PoolQC]]="Ex",5,IF(fun[[#This Row],[PoolQC]]="Gd",4,IF(fun[[#This Row],[PoolQC]]="TA",3,IF(fun[[#This Row],[PoolQC]]="Fa",2,IF(fun[[#This Row],[PoolQC]]="Po",1,0)))))</f>
        <v>0</v>
      </c>
      <c r="CP840" t="s">
        <v>109</v>
      </c>
      <c r="CQ840" t="s">
        <v>109</v>
      </c>
      <c r="CR840">
        <v>0</v>
      </c>
      <c r="CS840">
        <v>6</v>
      </c>
      <c r="CT840">
        <v>2008</v>
      </c>
      <c r="CU840" t="s">
        <v>136</v>
      </c>
      <c r="CV840" t="s">
        <v>137</v>
      </c>
      <c r="CW840">
        <f>COUNTIF(fun[[#This Row],[Id]:[SaleCondition]],0)</f>
        <v>21</v>
      </c>
      <c r="CX840">
        <f>COUNTIF(fun[[#This Row],[Id]:[SaleCondition]],"NA")</f>
        <v>5</v>
      </c>
      <c r="CY84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840">
        <f>fun[NUM_ExCond]+fun[NUM_BsmtCond]+fun[NUM_GarCond]</f>
        <v>9</v>
      </c>
      <c r="DA8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8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57.75</v>
      </c>
      <c r="DC840">
        <v>144000</v>
      </c>
    </row>
    <row r="841" spans="1:107" x14ac:dyDescent="0.25">
      <c r="A841">
        <v>840</v>
      </c>
      <c r="B841">
        <v>50</v>
      </c>
      <c r="C841" t="s">
        <v>107</v>
      </c>
      <c r="D841">
        <f>IF(fun[[#This Row],[MSZoning]]="RL",1,0)</f>
        <v>1</v>
      </c>
      <c r="E841">
        <f>IF(fun[[#This Row],[rl]]="RM",1,0)</f>
        <v>0</v>
      </c>
      <c r="F841">
        <f>IF(fun[[#This Row],[rm]]="RH",1,0)</f>
        <v>0</v>
      </c>
      <c r="G841">
        <f>IF(fun[[#This Row],[rh]]="C (all)",1,0)</f>
        <v>0</v>
      </c>
      <c r="H841">
        <v>70</v>
      </c>
      <c r="I841">
        <f>IF(fun[[#This Row],[LotFrontage]]="NA",0,fun[[#This Row],[LotFrontage]])</f>
        <v>70</v>
      </c>
      <c r="J841">
        <v>11767</v>
      </c>
      <c r="K841" t="s">
        <v>108</v>
      </c>
      <c r="L841" t="s">
        <v>109</v>
      </c>
      <c r="M841" t="s">
        <v>110</v>
      </c>
      <c r="N841" t="s">
        <v>111</v>
      </c>
      <c r="O841" t="s">
        <v>112</v>
      </c>
      <c r="P841" t="s">
        <v>113</v>
      </c>
      <c r="Q841" t="s">
        <v>114</v>
      </c>
      <c r="R841" t="s">
        <v>211</v>
      </c>
      <c r="S841" t="s">
        <v>116</v>
      </c>
      <c r="T841" t="s">
        <v>116</v>
      </c>
      <c r="U841" t="s">
        <v>117</v>
      </c>
      <c r="V841" t="s">
        <v>158</v>
      </c>
      <c r="W841">
        <v>5</v>
      </c>
      <c r="X841">
        <v>6</v>
      </c>
      <c r="Y841">
        <v>1946</v>
      </c>
      <c r="Z841">
        <v>1995</v>
      </c>
      <c r="AA841" t="s">
        <v>119</v>
      </c>
      <c r="AB841" t="s">
        <v>120</v>
      </c>
      <c r="AC841" t="s">
        <v>142</v>
      </c>
      <c r="AD841" t="s">
        <v>142</v>
      </c>
      <c r="AE841" t="s">
        <v>143</v>
      </c>
      <c r="AF841">
        <v>0</v>
      </c>
      <c r="AG841" t="s">
        <v>124</v>
      </c>
      <c r="AH841">
        <f>IF(fun[[#This Row],[ExterQual]]="Ex",5,IF(fun[[#This Row],[ExterQual]]="Gd",4,IF(fun[[#This Row],[ExterQual]]="TA",3,IF(fun[[#This Row],[ExterQual]]="Fa",2,1))))</f>
        <v>3</v>
      </c>
      <c r="AI841" t="s">
        <v>124</v>
      </c>
      <c r="AJ841">
        <f>IF(fun[[#This Row],[ExterCond]]="Ex",5,IF(fun[[#This Row],[ExterCond]]="Gd",4,IF(fun[[#This Row],[ExterCond]]="TA",3,IF(fun[[#This Row],[ExterCond]]="Fa",2,1))))</f>
        <v>3</v>
      </c>
      <c r="AK841" t="s">
        <v>144</v>
      </c>
      <c r="AL841" t="s">
        <v>124</v>
      </c>
      <c r="AM841">
        <f>IF(fun[[#This Row],[BsmtQual]]="Ex",5,IF(fun[[#This Row],[BsmtQual]]="Gd",4,IF(fun[[#This Row],[BsmtQual]]="TA",3,IF(fun[[#This Row],[BsmtQual]]="Fa",2,IF(fun[[#This Row],[BsmtQual]]="Po",1,0)))))</f>
        <v>3</v>
      </c>
      <c r="AN841" t="s">
        <v>124</v>
      </c>
      <c r="AO841">
        <f>IF(fun[[#This Row],[BsmtCond]]="Ex",5,IF(fun[[#This Row],[BsmtCond]]="Gd",4,IF(fun[[#This Row],[BsmtCond]]="TA",3,IF(fun[[#This Row],[BsmtCond]]="Fa",2,IF(fun[[#This Row],[BsmtCond]]="Po",1,0)))))</f>
        <v>3</v>
      </c>
      <c r="AP841" t="s">
        <v>126</v>
      </c>
      <c r="AQ841">
        <f>IF(fun[[#This Row],[BsmtExposure]]="Gd",3,IF(fun[[#This Row],[BsmtExposure]]="Av",2,IF(fun[[#This Row],[BsmtExposure]]="Mn",1,0)))</f>
        <v>0</v>
      </c>
      <c r="AR841" t="s">
        <v>167</v>
      </c>
      <c r="AS841">
        <v>352</v>
      </c>
      <c r="AT841" t="s">
        <v>128</v>
      </c>
      <c r="AU841">
        <v>0</v>
      </c>
      <c r="AV841">
        <v>416</v>
      </c>
      <c r="AW841">
        <v>768</v>
      </c>
      <c r="AX841" t="s">
        <v>129</v>
      </c>
      <c r="AY841" t="s">
        <v>130</v>
      </c>
      <c r="AZ841">
        <f>IF(fun[[#This Row],[HeatingQC]]="Ex",5,IF(fun[[#This Row],[HeatingQC]]="Gd",4,IF(fun[[#This Row],[HeatingQC]]="TA",3,IF(fun[[#This Row],[HeatingQC]]="Fa",2,IF(fun[[#This Row],[HeatingQC]]="Po",1,0)))))</f>
        <v>5</v>
      </c>
      <c r="BA841" t="s">
        <v>131</v>
      </c>
      <c r="BB841" t="s">
        <v>132</v>
      </c>
      <c r="BC841">
        <v>768</v>
      </c>
      <c r="BD841">
        <v>432</v>
      </c>
      <c r="BE841">
        <v>0</v>
      </c>
      <c r="BF841">
        <v>1200</v>
      </c>
      <c r="BG841">
        <f>LOG(fun[[#This Row],[GrLivArea]])</f>
        <v>3.0791812460476247</v>
      </c>
      <c r="BH841">
        <v>0</v>
      </c>
      <c r="BI841">
        <v>0</v>
      </c>
      <c r="BJ841">
        <f>fun[[#This Row],[BsmtFullBath]]+(0.5*fun[[#This Row],[BsmtHalfBath]])</f>
        <v>0</v>
      </c>
      <c r="BK841">
        <v>1</v>
      </c>
      <c r="BL841">
        <v>0</v>
      </c>
      <c r="BM841">
        <f>fun[[#This Row],[HalfBath]]+fun[[#This Row],[TOTBaseBath]]+fun[[#This Row],[FullBath]]</f>
        <v>1</v>
      </c>
      <c r="BN841">
        <v>3</v>
      </c>
      <c r="BO841">
        <v>1</v>
      </c>
      <c r="BP841" t="s">
        <v>124</v>
      </c>
      <c r="BQ841">
        <f>IF(fun[[#This Row],[KitchenQual]]="Ex",5,IF(fun[[#This Row],[KitchenQual]]="Gd",4,IF(fun[[#This Row],[KitchenQual]]="TA",3,IF(fun[[#This Row],[KitchenQual]]="Fa",2,0))))</f>
        <v>3</v>
      </c>
      <c r="BR841">
        <v>6</v>
      </c>
      <c r="BS841" t="s">
        <v>133</v>
      </c>
      <c r="BT841">
        <v>0</v>
      </c>
      <c r="BU841" t="s">
        <v>109</v>
      </c>
      <c r="BV841">
        <f>IF(fun[[#This Row],[FireplaceQu]]="Ex",5,IF(fun[[#This Row],[FireplaceQu]]="Gd",4,IF(fun[[#This Row],[FireplaceQu]]="TA",3,IF(fun[[#This Row],[FireplaceQu]]="Fa",2,0))))</f>
        <v>0</v>
      </c>
      <c r="BW841" t="s">
        <v>153</v>
      </c>
      <c r="BX841">
        <v>1946</v>
      </c>
      <c r="BY841" t="s">
        <v>128</v>
      </c>
      <c r="BZ841">
        <v>1</v>
      </c>
      <c r="CA841">
        <v>240</v>
      </c>
      <c r="CB841" t="s">
        <v>124</v>
      </c>
      <c r="CC841">
        <f>IF(fun[[#This Row],[GarageQual]]="Ex",5,IF(fun[[#This Row],[GarageQual]]="Gd",4,IF(fun[[#This Row],[GarageQual]]="TA",3,IF(fun[[#This Row],[GarageQual]]="Fa",2,IF(fun[[#This Row],[GarageQual]]="Po",1,0)))))</f>
        <v>3</v>
      </c>
      <c r="CD841" t="s">
        <v>124</v>
      </c>
      <c r="CE841">
        <f>IF(fun[[#This Row],[GarageCond]]="Ex",5,IF(fun[[#This Row],[GarageCond]]="Gd",4,IF(fun[[#This Row],[GarageCond]]="TA",3,IF(fun[[#This Row],[GarageCond]]="Fa",2,IF(fun[[#This Row],[GarageCond]]="Po",1,0)))))</f>
        <v>3</v>
      </c>
      <c r="CF841" t="s">
        <v>131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f>(0.5*fun[[#This Row],[WoodDeckSF]])+fun[[#This Row],[OpenPorchSF]]+(2*fun[[#This Row],[EnclosedPorch]])+(1.5*fun[[#This Row],[3SsnPorch]])+fun[[#This Row],[ScreenPorch]]</f>
        <v>0</v>
      </c>
      <c r="CM841">
        <v>0</v>
      </c>
      <c r="CN841" t="s">
        <v>109</v>
      </c>
      <c r="CO841">
        <f>IF(fun[[#This Row],[PoolQC]]="Ex",5,IF(fun[[#This Row],[PoolQC]]="Gd",4,IF(fun[[#This Row],[PoolQC]]="TA",3,IF(fun[[#This Row],[PoolQC]]="Fa",2,IF(fun[[#This Row],[PoolQC]]="Po",1,0)))))</f>
        <v>0</v>
      </c>
      <c r="CP841" t="s">
        <v>109</v>
      </c>
      <c r="CQ841" t="s">
        <v>109</v>
      </c>
      <c r="CR841">
        <v>0</v>
      </c>
      <c r="CS841">
        <v>5</v>
      </c>
      <c r="CT841">
        <v>2008</v>
      </c>
      <c r="CU841" t="s">
        <v>136</v>
      </c>
      <c r="CV841" t="s">
        <v>137</v>
      </c>
      <c r="CW841">
        <f>COUNTIF(fun[[#This Row],[Id]:[SaleCondition]],0)</f>
        <v>22</v>
      </c>
      <c r="CX841">
        <f>COUNTIF(fun[[#This Row],[Id]:[SaleCondition]],"NA")</f>
        <v>5</v>
      </c>
      <c r="CY84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841">
        <f>fun[NUM_ExCond]+fun[NUM_BsmtCond]+fun[NUM_GarCond]</f>
        <v>9</v>
      </c>
      <c r="DA8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8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53.75</v>
      </c>
      <c r="DC841">
        <v>130500</v>
      </c>
    </row>
    <row r="842" spans="1:107" x14ac:dyDescent="0.25">
      <c r="A842">
        <v>841</v>
      </c>
      <c r="B842">
        <v>70</v>
      </c>
      <c r="C842" t="s">
        <v>265</v>
      </c>
      <c r="D842">
        <f>IF(fun[[#This Row],[MSZoning]]="RL",1,0)</f>
        <v>0</v>
      </c>
      <c r="E842">
        <f>IF(fun[[#This Row],[rl]]="RM",1,0)</f>
        <v>0</v>
      </c>
      <c r="F842">
        <f>IF(fun[[#This Row],[rm]]="RH",1,0)</f>
        <v>0</v>
      </c>
      <c r="G842">
        <f>IF(fun[[#This Row],[rh]]="C (all)",1,0)</f>
        <v>0</v>
      </c>
      <c r="H842" t="s">
        <v>109</v>
      </c>
      <c r="I842">
        <f>IF(fun[[#This Row],[LotFrontage]]="NA",0,fun[[#This Row],[LotFrontage]])</f>
        <v>0</v>
      </c>
      <c r="J842">
        <v>12155</v>
      </c>
      <c r="K842" t="s">
        <v>108</v>
      </c>
      <c r="L842" t="s">
        <v>109</v>
      </c>
      <c r="M842" t="s">
        <v>146</v>
      </c>
      <c r="N842" t="s">
        <v>111</v>
      </c>
      <c r="O842" t="s">
        <v>112</v>
      </c>
      <c r="P842" t="s">
        <v>113</v>
      </c>
      <c r="Q842" t="s">
        <v>114</v>
      </c>
      <c r="R842" t="s">
        <v>258</v>
      </c>
      <c r="S842" t="s">
        <v>116</v>
      </c>
      <c r="T842" t="s">
        <v>116</v>
      </c>
      <c r="U842" t="s">
        <v>117</v>
      </c>
      <c r="V842" t="s">
        <v>118</v>
      </c>
      <c r="W842">
        <v>6</v>
      </c>
      <c r="X842">
        <v>8</v>
      </c>
      <c r="Y842">
        <v>1925</v>
      </c>
      <c r="Z842">
        <v>1950</v>
      </c>
      <c r="AA842" t="s">
        <v>119</v>
      </c>
      <c r="AB842" t="s">
        <v>120</v>
      </c>
      <c r="AC842" t="s">
        <v>150</v>
      </c>
      <c r="AD842" t="s">
        <v>150</v>
      </c>
      <c r="AE842" t="s">
        <v>143</v>
      </c>
      <c r="AF842">
        <v>0</v>
      </c>
      <c r="AG842" t="s">
        <v>124</v>
      </c>
      <c r="AH842">
        <f>IF(fun[[#This Row],[ExterQual]]="Ex",5,IF(fun[[#This Row],[ExterQual]]="Gd",4,IF(fun[[#This Row],[ExterQual]]="TA",3,IF(fun[[#This Row],[ExterQual]]="Fa",2,1))))</f>
        <v>3</v>
      </c>
      <c r="AI842" t="s">
        <v>124</v>
      </c>
      <c r="AJ842">
        <f>IF(fun[[#This Row],[ExterCond]]="Ex",5,IF(fun[[#This Row],[ExterCond]]="Gd",4,IF(fun[[#This Row],[ExterCond]]="TA",3,IF(fun[[#This Row],[ExterCond]]="Fa",2,1))))</f>
        <v>3</v>
      </c>
      <c r="AK842" t="s">
        <v>152</v>
      </c>
      <c r="AL842" t="s">
        <v>124</v>
      </c>
      <c r="AM842">
        <f>IF(fun[[#This Row],[BsmtQual]]="Ex",5,IF(fun[[#This Row],[BsmtQual]]="Gd",4,IF(fun[[#This Row],[BsmtQual]]="TA",3,IF(fun[[#This Row],[BsmtQual]]="Fa",2,IF(fun[[#This Row],[BsmtQual]]="Po",1,0)))))</f>
        <v>3</v>
      </c>
      <c r="AN842" t="s">
        <v>124</v>
      </c>
      <c r="AO842">
        <f>IF(fun[[#This Row],[BsmtCond]]="Ex",5,IF(fun[[#This Row],[BsmtCond]]="Gd",4,IF(fun[[#This Row],[BsmtCond]]="TA",3,IF(fun[[#This Row],[BsmtCond]]="Fa",2,IF(fun[[#This Row],[BsmtCond]]="Po",1,0)))))</f>
        <v>3</v>
      </c>
      <c r="AP842" t="s">
        <v>126</v>
      </c>
      <c r="AQ842">
        <f>IF(fun[[#This Row],[BsmtExposure]]="Gd",3,IF(fun[[#This Row],[BsmtExposure]]="Av",2,IF(fun[[#This Row],[BsmtExposure]]="Mn",1,0)))</f>
        <v>0</v>
      </c>
      <c r="AR842" t="s">
        <v>167</v>
      </c>
      <c r="AS842">
        <v>156</v>
      </c>
      <c r="AT842" t="s">
        <v>128</v>
      </c>
      <c r="AU842">
        <v>0</v>
      </c>
      <c r="AV842">
        <v>516</v>
      </c>
      <c r="AW842">
        <v>672</v>
      </c>
      <c r="AX842" t="s">
        <v>129</v>
      </c>
      <c r="AY842" t="s">
        <v>124</v>
      </c>
      <c r="AZ842">
        <f>IF(fun[[#This Row],[HeatingQC]]="Ex",5,IF(fun[[#This Row],[HeatingQC]]="Gd",4,IF(fun[[#This Row],[HeatingQC]]="TA",3,IF(fun[[#This Row],[HeatingQC]]="Fa",2,IF(fun[[#This Row],[HeatingQC]]="Po",1,0)))))</f>
        <v>3</v>
      </c>
      <c r="BA842" t="s">
        <v>203</v>
      </c>
      <c r="BB842" t="s">
        <v>132</v>
      </c>
      <c r="BC842">
        <v>810</v>
      </c>
      <c r="BD842">
        <v>672</v>
      </c>
      <c r="BE842">
        <v>0</v>
      </c>
      <c r="BF842">
        <v>1482</v>
      </c>
      <c r="BG842">
        <f>LOG(fun[[#This Row],[GrLivArea]])</f>
        <v>3.1708482036433092</v>
      </c>
      <c r="BH842">
        <v>0</v>
      </c>
      <c r="BI842">
        <v>0</v>
      </c>
      <c r="BJ842">
        <f>fun[[#This Row],[BsmtFullBath]]+(0.5*fun[[#This Row],[BsmtHalfBath]])</f>
        <v>0</v>
      </c>
      <c r="BK842">
        <v>2</v>
      </c>
      <c r="BL842">
        <v>0</v>
      </c>
      <c r="BM842">
        <f>fun[[#This Row],[HalfBath]]+fun[[#This Row],[TOTBaseBath]]+fun[[#This Row],[FullBath]]</f>
        <v>2</v>
      </c>
      <c r="BN842">
        <v>4</v>
      </c>
      <c r="BO842">
        <v>1</v>
      </c>
      <c r="BP842" t="s">
        <v>173</v>
      </c>
      <c r="BQ842">
        <f>IF(fun[[#This Row],[KitchenQual]]="Ex",5,IF(fun[[#This Row],[KitchenQual]]="Gd",4,IF(fun[[#This Row],[KitchenQual]]="TA",3,IF(fun[[#This Row],[KitchenQual]]="Fa",2,0))))</f>
        <v>2</v>
      </c>
      <c r="BR842">
        <v>7</v>
      </c>
      <c r="BS842" t="s">
        <v>133</v>
      </c>
      <c r="BT842">
        <v>0</v>
      </c>
      <c r="BU842" t="s">
        <v>109</v>
      </c>
      <c r="BV842">
        <f>IF(fun[[#This Row],[FireplaceQu]]="Ex",5,IF(fun[[#This Row],[FireplaceQu]]="Gd",4,IF(fun[[#This Row],[FireplaceQu]]="TA",3,IF(fun[[#This Row],[FireplaceQu]]="Fa",2,0))))</f>
        <v>0</v>
      </c>
      <c r="BW842" t="s">
        <v>153</v>
      </c>
      <c r="BX842">
        <v>1934</v>
      </c>
      <c r="BY842" t="s">
        <v>128</v>
      </c>
      <c r="BZ842">
        <v>1</v>
      </c>
      <c r="CA842">
        <v>400</v>
      </c>
      <c r="CB842" t="s">
        <v>124</v>
      </c>
      <c r="CC842">
        <f>IF(fun[[#This Row],[GarageQual]]="Ex",5,IF(fun[[#This Row],[GarageQual]]="Gd",4,IF(fun[[#This Row],[GarageQual]]="TA",3,IF(fun[[#This Row],[GarageQual]]="Fa",2,IF(fun[[#This Row],[GarageQual]]="Po",1,0)))))</f>
        <v>3</v>
      </c>
      <c r="CD842" t="s">
        <v>124</v>
      </c>
      <c r="CE842">
        <f>IF(fun[[#This Row],[GarageCond]]="Ex",5,IF(fun[[#This Row],[GarageCond]]="Gd",4,IF(fun[[#This Row],[GarageCond]]="TA",3,IF(fun[[#This Row],[GarageCond]]="Fa",2,IF(fun[[#This Row],[GarageCond]]="Po",1,0)))))</f>
        <v>3</v>
      </c>
      <c r="CF842" t="s">
        <v>216</v>
      </c>
      <c r="CG842">
        <v>0</v>
      </c>
      <c r="CH842">
        <v>0</v>
      </c>
      <c r="CI842">
        <v>254</v>
      </c>
      <c r="CJ842">
        <v>0</v>
      </c>
      <c r="CK842">
        <v>0</v>
      </c>
      <c r="CL842">
        <f>(0.5*fun[[#This Row],[WoodDeckSF]])+fun[[#This Row],[OpenPorchSF]]+(2*fun[[#This Row],[EnclosedPorch]])+(1.5*fun[[#This Row],[3SsnPorch]])+fun[[#This Row],[ScreenPorch]]</f>
        <v>508</v>
      </c>
      <c r="CM842">
        <v>0</v>
      </c>
      <c r="CN842" t="s">
        <v>109</v>
      </c>
      <c r="CO842">
        <f>IF(fun[[#This Row],[PoolQC]]="Ex",5,IF(fun[[#This Row],[PoolQC]]="Gd",4,IF(fun[[#This Row],[PoolQC]]="TA",3,IF(fun[[#This Row],[PoolQC]]="Fa",2,IF(fun[[#This Row],[PoolQC]]="Po",1,0)))))</f>
        <v>0</v>
      </c>
      <c r="CP842" t="s">
        <v>109</v>
      </c>
      <c r="CQ842" t="s">
        <v>109</v>
      </c>
      <c r="CR842">
        <v>0</v>
      </c>
      <c r="CS842">
        <v>3</v>
      </c>
      <c r="CT842">
        <v>2008</v>
      </c>
      <c r="CU842" t="s">
        <v>136</v>
      </c>
      <c r="CV842" t="s">
        <v>137</v>
      </c>
      <c r="CW842">
        <f>COUNTIF(fun[[#This Row],[Id]:[SaleCondition]],0)</f>
        <v>22</v>
      </c>
      <c r="CX842">
        <f>COUNTIF(fun[[#This Row],[Id]:[SaleCondition]],"NA")</f>
        <v>6</v>
      </c>
      <c r="CY84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842">
        <f>fun[NUM_ExCond]+fun[NUM_BsmtCond]+fun[NUM_GarCond]</f>
        <v>9</v>
      </c>
      <c r="DA8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8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66.75</v>
      </c>
      <c r="DC842">
        <v>140000</v>
      </c>
    </row>
    <row r="843" spans="1:107" x14ac:dyDescent="0.25">
      <c r="A843">
        <v>842</v>
      </c>
      <c r="B843">
        <v>70</v>
      </c>
      <c r="C843" t="s">
        <v>168</v>
      </c>
      <c r="D843">
        <f>IF(fun[[#This Row],[MSZoning]]="RL",1,0)</f>
        <v>0</v>
      </c>
      <c r="E843">
        <f>IF(fun[[#This Row],[rl]]="RM",1,0)</f>
        <v>0</v>
      </c>
      <c r="F843">
        <f>IF(fun[[#This Row],[rm]]="RH",1,0)</f>
        <v>0</v>
      </c>
      <c r="G843">
        <f>IF(fun[[#This Row],[rh]]="C (all)",1,0)</f>
        <v>0</v>
      </c>
      <c r="H843">
        <v>60</v>
      </c>
      <c r="I843">
        <f>IF(fun[[#This Row],[LotFrontage]]="NA",0,fun[[#This Row],[LotFrontage]])</f>
        <v>60</v>
      </c>
      <c r="J843">
        <v>10440</v>
      </c>
      <c r="K843" t="s">
        <v>108</v>
      </c>
      <c r="L843" t="s">
        <v>200</v>
      </c>
      <c r="M843" t="s">
        <v>110</v>
      </c>
      <c r="N843" t="s">
        <v>111</v>
      </c>
      <c r="O843" t="s">
        <v>112</v>
      </c>
      <c r="P843" t="s">
        <v>113</v>
      </c>
      <c r="Q843" t="s">
        <v>114</v>
      </c>
      <c r="R843" t="s">
        <v>169</v>
      </c>
      <c r="S843" t="s">
        <v>116</v>
      </c>
      <c r="T843" t="s">
        <v>116</v>
      </c>
      <c r="U843" t="s">
        <v>117</v>
      </c>
      <c r="V843" t="s">
        <v>118</v>
      </c>
      <c r="W843">
        <v>5</v>
      </c>
      <c r="X843">
        <v>8</v>
      </c>
      <c r="Y843">
        <v>1904</v>
      </c>
      <c r="Z843">
        <v>2002</v>
      </c>
      <c r="AA843" t="s">
        <v>119</v>
      </c>
      <c r="AB843" t="s">
        <v>120</v>
      </c>
      <c r="AC843" t="s">
        <v>142</v>
      </c>
      <c r="AD843" t="s">
        <v>142</v>
      </c>
      <c r="AE843" t="s">
        <v>143</v>
      </c>
      <c r="AF843">
        <v>0</v>
      </c>
      <c r="AG843" t="s">
        <v>124</v>
      </c>
      <c r="AH843">
        <f>IF(fun[[#This Row],[ExterQual]]="Ex",5,IF(fun[[#This Row],[ExterQual]]="Gd",4,IF(fun[[#This Row],[ExterQual]]="TA",3,IF(fun[[#This Row],[ExterQual]]="Fa",2,1))))</f>
        <v>3</v>
      </c>
      <c r="AI843" t="s">
        <v>124</v>
      </c>
      <c r="AJ843">
        <f>IF(fun[[#This Row],[ExterCond]]="Ex",5,IF(fun[[#This Row],[ExterCond]]="Gd",4,IF(fun[[#This Row],[ExterCond]]="TA",3,IF(fun[[#This Row],[ExterCond]]="Fa",2,1))))</f>
        <v>3</v>
      </c>
      <c r="AK843" t="s">
        <v>125</v>
      </c>
      <c r="AL843" t="s">
        <v>124</v>
      </c>
      <c r="AM843">
        <f>IF(fun[[#This Row],[BsmtQual]]="Ex",5,IF(fun[[#This Row],[BsmtQual]]="Gd",4,IF(fun[[#This Row],[BsmtQual]]="TA",3,IF(fun[[#This Row],[BsmtQual]]="Fa",2,IF(fun[[#This Row],[BsmtQual]]="Po",1,0)))))</f>
        <v>3</v>
      </c>
      <c r="AN843" t="s">
        <v>124</v>
      </c>
      <c r="AO843">
        <f>IF(fun[[#This Row],[BsmtCond]]="Ex",5,IF(fun[[#This Row],[BsmtCond]]="Gd",4,IF(fun[[#This Row],[BsmtCond]]="TA",3,IF(fun[[#This Row],[BsmtCond]]="Fa",2,IF(fun[[#This Row],[BsmtCond]]="Po",1,0)))))</f>
        <v>3</v>
      </c>
      <c r="AP843" t="s">
        <v>126</v>
      </c>
      <c r="AQ843">
        <f>IF(fun[[#This Row],[BsmtExposure]]="Gd",3,IF(fun[[#This Row],[BsmtExposure]]="Av",2,IF(fun[[#This Row],[BsmtExposure]]="Mn",1,0)))</f>
        <v>0</v>
      </c>
      <c r="AR843" t="s">
        <v>128</v>
      </c>
      <c r="AS843">
        <v>0</v>
      </c>
      <c r="AT843" t="s">
        <v>128</v>
      </c>
      <c r="AU843">
        <v>0</v>
      </c>
      <c r="AV843">
        <v>650</v>
      </c>
      <c r="AW843">
        <v>650</v>
      </c>
      <c r="AX843" t="s">
        <v>129</v>
      </c>
      <c r="AY843" t="s">
        <v>123</v>
      </c>
      <c r="AZ843">
        <f>IF(fun[[#This Row],[HeatingQC]]="Ex",5,IF(fun[[#This Row],[HeatingQC]]="Gd",4,IF(fun[[#This Row],[HeatingQC]]="TA",3,IF(fun[[#This Row],[HeatingQC]]="Fa",2,IF(fun[[#This Row],[HeatingQC]]="Po",1,0)))))</f>
        <v>4</v>
      </c>
      <c r="BA843" t="s">
        <v>131</v>
      </c>
      <c r="BB843" t="s">
        <v>132</v>
      </c>
      <c r="BC843">
        <v>958</v>
      </c>
      <c r="BD843">
        <v>581</v>
      </c>
      <c r="BE843">
        <v>0</v>
      </c>
      <c r="BF843">
        <v>1539</v>
      </c>
      <c r="BG843">
        <f>LOG(fun[[#This Row],[GrLivArea]])</f>
        <v>3.1872386198314788</v>
      </c>
      <c r="BH843">
        <v>0</v>
      </c>
      <c r="BI843">
        <v>0</v>
      </c>
      <c r="BJ843">
        <f>fun[[#This Row],[BsmtFullBath]]+(0.5*fun[[#This Row],[BsmtHalfBath]])</f>
        <v>0</v>
      </c>
      <c r="BK843">
        <v>2</v>
      </c>
      <c r="BL843">
        <v>0</v>
      </c>
      <c r="BM843">
        <f>fun[[#This Row],[HalfBath]]+fun[[#This Row],[TOTBaseBath]]+fun[[#This Row],[FullBath]]</f>
        <v>2</v>
      </c>
      <c r="BN843">
        <v>3</v>
      </c>
      <c r="BO843">
        <v>1</v>
      </c>
      <c r="BP843" t="s">
        <v>123</v>
      </c>
      <c r="BQ843">
        <f>IF(fun[[#This Row],[KitchenQual]]="Ex",5,IF(fun[[#This Row],[KitchenQual]]="Gd",4,IF(fun[[#This Row],[KitchenQual]]="TA",3,IF(fun[[#This Row],[KitchenQual]]="Fa",2,0))))</f>
        <v>4</v>
      </c>
      <c r="BR843">
        <v>8</v>
      </c>
      <c r="BS843" t="s">
        <v>133</v>
      </c>
      <c r="BT843">
        <v>1</v>
      </c>
      <c r="BU843" t="s">
        <v>238</v>
      </c>
      <c r="BV843">
        <f>IF(fun[[#This Row],[FireplaceQu]]="Ex",5,IF(fun[[#This Row],[FireplaceQu]]="Gd",4,IF(fun[[#This Row],[FireplaceQu]]="TA",3,IF(fun[[#This Row],[FireplaceQu]]="Fa",2,0))))</f>
        <v>0</v>
      </c>
      <c r="BW843" t="s">
        <v>153</v>
      </c>
      <c r="BX843">
        <v>1983</v>
      </c>
      <c r="BY843" t="s">
        <v>128</v>
      </c>
      <c r="BZ843">
        <v>2</v>
      </c>
      <c r="CA843">
        <v>686</v>
      </c>
      <c r="CB843" t="s">
        <v>123</v>
      </c>
      <c r="CC843">
        <f>IF(fun[[#This Row],[GarageQual]]="Ex",5,IF(fun[[#This Row],[GarageQual]]="Gd",4,IF(fun[[#This Row],[GarageQual]]="TA",3,IF(fun[[#This Row],[GarageQual]]="Fa",2,IF(fun[[#This Row],[GarageQual]]="Po",1,0)))))</f>
        <v>4</v>
      </c>
      <c r="CD843" t="s">
        <v>124</v>
      </c>
      <c r="CE843">
        <f>IF(fun[[#This Row],[GarageCond]]="Ex",5,IF(fun[[#This Row],[GarageCond]]="Gd",4,IF(fun[[#This Row],[GarageCond]]="TA",3,IF(fun[[#This Row],[GarageCond]]="Fa",2,IF(fun[[#This Row],[GarageCond]]="Po",1,0)))))</f>
        <v>3</v>
      </c>
      <c r="CF843" t="s">
        <v>216</v>
      </c>
      <c r="CG843">
        <v>70</v>
      </c>
      <c r="CH843">
        <v>78</v>
      </c>
      <c r="CI843">
        <v>68</v>
      </c>
      <c r="CJ843">
        <v>0</v>
      </c>
      <c r="CK843">
        <v>0</v>
      </c>
      <c r="CL843">
        <f>(0.5*fun[[#This Row],[WoodDeckSF]])+fun[[#This Row],[OpenPorchSF]]+(2*fun[[#This Row],[EnclosedPorch]])+(1.5*fun[[#This Row],[3SsnPorch]])+fun[[#This Row],[ScreenPorch]]</f>
        <v>249</v>
      </c>
      <c r="CM843">
        <v>0</v>
      </c>
      <c r="CN843" t="s">
        <v>109</v>
      </c>
      <c r="CO843">
        <f>IF(fun[[#This Row],[PoolQC]]="Ex",5,IF(fun[[#This Row],[PoolQC]]="Gd",4,IF(fun[[#This Row],[PoolQC]]="TA",3,IF(fun[[#This Row],[PoolQC]]="Fa",2,IF(fun[[#This Row],[PoolQC]]="Po",1,0)))))</f>
        <v>0</v>
      </c>
      <c r="CP843" t="s">
        <v>109</v>
      </c>
      <c r="CQ843" t="s">
        <v>109</v>
      </c>
      <c r="CR843">
        <v>0</v>
      </c>
      <c r="CS843">
        <v>6</v>
      </c>
      <c r="CT843">
        <v>2008</v>
      </c>
      <c r="CU843" t="s">
        <v>136</v>
      </c>
      <c r="CV843" t="s">
        <v>137</v>
      </c>
      <c r="CW843">
        <f>COUNTIF(fun[[#This Row],[Id]:[SaleCondition]],0)</f>
        <v>19</v>
      </c>
      <c r="CX843">
        <f>COUNTIF(fun[[#This Row],[Id]:[SaleCondition]],"NA")</f>
        <v>3</v>
      </c>
      <c r="CY843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843">
        <f>fun[NUM_ExCond]+fun[NUM_BsmtCond]+fun[NUM_GarCond]</f>
        <v>9</v>
      </c>
      <c r="DA8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8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843">
        <v>157500</v>
      </c>
    </row>
    <row r="844" spans="1:107" x14ac:dyDescent="0.25">
      <c r="A844">
        <v>843</v>
      </c>
      <c r="B844">
        <v>80</v>
      </c>
      <c r="C844" t="s">
        <v>107</v>
      </c>
      <c r="D844">
        <f>IF(fun[[#This Row],[MSZoning]]="RL",1,0)</f>
        <v>1</v>
      </c>
      <c r="E844">
        <f>IF(fun[[#This Row],[rl]]="RM",1,0)</f>
        <v>0</v>
      </c>
      <c r="F844">
        <f>IF(fun[[#This Row],[rm]]="RH",1,0)</f>
        <v>0</v>
      </c>
      <c r="G844">
        <f>IF(fun[[#This Row],[rh]]="C (all)",1,0)</f>
        <v>0</v>
      </c>
      <c r="H844">
        <v>82</v>
      </c>
      <c r="I844">
        <f>IF(fun[[#This Row],[LotFrontage]]="NA",0,fun[[#This Row],[LotFrontage]])</f>
        <v>82</v>
      </c>
      <c r="J844">
        <v>9020</v>
      </c>
      <c r="K844" t="s">
        <v>108</v>
      </c>
      <c r="L844" t="s">
        <v>109</v>
      </c>
      <c r="M844" t="s">
        <v>110</v>
      </c>
      <c r="N844" t="s">
        <v>111</v>
      </c>
      <c r="O844" t="s">
        <v>112</v>
      </c>
      <c r="P844" t="s">
        <v>113</v>
      </c>
      <c r="Q844" t="s">
        <v>114</v>
      </c>
      <c r="R844" t="s">
        <v>188</v>
      </c>
      <c r="S844" t="s">
        <v>116</v>
      </c>
      <c r="T844" t="s">
        <v>116</v>
      </c>
      <c r="U844" t="s">
        <v>117</v>
      </c>
      <c r="V844" t="s">
        <v>223</v>
      </c>
      <c r="W844">
        <v>6</v>
      </c>
      <c r="X844">
        <v>7</v>
      </c>
      <c r="Y844">
        <v>1966</v>
      </c>
      <c r="Z844">
        <v>1966</v>
      </c>
      <c r="AA844" t="s">
        <v>119</v>
      </c>
      <c r="AB844" t="s">
        <v>120</v>
      </c>
      <c r="AC844" t="s">
        <v>166</v>
      </c>
      <c r="AD844" t="s">
        <v>166</v>
      </c>
      <c r="AE844" t="s">
        <v>122</v>
      </c>
      <c r="AF844">
        <v>183</v>
      </c>
      <c r="AG844" t="s">
        <v>124</v>
      </c>
      <c r="AH844">
        <f>IF(fun[[#This Row],[ExterQual]]="Ex",5,IF(fun[[#This Row],[ExterQual]]="Gd",4,IF(fun[[#This Row],[ExterQual]]="TA",3,IF(fun[[#This Row],[ExterQual]]="Fa",2,1))))</f>
        <v>3</v>
      </c>
      <c r="AI844" t="s">
        <v>124</v>
      </c>
      <c r="AJ844">
        <f>IF(fun[[#This Row],[ExterCond]]="Ex",5,IF(fun[[#This Row],[ExterCond]]="Gd",4,IF(fun[[#This Row],[ExterCond]]="TA",3,IF(fun[[#This Row],[ExterCond]]="Fa",2,1))))</f>
        <v>3</v>
      </c>
      <c r="AK844" t="s">
        <v>144</v>
      </c>
      <c r="AL844" t="s">
        <v>124</v>
      </c>
      <c r="AM844">
        <f>IF(fun[[#This Row],[BsmtQual]]="Ex",5,IF(fun[[#This Row],[BsmtQual]]="Gd",4,IF(fun[[#This Row],[BsmtQual]]="TA",3,IF(fun[[#This Row],[BsmtQual]]="Fa",2,IF(fun[[#This Row],[BsmtQual]]="Po",1,0)))))</f>
        <v>3</v>
      </c>
      <c r="AN844" t="s">
        <v>124</v>
      </c>
      <c r="AO844">
        <f>IF(fun[[#This Row],[BsmtCond]]="Ex",5,IF(fun[[#This Row],[BsmtCond]]="Gd",4,IF(fun[[#This Row],[BsmtCond]]="TA",3,IF(fun[[#This Row],[BsmtCond]]="Fa",2,IF(fun[[#This Row],[BsmtCond]]="Po",1,0)))))</f>
        <v>3</v>
      </c>
      <c r="AP844" t="s">
        <v>123</v>
      </c>
      <c r="AQ844">
        <f>IF(fun[[#This Row],[BsmtExposure]]="Gd",3,IF(fun[[#This Row],[BsmtExposure]]="Av",2,IF(fun[[#This Row],[BsmtExposure]]="Mn",1,0)))</f>
        <v>3</v>
      </c>
      <c r="AR844" t="s">
        <v>179</v>
      </c>
      <c r="AS844">
        <v>312</v>
      </c>
      <c r="AT844" t="s">
        <v>145</v>
      </c>
      <c r="AU844">
        <v>539</v>
      </c>
      <c r="AV844">
        <v>276</v>
      </c>
      <c r="AW844">
        <v>1127</v>
      </c>
      <c r="AX844" t="s">
        <v>129</v>
      </c>
      <c r="AY844" t="s">
        <v>124</v>
      </c>
      <c r="AZ844">
        <f>IF(fun[[#This Row],[HeatingQC]]="Ex",5,IF(fun[[#This Row],[HeatingQC]]="Gd",4,IF(fun[[#This Row],[HeatingQC]]="TA",3,IF(fun[[#This Row],[HeatingQC]]="Fa",2,IF(fun[[#This Row],[HeatingQC]]="Po",1,0)))))</f>
        <v>3</v>
      </c>
      <c r="BA844" t="s">
        <v>131</v>
      </c>
      <c r="BB844" t="s">
        <v>132</v>
      </c>
      <c r="BC844">
        <v>1165</v>
      </c>
      <c r="BD844">
        <v>0</v>
      </c>
      <c r="BE844">
        <v>0</v>
      </c>
      <c r="BF844">
        <v>1165</v>
      </c>
      <c r="BG844">
        <f>LOG(fun[[#This Row],[GrLivArea]])</f>
        <v>3.0663259253620376</v>
      </c>
      <c r="BH844">
        <v>1</v>
      </c>
      <c r="BI844">
        <v>0</v>
      </c>
      <c r="BJ844">
        <f>fun[[#This Row],[BsmtFullBath]]+(0.5*fun[[#This Row],[BsmtHalfBath]])</f>
        <v>1</v>
      </c>
      <c r="BK844">
        <v>1</v>
      </c>
      <c r="BL844">
        <v>1</v>
      </c>
      <c r="BM844">
        <f>fun[[#This Row],[HalfBath]]+fun[[#This Row],[TOTBaseBath]]+fun[[#This Row],[FullBath]]</f>
        <v>3</v>
      </c>
      <c r="BN844">
        <v>3</v>
      </c>
      <c r="BO844">
        <v>1</v>
      </c>
      <c r="BP844" t="s">
        <v>124</v>
      </c>
      <c r="BQ844">
        <f>IF(fun[[#This Row],[KitchenQual]]="Ex",5,IF(fun[[#This Row],[KitchenQual]]="Gd",4,IF(fun[[#This Row],[KitchenQual]]="TA",3,IF(fun[[#This Row],[KitchenQual]]="Fa",2,0))))</f>
        <v>3</v>
      </c>
      <c r="BR844">
        <v>6</v>
      </c>
      <c r="BS844" t="s">
        <v>133</v>
      </c>
      <c r="BT844">
        <v>0</v>
      </c>
      <c r="BU844" t="s">
        <v>109</v>
      </c>
      <c r="BV844">
        <f>IF(fun[[#This Row],[FireplaceQu]]="Ex",5,IF(fun[[#This Row],[FireplaceQu]]="Gd",4,IF(fun[[#This Row],[FireplaceQu]]="TA",3,IF(fun[[#This Row],[FireplaceQu]]="Fa",2,0))))</f>
        <v>0</v>
      </c>
      <c r="BW844" t="s">
        <v>134</v>
      </c>
      <c r="BX844">
        <v>1966</v>
      </c>
      <c r="BY844" t="s">
        <v>135</v>
      </c>
      <c r="BZ844">
        <v>2</v>
      </c>
      <c r="CA844">
        <v>490</v>
      </c>
      <c r="CB844" t="s">
        <v>123</v>
      </c>
      <c r="CC844">
        <f>IF(fun[[#This Row],[GarageQual]]="Ex",5,IF(fun[[#This Row],[GarageQual]]="Gd",4,IF(fun[[#This Row],[GarageQual]]="TA",3,IF(fun[[#This Row],[GarageQual]]="Fa",2,IF(fun[[#This Row],[GarageQual]]="Po",1,0)))))</f>
        <v>4</v>
      </c>
      <c r="CD844" t="s">
        <v>123</v>
      </c>
      <c r="CE844">
        <f>IF(fun[[#This Row],[GarageCond]]="Ex",5,IF(fun[[#This Row],[GarageCond]]="Gd",4,IF(fun[[#This Row],[GarageCond]]="TA",3,IF(fun[[#This Row],[GarageCond]]="Fa",2,IF(fun[[#This Row],[GarageCond]]="Po",1,0)))))</f>
        <v>4</v>
      </c>
      <c r="CF844" t="s">
        <v>131</v>
      </c>
      <c r="CG844">
        <v>0</v>
      </c>
      <c r="CH844">
        <v>129</v>
      </c>
      <c r="CI844">
        <v>0</v>
      </c>
      <c r="CJ844">
        <v>0</v>
      </c>
      <c r="CK844">
        <v>0</v>
      </c>
      <c r="CL844">
        <f>(0.5*fun[[#This Row],[WoodDeckSF]])+fun[[#This Row],[OpenPorchSF]]+(2*fun[[#This Row],[EnclosedPorch]])+(1.5*fun[[#This Row],[3SsnPorch]])+fun[[#This Row],[ScreenPorch]]</f>
        <v>129</v>
      </c>
      <c r="CM844">
        <v>0</v>
      </c>
      <c r="CN844" t="s">
        <v>109</v>
      </c>
      <c r="CO844">
        <f>IF(fun[[#This Row],[PoolQC]]="Ex",5,IF(fun[[#This Row],[PoolQC]]="Gd",4,IF(fun[[#This Row],[PoolQC]]="TA",3,IF(fun[[#This Row],[PoolQC]]="Fa",2,IF(fun[[#This Row],[PoolQC]]="Po",1,0)))))</f>
        <v>0</v>
      </c>
      <c r="CP844" t="s">
        <v>191</v>
      </c>
      <c r="CQ844" t="s">
        <v>109</v>
      </c>
      <c r="CR844">
        <v>0</v>
      </c>
      <c r="CS844">
        <v>5</v>
      </c>
      <c r="CT844">
        <v>2008</v>
      </c>
      <c r="CU844" t="s">
        <v>136</v>
      </c>
      <c r="CV844" t="s">
        <v>137</v>
      </c>
      <c r="CW844">
        <f>COUNTIF(fun[[#This Row],[Id]:[SaleCondition]],0)</f>
        <v>15</v>
      </c>
      <c r="CX844">
        <f>COUNTIF(fun[[#This Row],[Id]:[SaleCondition]],"NA")</f>
        <v>4</v>
      </c>
      <c r="CY84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844">
        <f>fun[NUM_ExCond]+fun[NUM_BsmtCond]+fun[NUM_GarCond]</f>
        <v>10</v>
      </c>
      <c r="DA8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8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844">
        <v>174900</v>
      </c>
    </row>
    <row r="845" spans="1:107" x14ac:dyDescent="0.25">
      <c r="A845">
        <v>844</v>
      </c>
      <c r="B845">
        <v>90</v>
      </c>
      <c r="C845" t="s">
        <v>107</v>
      </c>
      <c r="D845">
        <f>IF(fun[[#This Row],[MSZoning]]="RL",1,0)</f>
        <v>1</v>
      </c>
      <c r="E845">
        <f>IF(fun[[#This Row],[rl]]="RM",1,0)</f>
        <v>0</v>
      </c>
      <c r="F845">
        <f>IF(fun[[#This Row],[rm]]="RH",1,0)</f>
        <v>0</v>
      </c>
      <c r="G845">
        <f>IF(fun[[#This Row],[rh]]="C (all)",1,0)</f>
        <v>0</v>
      </c>
      <c r="H845">
        <v>80</v>
      </c>
      <c r="I845">
        <f>IF(fun[[#This Row],[LotFrontage]]="NA",0,fun[[#This Row],[LotFrontage]])</f>
        <v>80</v>
      </c>
      <c r="J845">
        <v>8000</v>
      </c>
      <c r="K845" t="s">
        <v>108</v>
      </c>
      <c r="L845" t="s">
        <v>109</v>
      </c>
      <c r="M845" t="s">
        <v>110</v>
      </c>
      <c r="N845" t="s">
        <v>111</v>
      </c>
      <c r="O845" t="s">
        <v>112</v>
      </c>
      <c r="P845" t="s">
        <v>148</v>
      </c>
      <c r="Q845" t="s">
        <v>114</v>
      </c>
      <c r="R845" t="s">
        <v>188</v>
      </c>
      <c r="S845" t="s">
        <v>170</v>
      </c>
      <c r="T845" t="s">
        <v>116</v>
      </c>
      <c r="U845" t="s">
        <v>193</v>
      </c>
      <c r="V845" t="s">
        <v>141</v>
      </c>
      <c r="W845">
        <v>5</v>
      </c>
      <c r="X845">
        <v>4</v>
      </c>
      <c r="Y845">
        <v>1961</v>
      </c>
      <c r="Z845">
        <v>1961</v>
      </c>
      <c r="AA845" t="s">
        <v>119</v>
      </c>
      <c r="AB845" t="s">
        <v>120</v>
      </c>
      <c r="AC845" t="s">
        <v>122</v>
      </c>
      <c r="AD845" t="s">
        <v>122</v>
      </c>
      <c r="AE845" t="s">
        <v>143</v>
      </c>
      <c r="AF845">
        <v>0</v>
      </c>
      <c r="AG845" t="s">
        <v>124</v>
      </c>
      <c r="AH845">
        <f>IF(fun[[#This Row],[ExterQual]]="Ex",5,IF(fun[[#This Row],[ExterQual]]="Gd",4,IF(fun[[#This Row],[ExterQual]]="TA",3,IF(fun[[#This Row],[ExterQual]]="Fa",2,1))))</f>
        <v>3</v>
      </c>
      <c r="AI845" t="s">
        <v>124</v>
      </c>
      <c r="AJ845">
        <f>IF(fun[[#This Row],[ExterCond]]="Ex",5,IF(fun[[#This Row],[ExterCond]]="Gd",4,IF(fun[[#This Row],[ExterCond]]="TA",3,IF(fun[[#This Row],[ExterCond]]="Fa",2,1))))</f>
        <v>3</v>
      </c>
      <c r="AK845" t="s">
        <v>144</v>
      </c>
      <c r="AL845" t="s">
        <v>124</v>
      </c>
      <c r="AM845">
        <f>IF(fun[[#This Row],[BsmtQual]]="Ex",5,IF(fun[[#This Row],[BsmtQual]]="Gd",4,IF(fun[[#This Row],[BsmtQual]]="TA",3,IF(fun[[#This Row],[BsmtQual]]="Fa",2,IF(fun[[#This Row],[BsmtQual]]="Po",1,0)))))</f>
        <v>3</v>
      </c>
      <c r="AN845" t="s">
        <v>124</v>
      </c>
      <c r="AO845">
        <f>IF(fun[[#This Row],[BsmtCond]]="Ex",5,IF(fun[[#This Row],[BsmtCond]]="Gd",4,IF(fun[[#This Row],[BsmtCond]]="TA",3,IF(fun[[#This Row],[BsmtCond]]="Fa",2,IF(fun[[#This Row],[BsmtCond]]="Po",1,0)))))</f>
        <v>3</v>
      </c>
      <c r="AP845" t="s">
        <v>126</v>
      </c>
      <c r="AQ845">
        <f>IF(fun[[#This Row],[BsmtExposure]]="Gd",3,IF(fun[[#This Row],[BsmtExposure]]="Av",2,IF(fun[[#This Row],[BsmtExposure]]="Mn",1,0)))</f>
        <v>0</v>
      </c>
      <c r="AR845" t="s">
        <v>128</v>
      </c>
      <c r="AS845">
        <v>0</v>
      </c>
      <c r="AT845" t="s">
        <v>128</v>
      </c>
      <c r="AU845">
        <v>0</v>
      </c>
      <c r="AV845">
        <v>1800</v>
      </c>
      <c r="AW845">
        <v>1800</v>
      </c>
      <c r="AX845" t="s">
        <v>129</v>
      </c>
      <c r="AY845" t="s">
        <v>130</v>
      </c>
      <c r="AZ845">
        <f>IF(fun[[#This Row],[HeatingQC]]="Ex",5,IF(fun[[#This Row],[HeatingQC]]="Gd",4,IF(fun[[#This Row],[HeatingQC]]="TA",3,IF(fun[[#This Row],[HeatingQC]]="Fa",2,IF(fun[[#This Row],[HeatingQC]]="Po",1,0)))))</f>
        <v>5</v>
      </c>
      <c r="BA845" t="s">
        <v>203</v>
      </c>
      <c r="BB845" t="s">
        <v>132</v>
      </c>
      <c r="BC845">
        <v>1800</v>
      </c>
      <c r="BD845">
        <v>0</v>
      </c>
      <c r="BE845">
        <v>0</v>
      </c>
      <c r="BF845">
        <v>1800</v>
      </c>
      <c r="BG845">
        <f>LOG(fun[[#This Row],[GrLivArea]])</f>
        <v>3.255272505103306</v>
      </c>
      <c r="BH845">
        <v>0</v>
      </c>
      <c r="BI845">
        <v>0</v>
      </c>
      <c r="BJ845">
        <f>fun[[#This Row],[BsmtFullBath]]+(0.5*fun[[#This Row],[BsmtHalfBath]])</f>
        <v>0</v>
      </c>
      <c r="BK845">
        <v>2</v>
      </c>
      <c r="BL845">
        <v>0</v>
      </c>
      <c r="BM845">
        <f>fun[[#This Row],[HalfBath]]+fun[[#This Row],[TOTBaseBath]]+fun[[#This Row],[FullBath]]</f>
        <v>2</v>
      </c>
      <c r="BN845">
        <v>6</v>
      </c>
      <c r="BO845">
        <v>2</v>
      </c>
      <c r="BP845" t="s">
        <v>124</v>
      </c>
      <c r="BQ845">
        <f>IF(fun[[#This Row],[KitchenQual]]="Ex",5,IF(fun[[#This Row],[KitchenQual]]="Gd",4,IF(fun[[#This Row],[KitchenQual]]="TA",3,IF(fun[[#This Row],[KitchenQual]]="Fa",2,0))))</f>
        <v>3</v>
      </c>
      <c r="BR845">
        <v>10</v>
      </c>
      <c r="BS845" t="s">
        <v>133</v>
      </c>
      <c r="BT845">
        <v>0</v>
      </c>
      <c r="BU845" t="s">
        <v>109</v>
      </c>
      <c r="BV845">
        <f>IF(fun[[#This Row],[FireplaceQu]]="Ex",5,IF(fun[[#This Row],[FireplaceQu]]="Gd",4,IF(fun[[#This Row],[FireplaceQu]]="TA",3,IF(fun[[#This Row],[FireplaceQu]]="Fa",2,0))))</f>
        <v>0</v>
      </c>
      <c r="BW845" t="s">
        <v>109</v>
      </c>
      <c r="BX845" t="s">
        <v>109</v>
      </c>
      <c r="BY845" t="s">
        <v>109</v>
      </c>
      <c r="BZ845">
        <v>0</v>
      </c>
      <c r="CA845">
        <v>0</v>
      </c>
      <c r="CB845" t="s">
        <v>109</v>
      </c>
      <c r="CC845">
        <f>IF(fun[[#This Row],[GarageQual]]="Ex",5,IF(fun[[#This Row],[GarageQual]]="Gd",4,IF(fun[[#This Row],[GarageQual]]="TA",3,IF(fun[[#This Row],[GarageQual]]="Fa",2,IF(fun[[#This Row],[GarageQual]]="Po",1,0)))))</f>
        <v>0</v>
      </c>
      <c r="CD845" t="s">
        <v>109</v>
      </c>
      <c r="CE845">
        <f>IF(fun[[#This Row],[GarageCond]]="Ex",5,IF(fun[[#This Row],[GarageCond]]="Gd",4,IF(fun[[#This Row],[GarageCond]]="TA",3,IF(fun[[#This Row],[GarageCond]]="Fa",2,IF(fun[[#This Row],[GarageCond]]="Po",1,0)))))</f>
        <v>0</v>
      </c>
      <c r="CF845" t="s">
        <v>131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f>(0.5*fun[[#This Row],[WoodDeckSF]])+fun[[#This Row],[OpenPorchSF]]+(2*fun[[#This Row],[EnclosedPorch]])+(1.5*fun[[#This Row],[3SsnPorch]])+fun[[#This Row],[ScreenPorch]]</f>
        <v>0</v>
      </c>
      <c r="CM845">
        <v>0</v>
      </c>
      <c r="CN845" t="s">
        <v>109</v>
      </c>
      <c r="CO845">
        <f>IF(fun[[#This Row],[PoolQC]]="Ex",5,IF(fun[[#This Row],[PoolQC]]="Gd",4,IF(fun[[#This Row],[PoolQC]]="TA",3,IF(fun[[#This Row],[PoolQC]]="Fa",2,IF(fun[[#This Row],[PoolQC]]="Po",1,0)))))</f>
        <v>0</v>
      </c>
      <c r="CP845" t="s">
        <v>109</v>
      </c>
      <c r="CQ845" t="s">
        <v>109</v>
      </c>
      <c r="CR845">
        <v>0</v>
      </c>
      <c r="CS845">
        <v>7</v>
      </c>
      <c r="CT845">
        <v>2007</v>
      </c>
      <c r="CU845" t="s">
        <v>136</v>
      </c>
      <c r="CV845" t="s">
        <v>137</v>
      </c>
      <c r="CW845">
        <f>COUNTIF(fun[[#This Row],[Id]:[SaleCondition]],0)</f>
        <v>28</v>
      </c>
      <c r="CX845">
        <f>COUNTIF(fun[[#This Row],[Id]:[SaleCondition]],"NA")</f>
        <v>10</v>
      </c>
      <c r="CY845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845">
        <f>fun[NUM_ExCond]+fun[NUM_BsmtCond]+fun[NUM_GarCond]</f>
        <v>6</v>
      </c>
      <c r="DA8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57</v>
      </c>
      <c r="DB8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41.5</v>
      </c>
      <c r="DC845">
        <v>141000</v>
      </c>
    </row>
    <row r="846" spans="1:107" x14ac:dyDescent="0.25">
      <c r="A846">
        <v>845</v>
      </c>
      <c r="B846">
        <v>50</v>
      </c>
      <c r="C846" t="s">
        <v>168</v>
      </c>
      <c r="D846">
        <f>IF(fun[[#This Row],[MSZoning]]="RL",1,0)</f>
        <v>0</v>
      </c>
      <c r="E846">
        <f>IF(fun[[#This Row],[rl]]="RM",1,0)</f>
        <v>0</v>
      </c>
      <c r="F846">
        <f>IF(fun[[#This Row],[rm]]="RH",1,0)</f>
        <v>0</v>
      </c>
      <c r="G846">
        <f>IF(fun[[#This Row],[rh]]="C (all)",1,0)</f>
        <v>0</v>
      </c>
      <c r="H846">
        <v>100</v>
      </c>
      <c r="I846">
        <f>IF(fun[[#This Row],[LotFrontage]]="NA",0,fun[[#This Row],[LotFrontage]])</f>
        <v>100</v>
      </c>
      <c r="J846">
        <v>12665</v>
      </c>
      <c r="K846" t="s">
        <v>108</v>
      </c>
      <c r="L846" t="s">
        <v>200</v>
      </c>
      <c r="M846" t="s">
        <v>146</v>
      </c>
      <c r="N846" t="s">
        <v>111</v>
      </c>
      <c r="O846" t="s">
        <v>112</v>
      </c>
      <c r="P846" t="s">
        <v>113</v>
      </c>
      <c r="Q846" t="s">
        <v>114</v>
      </c>
      <c r="R846" t="s">
        <v>169</v>
      </c>
      <c r="S846" t="s">
        <v>170</v>
      </c>
      <c r="T846" t="s">
        <v>116</v>
      </c>
      <c r="U846" t="s">
        <v>117</v>
      </c>
      <c r="V846" t="s">
        <v>158</v>
      </c>
      <c r="W846">
        <v>5</v>
      </c>
      <c r="X846">
        <v>8</v>
      </c>
      <c r="Y846">
        <v>1915</v>
      </c>
      <c r="Z846">
        <v>1950</v>
      </c>
      <c r="AA846" t="s">
        <v>119</v>
      </c>
      <c r="AB846" t="s">
        <v>120</v>
      </c>
      <c r="AC846" t="s">
        <v>150</v>
      </c>
      <c r="AD846" t="s">
        <v>150</v>
      </c>
      <c r="AE846" t="s">
        <v>143</v>
      </c>
      <c r="AF846">
        <v>0</v>
      </c>
      <c r="AG846" t="s">
        <v>124</v>
      </c>
      <c r="AH846">
        <f>IF(fun[[#This Row],[ExterQual]]="Ex",5,IF(fun[[#This Row],[ExterQual]]="Gd",4,IF(fun[[#This Row],[ExterQual]]="TA",3,IF(fun[[#This Row],[ExterQual]]="Fa",2,1))))</f>
        <v>3</v>
      </c>
      <c r="AI846" t="s">
        <v>124</v>
      </c>
      <c r="AJ846">
        <f>IF(fun[[#This Row],[ExterCond]]="Ex",5,IF(fun[[#This Row],[ExterCond]]="Gd",4,IF(fun[[#This Row],[ExterCond]]="TA",3,IF(fun[[#This Row],[ExterCond]]="Fa",2,1))))</f>
        <v>3</v>
      </c>
      <c r="AK846" t="s">
        <v>152</v>
      </c>
      <c r="AL846" t="s">
        <v>124</v>
      </c>
      <c r="AM846">
        <f>IF(fun[[#This Row],[BsmtQual]]="Ex",5,IF(fun[[#This Row],[BsmtQual]]="Gd",4,IF(fun[[#This Row],[BsmtQual]]="TA",3,IF(fun[[#This Row],[BsmtQual]]="Fa",2,IF(fun[[#This Row],[BsmtQual]]="Po",1,0)))))</f>
        <v>3</v>
      </c>
      <c r="AN846" t="s">
        <v>124</v>
      </c>
      <c r="AO846">
        <f>IF(fun[[#This Row],[BsmtCond]]="Ex",5,IF(fun[[#This Row],[BsmtCond]]="Gd",4,IF(fun[[#This Row],[BsmtCond]]="TA",3,IF(fun[[#This Row],[BsmtCond]]="Fa",2,IF(fun[[#This Row],[BsmtCond]]="Po",1,0)))))</f>
        <v>3</v>
      </c>
      <c r="AP846" t="s">
        <v>147</v>
      </c>
      <c r="AQ846">
        <f>IF(fun[[#This Row],[BsmtExposure]]="Gd",3,IF(fun[[#This Row],[BsmtExposure]]="Av",2,IF(fun[[#This Row],[BsmtExposure]]="Mn",1,0)))</f>
        <v>1</v>
      </c>
      <c r="AR846" t="s">
        <v>128</v>
      </c>
      <c r="AS846">
        <v>0</v>
      </c>
      <c r="AT846" t="s">
        <v>128</v>
      </c>
      <c r="AU846">
        <v>0</v>
      </c>
      <c r="AV846">
        <v>876</v>
      </c>
      <c r="AW846">
        <v>876</v>
      </c>
      <c r="AX846" t="s">
        <v>129</v>
      </c>
      <c r="AY846" t="s">
        <v>123</v>
      </c>
      <c r="AZ846">
        <f>IF(fun[[#This Row],[HeatingQC]]="Ex",5,IF(fun[[#This Row],[HeatingQC]]="Gd",4,IF(fun[[#This Row],[HeatingQC]]="TA",3,IF(fun[[#This Row],[HeatingQC]]="Fa",2,IF(fun[[#This Row],[HeatingQC]]="Po",1,0)))))</f>
        <v>4</v>
      </c>
      <c r="BA846" t="s">
        <v>131</v>
      </c>
      <c r="BB846" t="s">
        <v>132</v>
      </c>
      <c r="BC846">
        <v>876</v>
      </c>
      <c r="BD846">
        <v>540</v>
      </c>
      <c r="BE846">
        <v>0</v>
      </c>
      <c r="BF846">
        <v>1416</v>
      </c>
      <c r="BG846">
        <f>LOG(fun[[#This Row],[GrLivArea]])</f>
        <v>3.1510632533537501</v>
      </c>
      <c r="BH846">
        <v>0</v>
      </c>
      <c r="BI846">
        <v>0</v>
      </c>
      <c r="BJ846">
        <f>fun[[#This Row],[BsmtFullBath]]+(0.5*fun[[#This Row],[BsmtHalfBath]])</f>
        <v>0</v>
      </c>
      <c r="BK846">
        <v>1</v>
      </c>
      <c r="BL846">
        <v>1</v>
      </c>
      <c r="BM846">
        <f>fun[[#This Row],[HalfBath]]+fun[[#This Row],[TOTBaseBath]]+fun[[#This Row],[FullBath]]</f>
        <v>2</v>
      </c>
      <c r="BN846">
        <v>4</v>
      </c>
      <c r="BO846">
        <v>1</v>
      </c>
      <c r="BP846" t="s">
        <v>124</v>
      </c>
      <c r="BQ846">
        <f>IF(fun[[#This Row],[KitchenQual]]="Ex",5,IF(fun[[#This Row],[KitchenQual]]="Gd",4,IF(fun[[#This Row],[KitchenQual]]="TA",3,IF(fun[[#This Row],[KitchenQual]]="Fa",2,0))))</f>
        <v>3</v>
      </c>
      <c r="BR846">
        <v>7</v>
      </c>
      <c r="BS846" t="s">
        <v>133</v>
      </c>
      <c r="BT846">
        <v>1</v>
      </c>
      <c r="BU846" t="s">
        <v>123</v>
      </c>
      <c r="BV846">
        <f>IF(fun[[#This Row],[FireplaceQu]]="Ex",5,IF(fun[[#This Row],[FireplaceQu]]="Gd",4,IF(fun[[#This Row],[FireplaceQu]]="TA",3,IF(fun[[#This Row],[FireplaceQu]]="Fa",2,0))))</f>
        <v>4</v>
      </c>
      <c r="BW846" t="s">
        <v>153</v>
      </c>
      <c r="BX846">
        <v>1949</v>
      </c>
      <c r="BY846" t="s">
        <v>128</v>
      </c>
      <c r="BZ846">
        <v>3</v>
      </c>
      <c r="CA846">
        <v>720</v>
      </c>
      <c r="CB846" t="s">
        <v>124</v>
      </c>
      <c r="CC846">
        <f>IF(fun[[#This Row],[GarageQual]]="Ex",5,IF(fun[[#This Row],[GarageQual]]="Gd",4,IF(fun[[#This Row],[GarageQual]]="TA",3,IF(fun[[#This Row],[GarageQual]]="Fa",2,IF(fun[[#This Row],[GarageQual]]="Po",1,0)))))</f>
        <v>3</v>
      </c>
      <c r="CD846" t="s">
        <v>124</v>
      </c>
      <c r="CE846">
        <f>IF(fun[[#This Row],[GarageCond]]="Ex",5,IF(fun[[#This Row],[GarageCond]]="Gd",4,IF(fun[[#This Row],[GarageCond]]="TA",3,IF(fun[[#This Row],[GarageCond]]="Fa",2,IF(fun[[#This Row],[GarageCond]]="Po",1,0)))))</f>
        <v>3</v>
      </c>
      <c r="CF846" t="s">
        <v>131</v>
      </c>
      <c r="CG846">
        <v>418</v>
      </c>
      <c r="CH846">
        <v>0</v>
      </c>
      <c r="CI846">
        <v>194</v>
      </c>
      <c r="CJ846">
        <v>0</v>
      </c>
      <c r="CK846">
        <v>0</v>
      </c>
      <c r="CL846">
        <f>(0.5*fun[[#This Row],[WoodDeckSF]])+fun[[#This Row],[OpenPorchSF]]+(2*fun[[#This Row],[EnclosedPorch]])+(1.5*fun[[#This Row],[3SsnPorch]])+fun[[#This Row],[ScreenPorch]]</f>
        <v>597</v>
      </c>
      <c r="CM846">
        <v>0</v>
      </c>
      <c r="CN846" t="s">
        <v>109</v>
      </c>
      <c r="CO846">
        <f>IF(fun[[#This Row],[PoolQC]]="Ex",5,IF(fun[[#This Row],[PoolQC]]="Gd",4,IF(fun[[#This Row],[PoolQC]]="TA",3,IF(fun[[#This Row],[PoolQC]]="Fa",2,IF(fun[[#This Row],[PoolQC]]="Po",1,0)))))</f>
        <v>0</v>
      </c>
      <c r="CP846" t="s">
        <v>109</v>
      </c>
      <c r="CQ846" t="s">
        <v>109</v>
      </c>
      <c r="CR846">
        <v>0</v>
      </c>
      <c r="CS846">
        <v>6</v>
      </c>
      <c r="CT846">
        <v>2008</v>
      </c>
      <c r="CU846" t="s">
        <v>136</v>
      </c>
      <c r="CV846" t="s">
        <v>137</v>
      </c>
      <c r="CW846">
        <f>COUNTIF(fun[[#This Row],[Id]:[SaleCondition]],0)</f>
        <v>17</v>
      </c>
      <c r="CX846">
        <f>COUNTIF(fun[[#This Row],[Id]:[SaleCondition]],"NA")</f>
        <v>3</v>
      </c>
      <c r="CY84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846">
        <f>fun[NUM_ExCond]+fun[NUM_BsmtCond]+fun[NUM_GarCond]</f>
        <v>9</v>
      </c>
      <c r="DA8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8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71.25</v>
      </c>
      <c r="DC846">
        <v>153900</v>
      </c>
    </row>
    <row r="847" spans="1:107" x14ac:dyDescent="0.25">
      <c r="A847">
        <v>846</v>
      </c>
      <c r="B847">
        <v>85</v>
      </c>
      <c r="C847" t="s">
        <v>107</v>
      </c>
      <c r="D847">
        <f>IF(fun[[#This Row],[MSZoning]]="RL",1,0)</f>
        <v>1</v>
      </c>
      <c r="E847">
        <f>IF(fun[[#This Row],[rl]]="RM",1,0)</f>
        <v>0</v>
      </c>
      <c r="F847">
        <f>IF(fun[[#This Row],[rm]]="RH",1,0)</f>
        <v>0</v>
      </c>
      <c r="G847">
        <f>IF(fun[[#This Row],[rh]]="C (all)",1,0)</f>
        <v>0</v>
      </c>
      <c r="H847" t="s">
        <v>109</v>
      </c>
      <c r="I847">
        <f>IF(fun[[#This Row],[LotFrontage]]="NA",0,fun[[#This Row],[LotFrontage]])</f>
        <v>0</v>
      </c>
      <c r="J847">
        <v>16647</v>
      </c>
      <c r="K847" t="s">
        <v>108</v>
      </c>
      <c r="L847" t="s">
        <v>109</v>
      </c>
      <c r="M847" t="s">
        <v>146</v>
      </c>
      <c r="N847" t="s">
        <v>111</v>
      </c>
      <c r="O847" t="s">
        <v>112</v>
      </c>
      <c r="P847" t="s">
        <v>192</v>
      </c>
      <c r="Q847" t="s">
        <v>114</v>
      </c>
      <c r="R847" t="s">
        <v>177</v>
      </c>
      <c r="S847" t="s">
        <v>197</v>
      </c>
      <c r="T847" t="s">
        <v>116</v>
      </c>
      <c r="U847" t="s">
        <v>117</v>
      </c>
      <c r="V847" t="s">
        <v>217</v>
      </c>
      <c r="W847">
        <v>5</v>
      </c>
      <c r="X847">
        <v>5</v>
      </c>
      <c r="Y847">
        <v>1975</v>
      </c>
      <c r="Z847">
        <v>1981</v>
      </c>
      <c r="AA847" t="s">
        <v>119</v>
      </c>
      <c r="AB847" t="s">
        <v>120</v>
      </c>
      <c r="AC847" t="s">
        <v>166</v>
      </c>
      <c r="AD847" t="s">
        <v>166</v>
      </c>
      <c r="AE847" t="s">
        <v>143</v>
      </c>
      <c r="AF847">
        <v>0</v>
      </c>
      <c r="AG847" t="s">
        <v>124</v>
      </c>
      <c r="AH847">
        <f>IF(fun[[#This Row],[ExterQual]]="Ex",5,IF(fun[[#This Row],[ExterQual]]="Gd",4,IF(fun[[#This Row],[ExterQual]]="TA",3,IF(fun[[#This Row],[ExterQual]]="Fa",2,1))))</f>
        <v>3</v>
      </c>
      <c r="AI847" t="s">
        <v>124</v>
      </c>
      <c r="AJ847">
        <f>IF(fun[[#This Row],[ExterCond]]="Ex",5,IF(fun[[#This Row],[ExterCond]]="Gd",4,IF(fun[[#This Row],[ExterCond]]="TA",3,IF(fun[[#This Row],[ExterCond]]="Fa",2,1))))</f>
        <v>3</v>
      </c>
      <c r="AK847" t="s">
        <v>144</v>
      </c>
      <c r="AL847" t="s">
        <v>123</v>
      </c>
      <c r="AM847">
        <f>IF(fun[[#This Row],[BsmtQual]]="Ex",5,IF(fun[[#This Row],[BsmtQual]]="Gd",4,IF(fun[[#This Row],[BsmtQual]]="TA",3,IF(fun[[#This Row],[BsmtQual]]="Fa",2,IF(fun[[#This Row],[BsmtQual]]="Po",1,0)))))</f>
        <v>4</v>
      </c>
      <c r="AN847" t="s">
        <v>124</v>
      </c>
      <c r="AO847">
        <f>IF(fun[[#This Row],[BsmtCond]]="Ex",5,IF(fun[[#This Row],[BsmtCond]]="Gd",4,IF(fun[[#This Row],[BsmtCond]]="TA",3,IF(fun[[#This Row],[BsmtCond]]="Fa",2,IF(fun[[#This Row],[BsmtCond]]="Po",1,0)))))</f>
        <v>3</v>
      </c>
      <c r="AP847" t="s">
        <v>123</v>
      </c>
      <c r="AQ847">
        <f>IF(fun[[#This Row],[BsmtExposure]]="Gd",3,IF(fun[[#This Row],[BsmtExposure]]="Av",2,IF(fun[[#This Row],[BsmtExposure]]="Mn",1,0)))</f>
        <v>3</v>
      </c>
      <c r="AR847" t="s">
        <v>145</v>
      </c>
      <c r="AS847">
        <v>1390</v>
      </c>
      <c r="AT847" t="s">
        <v>128</v>
      </c>
      <c r="AU847">
        <v>0</v>
      </c>
      <c r="AV847">
        <v>0</v>
      </c>
      <c r="AW847">
        <v>1390</v>
      </c>
      <c r="AX847" t="s">
        <v>129</v>
      </c>
      <c r="AY847" t="s">
        <v>124</v>
      </c>
      <c r="AZ847">
        <f>IF(fun[[#This Row],[HeatingQC]]="Ex",5,IF(fun[[#This Row],[HeatingQC]]="Gd",4,IF(fun[[#This Row],[HeatingQC]]="TA",3,IF(fun[[#This Row],[HeatingQC]]="Fa",2,IF(fun[[#This Row],[HeatingQC]]="Po",1,0)))))</f>
        <v>3</v>
      </c>
      <c r="BA847" t="s">
        <v>131</v>
      </c>
      <c r="BB847" t="s">
        <v>132</v>
      </c>
      <c r="BC847">
        <v>1701</v>
      </c>
      <c r="BD847">
        <v>0</v>
      </c>
      <c r="BE847">
        <v>0</v>
      </c>
      <c r="BF847">
        <v>1701</v>
      </c>
      <c r="BG847">
        <f>LOG(fun[[#This Row],[GrLivArea]])</f>
        <v>3.230704313612569</v>
      </c>
      <c r="BH847">
        <v>1</v>
      </c>
      <c r="BI847">
        <v>0</v>
      </c>
      <c r="BJ847">
        <f>fun[[#This Row],[BsmtFullBath]]+(0.5*fun[[#This Row],[BsmtHalfBath]])</f>
        <v>1</v>
      </c>
      <c r="BK847">
        <v>2</v>
      </c>
      <c r="BL847">
        <v>0</v>
      </c>
      <c r="BM847">
        <f>fun[[#This Row],[HalfBath]]+fun[[#This Row],[TOTBaseBath]]+fun[[#This Row],[FullBath]]</f>
        <v>3</v>
      </c>
      <c r="BN847">
        <v>3</v>
      </c>
      <c r="BO847">
        <v>1</v>
      </c>
      <c r="BP847" t="s">
        <v>124</v>
      </c>
      <c r="BQ847">
        <f>IF(fun[[#This Row],[KitchenQual]]="Ex",5,IF(fun[[#This Row],[KitchenQual]]="Gd",4,IF(fun[[#This Row],[KitchenQual]]="TA",3,IF(fun[[#This Row],[KitchenQual]]="Fa",2,0))))</f>
        <v>3</v>
      </c>
      <c r="BR847">
        <v>6</v>
      </c>
      <c r="BS847" t="s">
        <v>250</v>
      </c>
      <c r="BT847">
        <v>2</v>
      </c>
      <c r="BU847" t="s">
        <v>124</v>
      </c>
      <c r="BV847">
        <f>IF(fun[[#This Row],[FireplaceQu]]="Ex",5,IF(fun[[#This Row],[FireplaceQu]]="Gd",4,IF(fun[[#This Row],[FireplaceQu]]="TA",3,IF(fun[[#This Row],[FireplaceQu]]="Fa",2,0))))</f>
        <v>3</v>
      </c>
      <c r="BW847" t="s">
        <v>235</v>
      </c>
      <c r="BX847">
        <v>1975</v>
      </c>
      <c r="BY847" t="s">
        <v>183</v>
      </c>
      <c r="BZ847">
        <v>2</v>
      </c>
      <c r="CA847">
        <v>611</v>
      </c>
      <c r="CB847" t="s">
        <v>124</v>
      </c>
      <c r="CC847">
        <f>IF(fun[[#This Row],[GarageQual]]="Ex",5,IF(fun[[#This Row],[GarageQual]]="Gd",4,IF(fun[[#This Row],[GarageQual]]="TA",3,IF(fun[[#This Row],[GarageQual]]="Fa",2,IF(fun[[#This Row],[GarageQual]]="Po",1,0)))))</f>
        <v>3</v>
      </c>
      <c r="CD847" t="s">
        <v>124</v>
      </c>
      <c r="CE847">
        <f>IF(fun[[#This Row],[GarageCond]]="Ex",5,IF(fun[[#This Row],[GarageCond]]="Gd",4,IF(fun[[#This Row],[GarageCond]]="TA",3,IF(fun[[#This Row],[GarageCond]]="Fa",2,IF(fun[[#This Row],[GarageCond]]="Po",1,0)))))</f>
        <v>3</v>
      </c>
      <c r="CF847" t="s">
        <v>131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f>(0.5*fun[[#This Row],[WoodDeckSF]])+fun[[#This Row],[OpenPorchSF]]+(2*fun[[#This Row],[EnclosedPorch]])+(1.5*fun[[#This Row],[3SsnPorch]])+fun[[#This Row],[ScreenPorch]]</f>
        <v>0</v>
      </c>
      <c r="CM847">
        <v>0</v>
      </c>
      <c r="CN847" t="s">
        <v>109</v>
      </c>
      <c r="CO847">
        <f>IF(fun[[#This Row],[PoolQC]]="Ex",5,IF(fun[[#This Row],[PoolQC]]="Gd",4,IF(fun[[#This Row],[PoolQC]]="TA",3,IF(fun[[#This Row],[PoolQC]]="Fa",2,IF(fun[[#This Row],[PoolQC]]="Po",1,0)))))</f>
        <v>0</v>
      </c>
      <c r="CP847" t="s">
        <v>109</v>
      </c>
      <c r="CQ847" t="s">
        <v>109</v>
      </c>
      <c r="CR847">
        <v>0</v>
      </c>
      <c r="CS847">
        <v>1</v>
      </c>
      <c r="CT847">
        <v>2007</v>
      </c>
      <c r="CU847" t="s">
        <v>136</v>
      </c>
      <c r="CV847" t="s">
        <v>137</v>
      </c>
      <c r="CW847">
        <f>COUNTIF(fun[[#This Row],[Id]:[SaleCondition]],0)</f>
        <v>20</v>
      </c>
      <c r="CX847">
        <f>COUNTIF(fun[[#This Row],[Id]:[SaleCondition]],"NA")</f>
        <v>5</v>
      </c>
      <c r="CY847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847">
        <f>fun[NUM_ExCond]+fun[NUM_BsmtCond]+fun[NUM_GarCond]</f>
        <v>9</v>
      </c>
      <c r="DA8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8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</v>
      </c>
      <c r="DC847">
        <v>171000</v>
      </c>
    </row>
    <row r="848" spans="1:107" x14ac:dyDescent="0.25">
      <c r="A848">
        <v>847</v>
      </c>
      <c r="B848">
        <v>60</v>
      </c>
      <c r="C848" t="s">
        <v>107</v>
      </c>
      <c r="D848">
        <f>IF(fun[[#This Row],[MSZoning]]="RL",1,0)</f>
        <v>1</v>
      </c>
      <c r="E848">
        <f>IF(fun[[#This Row],[rl]]="RM",1,0)</f>
        <v>0</v>
      </c>
      <c r="F848">
        <f>IF(fun[[#This Row],[rm]]="RH",1,0)</f>
        <v>0</v>
      </c>
      <c r="G848">
        <f>IF(fun[[#This Row],[rh]]="C (all)",1,0)</f>
        <v>0</v>
      </c>
      <c r="H848">
        <v>75</v>
      </c>
      <c r="I848">
        <f>IF(fun[[#This Row],[LotFrontage]]="NA",0,fun[[#This Row],[LotFrontage]])</f>
        <v>75</v>
      </c>
      <c r="J848">
        <v>9317</v>
      </c>
      <c r="K848" t="s">
        <v>108</v>
      </c>
      <c r="L848" t="s">
        <v>109</v>
      </c>
      <c r="M848" t="s">
        <v>110</v>
      </c>
      <c r="N848" t="s">
        <v>111</v>
      </c>
      <c r="O848" t="s">
        <v>112</v>
      </c>
      <c r="P848" t="s">
        <v>113</v>
      </c>
      <c r="Q848" t="s">
        <v>114</v>
      </c>
      <c r="R848" t="s">
        <v>196</v>
      </c>
      <c r="S848" t="s">
        <v>116</v>
      </c>
      <c r="T848" t="s">
        <v>116</v>
      </c>
      <c r="U848" t="s">
        <v>117</v>
      </c>
      <c r="V848" t="s">
        <v>118</v>
      </c>
      <c r="W848">
        <v>7</v>
      </c>
      <c r="X848">
        <v>5</v>
      </c>
      <c r="Y848">
        <v>1993</v>
      </c>
      <c r="Z848">
        <v>1993</v>
      </c>
      <c r="AA848" t="s">
        <v>119</v>
      </c>
      <c r="AB848" t="s">
        <v>120</v>
      </c>
      <c r="AC848" t="s">
        <v>166</v>
      </c>
      <c r="AD848" t="s">
        <v>166</v>
      </c>
      <c r="AE848" t="s">
        <v>122</v>
      </c>
      <c r="AF848">
        <v>137</v>
      </c>
      <c r="AG848" t="s">
        <v>123</v>
      </c>
      <c r="AH848">
        <f>IF(fun[[#This Row],[ExterQual]]="Ex",5,IF(fun[[#This Row],[ExterQual]]="Gd",4,IF(fun[[#This Row],[ExterQual]]="TA",3,IF(fun[[#This Row],[ExterQual]]="Fa",2,1))))</f>
        <v>4</v>
      </c>
      <c r="AI848" t="s">
        <v>124</v>
      </c>
      <c r="AJ848">
        <f>IF(fun[[#This Row],[ExterCond]]="Ex",5,IF(fun[[#This Row],[ExterCond]]="Gd",4,IF(fun[[#This Row],[ExterCond]]="TA",3,IF(fun[[#This Row],[ExterCond]]="Fa",2,1))))</f>
        <v>3</v>
      </c>
      <c r="AK848" t="s">
        <v>125</v>
      </c>
      <c r="AL848" t="s">
        <v>123</v>
      </c>
      <c r="AM848">
        <f>IF(fun[[#This Row],[BsmtQual]]="Ex",5,IF(fun[[#This Row],[BsmtQual]]="Gd",4,IF(fun[[#This Row],[BsmtQual]]="TA",3,IF(fun[[#This Row],[BsmtQual]]="Fa",2,IF(fun[[#This Row],[BsmtQual]]="Po",1,0)))))</f>
        <v>4</v>
      </c>
      <c r="AN848" t="s">
        <v>124</v>
      </c>
      <c r="AO848">
        <f>IF(fun[[#This Row],[BsmtCond]]="Ex",5,IF(fun[[#This Row],[BsmtCond]]="Gd",4,IF(fun[[#This Row],[BsmtCond]]="TA",3,IF(fun[[#This Row],[BsmtCond]]="Fa",2,IF(fun[[#This Row],[BsmtCond]]="Po",1,0)))))</f>
        <v>3</v>
      </c>
      <c r="AP848" t="s">
        <v>126</v>
      </c>
      <c r="AQ848">
        <f>IF(fun[[#This Row],[BsmtExposure]]="Gd",3,IF(fun[[#This Row],[BsmtExposure]]="Av",2,IF(fun[[#This Row],[BsmtExposure]]="Mn",1,0)))</f>
        <v>0</v>
      </c>
      <c r="AR848" t="s">
        <v>145</v>
      </c>
      <c r="AS848">
        <v>513</v>
      </c>
      <c r="AT848" t="s">
        <v>128</v>
      </c>
      <c r="AU848">
        <v>0</v>
      </c>
      <c r="AV848">
        <v>227</v>
      </c>
      <c r="AW848">
        <v>740</v>
      </c>
      <c r="AX848" t="s">
        <v>129</v>
      </c>
      <c r="AY848" t="s">
        <v>130</v>
      </c>
      <c r="AZ848">
        <f>IF(fun[[#This Row],[HeatingQC]]="Ex",5,IF(fun[[#This Row],[HeatingQC]]="Gd",4,IF(fun[[#This Row],[HeatingQC]]="TA",3,IF(fun[[#This Row],[HeatingQC]]="Fa",2,IF(fun[[#This Row],[HeatingQC]]="Po",1,0)))))</f>
        <v>5</v>
      </c>
      <c r="BA848" t="s">
        <v>131</v>
      </c>
      <c r="BB848" t="s">
        <v>132</v>
      </c>
      <c r="BC848">
        <v>1006</v>
      </c>
      <c r="BD848">
        <v>769</v>
      </c>
      <c r="BE848">
        <v>0</v>
      </c>
      <c r="BF848">
        <v>1775</v>
      </c>
      <c r="BG848">
        <f>LOG(fun[[#This Row],[GrLivArea]])</f>
        <v>3.249198357391113</v>
      </c>
      <c r="BH848">
        <v>1</v>
      </c>
      <c r="BI848">
        <v>0</v>
      </c>
      <c r="BJ848">
        <f>fun[[#This Row],[BsmtFullBath]]+(0.5*fun[[#This Row],[BsmtHalfBath]])</f>
        <v>1</v>
      </c>
      <c r="BK848">
        <v>2</v>
      </c>
      <c r="BL848">
        <v>1</v>
      </c>
      <c r="BM848">
        <f>fun[[#This Row],[HalfBath]]+fun[[#This Row],[TOTBaseBath]]+fun[[#This Row],[FullBath]]</f>
        <v>4</v>
      </c>
      <c r="BN848">
        <v>3</v>
      </c>
      <c r="BO848">
        <v>1</v>
      </c>
      <c r="BP848" t="s">
        <v>123</v>
      </c>
      <c r="BQ848">
        <f>IF(fun[[#This Row],[KitchenQual]]="Ex",5,IF(fun[[#This Row],[KitchenQual]]="Gd",4,IF(fun[[#This Row],[KitchenQual]]="TA",3,IF(fun[[#This Row],[KitchenQual]]="Fa",2,0))))</f>
        <v>4</v>
      </c>
      <c r="BR848">
        <v>7</v>
      </c>
      <c r="BS848" t="s">
        <v>133</v>
      </c>
      <c r="BT848">
        <v>1</v>
      </c>
      <c r="BU848" t="s">
        <v>124</v>
      </c>
      <c r="BV848">
        <f>IF(fun[[#This Row],[FireplaceQu]]="Ex",5,IF(fun[[#This Row],[FireplaceQu]]="Gd",4,IF(fun[[#This Row],[FireplaceQu]]="TA",3,IF(fun[[#This Row],[FireplaceQu]]="Fa",2,0))))</f>
        <v>3</v>
      </c>
      <c r="BW848" t="s">
        <v>134</v>
      </c>
      <c r="BX848">
        <v>1993</v>
      </c>
      <c r="BY848" t="s">
        <v>128</v>
      </c>
      <c r="BZ848">
        <v>2</v>
      </c>
      <c r="CA848">
        <v>425</v>
      </c>
      <c r="CB848" t="s">
        <v>124</v>
      </c>
      <c r="CC848">
        <f>IF(fun[[#This Row],[GarageQual]]="Ex",5,IF(fun[[#This Row],[GarageQual]]="Gd",4,IF(fun[[#This Row],[GarageQual]]="TA",3,IF(fun[[#This Row],[GarageQual]]="Fa",2,IF(fun[[#This Row],[GarageQual]]="Po",1,0)))))</f>
        <v>3</v>
      </c>
      <c r="CD848" t="s">
        <v>124</v>
      </c>
      <c r="CE848">
        <f>IF(fun[[#This Row],[GarageCond]]="Ex",5,IF(fun[[#This Row],[GarageCond]]="Gd",4,IF(fun[[#This Row],[GarageCond]]="TA",3,IF(fun[[#This Row],[GarageCond]]="Fa",2,IF(fun[[#This Row],[GarageCond]]="Po",1,0)))))</f>
        <v>3</v>
      </c>
      <c r="CF848" t="s">
        <v>131</v>
      </c>
      <c r="CG848">
        <v>234</v>
      </c>
      <c r="CH848">
        <v>72</v>
      </c>
      <c r="CI848">
        <v>192</v>
      </c>
      <c r="CJ848">
        <v>0</v>
      </c>
      <c r="CK848">
        <v>0</v>
      </c>
      <c r="CL848">
        <f>(0.5*fun[[#This Row],[WoodDeckSF]])+fun[[#This Row],[OpenPorchSF]]+(2*fun[[#This Row],[EnclosedPorch]])+(1.5*fun[[#This Row],[3SsnPorch]])+fun[[#This Row],[ScreenPorch]]</f>
        <v>573</v>
      </c>
      <c r="CM848">
        <v>0</v>
      </c>
      <c r="CN848" t="s">
        <v>109</v>
      </c>
      <c r="CO848">
        <f>IF(fun[[#This Row],[PoolQC]]="Ex",5,IF(fun[[#This Row],[PoolQC]]="Gd",4,IF(fun[[#This Row],[PoolQC]]="TA",3,IF(fun[[#This Row],[PoolQC]]="Fa",2,IF(fun[[#This Row],[PoolQC]]="Po",1,0)))))</f>
        <v>0</v>
      </c>
      <c r="CP848" t="s">
        <v>109</v>
      </c>
      <c r="CQ848" t="s">
        <v>109</v>
      </c>
      <c r="CR848">
        <v>0</v>
      </c>
      <c r="CS848">
        <v>7</v>
      </c>
      <c r="CT848">
        <v>2009</v>
      </c>
      <c r="CU848" t="s">
        <v>136</v>
      </c>
      <c r="CV848" t="s">
        <v>137</v>
      </c>
      <c r="CW848">
        <f>COUNTIF(fun[[#This Row],[Id]:[SaleCondition]],0)</f>
        <v>12</v>
      </c>
      <c r="CX848">
        <f>COUNTIF(fun[[#This Row],[Id]:[SaleCondition]],"NA")</f>
        <v>4</v>
      </c>
      <c r="CY848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848">
        <f>fun[NUM_ExCond]+fun[NUM_BsmtCond]+fun[NUM_GarCond]</f>
        <v>9</v>
      </c>
      <c r="DA8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8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848">
        <v>213000</v>
      </c>
    </row>
    <row r="849" spans="1:107" x14ac:dyDescent="0.25">
      <c r="A849">
        <v>848</v>
      </c>
      <c r="B849">
        <v>20</v>
      </c>
      <c r="C849" t="s">
        <v>107</v>
      </c>
      <c r="D849">
        <f>IF(fun[[#This Row],[MSZoning]]="RL",1,0)</f>
        <v>1</v>
      </c>
      <c r="E849">
        <f>IF(fun[[#This Row],[rl]]="RM",1,0)</f>
        <v>0</v>
      </c>
      <c r="F849">
        <f>IF(fun[[#This Row],[rm]]="RH",1,0)</f>
        <v>0</v>
      </c>
      <c r="G849">
        <f>IF(fun[[#This Row],[rh]]="C (all)",1,0)</f>
        <v>0</v>
      </c>
      <c r="H849">
        <v>36</v>
      </c>
      <c r="I849">
        <f>IF(fun[[#This Row],[LotFrontage]]="NA",0,fun[[#This Row],[LotFrontage]])</f>
        <v>36</v>
      </c>
      <c r="J849">
        <v>15523</v>
      </c>
      <c r="K849" t="s">
        <v>108</v>
      </c>
      <c r="L849" t="s">
        <v>109</v>
      </c>
      <c r="M849" t="s">
        <v>146</v>
      </c>
      <c r="N849" t="s">
        <v>111</v>
      </c>
      <c r="O849" t="s">
        <v>112</v>
      </c>
      <c r="P849" t="s">
        <v>192</v>
      </c>
      <c r="Q849" t="s">
        <v>114</v>
      </c>
      <c r="R849" t="s">
        <v>115</v>
      </c>
      <c r="S849" t="s">
        <v>116</v>
      </c>
      <c r="T849" t="s">
        <v>116</v>
      </c>
      <c r="U849" t="s">
        <v>117</v>
      </c>
      <c r="V849" t="s">
        <v>141</v>
      </c>
      <c r="W849">
        <v>5</v>
      </c>
      <c r="X849">
        <v>6</v>
      </c>
      <c r="Y849">
        <v>1972</v>
      </c>
      <c r="Z849">
        <v>1972</v>
      </c>
      <c r="AA849" t="s">
        <v>119</v>
      </c>
      <c r="AB849" t="s">
        <v>120</v>
      </c>
      <c r="AC849" t="s">
        <v>166</v>
      </c>
      <c r="AD849" t="s">
        <v>187</v>
      </c>
      <c r="AE849" t="s">
        <v>143</v>
      </c>
      <c r="AF849">
        <v>0</v>
      </c>
      <c r="AG849" t="s">
        <v>124</v>
      </c>
      <c r="AH849">
        <f>IF(fun[[#This Row],[ExterQual]]="Ex",5,IF(fun[[#This Row],[ExterQual]]="Gd",4,IF(fun[[#This Row],[ExterQual]]="TA",3,IF(fun[[#This Row],[ExterQual]]="Fa",2,1))))</f>
        <v>3</v>
      </c>
      <c r="AI849" t="s">
        <v>124</v>
      </c>
      <c r="AJ849">
        <f>IF(fun[[#This Row],[ExterCond]]="Ex",5,IF(fun[[#This Row],[ExterCond]]="Gd",4,IF(fun[[#This Row],[ExterCond]]="TA",3,IF(fun[[#This Row],[ExterCond]]="Fa",2,1))))</f>
        <v>3</v>
      </c>
      <c r="AK849" t="s">
        <v>144</v>
      </c>
      <c r="AL849" t="s">
        <v>124</v>
      </c>
      <c r="AM849">
        <f>IF(fun[[#This Row],[BsmtQual]]="Ex",5,IF(fun[[#This Row],[BsmtQual]]="Gd",4,IF(fun[[#This Row],[BsmtQual]]="TA",3,IF(fun[[#This Row],[BsmtQual]]="Fa",2,IF(fun[[#This Row],[BsmtQual]]="Po",1,0)))))</f>
        <v>3</v>
      </c>
      <c r="AN849" t="s">
        <v>124</v>
      </c>
      <c r="AO849">
        <f>IF(fun[[#This Row],[BsmtCond]]="Ex",5,IF(fun[[#This Row],[BsmtCond]]="Gd",4,IF(fun[[#This Row],[BsmtCond]]="TA",3,IF(fun[[#This Row],[BsmtCond]]="Fa",2,IF(fun[[#This Row],[BsmtCond]]="Po",1,0)))))</f>
        <v>3</v>
      </c>
      <c r="AP849" t="s">
        <v>156</v>
      </c>
      <c r="AQ849">
        <f>IF(fun[[#This Row],[BsmtExposure]]="Gd",3,IF(fun[[#This Row],[BsmtExposure]]="Av",2,IF(fun[[#This Row],[BsmtExposure]]="Mn",1,0)))</f>
        <v>2</v>
      </c>
      <c r="AR849" t="s">
        <v>167</v>
      </c>
      <c r="AS849">
        <v>460</v>
      </c>
      <c r="AT849" t="s">
        <v>128</v>
      </c>
      <c r="AU849">
        <v>0</v>
      </c>
      <c r="AV849">
        <v>404</v>
      </c>
      <c r="AW849">
        <v>864</v>
      </c>
      <c r="AX849" t="s">
        <v>129</v>
      </c>
      <c r="AY849" t="s">
        <v>130</v>
      </c>
      <c r="AZ849">
        <f>IF(fun[[#This Row],[HeatingQC]]="Ex",5,IF(fun[[#This Row],[HeatingQC]]="Gd",4,IF(fun[[#This Row],[HeatingQC]]="TA",3,IF(fun[[#This Row],[HeatingQC]]="Fa",2,IF(fun[[#This Row],[HeatingQC]]="Po",1,0)))))</f>
        <v>5</v>
      </c>
      <c r="BA849" t="s">
        <v>131</v>
      </c>
      <c r="BB849" t="s">
        <v>132</v>
      </c>
      <c r="BC849">
        <v>864</v>
      </c>
      <c r="BD849">
        <v>0</v>
      </c>
      <c r="BE849">
        <v>0</v>
      </c>
      <c r="BF849">
        <v>864</v>
      </c>
      <c r="BG849">
        <f>LOG(fun[[#This Row],[GrLivArea]])</f>
        <v>2.9365137424788932</v>
      </c>
      <c r="BH849">
        <v>1</v>
      </c>
      <c r="BI849">
        <v>0</v>
      </c>
      <c r="BJ849">
        <f>fun[[#This Row],[BsmtFullBath]]+(0.5*fun[[#This Row],[BsmtHalfBath]])</f>
        <v>1</v>
      </c>
      <c r="BK849">
        <v>1</v>
      </c>
      <c r="BL849">
        <v>0</v>
      </c>
      <c r="BM849">
        <f>fun[[#This Row],[HalfBath]]+fun[[#This Row],[TOTBaseBath]]+fun[[#This Row],[FullBath]]</f>
        <v>2</v>
      </c>
      <c r="BN849">
        <v>3</v>
      </c>
      <c r="BO849">
        <v>1</v>
      </c>
      <c r="BP849" t="s">
        <v>124</v>
      </c>
      <c r="BQ849">
        <f>IF(fun[[#This Row],[KitchenQual]]="Ex",5,IF(fun[[#This Row],[KitchenQual]]="Gd",4,IF(fun[[#This Row],[KitchenQual]]="TA",3,IF(fun[[#This Row],[KitchenQual]]="Fa",2,0))))</f>
        <v>3</v>
      </c>
      <c r="BR849">
        <v>5</v>
      </c>
      <c r="BS849" t="s">
        <v>133</v>
      </c>
      <c r="BT849">
        <v>1</v>
      </c>
      <c r="BU849" t="s">
        <v>173</v>
      </c>
      <c r="BV849">
        <f>IF(fun[[#This Row],[FireplaceQu]]="Ex",5,IF(fun[[#This Row],[FireplaceQu]]="Gd",4,IF(fun[[#This Row],[FireplaceQu]]="TA",3,IF(fun[[#This Row],[FireplaceQu]]="Fa",2,0))))</f>
        <v>2</v>
      </c>
      <c r="BW849" t="s">
        <v>134</v>
      </c>
      <c r="BX849">
        <v>1972</v>
      </c>
      <c r="BY849" t="s">
        <v>128</v>
      </c>
      <c r="BZ849">
        <v>1</v>
      </c>
      <c r="CA849">
        <v>338</v>
      </c>
      <c r="CB849" t="s">
        <v>124</v>
      </c>
      <c r="CC849">
        <f>IF(fun[[#This Row],[GarageQual]]="Ex",5,IF(fun[[#This Row],[GarageQual]]="Gd",4,IF(fun[[#This Row],[GarageQual]]="TA",3,IF(fun[[#This Row],[GarageQual]]="Fa",2,IF(fun[[#This Row],[GarageQual]]="Po",1,0)))))</f>
        <v>3</v>
      </c>
      <c r="CD849" t="s">
        <v>124</v>
      </c>
      <c r="CE849">
        <f>IF(fun[[#This Row],[GarageCond]]="Ex",5,IF(fun[[#This Row],[GarageCond]]="Gd",4,IF(fun[[#This Row],[GarageCond]]="TA",3,IF(fun[[#This Row],[GarageCond]]="Fa",2,IF(fun[[#This Row],[GarageCond]]="Po",1,0)))))</f>
        <v>3</v>
      </c>
      <c r="CF849" t="s">
        <v>131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f>(0.5*fun[[#This Row],[WoodDeckSF]])+fun[[#This Row],[OpenPorchSF]]+(2*fun[[#This Row],[EnclosedPorch]])+(1.5*fun[[#This Row],[3SsnPorch]])+fun[[#This Row],[ScreenPorch]]</f>
        <v>0</v>
      </c>
      <c r="CM849">
        <v>0</v>
      </c>
      <c r="CN849" t="s">
        <v>109</v>
      </c>
      <c r="CO849">
        <f>IF(fun[[#This Row],[PoolQC]]="Ex",5,IF(fun[[#This Row],[PoolQC]]="Gd",4,IF(fun[[#This Row],[PoolQC]]="TA",3,IF(fun[[#This Row],[PoolQC]]="Fa",2,IF(fun[[#This Row],[PoolQC]]="Po",1,0)))))</f>
        <v>0</v>
      </c>
      <c r="CP849" t="s">
        <v>109</v>
      </c>
      <c r="CQ849" t="s">
        <v>109</v>
      </c>
      <c r="CR849">
        <v>0</v>
      </c>
      <c r="CS849">
        <v>8</v>
      </c>
      <c r="CT849">
        <v>2009</v>
      </c>
      <c r="CU849" t="s">
        <v>136</v>
      </c>
      <c r="CV849" t="s">
        <v>137</v>
      </c>
      <c r="CW849">
        <f>COUNTIF(fun[[#This Row],[Id]:[SaleCondition]],0)</f>
        <v>18</v>
      </c>
      <c r="CX849">
        <f>COUNTIF(fun[[#This Row],[Id]:[SaleCondition]],"NA")</f>
        <v>4</v>
      </c>
      <c r="CY849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849">
        <f>fun[NUM_ExCond]+fun[NUM_BsmtCond]+fun[NUM_GarCond]</f>
        <v>9</v>
      </c>
      <c r="DA8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8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849">
        <v>133500</v>
      </c>
    </row>
    <row r="850" spans="1:107" x14ac:dyDescent="0.25">
      <c r="A850">
        <v>849</v>
      </c>
      <c r="B850">
        <v>50</v>
      </c>
      <c r="C850" t="s">
        <v>107</v>
      </c>
      <c r="D850">
        <f>IF(fun[[#This Row],[MSZoning]]="RL",1,0)</f>
        <v>1</v>
      </c>
      <c r="E850">
        <f>IF(fun[[#This Row],[rl]]="RM",1,0)</f>
        <v>0</v>
      </c>
      <c r="F850">
        <f>IF(fun[[#This Row],[rm]]="RH",1,0)</f>
        <v>0</v>
      </c>
      <c r="G850">
        <f>IF(fun[[#This Row],[rh]]="C (all)",1,0)</f>
        <v>0</v>
      </c>
      <c r="H850">
        <v>75</v>
      </c>
      <c r="I850">
        <f>IF(fun[[#This Row],[LotFrontage]]="NA",0,fun[[#This Row],[LotFrontage]])</f>
        <v>75</v>
      </c>
      <c r="J850">
        <v>45600</v>
      </c>
      <c r="K850" t="s">
        <v>108</v>
      </c>
      <c r="L850" t="s">
        <v>109</v>
      </c>
      <c r="M850" t="s">
        <v>186</v>
      </c>
      <c r="N850" t="s">
        <v>201</v>
      </c>
      <c r="O850" t="s">
        <v>112</v>
      </c>
      <c r="P850" t="s">
        <v>113</v>
      </c>
      <c r="Q850" t="s">
        <v>114</v>
      </c>
      <c r="R850" t="s">
        <v>231</v>
      </c>
      <c r="S850" t="s">
        <v>116</v>
      </c>
      <c r="T850" t="s">
        <v>116</v>
      </c>
      <c r="U850" t="s">
        <v>117</v>
      </c>
      <c r="V850" t="s">
        <v>158</v>
      </c>
      <c r="W850">
        <v>6</v>
      </c>
      <c r="X850">
        <v>8</v>
      </c>
      <c r="Y850">
        <v>1908</v>
      </c>
      <c r="Z850">
        <v>1997</v>
      </c>
      <c r="AA850" t="s">
        <v>119</v>
      </c>
      <c r="AB850" t="s">
        <v>120</v>
      </c>
      <c r="AC850" t="s">
        <v>150</v>
      </c>
      <c r="AD850" t="s">
        <v>150</v>
      </c>
      <c r="AE850" t="s">
        <v>143</v>
      </c>
      <c r="AF850">
        <v>0</v>
      </c>
      <c r="AG850" t="s">
        <v>124</v>
      </c>
      <c r="AH850">
        <f>IF(fun[[#This Row],[ExterQual]]="Ex",5,IF(fun[[#This Row],[ExterQual]]="Gd",4,IF(fun[[#This Row],[ExterQual]]="TA",3,IF(fun[[#This Row],[ExterQual]]="Fa",2,1))))</f>
        <v>3</v>
      </c>
      <c r="AI850" t="s">
        <v>124</v>
      </c>
      <c r="AJ850">
        <f>IF(fun[[#This Row],[ExterCond]]="Ex",5,IF(fun[[#This Row],[ExterCond]]="Gd",4,IF(fun[[#This Row],[ExterCond]]="TA",3,IF(fun[[#This Row],[ExterCond]]="Fa",2,1))))</f>
        <v>3</v>
      </c>
      <c r="AK850" t="s">
        <v>152</v>
      </c>
      <c r="AL850" t="s">
        <v>124</v>
      </c>
      <c r="AM850">
        <f>IF(fun[[#This Row],[BsmtQual]]="Ex",5,IF(fun[[#This Row],[BsmtQual]]="Gd",4,IF(fun[[#This Row],[BsmtQual]]="TA",3,IF(fun[[#This Row],[BsmtQual]]="Fa",2,IF(fun[[#This Row],[BsmtQual]]="Po",1,0)))))</f>
        <v>3</v>
      </c>
      <c r="AN850" t="s">
        <v>124</v>
      </c>
      <c r="AO850">
        <f>IF(fun[[#This Row],[BsmtCond]]="Ex",5,IF(fun[[#This Row],[BsmtCond]]="Gd",4,IF(fun[[#This Row],[BsmtCond]]="TA",3,IF(fun[[#This Row],[BsmtCond]]="Fa",2,IF(fun[[#This Row],[BsmtCond]]="Po",1,0)))))</f>
        <v>3</v>
      </c>
      <c r="AP850" t="s">
        <v>126</v>
      </c>
      <c r="AQ850">
        <f>IF(fun[[#This Row],[BsmtExposure]]="Gd",3,IF(fun[[#This Row],[BsmtExposure]]="Av",2,IF(fun[[#This Row],[BsmtExposure]]="Mn",1,0)))</f>
        <v>0</v>
      </c>
      <c r="AR850" t="s">
        <v>128</v>
      </c>
      <c r="AS850">
        <v>0</v>
      </c>
      <c r="AT850" t="s">
        <v>128</v>
      </c>
      <c r="AU850">
        <v>0</v>
      </c>
      <c r="AV850">
        <v>907</v>
      </c>
      <c r="AW850">
        <v>907</v>
      </c>
      <c r="AX850" t="s">
        <v>129</v>
      </c>
      <c r="AY850" t="s">
        <v>124</v>
      </c>
      <c r="AZ850">
        <f>IF(fun[[#This Row],[HeatingQC]]="Ex",5,IF(fun[[#This Row],[HeatingQC]]="Gd",4,IF(fun[[#This Row],[HeatingQC]]="TA",3,IF(fun[[#This Row],[HeatingQC]]="Fa",2,IF(fun[[#This Row],[HeatingQC]]="Po",1,0)))))</f>
        <v>3</v>
      </c>
      <c r="BA850" t="s">
        <v>131</v>
      </c>
      <c r="BB850" t="s">
        <v>132</v>
      </c>
      <c r="BC850">
        <v>1307</v>
      </c>
      <c r="BD850">
        <v>1051</v>
      </c>
      <c r="BE850">
        <v>0</v>
      </c>
      <c r="BF850">
        <v>2358</v>
      </c>
      <c r="BG850">
        <f>LOG(fun[[#This Row],[GrLivArea]])</f>
        <v>3.3725438007590705</v>
      </c>
      <c r="BH850">
        <v>0</v>
      </c>
      <c r="BI850">
        <v>0</v>
      </c>
      <c r="BJ850">
        <f>fun[[#This Row],[BsmtFullBath]]+(0.5*fun[[#This Row],[BsmtHalfBath]])</f>
        <v>0</v>
      </c>
      <c r="BK850">
        <v>3</v>
      </c>
      <c r="BL850">
        <v>0</v>
      </c>
      <c r="BM850">
        <f>fun[[#This Row],[HalfBath]]+fun[[#This Row],[TOTBaseBath]]+fun[[#This Row],[FullBath]]</f>
        <v>3</v>
      </c>
      <c r="BN850">
        <v>5</v>
      </c>
      <c r="BO850">
        <v>1</v>
      </c>
      <c r="BP850" t="s">
        <v>124</v>
      </c>
      <c r="BQ850">
        <f>IF(fun[[#This Row],[KitchenQual]]="Ex",5,IF(fun[[#This Row],[KitchenQual]]="Gd",4,IF(fun[[#This Row],[KitchenQual]]="TA",3,IF(fun[[#This Row],[KitchenQual]]="Fa",2,0))))</f>
        <v>3</v>
      </c>
      <c r="BR850">
        <v>10</v>
      </c>
      <c r="BS850" t="s">
        <v>133</v>
      </c>
      <c r="BT850">
        <v>1</v>
      </c>
      <c r="BU850" t="s">
        <v>123</v>
      </c>
      <c r="BV850">
        <f>IF(fun[[#This Row],[FireplaceQu]]="Ex",5,IF(fun[[#This Row],[FireplaceQu]]="Gd",4,IF(fun[[#This Row],[FireplaceQu]]="TA",3,IF(fun[[#This Row],[FireplaceQu]]="Fa",2,0))))</f>
        <v>4</v>
      </c>
      <c r="BW850" t="s">
        <v>153</v>
      </c>
      <c r="BX850">
        <v>1908</v>
      </c>
      <c r="BY850" t="s">
        <v>128</v>
      </c>
      <c r="BZ850">
        <v>2</v>
      </c>
      <c r="CA850">
        <v>360</v>
      </c>
      <c r="CB850" t="s">
        <v>173</v>
      </c>
      <c r="CC850">
        <f>IF(fun[[#This Row],[GarageQual]]="Ex",5,IF(fun[[#This Row],[GarageQual]]="Gd",4,IF(fun[[#This Row],[GarageQual]]="TA",3,IF(fun[[#This Row],[GarageQual]]="Fa",2,IF(fun[[#This Row],[GarageQual]]="Po",1,0)))))</f>
        <v>2</v>
      </c>
      <c r="CD850" t="s">
        <v>124</v>
      </c>
      <c r="CE850">
        <f>IF(fun[[#This Row],[GarageCond]]="Ex",5,IF(fun[[#This Row],[GarageCond]]="Gd",4,IF(fun[[#This Row],[GarageCond]]="TA",3,IF(fun[[#This Row],[GarageCond]]="Fa",2,IF(fun[[#This Row],[GarageCond]]="Po",1,0)))))</f>
        <v>3</v>
      </c>
      <c r="CF850" t="s">
        <v>131</v>
      </c>
      <c r="CG850">
        <v>486</v>
      </c>
      <c r="CH850">
        <v>40</v>
      </c>
      <c r="CI850">
        <v>0</v>
      </c>
      <c r="CJ850">
        <v>0</v>
      </c>
      <c r="CK850">
        <v>175</v>
      </c>
      <c r="CL850">
        <f>(0.5*fun[[#This Row],[WoodDeckSF]])+fun[[#This Row],[OpenPorchSF]]+(2*fun[[#This Row],[EnclosedPorch]])+(1.5*fun[[#This Row],[3SsnPorch]])+fun[[#This Row],[ScreenPorch]]</f>
        <v>458</v>
      </c>
      <c r="CM850">
        <v>0</v>
      </c>
      <c r="CN850" t="s">
        <v>109</v>
      </c>
      <c r="CO850">
        <f>IF(fun[[#This Row],[PoolQC]]="Ex",5,IF(fun[[#This Row],[PoolQC]]="Gd",4,IF(fun[[#This Row],[PoolQC]]="TA",3,IF(fun[[#This Row],[PoolQC]]="Fa",2,IF(fun[[#This Row],[PoolQC]]="Po",1,0)))))</f>
        <v>0</v>
      </c>
      <c r="CP850" t="s">
        <v>109</v>
      </c>
      <c r="CQ850" t="s">
        <v>109</v>
      </c>
      <c r="CR850">
        <v>0</v>
      </c>
      <c r="CS850">
        <v>9</v>
      </c>
      <c r="CT850">
        <v>2008</v>
      </c>
      <c r="CU850" t="s">
        <v>136</v>
      </c>
      <c r="CV850" t="s">
        <v>137</v>
      </c>
      <c r="CW850">
        <f>COUNTIF(fun[[#This Row],[Id]:[SaleCondition]],0)</f>
        <v>17</v>
      </c>
      <c r="CX850">
        <f>COUNTIF(fun[[#This Row],[Id]:[SaleCondition]],"NA")</f>
        <v>4</v>
      </c>
      <c r="CY85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850">
        <f>fun[NUM_ExCond]+fun[NUM_BsmtCond]+fun[NUM_GarCond]</f>
        <v>9</v>
      </c>
      <c r="DA8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8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850">
        <v>240000</v>
      </c>
    </row>
    <row r="851" spans="1:107" x14ac:dyDescent="0.25">
      <c r="A851">
        <v>850</v>
      </c>
      <c r="B851">
        <v>80</v>
      </c>
      <c r="C851" t="s">
        <v>107</v>
      </c>
      <c r="D851">
        <f>IF(fun[[#This Row],[MSZoning]]="RL",1,0)</f>
        <v>1</v>
      </c>
      <c r="E851">
        <f>IF(fun[[#This Row],[rl]]="RM",1,0)</f>
        <v>0</v>
      </c>
      <c r="F851">
        <f>IF(fun[[#This Row],[rm]]="RH",1,0)</f>
        <v>0</v>
      </c>
      <c r="G851">
        <f>IF(fun[[#This Row],[rh]]="C (all)",1,0)</f>
        <v>0</v>
      </c>
      <c r="H851">
        <v>80</v>
      </c>
      <c r="I851">
        <f>IF(fun[[#This Row],[LotFrontage]]="NA",0,fun[[#This Row],[LotFrontage]])</f>
        <v>80</v>
      </c>
      <c r="J851">
        <v>9600</v>
      </c>
      <c r="K851" t="s">
        <v>108</v>
      </c>
      <c r="L851" t="s">
        <v>109</v>
      </c>
      <c r="M851" t="s">
        <v>110</v>
      </c>
      <c r="N851" t="s">
        <v>111</v>
      </c>
      <c r="O851" t="s">
        <v>112</v>
      </c>
      <c r="P851" t="s">
        <v>138</v>
      </c>
      <c r="Q851" t="s">
        <v>114</v>
      </c>
      <c r="R851" t="s">
        <v>139</v>
      </c>
      <c r="S851" t="s">
        <v>140</v>
      </c>
      <c r="T851" t="s">
        <v>116</v>
      </c>
      <c r="U851" t="s">
        <v>117</v>
      </c>
      <c r="V851" t="s">
        <v>223</v>
      </c>
      <c r="W851">
        <v>6</v>
      </c>
      <c r="X851">
        <v>7</v>
      </c>
      <c r="Y851">
        <v>1976</v>
      </c>
      <c r="Z851">
        <v>1994</v>
      </c>
      <c r="AA851" t="s">
        <v>178</v>
      </c>
      <c r="AB851" t="s">
        <v>120</v>
      </c>
      <c r="AC851" t="s">
        <v>187</v>
      </c>
      <c r="AD851" t="s">
        <v>187</v>
      </c>
      <c r="AE851" t="s">
        <v>122</v>
      </c>
      <c r="AF851">
        <v>360</v>
      </c>
      <c r="AG851" t="s">
        <v>123</v>
      </c>
      <c r="AH851">
        <f>IF(fun[[#This Row],[ExterQual]]="Ex",5,IF(fun[[#This Row],[ExterQual]]="Gd",4,IF(fun[[#This Row],[ExterQual]]="TA",3,IF(fun[[#This Row],[ExterQual]]="Fa",2,1))))</f>
        <v>4</v>
      </c>
      <c r="AI851" t="s">
        <v>123</v>
      </c>
      <c r="AJ851">
        <f>IF(fun[[#This Row],[ExterCond]]="Ex",5,IF(fun[[#This Row],[ExterCond]]="Gd",4,IF(fun[[#This Row],[ExterCond]]="TA",3,IF(fun[[#This Row],[ExterCond]]="Fa",2,1))))</f>
        <v>4</v>
      </c>
      <c r="AK851" t="s">
        <v>144</v>
      </c>
      <c r="AL851" t="s">
        <v>124</v>
      </c>
      <c r="AM851">
        <f>IF(fun[[#This Row],[BsmtQual]]="Ex",5,IF(fun[[#This Row],[BsmtQual]]="Gd",4,IF(fun[[#This Row],[BsmtQual]]="TA",3,IF(fun[[#This Row],[BsmtQual]]="Fa",2,IF(fun[[#This Row],[BsmtQual]]="Po",1,0)))))</f>
        <v>3</v>
      </c>
      <c r="AN851" t="s">
        <v>124</v>
      </c>
      <c r="AO851">
        <f>IF(fun[[#This Row],[BsmtCond]]="Ex",5,IF(fun[[#This Row],[BsmtCond]]="Gd",4,IF(fun[[#This Row],[BsmtCond]]="TA",3,IF(fun[[#This Row],[BsmtCond]]="Fa",2,IF(fun[[#This Row],[BsmtCond]]="Po",1,0)))))</f>
        <v>3</v>
      </c>
      <c r="AP851" t="s">
        <v>126</v>
      </c>
      <c r="AQ851">
        <f>IF(fun[[#This Row],[BsmtExposure]]="Gd",3,IF(fun[[#This Row],[BsmtExposure]]="Av",2,IF(fun[[#This Row],[BsmtExposure]]="Mn",1,0)))</f>
        <v>0</v>
      </c>
      <c r="AR851" t="s">
        <v>128</v>
      </c>
      <c r="AS851">
        <v>0</v>
      </c>
      <c r="AT851" t="s">
        <v>128</v>
      </c>
      <c r="AU851">
        <v>0</v>
      </c>
      <c r="AV851">
        <v>528</v>
      </c>
      <c r="AW851">
        <v>528</v>
      </c>
      <c r="AX851" t="s">
        <v>129</v>
      </c>
      <c r="AY851" t="s">
        <v>130</v>
      </c>
      <c r="AZ851">
        <f>IF(fun[[#This Row],[HeatingQC]]="Ex",5,IF(fun[[#This Row],[HeatingQC]]="Gd",4,IF(fun[[#This Row],[HeatingQC]]="TA",3,IF(fun[[#This Row],[HeatingQC]]="Fa",2,IF(fun[[#This Row],[HeatingQC]]="Po",1,0)))))</f>
        <v>5</v>
      </c>
      <c r="BA851" t="s">
        <v>131</v>
      </c>
      <c r="BB851" t="s">
        <v>132</v>
      </c>
      <c r="BC851">
        <v>1094</v>
      </c>
      <c r="BD851">
        <v>761</v>
      </c>
      <c r="BE851">
        <v>0</v>
      </c>
      <c r="BF851">
        <v>1855</v>
      </c>
      <c r="BG851">
        <f>LOG(fun[[#This Row],[GrLivArea]])</f>
        <v>3.2683439139510648</v>
      </c>
      <c r="BH851">
        <v>0</v>
      </c>
      <c r="BI851">
        <v>0</v>
      </c>
      <c r="BJ851">
        <f>fun[[#This Row],[BsmtFullBath]]+(0.5*fun[[#This Row],[BsmtHalfBath]])</f>
        <v>0</v>
      </c>
      <c r="BK851">
        <v>2</v>
      </c>
      <c r="BL851">
        <v>1</v>
      </c>
      <c r="BM851">
        <f>fun[[#This Row],[HalfBath]]+fun[[#This Row],[TOTBaseBath]]+fun[[#This Row],[FullBath]]</f>
        <v>3</v>
      </c>
      <c r="BN851">
        <v>3</v>
      </c>
      <c r="BO851">
        <v>1</v>
      </c>
      <c r="BP851" t="s">
        <v>124</v>
      </c>
      <c r="BQ851">
        <f>IF(fun[[#This Row],[KitchenQual]]="Ex",5,IF(fun[[#This Row],[KitchenQual]]="Gd",4,IF(fun[[#This Row],[KitchenQual]]="TA",3,IF(fun[[#This Row],[KitchenQual]]="Fa",2,0))))</f>
        <v>3</v>
      </c>
      <c r="BR851">
        <v>7</v>
      </c>
      <c r="BS851" t="s">
        <v>133</v>
      </c>
      <c r="BT851">
        <v>1</v>
      </c>
      <c r="BU851" t="s">
        <v>124</v>
      </c>
      <c r="BV851">
        <f>IF(fun[[#This Row],[FireplaceQu]]="Ex",5,IF(fun[[#This Row],[FireplaceQu]]="Gd",4,IF(fun[[#This Row],[FireplaceQu]]="TA",3,IF(fun[[#This Row],[FireplaceQu]]="Fa",2,0))))</f>
        <v>3</v>
      </c>
      <c r="BW851" t="s">
        <v>134</v>
      </c>
      <c r="BX851">
        <v>1976</v>
      </c>
      <c r="BY851" t="s">
        <v>135</v>
      </c>
      <c r="BZ851">
        <v>2</v>
      </c>
      <c r="CA851">
        <v>512</v>
      </c>
      <c r="CB851" t="s">
        <v>124</v>
      </c>
      <c r="CC851">
        <f>IF(fun[[#This Row],[GarageQual]]="Ex",5,IF(fun[[#This Row],[GarageQual]]="Gd",4,IF(fun[[#This Row],[GarageQual]]="TA",3,IF(fun[[#This Row],[GarageQual]]="Fa",2,IF(fun[[#This Row],[GarageQual]]="Po",1,0)))))</f>
        <v>3</v>
      </c>
      <c r="CD851" t="s">
        <v>124</v>
      </c>
      <c r="CE851">
        <f>IF(fun[[#This Row],[GarageCond]]="Ex",5,IF(fun[[#This Row],[GarageCond]]="Gd",4,IF(fun[[#This Row],[GarageCond]]="TA",3,IF(fun[[#This Row],[GarageCond]]="Fa",2,IF(fun[[#This Row],[GarageCond]]="Po",1,0)))))</f>
        <v>3</v>
      </c>
      <c r="CF851" t="s">
        <v>131</v>
      </c>
      <c r="CG851">
        <v>113</v>
      </c>
      <c r="CH851">
        <v>100</v>
      </c>
      <c r="CI851">
        <v>0</v>
      </c>
      <c r="CJ851">
        <v>0</v>
      </c>
      <c r="CK851">
        <v>0</v>
      </c>
      <c r="CL851">
        <f>(0.5*fun[[#This Row],[WoodDeckSF]])+fun[[#This Row],[OpenPorchSF]]+(2*fun[[#This Row],[EnclosedPorch]])+(1.5*fun[[#This Row],[3SsnPorch]])+fun[[#This Row],[ScreenPorch]]</f>
        <v>156.5</v>
      </c>
      <c r="CM851">
        <v>0</v>
      </c>
      <c r="CN851" t="s">
        <v>109</v>
      </c>
      <c r="CO851">
        <f>IF(fun[[#This Row],[PoolQC]]="Ex",5,IF(fun[[#This Row],[PoolQC]]="Gd",4,IF(fun[[#This Row],[PoolQC]]="TA",3,IF(fun[[#This Row],[PoolQC]]="Fa",2,IF(fun[[#This Row],[PoolQC]]="Po",1,0)))))</f>
        <v>0</v>
      </c>
      <c r="CP851" t="s">
        <v>109</v>
      </c>
      <c r="CQ851" t="s">
        <v>109</v>
      </c>
      <c r="CR851">
        <v>0</v>
      </c>
      <c r="CS851">
        <v>8</v>
      </c>
      <c r="CT851">
        <v>2007</v>
      </c>
      <c r="CU851" t="s">
        <v>136</v>
      </c>
      <c r="CV851" t="s">
        <v>137</v>
      </c>
      <c r="CW851">
        <f>COUNTIF(fun[[#This Row],[Id]:[SaleCondition]],0)</f>
        <v>16</v>
      </c>
      <c r="CX851">
        <f>COUNTIF(fun[[#This Row],[Id]:[SaleCondition]],"NA")</f>
        <v>4</v>
      </c>
      <c r="CY85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851">
        <f>fun[NUM_ExCond]+fun[NUM_BsmtCond]+fun[NUM_GarCond]</f>
        <v>10</v>
      </c>
      <c r="DA8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8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851">
        <v>187000</v>
      </c>
    </row>
    <row r="852" spans="1:107" x14ac:dyDescent="0.25">
      <c r="A852">
        <v>851</v>
      </c>
      <c r="B852">
        <v>120</v>
      </c>
      <c r="C852" t="s">
        <v>168</v>
      </c>
      <c r="D852">
        <f>IF(fun[[#This Row],[MSZoning]]="RL",1,0)</f>
        <v>0</v>
      </c>
      <c r="E852">
        <f>IF(fun[[#This Row],[rl]]="RM",1,0)</f>
        <v>0</v>
      </c>
      <c r="F852">
        <f>IF(fun[[#This Row],[rm]]="RH",1,0)</f>
        <v>0</v>
      </c>
      <c r="G852">
        <f>IF(fun[[#This Row],[rh]]="C (all)",1,0)</f>
        <v>0</v>
      </c>
      <c r="H852">
        <v>36</v>
      </c>
      <c r="I852">
        <f>IF(fun[[#This Row],[LotFrontage]]="NA",0,fun[[#This Row],[LotFrontage]])</f>
        <v>36</v>
      </c>
      <c r="J852">
        <v>4435</v>
      </c>
      <c r="K852" t="s">
        <v>108</v>
      </c>
      <c r="L852" t="s">
        <v>109</v>
      </c>
      <c r="M852" t="s">
        <v>110</v>
      </c>
      <c r="N852" t="s">
        <v>111</v>
      </c>
      <c r="O852" t="s">
        <v>112</v>
      </c>
      <c r="P852" t="s">
        <v>113</v>
      </c>
      <c r="Q852" t="s">
        <v>114</v>
      </c>
      <c r="R852" t="s">
        <v>115</v>
      </c>
      <c r="S852" t="s">
        <v>116</v>
      </c>
      <c r="T852" t="s">
        <v>116</v>
      </c>
      <c r="U852" t="s">
        <v>205</v>
      </c>
      <c r="V852" t="s">
        <v>141</v>
      </c>
      <c r="W852">
        <v>6</v>
      </c>
      <c r="X852">
        <v>5</v>
      </c>
      <c r="Y852">
        <v>2003</v>
      </c>
      <c r="Z852">
        <v>2003</v>
      </c>
      <c r="AA852" t="s">
        <v>119</v>
      </c>
      <c r="AB852" t="s">
        <v>120</v>
      </c>
      <c r="AC852" t="s">
        <v>121</v>
      </c>
      <c r="AD852" t="s">
        <v>121</v>
      </c>
      <c r="AE852" t="s">
        <v>122</v>
      </c>
      <c r="AF852">
        <v>170</v>
      </c>
      <c r="AG852" t="s">
        <v>123</v>
      </c>
      <c r="AH852">
        <f>IF(fun[[#This Row],[ExterQual]]="Ex",5,IF(fun[[#This Row],[ExterQual]]="Gd",4,IF(fun[[#This Row],[ExterQual]]="TA",3,IF(fun[[#This Row],[ExterQual]]="Fa",2,1))))</f>
        <v>4</v>
      </c>
      <c r="AI852" t="s">
        <v>124</v>
      </c>
      <c r="AJ852">
        <f>IF(fun[[#This Row],[ExterCond]]="Ex",5,IF(fun[[#This Row],[ExterCond]]="Gd",4,IF(fun[[#This Row],[ExterCond]]="TA",3,IF(fun[[#This Row],[ExterCond]]="Fa",2,1))))</f>
        <v>3</v>
      </c>
      <c r="AK852" t="s">
        <v>125</v>
      </c>
      <c r="AL852" t="s">
        <v>123</v>
      </c>
      <c r="AM852">
        <f>IF(fun[[#This Row],[BsmtQual]]="Ex",5,IF(fun[[#This Row],[BsmtQual]]="Gd",4,IF(fun[[#This Row],[BsmtQual]]="TA",3,IF(fun[[#This Row],[BsmtQual]]="Fa",2,IF(fun[[#This Row],[BsmtQual]]="Po",1,0)))))</f>
        <v>4</v>
      </c>
      <c r="AN852" t="s">
        <v>124</v>
      </c>
      <c r="AO852">
        <f>IF(fun[[#This Row],[BsmtCond]]="Ex",5,IF(fun[[#This Row],[BsmtCond]]="Gd",4,IF(fun[[#This Row],[BsmtCond]]="TA",3,IF(fun[[#This Row],[BsmtCond]]="Fa",2,IF(fun[[#This Row],[BsmtCond]]="Po",1,0)))))</f>
        <v>3</v>
      </c>
      <c r="AP852" t="s">
        <v>156</v>
      </c>
      <c r="AQ852">
        <f>IF(fun[[#This Row],[BsmtExposure]]="Gd",3,IF(fun[[#This Row],[BsmtExposure]]="Av",2,IF(fun[[#This Row],[BsmtExposure]]="Mn",1,0)))</f>
        <v>2</v>
      </c>
      <c r="AR852" t="s">
        <v>127</v>
      </c>
      <c r="AS852">
        <v>659</v>
      </c>
      <c r="AT852" t="s">
        <v>128</v>
      </c>
      <c r="AU852">
        <v>0</v>
      </c>
      <c r="AV852">
        <v>189</v>
      </c>
      <c r="AW852">
        <v>848</v>
      </c>
      <c r="AX852" t="s">
        <v>129</v>
      </c>
      <c r="AY852" t="s">
        <v>130</v>
      </c>
      <c r="AZ852">
        <f>IF(fun[[#This Row],[HeatingQC]]="Ex",5,IF(fun[[#This Row],[HeatingQC]]="Gd",4,IF(fun[[#This Row],[HeatingQC]]="TA",3,IF(fun[[#This Row],[HeatingQC]]="Fa",2,IF(fun[[#This Row],[HeatingQC]]="Po",1,0)))))</f>
        <v>5</v>
      </c>
      <c r="BA852" t="s">
        <v>131</v>
      </c>
      <c r="BB852" t="s">
        <v>132</v>
      </c>
      <c r="BC852">
        <v>848</v>
      </c>
      <c r="BD852">
        <v>0</v>
      </c>
      <c r="BE852">
        <v>0</v>
      </c>
      <c r="BF852">
        <v>848</v>
      </c>
      <c r="BG852">
        <f>LOG(fun[[#This Row],[GrLivArea]])</f>
        <v>2.9283958522567137</v>
      </c>
      <c r="BH852">
        <v>1</v>
      </c>
      <c r="BI852">
        <v>0</v>
      </c>
      <c r="BJ852">
        <f>fun[[#This Row],[BsmtFullBath]]+(0.5*fun[[#This Row],[BsmtHalfBath]])</f>
        <v>1</v>
      </c>
      <c r="BK852">
        <v>1</v>
      </c>
      <c r="BL852">
        <v>0</v>
      </c>
      <c r="BM852">
        <f>fun[[#This Row],[HalfBath]]+fun[[#This Row],[TOTBaseBath]]+fun[[#This Row],[FullBath]]</f>
        <v>2</v>
      </c>
      <c r="BN852">
        <v>1</v>
      </c>
      <c r="BO852">
        <v>1</v>
      </c>
      <c r="BP852" t="s">
        <v>123</v>
      </c>
      <c r="BQ852">
        <f>IF(fun[[#This Row],[KitchenQual]]="Ex",5,IF(fun[[#This Row],[KitchenQual]]="Gd",4,IF(fun[[#This Row],[KitchenQual]]="TA",3,IF(fun[[#This Row],[KitchenQual]]="Fa",2,0))))</f>
        <v>4</v>
      </c>
      <c r="BR852">
        <v>3</v>
      </c>
      <c r="BS852" t="s">
        <v>133</v>
      </c>
      <c r="BT852">
        <v>0</v>
      </c>
      <c r="BU852" t="s">
        <v>109</v>
      </c>
      <c r="BV852">
        <f>IF(fun[[#This Row],[FireplaceQu]]="Ex",5,IF(fun[[#This Row],[FireplaceQu]]="Gd",4,IF(fun[[#This Row],[FireplaceQu]]="TA",3,IF(fun[[#This Row],[FireplaceQu]]="Fa",2,0))))</f>
        <v>0</v>
      </c>
      <c r="BW852" t="s">
        <v>134</v>
      </c>
      <c r="BX852">
        <v>2003</v>
      </c>
      <c r="BY852" t="s">
        <v>183</v>
      </c>
      <c r="BZ852">
        <v>2</v>
      </c>
      <c r="CA852">
        <v>420</v>
      </c>
      <c r="CB852" t="s">
        <v>124</v>
      </c>
      <c r="CC852">
        <f>IF(fun[[#This Row],[GarageQual]]="Ex",5,IF(fun[[#This Row],[GarageQual]]="Gd",4,IF(fun[[#This Row],[GarageQual]]="TA",3,IF(fun[[#This Row],[GarageQual]]="Fa",2,IF(fun[[#This Row],[GarageQual]]="Po",1,0)))))</f>
        <v>3</v>
      </c>
      <c r="CD852" t="s">
        <v>124</v>
      </c>
      <c r="CE852">
        <f>IF(fun[[#This Row],[GarageCond]]="Ex",5,IF(fun[[#This Row],[GarageCond]]="Gd",4,IF(fun[[#This Row],[GarageCond]]="TA",3,IF(fun[[#This Row],[GarageCond]]="Fa",2,IF(fun[[#This Row],[GarageCond]]="Po",1,0)))))</f>
        <v>3</v>
      </c>
      <c r="CF852" t="s">
        <v>131</v>
      </c>
      <c r="CG852">
        <v>140</v>
      </c>
      <c r="CH852">
        <v>0</v>
      </c>
      <c r="CI852">
        <v>0</v>
      </c>
      <c r="CJ852">
        <v>0</v>
      </c>
      <c r="CK852">
        <v>0</v>
      </c>
      <c r="CL852">
        <f>(0.5*fun[[#This Row],[WoodDeckSF]])+fun[[#This Row],[OpenPorchSF]]+(2*fun[[#This Row],[EnclosedPorch]])+(1.5*fun[[#This Row],[3SsnPorch]])+fun[[#This Row],[ScreenPorch]]</f>
        <v>70</v>
      </c>
      <c r="CM852">
        <v>0</v>
      </c>
      <c r="CN852" t="s">
        <v>109</v>
      </c>
      <c r="CO852">
        <f>IF(fun[[#This Row],[PoolQC]]="Ex",5,IF(fun[[#This Row],[PoolQC]]="Gd",4,IF(fun[[#This Row],[PoolQC]]="TA",3,IF(fun[[#This Row],[PoolQC]]="Fa",2,IF(fun[[#This Row],[PoolQC]]="Po",1,0)))))</f>
        <v>0</v>
      </c>
      <c r="CP852" t="s">
        <v>109</v>
      </c>
      <c r="CQ852" t="s">
        <v>109</v>
      </c>
      <c r="CR852">
        <v>0</v>
      </c>
      <c r="CS852">
        <v>11</v>
      </c>
      <c r="CT852">
        <v>2007</v>
      </c>
      <c r="CU852" t="s">
        <v>136</v>
      </c>
      <c r="CV852" t="s">
        <v>137</v>
      </c>
      <c r="CW852">
        <f>COUNTIF(fun[[#This Row],[Id]:[SaleCondition]],0)</f>
        <v>18</v>
      </c>
      <c r="CX852">
        <f>COUNTIF(fun[[#This Row],[Id]:[SaleCondition]],"NA")</f>
        <v>5</v>
      </c>
      <c r="CY85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852">
        <f>fun[NUM_ExCond]+fun[NUM_BsmtCond]+fun[NUM_GarCond]</f>
        <v>9</v>
      </c>
      <c r="DA8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8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852">
        <v>131500</v>
      </c>
    </row>
    <row r="853" spans="1:107" x14ac:dyDescent="0.25">
      <c r="A853">
        <v>852</v>
      </c>
      <c r="B853">
        <v>120</v>
      </c>
      <c r="C853" t="s">
        <v>107</v>
      </c>
      <c r="D853">
        <f>IF(fun[[#This Row],[MSZoning]]="RL",1,0)</f>
        <v>1</v>
      </c>
      <c r="E853">
        <f>IF(fun[[#This Row],[rl]]="RM",1,0)</f>
        <v>0</v>
      </c>
      <c r="F853">
        <f>IF(fun[[#This Row],[rm]]="RH",1,0)</f>
        <v>0</v>
      </c>
      <c r="G853">
        <f>IF(fun[[#This Row],[rh]]="C (all)",1,0)</f>
        <v>0</v>
      </c>
      <c r="H853" t="s">
        <v>109</v>
      </c>
      <c r="I853">
        <f>IF(fun[[#This Row],[LotFrontage]]="NA",0,fun[[#This Row],[LotFrontage]])</f>
        <v>0</v>
      </c>
      <c r="J853">
        <v>3196</v>
      </c>
      <c r="K853" t="s">
        <v>108</v>
      </c>
      <c r="L853" t="s">
        <v>109</v>
      </c>
      <c r="M853" t="s">
        <v>110</v>
      </c>
      <c r="N853" t="s">
        <v>111</v>
      </c>
      <c r="O853" t="s">
        <v>112</v>
      </c>
      <c r="P853" t="s">
        <v>113</v>
      </c>
      <c r="Q853" t="s">
        <v>114</v>
      </c>
      <c r="R853" t="s">
        <v>253</v>
      </c>
      <c r="S853" t="s">
        <v>116</v>
      </c>
      <c r="T853" t="s">
        <v>116</v>
      </c>
      <c r="U853" t="s">
        <v>205</v>
      </c>
      <c r="V853" t="s">
        <v>141</v>
      </c>
      <c r="W853">
        <v>8</v>
      </c>
      <c r="X853">
        <v>5</v>
      </c>
      <c r="Y853">
        <v>2003</v>
      </c>
      <c r="Z853">
        <v>2003</v>
      </c>
      <c r="AA853" t="s">
        <v>119</v>
      </c>
      <c r="AB853" t="s">
        <v>120</v>
      </c>
      <c r="AC853" t="s">
        <v>121</v>
      </c>
      <c r="AD853" t="s">
        <v>121</v>
      </c>
      <c r="AE853" t="s">
        <v>122</v>
      </c>
      <c r="AF853">
        <v>40</v>
      </c>
      <c r="AG853" t="s">
        <v>123</v>
      </c>
      <c r="AH853">
        <f>IF(fun[[#This Row],[ExterQual]]="Ex",5,IF(fun[[#This Row],[ExterQual]]="Gd",4,IF(fun[[#This Row],[ExterQual]]="TA",3,IF(fun[[#This Row],[ExterQual]]="Fa",2,1))))</f>
        <v>4</v>
      </c>
      <c r="AI853" t="s">
        <v>124</v>
      </c>
      <c r="AJ853">
        <f>IF(fun[[#This Row],[ExterCond]]="Ex",5,IF(fun[[#This Row],[ExterCond]]="Gd",4,IF(fun[[#This Row],[ExterCond]]="TA",3,IF(fun[[#This Row],[ExterCond]]="Fa",2,1))))</f>
        <v>3</v>
      </c>
      <c r="AK853" t="s">
        <v>125</v>
      </c>
      <c r="AL853" t="s">
        <v>123</v>
      </c>
      <c r="AM853">
        <f>IF(fun[[#This Row],[BsmtQual]]="Ex",5,IF(fun[[#This Row],[BsmtQual]]="Gd",4,IF(fun[[#This Row],[BsmtQual]]="TA",3,IF(fun[[#This Row],[BsmtQual]]="Fa",2,IF(fun[[#This Row],[BsmtQual]]="Po",1,0)))))</f>
        <v>4</v>
      </c>
      <c r="AN853" t="s">
        <v>124</v>
      </c>
      <c r="AO853">
        <f>IF(fun[[#This Row],[BsmtCond]]="Ex",5,IF(fun[[#This Row],[BsmtCond]]="Gd",4,IF(fun[[#This Row],[BsmtCond]]="TA",3,IF(fun[[#This Row],[BsmtCond]]="Fa",2,IF(fun[[#This Row],[BsmtCond]]="Po",1,0)))))</f>
        <v>3</v>
      </c>
      <c r="AP853" t="s">
        <v>123</v>
      </c>
      <c r="AQ853">
        <f>IF(fun[[#This Row],[BsmtExposure]]="Gd",3,IF(fun[[#This Row],[BsmtExposure]]="Av",2,IF(fun[[#This Row],[BsmtExposure]]="Mn",1,0)))</f>
        <v>3</v>
      </c>
      <c r="AR853" t="s">
        <v>128</v>
      </c>
      <c r="AS853">
        <v>0</v>
      </c>
      <c r="AT853" t="s">
        <v>128</v>
      </c>
      <c r="AU853">
        <v>0</v>
      </c>
      <c r="AV853">
        <v>1273</v>
      </c>
      <c r="AW853">
        <v>1273</v>
      </c>
      <c r="AX853" t="s">
        <v>129</v>
      </c>
      <c r="AY853" t="s">
        <v>130</v>
      </c>
      <c r="AZ853">
        <f>IF(fun[[#This Row],[HeatingQC]]="Ex",5,IF(fun[[#This Row],[HeatingQC]]="Gd",4,IF(fun[[#This Row],[HeatingQC]]="TA",3,IF(fun[[#This Row],[HeatingQC]]="Fa",2,IF(fun[[#This Row],[HeatingQC]]="Po",1,0)))))</f>
        <v>5</v>
      </c>
      <c r="BA853" t="s">
        <v>131</v>
      </c>
      <c r="BB853" t="s">
        <v>132</v>
      </c>
      <c r="BC853">
        <v>1456</v>
      </c>
      <c r="BD853">
        <v>0</v>
      </c>
      <c r="BE853">
        <v>0</v>
      </c>
      <c r="BF853">
        <v>1456</v>
      </c>
      <c r="BG853">
        <f>LOG(fun[[#This Row],[GrLivArea]])</f>
        <v>3.1631613749770184</v>
      </c>
      <c r="BH853">
        <v>0</v>
      </c>
      <c r="BI853">
        <v>0</v>
      </c>
      <c r="BJ853">
        <f>fun[[#This Row],[BsmtFullBath]]+(0.5*fun[[#This Row],[BsmtHalfBath]])</f>
        <v>0</v>
      </c>
      <c r="BK853">
        <v>2</v>
      </c>
      <c r="BL853">
        <v>0</v>
      </c>
      <c r="BM853">
        <f>fun[[#This Row],[HalfBath]]+fun[[#This Row],[TOTBaseBath]]+fun[[#This Row],[FullBath]]</f>
        <v>2</v>
      </c>
      <c r="BN853">
        <v>2</v>
      </c>
      <c r="BO853">
        <v>1</v>
      </c>
      <c r="BP853" t="s">
        <v>123</v>
      </c>
      <c r="BQ853">
        <f>IF(fun[[#This Row],[KitchenQual]]="Ex",5,IF(fun[[#This Row],[KitchenQual]]="Gd",4,IF(fun[[#This Row],[KitchenQual]]="TA",3,IF(fun[[#This Row],[KitchenQual]]="Fa",2,0))))</f>
        <v>4</v>
      </c>
      <c r="BR853">
        <v>7</v>
      </c>
      <c r="BS853" t="s">
        <v>133</v>
      </c>
      <c r="BT853">
        <v>1</v>
      </c>
      <c r="BU853" t="s">
        <v>124</v>
      </c>
      <c r="BV853">
        <f>IF(fun[[#This Row],[FireplaceQu]]="Ex",5,IF(fun[[#This Row],[FireplaceQu]]="Gd",4,IF(fun[[#This Row],[FireplaceQu]]="TA",3,IF(fun[[#This Row],[FireplaceQu]]="Fa",2,0))))</f>
        <v>3</v>
      </c>
      <c r="BW853" t="s">
        <v>134</v>
      </c>
      <c r="BX853">
        <v>2003</v>
      </c>
      <c r="BY853" t="s">
        <v>183</v>
      </c>
      <c r="BZ853">
        <v>2</v>
      </c>
      <c r="CA853">
        <v>400</v>
      </c>
      <c r="CB853" t="s">
        <v>124</v>
      </c>
      <c r="CC853">
        <f>IF(fun[[#This Row],[GarageQual]]="Ex",5,IF(fun[[#This Row],[GarageQual]]="Gd",4,IF(fun[[#This Row],[GarageQual]]="TA",3,IF(fun[[#This Row],[GarageQual]]="Fa",2,IF(fun[[#This Row],[GarageQual]]="Po",1,0)))))</f>
        <v>3</v>
      </c>
      <c r="CD853" t="s">
        <v>124</v>
      </c>
      <c r="CE853">
        <f>IF(fun[[#This Row],[GarageCond]]="Ex",5,IF(fun[[#This Row],[GarageCond]]="Gd",4,IF(fun[[#This Row],[GarageCond]]="TA",3,IF(fun[[#This Row],[GarageCond]]="Fa",2,IF(fun[[#This Row],[GarageCond]]="Po",1,0)))))</f>
        <v>3</v>
      </c>
      <c r="CF853" t="s">
        <v>131</v>
      </c>
      <c r="CG853">
        <v>143</v>
      </c>
      <c r="CH853">
        <v>20</v>
      </c>
      <c r="CI853">
        <v>0</v>
      </c>
      <c r="CJ853">
        <v>0</v>
      </c>
      <c r="CK853">
        <v>0</v>
      </c>
      <c r="CL853">
        <f>(0.5*fun[[#This Row],[WoodDeckSF]])+fun[[#This Row],[OpenPorchSF]]+(2*fun[[#This Row],[EnclosedPorch]])+(1.5*fun[[#This Row],[3SsnPorch]])+fun[[#This Row],[ScreenPorch]]</f>
        <v>91.5</v>
      </c>
      <c r="CM853">
        <v>0</v>
      </c>
      <c r="CN853" t="s">
        <v>109</v>
      </c>
      <c r="CO853">
        <f>IF(fun[[#This Row],[PoolQC]]="Ex",5,IF(fun[[#This Row],[PoolQC]]="Gd",4,IF(fun[[#This Row],[PoolQC]]="TA",3,IF(fun[[#This Row],[PoolQC]]="Fa",2,IF(fun[[#This Row],[PoolQC]]="Po",1,0)))))</f>
        <v>0</v>
      </c>
      <c r="CP853" t="s">
        <v>109</v>
      </c>
      <c r="CQ853" t="s">
        <v>109</v>
      </c>
      <c r="CR853">
        <v>0</v>
      </c>
      <c r="CS853">
        <v>5</v>
      </c>
      <c r="CT853">
        <v>2006</v>
      </c>
      <c r="CU853" t="s">
        <v>136</v>
      </c>
      <c r="CV853" t="s">
        <v>137</v>
      </c>
      <c r="CW853">
        <f>COUNTIF(fun[[#This Row],[Id]:[SaleCondition]],0)</f>
        <v>18</v>
      </c>
      <c r="CX853">
        <f>COUNTIF(fun[[#This Row],[Id]:[SaleCondition]],"NA")</f>
        <v>5</v>
      </c>
      <c r="CY853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853">
        <f>fun[NUM_ExCond]+fun[NUM_BsmtCond]+fun[NUM_GarCond]</f>
        <v>9</v>
      </c>
      <c r="DA8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8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853">
        <v>215000</v>
      </c>
    </row>
    <row r="854" spans="1:107" x14ac:dyDescent="0.25">
      <c r="A854">
        <v>853</v>
      </c>
      <c r="B854">
        <v>75</v>
      </c>
      <c r="C854" t="s">
        <v>107</v>
      </c>
      <c r="D854">
        <f>IF(fun[[#This Row],[MSZoning]]="RL",1,0)</f>
        <v>1</v>
      </c>
      <c r="E854">
        <f>IF(fun[[#This Row],[rl]]="RM",1,0)</f>
        <v>0</v>
      </c>
      <c r="F854">
        <f>IF(fun[[#This Row],[rm]]="RH",1,0)</f>
        <v>0</v>
      </c>
      <c r="G854">
        <f>IF(fun[[#This Row],[rh]]="C (all)",1,0)</f>
        <v>0</v>
      </c>
      <c r="H854">
        <v>53</v>
      </c>
      <c r="I854">
        <f>IF(fun[[#This Row],[LotFrontage]]="NA",0,fun[[#This Row],[LotFrontage]])</f>
        <v>53</v>
      </c>
      <c r="J854">
        <v>7128</v>
      </c>
      <c r="K854" t="s">
        <v>108</v>
      </c>
      <c r="L854" t="s">
        <v>109</v>
      </c>
      <c r="M854" t="s">
        <v>110</v>
      </c>
      <c r="N854" t="s">
        <v>111</v>
      </c>
      <c r="O854" t="s">
        <v>112</v>
      </c>
      <c r="P854" t="s">
        <v>113</v>
      </c>
      <c r="Q854" t="s">
        <v>114</v>
      </c>
      <c r="R854" t="s">
        <v>149</v>
      </c>
      <c r="S854" t="s">
        <v>116</v>
      </c>
      <c r="T854" t="s">
        <v>116</v>
      </c>
      <c r="U854" t="s">
        <v>117</v>
      </c>
      <c r="V854" t="s">
        <v>227</v>
      </c>
      <c r="W854">
        <v>7</v>
      </c>
      <c r="X854">
        <v>5</v>
      </c>
      <c r="Y854">
        <v>1941</v>
      </c>
      <c r="Z854">
        <v>1950</v>
      </c>
      <c r="AA854" t="s">
        <v>119</v>
      </c>
      <c r="AB854" t="s">
        <v>120</v>
      </c>
      <c r="AC854" t="s">
        <v>142</v>
      </c>
      <c r="AD854" t="s">
        <v>142</v>
      </c>
      <c r="AE854" t="s">
        <v>143</v>
      </c>
      <c r="AF854">
        <v>0</v>
      </c>
      <c r="AG854" t="s">
        <v>124</v>
      </c>
      <c r="AH854">
        <f>IF(fun[[#This Row],[ExterQual]]="Ex",5,IF(fun[[#This Row],[ExterQual]]="Gd",4,IF(fun[[#This Row],[ExterQual]]="TA",3,IF(fun[[#This Row],[ExterQual]]="Fa",2,1))))</f>
        <v>3</v>
      </c>
      <c r="AI854" t="s">
        <v>123</v>
      </c>
      <c r="AJ854">
        <f>IF(fun[[#This Row],[ExterCond]]="Ex",5,IF(fun[[#This Row],[ExterCond]]="Gd",4,IF(fun[[#This Row],[ExterCond]]="TA",3,IF(fun[[#This Row],[ExterCond]]="Fa",2,1))))</f>
        <v>4</v>
      </c>
      <c r="AK854" t="s">
        <v>144</v>
      </c>
      <c r="AL854" t="s">
        <v>124</v>
      </c>
      <c r="AM854">
        <f>IF(fun[[#This Row],[BsmtQual]]="Ex",5,IF(fun[[#This Row],[BsmtQual]]="Gd",4,IF(fun[[#This Row],[BsmtQual]]="TA",3,IF(fun[[#This Row],[BsmtQual]]="Fa",2,IF(fun[[#This Row],[BsmtQual]]="Po",1,0)))))</f>
        <v>3</v>
      </c>
      <c r="AN854" t="s">
        <v>124</v>
      </c>
      <c r="AO854">
        <f>IF(fun[[#This Row],[BsmtCond]]="Ex",5,IF(fun[[#This Row],[BsmtCond]]="Gd",4,IF(fun[[#This Row],[BsmtCond]]="TA",3,IF(fun[[#This Row],[BsmtCond]]="Fa",2,IF(fun[[#This Row],[BsmtCond]]="Po",1,0)))))</f>
        <v>3</v>
      </c>
      <c r="AP854" t="s">
        <v>126</v>
      </c>
      <c r="AQ854">
        <f>IF(fun[[#This Row],[BsmtExposure]]="Gd",3,IF(fun[[#This Row],[BsmtExposure]]="Av",2,IF(fun[[#This Row],[BsmtExposure]]="Mn",1,0)))</f>
        <v>0</v>
      </c>
      <c r="AR854" t="s">
        <v>179</v>
      </c>
      <c r="AS854">
        <v>364</v>
      </c>
      <c r="AT854" t="s">
        <v>128</v>
      </c>
      <c r="AU854">
        <v>0</v>
      </c>
      <c r="AV854">
        <v>554</v>
      </c>
      <c r="AW854">
        <v>918</v>
      </c>
      <c r="AX854" t="s">
        <v>129</v>
      </c>
      <c r="AY854" t="s">
        <v>123</v>
      </c>
      <c r="AZ854">
        <f>IF(fun[[#This Row],[HeatingQC]]="Ex",5,IF(fun[[#This Row],[HeatingQC]]="Gd",4,IF(fun[[#This Row],[HeatingQC]]="TA",3,IF(fun[[#This Row],[HeatingQC]]="Fa",2,IF(fun[[#This Row],[HeatingQC]]="Po",1,0)))))</f>
        <v>4</v>
      </c>
      <c r="BA854" t="s">
        <v>131</v>
      </c>
      <c r="BB854" t="s">
        <v>132</v>
      </c>
      <c r="BC854">
        <v>918</v>
      </c>
      <c r="BD854">
        <v>728</v>
      </c>
      <c r="BE854">
        <v>0</v>
      </c>
      <c r="BF854">
        <v>1646</v>
      </c>
      <c r="BG854">
        <f>LOG(fun[[#This Row],[GrLivArea]])</f>
        <v>3.2164298308762511</v>
      </c>
      <c r="BH854">
        <v>0</v>
      </c>
      <c r="BI854">
        <v>0</v>
      </c>
      <c r="BJ854">
        <f>fun[[#This Row],[BsmtFullBath]]+(0.5*fun[[#This Row],[BsmtHalfBath]])</f>
        <v>0</v>
      </c>
      <c r="BK854">
        <v>2</v>
      </c>
      <c r="BL854">
        <v>0</v>
      </c>
      <c r="BM854">
        <f>fun[[#This Row],[HalfBath]]+fun[[#This Row],[TOTBaseBath]]+fun[[#This Row],[FullBath]]</f>
        <v>2</v>
      </c>
      <c r="BN854">
        <v>4</v>
      </c>
      <c r="BO854">
        <v>1</v>
      </c>
      <c r="BP854" t="s">
        <v>124</v>
      </c>
      <c r="BQ854">
        <f>IF(fun[[#This Row],[KitchenQual]]="Ex",5,IF(fun[[#This Row],[KitchenQual]]="Gd",4,IF(fun[[#This Row],[KitchenQual]]="TA",3,IF(fun[[#This Row],[KitchenQual]]="Fa",2,0))))</f>
        <v>3</v>
      </c>
      <c r="BR854">
        <v>7</v>
      </c>
      <c r="BS854" t="s">
        <v>133</v>
      </c>
      <c r="BT854">
        <v>2</v>
      </c>
      <c r="BU854" t="s">
        <v>123</v>
      </c>
      <c r="BV854">
        <f>IF(fun[[#This Row],[FireplaceQu]]="Ex",5,IF(fun[[#This Row],[FireplaceQu]]="Gd",4,IF(fun[[#This Row],[FireplaceQu]]="TA",3,IF(fun[[#This Row],[FireplaceQu]]="Fa",2,0))))</f>
        <v>4</v>
      </c>
      <c r="BW854" t="s">
        <v>153</v>
      </c>
      <c r="BX854">
        <v>1941</v>
      </c>
      <c r="BY854" t="s">
        <v>128</v>
      </c>
      <c r="BZ854">
        <v>1</v>
      </c>
      <c r="CA854">
        <v>240</v>
      </c>
      <c r="CB854" t="s">
        <v>124</v>
      </c>
      <c r="CC854">
        <f>IF(fun[[#This Row],[GarageQual]]="Ex",5,IF(fun[[#This Row],[GarageQual]]="Gd",4,IF(fun[[#This Row],[GarageQual]]="TA",3,IF(fun[[#This Row],[GarageQual]]="Fa",2,IF(fun[[#This Row],[GarageQual]]="Po",1,0)))))</f>
        <v>3</v>
      </c>
      <c r="CD854" t="s">
        <v>124</v>
      </c>
      <c r="CE854">
        <f>IF(fun[[#This Row],[GarageCond]]="Ex",5,IF(fun[[#This Row],[GarageCond]]="Gd",4,IF(fun[[#This Row],[GarageCond]]="TA",3,IF(fun[[#This Row],[GarageCond]]="Fa",2,IF(fun[[#This Row],[GarageCond]]="Po",1,0)))))</f>
        <v>3</v>
      </c>
      <c r="CF854" t="s">
        <v>131</v>
      </c>
      <c r="CG854">
        <v>0</v>
      </c>
      <c r="CH854">
        <v>0</v>
      </c>
      <c r="CI854">
        <v>0</v>
      </c>
      <c r="CJ854">
        <v>0</v>
      </c>
      <c r="CK854">
        <v>126</v>
      </c>
      <c r="CL854">
        <f>(0.5*fun[[#This Row],[WoodDeckSF]])+fun[[#This Row],[OpenPorchSF]]+(2*fun[[#This Row],[EnclosedPorch]])+(1.5*fun[[#This Row],[3SsnPorch]])+fun[[#This Row],[ScreenPorch]]</f>
        <v>126</v>
      </c>
      <c r="CM854">
        <v>0</v>
      </c>
      <c r="CN854" t="s">
        <v>109</v>
      </c>
      <c r="CO854">
        <f>IF(fun[[#This Row],[PoolQC]]="Ex",5,IF(fun[[#This Row],[PoolQC]]="Gd",4,IF(fun[[#This Row],[PoolQC]]="TA",3,IF(fun[[#This Row],[PoolQC]]="Fa",2,IF(fun[[#This Row],[PoolQC]]="Po",1,0)))))</f>
        <v>0</v>
      </c>
      <c r="CP854" t="s">
        <v>160</v>
      </c>
      <c r="CQ854" t="s">
        <v>109</v>
      </c>
      <c r="CR854">
        <v>0</v>
      </c>
      <c r="CS854">
        <v>8</v>
      </c>
      <c r="CT854">
        <v>2007</v>
      </c>
      <c r="CU854" t="s">
        <v>136</v>
      </c>
      <c r="CV854" t="s">
        <v>137</v>
      </c>
      <c r="CW854">
        <f>COUNTIF(fun[[#This Row],[Id]:[SaleCondition]],0)</f>
        <v>18</v>
      </c>
      <c r="CX854">
        <f>COUNTIF(fun[[#This Row],[Id]:[SaleCondition]],"NA")</f>
        <v>3</v>
      </c>
      <c r="CY854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854">
        <f>fun[NUM_ExCond]+fun[NUM_BsmtCond]+fun[NUM_GarCond]</f>
        <v>10</v>
      </c>
      <c r="DA8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8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63.25</v>
      </c>
      <c r="DC854">
        <v>164000</v>
      </c>
    </row>
    <row r="855" spans="1:107" x14ac:dyDescent="0.25">
      <c r="A855">
        <v>854</v>
      </c>
      <c r="B855">
        <v>80</v>
      </c>
      <c r="C855" t="s">
        <v>107</v>
      </c>
      <c r="D855">
        <f>IF(fun[[#This Row],[MSZoning]]="RL",1,0)</f>
        <v>1</v>
      </c>
      <c r="E855">
        <f>IF(fun[[#This Row],[rl]]="RM",1,0)</f>
        <v>0</v>
      </c>
      <c r="F855">
        <f>IF(fun[[#This Row],[rm]]="RH",1,0)</f>
        <v>0</v>
      </c>
      <c r="G855">
        <f>IF(fun[[#This Row],[rh]]="C (all)",1,0)</f>
        <v>0</v>
      </c>
      <c r="H855" t="s">
        <v>109</v>
      </c>
      <c r="I855">
        <f>IF(fun[[#This Row],[LotFrontage]]="NA",0,fun[[#This Row],[LotFrontage]])</f>
        <v>0</v>
      </c>
      <c r="J855">
        <v>12095</v>
      </c>
      <c r="K855" t="s">
        <v>108</v>
      </c>
      <c r="L855" t="s">
        <v>109</v>
      </c>
      <c r="M855" t="s">
        <v>146</v>
      </c>
      <c r="N855" t="s">
        <v>111</v>
      </c>
      <c r="O855" t="s">
        <v>112</v>
      </c>
      <c r="P855" t="s">
        <v>148</v>
      </c>
      <c r="Q855" t="s">
        <v>114</v>
      </c>
      <c r="R855" t="s">
        <v>188</v>
      </c>
      <c r="S855" t="s">
        <v>116</v>
      </c>
      <c r="T855" t="s">
        <v>116</v>
      </c>
      <c r="U855" t="s">
        <v>117</v>
      </c>
      <c r="V855" t="s">
        <v>223</v>
      </c>
      <c r="W855">
        <v>6</v>
      </c>
      <c r="X855">
        <v>6</v>
      </c>
      <c r="Y855">
        <v>1964</v>
      </c>
      <c r="Z855">
        <v>1964</v>
      </c>
      <c r="AA855" t="s">
        <v>119</v>
      </c>
      <c r="AB855" t="s">
        <v>120</v>
      </c>
      <c r="AC855" t="s">
        <v>142</v>
      </c>
      <c r="AD855" t="s">
        <v>166</v>
      </c>
      <c r="AE855" t="s">
        <v>122</v>
      </c>
      <c r="AF855">
        <v>115</v>
      </c>
      <c r="AG855" t="s">
        <v>124</v>
      </c>
      <c r="AH855">
        <f>IF(fun[[#This Row],[ExterQual]]="Ex",5,IF(fun[[#This Row],[ExterQual]]="Gd",4,IF(fun[[#This Row],[ExterQual]]="TA",3,IF(fun[[#This Row],[ExterQual]]="Fa",2,1))))</f>
        <v>3</v>
      </c>
      <c r="AI855" t="s">
        <v>123</v>
      </c>
      <c r="AJ855">
        <f>IF(fun[[#This Row],[ExterCond]]="Ex",5,IF(fun[[#This Row],[ExterCond]]="Gd",4,IF(fun[[#This Row],[ExterCond]]="TA",3,IF(fun[[#This Row],[ExterCond]]="Fa",2,1))))</f>
        <v>4</v>
      </c>
      <c r="AK855" t="s">
        <v>144</v>
      </c>
      <c r="AL855" t="s">
        <v>124</v>
      </c>
      <c r="AM855">
        <f>IF(fun[[#This Row],[BsmtQual]]="Ex",5,IF(fun[[#This Row],[BsmtQual]]="Gd",4,IF(fun[[#This Row],[BsmtQual]]="TA",3,IF(fun[[#This Row],[BsmtQual]]="Fa",2,IF(fun[[#This Row],[BsmtQual]]="Po",1,0)))))</f>
        <v>3</v>
      </c>
      <c r="AN855" t="s">
        <v>124</v>
      </c>
      <c r="AO855">
        <f>IF(fun[[#This Row],[BsmtCond]]="Ex",5,IF(fun[[#This Row],[BsmtCond]]="Gd",4,IF(fun[[#This Row],[BsmtCond]]="TA",3,IF(fun[[#This Row],[BsmtCond]]="Fa",2,IF(fun[[#This Row],[BsmtCond]]="Po",1,0)))))</f>
        <v>3</v>
      </c>
      <c r="AP855" t="s">
        <v>123</v>
      </c>
      <c r="AQ855">
        <f>IF(fun[[#This Row],[BsmtExposure]]="Gd",3,IF(fun[[#This Row],[BsmtExposure]]="Av",2,IF(fun[[#This Row],[BsmtExposure]]="Mn",1,0)))</f>
        <v>3</v>
      </c>
      <c r="AR855" t="s">
        <v>179</v>
      </c>
      <c r="AS855">
        <v>564</v>
      </c>
      <c r="AT855" t="s">
        <v>128</v>
      </c>
      <c r="AU855">
        <v>0</v>
      </c>
      <c r="AV855">
        <v>563</v>
      </c>
      <c r="AW855">
        <v>1127</v>
      </c>
      <c r="AX855" t="s">
        <v>129</v>
      </c>
      <c r="AY855" t="s">
        <v>124</v>
      </c>
      <c r="AZ855">
        <f>IF(fun[[#This Row],[HeatingQC]]="Ex",5,IF(fun[[#This Row],[HeatingQC]]="Gd",4,IF(fun[[#This Row],[HeatingQC]]="TA",3,IF(fun[[#This Row],[HeatingQC]]="Fa",2,IF(fun[[#This Row],[HeatingQC]]="Po",1,0)))))</f>
        <v>3</v>
      </c>
      <c r="BA855" t="s">
        <v>131</v>
      </c>
      <c r="BB855" t="s">
        <v>132</v>
      </c>
      <c r="BC855">
        <v>1445</v>
      </c>
      <c r="BD855">
        <v>0</v>
      </c>
      <c r="BE855">
        <v>0</v>
      </c>
      <c r="BF855">
        <v>1445</v>
      </c>
      <c r="BG855">
        <f>LOG(fun[[#This Row],[GrLivArea]])</f>
        <v>3.1598678470925665</v>
      </c>
      <c r="BH855">
        <v>0</v>
      </c>
      <c r="BI855">
        <v>0</v>
      </c>
      <c r="BJ855">
        <f>fun[[#This Row],[BsmtFullBath]]+(0.5*fun[[#This Row],[BsmtHalfBath]])</f>
        <v>0</v>
      </c>
      <c r="BK855">
        <v>1</v>
      </c>
      <c r="BL855">
        <v>1</v>
      </c>
      <c r="BM855">
        <f>fun[[#This Row],[HalfBath]]+fun[[#This Row],[TOTBaseBath]]+fun[[#This Row],[FullBath]]</f>
        <v>2</v>
      </c>
      <c r="BN855">
        <v>3</v>
      </c>
      <c r="BO855">
        <v>1</v>
      </c>
      <c r="BP855" t="s">
        <v>124</v>
      </c>
      <c r="BQ855">
        <f>IF(fun[[#This Row],[KitchenQual]]="Ex",5,IF(fun[[#This Row],[KitchenQual]]="Gd",4,IF(fun[[#This Row],[KitchenQual]]="TA",3,IF(fun[[#This Row],[KitchenQual]]="Fa",2,0))))</f>
        <v>3</v>
      </c>
      <c r="BR855">
        <v>7</v>
      </c>
      <c r="BS855" t="s">
        <v>133</v>
      </c>
      <c r="BT855">
        <v>1</v>
      </c>
      <c r="BU855" t="s">
        <v>173</v>
      </c>
      <c r="BV855">
        <f>IF(fun[[#This Row],[FireplaceQu]]="Ex",5,IF(fun[[#This Row],[FireplaceQu]]="Gd",4,IF(fun[[#This Row],[FireplaceQu]]="TA",3,IF(fun[[#This Row],[FireplaceQu]]="Fa",2,0))))</f>
        <v>2</v>
      </c>
      <c r="BW855" t="s">
        <v>134</v>
      </c>
      <c r="BX855">
        <v>1964</v>
      </c>
      <c r="BY855" t="s">
        <v>135</v>
      </c>
      <c r="BZ855">
        <v>2</v>
      </c>
      <c r="CA855">
        <v>645</v>
      </c>
      <c r="CB855" t="s">
        <v>124</v>
      </c>
      <c r="CC855">
        <f>IF(fun[[#This Row],[GarageQual]]="Ex",5,IF(fun[[#This Row],[GarageQual]]="Gd",4,IF(fun[[#This Row],[GarageQual]]="TA",3,IF(fun[[#This Row],[GarageQual]]="Fa",2,IF(fun[[#This Row],[GarageQual]]="Po",1,0)))))</f>
        <v>3</v>
      </c>
      <c r="CD855" t="s">
        <v>124</v>
      </c>
      <c r="CE855">
        <f>IF(fun[[#This Row],[GarageCond]]="Ex",5,IF(fun[[#This Row],[GarageCond]]="Gd",4,IF(fun[[#This Row],[GarageCond]]="TA",3,IF(fun[[#This Row],[GarageCond]]="Fa",2,IF(fun[[#This Row],[GarageCond]]="Po",1,0)))))</f>
        <v>3</v>
      </c>
      <c r="CF855" t="s">
        <v>131</v>
      </c>
      <c r="CG855">
        <v>180</v>
      </c>
      <c r="CH855">
        <v>0</v>
      </c>
      <c r="CI855">
        <v>0</v>
      </c>
      <c r="CJ855">
        <v>0</v>
      </c>
      <c r="CK855">
        <v>0</v>
      </c>
      <c r="CL855">
        <f>(0.5*fun[[#This Row],[WoodDeckSF]])+fun[[#This Row],[OpenPorchSF]]+(2*fun[[#This Row],[EnclosedPorch]])+(1.5*fun[[#This Row],[3SsnPorch]])+fun[[#This Row],[ScreenPorch]]</f>
        <v>90</v>
      </c>
      <c r="CM855">
        <v>0</v>
      </c>
      <c r="CN855" t="s">
        <v>109</v>
      </c>
      <c r="CO855">
        <f>IF(fun[[#This Row],[PoolQC]]="Ex",5,IF(fun[[#This Row],[PoolQC]]="Gd",4,IF(fun[[#This Row],[PoolQC]]="TA",3,IF(fun[[#This Row],[PoolQC]]="Fa",2,IF(fun[[#This Row],[PoolQC]]="Po",1,0)))))</f>
        <v>0</v>
      </c>
      <c r="CP855" t="s">
        <v>160</v>
      </c>
      <c r="CQ855" t="s">
        <v>109</v>
      </c>
      <c r="CR855">
        <v>0</v>
      </c>
      <c r="CS855">
        <v>8</v>
      </c>
      <c r="CT855">
        <v>2009</v>
      </c>
      <c r="CU855" t="s">
        <v>136</v>
      </c>
      <c r="CV855" t="s">
        <v>137</v>
      </c>
      <c r="CW855">
        <f>COUNTIF(fun[[#This Row],[Id]:[SaleCondition]],0)</f>
        <v>17</v>
      </c>
      <c r="CX855">
        <f>COUNTIF(fun[[#This Row],[Id]:[SaleCondition]],"NA")</f>
        <v>4</v>
      </c>
      <c r="CY855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855">
        <f>fun[NUM_ExCond]+fun[NUM_BsmtCond]+fun[NUM_GarCond]</f>
        <v>10</v>
      </c>
      <c r="DA8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8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63.5</v>
      </c>
      <c r="DC855">
        <v>158000</v>
      </c>
    </row>
    <row r="856" spans="1:107" x14ac:dyDescent="0.25">
      <c r="A856">
        <v>855</v>
      </c>
      <c r="B856">
        <v>20</v>
      </c>
      <c r="C856" t="s">
        <v>107</v>
      </c>
      <c r="D856">
        <f>IF(fun[[#This Row],[MSZoning]]="RL",1,0)</f>
        <v>1</v>
      </c>
      <c r="E856">
        <f>IF(fun[[#This Row],[rl]]="RM",1,0)</f>
        <v>0</v>
      </c>
      <c r="F856">
        <f>IF(fun[[#This Row],[rm]]="RH",1,0)</f>
        <v>0</v>
      </c>
      <c r="G856">
        <f>IF(fun[[#This Row],[rh]]="C (all)",1,0)</f>
        <v>0</v>
      </c>
      <c r="H856">
        <v>102</v>
      </c>
      <c r="I856">
        <f>IF(fun[[#This Row],[LotFrontage]]="NA",0,fun[[#This Row],[LotFrontage]])</f>
        <v>102</v>
      </c>
      <c r="J856">
        <v>17920</v>
      </c>
      <c r="K856" t="s">
        <v>108</v>
      </c>
      <c r="L856" t="s">
        <v>109</v>
      </c>
      <c r="M856" t="s">
        <v>110</v>
      </c>
      <c r="N856" t="s">
        <v>111</v>
      </c>
      <c r="O856" t="s">
        <v>112</v>
      </c>
      <c r="P856" t="s">
        <v>113</v>
      </c>
      <c r="Q856" t="s">
        <v>114</v>
      </c>
      <c r="R856" t="s">
        <v>177</v>
      </c>
      <c r="S856" t="s">
        <v>116</v>
      </c>
      <c r="T856" t="s">
        <v>116</v>
      </c>
      <c r="U856" t="s">
        <v>117</v>
      </c>
      <c r="V856" t="s">
        <v>141</v>
      </c>
      <c r="W856">
        <v>5</v>
      </c>
      <c r="X856">
        <v>4</v>
      </c>
      <c r="Y856">
        <v>1955</v>
      </c>
      <c r="Z856">
        <v>1974</v>
      </c>
      <c r="AA856" t="s">
        <v>178</v>
      </c>
      <c r="AB856" t="s">
        <v>120</v>
      </c>
      <c r="AC856" t="s">
        <v>150</v>
      </c>
      <c r="AD856" t="s">
        <v>187</v>
      </c>
      <c r="AE856" t="s">
        <v>143</v>
      </c>
      <c r="AF856">
        <v>0</v>
      </c>
      <c r="AG856" t="s">
        <v>124</v>
      </c>
      <c r="AH856">
        <f>IF(fun[[#This Row],[ExterQual]]="Ex",5,IF(fun[[#This Row],[ExterQual]]="Gd",4,IF(fun[[#This Row],[ExterQual]]="TA",3,IF(fun[[#This Row],[ExterQual]]="Fa",2,1))))</f>
        <v>3</v>
      </c>
      <c r="AI856" t="s">
        <v>124</v>
      </c>
      <c r="AJ856">
        <f>IF(fun[[#This Row],[ExterCond]]="Ex",5,IF(fun[[#This Row],[ExterCond]]="Gd",4,IF(fun[[#This Row],[ExterCond]]="TA",3,IF(fun[[#This Row],[ExterCond]]="Fa",2,1))))</f>
        <v>3</v>
      </c>
      <c r="AK856" t="s">
        <v>144</v>
      </c>
      <c r="AL856" t="s">
        <v>124</v>
      </c>
      <c r="AM856">
        <f>IF(fun[[#This Row],[BsmtQual]]="Ex",5,IF(fun[[#This Row],[BsmtQual]]="Gd",4,IF(fun[[#This Row],[BsmtQual]]="TA",3,IF(fun[[#This Row],[BsmtQual]]="Fa",2,IF(fun[[#This Row],[BsmtQual]]="Po",1,0)))))</f>
        <v>3</v>
      </c>
      <c r="AN856" t="s">
        <v>124</v>
      </c>
      <c r="AO856">
        <f>IF(fun[[#This Row],[BsmtCond]]="Ex",5,IF(fun[[#This Row],[BsmtCond]]="Gd",4,IF(fun[[#This Row],[BsmtCond]]="TA",3,IF(fun[[#This Row],[BsmtCond]]="Fa",2,IF(fun[[#This Row],[BsmtCond]]="Po",1,0)))))</f>
        <v>3</v>
      </c>
      <c r="AP856" t="s">
        <v>147</v>
      </c>
      <c r="AQ856">
        <f>IF(fun[[#This Row],[BsmtExposure]]="Gd",3,IF(fun[[#This Row],[BsmtExposure]]="Av",2,IF(fun[[#This Row],[BsmtExposure]]="Mn",1,0)))</f>
        <v>1</v>
      </c>
      <c r="AR856" t="s">
        <v>145</v>
      </c>
      <c r="AS856">
        <v>306</v>
      </c>
      <c r="AT856" t="s">
        <v>179</v>
      </c>
      <c r="AU856">
        <v>1085</v>
      </c>
      <c r="AV856">
        <v>372</v>
      </c>
      <c r="AW856">
        <v>1763</v>
      </c>
      <c r="AX856" t="s">
        <v>129</v>
      </c>
      <c r="AY856" t="s">
        <v>124</v>
      </c>
      <c r="AZ856">
        <f>IF(fun[[#This Row],[HeatingQC]]="Ex",5,IF(fun[[#This Row],[HeatingQC]]="Gd",4,IF(fun[[#This Row],[HeatingQC]]="TA",3,IF(fun[[#This Row],[HeatingQC]]="Fa",2,IF(fun[[#This Row],[HeatingQC]]="Po",1,0)))))</f>
        <v>3</v>
      </c>
      <c r="BA856" t="s">
        <v>131</v>
      </c>
      <c r="BB856" t="s">
        <v>132</v>
      </c>
      <c r="BC856">
        <v>1779</v>
      </c>
      <c r="BD856">
        <v>0</v>
      </c>
      <c r="BE856">
        <v>0</v>
      </c>
      <c r="BF856">
        <v>1779</v>
      </c>
      <c r="BG856">
        <f>LOG(fun[[#This Row],[GrLivArea]])</f>
        <v>3.2501759480839252</v>
      </c>
      <c r="BH856">
        <v>1</v>
      </c>
      <c r="BI856">
        <v>0</v>
      </c>
      <c r="BJ856">
        <f>fun[[#This Row],[BsmtFullBath]]+(0.5*fun[[#This Row],[BsmtHalfBath]])</f>
        <v>1</v>
      </c>
      <c r="BK856">
        <v>1</v>
      </c>
      <c r="BL856">
        <v>1</v>
      </c>
      <c r="BM856">
        <f>fun[[#This Row],[HalfBath]]+fun[[#This Row],[TOTBaseBath]]+fun[[#This Row],[FullBath]]</f>
        <v>3</v>
      </c>
      <c r="BN856">
        <v>3</v>
      </c>
      <c r="BO856">
        <v>1</v>
      </c>
      <c r="BP856" t="s">
        <v>124</v>
      </c>
      <c r="BQ856">
        <f>IF(fun[[#This Row],[KitchenQual]]="Ex",5,IF(fun[[#This Row],[KitchenQual]]="Gd",4,IF(fun[[#This Row],[KitchenQual]]="TA",3,IF(fun[[#This Row],[KitchenQual]]="Fa",2,0))))</f>
        <v>3</v>
      </c>
      <c r="BR856">
        <v>6</v>
      </c>
      <c r="BS856" t="s">
        <v>133</v>
      </c>
      <c r="BT856">
        <v>1</v>
      </c>
      <c r="BU856" t="s">
        <v>123</v>
      </c>
      <c r="BV856">
        <f>IF(fun[[#This Row],[FireplaceQu]]="Ex",5,IF(fun[[#This Row],[FireplaceQu]]="Gd",4,IF(fun[[#This Row],[FireplaceQu]]="TA",3,IF(fun[[#This Row],[FireplaceQu]]="Fa",2,0))))</f>
        <v>4</v>
      </c>
      <c r="BW856" t="s">
        <v>134</v>
      </c>
      <c r="BX856">
        <v>1955</v>
      </c>
      <c r="BY856" t="s">
        <v>128</v>
      </c>
      <c r="BZ856">
        <v>2</v>
      </c>
      <c r="CA856">
        <v>454</v>
      </c>
      <c r="CB856" t="s">
        <v>124</v>
      </c>
      <c r="CC856">
        <f>IF(fun[[#This Row],[GarageQual]]="Ex",5,IF(fun[[#This Row],[GarageQual]]="Gd",4,IF(fun[[#This Row],[GarageQual]]="TA",3,IF(fun[[#This Row],[GarageQual]]="Fa",2,IF(fun[[#This Row],[GarageQual]]="Po",1,0)))))</f>
        <v>3</v>
      </c>
      <c r="CD856" t="s">
        <v>124</v>
      </c>
      <c r="CE856">
        <f>IF(fun[[#This Row],[GarageCond]]="Ex",5,IF(fun[[#This Row],[GarageCond]]="Gd",4,IF(fun[[#This Row],[GarageCond]]="TA",3,IF(fun[[#This Row],[GarageCond]]="Fa",2,IF(fun[[#This Row],[GarageCond]]="Po",1,0)))))</f>
        <v>3</v>
      </c>
      <c r="CF856" t="s">
        <v>131</v>
      </c>
      <c r="CG856">
        <v>0</v>
      </c>
      <c r="CH856">
        <v>418</v>
      </c>
      <c r="CI856">
        <v>0</v>
      </c>
      <c r="CJ856">
        <v>0</v>
      </c>
      <c r="CK856">
        <v>312</v>
      </c>
      <c r="CL856">
        <f>(0.5*fun[[#This Row],[WoodDeckSF]])+fun[[#This Row],[OpenPorchSF]]+(2*fun[[#This Row],[EnclosedPorch]])+(1.5*fun[[#This Row],[3SsnPorch]])+fun[[#This Row],[ScreenPorch]]</f>
        <v>730</v>
      </c>
      <c r="CM856">
        <v>0</v>
      </c>
      <c r="CN856" t="s">
        <v>109</v>
      </c>
      <c r="CO856">
        <f>IF(fun[[#This Row],[PoolQC]]="Ex",5,IF(fun[[#This Row],[PoolQC]]="Gd",4,IF(fun[[#This Row],[PoolQC]]="TA",3,IF(fun[[#This Row],[PoolQC]]="Fa",2,IF(fun[[#This Row],[PoolQC]]="Po",1,0)))))</f>
        <v>0</v>
      </c>
      <c r="CP856" t="s">
        <v>109</v>
      </c>
      <c r="CQ856" t="s">
        <v>109</v>
      </c>
      <c r="CR856">
        <v>0</v>
      </c>
      <c r="CS856">
        <v>7</v>
      </c>
      <c r="CT856">
        <v>2006</v>
      </c>
      <c r="CU856" t="s">
        <v>136</v>
      </c>
      <c r="CV856" t="s">
        <v>154</v>
      </c>
      <c r="CW856">
        <f>COUNTIF(fun[[#This Row],[Id]:[SaleCondition]],0)</f>
        <v>13</v>
      </c>
      <c r="CX856">
        <f>COUNTIF(fun[[#This Row],[Id]:[SaleCondition]],"NA")</f>
        <v>4</v>
      </c>
      <c r="CY856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856">
        <f>fun[NUM_ExCond]+fun[NUM_BsmtCond]+fun[NUM_GarCond]</f>
        <v>9</v>
      </c>
      <c r="DA8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8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</v>
      </c>
      <c r="DC856">
        <v>170000</v>
      </c>
    </row>
    <row r="857" spans="1:107" x14ac:dyDescent="0.25">
      <c r="A857">
        <v>856</v>
      </c>
      <c r="B857">
        <v>20</v>
      </c>
      <c r="C857" t="s">
        <v>107</v>
      </c>
      <c r="D857">
        <f>IF(fun[[#This Row],[MSZoning]]="RL",1,0)</f>
        <v>1</v>
      </c>
      <c r="E857">
        <f>IF(fun[[#This Row],[rl]]="RM",1,0)</f>
        <v>0</v>
      </c>
      <c r="F857">
        <f>IF(fun[[#This Row],[rm]]="RH",1,0)</f>
        <v>0</v>
      </c>
      <c r="G857">
        <f>IF(fun[[#This Row],[rh]]="C (all)",1,0)</f>
        <v>0</v>
      </c>
      <c r="H857" t="s">
        <v>109</v>
      </c>
      <c r="I857">
        <f>IF(fun[[#This Row],[LotFrontage]]="NA",0,fun[[#This Row],[LotFrontage]])</f>
        <v>0</v>
      </c>
      <c r="J857">
        <v>6897</v>
      </c>
      <c r="K857" t="s">
        <v>108</v>
      </c>
      <c r="L857" t="s">
        <v>109</v>
      </c>
      <c r="M857" t="s">
        <v>146</v>
      </c>
      <c r="N857" t="s">
        <v>111</v>
      </c>
      <c r="O857" t="s">
        <v>112</v>
      </c>
      <c r="P857" t="s">
        <v>148</v>
      </c>
      <c r="Q857" t="s">
        <v>114</v>
      </c>
      <c r="R857" t="s">
        <v>177</v>
      </c>
      <c r="S857" t="s">
        <v>116</v>
      </c>
      <c r="T857" t="s">
        <v>116</v>
      </c>
      <c r="U857" t="s">
        <v>117</v>
      </c>
      <c r="V857" t="s">
        <v>141</v>
      </c>
      <c r="W857">
        <v>5</v>
      </c>
      <c r="X857">
        <v>8</v>
      </c>
      <c r="Y857">
        <v>1962</v>
      </c>
      <c r="Z857">
        <v>2010</v>
      </c>
      <c r="AA857" t="s">
        <v>119</v>
      </c>
      <c r="AB857" t="s">
        <v>120</v>
      </c>
      <c r="AC857" t="s">
        <v>166</v>
      </c>
      <c r="AD857" t="s">
        <v>166</v>
      </c>
      <c r="AE857" t="s">
        <v>143</v>
      </c>
      <c r="AF857">
        <v>0</v>
      </c>
      <c r="AG857" t="s">
        <v>124</v>
      </c>
      <c r="AH857">
        <f>IF(fun[[#This Row],[ExterQual]]="Ex",5,IF(fun[[#This Row],[ExterQual]]="Gd",4,IF(fun[[#This Row],[ExterQual]]="TA",3,IF(fun[[#This Row],[ExterQual]]="Fa",2,1))))</f>
        <v>3</v>
      </c>
      <c r="AI857" t="s">
        <v>123</v>
      </c>
      <c r="AJ857">
        <f>IF(fun[[#This Row],[ExterCond]]="Ex",5,IF(fun[[#This Row],[ExterCond]]="Gd",4,IF(fun[[#This Row],[ExterCond]]="TA",3,IF(fun[[#This Row],[ExterCond]]="Fa",2,1))))</f>
        <v>4</v>
      </c>
      <c r="AK857" t="s">
        <v>144</v>
      </c>
      <c r="AL857" t="s">
        <v>124</v>
      </c>
      <c r="AM857">
        <f>IF(fun[[#This Row],[BsmtQual]]="Ex",5,IF(fun[[#This Row],[BsmtQual]]="Gd",4,IF(fun[[#This Row],[BsmtQual]]="TA",3,IF(fun[[#This Row],[BsmtQual]]="Fa",2,IF(fun[[#This Row],[BsmtQual]]="Po",1,0)))))</f>
        <v>3</v>
      </c>
      <c r="AN857" t="s">
        <v>124</v>
      </c>
      <c r="AO857">
        <f>IF(fun[[#This Row],[BsmtCond]]="Ex",5,IF(fun[[#This Row],[BsmtCond]]="Gd",4,IF(fun[[#This Row],[BsmtCond]]="TA",3,IF(fun[[#This Row],[BsmtCond]]="Fa",2,IF(fun[[#This Row],[BsmtCond]]="Po",1,0)))))</f>
        <v>3</v>
      </c>
      <c r="AP857" t="s">
        <v>126</v>
      </c>
      <c r="AQ857">
        <f>IF(fun[[#This Row],[BsmtExposure]]="Gd",3,IF(fun[[#This Row],[BsmtExposure]]="Av",2,IF(fun[[#This Row],[BsmtExposure]]="Mn",1,0)))</f>
        <v>0</v>
      </c>
      <c r="AR857" t="s">
        <v>145</v>
      </c>
      <c r="AS857">
        <v>659</v>
      </c>
      <c r="AT857" t="s">
        <v>128</v>
      </c>
      <c r="AU857">
        <v>0</v>
      </c>
      <c r="AV857">
        <v>381</v>
      </c>
      <c r="AW857">
        <v>1040</v>
      </c>
      <c r="AX857" t="s">
        <v>129</v>
      </c>
      <c r="AY857" t="s">
        <v>130</v>
      </c>
      <c r="AZ857">
        <f>IF(fun[[#This Row],[HeatingQC]]="Ex",5,IF(fun[[#This Row],[HeatingQC]]="Gd",4,IF(fun[[#This Row],[HeatingQC]]="TA",3,IF(fun[[#This Row],[HeatingQC]]="Fa",2,IF(fun[[#This Row],[HeatingQC]]="Po",1,0)))))</f>
        <v>5</v>
      </c>
      <c r="BA857" t="s">
        <v>131</v>
      </c>
      <c r="BB857" t="s">
        <v>132</v>
      </c>
      <c r="BC857">
        <v>1040</v>
      </c>
      <c r="BD857">
        <v>0</v>
      </c>
      <c r="BE857">
        <v>0</v>
      </c>
      <c r="BF857">
        <v>1040</v>
      </c>
      <c r="BG857">
        <f>LOG(fun[[#This Row],[GrLivArea]])</f>
        <v>3.0170333392987803</v>
      </c>
      <c r="BH857">
        <v>1</v>
      </c>
      <c r="BI857">
        <v>0</v>
      </c>
      <c r="BJ857">
        <f>fun[[#This Row],[BsmtFullBath]]+(0.5*fun[[#This Row],[BsmtHalfBath]])</f>
        <v>1</v>
      </c>
      <c r="BK857">
        <v>1</v>
      </c>
      <c r="BL857">
        <v>1</v>
      </c>
      <c r="BM857">
        <f>fun[[#This Row],[HalfBath]]+fun[[#This Row],[TOTBaseBath]]+fun[[#This Row],[FullBath]]</f>
        <v>3</v>
      </c>
      <c r="BN857">
        <v>3</v>
      </c>
      <c r="BO857">
        <v>1</v>
      </c>
      <c r="BP857" t="s">
        <v>124</v>
      </c>
      <c r="BQ857">
        <f>IF(fun[[#This Row],[KitchenQual]]="Ex",5,IF(fun[[#This Row],[KitchenQual]]="Gd",4,IF(fun[[#This Row],[KitchenQual]]="TA",3,IF(fun[[#This Row],[KitchenQual]]="Fa",2,0))))</f>
        <v>3</v>
      </c>
      <c r="BR857">
        <v>6</v>
      </c>
      <c r="BS857" t="s">
        <v>133</v>
      </c>
      <c r="BT857">
        <v>0</v>
      </c>
      <c r="BU857" t="s">
        <v>109</v>
      </c>
      <c r="BV857">
        <f>IF(fun[[#This Row],[FireplaceQu]]="Ex",5,IF(fun[[#This Row],[FireplaceQu]]="Gd",4,IF(fun[[#This Row],[FireplaceQu]]="TA",3,IF(fun[[#This Row],[FireplaceQu]]="Fa",2,0))))</f>
        <v>0</v>
      </c>
      <c r="BW857" t="s">
        <v>153</v>
      </c>
      <c r="BX857">
        <v>1962</v>
      </c>
      <c r="BY857" t="s">
        <v>128</v>
      </c>
      <c r="BZ857">
        <v>1</v>
      </c>
      <c r="CA857">
        <v>260</v>
      </c>
      <c r="CB857" t="s">
        <v>124</v>
      </c>
      <c r="CC857">
        <f>IF(fun[[#This Row],[GarageQual]]="Ex",5,IF(fun[[#This Row],[GarageQual]]="Gd",4,IF(fun[[#This Row],[GarageQual]]="TA",3,IF(fun[[#This Row],[GarageQual]]="Fa",2,IF(fun[[#This Row],[GarageQual]]="Po",1,0)))))</f>
        <v>3</v>
      </c>
      <c r="CD857" t="s">
        <v>124</v>
      </c>
      <c r="CE857">
        <f>IF(fun[[#This Row],[GarageCond]]="Ex",5,IF(fun[[#This Row],[GarageCond]]="Gd",4,IF(fun[[#This Row],[GarageCond]]="TA",3,IF(fun[[#This Row],[GarageCond]]="Fa",2,IF(fun[[#This Row],[GarageCond]]="Po",1,0)))))</f>
        <v>3</v>
      </c>
      <c r="CF857" t="s">
        <v>131</v>
      </c>
      <c r="CG857">
        <v>0</v>
      </c>
      <c r="CH857">
        <v>104</v>
      </c>
      <c r="CI857">
        <v>0</v>
      </c>
      <c r="CJ857">
        <v>0</v>
      </c>
      <c r="CK857">
        <v>0</v>
      </c>
      <c r="CL857">
        <f>(0.5*fun[[#This Row],[WoodDeckSF]])+fun[[#This Row],[OpenPorchSF]]+(2*fun[[#This Row],[EnclosedPorch]])+(1.5*fun[[#This Row],[3SsnPorch]])+fun[[#This Row],[ScreenPorch]]</f>
        <v>104</v>
      </c>
      <c r="CM857">
        <v>0</v>
      </c>
      <c r="CN857" t="s">
        <v>109</v>
      </c>
      <c r="CO857">
        <f>IF(fun[[#This Row],[PoolQC]]="Ex",5,IF(fun[[#This Row],[PoolQC]]="Gd",4,IF(fun[[#This Row],[PoolQC]]="TA",3,IF(fun[[#This Row],[PoolQC]]="Fa",2,IF(fun[[#This Row],[PoolQC]]="Po",1,0)))))</f>
        <v>0</v>
      </c>
      <c r="CP857" t="s">
        <v>109</v>
      </c>
      <c r="CQ857" t="s">
        <v>109</v>
      </c>
      <c r="CR857">
        <v>0</v>
      </c>
      <c r="CS857">
        <v>4</v>
      </c>
      <c r="CT857">
        <v>2010</v>
      </c>
      <c r="CU857" t="s">
        <v>136</v>
      </c>
      <c r="CV857" t="s">
        <v>137</v>
      </c>
      <c r="CW857">
        <f>COUNTIF(fun[[#This Row],[Id]:[SaleCondition]],0)</f>
        <v>19</v>
      </c>
      <c r="CX857">
        <f>COUNTIF(fun[[#This Row],[Id]:[SaleCondition]],"NA")</f>
        <v>6</v>
      </c>
      <c r="CY857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857">
        <f>fun[NUM_ExCond]+fun[NUM_BsmtCond]+fun[NUM_GarCond]</f>
        <v>10</v>
      </c>
      <c r="DA8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8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65.25</v>
      </c>
      <c r="DC857">
        <v>127000</v>
      </c>
    </row>
    <row r="858" spans="1:107" x14ac:dyDescent="0.25">
      <c r="A858">
        <v>857</v>
      </c>
      <c r="B858">
        <v>80</v>
      </c>
      <c r="C858" t="s">
        <v>107</v>
      </c>
      <c r="D858">
        <f>IF(fun[[#This Row],[MSZoning]]="RL",1,0)</f>
        <v>1</v>
      </c>
      <c r="E858">
        <f>IF(fun[[#This Row],[rl]]="RM",1,0)</f>
        <v>0</v>
      </c>
      <c r="F858">
        <f>IF(fun[[#This Row],[rm]]="RH",1,0)</f>
        <v>0</v>
      </c>
      <c r="G858">
        <f>IF(fun[[#This Row],[rh]]="C (all)",1,0)</f>
        <v>0</v>
      </c>
      <c r="H858" t="s">
        <v>109</v>
      </c>
      <c r="I858">
        <f>IF(fun[[#This Row],[LotFrontage]]="NA",0,fun[[#This Row],[LotFrontage]])</f>
        <v>0</v>
      </c>
      <c r="J858">
        <v>10970</v>
      </c>
      <c r="K858" t="s">
        <v>108</v>
      </c>
      <c r="L858" t="s">
        <v>109</v>
      </c>
      <c r="M858" t="s">
        <v>146</v>
      </c>
      <c r="N858" t="s">
        <v>221</v>
      </c>
      <c r="O858" t="s">
        <v>112</v>
      </c>
      <c r="P858" t="s">
        <v>113</v>
      </c>
      <c r="Q858" t="s">
        <v>220</v>
      </c>
      <c r="R858" t="s">
        <v>115</v>
      </c>
      <c r="S858" t="s">
        <v>116</v>
      </c>
      <c r="T858" t="s">
        <v>116</v>
      </c>
      <c r="U858" t="s">
        <v>117</v>
      </c>
      <c r="V858" t="s">
        <v>223</v>
      </c>
      <c r="W858">
        <v>6</v>
      </c>
      <c r="X858">
        <v>6</v>
      </c>
      <c r="Y858">
        <v>1978</v>
      </c>
      <c r="Z858">
        <v>1978</v>
      </c>
      <c r="AA858" t="s">
        <v>119</v>
      </c>
      <c r="AB858" t="s">
        <v>120</v>
      </c>
      <c r="AC858" t="s">
        <v>187</v>
      </c>
      <c r="AD858" t="s">
        <v>166</v>
      </c>
      <c r="AE858" t="s">
        <v>143</v>
      </c>
      <c r="AF858">
        <v>0</v>
      </c>
      <c r="AG858" t="s">
        <v>124</v>
      </c>
      <c r="AH858">
        <f>IF(fun[[#This Row],[ExterQual]]="Ex",5,IF(fun[[#This Row],[ExterQual]]="Gd",4,IF(fun[[#This Row],[ExterQual]]="TA",3,IF(fun[[#This Row],[ExterQual]]="Fa",2,1))))</f>
        <v>3</v>
      </c>
      <c r="AI858" t="s">
        <v>124</v>
      </c>
      <c r="AJ858">
        <f>IF(fun[[#This Row],[ExterCond]]="Ex",5,IF(fun[[#This Row],[ExterCond]]="Gd",4,IF(fun[[#This Row],[ExterCond]]="TA",3,IF(fun[[#This Row],[ExterCond]]="Fa",2,1))))</f>
        <v>3</v>
      </c>
      <c r="AK858" t="s">
        <v>144</v>
      </c>
      <c r="AL858" t="s">
        <v>123</v>
      </c>
      <c r="AM858">
        <f>IF(fun[[#This Row],[BsmtQual]]="Ex",5,IF(fun[[#This Row],[BsmtQual]]="Gd",4,IF(fun[[#This Row],[BsmtQual]]="TA",3,IF(fun[[#This Row],[BsmtQual]]="Fa",2,IF(fun[[#This Row],[BsmtQual]]="Po",1,0)))))</f>
        <v>4</v>
      </c>
      <c r="AN858" t="s">
        <v>123</v>
      </c>
      <c r="AO858">
        <f>IF(fun[[#This Row],[BsmtCond]]="Ex",5,IF(fun[[#This Row],[BsmtCond]]="Gd",4,IF(fun[[#This Row],[BsmtCond]]="TA",3,IF(fun[[#This Row],[BsmtCond]]="Fa",2,IF(fun[[#This Row],[BsmtCond]]="Po",1,0)))))</f>
        <v>4</v>
      </c>
      <c r="AP858" t="s">
        <v>123</v>
      </c>
      <c r="AQ858">
        <f>IF(fun[[#This Row],[BsmtExposure]]="Gd",3,IF(fun[[#This Row],[BsmtExposure]]="Av",2,IF(fun[[#This Row],[BsmtExposure]]="Mn",1,0)))</f>
        <v>3</v>
      </c>
      <c r="AR858" t="s">
        <v>127</v>
      </c>
      <c r="AS858">
        <v>505</v>
      </c>
      <c r="AT858" t="s">
        <v>198</v>
      </c>
      <c r="AU858">
        <v>435</v>
      </c>
      <c r="AV858">
        <v>0</v>
      </c>
      <c r="AW858">
        <v>940</v>
      </c>
      <c r="AX858" t="s">
        <v>129</v>
      </c>
      <c r="AY858" t="s">
        <v>124</v>
      </c>
      <c r="AZ858">
        <f>IF(fun[[#This Row],[HeatingQC]]="Ex",5,IF(fun[[#This Row],[HeatingQC]]="Gd",4,IF(fun[[#This Row],[HeatingQC]]="TA",3,IF(fun[[#This Row],[HeatingQC]]="Fa",2,IF(fun[[#This Row],[HeatingQC]]="Po",1,0)))))</f>
        <v>3</v>
      </c>
      <c r="BA858" t="s">
        <v>131</v>
      </c>
      <c r="BB858" t="s">
        <v>132</v>
      </c>
      <c r="BC858">
        <v>1026</v>
      </c>
      <c r="BD858">
        <v>0</v>
      </c>
      <c r="BE858">
        <v>0</v>
      </c>
      <c r="BF858">
        <v>1026</v>
      </c>
      <c r="BG858">
        <f>LOG(fun[[#This Row],[GrLivArea]])</f>
        <v>3.0111473607757975</v>
      </c>
      <c r="BH858">
        <v>1</v>
      </c>
      <c r="BI858">
        <v>0</v>
      </c>
      <c r="BJ858">
        <f>fun[[#This Row],[BsmtFullBath]]+(0.5*fun[[#This Row],[BsmtHalfBath]])</f>
        <v>1</v>
      </c>
      <c r="BK858">
        <v>1</v>
      </c>
      <c r="BL858">
        <v>0</v>
      </c>
      <c r="BM858">
        <f>fun[[#This Row],[HalfBath]]+fun[[#This Row],[TOTBaseBath]]+fun[[#This Row],[FullBath]]</f>
        <v>2</v>
      </c>
      <c r="BN858">
        <v>3</v>
      </c>
      <c r="BO858">
        <v>1</v>
      </c>
      <c r="BP858" t="s">
        <v>124</v>
      </c>
      <c r="BQ858">
        <f>IF(fun[[#This Row],[KitchenQual]]="Ex",5,IF(fun[[#This Row],[KitchenQual]]="Gd",4,IF(fun[[#This Row],[KitchenQual]]="TA",3,IF(fun[[#This Row],[KitchenQual]]="Fa",2,0))))</f>
        <v>3</v>
      </c>
      <c r="BR858">
        <v>5</v>
      </c>
      <c r="BS858" t="s">
        <v>133</v>
      </c>
      <c r="BT858">
        <v>0</v>
      </c>
      <c r="BU858" t="s">
        <v>109</v>
      </c>
      <c r="BV858">
        <f>IF(fun[[#This Row],[FireplaceQu]]="Ex",5,IF(fun[[#This Row],[FireplaceQu]]="Gd",4,IF(fun[[#This Row],[FireplaceQu]]="TA",3,IF(fun[[#This Row],[FireplaceQu]]="Fa",2,0))))</f>
        <v>0</v>
      </c>
      <c r="BW858" t="s">
        <v>153</v>
      </c>
      <c r="BX858">
        <v>1981</v>
      </c>
      <c r="BY858" t="s">
        <v>128</v>
      </c>
      <c r="BZ858">
        <v>2</v>
      </c>
      <c r="CA858">
        <v>576</v>
      </c>
      <c r="CB858" t="s">
        <v>124</v>
      </c>
      <c r="CC858">
        <f>IF(fun[[#This Row],[GarageQual]]="Ex",5,IF(fun[[#This Row],[GarageQual]]="Gd",4,IF(fun[[#This Row],[GarageQual]]="TA",3,IF(fun[[#This Row],[GarageQual]]="Fa",2,IF(fun[[#This Row],[GarageQual]]="Po",1,0)))))</f>
        <v>3</v>
      </c>
      <c r="CD858" t="s">
        <v>173</v>
      </c>
      <c r="CE858">
        <f>IF(fun[[#This Row],[GarageCond]]="Ex",5,IF(fun[[#This Row],[GarageCond]]="Gd",4,IF(fun[[#This Row],[GarageCond]]="TA",3,IF(fun[[#This Row],[GarageCond]]="Fa",2,IF(fun[[#This Row],[GarageCond]]="Po",1,0)))))</f>
        <v>2</v>
      </c>
      <c r="CF858" t="s">
        <v>131</v>
      </c>
      <c r="CG858">
        <v>0</v>
      </c>
      <c r="CH858">
        <v>0</v>
      </c>
      <c r="CI858">
        <v>34</v>
      </c>
      <c r="CJ858">
        <v>0</v>
      </c>
      <c r="CK858">
        <v>0</v>
      </c>
      <c r="CL858">
        <f>(0.5*fun[[#This Row],[WoodDeckSF]])+fun[[#This Row],[OpenPorchSF]]+(2*fun[[#This Row],[EnclosedPorch]])+(1.5*fun[[#This Row],[3SsnPorch]])+fun[[#This Row],[ScreenPorch]]</f>
        <v>68</v>
      </c>
      <c r="CM858">
        <v>0</v>
      </c>
      <c r="CN858" t="s">
        <v>109</v>
      </c>
      <c r="CO858">
        <f>IF(fun[[#This Row],[PoolQC]]="Ex",5,IF(fun[[#This Row],[PoolQC]]="Gd",4,IF(fun[[#This Row],[PoolQC]]="TA",3,IF(fun[[#This Row],[PoolQC]]="Fa",2,IF(fun[[#This Row],[PoolQC]]="Po",1,0)))))</f>
        <v>0</v>
      </c>
      <c r="CP858" t="s">
        <v>160</v>
      </c>
      <c r="CQ858" t="s">
        <v>109</v>
      </c>
      <c r="CR858">
        <v>0</v>
      </c>
      <c r="CS858">
        <v>10</v>
      </c>
      <c r="CT858">
        <v>2008</v>
      </c>
      <c r="CU858" t="s">
        <v>136</v>
      </c>
      <c r="CV858" t="s">
        <v>137</v>
      </c>
      <c r="CW858">
        <f>COUNTIF(fun[[#This Row],[Id]:[SaleCondition]],0)</f>
        <v>19</v>
      </c>
      <c r="CX858">
        <f>COUNTIF(fun[[#This Row],[Id]:[SaleCondition]],"NA")</f>
        <v>5</v>
      </c>
      <c r="CY858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858">
        <f>fun[NUM_ExCond]+fun[NUM_BsmtCond]+fun[NUM_GarCond]</f>
        <v>9</v>
      </c>
      <c r="DA8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8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60.833333333333336</v>
      </c>
      <c r="DC858">
        <v>147000</v>
      </c>
    </row>
    <row r="859" spans="1:107" x14ac:dyDescent="0.25">
      <c r="A859">
        <v>858</v>
      </c>
      <c r="B859">
        <v>60</v>
      </c>
      <c r="C859" t="s">
        <v>107</v>
      </c>
      <c r="D859">
        <f>IF(fun[[#This Row],[MSZoning]]="RL",1,0)</f>
        <v>1</v>
      </c>
      <c r="E859">
        <f>IF(fun[[#This Row],[rl]]="RM",1,0)</f>
        <v>0</v>
      </c>
      <c r="F859">
        <f>IF(fun[[#This Row],[rm]]="RH",1,0)</f>
        <v>0</v>
      </c>
      <c r="G859">
        <f>IF(fun[[#This Row],[rh]]="C (all)",1,0)</f>
        <v>0</v>
      </c>
      <c r="H859">
        <v>65</v>
      </c>
      <c r="I859">
        <f>IF(fun[[#This Row],[LotFrontage]]="NA",0,fun[[#This Row],[LotFrontage]])</f>
        <v>65</v>
      </c>
      <c r="J859">
        <v>8125</v>
      </c>
      <c r="K859" t="s">
        <v>108</v>
      </c>
      <c r="L859" t="s">
        <v>109</v>
      </c>
      <c r="M859" t="s">
        <v>110</v>
      </c>
      <c r="N859" t="s">
        <v>111</v>
      </c>
      <c r="O859" t="s">
        <v>112</v>
      </c>
      <c r="P859" t="s">
        <v>113</v>
      </c>
      <c r="Q859" t="s">
        <v>114</v>
      </c>
      <c r="R859" t="s">
        <v>219</v>
      </c>
      <c r="S859" t="s">
        <v>116</v>
      </c>
      <c r="T859" t="s">
        <v>116</v>
      </c>
      <c r="U859" t="s">
        <v>117</v>
      </c>
      <c r="V859" t="s">
        <v>118</v>
      </c>
      <c r="W859">
        <v>6</v>
      </c>
      <c r="X859">
        <v>5</v>
      </c>
      <c r="Y859">
        <v>1994</v>
      </c>
      <c r="Z859">
        <v>1995</v>
      </c>
      <c r="AA859" t="s">
        <v>119</v>
      </c>
      <c r="AB859" t="s">
        <v>120</v>
      </c>
      <c r="AC859" t="s">
        <v>166</v>
      </c>
      <c r="AD859" t="s">
        <v>166</v>
      </c>
      <c r="AE859" t="s">
        <v>143</v>
      </c>
      <c r="AF859">
        <v>0</v>
      </c>
      <c r="AG859" t="s">
        <v>124</v>
      </c>
      <c r="AH859">
        <f>IF(fun[[#This Row],[ExterQual]]="Ex",5,IF(fun[[#This Row],[ExterQual]]="Gd",4,IF(fun[[#This Row],[ExterQual]]="TA",3,IF(fun[[#This Row],[ExterQual]]="Fa",2,1))))</f>
        <v>3</v>
      </c>
      <c r="AI859" t="s">
        <v>124</v>
      </c>
      <c r="AJ859">
        <f>IF(fun[[#This Row],[ExterCond]]="Ex",5,IF(fun[[#This Row],[ExterCond]]="Gd",4,IF(fun[[#This Row],[ExterCond]]="TA",3,IF(fun[[#This Row],[ExterCond]]="Fa",2,1))))</f>
        <v>3</v>
      </c>
      <c r="AK859" t="s">
        <v>125</v>
      </c>
      <c r="AL859" t="s">
        <v>123</v>
      </c>
      <c r="AM859">
        <f>IF(fun[[#This Row],[BsmtQual]]="Ex",5,IF(fun[[#This Row],[BsmtQual]]="Gd",4,IF(fun[[#This Row],[BsmtQual]]="TA",3,IF(fun[[#This Row],[BsmtQual]]="Fa",2,IF(fun[[#This Row],[BsmtQual]]="Po",1,0)))))</f>
        <v>4</v>
      </c>
      <c r="AN859" t="s">
        <v>124</v>
      </c>
      <c r="AO859">
        <f>IF(fun[[#This Row],[BsmtCond]]="Ex",5,IF(fun[[#This Row],[BsmtCond]]="Gd",4,IF(fun[[#This Row],[BsmtCond]]="TA",3,IF(fun[[#This Row],[BsmtCond]]="Fa",2,IF(fun[[#This Row],[BsmtCond]]="Po",1,0)))))</f>
        <v>3</v>
      </c>
      <c r="AP859" t="s">
        <v>126</v>
      </c>
      <c r="AQ859">
        <f>IF(fun[[#This Row],[BsmtExposure]]="Gd",3,IF(fun[[#This Row],[BsmtExposure]]="Av",2,IF(fun[[#This Row],[BsmtExposure]]="Mn",1,0)))</f>
        <v>0</v>
      </c>
      <c r="AR859" t="s">
        <v>128</v>
      </c>
      <c r="AS859">
        <v>0</v>
      </c>
      <c r="AT859" t="s">
        <v>128</v>
      </c>
      <c r="AU859">
        <v>0</v>
      </c>
      <c r="AV859">
        <v>702</v>
      </c>
      <c r="AW859">
        <v>702</v>
      </c>
      <c r="AX859" t="s">
        <v>129</v>
      </c>
      <c r="AY859" t="s">
        <v>123</v>
      </c>
      <c r="AZ859">
        <f>IF(fun[[#This Row],[HeatingQC]]="Ex",5,IF(fun[[#This Row],[HeatingQC]]="Gd",4,IF(fun[[#This Row],[HeatingQC]]="TA",3,IF(fun[[#This Row],[HeatingQC]]="Fa",2,IF(fun[[#This Row],[HeatingQC]]="Po",1,0)))))</f>
        <v>4</v>
      </c>
      <c r="BA859" t="s">
        <v>131</v>
      </c>
      <c r="BB859" t="s">
        <v>132</v>
      </c>
      <c r="BC859">
        <v>702</v>
      </c>
      <c r="BD859">
        <v>779</v>
      </c>
      <c r="BE859">
        <v>0</v>
      </c>
      <c r="BF859">
        <v>1481</v>
      </c>
      <c r="BG859">
        <f>LOG(fun[[#This Row],[GrLivArea]])</f>
        <v>3.1705550585212086</v>
      </c>
      <c r="BH859">
        <v>0</v>
      </c>
      <c r="BI859">
        <v>0</v>
      </c>
      <c r="BJ859">
        <f>fun[[#This Row],[BsmtFullBath]]+(0.5*fun[[#This Row],[BsmtHalfBath]])</f>
        <v>0</v>
      </c>
      <c r="BK859">
        <v>2</v>
      </c>
      <c r="BL859">
        <v>1</v>
      </c>
      <c r="BM859">
        <f>fun[[#This Row],[HalfBath]]+fun[[#This Row],[TOTBaseBath]]+fun[[#This Row],[FullBath]]</f>
        <v>3</v>
      </c>
      <c r="BN859">
        <v>3</v>
      </c>
      <c r="BO859">
        <v>1</v>
      </c>
      <c r="BP859" t="s">
        <v>124</v>
      </c>
      <c r="BQ859">
        <f>IF(fun[[#This Row],[KitchenQual]]="Ex",5,IF(fun[[#This Row],[KitchenQual]]="Gd",4,IF(fun[[#This Row],[KitchenQual]]="TA",3,IF(fun[[#This Row],[KitchenQual]]="Fa",2,0))))</f>
        <v>3</v>
      </c>
      <c r="BR859">
        <v>6</v>
      </c>
      <c r="BS859" t="s">
        <v>133</v>
      </c>
      <c r="BT859">
        <v>1</v>
      </c>
      <c r="BU859" t="s">
        <v>124</v>
      </c>
      <c r="BV859">
        <f>IF(fun[[#This Row],[FireplaceQu]]="Ex",5,IF(fun[[#This Row],[FireplaceQu]]="Gd",4,IF(fun[[#This Row],[FireplaceQu]]="TA",3,IF(fun[[#This Row],[FireplaceQu]]="Fa",2,0))))</f>
        <v>3</v>
      </c>
      <c r="BW859" t="s">
        <v>134</v>
      </c>
      <c r="BX859">
        <v>1994</v>
      </c>
      <c r="BY859" t="s">
        <v>183</v>
      </c>
      <c r="BZ859">
        <v>2</v>
      </c>
      <c r="CA859">
        <v>343</v>
      </c>
      <c r="CB859" t="s">
        <v>124</v>
      </c>
      <c r="CC859">
        <f>IF(fun[[#This Row],[GarageQual]]="Ex",5,IF(fun[[#This Row],[GarageQual]]="Gd",4,IF(fun[[#This Row],[GarageQual]]="TA",3,IF(fun[[#This Row],[GarageQual]]="Fa",2,IF(fun[[#This Row],[GarageQual]]="Po",1,0)))))</f>
        <v>3</v>
      </c>
      <c r="CD859" t="s">
        <v>124</v>
      </c>
      <c r="CE859">
        <f>IF(fun[[#This Row],[GarageCond]]="Ex",5,IF(fun[[#This Row],[GarageCond]]="Gd",4,IF(fun[[#This Row],[GarageCond]]="TA",3,IF(fun[[#This Row],[GarageCond]]="Fa",2,IF(fun[[#This Row],[GarageCond]]="Po",1,0)))))</f>
        <v>3</v>
      </c>
      <c r="CF859" t="s">
        <v>131</v>
      </c>
      <c r="CG859">
        <v>0</v>
      </c>
      <c r="CH859">
        <v>36</v>
      </c>
      <c r="CI859">
        <v>0</v>
      </c>
      <c r="CJ859">
        <v>0</v>
      </c>
      <c r="CK859">
        <v>0</v>
      </c>
      <c r="CL859">
        <f>(0.5*fun[[#This Row],[WoodDeckSF]])+fun[[#This Row],[OpenPorchSF]]+(2*fun[[#This Row],[EnclosedPorch]])+(1.5*fun[[#This Row],[3SsnPorch]])+fun[[#This Row],[ScreenPorch]]</f>
        <v>36</v>
      </c>
      <c r="CM859">
        <v>0</v>
      </c>
      <c r="CN859" t="s">
        <v>109</v>
      </c>
      <c r="CO859">
        <f>IF(fun[[#This Row],[PoolQC]]="Ex",5,IF(fun[[#This Row],[PoolQC]]="Gd",4,IF(fun[[#This Row],[PoolQC]]="TA",3,IF(fun[[#This Row],[PoolQC]]="Fa",2,IF(fun[[#This Row],[PoolQC]]="Po",1,0)))))</f>
        <v>0</v>
      </c>
      <c r="CP859" t="s">
        <v>109</v>
      </c>
      <c r="CQ859" t="s">
        <v>109</v>
      </c>
      <c r="CR859">
        <v>0</v>
      </c>
      <c r="CS859">
        <v>3</v>
      </c>
      <c r="CT859">
        <v>2009</v>
      </c>
      <c r="CU859" t="s">
        <v>136</v>
      </c>
      <c r="CV859" t="s">
        <v>137</v>
      </c>
      <c r="CW859">
        <f>COUNTIF(fun[[#This Row],[Id]:[SaleCondition]],0)</f>
        <v>18</v>
      </c>
      <c r="CX859">
        <f>COUNTIF(fun[[#This Row],[Id]:[SaleCondition]],"NA")</f>
        <v>4</v>
      </c>
      <c r="CY859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859">
        <f>fun[NUM_ExCond]+fun[NUM_BsmtCond]+fun[NUM_GarCond]</f>
        <v>9</v>
      </c>
      <c r="DA8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8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859">
        <v>174000</v>
      </c>
    </row>
    <row r="860" spans="1:107" x14ac:dyDescent="0.25">
      <c r="A860">
        <v>859</v>
      </c>
      <c r="B860">
        <v>20</v>
      </c>
      <c r="C860" t="s">
        <v>107</v>
      </c>
      <c r="D860">
        <f>IF(fun[[#This Row],[MSZoning]]="RL",1,0)</f>
        <v>1</v>
      </c>
      <c r="E860">
        <f>IF(fun[[#This Row],[rl]]="RM",1,0)</f>
        <v>0</v>
      </c>
      <c r="F860">
        <f>IF(fun[[#This Row],[rm]]="RH",1,0)</f>
        <v>0</v>
      </c>
      <c r="G860">
        <f>IF(fun[[#This Row],[rh]]="C (all)",1,0)</f>
        <v>0</v>
      </c>
      <c r="H860">
        <v>80</v>
      </c>
      <c r="I860">
        <f>IF(fun[[#This Row],[LotFrontage]]="NA",0,fun[[#This Row],[LotFrontage]])</f>
        <v>80</v>
      </c>
      <c r="J860">
        <v>10400</v>
      </c>
      <c r="K860" t="s">
        <v>108</v>
      </c>
      <c r="L860" t="s">
        <v>109</v>
      </c>
      <c r="M860" t="s">
        <v>110</v>
      </c>
      <c r="N860" t="s">
        <v>111</v>
      </c>
      <c r="O860" t="s">
        <v>112</v>
      </c>
      <c r="P860" t="s">
        <v>113</v>
      </c>
      <c r="Q860" t="s">
        <v>114</v>
      </c>
      <c r="R860" t="s">
        <v>164</v>
      </c>
      <c r="S860" t="s">
        <v>116</v>
      </c>
      <c r="T860" t="s">
        <v>116</v>
      </c>
      <c r="U860" t="s">
        <v>117</v>
      </c>
      <c r="V860" t="s">
        <v>141</v>
      </c>
      <c r="W860">
        <v>7</v>
      </c>
      <c r="X860">
        <v>5</v>
      </c>
      <c r="Y860">
        <v>1976</v>
      </c>
      <c r="Z860">
        <v>1976</v>
      </c>
      <c r="AA860" t="s">
        <v>119</v>
      </c>
      <c r="AB860" t="s">
        <v>120</v>
      </c>
      <c r="AC860" t="s">
        <v>166</v>
      </c>
      <c r="AD860" t="s">
        <v>166</v>
      </c>
      <c r="AE860" t="s">
        <v>122</v>
      </c>
      <c r="AF860">
        <v>189</v>
      </c>
      <c r="AG860" t="s">
        <v>124</v>
      </c>
      <c r="AH860">
        <f>IF(fun[[#This Row],[ExterQual]]="Ex",5,IF(fun[[#This Row],[ExterQual]]="Gd",4,IF(fun[[#This Row],[ExterQual]]="TA",3,IF(fun[[#This Row],[ExterQual]]="Fa",2,1))))</f>
        <v>3</v>
      </c>
      <c r="AI860" t="s">
        <v>124</v>
      </c>
      <c r="AJ860">
        <f>IF(fun[[#This Row],[ExterCond]]="Ex",5,IF(fun[[#This Row],[ExterCond]]="Gd",4,IF(fun[[#This Row],[ExterCond]]="TA",3,IF(fun[[#This Row],[ExterCond]]="Fa",2,1))))</f>
        <v>3</v>
      </c>
      <c r="AK860" t="s">
        <v>144</v>
      </c>
      <c r="AL860" t="s">
        <v>123</v>
      </c>
      <c r="AM860">
        <f>IF(fun[[#This Row],[BsmtQual]]="Ex",5,IF(fun[[#This Row],[BsmtQual]]="Gd",4,IF(fun[[#This Row],[BsmtQual]]="TA",3,IF(fun[[#This Row],[BsmtQual]]="Fa",2,IF(fun[[#This Row],[BsmtQual]]="Po",1,0)))))</f>
        <v>4</v>
      </c>
      <c r="AN860" t="s">
        <v>124</v>
      </c>
      <c r="AO860">
        <f>IF(fun[[#This Row],[BsmtCond]]="Ex",5,IF(fun[[#This Row],[BsmtCond]]="Gd",4,IF(fun[[#This Row],[BsmtCond]]="TA",3,IF(fun[[#This Row],[BsmtCond]]="Fa",2,IF(fun[[#This Row],[BsmtCond]]="Po",1,0)))))</f>
        <v>3</v>
      </c>
      <c r="AP860" t="s">
        <v>126</v>
      </c>
      <c r="AQ860">
        <f>IF(fun[[#This Row],[BsmtExposure]]="Gd",3,IF(fun[[#This Row],[BsmtExposure]]="Av",2,IF(fun[[#This Row],[BsmtExposure]]="Mn",1,0)))</f>
        <v>0</v>
      </c>
      <c r="AR860" t="s">
        <v>128</v>
      </c>
      <c r="AS860">
        <v>0</v>
      </c>
      <c r="AT860" t="s">
        <v>128</v>
      </c>
      <c r="AU860">
        <v>0</v>
      </c>
      <c r="AV860">
        <v>1090</v>
      </c>
      <c r="AW860">
        <v>1090</v>
      </c>
      <c r="AX860" t="s">
        <v>129</v>
      </c>
      <c r="AY860" t="s">
        <v>124</v>
      </c>
      <c r="AZ860">
        <f>IF(fun[[#This Row],[HeatingQC]]="Ex",5,IF(fun[[#This Row],[HeatingQC]]="Gd",4,IF(fun[[#This Row],[HeatingQC]]="TA",3,IF(fun[[#This Row],[HeatingQC]]="Fa",2,IF(fun[[#This Row],[HeatingQC]]="Po",1,0)))))</f>
        <v>3</v>
      </c>
      <c r="BA860" t="s">
        <v>131</v>
      </c>
      <c r="BB860" t="s">
        <v>132</v>
      </c>
      <c r="BC860">
        <v>1370</v>
      </c>
      <c r="BD860">
        <v>0</v>
      </c>
      <c r="BE860">
        <v>0</v>
      </c>
      <c r="BF860">
        <v>1370</v>
      </c>
      <c r="BG860">
        <f>LOG(fun[[#This Row],[GrLivArea]])</f>
        <v>3.1367205671564067</v>
      </c>
      <c r="BH860">
        <v>0</v>
      </c>
      <c r="BI860">
        <v>0</v>
      </c>
      <c r="BJ860">
        <f>fun[[#This Row],[BsmtFullBath]]+(0.5*fun[[#This Row],[BsmtHalfBath]])</f>
        <v>0</v>
      </c>
      <c r="BK860">
        <v>2</v>
      </c>
      <c r="BL860">
        <v>0</v>
      </c>
      <c r="BM860">
        <f>fun[[#This Row],[HalfBath]]+fun[[#This Row],[TOTBaseBath]]+fun[[#This Row],[FullBath]]</f>
        <v>2</v>
      </c>
      <c r="BN860">
        <v>3</v>
      </c>
      <c r="BO860">
        <v>1</v>
      </c>
      <c r="BP860" t="s">
        <v>124</v>
      </c>
      <c r="BQ860">
        <f>IF(fun[[#This Row],[KitchenQual]]="Ex",5,IF(fun[[#This Row],[KitchenQual]]="Gd",4,IF(fun[[#This Row],[KitchenQual]]="TA",3,IF(fun[[#This Row],[KitchenQual]]="Fa",2,0))))</f>
        <v>3</v>
      </c>
      <c r="BR860">
        <v>6</v>
      </c>
      <c r="BS860" t="s">
        <v>133</v>
      </c>
      <c r="BT860">
        <v>1</v>
      </c>
      <c r="BU860" t="s">
        <v>124</v>
      </c>
      <c r="BV860">
        <f>IF(fun[[#This Row],[FireplaceQu]]="Ex",5,IF(fun[[#This Row],[FireplaceQu]]="Gd",4,IF(fun[[#This Row],[FireplaceQu]]="TA",3,IF(fun[[#This Row],[FireplaceQu]]="Fa",2,0))))</f>
        <v>3</v>
      </c>
      <c r="BW860" t="s">
        <v>134</v>
      </c>
      <c r="BX860">
        <v>1976</v>
      </c>
      <c r="BY860" t="s">
        <v>135</v>
      </c>
      <c r="BZ860">
        <v>2</v>
      </c>
      <c r="CA860">
        <v>479</v>
      </c>
      <c r="CB860" t="s">
        <v>124</v>
      </c>
      <c r="CC860">
        <f>IF(fun[[#This Row],[GarageQual]]="Ex",5,IF(fun[[#This Row],[GarageQual]]="Gd",4,IF(fun[[#This Row],[GarageQual]]="TA",3,IF(fun[[#This Row],[GarageQual]]="Fa",2,IF(fun[[#This Row],[GarageQual]]="Po",1,0)))))</f>
        <v>3</v>
      </c>
      <c r="CD860" t="s">
        <v>124</v>
      </c>
      <c r="CE860">
        <f>IF(fun[[#This Row],[GarageCond]]="Ex",5,IF(fun[[#This Row],[GarageCond]]="Gd",4,IF(fun[[#This Row],[GarageCond]]="TA",3,IF(fun[[#This Row],[GarageCond]]="Fa",2,IF(fun[[#This Row],[GarageCond]]="Po",1,0)))))</f>
        <v>3</v>
      </c>
      <c r="CF860" t="s">
        <v>131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f>(0.5*fun[[#This Row],[WoodDeckSF]])+fun[[#This Row],[OpenPorchSF]]+(2*fun[[#This Row],[EnclosedPorch]])+(1.5*fun[[#This Row],[3SsnPorch]])+fun[[#This Row],[ScreenPorch]]</f>
        <v>0</v>
      </c>
      <c r="CM860">
        <v>0</v>
      </c>
      <c r="CN860" t="s">
        <v>109</v>
      </c>
      <c r="CO860">
        <f>IF(fun[[#This Row],[PoolQC]]="Ex",5,IF(fun[[#This Row],[PoolQC]]="Gd",4,IF(fun[[#This Row],[PoolQC]]="TA",3,IF(fun[[#This Row],[PoolQC]]="Fa",2,IF(fun[[#This Row],[PoolQC]]="Po",1,0)))))</f>
        <v>0</v>
      </c>
      <c r="CP860" t="s">
        <v>160</v>
      </c>
      <c r="CQ860" t="s">
        <v>109</v>
      </c>
      <c r="CR860">
        <v>0</v>
      </c>
      <c r="CS860">
        <v>6</v>
      </c>
      <c r="CT860">
        <v>2009</v>
      </c>
      <c r="CU860" t="s">
        <v>136</v>
      </c>
      <c r="CV860" t="s">
        <v>245</v>
      </c>
      <c r="CW860">
        <f>COUNTIF(fun[[#This Row],[Id]:[SaleCondition]],0)</f>
        <v>21</v>
      </c>
      <c r="CX860">
        <f>COUNTIF(fun[[#This Row],[Id]:[SaleCondition]],"NA")</f>
        <v>3</v>
      </c>
      <c r="CY860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860">
        <f>fun[NUM_ExCond]+fun[NUM_BsmtCond]+fun[NUM_GarCond]</f>
        <v>9</v>
      </c>
      <c r="DA8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8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860">
        <v>152000</v>
      </c>
    </row>
    <row r="861" spans="1:107" x14ac:dyDescent="0.25">
      <c r="A861">
        <v>860</v>
      </c>
      <c r="B861">
        <v>60</v>
      </c>
      <c r="C861" t="s">
        <v>107</v>
      </c>
      <c r="D861">
        <f>IF(fun[[#This Row],[MSZoning]]="RL",1,0)</f>
        <v>1</v>
      </c>
      <c r="E861">
        <f>IF(fun[[#This Row],[rl]]="RM",1,0)</f>
        <v>0</v>
      </c>
      <c r="F861">
        <f>IF(fun[[#This Row],[rm]]="RH",1,0)</f>
        <v>0</v>
      </c>
      <c r="G861">
        <f>IF(fun[[#This Row],[rh]]="C (all)",1,0)</f>
        <v>0</v>
      </c>
      <c r="H861" t="s">
        <v>109</v>
      </c>
      <c r="I861">
        <f>IF(fun[[#This Row],[LotFrontage]]="NA",0,fun[[#This Row],[LotFrontage]])</f>
        <v>0</v>
      </c>
      <c r="J861">
        <v>11029</v>
      </c>
      <c r="K861" t="s">
        <v>108</v>
      </c>
      <c r="L861" t="s">
        <v>109</v>
      </c>
      <c r="M861" t="s">
        <v>146</v>
      </c>
      <c r="N861" t="s">
        <v>111</v>
      </c>
      <c r="O861" t="s">
        <v>112</v>
      </c>
      <c r="P861" t="s">
        <v>148</v>
      </c>
      <c r="Q861" t="s">
        <v>114</v>
      </c>
      <c r="R861" t="s">
        <v>164</v>
      </c>
      <c r="S861" t="s">
        <v>230</v>
      </c>
      <c r="T861" t="s">
        <v>116</v>
      </c>
      <c r="U861" t="s">
        <v>117</v>
      </c>
      <c r="V861" t="s">
        <v>118</v>
      </c>
      <c r="W861">
        <v>6</v>
      </c>
      <c r="X861">
        <v>7</v>
      </c>
      <c r="Y861">
        <v>1968</v>
      </c>
      <c r="Z861">
        <v>1984</v>
      </c>
      <c r="AA861" t="s">
        <v>119</v>
      </c>
      <c r="AB861" t="s">
        <v>120</v>
      </c>
      <c r="AC861" t="s">
        <v>166</v>
      </c>
      <c r="AD861" t="s">
        <v>166</v>
      </c>
      <c r="AE861" t="s">
        <v>122</v>
      </c>
      <c r="AF861">
        <v>220</v>
      </c>
      <c r="AG861" t="s">
        <v>124</v>
      </c>
      <c r="AH861">
        <f>IF(fun[[#This Row],[ExterQual]]="Ex",5,IF(fun[[#This Row],[ExterQual]]="Gd",4,IF(fun[[#This Row],[ExterQual]]="TA",3,IF(fun[[#This Row],[ExterQual]]="Fa",2,1))))</f>
        <v>3</v>
      </c>
      <c r="AI861" t="s">
        <v>124</v>
      </c>
      <c r="AJ861">
        <f>IF(fun[[#This Row],[ExterCond]]="Ex",5,IF(fun[[#This Row],[ExterCond]]="Gd",4,IF(fun[[#This Row],[ExterCond]]="TA",3,IF(fun[[#This Row],[ExterCond]]="Fa",2,1))))</f>
        <v>3</v>
      </c>
      <c r="AK861" t="s">
        <v>144</v>
      </c>
      <c r="AL861" t="s">
        <v>124</v>
      </c>
      <c r="AM861">
        <f>IF(fun[[#This Row],[BsmtQual]]="Ex",5,IF(fun[[#This Row],[BsmtQual]]="Gd",4,IF(fun[[#This Row],[BsmtQual]]="TA",3,IF(fun[[#This Row],[BsmtQual]]="Fa",2,IF(fun[[#This Row],[BsmtQual]]="Po",1,0)))))</f>
        <v>3</v>
      </c>
      <c r="AN861" t="s">
        <v>124</v>
      </c>
      <c r="AO861">
        <f>IF(fun[[#This Row],[BsmtCond]]="Ex",5,IF(fun[[#This Row],[BsmtCond]]="Gd",4,IF(fun[[#This Row],[BsmtCond]]="TA",3,IF(fun[[#This Row],[BsmtCond]]="Fa",2,IF(fun[[#This Row],[BsmtCond]]="Po",1,0)))))</f>
        <v>3</v>
      </c>
      <c r="AP861" t="s">
        <v>147</v>
      </c>
      <c r="AQ861">
        <f>IF(fun[[#This Row],[BsmtExposure]]="Gd",3,IF(fun[[#This Row],[BsmtExposure]]="Av",2,IF(fun[[#This Row],[BsmtExposure]]="Mn",1,0)))</f>
        <v>1</v>
      </c>
      <c r="AR861" t="s">
        <v>167</v>
      </c>
      <c r="AS861">
        <v>619</v>
      </c>
      <c r="AT861" t="s">
        <v>128</v>
      </c>
      <c r="AU861">
        <v>0</v>
      </c>
      <c r="AV861">
        <v>435</v>
      </c>
      <c r="AW861">
        <v>1054</v>
      </c>
      <c r="AX861" t="s">
        <v>129</v>
      </c>
      <c r="AY861" t="s">
        <v>124</v>
      </c>
      <c r="AZ861">
        <f>IF(fun[[#This Row],[HeatingQC]]="Ex",5,IF(fun[[#This Row],[HeatingQC]]="Gd",4,IF(fun[[#This Row],[HeatingQC]]="TA",3,IF(fun[[#This Row],[HeatingQC]]="Fa",2,IF(fun[[#This Row],[HeatingQC]]="Po",1,0)))))</f>
        <v>3</v>
      </c>
      <c r="BA861" t="s">
        <v>131</v>
      </c>
      <c r="BB861" t="s">
        <v>132</v>
      </c>
      <c r="BC861">
        <v>1512</v>
      </c>
      <c r="BD861">
        <v>1142</v>
      </c>
      <c r="BE861">
        <v>0</v>
      </c>
      <c r="BF861">
        <v>2654</v>
      </c>
      <c r="BG861">
        <f>LOG(fun[[#This Row],[GrLivArea]])</f>
        <v>3.4239009185284166</v>
      </c>
      <c r="BH861">
        <v>1</v>
      </c>
      <c r="BI861">
        <v>0</v>
      </c>
      <c r="BJ861">
        <f>fun[[#This Row],[BsmtFullBath]]+(0.5*fun[[#This Row],[BsmtHalfBath]])</f>
        <v>1</v>
      </c>
      <c r="BK861">
        <v>2</v>
      </c>
      <c r="BL861">
        <v>1</v>
      </c>
      <c r="BM861">
        <f>fun[[#This Row],[HalfBath]]+fun[[#This Row],[TOTBaseBath]]+fun[[#This Row],[FullBath]]</f>
        <v>4</v>
      </c>
      <c r="BN861">
        <v>4</v>
      </c>
      <c r="BO861">
        <v>1</v>
      </c>
      <c r="BP861" t="s">
        <v>123</v>
      </c>
      <c r="BQ861">
        <f>IF(fun[[#This Row],[KitchenQual]]="Ex",5,IF(fun[[#This Row],[KitchenQual]]="Gd",4,IF(fun[[#This Row],[KitchenQual]]="TA",3,IF(fun[[#This Row],[KitchenQual]]="Fa",2,0))))</f>
        <v>4</v>
      </c>
      <c r="BR861">
        <v>9</v>
      </c>
      <c r="BS861" t="s">
        <v>133</v>
      </c>
      <c r="BT861">
        <v>1</v>
      </c>
      <c r="BU861" t="s">
        <v>123</v>
      </c>
      <c r="BV861">
        <f>IF(fun[[#This Row],[FireplaceQu]]="Ex",5,IF(fun[[#This Row],[FireplaceQu]]="Gd",4,IF(fun[[#This Row],[FireplaceQu]]="TA",3,IF(fun[[#This Row],[FireplaceQu]]="Fa",2,0))))</f>
        <v>4</v>
      </c>
      <c r="BW861" t="s">
        <v>134</v>
      </c>
      <c r="BX861">
        <v>1968</v>
      </c>
      <c r="BY861" t="s">
        <v>128</v>
      </c>
      <c r="BZ861">
        <v>2</v>
      </c>
      <c r="CA861">
        <v>619</v>
      </c>
      <c r="CB861" t="s">
        <v>124</v>
      </c>
      <c r="CC861">
        <f>IF(fun[[#This Row],[GarageQual]]="Ex",5,IF(fun[[#This Row],[GarageQual]]="Gd",4,IF(fun[[#This Row],[GarageQual]]="TA",3,IF(fun[[#This Row],[GarageQual]]="Fa",2,IF(fun[[#This Row],[GarageQual]]="Po",1,0)))))</f>
        <v>3</v>
      </c>
      <c r="CD861" t="s">
        <v>124</v>
      </c>
      <c r="CE861">
        <f>IF(fun[[#This Row],[GarageCond]]="Ex",5,IF(fun[[#This Row],[GarageCond]]="Gd",4,IF(fun[[#This Row],[GarageCond]]="TA",3,IF(fun[[#This Row],[GarageCond]]="Fa",2,IF(fun[[#This Row],[GarageCond]]="Po",1,0)))))</f>
        <v>3</v>
      </c>
      <c r="CF861" t="s">
        <v>131</v>
      </c>
      <c r="CG861">
        <v>0</v>
      </c>
      <c r="CH861">
        <v>65</v>
      </c>
      <c r="CI861">
        <v>0</v>
      </c>
      <c r="CJ861">
        <v>0</v>
      </c>
      <c r="CK861">
        <v>222</v>
      </c>
      <c r="CL861">
        <f>(0.5*fun[[#This Row],[WoodDeckSF]])+fun[[#This Row],[OpenPorchSF]]+(2*fun[[#This Row],[EnclosedPorch]])+(1.5*fun[[#This Row],[3SsnPorch]])+fun[[#This Row],[ScreenPorch]]</f>
        <v>287</v>
      </c>
      <c r="CM861">
        <v>0</v>
      </c>
      <c r="CN861" t="s">
        <v>109</v>
      </c>
      <c r="CO861">
        <f>IF(fun[[#This Row],[PoolQC]]="Ex",5,IF(fun[[#This Row],[PoolQC]]="Gd",4,IF(fun[[#This Row],[PoolQC]]="TA",3,IF(fun[[#This Row],[PoolQC]]="Fa",2,IF(fun[[#This Row],[PoolQC]]="Po",1,0)))))</f>
        <v>0</v>
      </c>
      <c r="CP861" t="s">
        <v>109</v>
      </c>
      <c r="CQ861" t="s">
        <v>109</v>
      </c>
      <c r="CR861">
        <v>0</v>
      </c>
      <c r="CS861">
        <v>8</v>
      </c>
      <c r="CT861">
        <v>2006</v>
      </c>
      <c r="CU861" t="s">
        <v>136</v>
      </c>
      <c r="CV861" t="s">
        <v>137</v>
      </c>
      <c r="CW861">
        <f>COUNTIF(fun[[#This Row],[Id]:[SaleCondition]],0)</f>
        <v>13</v>
      </c>
      <c r="CX861">
        <f>COUNTIF(fun[[#This Row],[Id]:[SaleCondition]],"NA")</f>
        <v>5</v>
      </c>
      <c r="CY861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861">
        <f>fun[NUM_ExCond]+fun[NUM_BsmtCond]+fun[NUM_GarCond]</f>
        <v>9</v>
      </c>
      <c r="DA8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8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</v>
      </c>
      <c r="DC861">
        <v>250000</v>
      </c>
    </row>
    <row r="862" spans="1:107" x14ac:dyDescent="0.25">
      <c r="A862">
        <v>861</v>
      </c>
      <c r="B862">
        <v>50</v>
      </c>
      <c r="C862" t="s">
        <v>107</v>
      </c>
      <c r="D862">
        <f>IF(fun[[#This Row],[MSZoning]]="RL",1,0)</f>
        <v>1</v>
      </c>
      <c r="E862">
        <f>IF(fun[[#This Row],[rl]]="RM",1,0)</f>
        <v>0</v>
      </c>
      <c r="F862">
        <f>IF(fun[[#This Row],[rm]]="RH",1,0)</f>
        <v>0</v>
      </c>
      <c r="G862">
        <f>IF(fun[[#This Row],[rh]]="C (all)",1,0)</f>
        <v>0</v>
      </c>
      <c r="H862">
        <v>55</v>
      </c>
      <c r="I862">
        <f>IF(fun[[#This Row],[LotFrontage]]="NA",0,fun[[#This Row],[LotFrontage]])</f>
        <v>55</v>
      </c>
      <c r="J862">
        <v>7642</v>
      </c>
      <c r="K862" t="s">
        <v>108</v>
      </c>
      <c r="L862" t="s">
        <v>109</v>
      </c>
      <c r="M862" t="s">
        <v>110</v>
      </c>
      <c r="N862" t="s">
        <v>111</v>
      </c>
      <c r="O862" t="s">
        <v>112</v>
      </c>
      <c r="P862" t="s">
        <v>148</v>
      </c>
      <c r="Q862" t="s">
        <v>114</v>
      </c>
      <c r="R862" t="s">
        <v>149</v>
      </c>
      <c r="S862" t="s">
        <v>116</v>
      </c>
      <c r="T862" t="s">
        <v>116</v>
      </c>
      <c r="U862" t="s">
        <v>117</v>
      </c>
      <c r="V862" t="s">
        <v>158</v>
      </c>
      <c r="W862">
        <v>7</v>
      </c>
      <c r="X862">
        <v>8</v>
      </c>
      <c r="Y862">
        <v>1918</v>
      </c>
      <c r="Z862">
        <v>1998</v>
      </c>
      <c r="AA862" t="s">
        <v>119</v>
      </c>
      <c r="AB862" t="s">
        <v>120</v>
      </c>
      <c r="AC862" t="s">
        <v>150</v>
      </c>
      <c r="AD862" t="s">
        <v>150</v>
      </c>
      <c r="AE862" t="s">
        <v>143</v>
      </c>
      <c r="AF862">
        <v>0</v>
      </c>
      <c r="AG862" t="s">
        <v>123</v>
      </c>
      <c r="AH862">
        <f>IF(fun[[#This Row],[ExterQual]]="Ex",5,IF(fun[[#This Row],[ExterQual]]="Gd",4,IF(fun[[#This Row],[ExterQual]]="TA",3,IF(fun[[#This Row],[ExterQual]]="Fa",2,1))))</f>
        <v>4</v>
      </c>
      <c r="AI862" t="s">
        <v>124</v>
      </c>
      <c r="AJ862">
        <f>IF(fun[[#This Row],[ExterCond]]="Ex",5,IF(fun[[#This Row],[ExterCond]]="Gd",4,IF(fun[[#This Row],[ExterCond]]="TA",3,IF(fun[[#This Row],[ExterCond]]="Fa",2,1))))</f>
        <v>3</v>
      </c>
      <c r="AK862" t="s">
        <v>152</v>
      </c>
      <c r="AL862" t="s">
        <v>124</v>
      </c>
      <c r="AM862">
        <f>IF(fun[[#This Row],[BsmtQual]]="Ex",5,IF(fun[[#This Row],[BsmtQual]]="Gd",4,IF(fun[[#This Row],[BsmtQual]]="TA",3,IF(fun[[#This Row],[BsmtQual]]="Fa",2,IF(fun[[#This Row],[BsmtQual]]="Po",1,0)))))</f>
        <v>3</v>
      </c>
      <c r="AN862" t="s">
        <v>124</v>
      </c>
      <c r="AO862">
        <f>IF(fun[[#This Row],[BsmtCond]]="Ex",5,IF(fun[[#This Row],[BsmtCond]]="Gd",4,IF(fun[[#This Row],[BsmtCond]]="TA",3,IF(fun[[#This Row],[BsmtCond]]="Fa",2,IF(fun[[#This Row],[BsmtCond]]="Po",1,0)))))</f>
        <v>3</v>
      </c>
      <c r="AP862" t="s">
        <v>126</v>
      </c>
      <c r="AQ862">
        <f>IF(fun[[#This Row],[BsmtExposure]]="Gd",3,IF(fun[[#This Row],[BsmtExposure]]="Av",2,IF(fun[[#This Row],[BsmtExposure]]="Mn",1,0)))</f>
        <v>0</v>
      </c>
      <c r="AR862" t="s">
        <v>128</v>
      </c>
      <c r="AS862">
        <v>0</v>
      </c>
      <c r="AT862" t="s">
        <v>128</v>
      </c>
      <c r="AU862">
        <v>0</v>
      </c>
      <c r="AV862">
        <v>912</v>
      </c>
      <c r="AW862">
        <v>912</v>
      </c>
      <c r="AX862" t="s">
        <v>129</v>
      </c>
      <c r="AY862" t="s">
        <v>123</v>
      </c>
      <c r="AZ862">
        <f>IF(fun[[#This Row],[HeatingQC]]="Ex",5,IF(fun[[#This Row],[HeatingQC]]="Gd",4,IF(fun[[#This Row],[HeatingQC]]="TA",3,IF(fun[[#This Row],[HeatingQC]]="Fa",2,IF(fun[[#This Row],[HeatingQC]]="Po",1,0)))))</f>
        <v>4</v>
      </c>
      <c r="BA862" t="s">
        <v>131</v>
      </c>
      <c r="BB862" t="s">
        <v>132</v>
      </c>
      <c r="BC862">
        <v>912</v>
      </c>
      <c r="BD862">
        <v>514</v>
      </c>
      <c r="BE862">
        <v>0</v>
      </c>
      <c r="BF862">
        <v>1426</v>
      </c>
      <c r="BG862">
        <f>LOG(fun[[#This Row],[GrLivArea]])</f>
        <v>3.154119525515847</v>
      </c>
      <c r="BH862">
        <v>0</v>
      </c>
      <c r="BI862">
        <v>0</v>
      </c>
      <c r="BJ862">
        <f>fun[[#This Row],[BsmtFullBath]]+(0.5*fun[[#This Row],[BsmtHalfBath]])</f>
        <v>0</v>
      </c>
      <c r="BK862">
        <v>1</v>
      </c>
      <c r="BL862">
        <v>1</v>
      </c>
      <c r="BM862">
        <f>fun[[#This Row],[HalfBath]]+fun[[#This Row],[TOTBaseBath]]+fun[[#This Row],[FullBath]]</f>
        <v>2</v>
      </c>
      <c r="BN862">
        <v>3</v>
      </c>
      <c r="BO862">
        <v>1</v>
      </c>
      <c r="BP862" t="s">
        <v>123</v>
      </c>
      <c r="BQ862">
        <f>IF(fun[[#This Row],[KitchenQual]]="Ex",5,IF(fun[[#This Row],[KitchenQual]]="Gd",4,IF(fun[[#This Row],[KitchenQual]]="TA",3,IF(fun[[#This Row],[KitchenQual]]="Fa",2,0))))</f>
        <v>4</v>
      </c>
      <c r="BR862">
        <v>7</v>
      </c>
      <c r="BS862" t="s">
        <v>133</v>
      </c>
      <c r="BT862">
        <v>1</v>
      </c>
      <c r="BU862" t="s">
        <v>123</v>
      </c>
      <c r="BV862">
        <f>IF(fun[[#This Row],[FireplaceQu]]="Ex",5,IF(fun[[#This Row],[FireplaceQu]]="Gd",4,IF(fun[[#This Row],[FireplaceQu]]="TA",3,IF(fun[[#This Row],[FireplaceQu]]="Fa",2,0))))</f>
        <v>4</v>
      </c>
      <c r="BW862" t="s">
        <v>153</v>
      </c>
      <c r="BX862">
        <v>1925</v>
      </c>
      <c r="BY862" t="s">
        <v>128</v>
      </c>
      <c r="BZ862">
        <v>1</v>
      </c>
      <c r="CA862">
        <v>216</v>
      </c>
      <c r="CB862" t="s">
        <v>124</v>
      </c>
      <c r="CC862">
        <f>IF(fun[[#This Row],[GarageQual]]="Ex",5,IF(fun[[#This Row],[GarageQual]]="Gd",4,IF(fun[[#This Row],[GarageQual]]="TA",3,IF(fun[[#This Row],[GarageQual]]="Fa",2,IF(fun[[#This Row],[GarageQual]]="Po",1,0)))))</f>
        <v>3</v>
      </c>
      <c r="CD862" t="s">
        <v>124</v>
      </c>
      <c r="CE862">
        <f>IF(fun[[#This Row],[GarageCond]]="Ex",5,IF(fun[[#This Row],[GarageCond]]="Gd",4,IF(fun[[#This Row],[GarageCond]]="TA",3,IF(fun[[#This Row],[GarageCond]]="Fa",2,IF(fun[[#This Row],[GarageCond]]="Po",1,0)))))</f>
        <v>3</v>
      </c>
      <c r="CF862" t="s">
        <v>131</v>
      </c>
      <c r="CG862">
        <v>0</v>
      </c>
      <c r="CH862">
        <v>240</v>
      </c>
      <c r="CI862">
        <v>0</v>
      </c>
      <c r="CJ862">
        <v>0</v>
      </c>
      <c r="CK862">
        <v>0</v>
      </c>
      <c r="CL862">
        <f>(0.5*fun[[#This Row],[WoodDeckSF]])+fun[[#This Row],[OpenPorchSF]]+(2*fun[[#This Row],[EnclosedPorch]])+(1.5*fun[[#This Row],[3SsnPorch]])+fun[[#This Row],[ScreenPorch]]</f>
        <v>240</v>
      </c>
      <c r="CM862">
        <v>0</v>
      </c>
      <c r="CN862" t="s">
        <v>109</v>
      </c>
      <c r="CO862">
        <f>IF(fun[[#This Row],[PoolQC]]="Ex",5,IF(fun[[#This Row],[PoolQC]]="Gd",4,IF(fun[[#This Row],[PoolQC]]="TA",3,IF(fun[[#This Row],[PoolQC]]="Fa",2,IF(fun[[#This Row],[PoolQC]]="Po",1,0)))))</f>
        <v>0</v>
      </c>
      <c r="CP862" t="s">
        <v>191</v>
      </c>
      <c r="CQ862" t="s">
        <v>109</v>
      </c>
      <c r="CR862">
        <v>0</v>
      </c>
      <c r="CS862">
        <v>6</v>
      </c>
      <c r="CT862">
        <v>2007</v>
      </c>
      <c r="CU862" t="s">
        <v>136</v>
      </c>
      <c r="CV862" t="s">
        <v>137</v>
      </c>
      <c r="CW862">
        <f>COUNTIF(fun[[#This Row],[Id]:[SaleCondition]],0)</f>
        <v>18</v>
      </c>
      <c r="CX862">
        <f>COUNTIF(fun[[#This Row],[Id]:[SaleCondition]],"NA")</f>
        <v>3</v>
      </c>
      <c r="CY862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862">
        <f>fun[NUM_ExCond]+fun[NUM_BsmtCond]+fun[NUM_GarCond]</f>
        <v>9</v>
      </c>
      <c r="DA8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110</v>
      </c>
      <c r="DB8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87.25</v>
      </c>
      <c r="DC862">
        <v>189950</v>
      </c>
    </row>
    <row r="863" spans="1:107" x14ac:dyDescent="0.25">
      <c r="A863">
        <v>862</v>
      </c>
      <c r="B863">
        <v>190</v>
      </c>
      <c r="C863" t="s">
        <v>107</v>
      </c>
      <c r="D863">
        <f>IF(fun[[#This Row],[MSZoning]]="RL",1,0)</f>
        <v>1</v>
      </c>
      <c r="E863">
        <f>IF(fun[[#This Row],[rl]]="RM",1,0)</f>
        <v>0</v>
      </c>
      <c r="F863">
        <f>IF(fun[[#This Row],[rm]]="RH",1,0)</f>
        <v>0</v>
      </c>
      <c r="G863">
        <f>IF(fun[[#This Row],[rh]]="C (all)",1,0)</f>
        <v>0</v>
      </c>
      <c r="H863">
        <v>75</v>
      </c>
      <c r="I863">
        <f>IF(fun[[#This Row],[LotFrontage]]="NA",0,fun[[#This Row],[LotFrontage]])</f>
        <v>75</v>
      </c>
      <c r="J863">
        <v>11625</v>
      </c>
      <c r="K863" t="s">
        <v>108</v>
      </c>
      <c r="L863" t="s">
        <v>109</v>
      </c>
      <c r="M863" t="s">
        <v>110</v>
      </c>
      <c r="N863" t="s">
        <v>111</v>
      </c>
      <c r="O863" t="s">
        <v>112</v>
      </c>
      <c r="P863" t="s">
        <v>113</v>
      </c>
      <c r="Q863" t="s">
        <v>114</v>
      </c>
      <c r="R863" t="s">
        <v>177</v>
      </c>
      <c r="S863" t="s">
        <v>116</v>
      </c>
      <c r="T863" t="s">
        <v>116</v>
      </c>
      <c r="U863" t="s">
        <v>175</v>
      </c>
      <c r="V863" t="s">
        <v>141</v>
      </c>
      <c r="W863">
        <v>5</v>
      </c>
      <c r="X863">
        <v>4</v>
      </c>
      <c r="Y863">
        <v>1965</v>
      </c>
      <c r="Z863">
        <v>1965</v>
      </c>
      <c r="AA863" t="s">
        <v>178</v>
      </c>
      <c r="AB863" t="s">
        <v>120</v>
      </c>
      <c r="AC863" t="s">
        <v>187</v>
      </c>
      <c r="AD863" t="s">
        <v>166</v>
      </c>
      <c r="AE863" t="s">
        <v>143</v>
      </c>
      <c r="AF863">
        <v>0</v>
      </c>
      <c r="AG863" t="s">
        <v>124</v>
      </c>
      <c r="AH863">
        <f>IF(fun[[#This Row],[ExterQual]]="Ex",5,IF(fun[[#This Row],[ExterQual]]="Gd",4,IF(fun[[#This Row],[ExterQual]]="TA",3,IF(fun[[#This Row],[ExterQual]]="Fa",2,1))))</f>
        <v>3</v>
      </c>
      <c r="AI863" t="s">
        <v>124</v>
      </c>
      <c r="AJ863">
        <f>IF(fun[[#This Row],[ExterCond]]="Ex",5,IF(fun[[#This Row],[ExterCond]]="Gd",4,IF(fun[[#This Row],[ExterCond]]="TA",3,IF(fun[[#This Row],[ExterCond]]="Fa",2,1))))</f>
        <v>3</v>
      </c>
      <c r="AK863" t="s">
        <v>125</v>
      </c>
      <c r="AL863" t="s">
        <v>124</v>
      </c>
      <c r="AM863">
        <f>IF(fun[[#This Row],[BsmtQual]]="Ex",5,IF(fun[[#This Row],[BsmtQual]]="Gd",4,IF(fun[[#This Row],[BsmtQual]]="TA",3,IF(fun[[#This Row],[BsmtQual]]="Fa",2,IF(fun[[#This Row],[BsmtQual]]="Po",1,0)))))</f>
        <v>3</v>
      </c>
      <c r="AN863" t="s">
        <v>124</v>
      </c>
      <c r="AO863">
        <f>IF(fun[[#This Row],[BsmtCond]]="Ex",5,IF(fun[[#This Row],[BsmtCond]]="Gd",4,IF(fun[[#This Row],[BsmtCond]]="TA",3,IF(fun[[#This Row],[BsmtCond]]="Fa",2,IF(fun[[#This Row],[BsmtCond]]="Po",1,0)))))</f>
        <v>3</v>
      </c>
      <c r="AP863" t="s">
        <v>147</v>
      </c>
      <c r="AQ863">
        <f>IF(fun[[#This Row],[BsmtExposure]]="Gd",3,IF(fun[[#This Row],[BsmtExposure]]="Av",2,IF(fun[[#This Row],[BsmtExposure]]="Mn",1,0)))</f>
        <v>1</v>
      </c>
      <c r="AR863" t="s">
        <v>167</v>
      </c>
      <c r="AS863">
        <v>841</v>
      </c>
      <c r="AT863" t="s">
        <v>128</v>
      </c>
      <c r="AU863">
        <v>0</v>
      </c>
      <c r="AV863">
        <v>198</v>
      </c>
      <c r="AW863">
        <v>1039</v>
      </c>
      <c r="AX863" t="s">
        <v>129</v>
      </c>
      <c r="AY863" t="s">
        <v>130</v>
      </c>
      <c r="AZ863">
        <f>IF(fun[[#This Row],[HeatingQC]]="Ex",5,IF(fun[[#This Row],[HeatingQC]]="Gd",4,IF(fun[[#This Row],[HeatingQC]]="TA",3,IF(fun[[#This Row],[HeatingQC]]="Fa",2,IF(fun[[#This Row],[HeatingQC]]="Po",1,0)))))</f>
        <v>5</v>
      </c>
      <c r="BA863" t="s">
        <v>131</v>
      </c>
      <c r="BB863" t="s">
        <v>132</v>
      </c>
      <c r="BC863">
        <v>1039</v>
      </c>
      <c r="BD863">
        <v>0</v>
      </c>
      <c r="BE863">
        <v>0</v>
      </c>
      <c r="BF863">
        <v>1039</v>
      </c>
      <c r="BG863">
        <f>LOG(fun[[#This Row],[GrLivArea]])</f>
        <v>3.0166155475571772</v>
      </c>
      <c r="BH863">
        <v>1</v>
      </c>
      <c r="BI863">
        <v>0</v>
      </c>
      <c r="BJ863">
        <f>fun[[#This Row],[BsmtFullBath]]+(0.5*fun[[#This Row],[BsmtHalfBath]])</f>
        <v>1</v>
      </c>
      <c r="BK863">
        <v>1</v>
      </c>
      <c r="BL863">
        <v>1</v>
      </c>
      <c r="BM863">
        <f>fun[[#This Row],[HalfBath]]+fun[[#This Row],[TOTBaseBath]]+fun[[#This Row],[FullBath]]</f>
        <v>3</v>
      </c>
      <c r="BN863">
        <v>3</v>
      </c>
      <c r="BO863">
        <v>1</v>
      </c>
      <c r="BP863" t="s">
        <v>124</v>
      </c>
      <c r="BQ863">
        <f>IF(fun[[#This Row],[KitchenQual]]="Ex",5,IF(fun[[#This Row],[KitchenQual]]="Gd",4,IF(fun[[#This Row],[KitchenQual]]="TA",3,IF(fun[[#This Row],[KitchenQual]]="Fa",2,0))))</f>
        <v>3</v>
      </c>
      <c r="BR863">
        <v>6</v>
      </c>
      <c r="BS863" t="s">
        <v>133</v>
      </c>
      <c r="BT863">
        <v>0</v>
      </c>
      <c r="BU863" t="s">
        <v>109</v>
      </c>
      <c r="BV863">
        <f>IF(fun[[#This Row],[FireplaceQu]]="Ex",5,IF(fun[[#This Row],[FireplaceQu]]="Gd",4,IF(fun[[#This Row],[FireplaceQu]]="TA",3,IF(fun[[#This Row],[FireplaceQu]]="Fa",2,0))))</f>
        <v>0</v>
      </c>
      <c r="BW863" t="s">
        <v>134</v>
      </c>
      <c r="BX863">
        <v>1965</v>
      </c>
      <c r="BY863" t="s">
        <v>128</v>
      </c>
      <c r="BZ863">
        <v>2</v>
      </c>
      <c r="CA863">
        <v>504</v>
      </c>
      <c r="CB863" t="s">
        <v>124</v>
      </c>
      <c r="CC863">
        <f>IF(fun[[#This Row],[GarageQual]]="Ex",5,IF(fun[[#This Row],[GarageQual]]="Gd",4,IF(fun[[#This Row],[GarageQual]]="TA",3,IF(fun[[#This Row],[GarageQual]]="Fa",2,IF(fun[[#This Row],[GarageQual]]="Po",1,0)))))</f>
        <v>3</v>
      </c>
      <c r="CD863" t="s">
        <v>124</v>
      </c>
      <c r="CE863">
        <f>IF(fun[[#This Row],[GarageCond]]="Ex",5,IF(fun[[#This Row],[GarageCond]]="Gd",4,IF(fun[[#This Row],[GarageCond]]="TA",3,IF(fun[[#This Row],[GarageCond]]="Fa",2,IF(fun[[#This Row],[GarageCond]]="Po",1,0)))))</f>
        <v>3</v>
      </c>
      <c r="CF863" t="s">
        <v>131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f>(0.5*fun[[#This Row],[WoodDeckSF]])+fun[[#This Row],[OpenPorchSF]]+(2*fun[[#This Row],[EnclosedPorch]])+(1.5*fun[[#This Row],[3SsnPorch]])+fun[[#This Row],[ScreenPorch]]</f>
        <v>0</v>
      </c>
      <c r="CM863">
        <v>0</v>
      </c>
      <c r="CN863" t="s">
        <v>109</v>
      </c>
      <c r="CO863">
        <f>IF(fun[[#This Row],[PoolQC]]="Ex",5,IF(fun[[#This Row],[PoolQC]]="Gd",4,IF(fun[[#This Row],[PoolQC]]="TA",3,IF(fun[[#This Row],[PoolQC]]="Fa",2,IF(fun[[#This Row],[PoolQC]]="Po",1,0)))))</f>
        <v>0</v>
      </c>
      <c r="CP863" t="s">
        <v>109</v>
      </c>
      <c r="CQ863" t="s">
        <v>109</v>
      </c>
      <c r="CR863">
        <v>0</v>
      </c>
      <c r="CS863">
        <v>4</v>
      </c>
      <c r="CT863">
        <v>2010</v>
      </c>
      <c r="CU863" t="s">
        <v>136</v>
      </c>
      <c r="CV863" t="s">
        <v>137</v>
      </c>
      <c r="CW863">
        <f>COUNTIF(fun[[#This Row],[Id]:[SaleCondition]],0)</f>
        <v>19</v>
      </c>
      <c r="CX863">
        <f>COUNTIF(fun[[#This Row],[Id]:[SaleCondition]],"NA")</f>
        <v>5</v>
      </c>
      <c r="CY863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863">
        <f>fun[NUM_ExCond]+fun[NUM_BsmtCond]+fun[NUM_GarCond]</f>
        <v>9</v>
      </c>
      <c r="DA8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8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</v>
      </c>
      <c r="DC863">
        <v>131500</v>
      </c>
    </row>
    <row r="864" spans="1:107" x14ac:dyDescent="0.25">
      <c r="A864">
        <v>863</v>
      </c>
      <c r="B864">
        <v>20</v>
      </c>
      <c r="C864" t="s">
        <v>107</v>
      </c>
      <c r="D864">
        <f>IF(fun[[#This Row],[MSZoning]]="RL",1,0)</f>
        <v>1</v>
      </c>
      <c r="E864">
        <f>IF(fun[[#This Row],[rl]]="RM",1,0)</f>
        <v>0</v>
      </c>
      <c r="F864">
        <f>IF(fun[[#This Row],[rm]]="RH",1,0)</f>
        <v>0</v>
      </c>
      <c r="G864">
        <f>IF(fun[[#This Row],[rh]]="C (all)",1,0)</f>
        <v>0</v>
      </c>
      <c r="H864">
        <v>81</v>
      </c>
      <c r="I864">
        <f>IF(fun[[#This Row],[LotFrontage]]="NA",0,fun[[#This Row],[LotFrontage]])</f>
        <v>81</v>
      </c>
      <c r="J864">
        <v>9672</v>
      </c>
      <c r="K864" t="s">
        <v>108</v>
      </c>
      <c r="L864" t="s">
        <v>109</v>
      </c>
      <c r="M864" t="s">
        <v>110</v>
      </c>
      <c r="N864" t="s">
        <v>111</v>
      </c>
      <c r="O864" t="s">
        <v>112</v>
      </c>
      <c r="P864" t="s">
        <v>148</v>
      </c>
      <c r="Q864" t="s">
        <v>114</v>
      </c>
      <c r="R864" t="s">
        <v>196</v>
      </c>
      <c r="S864" t="s">
        <v>116</v>
      </c>
      <c r="T864" t="s">
        <v>116</v>
      </c>
      <c r="U864" t="s">
        <v>117</v>
      </c>
      <c r="V864" t="s">
        <v>141</v>
      </c>
      <c r="W864">
        <v>6</v>
      </c>
      <c r="X864">
        <v>5</v>
      </c>
      <c r="Y864">
        <v>1984</v>
      </c>
      <c r="Z864">
        <v>1985</v>
      </c>
      <c r="AA864" t="s">
        <v>178</v>
      </c>
      <c r="AB864" t="s">
        <v>120</v>
      </c>
      <c r="AC864" t="s">
        <v>166</v>
      </c>
      <c r="AD864" t="s">
        <v>187</v>
      </c>
      <c r="AE864" t="s">
        <v>143</v>
      </c>
      <c r="AF864">
        <v>0</v>
      </c>
      <c r="AG864" t="s">
        <v>124</v>
      </c>
      <c r="AH864">
        <f>IF(fun[[#This Row],[ExterQual]]="Ex",5,IF(fun[[#This Row],[ExterQual]]="Gd",4,IF(fun[[#This Row],[ExterQual]]="TA",3,IF(fun[[#This Row],[ExterQual]]="Fa",2,1))))</f>
        <v>3</v>
      </c>
      <c r="AI864" t="s">
        <v>124</v>
      </c>
      <c r="AJ864">
        <f>IF(fun[[#This Row],[ExterCond]]="Ex",5,IF(fun[[#This Row],[ExterCond]]="Gd",4,IF(fun[[#This Row],[ExterCond]]="TA",3,IF(fun[[#This Row],[ExterCond]]="Fa",2,1))))</f>
        <v>3</v>
      </c>
      <c r="AK864" t="s">
        <v>125</v>
      </c>
      <c r="AL864" t="s">
        <v>123</v>
      </c>
      <c r="AM864">
        <f>IF(fun[[#This Row],[BsmtQual]]="Ex",5,IF(fun[[#This Row],[BsmtQual]]="Gd",4,IF(fun[[#This Row],[BsmtQual]]="TA",3,IF(fun[[#This Row],[BsmtQual]]="Fa",2,IF(fun[[#This Row],[BsmtQual]]="Po",1,0)))))</f>
        <v>4</v>
      </c>
      <c r="AN864" t="s">
        <v>124</v>
      </c>
      <c r="AO864">
        <f>IF(fun[[#This Row],[BsmtCond]]="Ex",5,IF(fun[[#This Row],[BsmtCond]]="Gd",4,IF(fun[[#This Row],[BsmtCond]]="TA",3,IF(fun[[#This Row],[BsmtCond]]="Fa",2,IF(fun[[#This Row],[BsmtCond]]="Po",1,0)))))</f>
        <v>3</v>
      </c>
      <c r="AP864" t="s">
        <v>126</v>
      </c>
      <c r="AQ864">
        <f>IF(fun[[#This Row],[BsmtExposure]]="Gd",3,IF(fun[[#This Row],[BsmtExposure]]="Av",2,IF(fun[[#This Row],[BsmtExposure]]="Mn",1,0)))</f>
        <v>0</v>
      </c>
      <c r="AR864" t="s">
        <v>127</v>
      </c>
      <c r="AS864">
        <v>338</v>
      </c>
      <c r="AT864" t="s">
        <v>128</v>
      </c>
      <c r="AU864">
        <v>0</v>
      </c>
      <c r="AV864">
        <v>702</v>
      </c>
      <c r="AW864">
        <v>1040</v>
      </c>
      <c r="AX864" t="s">
        <v>129</v>
      </c>
      <c r="AY864" t="s">
        <v>124</v>
      </c>
      <c r="AZ864">
        <f>IF(fun[[#This Row],[HeatingQC]]="Ex",5,IF(fun[[#This Row],[HeatingQC]]="Gd",4,IF(fun[[#This Row],[HeatingQC]]="TA",3,IF(fun[[#This Row],[HeatingQC]]="Fa",2,IF(fun[[#This Row],[HeatingQC]]="Po",1,0)))))</f>
        <v>3</v>
      </c>
      <c r="BA864" t="s">
        <v>131</v>
      </c>
      <c r="BB864" t="s">
        <v>132</v>
      </c>
      <c r="BC864">
        <v>1097</v>
      </c>
      <c r="BD864">
        <v>0</v>
      </c>
      <c r="BE864">
        <v>0</v>
      </c>
      <c r="BF864">
        <v>1097</v>
      </c>
      <c r="BG864">
        <f>LOG(fun[[#This Row],[GrLivArea]])</f>
        <v>3.0402066275747113</v>
      </c>
      <c r="BH864">
        <v>0</v>
      </c>
      <c r="BI864">
        <v>0</v>
      </c>
      <c r="BJ864">
        <f>fun[[#This Row],[BsmtFullBath]]+(0.5*fun[[#This Row],[BsmtHalfBath]])</f>
        <v>0</v>
      </c>
      <c r="BK864">
        <v>2</v>
      </c>
      <c r="BL864">
        <v>0</v>
      </c>
      <c r="BM864">
        <f>fun[[#This Row],[HalfBath]]+fun[[#This Row],[TOTBaseBath]]+fun[[#This Row],[FullBath]]</f>
        <v>2</v>
      </c>
      <c r="BN864">
        <v>3</v>
      </c>
      <c r="BO864">
        <v>1</v>
      </c>
      <c r="BP864" t="s">
        <v>124</v>
      </c>
      <c r="BQ864">
        <f>IF(fun[[#This Row],[KitchenQual]]="Ex",5,IF(fun[[#This Row],[KitchenQual]]="Gd",4,IF(fun[[#This Row],[KitchenQual]]="TA",3,IF(fun[[#This Row],[KitchenQual]]="Fa",2,0))))</f>
        <v>3</v>
      </c>
      <c r="BR864">
        <v>6</v>
      </c>
      <c r="BS864" t="s">
        <v>133</v>
      </c>
      <c r="BT864">
        <v>0</v>
      </c>
      <c r="BU864" t="s">
        <v>109</v>
      </c>
      <c r="BV864">
        <f>IF(fun[[#This Row],[FireplaceQu]]="Ex",5,IF(fun[[#This Row],[FireplaceQu]]="Gd",4,IF(fun[[#This Row],[FireplaceQu]]="TA",3,IF(fun[[#This Row],[FireplaceQu]]="Fa",2,0))))</f>
        <v>0</v>
      </c>
      <c r="BW864" t="s">
        <v>134</v>
      </c>
      <c r="BX864">
        <v>1986</v>
      </c>
      <c r="BY864" t="s">
        <v>128</v>
      </c>
      <c r="BZ864">
        <v>2</v>
      </c>
      <c r="CA864">
        <v>480</v>
      </c>
      <c r="CB864" t="s">
        <v>124</v>
      </c>
      <c r="CC864">
        <f>IF(fun[[#This Row],[GarageQual]]="Ex",5,IF(fun[[#This Row],[GarageQual]]="Gd",4,IF(fun[[#This Row],[GarageQual]]="TA",3,IF(fun[[#This Row],[GarageQual]]="Fa",2,IF(fun[[#This Row],[GarageQual]]="Po",1,0)))))</f>
        <v>3</v>
      </c>
      <c r="CD864" t="s">
        <v>124</v>
      </c>
      <c r="CE864">
        <f>IF(fun[[#This Row],[GarageCond]]="Ex",5,IF(fun[[#This Row],[GarageCond]]="Gd",4,IF(fun[[#This Row],[GarageCond]]="TA",3,IF(fun[[#This Row],[GarageCond]]="Fa",2,IF(fun[[#This Row],[GarageCond]]="Po",1,0)))))</f>
        <v>3</v>
      </c>
      <c r="CF864" t="s">
        <v>131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f>(0.5*fun[[#This Row],[WoodDeckSF]])+fun[[#This Row],[OpenPorchSF]]+(2*fun[[#This Row],[EnclosedPorch]])+(1.5*fun[[#This Row],[3SsnPorch]])+fun[[#This Row],[ScreenPorch]]</f>
        <v>0</v>
      </c>
      <c r="CM864">
        <v>0</v>
      </c>
      <c r="CN864" t="s">
        <v>109</v>
      </c>
      <c r="CO864">
        <f>IF(fun[[#This Row],[PoolQC]]="Ex",5,IF(fun[[#This Row],[PoolQC]]="Gd",4,IF(fun[[#This Row],[PoolQC]]="TA",3,IF(fun[[#This Row],[PoolQC]]="Fa",2,IF(fun[[#This Row],[PoolQC]]="Po",1,0)))))</f>
        <v>0</v>
      </c>
      <c r="CP864" t="s">
        <v>191</v>
      </c>
      <c r="CQ864" t="s">
        <v>109</v>
      </c>
      <c r="CR864">
        <v>0</v>
      </c>
      <c r="CS864">
        <v>5</v>
      </c>
      <c r="CT864">
        <v>2010</v>
      </c>
      <c r="CU864" t="s">
        <v>136</v>
      </c>
      <c r="CV864" t="s">
        <v>137</v>
      </c>
      <c r="CW864">
        <f>COUNTIF(fun[[#This Row],[Id]:[SaleCondition]],0)</f>
        <v>23</v>
      </c>
      <c r="CX864">
        <f>COUNTIF(fun[[#This Row],[Id]:[SaleCondition]],"NA")</f>
        <v>4</v>
      </c>
      <c r="CY86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864">
        <f>fun[NUM_ExCond]+fun[NUM_BsmtCond]+fun[NUM_GarCond]</f>
        <v>9</v>
      </c>
      <c r="DA8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8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</v>
      </c>
      <c r="DC864">
        <v>152000</v>
      </c>
    </row>
    <row r="865" spans="1:107" x14ac:dyDescent="0.25">
      <c r="A865">
        <v>864</v>
      </c>
      <c r="B865">
        <v>20</v>
      </c>
      <c r="C865" t="s">
        <v>107</v>
      </c>
      <c r="D865">
        <f>IF(fun[[#This Row],[MSZoning]]="RL",1,0)</f>
        <v>1</v>
      </c>
      <c r="E865">
        <f>IF(fun[[#This Row],[rl]]="RM",1,0)</f>
        <v>0</v>
      </c>
      <c r="F865">
        <f>IF(fun[[#This Row],[rm]]="RH",1,0)</f>
        <v>0</v>
      </c>
      <c r="G865">
        <f>IF(fun[[#This Row],[rh]]="C (all)",1,0)</f>
        <v>0</v>
      </c>
      <c r="H865">
        <v>70</v>
      </c>
      <c r="I865">
        <f>IF(fun[[#This Row],[LotFrontage]]="NA",0,fun[[#This Row],[LotFrontage]])</f>
        <v>70</v>
      </c>
      <c r="J865">
        <v>7931</v>
      </c>
      <c r="K865" t="s">
        <v>108</v>
      </c>
      <c r="L865" t="s">
        <v>109</v>
      </c>
      <c r="M865" t="s">
        <v>110</v>
      </c>
      <c r="N865" t="s">
        <v>111</v>
      </c>
      <c r="O865" t="s">
        <v>112</v>
      </c>
      <c r="P865" t="s">
        <v>113</v>
      </c>
      <c r="Q865" t="s">
        <v>114</v>
      </c>
      <c r="R865" t="s">
        <v>188</v>
      </c>
      <c r="S865" t="s">
        <v>116</v>
      </c>
      <c r="T865" t="s">
        <v>116</v>
      </c>
      <c r="U865" t="s">
        <v>117</v>
      </c>
      <c r="V865" t="s">
        <v>141</v>
      </c>
      <c r="W865">
        <v>5</v>
      </c>
      <c r="X865">
        <v>5</v>
      </c>
      <c r="Y865">
        <v>1959</v>
      </c>
      <c r="Z865">
        <v>1959</v>
      </c>
      <c r="AA865" t="s">
        <v>178</v>
      </c>
      <c r="AB865" t="s">
        <v>120</v>
      </c>
      <c r="AC865" t="s">
        <v>122</v>
      </c>
      <c r="AD865" t="s">
        <v>187</v>
      </c>
      <c r="AE865" t="s">
        <v>143</v>
      </c>
      <c r="AF865">
        <v>0</v>
      </c>
      <c r="AG865" t="s">
        <v>124</v>
      </c>
      <c r="AH865">
        <f>IF(fun[[#This Row],[ExterQual]]="Ex",5,IF(fun[[#This Row],[ExterQual]]="Gd",4,IF(fun[[#This Row],[ExterQual]]="TA",3,IF(fun[[#This Row],[ExterQual]]="Fa",2,1))))</f>
        <v>3</v>
      </c>
      <c r="AI865" t="s">
        <v>124</v>
      </c>
      <c r="AJ865">
        <f>IF(fun[[#This Row],[ExterCond]]="Ex",5,IF(fun[[#This Row],[ExterCond]]="Gd",4,IF(fun[[#This Row],[ExterCond]]="TA",3,IF(fun[[#This Row],[ExterCond]]="Fa",2,1))))</f>
        <v>3</v>
      </c>
      <c r="AK865" t="s">
        <v>144</v>
      </c>
      <c r="AL865" t="s">
        <v>124</v>
      </c>
      <c r="AM865">
        <f>IF(fun[[#This Row],[BsmtQual]]="Ex",5,IF(fun[[#This Row],[BsmtQual]]="Gd",4,IF(fun[[#This Row],[BsmtQual]]="TA",3,IF(fun[[#This Row],[BsmtQual]]="Fa",2,IF(fun[[#This Row],[BsmtQual]]="Po",1,0)))))</f>
        <v>3</v>
      </c>
      <c r="AN865" t="s">
        <v>124</v>
      </c>
      <c r="AO865">
        <f>IF(fun[[#This Row],[BsmtCond]]="Ex",5,IF(fun[[#This Row],[BsmtCond]]="Gd",4,IF(fun[[#This Row],[BsmtCond]]="TA",3,IF(fun[[#This Row],[BsmtCond]]="Fa",2,IF(fun[[#This Row],[BsmtCond]]="Po",1,0)))))</f>
        <v>3</v>
      </c>
      <c r="AP865" t="s">
        <v>126</v>
      </c>
      <c r="AQ865">
        <f>IF(fun[[#This Row],[BsmtExposure]]="Gd",3,IF(fun[[#This Row],[BsmtExposure]]="Av",2,IF(fun[[#This Row],[BsmtExposure]]="Mn",1,0)))</f>
        <v>0</v>
      </c>
      <c r="AR865" t="s">
        <v>167</v>
      </c>
      <c r="AS865">
        <v>1148</v>
      </c>
      <c r="AT865" t="s">
        <v>128</v>
      </c>
      <c r="AU865">
        <v>0</v>
      </c>
      <c r="AV865">
        <v>0</v>
      </c>
      <c r="AW865">
        <v>1148</v>
      </c>
      <c r="AX865" t="s">
        <v>129</v>
      </c>
      <c r="AY865" t="s">
        <v>124</v>
      </c>
      <c r="AZ865">
        <f>IF(fun[[#This Row],[HeatingQC]]="Ex",5,IF(fun[[#This Row],[HeatingQC]]="Gd",4,IF(fun[[#This Row],[HeatingQC]]="TA",3,IF(fun[[#This Row],[HeatingQC]]="Fa",2,IF(fun[[#This Row],[HeatingQC]]="Po",1,0)))))</f>
        <v>3</v>
      </c>
      <c r="BA865" t="s">
        <v>131</v>
      </c>
      <c r="BB865" t="s">
        <v>132</v>
      </c>
      <c r="BC865">
        <v>1148</v>
      </c>
      <c r="BD865">
        <v>0</v>
      </c>
      <c r="BE865">
        <v>0</v>
      </c>
      <c r="BF865">
        <v>1148</v>
      </c>
      <c r="BG865">
        <f>LOG(fun[[#This Row],[GrLivArea]])</f>
        <v>3.0599418880619549</v>
      </c>
      <c r="BH865">
        <v>1</v>
      </c>
      <c r="BI865">
        <v>0</v>
      </c>
      <c r="BJ865">
        <f>fun[[#This Row],[BsmtFullBath]]+(0.5*fun[[#This Row],[BsmtHalfBath]])</f>
        <v>1</v>
      </c>
      <c r="BK865">
        <v>1</v>
      </c>
      <c r="BL865">
        <v>0</v>
      </c>
      <c r="BM865">
        <f>fun[[#This Row],[HalfBath]]+fun[[#This Row],[TOTBaseBath]]+fun[[#This Row],[FullBath]]</f>
        <v>2</v>
      </c>
      <c r="BN865">
        <v>3</v>
      </c>
      <c r="BO865">
        <v>1</v>
      </c>
      <c r="BP865" t="s">
        <v>124</v>
      </c>
      <c r="BQ865">
        <f>IF(fun[[#This Row],[KitchenQual]]="Ex",5,IF(fun[[#This Row],[KitchenQual]]="Gd",4,IF(fun[[#This Row],[KitchenQual]]="TA",3,IF(fun[[#This Row],[KitchenQual]]="Fa",2,0))))</f>
        <v>3</v>
      </c>
      <c r="BR865">
        <v>6</v>
      </c>
      <c r="BS865" t="s">
        <v>133</v>
      </c>
      <c r="BT865">
        <v>0</v>
      </c>
      <c r="BU865" t="s">
        <v>109</v>
      </c>
      <c r="BV865">
        <f>IF(fun[[#This Row],[FireplaceQu]]="Ex",5,IF(fun[[#This Row],[FireplaceQu]]="Gd",4,IF(fun[[#This Row],[FireplaceQu]]="TA",3,IF(fun[[#This Row],[FireplaceQu]]="Fa",2,0))))</f>
        <v>0</v>
      </c>
      <c r="BW865" t="s">
        <v>134</v>
      </c>
      <c r="BX865">
        <v>1959</v>
      </c>
      <c r="BY865" t="s">
        <v>128</v>
      </c>
      <c r="BZ865">
        <v>1</v>
      </c>
      <c r="CA865">
        <v>672</v>
      </c>
      <c r="CB865" t="s">
        <v>124</v>
      </c>
      <c r="CC865">
        <f>IF(fun[[#This Row],[GarageQual]]="Ex",5,IF(fun[[#This Row],[GarageQual]]="Gd",4,IF(fun[[#This Row],[GarageQual]]="TA",3,IF(fun[[#This Row],[GarageQual]]="Fa",2,IF(fun[[#This Row],[GarageQual]]="Po",1,0)))))</f>
        <v>3</v>
      </c>
      <c r="CD865" t="s">
        <v>124</v>
      </c>
      <c r="CE865">
        <f>IF(fun[[#This Row],[GarageCond]]="Ex",5,IF(fun[[#This Row],[GarageCond]]="Gd",4,IF(fun[[#This Row],[GarageCond]]="TA",3,IF(fun[[#This Row],[GarageCond]]="Fa",2,IF(fun[[#This Row],[GarageCond]]="Po",1,0)))))</f>
        <v>3</v>
      </c>
      <c r="CF865" t="s">
        <v>131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f>(0.5*fun[[#This Row],[WoodDeckSF]])+fun[[#This Row],[OpenPorchSF]]+(2*fun[[#This Row],[EnclosedPorch]])+(1.5*fun[[#This Row],[3SsnPorch]])+fun[[#This Row],[ScreenPorch]]</f>
        <v>0</v>
      </c>
      <c r="CM865">
        <v>0</v>
      </c>
      <c r="CN865" t="s">
        <v>109</v>
      </c>
      <c r="CO865">
        <f>IF(fun[[#This Row],[PoolQC]]="Ex",5,IF(fun[[#This Row],[PoolQC]]="Gd",4,IF(fun[[#This Row],[PoolQC]]="TA",3,IF(fun[[#This Row],[PoolQC]]="Fa",2,IF(fun[[#This Row],[PoolQC]]="Po",1,0)))))</f>
        <v>0</v>
      </c>
      <c r="CP865" t="s">
        <v>191</v>
      </c>
      <c r="CQ865" t="s">
        <v>109</v>
      </c>
      <c r="CR865">
        <v>0</v>
      </c>
      <c r="CS865">
        <v>7</v>
      </c>
      <c r="CT865">
        <v>2009</v>
      </c>
      <c r="CU865" t="s">
        <v>136</v>
      </c>
      <c r="CV865" t="s">
        <v>137</v>
      </c>
      <c r="CW865">
        <f>COUNTIF(fun[[#This Row],[Id]:[SaleCondition]],0)</f>
        <v>22</v>
      </c>
      <c r="CX865">
        <f>COUNTIF(fun[[#This Row],[Id]:[SaleCondition]],"NA")</f>
        <v>4</v>
      </c>
      <c r="CY86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865">
        <f>fun[NUM_ExCond]+fun[NUM_BsmtCond]+fun[NUM_GarCond]</f>
        <v>9</v>
      </c>
      <c r="DA8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8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865">
        <v>132500</v>
      </c>
    </row>
    <row r="866" spans="1:107" x14ac:dyDescent="0.25">
      <c r="A866">
        <v>865</v>
      </c>
      <c r="B866">
        <v>20</v>
      </c>
      <c r="C866" t="s">
        <v>218</v>
      </c>
      <c r="D866">
        <f>IF(fun[[#This Row],[MSZoning]]="RL",1,0)</f>
        <v>0</v>
      </c>
      <c r="E866">
        <f>IF(fun[[#This Row],[rl]]="RM",1,0)</f>
        <v>0</v>
      </c>
      <c r="F866">
        <f>IF(fun[[#This Row],[rm]]="RH",1,0)</f>
        <v>0</v>
      </c>
      <c r="G866">
        <f>IF(fun[[#This Row],[rh]]="C (all)",1,0)</f>
        <v>0</v>
      </c>
      <c r="H866">
        <v>72</v>
      </c>
      <c r="I866">
        <f>IF(fun[[#This Row],[LotFrontage]]="NA",0,fun[[#This Row],[LotFrontage]])</f>
        <v>72</v>
      </c>
      <c r="J866">
        <v>8640</v>
      </c>
      <c r="K866" t="s">
        <v>108</v>
      </c>
      <c r="L866" t="s">
        <v>109</v>
      </c>
      <c r="M866" t="s">
        <v>110</v>
      </c>
      <c r="N866" t="s">
        <v>111</v>
      </c>
      <c r="O866" t="s">
        <v>112</v>
      </c>
      <c r="P866" t="s">
        <v>113</v>
      </c>
      <c r="Q866" t="s">
        <v>114</v>
      </c>
      <c r="R866" t="s">
        <v>162</v>
      </c>
      <c r="S866" t="s">
        <v>116</v>
      </c>
      <c r="T866" t="s">
        <v>116</v>
      </c>
      <c r="U866" t="s">
        <v>117</v>
      </c>
      <c r="V866" t="s">
        <v>141</v>
      </c>
      <c r="W866">
        <v>7</v>
      </c>
      <c r="X866">
        <v>5</v>
      </c>
      <c r="Y866">
        <v>2007</v>
      </c>
      <c r="Z866">
        <v>2008</v>
      </c>
      <c r="AA866" t="s">
        <v>119</v>
      </c>
      <c r="AB866" t="s">
        <v>120</v>
      </c>
      <c r="AC866" t="s">
        <v>121</v>
      </c>
      <c r="AD866" t="s">
        <v>121</v>
      </c>
      <c r="AE866" t="s">
        <v>143</v>
      </c>
      <c r="AF866">
        <v>0</v>
      </c>
      <c r="AG866" t="s">
        <v>123</v>
      </c>
      <c r="AH866">
        <f>IF(fun[[#This Row],[ExterQual]]="Ex",5,IF(fun[[#This Row],[ExterQual]]="Gd",4,IF(fun[[#This Row],[ExterQual]]="TA",3,IF(fun[[#This Row],[ExterQual]]="Fa",2,1))))</f>
        <v>4</v>
      </c>
      <c r="AI866" t="s">
        <v>124</v>
      </c>
      <c r="AJ866">
        <f>IF(fun[[#This Row],[ExterCond]]="Ex",5,IF(fun[[#This Row],[ExterCond]]="Gd",4,IF(fun[[#This Row],[ExterCond]]="TA",3,IF(fun[[#This Row],[ExterCond]]="Fa",2,1))))</f>
        <v>3</v>
      </c>
      <c r="AK866" t="s">
        <v>125</v>
      </c>
      <c r="AL866" t="s">
        <v>130</v>
      </c>
      <c r="AM866">
        <f>IF(fun[[#This Row],[BsmtQual]]="Ex",5,IF(fun[[#This Row],[BsmtQual]]="Gd",4,IF(fun[[#This Row],[BsmtQual]]="TA",3,IF(fun[[#This Row],[BsmtQual]]="Fa",2,IF(fun[[#This Row],[BsmtQual]]="Po",1,0)))))</f>
        <v>5</v>
      </c>
      <c r="AN866" t="s">
        <v>124</v>
      </c>
      <c r="AO866">
        <f>IF(fun[[#This Row],[BsmtCond]]="Ex",5,IF(fun[[#This Row],[BsmtCond]]="Gd",4,IF(fun[[#This Row],[BsmtCond]]="TA",3,IF(fun[[#This Row],[BsmtCond]]="Fa",2,IF(fun[[#This Row],[BsmtCond]]="Po",1,0)))))</f>
        <v>3</v>
      </c>
      <c r="AP866" t="s">
        <v>126</v>
      </c>
      <c r="AQ866">
        <f>IF(fun[[#This Row],[BsmtExposure]]="Gd",3,IF(fun[[#This Row],[BsmtExposure]]="Av",2,IF(fun[[#This Row],[BsmtExposure]]="Mn",1,0)))</f>
        <v>0</v>
      </c>
      <c r="AR866" t="s">
        <v>128</v>
      </c>
      <c r="AS866">
        <v>0</v>
      </c>
      <c r="AT866" t="s">
        <v>128</v>
      </c>
      <c r="AU866">
        <v>0</v>
      </c>
      <c r="AV866">
        <v>1372</v>
      </c>
      <c r="AW866">
        <v>1372</v>
      </c>
      <c r="AX866" t="s">
        <v>129</v>
      </c>
      <c r="AY866" t="s">
        <v>130</v>
      </c>
      <c r="AZ866">
        <f>IF(fun[[#This Row],[HeatingQC]]="Ex",5,IF(fun[[#This Row],[HeatingQC]]="Gd",4,IF(fun[[#This Row],[HeatingQC]]="TA",3,IF(fun[[#This Row],[HeatingQC]]="Fa",2,IF(fun[[#This Row],[HeatingQC]]="Po",1,0)))))</f>
        <v>5</v>
      </c>
      <c r="BA866" t="s">
        <v>131</v>
      </c>
      <c r="BB866" t="s">
        <v>132</v>
      </c>
      <c r="BC866">
        <v>1372</v>
      </c>
      <c r="BD866">
        <v>0</v>
      </c>
      <c r="BE866">
        <v>0</v>
      </c>
      <c r="BF866">
        <v>1372</v>
      </c>
      <c r="BG866">
        <f>LOG(fun[[#This Row],[GrLivArea]])</f>
        <v>3.1373541113707328</v>
      </c>
      <c r="BH866">
        <v>0</v>
      </c>
      <c r="BI866">
        <v>0</v>
      </c>
      <c r="BJ866">
        <f>fun[[#This Row],[BsmtFullBath]]+(0.5*fun[[#This Row],[BsmtHalfBath]])</f>
        <v>0</v>
      </c>
      <c r="BK866">
        <v>2</v>
      </c>
      <c r="BL866">
        <v>0</v>
      </c>
      <c r="BM866">
        <f>fun[[#This Row],[HalfBath]]+fun[[#This Row],[TOTBaseBath]]+fun[[#This Row],[FullBath]]</f>
        <v>2</v>
      </c>
      <c r="BN866">
        <v>3</v>
      </c>
      <c r="BO866">
        <v>1</v>
      </c>
      <c r="BP866" t="s">
        <v>123</v>
      </c>
      <c r="BQ866">
        <f>IF(fun[[#This Row],[KitchenQual]]="Ex",5,IF(fun[[#This Row],[KitchenQual]]="Gd",4,IF(fun[[#This Row],[KitchenQual]]="TA",3,IF(fun[[#This Row],[KitchenQual]]="Fa",2,0))))</f>
        <v>4</v>
      </c>
      <c r="BR866">
        <v>6</v>
      </c>
      <c r="BS866" t="s">
        <v>133</v>
      </c>
      <c r="BT866">
        <v>0</v>
      </c>
      <c r="BU866" t="s">
        <v>109</v>
      </c>
      <c r="BV866">
        <f>IF(fun[[#This Row],[FireplaceQu]]="Ex",5,IF(fun[[#This Row],[FireplaceQu]]="Gd",4,IF(fun[[#This Row],[FireplaceQu]]="TA",3,IF(fun[[#This Row],[FireplaceQu]]="Fa",2,0))))</f>
        <v>0</v>
      </c>
      <c r="BW866" t="s">
        <v>134</v>
      </c>
      <c r="BX866">
        <v>2008</v>
      </c>
      <c r="BY866" t="s">
        <v>183</v>
      </c>
      <c r="BZ866">
        <v>2</v>
      </c>
      <c r="CA866">
        <v>529</v>
      </c>
      <c r="CB866" t="s">
        <v>124</v>
      </c>
      <c r="CC866">
        <f>IF(fun[[#This Row],[GarageQual]]="Ex",5,IF(fun[[#This Row],[GarageQual]]="Gd",4,IF(fun[[#This Row],[GarageQual]]="TA",3,IF(fun[[#This Row],[GarageQual]]="Fa",2,IF(fun[[#This Row],[GarageQual]]="Po",1,0)))))</f>
        <v>3</v>
      </c>
      <c r="CD866" t="s">
        <v>124</v>
      </c>
      <c r="CE866">
        <f>IF(fun[[#This Row],[GarageCond]]="Ex",5,IF(fun[[#This Row],[GarageCond]]="Gd",4,IF(fun[[#This Row],[GarageCond]]="TA",3,IF(fun[[#This Row],[GarageCond]]="Fa",2,IF(fun[[#This Row],[GarageCond]]="Po",1,0)))))</f>
        <v>3</v>
      </c>
      <c r="CF866" t="s">
        <v>131</v>
      </c>
      <c r="CG866">
        <v>0</v>
      </c>
      <c r="CH866">
        <v>140</v>
      </c>
      <c r="CI866">
        <v>0</v>
      </c>
      <c r="CJ866">
        <v>0</v>
      </c>
      <c r="CK866">
        <v>0</v>
      </c>
      <c r="CL866">
        <f>(0.5*fun[[#This Row],[WoodDeckSF]])+fun[[#This Row],[OpenPorchSF]]+(2*fun[[#This Row],[EnclosedPorch]])+(1.5*fun[[#This Row],[3SsnPorch]])+fun[[#This Row],[ScreenPorch]]</f>
        <v>140</v>
      </c>
      <c r="CM866">
        <v>0</v>
      </c>
      <c r="CN866" t="s">
        <v>109</v>
      </c>
      <c r="CO866">
        <f>IF(fun[[#This Row],[PoolQC]]="Ex",5,IF(fun[[#This Row],[PoolQC]]="Gd",4,IF(fun[[#This Row],[PoolQC]]="TA",3,IF(fun[[#This Row],[PoolQC]]="Fa",2,IF(fun[[#This Row],[PoolQC]]="Po",1,0)))))</f>
        <v>0</v>
      </c>
      <c r="CP866" t="s">
        <v>109</v>
      </c>
      <c r="CQ866" t="s">
        <v>109</v>
      </c>
      <c r="CR866">
        <v>0</v>
      </c>
      <c r="CS866">
        <v>5</v>
      </c>
      <c r="CT866">
        <v>2008</v>
      </c>
      <c r="CU866" t="s">
        <v>184</v>
      </c>
      <c r="CV866" t="s">
        <v>185</v>
      </c>
      <c r="CW866">
        <f>COUNTIF(fun[[#This Row],[Id]:[SaleCondition]],0)</f>
        <v>23</v>
      </c>
      <c r="CX866">
        <f>COUNTIF(fun[[#This Row],[Id]:[SaleCondition]],"NA")</f>
        <v>5</v>
      </c>
      <c r="CY866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866">
        <f>fun[NUM_ExCond]+fun[NUM_BsmtCond]+fun[NUM_GarCond]</f>
        <v>9</v>
      </c>
      <c r="DA8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8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67.5</v>
      </c>
      <c r="DC866">
        <v>250580</v>
      </c>
    </row>
    <row r="867" spans="1:107" x14ac:dyDescent="0.25">
      <c r="A867">
        <v>866</v>
      </c>
      <c r="B867">
        <v>20</v>
      </c>
      <c r="C867" t="s">
        <v>107</v>
      </c>
      <c r="D867">
        <f>IF(fun[[#This Row],[MSZoning]]="RL",1,0)</f>
        <v>1</v>
      </c>
      <c r="E867">
        <f>IF(fun[[#This Row],[rl]]="RM",1,0)</f>
        <v>0</v>
      </c>
      <c r="F867">
        <f>IF(fun[[#This Row],[rm]]="RH",1,0)</f>
        <v>0</v>
      </c>
      <c r="G867">
        <f>IF(fun[[#This Row],[rh]]="C (all)",1,0)</f>
        <v>0</v>
      </c>
      <c r="H867" t="s">
        <v>109</v>
      </c>
      <c r="I867">
        <f>IF(fun[[#This Row],[LotFrontage]]="NA",0,fun[[#This Row],[LotFrontage]])</f>
        <v>0</v>
      </c>
      <c r="J867">
        <v>8750</v>
      </c>
      <c r="K867" t="s">
        <v>108</v>
      </c>
      <c r="L867" t="s">
        <v>109</v>
      </c>
      <c r="M867" t="s">
        <v>146</v>
      </c>
      <c r="N867" t="s">
        <v>111</v>
      </c>
      <c r="O867" t="s">
        <v>112</v>
      </c>
      <c r="P867" t="s">
        <v>113</v>
      </c>
      <c r="Q867" t="s">
        <v>114</v>
      </c>
      <c r="R867" t="s">
        <v>188</v>
      </c>
      <c r="S867" t="s">
        <v>116</v>
      </c>
      <c r="T867" t="s">
        <v>116</v>
      </c>
      <c r="U867" t="s">
        <v>117</v>
      </c>
      <c r="V867" t="s">
        <v>141</v>
      </c>
      <c r="W867">
        <v>5</v>
      </c>
      <c r="X867">
        <v>6</v>
      </c>
      <c r="Y867">
        <v>1970</v>
      </c>
      <c r="Z867">
        <v>1970</v>
      </c>
      <c r="AA867" t="s">
        <v>119</v>
      </c>
      <c r="AB867" t="s">
        <v>120</v>
      </c>
      <c r="AC867" t="s">
        <v>142</v>
      </c>
      <c r="AD867" t="s">
        <v>142</v>
      </c>
      <c r="AE867" t="s">
        <v>122</v>
      </c>
      <c r="AF867">
        <v>76</v>
      </c>
      <c r="AG867" t="s">
        <v>124</v>
      </c>
      <c r="AH867">
        <f>IF(fun[[#This Row],[ExterQual]]="Ex",5,IF(fun[[#This Row],[ExterQual]]="Gd",4,IF(fun[[#This Row],[ExterQual]]="TA",3,IF(fun[[#This Row],[ExterQual]]="Fa",2,1))))</f>
        <v>3</v>
      </c>
      <c r="AI867" t="s">
        <v>124</v>
      </c>
      <c r="AJ867">
        <f>IF(fun[[#This Row],[ExterCond]]="Ex",5,IF(fun[[#This Row],[ExterCond]]="Gd",4,IF(fun[[#This Row],[ExterCond]]="TA",3,IF(fun[[#This Row],[ExterCond]]="Fa",2,1))))</f>
        <v>3</v>
      </c>
      <c r="AK867" t="s">
        <v>144</v>
      </c>
      <c r="AL867" t="s">
        <v>124</v>
      </c>
      <c r="AM867">
        <f>IF(fun[[#This Row],[BsmtQual]]="Ex",5,IF(fun[[#This Row],[BsmtQual]]="Gd",4,IF(fun[[#This Row],[BsmtQual]]="TA",3,IF(fun[[#This Row],[BsmtQual]]="Fa",2,IF(fun[[#This Row],[BsmtQual]]="Po",1,0)))))</f>
        <v>3</v>
      </c>
      <c r="AN867" t="s">
        <v>124</v>
      </c>
      <c r="AO867">
        <f>IF(fun[[#This Row],[BsmtCond]]="Ex",5,IF(fun[[#This Row],[BsmtCond]]="Gd",4,IF(fun[[#This Row],[BsmtCond]]="TA",3,IF(fun[[#This Row],[BsmtCond]]="Fa",2,IF(fun[[#This Row],[BsmtCond]]="Po",1,0)))))</f>
        <v>3</v>
      </c>
      <c r="AP867" t="s">
        <v>126</v>
      </c>
      <c r="AQ867">
        <f>IF(fun[[#This Row],[BsmtExposure]]="Gd",3,IF(fun[[#This Row],[BsmtExposure]]="Av",2,IF(fun[[#This Row],[BsmtExposure]]="Mn",1,0)))</f>
        <v>0</v>
      </c>
      <c r="AR867" t="s">
        <v>167</v>
      </c>
      <c r="AS867">
        <v>828</v>
      </c>
      <c r="AT867" t="s">
        <v>128</v>
      </c>
      <c r="AU867">
        <v>0</v>
      </c>
      <c r="AV867">
        <v>174</v>
      </c>
      <c r="AW867">
        <v>1002</v>
      </c>
      <c r="AX867" t="s">
        <v>129</v>
      </c>
      <c r="AY867" t="s">
        <v>124</v>
      </c>
      <c r="AZ867">
        <f>IF(fun[[#This Row],[HeatingQC]]="Ex",5,IF(fun[[#This Row],[HeatingQC]]="Gd",4,IF(fun[[#This Row],[HeatingQC]]="TA",3,IF(fun[[#This Row],[HeatingQC]]="Fa",2,IF(fun[[#This Row],[HeatingQC]]="Po",1,0)))))</f>
        <v>3</v>
      </c>
      <c r="BA867" t="s">
        <v>131</v>
      </c>
      <c r="BB867" t="s">
        <v>132</v>
      </c>
      <c r="BC867">
        <v>1002</v>
      </c>
      <c r="BD867">
        <v>0</v>
      </c>
      <c r="BE867">
        <v>0</v>
      </c>
      <c r="BF867">
        <v>1002</v>
      </c>
      <c r="BG867">
        <f>LOG(fun[[#This Row],[GrLivArea]])</f>
        <v>3.0008677215312267</v>
      </c>
      <c r="BH867">
        <v>1</v>
      </c>
      <c r="BI867">
        <v>0</v>
      </c>
      <c r="BJ867">
        <f>fun[[#This Row],[BsmtFullBath]]+(0.5*fun[[#This Row],[BsmtHalfBath]])</f>
        <v>1</v>
      </c>
      <c r="BK867">
        <v>1</v>
      </c>
      <c r="BL867">
        <v>0</v>
      </c>
      <c r="BM867">
        <f>fun[[#This Row],[HalfBath]]+fun[[#This Row],[TOTBaseBath]]+fun[[#This Row],[FullBath]]</f>
        <v>2</v>
      </c>
      <c r="BN867">
        <v>3</v>
      </c>
      <c r="BO867">
        <v>1</v>
      </c>
      <c r="BP867" t="s">
        <v>124</v>
      </c>
      <c r="BQ867">
        <f>IF(fun[[#This Row],[KitchenQual]]="Ex",5,IF(fun[[#This Row],[KitchenQual]]="Gd",4,IF(fun[[#This Row],[KitchenQual]]="TA",3,IF(fun[[#This Row],[KitchenQual]]="Fa",2,0))))</f>
        <v>3</v>
      </c>
      <c r="BR867">
        <v>5</v>
      </c>
      <c r="BS867" t="s">
        <v>133</v>
      </c>
      <c r="BT867">
        <v>0</v>
      </c>
      <c r="BU867" t="s">
        <v>109</v>
      </c>
      <c r="BV867">
        <f>IF(fun[[#This Row],[FireplaceQu]]="Ex",5,IF(fun[[#This Row],[FireplaceQu]]="Gd",4,IF(fun[[#This Row],[FireplaceQu]]="TA",3,IF(fun[[#This Row],[FireplaceQu]]="Fa",2,0))))</f>
        <v>0</v>
      </c>
      <c r="BW867" t="s">
        <v>153</v>
      </c>
      <c r="BX867">
        <v>1973</v>
      </c>
      <c r="BY867" t="s">
        <v>128</v>
      </c>
      <c r="BZ867">
        <v>2</v>
      </c>
      <c r="CA867">
        <v>902</v>
      </c>
      <c r="CB867" t="s">
        <v>124</v>
      </c>
      <c r="CC867">
        <f>IF(fun[[#This Row],[GarageQual]]="Ex",5,IF(fun[[#This Row],[GarageQual]]="Gd",4,IF(fun[[#This Row],[GarageQual]]="TA",3,IF(fun[[#This Row],[GarageQual]]="Fa",2,IF(fun[[#This Row],[GarageQual]]="Po",1,0)))))</f>
        <v>3</v>
      </c>
      <c r="CD867" t="s">
        <v>124</v>
      </c>
      <c r="CE867">
        <f>IF(fun[[#This Row],[GarageCond]]="Ex",5,IF(fun[[#This Row],[GarageCond]]="Gd",4,IF(fun[[#This Row],[GarageCond]]="TA",3,IF(fun[[#This Row],[GarageCond]]="Fa",2,IF(fun[[#This Row],[GarageCond]]="Po",1,0)))))</f>
        <v>3</v>
      </c>
      <c r="CF867" t="s">
        <v>131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f>(0.5*fun[[#This Row],[WoodDeckSF]])+fun[[#This Row],[OpenPorchSF]]+(2*fun[[#This Row],[EnclosedPorch]])+(1.5*fun[[#This Row],[3SsnPorch]])+fun[[#This Row],[ScreenPorch]]</f>
        <v>0</v>
      </c>
      <c r="CM867">
        <v>0</v>
      </c>
      <c r="CN867" t="s">
        <v>109</v>
      </c>
      <c r="CO867">
        <f>IF(fun[[#This Row],[PoolQC]]="Ex",5,IF(fun[[#This Row],[PoolQC]]="Gd",4,IF(fun[[#This Row],[PoolQC]]="TA",3,IF(fun[[#This Row],[PoolQC]]="Fa",2,IF(fun[[#This Row],[PoolQC]]="Po",1,0)))))</f>
        <v>0</v>
      </c>
      <c r="CP867" t="s">
        <v>160</v>
      </c>
      <c r="CQ867" t="s">
        <v>109</v>
      </c>
      <c r="CR867">
        <v>0</v>
      </c>
      <c r="CS867">
        <v>8</v>
      </c>
      <c r="CT867">
        <v>2009</v>
      </c>
      <c r="CU867" t="s">
        <v>136</v>
      </c>
      <c r="CV867" t="s">
        <v>137</v>
      </c>
      <c r="CW867">
        <f>COUNTIF(fun[[#This Row],[Id]:[SaleCondition]],0)</f>
        <v>21</v>
      </c>
      <c r="CX867">
        <f>COUNTIF(fun[[#This Row],[Id]:[SaleCondition]],"NA")</f>
        <v>5</v>
      </c>
      <c r="CY86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867">
        <f>fun[NUM_ExCond]+fun[NUM_BsmtCond]+fun[NUM_GarCond]</f>
        <v>9</v>
      </c>
      <c r="DA8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8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867">
        <v>148500</v>
      </c>
    </row>
    <row r="868" spans="1:107" x14ac:dyDescent="0.25">
      <c r="A868">
        <v>867</v>
      </c>
      <c r="B868">
        <v>20</v>
      </c>
      <c r="C868" t="s">
        <v>107</v>
      </c>
      <c r="D868">
        <f>IF(fun[[#This Row],[MSZoning]]="RL",1,0)</f>
        <v>1</v>
      </c>
      <c r="E868">
        <f>IF(fun[[#This Row],[rl]]="RM",1,0)</f>
        <v>0</v>
      </c>
      <c r="F868">
        <f>IF(fun[[#This Row],[rm]]="RH",1,0)</f>
        <v>0</v>
      </c>
      <c r="G868">
        <f>IF(fun[[#This Row],[rh]]="C (all)",1,0)</f>
        <v>0</v>
      </c>
      <c r="H868">
        <v>67</v>
      </c>
      <c r="I868">
        <f>IF(fun[[#This Row],[LotFrontage]]="NA",0,fun[[#This Row],[LotFrontage]])</f>
        <v>67</v>
      </c>
      <c r="J868">
        <v>10656</v>
      </c>
      <c r="K868" t="s">
        <v>108</v>
      </c>
      <c r="L868" t="s">
        <v>109</v>
      </c>
      <c r="M868" t="s">
        <v>146</v>
      </c>
      <c r="N868" t="s">
        <v>225</v>
      </c>
      <c r="O868" t="s">
        <v>112</v>
      </c>
      <c r="P868" t="s">
        <v>113</v>
      </c>
      <c r="Q868" t="s">
        <v>114</v>
      </c>
      <c r="R868" t="s">
        <v>215</v>
      </c>
      <c r="S868" t="s">
        <v>116</v>
      </c>
      <c r="T868" t="s">
        <v>116</v>
      </c>
      <c r="U868" t="s">
        <v>117</v>
      </c>
      <c r="V868" t="s">
        <v>141</v>
      </c>
      <c r="W868">
        <v>8</v>
      </c>
      <c r="X868">
        <v>5</v>
      </c>
      <c r="Y868">
        <v>2006</v>
      </c>
      <c r="Z868">
        <v>2007</v>
      </c>
      <c r="AA868" t="s">
        <v>119</v>
      </c>
      <c r="AB868" t="s">
        <v>120</v>
      </c>
      <c r="AC868" t="s">
        <v>121</v>
      </c>
      <c r="AD868" t="s">
        <v>121</v>
      </c>
      <c r="AE868" t="s">
        <v>163</v>
      </c>
      <c r="AF868">
        <v>274</v>
      </c>
      <c r="AG868" t="s">
        <v>123</v>
      </c>
      <c r="AH868">
        <f>IF(fun[[#This Row],[ExterQual]]="Ex",5,IF(fun[[#This Row],[ExterQual]]="Gd",4,IF(fun[[#This Row],[ExterQual]]="TA",3,IF(fun[[#This Row],[ExterQual]]="Fa",2,1))))</f>
        <v>4</v>
      </c>
      <c r="AI868" t="s">
        <v>124</v>
      </c>
      <c r="AJ868">
        <f>IF(fun[[#This Row],[ExterCond]]="Ex",5,IF(fun[[#This Row],[ExterCond]]="Gd",4,IF(fun[[#This Row],[ExterCond]]="TA",3,IF(fun[[#This Row],[ExterCond]]="Fa",2,1))))</f>
        <v>3</v>
      </c>
      <c r="AK868" t="s">
        <v>125</v>
      </c>
      <c r="AL868" t="s">
        <v>123</v>
      </c>
      <c r="AM868">
        <f>IF(fun[[#This Row],[BsmtQual]]="Ex",5,IF(fun[[#This Row],[BsmtQual]]="Gd",4,IF(fun[[#This Row],[BsmtQual]]="TA",3,IF(fun[[#This Row],[BsmtQual]]="Fa",2,IF(fun[[#This Row],[BsmtQual]]="Po",1,0)))))</f>
        <v>4</v>
      </c>
      <c r="AN868" t="s">
        <v>124</v>
      </c>
      <c r="AO868">
        <f>IF(fun[[#This Row],[BsmtCond]]="Ex",5,IF(fun[[#This Row],[BsmtCond]]="Gd",4,IF(fun[[#This Row],[BsmtCond]]="TA",3,IF(fun[[#This Row],[BsmtCond]]="Fa",2,IF(fun[[#This Row],[BsmtCond]]="Po",1,0)))))</f>
        <v>3</v>
      </c>
      <c r="AP868" t="s">
        <v>156</v>
      </c>
      <c r="AQ868">
        <f>IF(fun[[#This Row],[BsmtExposure]]="Gd",3,IF(fun[[#This Row],[BsmtExposure]]="Av",2,IF(fun[[#This Row],[BsmtExposure]]="Mn",1,0)))</f>
        <v>2</v>
      </c>
      <c r="AR868" t="s">
        <v>128</v>
      </c>
      <c r="AS868">
        <v>0</v>
      </c>
      <c r="AT868" t="s">
        <v>128</v>
      </c>
      <c r="AU868">
        <v>0</v>
      </c>
      <c r="AV868">
        <v>1638</v>
      </c>
      <c r="AW868">
        <v>1638</v>
      </c>
      <c r="AX868" t="s">
        <v>129</v>
      </c>
      <c r="AY868" t="s">
        <v>130</v>
      </c>
      <c r="AZ868">
        <f>IF(fun[[#This Row],[HeatingQC]]="Ex",5,IF(fun[[#This Row],[HeatingQC]]="Gd",4,IF(fun[[#This Row],[HeatingQC]]="TA",3,IF(fun[[#This Row],[HeatingQC]]="Fa",2,IF(fun[[#This Row],[HeatingQC]]="Po",1,0)))))</f>
        <v>5</v>
      </c>
      <c r="BA868" t="s">
        <v>131</v>
      </c>
      <c r="BB868" t="s">
        <v>132</v>
      </c>
      <c r="BC868">
        <v>1646</v>
      </c>
      <c r="BD868">
        <v>0</v>
      </c>
      <c r="BE868">
        <v>0</v>
      </c>
      <c r="BF868">
        <v>1646</v>
      </c>
      <c r="BG868">
        <f>LOG(fun[[#This Row],[GrLivArea]])</f>
        <v>3.2164298308762511</v>
      </c>
      <c r="BH868">
        <v>0</v>
      </c>
      <c r="BI868">
        <v>0</v>
      </c>
      <c r="BJ868">
        <f>fun[[#This Row],[BsmtFullBath]]+(0.5*fun[[#This Row],[BsmtHalfBath]])</f>
        <v>0</v>
      </c>
      <c r="BK868">
        <v>2</v>
      </c>
      <c r="BL868">
        <v>0</v>
      </c>
      <c r="BM868">
        <f>fun[[#This Row],[HalfBath]]+fun[[#This Row],[TOTBaseBath]]+fun[[#This Row],[FullBath]]</f>
        <v>2</v>
      </c>
      <c r="BN868">
        <v>3</v>
      </c>
      <c r="BO868">
        <v>1</v>
      </c>
      <c r="BP868" t="s">
        <v>123</v>
      </c>
      <c r="BQ868">
        <f>IF(fun[[#This Row],[KitchenQual]]="Ex",5,IF(fun[[#This Row],[KitchenQual]]="Gd",4,IF(fun[[#This Row],[KitchenQual]]="TA",3,IF(fun[[#This Row],[KitchenQual]]="Fa",2,0))))</f>
        <v>4</v>
      </c>
      <c r="BR868">
        <v>6</v>
      </c>
      <c r="BS868" t="s">
        <v>133</v>
      </c>
      <c r="BT868">
        <v>1</v>
      </c>
      <c r="BU868" t="s">
        <v>123</v>
      </c>
      <c r="BV868">
        <f>IF(fun[[#This Row],[FireplaceQu]]="Ex",5,IF(fun[[#This Row],[FireplaceQu]]="Gd",4,IF(fun[[#This Row],[FireplaceQu]]="TA",3,IF(fun[[#This Row],[FireplaceQu]]="Fa",2,0))))</f>
        <v>4</v>
      </c>
      <c r="BW868" t="s">
        <v>134</v>
      </c>
      <c r="BX868">
        <v>2007</v>
      </c>
      <c r="BY868" t="s">
        <v>135</v>
      </c>
      <c r="BZ868">
        <v>3</v>
      </c>
      <c r="CA868">
        <v>870</v>
      </c>
      <c r="CB868" t="s">
        <v>124</v>
      </c>
      <c r="CC868">
        <f>IF(fun[[#This Row],[GarageQual]]="Ex",5,IF(fun[[#This Row],[GarageQual]]="Gd",4,IF(fun[[#This Row],[GarageQual]]="TA",3,IF(fun[[#This Row],[GarageQual]]="Fa",2,IF(fun[[#This Row],[GarageQual]]="Po",1,0)))))</f>
        <v>3</v>
      </c>
      <c r="CD868" t="s">
        <v>124</v>
      </c>
      <c r="CE868">
        <f>IF(fun[[#This Row],[GarageCond]]="Ex",5,IF(fun[[#This Row],[GarageCond]]="Gd",4,IF(fun[[#This Row],[GarageCond]]="TA",3,IF(fun[[#This Row],[GarageCond]]="Fa",2,IF(fun[[#This Row],[GarageCond]]="Po",1,0)))))</f>
        <v>3</v>
      </c>
      <c r="CF868" t="s">
        <v>131</v>
      </c>
      <c r="CG868">
        <v>192</v>
      </c>
      <c r="CH868">
        <v>80</v>
      </c>
      <c r="CI868">
        <v>0</v>
      </c>
      <c r="CJ868">
        <v>0</v>
      </c>
      <c r="CK868">
        <v>0</v>
      </c>
      <c r="CL868">
        <f>(0.5*fun[[#This Row],[WoodDeckSF]])+fun[[#This Row],[OpenPorchSF]]+(2*fun[[#This Row],[EnclosedPorch]])+(1.5*fun[[#This Row],[3SsnPorch]])+fun[[#This Row],[ScreenPorch]]</f>
        <v>176</v>
      </c>
      <c r="CM868">
        <v>0</v>
      </c>
      <c r="CN868" t="s">
        <v>109</v>
      </c>
      <c r="CO868">
        <f>IF(fun[[#This Row],[PoolQC]]="Ex",5,IF(fun[[#This Row],[PoolQC]]="Gd",4,IF(fun[[#This Row],[PoolQC]]="TA",3,IF(fun[[#This Row],[PoolQC]]="Fa",2,IF(fun[[#This Row],[PoolQC]]="Po",1,0)))))</f>
        <v>0</v>
      </c>
      <c r="CP868" t="s">
        <v>109</v>
      </c>
      <c r="CQ868" t="s">
        <v>109</v>
      </c>
      <c r="CR868">
        <v>0</v>
      </c>
      <c r="CS868">
        <v>11</v>
      </c>
      <c r="CT868">
        <v>2007</v>
      </c>
      <c r="CU868" t="s">
        <v>184</v>
      </c>
      <c r="CV868" t="s">
        <v>185</v>
      </c>
      <c r="CW868">
        <f>COUNTIF(fun[[#This Row],[Id]:[SaleCondition]],0)</f>
        <v>17</v>
      </c>
      <c r="CX868">
        <f>COUNTIF(fun[[#This Row],[Id]:[SaleCondition]],"NA")</f>
        <v>4</v>
      </c>
      <c r="CY868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868">
        <f>fun[NUM_ExCond]+fun[NUM_BsmtCond]+fun[NUM_GarCond]</f>
        <v>9</v>
      </c>
      <c r="DA8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8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868">
        <v>248900</v>
      </c>
    </row>
    <row r="869" spans="1:107" x14ac:dyDescent="0.25">
      <c r="A869">
        <v>868</v>
      </c>
      <c r="B869">
        <v>20</v>
      </c>
      <c r="C869" t="s">
        <v>107</v>
      </c>
      <c r="D869">
        <f>IF(fun[[#This Row],[MSZoning]]="RL",1,0)</f>
        <v>1</v>
      </c>
      <c r="E869">
        <f>IF(fun[[#This Row],[rl]]="RM",1,0)</f>
        <v>0</v>
      </c>
      <c r="F869">
        <f>IF(fun[[#This Row],[rm]]="RH",1,0)</f>
        <v>0</v>
      </c>
      <c r="G869">
        <f>IF(fun[[#This Row],[rh]]="C (all)",1,0)</f>
        <v>0</v>
      </c>
      <c r="H869">
        <v>85</v>
      </c>
      <c r="I869">
        <f>IF(fun[[#This Row],[LotFrontage]]="NA",0,fun[[#This Row],[LotFrontage]])</f>
        <v>85</v>
      </c>
      <c r="J869">
        <v>6970</v>
      </c>
      <c r="K869" t="s">
        <v>108</v>
      </c>
      <c r="L869" t="s">
        <v>109</v>
      </c>
      <c r="M869" t="s">
        <v>110</v>
      </c>
      <c r="N869" t="s">
        <v>111</v>
      </c>
      <c r="O869" t="s">
        <v>112</v>
      </c>
      <c r="P869" t="s">
        <v>148</v>
      </c>
      <c r="Q869" t="s">
        <v>114</v>
      </c>
      <c r="R869" t="s">
        <v>177</v>
      </c>
      <c r="S869" t="s">
        <v>140</v>
      </c>
      <c r="T869" t="s">
        <v>116</v>
      </c>
      <c r="U869" t="s">
        <v>117</v>
      </c>
      <c r="V869" t="s">
        <v>141</v>
      </c>
      <c r="W869">
        <v>4</v>
      </c>
      <c r="X869">
        <v>5</v>
      </c>
      <c r="Y869">
        <v>1961</v>
      </c>
      <c r="Z869">
        <v>1961</v>
      </c>
      <c r="AA869" t="s">
        <v>119</v>
      </c>
      <c r="AB869" t="s">
        <v>120</v>
      </c>
      <c r="AC869" t="s">
        <v>121</v>
      </c>
      <c r="AD869" t="s">
        <v>121</v>
      </c>
      <c r="AE869" t="s">
        <v>143</v>
      </c>
      <c r="AF869">
        <v>0</v>
      </c>
      <c r="AG869" t="s">
        <v>124</v>
      </c>
      <c r="AH869">
        <f>IF(fun[[#This Row],[ExterQual]]="Ex",5,IF(fun[[#This Row],[ExterQual]]="Gd",4,IF(fun[[#This Row],[ExterQual]]="TA",3,IF(fun[[#This Row],[ExterQual]]="Fa",2,1))))</f>
        <v>3</v>
      </c>
      <c r="AI869" t="s">
        <v>124</v>
      </c>
      <c r="AJ869">
        <f>IF(fun[[#This Row],[ExterCond]]="Ex",5,IF(fun[[#This Row],[ExterCond]]="Gd",4,IF(fun[[#This Row],[ExterCond]]="TA",3,IF(fun[[#This Row],[ExterCond]]="Fa",2,1))))</f>
        <v>3</v>
      </c>
      <c r="AK869" t="s">
        <v>144</v>
      </c>
      <c r="AL869" t="s">
        <v>124</v>
      </c>
      <c r="AM869">
        <f>IF(fun[[#This Row],[BsmtQual]]="Ex",5,IF(fun[[#This Row],[BsmtQual]]="Gd",4,IF(fun[[#This Row],[BsmtQual]]="TA",3,IF(fun[[#This Row],[BsmtQual]]="Fa",2,IF(fun[[#This Row],[BsmtQual]]="Po",1,0)))))</f>
        <v>3</v>
      </c>
      <c r="AN869" t="s">
        <v>124</v>
      </c>
      <c r="AO869">
        <f>IF(fun[[#This Row],[BsmtCond]]="Ex",5,IF(fun[[#This Row],[BsmtCond]]="Gd",4,IF(fun[[#This Row],[BsmtCond]]="TA",3,IF(fun[[#This Row],[BsmtCond]]="Fa",2,IF(fun[[#This Row],[BsmtCond]]="Po",1,0)))))</f>
        <v>3</v>
      </c>
      <c r="AP869" t="s">
        <v>126</v>
      </c>
      <c r="AQ869">
        <f>IF(fun[[#This Row],[BsmtExposure]]="Gd",3,IF(fun[[#This Row],[BsmtExposure]]="Av",2,IF(fun[[#This Row],[BsmtExposure]]="Mn",1,0)))</f>
        <v>0</v>
      </c>
      <c r="AR869" t="s">
        <v>145</v>
      </c>
      <c r="AS869">
        <v>932</v>
      </c>
      <c r="AT869" t="s">
        <v>128</v>
      </c>
      <c r="AU869">
        <v>0</v>
      </c>
      <c r="AV869">
        <v>108</v>
      </c>
      <c r="AW869">
        <v>1040</v>
      </c>
      <c r="AX869" t="s">
        <v>129</v>
      </c>
      <c r="AY869" t="s">
        <v>124</v>
      </c>
      <c r="AZ869">
        <f>IF(fun[[#This Row],[HeatingQC]]="Ex",5,IF(fun[[#This Row],[HeatingQC]]="Gd",4,IF(fun[[#This Row],[HeatingQC]]="TA",3,IF(fun[[#This Row],[HeatingQC]]="Fa",2,IF(fun[[#This Row],[HeatingQC]]="Po",1,0)))))</f>
        <v>3</v>
      </c>
      <c r="BA869" t="s">
        <v>131</v>
      </c>
      <c r="BB869" t="s">
        <v>132</v>
      </c>
      <c r="BC869">
        <v>1120</v>
      </c>
      <c r="BD869">
        <v>0</v>
      </c>
      <c r="BE869">
        <v>0</v>
      </c>
      <c r="BF869">
        <v>1120</v>
      </c>
      <c r="BG869">
        <f>LOG(fun[[#This Row],[GrLivArea]])</f>
        <v>3.0492180226701815</v>
      </c>
      <c r="BH869">
        <v>1</v>
      </c>
      <c r="BI869">
        <v>0</v>
      </c>
      <c r="BJ869">
        <f>fun[[#This Row],[BsmtFullBath]]+(0.5*fun[[#This Row],[BsmtHalfBath]])</f>
        <v>1</v>
      </c>
      <c r="BK869">
        <v>1</v>
      </c>
      <c r="BL869">
        <v>1</v>
      </c>
      <c r="BM869">
        <f>fun[[#This Row],[HalfBath]]+fun[[#This Row],[TOTBaseBath]]+fun[[#This Row],[FullBath]]</f>
        <v>3</v>
      </c>
      <c r="BN869">
        <v>3</v>
      </c>
      <c r="BO869">
        <v>1</v>
      </c>
      <c r="BP869" t="s">
        <v>173</v>
      </c>
      <c r="BQ869">
        <f>IF(fun[[#This Row],[KitchenQual]]="Ex",5,IF(fun[[#This Row],[KitchenQual]]="Gd",4,IF(fun[[#This Row],[KitchenQual]]="TA",3,IF(fun[[#This Row],[KitchenQual]]="Fa",2,0))))</f>
        <v>2</v>
      </c>
      <c r="BR869">
        <v>5</v>
      </c>
      <c r="BS869" t="s">
        <v>133</v>
      </c>
      <c r="BT869">
        <v>0</v>
      </c>
      <c r="BU869" t="s">
        <v>109</v>
      </c>
      <c r="BV869">
        <f>IF(fun[[#This Row],[FireplaceQu]]="Ex",5,IF(fun[[#This Row],[FireplaceQu]]="Gd",4,IF(fun[[#This Row],[FireplaceQu]]="TA",3,IF(fun[[#This Row],[FireplaceQu]]="Fa",2,0))))</f>
        <v>0</v>
      </c>
      <c r="BW869" t="s">
        <v>134</v>
      </c>
      <c r="BX869">
        <v>1961</v>
      </c>
      <c r="BY869" t="s">
        <v>135</v>
      </c>
      <c r="BZ869">
        <v>2</v>
      </c>
      <c r="CA869">
        <v>544</v>
      </c>
      <c r="CB869" t="s">
        <v>124</v>
      </c>
      <c r="CC869">
        <f>IF(fun[[#This Row],[GarageQual]]="Ex",5,IF(fun[[#This Row],[GarageQual]]="Gd",4,IF(fun[[#This Row],[GarageQual]]="TA",3,IF(fun[[#This Row],[GarageQual]]="Fa",2,IF(fun[[#This Row],[GarageQual]]="Po",1,0)))))</f>
        <v>3</v>
      </c>
      <c r="CD869" t="s">
        <v>124</v>
      </c>
      <c r="CE869">
        <f>IF(fun[[#This Row],[GarageCond]]="Ex",5,IF(fun[[#This Row],[GarageCond]]="Gd",4,IF(fun[[#This Row],[GarageCond]]="TA",3,IF(fun[[#This Row],[GarageCond]]="Fa",2,IF(fun[[#This Row],[GarageCond]]="Po",1,0)))))</f>
        <v>3</v>
      </c>
      <c r="CF869" t="s">
        <v>131</v>
      </c>
      <c r="CG869">
        <v>168</v>
      </c>
      <c r="CH869">
        <v>0</v>
      </c>
      <c r="CI869">
        <v>0</v>
      </c>
      <c r="CJ869">
        <v>0</v>
      </c>
      <c r="CK869">
        <v>0</v>
      </c>
      <c r="CL869">
        <f>(0.5*fun[[#This Row],[WoodDeckSF]])+fun[[#This Row],[OpenPorchSF]]+(2*fun[[#This Row],[EnclosedPorch]])+(1.5*fun[[#This Row],[3SsnPorch]])+fun[[#This Row],[ScreenPorch]]</f>
        <v>84</v>
      </c>
      <c r="CM869">
        <v>0</v>
      </c>
      <c r="CN869" t="s">
        <v>109</v>
      </c>
      <c r="CO869">
        <f>IF(fun[[#This Row],[PoolQC]]="Ex",5,IF(fun[[#This Row],[PoolQC]]="Gd",4,IF(fun[[#This Row],[PoolQC]]="TA",3,IF(fun[[#This Row],[PoolQC]]="Fa",2,IF(fun[[#This Row],[PoolQC]]="Po",1,0)))))</f>
        <v>0</v>
      </c>
      <c r="CP869" t="s">
        <v>109</v>
      </c>
      <c r="CQ869" t="s">
        <v>161</v>
      </c>
      <c r="CR869">
        <v>400</v>
      </c>
      <c r="CS869">
        <v>5</v>
      </c>
      <c r="CT869">
        <v>2007</v>
      </c>
      <c r="CU869" t="s">
        <v>136</v>
      </c>
      <c r="CV869" t="s">
        <v>137</v>
      </c>
      <c r="CW869">
        <f>COUNTIF(fun[[#This Row],[Id]:[SaleCondition]],0)</f>
        <v>17</v>
      </c>
      <c r="CX869">
        <f>COUNTIF(fun[[#This Row],[Id]:[SaleCondition]],"NA")</f>
        <v>4</v>
      </c>
      <c r="CY869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869">
        <f>fun[NUM_ExCond]+fun[NUM_BsmtCond]+fun[NUM_GarCond]</f>
        <v>9</v>
      </c>
      <c r="DA8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68</v>
      </c>
      <c r="DB8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</v>
      </c>
      <c r="DC869">
        <v>129000</v>
      </c>
    </row>
    <row r="870" spans="1:107" x14ac:dyDescent="0.25">
      <c r="A870">
        <v>869</v>
      </c>
      <c r="B870">
        <v>60</v>
      </c>
      <c r="C870" t="s">
        <v>107</v>
      </c>
      <c r="D870">
        <f>IF(fun[[#This Row],[MSZoning]]="RL",1,0)</f>
        <v>1</v>
      </c>
      <c r="E870">
        <f>IF(fun[[#This Row],[rl]]="RM",1,0)</f>
        <v>0</v>
      </c>
      <c r="F870">
        <f>IF(fun[[#This Row],[rm]]="RH",1,0)</f>
        <v>0</v>
      </c>
      <c r="G870">
        <f>IF(fun[[#This Row],[rh]]="C (all)",1,0)</f>
        <v>0</v>
      </c>
      <c r="H870" t="s">
        <v>109</v>
      </c>
      <c r="I870">
        <f>IF(fun[[#This Row],[LotFrontage]]="NA",0,fun[[#This Row],[LotFrontage]])</f>
        <v>0</v>
      </c>
      <c r="J870">
        <v>14762</v>
      </c>
      <c r="K870" t="s">
        <v>108</v>
      </c>
      <c r="L870" t="s">
        <v>109</v>
      </c>
      <c r="M870" t="s">
        <v>186</v>
      </c>
      <c r="N870" t="s">
        <v>111</v>
      </c>
      <c r="O870" t="s">
        <v>112</v>
      </c>
      <c r="P870" t="s">
        <v>148</v>
      </c>
      <c r="Q870" t="s">
        <v>114</v>
      </c>
      <c r="R870" t="s">
        <v>219</v>
      </c>
      <c r="S870" t="s">
        <v>140</v>
      </c>
      <c r="T870" t="s">
        <v>116</v>
      </c>
      <c r="U870" t="s">
        <v>117</v>
      </c>
      <c r="V870" t="s">
        <v>118</v>
      </c>
      <c r="W870">
        <v>5</v>
      </c>
      <c r="X870">
        <v>6</v>
      </c>
      <c r="Y870">
        <v>1948</v>
      </c>
      <c r="Z870">
        <v>1950</v>
      </c>
      <c r="AA870" t="s">
        <v>119</v>
      </c>
      <c r="AB870" t="s">
        <v>120</v>
      </c>
      <c r="AC870" t="s">
        <v>187</v>
      </c>
      <c r="AD870" t="s">
        <v>187</v>
      </c>
      <c r="AE870" t="s">
        <v>143</v>
      </c>
      <c r="AF870">
        <v>0</v>
      </c>
      <c r="AG870" t="s">
        <v>124</v>
      </c>
      <c r="AH870">
        <f>IF(fun[[#This Row],[ExterQual]]="Ex",5,IF(fun[[#This Row],[ExterQual]]="Gd",4,IF(fun[[#This Row],[ExterQual]]="TA",3,IF(fun[[#This Row],[ExterQual]]="Fa",2,1))))</f>
        <v>3</v>
      </c>
      <c r="AI870" t="s">
        <v>124</v>
      </c>
      <c r="AJ870">
        <f>IF(fun[[#This Row],[ExterCond]]="Ex",5,IF(fun[[#This Row],[ExterCond]]="Gd",4,IF(fun[[#This Row],[ExterCond]]="TA",3,IF(fun[[#This Row],[ExterCond]]="Fa",2,1))))</f>
        <v>3</v>
      </c>
      <c r="AK870" t="s">
        <v>194</v>
      </c>
      <c r="AL870" t="s">
        <v>109</v>
      </c>
      <c r="AM870">
        <f>IF(fun[[#This Row],[BsmtQual]]="Ex",5,IF(fun[[#This Row],[BsmtQual]]="Gd",4,IF(fun[[#This Row],[BsmtQual]]="TA",3,IF(fun[[#This Row],[BsmtQual]]="Fa",2,IF(fun[[#This Row],[BsmtQual]]="Po",1,0)))))</f>
        <v>0</v>
      </c>
      <c r="AN870" t="s">
        <v>109</v>
      </c>
      <c r="AO870">
        <f>IF(fun[[#This Row],[BsmtCond]]="Ex",5,IF(fun[[#This Row],[BsmtCond]]="Gd",4,IF(fun[[#This Row],[BsmtCond]]="TA",3,IF(fun[[#This Row],[BsmtCond]]="Fa",2,IF(fun[[#This Row],[BsmtCond]]="Po",1,0)))))</f>
        <v>0</v>
      </c>
      <c r="AP870" t="s">
        <v>109</v>
      </c>
      <c r="AQ870">
        <f>IF(fun[[#This Row],[BsmtExposure]]="Gd",3,IF(fun[[#This Row],[BsmtExposure]]="Av",2,IF(fun[[#This Row],[BsmtExposure]]="Mn",1,0)))</f>
        <v>0</v>
      </c>
      <c r="AR870" t="s">
        <v>109</v>
      </c>
      <c r="AS870">
        <v>0</v>
      </c>
      <c r="AT870" t="s">
        <v>109</v>
      </c>
      <c r="AU870">
        <v>0</v>
      </c>
      <c r="AV870">
        <v>0</v>
      </c>
      <c r="AW870">
        <v>0</v>
      </c>
      <c r="AX870" t="s">
        <v>129</v>
      </c>
      <c r="AY870" t="s">
        <v>123</v>
      </c>
      <c r="AZ870">
        <f>IF(fun[[#This Row],[HeatingQC]]="Ex",5,IF(fun[[#This Row],[HeatingQC]]="Gd",4,IF(fun[[#This Row],[HeatingQC]]="TA",3,IF(fun[[#This Row],[HeatingQC]]="Fa",2,IF(fun[[#This Row],[HeatingQC]]="Po",1,0)))))</f>
        <v>4</v>
      </c>
      <c r="BA870" t="s">
        <v>131</v>
      </c>
      <c r="BB870" t="s">
        <v>132</v>
      </c>
      <c r="BC870">
        <v>1547</v>
      </c>
      <c r="BD870">
        <v>720</v>
      </c>
      <c r="BE870">
        <v>53</v>
      </c>
      <c r="BF870">
        <v>2320</v>
      </c>
      <c r="BG870">
        <f>LOG(fun[[#This Row],[GrLivArea]])</f>
        <v>3.3654879848908998</v>
      </c>
      <c r="BH870">
        <v>0</v>
      </c>
      <c r="BI870">
        <v>0</v>
      </c>
      <c r="BJ870">
        <f>fun[[#This Row],[BsmtFullBath]]+(0.5*fun[[#This Row],[BsmtHalfBath]])</f>
        <v>0</v>
      </c>
      <c r="BK870">
        <v>2</v>
      </c>
      <c r="BL870">
        <v>0</v>
      </c>
      <c r="BM870">
        <f>fun[[#This Row],[HalfBath]]+fun[[#This Row],[TOTBaseBath]]+fun[[#This Row],[FullBath]]</f>
        <v>2</v>
      </c>
      <c r="BN870">
        <v>2</v>
      </c>
      <c r="BO870">
        <v>1</v>
      </c>
      <c r="BP870" t="s">
        <v>124</v>
      </c>
      <c r="BQ870">
        <f>IF(fun[[#This Row],[KitchenQual]]="Ex",5,IF(fun[[#This Row],[KitchenQual]]="Gd",4,IF(fun[[#This Row],[KitchenQual]]="TA",3,IF(fun[[#This Row],[KitchenQual]]="Fa",2,0))))</f>
        <v>3</v>
      </c>
      <c r="BR870">
        <v>7</v>
      </c>
      <c r="BS870" t="s">
        <v>133</v>
      </c>
      <c r="BT870">
        <v>1</v>
      </c>
      <c r="BU870" t="s">
        <v>124</v>
      </c>
      <c r="BV870">
        <f>IF(fun[[#This Row],[FireplaceQu]]="Ex",5,IF(fun[[#This Row],[FireplaceQu]]="Gd",4,IF(fun[[#This Row],[FireplaceQu]]="TA",3,IF(fun[[#This Row],[FireplaceQu]]="Fa",2,0))))</f>
        <v>3</v>
      </c>
      <c r="BW870" t="s">
        <v>134</v>
      </c>
      <c r="BX870">
        <v>1979</v>
      </c>
      <c r="BY870" t="s">
        <v>128</v>
      </c>
      <c r="BZ870">
        <v>2</v>
      </c>
      <c r="CA870">
        <v>672</v>
      </c>
      <c r="CB870" t="s">
        <v>124</v>
      </c>
      <c r="CC870">
        <f>IF(fun[[#This Row],[GarageQual]]="Ex",5,IF(fun[[#This Row],[GarageQual]]="Gd",4,IF(fun[[#This Row],[GarageQual]]="TA",3,IF(fun[[#This Row],[GarageQual]]="Fa",2,IF(fun[[#This Row],[GarageQual]]="Po",1,0)))))</f>
        <v>3</v>
      </c>
      <c r="CD870" t="s">
        <v>124</v>
      </c>
      <c r="CE870">
        <f>IF(fun[[#This Row],[GarageCond]]="Ex",5,IF(fun[[#This Row],[GarageCond]]="Gd",4,IF(fun[[#This Row],[GarageCond]]="TA",3,IF(fun[[#This Row],[GarageCond]]="Fa",2,IF(fun[[#This Row],[GarageCond]]="Po",1,0)))))</f>
        <v>3</v>
      </c>
      <c r="CF870" t="s">
        <v>216</v>
      </c>
      <c r="CG870">
        <v>120</v>
      </c>
      <c r="CH870">
        <v>144</v>
      </c>
      <c r="CI870">
        <v>0</v>
      </c>
      <c r="CJ870">
        <v>0</v>
      </c>
      <c r="CK870">
        <v>0</v>
      </c>
      <c r="CL870">
        <f>(0.5*fun[[#This Row],[WoodDeckSF]])+fun[[#This Row],[OpenPorchSF]]+(2*fun[[#This Row],[EnclosedPorch]])+(1.5*fun[[#This Row],[3SsnPorch]])+fun[[#This Row],[ScreenPorch]]</f>
        <v>204</v>
      </c>
      <c r="CM870">
        <v>0</v>
      </c>
      <c r="CN870" t="s">
        <v>109</v>
      </c>
      <c r="CO870">
        <f>IF(fun[[#This Row],[PoolQC]]="Ex",5,IF(fun[[#This Row],[PoolQC]]="Gd",4,IF(fun[[#This Row],[PoolQC]]="TA",3,IF(fun[[#This Row],[PoolQC]]="Fa",2,IF(fun[[#This Row],[PoolQC]]="Po",1,0)))))</f>
        <v>0</v>
      </c>
      <c r="CP870" t="s">
        <v>109</v>
      </c>
      <c r="CQ870" t="s">
        <v>109</v>
      </c>
      <c r="CR870">
        <v>0</v>
      </c>
      <c r="CS870">
        <v>5</v>
      </c>
      <c r="CT870">
        <v>2006</v>
      </c>
      <c r="CU870" t="s">
        <v>136</v>
      </c>
      <c r="CV870" t="s">
        <v>137</v>
      </c>
      <c r="CW870">
        <f>COUNTIF(fun[[#This Row],[Id]:[SaleCondition]],0)</f>
        <v>22</v>
      </c>
      <c r="CX870">
        <f>COUNTIF(fun[[#This Row],[Id]:[SaleCondition]],"NA")</f>
        <v>10</v>
      </c>
      <c r="CY870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70">
        <f>fun[NUM_ExCond]+fun[NUM_BsmtCond]+fun[NUM_GarCond]</f>
        <v>6</v>
      </c>
      <c r="DA8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8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</v>
      </c>
      <c r="DC870">
        <v>169000</v>
      </c>
    </row>
    <row r="871" spans="1:107" x14ac:dyDescent="0.25">
      <c r="A871">
        <v>870</v>
      </c>
      <c r="B871">
        <v>60</v>
      </c>
      <c r="C871" t="s">
        <v>107</v>
      </c>
      <c r="D871">
        <f>IF(fun[[#This Row],[MSZoning]]="RL",1,0)</f>
        <v>1</v>
      </c>
      <c r="E871">
        <f>IF(fun[[#This Row],[rl]]="RM",1,0)</f>
        <v>0</v>
      </c>
      <c r="F871">
        <f>IF(fun[[#This Row],[rm]]="RH",1,0)</f>
        <v>0</v>
      </c>
      <c r="G871">
        <f>IF(fun[[#This Row],[rh]]="C (all)",1,0)</f>
        <v>0</v>
      </c>
      <c r="H871">
        <v>80</v>
      </c>
      <c r="I871">
        <f>IF(fun[[#This Row],[LotFrontage]]="NA",0,fun[[#This Row],[LotFrontage]])</f>
        <v>80</v>
      </c>
      <c r="J871">
        <v>9938</v>
      </c>
      <c r="K871" t="s">
        <v>108</v>
      </c>
      <c r="L871" t="s">
        <v>109</v>
      </c>
      <c r="M871" t="s">
        <v>110</v>
      </c>
      <c r="N871" t="s">
        <v>111</v>
      </c>
      <c r="O871" t="s">
        <v>112</v>
      </c>
      <c r="P871" t="s">
        <v>113</v>
      </c>
      <c r="Q871" t="s">
        <v>114</v>
      </c>
      <c r="R871" t="s">
        <v>196</v>
      </c>
      <c r="S871" t="s">
        <v>116</v>
      </c>
      <c r="T871" t="s">
        <v>116</v>
      </c>
      <c r="U871" t="s">
        <v>117</v>
      </c>
      <c r="V871" t="s">
        <v>118</v>
      </c>
      <c r="W871">
        <v>7</v>
      </c>
      <c r="X871">
        <v>5</v>
      </c>
      <c r="Y871">
        <v>1993</v>
      </c>
      <c r="Z871">
        <v>1994</v>
      </c>
      <c r="AA871" t="s">
        <v>119</v>
      </c>
      <c r="AB871" t="s">
        <v>120</v>
      </c>
      <c r="AC871" t="s">
        <v>142</v>
      </c>
      <c r="AD871" t="s">
        <v>142</v>
      </c>
      <c r="AE871" t="s">
        <v>122</v>
      </c>
      <c r="AF871">
        <v>246</v>
      </c>
      <c r="AG871" t="s">
        <v>123</v>
      </c>
      <c r="AH871">
        <f>IF(fun[[#This Row],[ExterQual]]="Ex",5,IF(fun[[#This Row],[ExterQual]]="Gd",4,IF(fun[[#This Row],[ExterQual]]="TA",3,IF(fun[[#This Row],[ExterQual]]="Fa",2,1))))</f>
        <v>4</v>
      </c>
      <c r="AI871" t="s">
        <v>124</v>
      </c>
      <c r="AJ871">
        <f>IF(fun[[#This Row],[ExterCond]]="Ex",5,IF(fun[[#This Row],[ExterCond]]="Gd",4,IF(fun[[#This Row],[ExterCond]]="TA",3,IF(fun[[#This Row],[ExterCond]]="Fa",2,1))))</f>
        <v>3</v>
      </c>
      <c r="AK871" t="s">
        <v>125</v>
      </c>
      <c r="AL871" t="s">
        <v>123</v>
      </c>
      <c r="AM871">
        <f>IF(fun[[#This Row],[BsmtQual]]="Ex",5,IF(fun[[#This Row],[BsmtQual]]="Gd",4,IF(fun[[#This Row],[BsmtQual]]="TA",3,IF(fun[[#This Row],[BsmtQual]]="Fa",2,IF(fun[[#This Row],[BsmtQual]]="Po",1,0)))))</f>
        <v>4</v>
      </c>
      <c r="AN871" t="s">
        <v>124</v>
      </c>
      <c r="AO871">
        <f>IF(fun[[#This Row],[BsmtCond]]="Ex",5,IF(fun[[#This Row],[BsmtCond]]="Gd",4,IF(fun[[#This Row],[BsmtCond]]="TA",3,IF(fun[[#This Row],[BsmtCond]]="Fa",2,IF(fun[[#This Row],[BsmtCond]]="Po",1,0)))))</f>
        <v>3</v>
      </c>
      <c r="AP871" t="s">
        <v>126</v>
      </c>
      <c r="AQ871">
        <f>IF(fun[[#This Row],[BsmtExposure]]="Gd",3,IF(fun[[#This Row],[BsmtExposure]]="Av",2,IF(fun[[#This Row],[BsmtExposure]]="Mn",1,0)))</f>
        <v>0</v>
      </c>
      <c r="AR871" t="s">
        <v>127</v>
      </c>
      <c r="AS871">
        <v>750</v>
      </c>
      <c r="AT871" t="s">
        <v>128</v>
      </c>
      <c r="AU871">
        <v>0</v>
      </c>
      <c r="AV871">
        <v>300</v>
      </c>
      <c r="AW871">
        <v>1050</v>
      </c>
      <c r="AX871" t="s">
        <v>129</v>
      </c>
      <c r="AY871" t="s">
        <v>130</v>
      </c>
      <c r="AZ871">
        <f>IF(fun[[#This Row],[HeatingQC]]="Ex",5,IF(fun[[#This Row],[HeatingQC]]="Gd",4,IF(fun[[#This Row],[HeatingQC]]="TA",3,IF(fun[[#This Row],[HeatingQC]]="Fa",2,IF(fun[[#This Row],[HeatingQC]]="Po",1,0)))))</f>
        <v>5</v>
      </c>
      <c r="BA871" t="s">
        <v>131</v>
      </c>
      <c r="BB871" t="s">
        <v>132</v>
      </c>
      <c r="BC871">
        <v>1062</v>
      </c>
      <c r="BD871">
        <v>887</v>
      </c>
      <c r="BE871">
        <v>0</v>
      </c>
      <c r="BF871">
        <v>1949</v>
      </c>
      <c r="BG871">
        <f>LOG(fun[[#This Row],[GrLivArea]])</f>
        <v>3.2898118391176214</v>
      </c>
      <c r="BH871">
        <v>1</v>
      </c>
      <c r="BI871">
        <v>0</v>
      </c>
      <c r="BJ871">
        <f>fun[[#This Row],[BsmtFullBath]]+(0.5*fun[[#This Row],[BsmtHalfBath]])</f>
        <v>1</v>
      </c>
      <c r="BK871">
        <v>2</v>
      </c>
      <c r="BL871">
        <v>1</v>
      </c>
      <c r="BM871">
        <f>fun[[#This Row],[HalfBath]]+fun[[#This Row],[TOTBaseBath]]+fun[[#This Row],[FullBath]]</f>
        <v>4</v>
      </c>
      <c r="BN871">
        <v>3</v>
      </c>
      <c r="BO871">
        <v>1</v>
      </c>
      <c r="BP871" t="s">
        <v>123</v>
      </c>
      <c r="BQ871">
        <f>IF(fun[[#This Row],[KitchenQual]]="Ex",5,IF(fun[[#This Row],[KitchenQual]]="Gd",4,IF(fun[[#This Row],[KitchenQual]]="TA",3,IF(fun[[#This Row],[KitchenQual]]="Fa",2,0))))</f>
        <v>4</v>
      </c>
      <c r="BR871">
        <v>8</v>
      </c>
      <c r="BS871" t="s">
        <v>133</v>
      </c>
      <c r="BT871">
        <v>1</v>
      </c>
      <c r="BU871" t="s">
        <v>124</v>
      </c>
      <c r="BV871">
        <f>IF(fun[[#This Row],[FireplaceQu]]="Ex",5,IF(fun[[#This Row],[FireplaceQu]]="Gd",4,IF(fun[[#This Row],[FireplaceQu]]="TA",3,IF(fun[[#This Row],[FireplaceQu]]="Fa",2,0))))</f>
        <v>3</v>
      </c>
      <c r="BW871" t="s">
        <v>134</v>
      </c>
      <c r="BX871">
        <v>1993</v>
      </c>
      <c r="BY871" t="s">
        <v>183</v>
      </c>
      <c r="BZ871">
        <v>2</v>
      </c>
      <c r="CA871">
        <v>574</v>
      </c>
      <c r="CB871" t="s">
        <v>124</v>
      </c>
      <c r="CC871">
        <f>IF(fun[[#This Row],[GarageQual]]="Ex",5,IF(fun[[#This Row],[GarageQual]]="Gd",4,IF(fun[[#This Row],[GarageQual]]="TA",3,IF(fun[[#This Row],[GarageQual]]="Fa",2,IF(fun[[#This Row],[GarageQual]]="Po",1,0)))))</f>
        <v>3</v>
      </c>
      <c r="CD871" t="s">
        <v>124</v>
      </c>
      <c r="CE871">
        <f>IF(fun[[#This Row],[GarageCond]]="Ex",5,IF(fun[[#This Row],[GarageCond]]="Gd",4,IF(fun[[#This Row],[GarageCond]]="TA",3,IF(fun[[#This Row],[GarageCond]]="Fa",2,IF(fun[[#This Row],[GarageCond]]="Po",1,0)))))</f>
        <v>3</v>
      </c>
      <c r="CF871" t="s">
        <v>131</v>
      </c>
      <c r="CG871">
        <v>156</v>
      </c>
      <c r="CH871">
        <v>90</v>
      </c>
      <c r="CI871">
        <v>0</v>
      </c>
      <c r="CJ871">
        <v>0</v>
      </c>
      <c r="CK871">
        <v>0</v>
      </c>
      <c r="CL871">
        <f>(0.5*fun[[#This Row],[WoodDeckSF]])+fun[[#This Row],[OpenPorchSF]]+(2*fun[[#This Row],[EnclosedPorch]])+(1.5*fun[[#This Row],[3SsnPorch]])+fun[[#This Row],[ScreenPorch]]</f>
        <v>168</v>
      </c>
      <c r="CM871">
        <v>0</v>
      </c>
      <c r="CN871" t="s">
        <v>109</v>
      </c>
      <c r="CO871">
        <f>IF(fun[[#This Row],[PoolQC]]="Ex",5,IF(fun[[#This Row],[PoolQC]]="Gd",4,IF(fun[[#This Row],[PoolQC]]="TA",3,IF(fun[[#This Row],[PoolQC]]="Fa",2,IF(fun[[#This Row],[PoolQC]]="Po",1,0)))))</f>
        <v>0</v>
      </c>
      <c r="CP871" t="s">
        <v>191</v>
      </c>
      <c r="CQ871" t="s">
        <v>109</v>
      </c>
      <c r="CR871">
        <v>0</v>
      </c>
      <c r="CS871">
        <v>6</v>
      </c>
      <c r="CT871">
        <v>2010</v>
      </c>
      <c r="CU871" t="s">
        <v>136</v>
      </c>
      <c r="CV871" t="s">
        <v>137</v>
      </c>
      <c r="CW871">
        <f>COUNTIF(fun[[#This Row],[Id]:[SaleCondition]],0)</f>
        <v>13</v>
      </c>
      <c r="CX871">
        <f>COUNTIF(fun[[#This Row],[Id]:[SaleCondition]],"NA")</f>
        <v>3</v>
      </c>
      <c r="CY871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871">
        <f>fun[NUM_ExCond]+fun[NUM_BsmtCond]+fun[NUM_GarCond]</f>
        <v>9</v>
      </c>
      <c r="DA8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8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871">
        <v>236000</v>
      </c>
    </row>
    <row r="872" spans="1:107" x14ac:dyDescent="0.25">
      <c r="A872">
        <v>871</v>
      </c>
      <c r="B872">
        <v>20</v>
      </c>
      <c r="C872" t="s">
        <v>107</v>
      </c>
      <c r="D872">
        <f>IF(fun[[#This Row],[MSZoning]]="RL",1,0)</f>
        <v>1</v>
      </c>
      <c r="E872">
        <f>IF(fun[[#This Row],[rl]]="RM",1,0)</f>
        <v>0</v>
      </c>
      <c r="F872">
        <f>IF(fun[[#This Row],[rm]]="RH",1,0)</f>
        <v>0</v>
      </c>
      <c r="G872">
        <f>IF(fun[[#This Row],[rh]]="C (all)",1,0)</f>
        <v>0</v>
      </c>
      <c r="H872">
        <v>60</v>
      </c>
      <c r="I872">
        <f>IF(fun[[#This Row],[LotFrontage]]="NA",0,fun[[#This Row],[LotFrontage]])</f>
        <v>60</v>
      </c>
      <c r="J872">
        <v>6600</v>
      </c>
      <c r="K872" t="s">
        <v>108</v>
      </c>
      <c r="L872" t="s">
        <v>109</v>
      </c>
      <c r="M872" t="s">
        <v>110</v>
      </c>
      <c r="N872" t="s">
        <v>111</v>
      </c>
      <c r="O872" t="s">
        <v>112</v>
      </c>
      <c r="P872" t="s">
        <v>113</v>
      </c>
      <c r="Q872" t="s">
        <v>114</v>
      </c>
      <c r="R872" t="s">
        <v>188</v>
      </c>
      <c r="S872" t="s">
        <v>165</v>
      </c>
      <c r="T872" t="s">
        <v>116</v>
      </c>
      <c r="U872" t="s">
        <v>117</v>
      </c>
      <c r="V872" t="s">
        <v>141</v>
      </c>
      <c r="W872">
        <v>5</v>
      </c>
      <c r="X872">
        <v>5</v>
      </c>
      <c r="Y872">
        <v>1962</v>
      </c>
      <c r="Z872">
        <v>1962</v>
      </c>
      <c r="AA872" t="s">
        <v>178</v>
      </c>
      <c r="AB872" t="s">
        <v>120</v>
      </c>
      <c r="AC872" t="s">
        <v>142</v>
      </c>
      <c r="AD872" t="s">
        <v>142</v>
      </c>
      <c r="AE872" t="s">
        <v>143</v>
      </c>
      <c r="AF872">
        <v>0</v>
      </c>
      <c r="AG872" t="s">
        <v>124</v>
      </c>
      <c r="AH872">
        <f>IF(fun[[#This Row],[ExterQual]]="Ex",5,IF(fun[[#This Row],[ExterQual]]="Gd",4,IF(fun[[#This Row],[ExterQual]]="TA",3,IF(fun[[#This Row],[ExterQual]]="Fa",2,1))))</f>
        <v>3</v>
      </c>
      <c r="AI872" t="s">
        <v>124</v>
      </c>
      <c r="AJ872">
        <f>IF(fun[[#This Row],[ExterCond]]="Ex",5,IF(fun[[#This Row],[ExterCond]]="Gd",4,IF(fun[[#This Row],[ExterCond]]="TA",3,IF(fun[[#This Row],[ExterCond]]="Fa",2,1))))</f>
        <v>3</v>
      </c>
      <c r="AK872" t="s">
        <v>144</v>
      </c>
      <c r="AL872" t="s">
        <v>124</v>
      </c>
      <c r="AM872">
        <f>IF(fun[[#This Row],[BsmtQual]]="Ex",5,IF(fun[[#This Row],[BsmtQual]]="Gd",4,IF(fun[[#This Row],[BsmtQual]]="TA",3,IF(fun[[#This Row],[BsmtQual]]="Fa",2,IF(fun[[#This Row],[BsmtQual]]="Po",1,0)))))</f>
        <v>3</v>
      </c>
      <c r="AN872" t="s">
        <v>124</v>
      </c>
      <c r="AO872">
        <f>IF(fun[[#This Row],[BsmtCond]]="Ex",5,IF(fun[[#This Row],[BsmtCond]]="Gd",4,IF(fun[[#This Row],[BsmtCond]]="TA",3,IF(fun[[#This Row],[BsmtCond]]="Fa",2,IF(fun[[#This Row],[BsmtCond]]="Po",1,0)))))</f>
        <v>3</v>
      </c>
      <c r="AP872" t="s">
        <v>126</v>
      </c>
      <c r="AQ872">
        <f>IF(fun[[#This Row],[BsmtExposure]]="Gd",3,IF(fun[[#This Row],[BsmtExposure]]="Av",2,IF(fun[[#This Row],[BsmtExposure]]="Mn",1,0)))</f>
        <v>0</v>
      </c>
      <c r="AR872" t="s">
        <v>128</v>
      </c>
      <c r="AS872">
        <v>0</v>
      </c>
      <c r="AT872" t="s">
        <v>128</v>
      </c>
      <c r="AU872">
        <v>0</v>
      </c>
      <c r="AV872">
        <v>894</v>
      </c>
      <c r="AW872">
        <v>894</v>
      </c>
      <c r="AX872" t="s">
        <v>129</v>
      </c>
      <c r="AY872" t="s">
        <v>123</v>
      </c>
      <c r="AZ872">
        <f>IF(fun[[#This Row],[HeatingQC]]="Ex",5,IF(fun[[#This Row],[HeatingQC]]="Gd",4,IF(fun[[#This Row],[HeatingQC]]="TA",3,IF(fun[[#This Row],[HeatingQC]]="Fa",2,IF(fun[[#This Row],[HeatingQC]]="Po",1,0)))))</f>
        <v>4</v>
      </c>
      <c r="BA872" t="s">
        <v>203</v>
      </c>
      <c r="BB872" t="s">
        <v>132</v>
      </c>
      <c r="BC872">
        <v>894</v>
      </c>
      <c r="BD872">
        <v>0</v>
      </c>
      <c r="BE872">
        <v>0</v>
      </c>
      <c r="BF872">
        <v>894</v>
      </c>
      <c r="BG872">
        <f>LOG(fun[[#This Row],[GrLivArea]])</f>
        <v>2.9513375187959179</v>
      </c>
      <c r="BH872">
        <v>0</v>
      </c>
      <c r="BI872">
        <v>0</v>
      </c>
      <c r="BJ872">
        <f>fun[[#This Row],[BsmtFullBath]]+(0.5*fun[[#This Row],[BsmtHalfBath]])</f>
        <v>0</v>
      </c>
      <c r="BK872">
        <v>1</v>
      </c>
      <c r="BL872">
        <v>0</v>
      </c>
      <c r="BM872">
        <f>fun[[#This Row],[HalfBath]]+fun[[#This Row],[TOTBaseBath]]+fun[[#This Row],[FullBath]]</f>
        <v>1</v>
      </c>
      <c r="BN872">
        <v>2</v>
      </c>
      <c r="BO872">
        <v>1</v>
      </c>
      <c r="BP872" t="s">
        <v>124</v>
      </c>
      <c r="BQ872">
        <f>IF(fun[[#This Row],[KitchenQual]]="Ex",5,IF(fun[[#This Row],[KitchenQual]]="Gd",4,IF(fun[[#This Row],[KitchenQual]]="TA",3,IF(fun[[#This Row],[KitchenQual]]="Fa",2,0))))</f>
        <v>3</v>
      </c>
      <c r="BR872">
        <v>5</v>
      </c>
      <c r="BS872" t="s">
        <v>133</v>
      </c>
      <c r="BT872">
        <v>0</v>
      </c>
      <c r="BU872" t="s">
        <v>109</v>
      </c>
      <c r="BV872">
        <f>IF(fun[[#This Row],[FireplaceQu]]="Ex",5,IF(fun[[#This Row],[FireplaceQu]]="Gd",4,IF(fun[[#This Row],[FireplaceQu]]="TA",3,IF(fun[[#This Row],[FireplaceQu]]="Fa",2,0))))</f>
        <v>0</v>
      </c>
      <c r="BW872" t="s">
        <v>153</v>
      </c>
      <c r="BX872">
        <v>1962</v>
      </c>
      <c r="BY872" t="s">
        <v>128</v>
      </c>
      <c r="BZ872">
        <v>1</v>
      </c>
      <c r="CA872">
        <v>308</v>
      </c>
      <c r="CB872" t="s">
        <v>124</v>
      </c>
      <c r="CC872">
        <f>IF(fun[[#This Row],[GarageQual]]="Ex",5,IF(fun[[#This Row],[GarageQual]]="Gd",4,IF(fun[[#This Row],[GarageQual]]="TA",3,IF(fun[[#This Row],[GarageQual]]="Fa",2,IF(fun[[#This Row],[GarageQual]]="Po",1,0)))))</f>
        <v>3</v>
      </c>
      <c r="CD872" t="s">
        <v>124</v>
      </c>
      <c r="CE872">
        <f>IF(fun[[#This Row],[GarageCond]]="Ex",5,IF(fun[[#This Row],[GarageCond]]="Gd",4,IF(fun[[#This Row],[GarageCond]]="TA",3,IF(fun[[#This Row],[GarageCond]]="Fa",2,IF(fun[[#This Row],[GarageCond]]="Po",1,0)))))</f>
        <v>3</v>
      </c>
      <c r="CF872" t="s">
        <v>131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f>(0.5*fun[[#This Row],[WoodDeckSF]])+fun[[#This Row],[OpenPorchSF]]+(2*fun[[#This Row],[EnclosedPorch]])+(1.5*fun[[#This Row],[3SsnPorch]])+fun[[#This Row],[ScreenPorch]]</f>
        <v>0</v>
      </c>
      <c r="CM872">
        <v>0</v>
      </c>
      <c r="CN872" t="s">
        <v>109</v>
      </c>
      <c r="CO872">
        <f>IF(fun[[#This Row],[PoolQC]]="Ex",5,IF(fun[[#This Row],[PoolQC]]="Gd",4,IF(fun[[#This Row],[PoolQC]]="TA",3,IF(fun[[#This Row],[PoolQC]]="Fa",2,IF(fun[[#This Row],[PoolQC]]="Po",1,0)))))</f>
        <v>0</v>
      </c>
      <c r="CP872" t="s">
        <v>109</v>
      </c>
      <c r="CQ872" t="s">
        <v>109</v>
      </c>
      <c r="CR872">
        <v>0</v>
      </c>
      <c r="CS872">
        <v>8</v>
      </c>
      <c r="CT872">
        <v>2009</v>
      </c>
      <c r="CU872" t="s">
        <v>136</v>
      </c>
      <c r="CV872" t="s">
        <v>137</v>
      </c>
      <c r="CW872">
        <f>COUNTIF(fun[[#This Row],[Id]:[SaleCondition]],0)</f>
        <v>24</v>
      </c>
      <c r="CX872">
        <f>COUNTIF(fun[[#This Row],[Id]:[SaleCondition]],"NA")</f>
        <v>5</v>
      </c>
      <c r="CY872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72">
        <f>fun[NUM_ExCond]+fun[NUM_BsmtCond]+fun[NUM_GarCond]</f>
        <v>9</v>
      </c>
      <c r="DA8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8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872">
        <v>109500</v>
      </c>
    </row>
    <row r="873" spans="1:107" x14ac:dyDescent="0.25">
      <c r="A873">
        <v>872</v>
      </c>
      <c r="B873">
        <v>60</v>
      </c>
      <c r="C873" t="s">
        <v>107</v>
      </c>
      <c r="D873">
        <f>IF(fun[[#This Row],[MSZoning]]="RL",1,0)</f>
        <v>1</v>
      </c>
      <c r="E873">
        <f>IF(fun[[#This Row],[rl]]="RM",1,0)</f>
        <v>0</v>
      </c>
      <c r="F873">
        <f>IF(fun[[#This Row],[rm]]="RH",1,0)</f>
        <v>0</v>
      </c>
      <c r="G873">
        <f>IF(fun[[#This Row],[rh]]="C (all)",1,0)</f>
        <v>0</v>
      </c>
      <c r="H873">
        <v>70</v>
      </c>
      <c r="I873">
        <f>IF(fun[[#This Row],[LotFrontage]]="NA",0,fun[[#This Row],[LotFrontage]])</f>
        <v>70</v>
      </c>
      <c r="J873">
        <v>8750</v>
      </c>
      <c r="K873" t="s">
        <v>108</v>
      </c>
      <c r="L873" t="s">
        <v>109</v>
      </c>
      <c r="M873" t="s">
        <v>110</v>
      </c>
      <c r="N873" t="s">
        <v>111</v>
      </c>
      <c r="O873" t="s">
        <v>112</v>
      </c>
      <c r="P873" t="s">
        <v>113</v>
      </c>
      <c r="Q873" t="s">
        <v>114</v>
      </c>
      <c r="R873" t="s">
        <v>115</v>
      </c>
      <c r="S873" t="s">
        <v>116</v>
      </c>
      <c r="T873" t="s">
        <v>116</v>
      </c>
      <c r="U873" t="s">
        <v>117</v>
      </c>
      <c r="V873" t="s">
        <v>118</v>
      </c>
      <c r="W873">
        <v>6</v>
      </c>
      <c r="X873">
        <v>5</v>
      </c>
      <c r="Y873">
        <v>1998</v>
      </c>
      <c r="Z873">
        <v>1998</v>
      </c>
      <c r="AA873" t="s">
        <v>119</v>
      </c>
      <c r="AB873" t="s">
        <v>120</v>
      </c>
      <c r="AC873" t="s">
        <v>121</v>
      </c>
      <c r="AD873" t="s">
        <v>121</v>
      </c>
      <c r="AE873" t="s">
        <v>122</v>
      </c>
      <c r="AF873">
        <v>116</v>
      </c>
      <c r="AG873" t="s">
        <v>124</v>
      </c>
      <c r="AH873">
        <f>IF(fun[[#This Row],[ExterQual]]="Ex",5,IF(fun[[#This Row],[ExterQual]]="Gd",4,IF(fun[[#This Row],[ExterQual]]="TA",3,IF(fun[[#This Row],[ExterQual]]="Fa",2,1))))</f>
        <v>3</v>
      </c>
      <c r="AI873" t="s">
        <v>124</v>
      </c>
      <c r="AJ873">
        <f>IF(fun[[#This Row],[ExterCond]]="Ex",5,IF(fun[[#This Row],[ExterCond]]="Gd",4,IF(fun[[#This Row],[ExterCond]]="TA",3,IF(fun[[#This Row],[ExterCond]]="Fa",2,1))))</f>
        <v>3</v>
      </c>
      <c r="AK873" t="s">
        <v>125</v>
      </c>
      <c r="AL873" t="s">
        <v>123</v>
      </c>
      <c r="AM873">
        <f>IF(fun[[#This Row],[BsmtQual]]="Ex",5,IF(fun[[#This Row],[BsmtQual]]="Gd",4,IF(fun[[#This Row],[BsmtQual]]="TA",3,IF(fun[[#This Row],[BsmtQual]]="Fa",2,IF(fun[[#This Row],[BsmtQual]]="Po",1,0)))))</f>
        <v>4</v>
      </c>
      <c r="AN873" t="s">
        <v>124</v>
      </c>
      <c r="AO873">
        <f>IF(fun[[#This Row],[BsmtCond]]="Ex",5,IF(fun[[#This Row],[BsmtCond]]="Gd",4,IF(fun[[#This Row],[BsmtCond]]="TA",3,IF(fun[[#This Row],[BsmtCond]]="Fa",2,IF(fun[[#This Row],[BsmtCond]]="Po",1,0)))))</f>
        <v>3</v>
      </c>
      <c r="AP873" t="s">
        <v>126</v>
      </c>
      <c r="AQ873">
        <f>IF(fun[[#This Row],[BsmtExposure]]="Gd",3,IF(fun[[#This Row],[BsmtExposure]]="Av",2,IF(fun[[#This Row],[BsmtExposure]]="Mn",1,0)))</f>
        <v>0</v>
      </c>
      <c r="AR873" t="s">
        <v>127</v>
      </c>
      <c r="AS873">
        <v>505</v>
      </c>
      <c r="AT873" t="s">
        <v>128</v>
      </c>
      <c r="AU873">
        <v>0</v>
      </c>
      <c r="AV873">
        <v>299</v>
      </c>
      <c r="AW873">
        <v>804</v>
      </c>
      <c r="AX873" t="s">
        <v>129</v>
      </c>
      <c r="AY873" t="s">
        <v>130</v>
      </c>
      <c r="AZ873">
        <f>IF(fun[[#This Row],[HeatingQC]]="Ex",5,IF(fun[[#This Row],[HeatingQC]]="Gd",4,IF(fun[[#This Row],[HeatingQC]]="TA",3,IF(fun[[#This Row],[HeatingQC]]="Fa",2,IF(fun[[#This Row],[HeatingQC]]="Po",1,0)))))</f>
        <v>5</v>
      </c>
      <c r="BA873" t="s">
        <v>131</v>
      </c>
      <c r="BB873" t="s">
        <v>132</v>
      </c>
      <c r="BC873">
        <v>804</v>
      </c>
      <c r="BD873">
        <v>878</v>
      </c>
      <c r="BE873">
        <v>0</v>
      </c>
      <c r="BF873">
        <v>1682</v>
      </c>
      <c r="BG873">
        <f>LOG(fun[[#This Row],[GrLivArea]])</f>
        <v>3.2258259914618934</v>
      </c>
      <c r="BH873">
        <v>0</v>
      </c>
      <c r="BI873">
        <v>0</v>
      </c>
      <c r="BJ873">
        <f>fun[[#This Row],[BsmtFullBath]]+(0.5*fun[[#This Row],[BsmtHalfBath]])</f>
        <v>0</v>
      </c>
      <c r="BK873">
        <v>2</v>
      </c>
      <c r="BL873">
        <v>1</v>
      </c>
      <c r="BM873">
        <f>fun[[#This Row],[HalfBath]]+fun[[#This Row],[TOTBaseBath]]+fun[[#This Row],[FullBath]]</f>
        <v>3</v>
      </c>
      <c r="BN873">
        <v>3</v>
      </c>
      <c r="BO873">
        <v>1</v>
      </c>
      <c r="BP873" t="s">
        <v>123</v>
      </c>
      <c r="BQ873">
        <f>IF(fun[[#This Row],[KitchenQual]]="Ex",5,IF(fun[[#This Row],[KitchenQual]]="Gd",4,IF(fun[[#This Row],[KitchenQual]]="TA",3,IF(fun[[#This Row],[KitchenQual]]="Fa",2,0))))</f>
        <v>4</v>
      </c>
      <c r="BR873">
        <v>7</v>
      </c>
      <c r="BS873" t="s">
        <v>133</v>
      </c>
      <c r="BT873">
        <v>0</v>
      </c>
      <c r="BU873" t="s">
        <v>109</v>
      </c>
      <c r="BV873">
        <f>IF(fun[[#This Row],[FireplaceQu]]="Ex",5,IF(fun[[#This Row],[FireplaceQu]]="Gd",4,IF(fun[[#This Row],[FireplaceQu]]="TA",3,IF(fun[[#This Row],[FireplaceQu]]="Fa",2,0))))</f>
        <v>0</v>
      </c>
      <c r="BW873" t="s">
        <v>134</v>
      </c>
      <c r="BX873">
        <v>1998</v>
      </c>
      <c r="BY873" t="s">
        <v>135</v>
      </c>
      <c r="BZ873">
        <v>2</v>
      </c>
      <c r="CA873">
        <v>523</v>
      </c>
      <c r="CB873" t="s">
        <v>124</v>
      </c>
      <c r="CC873">
        <f>IF(fun[[#This Row],[GarageQual]]="Ex",5,IF(fun[[#This Row],[GarageQual]]="Gd",4,IF(fun[[#This Row],[GarageQual]]="TA",3,IF(fun[[#This Row],[GarageQual]]="Fa",2,IF(fun[[#This Row],[GarageQual]]="Po",1,0)))))</f>
        <v>3</v>
      </c>
      <c r="CD873" t="s">
        <v>124</v>
      </c>
      <c r="CE873">
        <f>IF(fun[[#This Row],[GarageCond]]="Ex",5,IF(fun[[#This Row],[GarageCond]]="Gd",4,IF(fun[[#This Row],[GarageCond]]="TA",3,IF(fun[[#This Row],[GarageCond]]="Fa",2,IF(fun[[#This Row],[GarageCond]]="Po",1,0)))))</f>
        <v>3</v>
      </c>
      <c r="CF873" t="s">
        <v>131</v>
      </c>
      <c r="CG873">
        <v>0</v>
      </c>
      <c r="CH873">
        <v>77</v>
      </c>
      <c r="CI873">
        <v>0</v>
      </c>
      <c r="CJ873">
        <v>0</v>
      </c>
      <c r="CK873">
        <v>0</v>
      </c>
      <c r="CL873">
        <f>(0.5*fun[[#This Row],[WoodDeckSF]])+fun[[#This Row],[OpenPorchSF]]+(2*fun[[#This Row],[EnclosedPorch]])+(1.5*fun[[#This Row],[3SsnPorch]])+fun[[#This Row],[ScreenPorch]]</f>
        <v>77</v>
      </c>
      <c r="CM873">
        <v>0</v>
      </c>
      <c r="CN873" t="s">
        <v>109</v>
      </c>
      <c r="CO873">
        <f>IF(fun[[#This Row],[PoolQC]]="Ex",5,IF(fun[[#This Row],[PoolQC]]="Gd",4,IF(fun[[#This Row],[PoolQC]]="TA",3,IF(fun[[#This Row],[PoolQC]]="Fa",2,IF(fun[[#This Row],[PoolQC]]="Po",1,0)))))</f>
        <v>0</v>
      </c>
      <c r="CP873" t="s">
        <v>109</v>
      </c>
      <c r="CQ873" t="s">
        <v>109</v>
      </c>
      <c r="CR873">
        <v>0</v>
      </c>
      <c r="CS873">
        <v>6</v>
      </c>
      <c r="CT873">
        <v>2010</v>
      </c>
      <c r="CU873" t="s">
        <v>136</v>
      </c>
      <c r="CV873" t="s">
        <v>137</v>
      </c>
      <c r="CW873">
        <f>COUNTIF(fun[[#This Row],[Id]:[SaleCondition]],0)</f>
        <v>18</v>
      </c>
      <c r="CX873">
        <f>COUNTIF(fun[[#This Row],[Id]:[SaleCondition]],"NA")</f>
        <v>5</v>
      </c>
      <c r="CY87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873">
        <f>fun[NUM_ExCond]+fun[NUM_BsmtCond]+fun[NUM_GarCond]</f>
        <v>9</v>
      </c>
      <c r="DA8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8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873">
        <v>200500</v>
      </c>
    </row>
    <row r="874" spans="1:107" x14ac:dyDescent="0.25">
      <c r="A874">
        <v>873</v>
      </c>
      <c r="B874">
        <v>20</v>
      </c>
      <c r="C874" t="s">
        <v>107</v>
      </c>
      <c r="D874">
        <f>IF(fun[[#This Row],[MSZoning]]="RL",1,0)</f>
        <v>1</v>
      </c>
      <c r="E874">
        <f>IF(fun[[#This Row],[rl]]="RM",1,0)</f>
        <v>0</v>
      </c>
      <c r="F874">
        <f>IF(fun[[#This Row],[rm]]="RH",1,0)</f>
        <v>0</v>
      </c>
      <c r="G874">
        <f>IF(fun[[#This Row],[rh]]="C (all)",1,0)</f>
        <v>0</v>
      </c>
      <c r="H874">
        <v>74</v>
      </c>
      <c r="I874">
        <f>IF(fun[[#This Row],[LotFrontage]]="NA",0,fun[[#This Row],[LotFrontage]])</f>
        <v>74</v>
      </c>
      <c r="J874">
        <v>8892</v>
      </c>
      <c r="K874" t="s">
        <v>108</v>
      </c>
      <c r="L874" t="s">
        <v>109</v>
      </c>
      <c r="M874" t="s">
        <v>110</v>
      </c>
      <c r="N874" t="s">
        <v>111</v>
      </c>
      <c r="O874" t="s">
        <v>112</v>
      </c>
      <c r="P874" t="s">
        <v>148</v>
      </c>
      <c r="Q874" t="s">
        <v>114</v>
      </c>
      <c r="R874" t="s">
        <v>188</v>
      </c>
      <c r="S874" t="s">
        <v>116</v>
      </c>
      <c r="T874" t="s">
        <v>116</v>
      </c>
      <c r="U874" t="s">
        <v>117</v>
      </c>
      <c r="V874" t="s">
        <v>141</v>
      </c>
      <c r="W874">
        <v>5</v>
      </c>
      <c r="X874">
        <v>7</v>
      </c>
      <c r="Y874">
        <v>1953</v>
      </c>
      <c r="Z874">
        <v>1996</v>
      </c>
      <c r="AA874" t="s">
        <v>119</v>
      </c>
      <c r="AB874" t="s">
        <v>120</v>
      </c>
      <c r="AC874" t="s">
        <v>181</v>
      </c>
      <c r="AD874" t="s">
        <v>151</v>
      </c>
      <c r="AE874" t="s">
        <v>143</v>
      </c>
      <c r="AF874">
        <v>0</v>
      </c>
      <c r="AG874" t="s">
        <v>123</v>
      </c>
      <c r="AH874">
        <f>IF(fun[[#This Row],[ExterQual]]="Ex",5,IF(fun[[#This Row],[ExterQual]]="Gd",4,IF(fun[[#This Row],[ExterQual]]="TA",3,IF(fun[[#This Row],[ExterQual]]="Fa",2,1))))</f>
        <v>4</v>
      </c>
      <c r="AI874" t="s">
        <v>124</v>
      </c>
      <c r="AJ874">
        <f>IF(fun[[#This Row],[ExterCond]]="Ex",5,IF(fun[[#This Row],[ExterCond]]="Gd",4,IF(fun[[#This Row],[ExterCond]]="TA",3,IF(fun[[#This Row],[ExterCond]]="Fa",2,1))))</f>
        <v>3</v>
      </c>
      <c r="AK874" t="s">
        <v>163</v>
      </c>
      <c r="AL874" t="s">
        <v>124</v>
      </c>
      <c r="AM874">
        <f>IF(fun[[#This Row],[BsmtQual]]="Ex",5,IF(fun[[#This Row],[BsmtQual]]="Gd",4,IF(fun[[#This Row],[BsmtQual]]="TA",3,IF(fun[[#This Row],[BsmtQual]]="Fa",2,IF(fun[[#This Row],[BsmtQual]]="Po",1,0)))))</f>
        <v>3</v>
      </c>
      <c r="AN874" t="s">
        <v>124</v>
      </c>
      <c r="AO874">
        <f>IF(fun[[#This Row],[BsmtCond]]="Ex",5,IF(fun[[#This Row],[BsmtCond]]="Gd",4,IF(fun[[#This Row],[BsmtCond]]="TA",3,IF(fun[[#This Row],[BsmtCond]]="Fa",2,IF(fun[[#This Row],[BsmtCond]]="Po",1,0)))))</f>
        <v>3</v>
      </c>
      <c r="AP874" t="s">
        <v>156</v>
      </c>
      <c r="AQ874">
        <f>IF(fun[[#This Row],[BsmtExposure]]="Gd",3,IF(fun[[#This Row],[BsmtExposure]]="Av",2,IF(fun[[#This Row],[BsmtExposure]]="Mn",1,0)))</f>
        <v>2</v>
      </c>
      <c r="AR874" t="s">
        <v>128</v>
      </c>
      <c r="AS874">
        <v>0</v>
      </c>
      <c r="AT874" t="s">
        <v>128</v>
      </c>
      <c r="AU874">
        <v>0</v>
      </c>
      <c r="AV874">
        <v>105</v>
      </c>
      <c r="AW874">
        <v>105</v>
      </c>
      <c r="AX874" t="s">
        <v>129</v>
      </c>
      <c r="AY874" t="s">
        <v>123</v>
      </c>
      <c r="AZ874">
        <f>IF(fun[[#This Row],[HeatingQC]]="Ex",5,IF(fun[[#This Row],[HeatingQC]]="Gd",4,IF(fun[[#This Row],[HeatingQC]]="TA",3,IF(fun[[#This Row],[HeatingQC]]="Fa",2,IF(fun[[#This Row],[HeatingQC]]="Po",1,0)))))</f>
        <v>4</v>
      </c>
      <c r="BA874" t="s">
        <v>131</v>
      </c>
      <c r="BB874" t="s">
        <v>132</v>
      </c>
      <c r="BC874">
        <v>910</v>
      </c>
      <c r="BD874">
        <v>0</v>
      </c>
      <c r="BE874">
        <v>0</v>
      </c>
      <c r="BF874">
        <v>910</v>
      </c>
      <c r="BG874">
        <f>LOG(fun[[#This Row],[GrLivArea]])</f>
        <v>2.9590413923210934</v>
      </c>
      <c r="BH874">
        <v>0</v>
      </c>
      <c r="BI874">
        <v>0</v>
      </c>
      <c r="BJ874">
        <f>fun[[#This Row],[BsmtFullBath]]+(0.5*fun[[#This Row],[BsmtHalfBath]])</f>
        <v>0</v>
      </c>
      <c r="BK874">
        <v>1</v>
      </c>
      <c r="BL874">
        <v>0</v>
      </c>
      <c r="BM874">
        <f>fun[[#This Row],[HalfBath]]+fun[[#This Row],[TOTBaseBath]]+fun[[#This Row],[FullBath]]</f>
        <v>1</v>
      </c>
      <c r="BN874">
        <v>3</v>
      </c>
      <c r="BO874">
        <v>1</v>
      </c>
      <c r="BP874" t="s">
        <v>123</v>
      </c>
      <c r="BQ874">
        <f>IF(fun[[#This Row],[KitchenQual]]="Ex",5,IF(fun[[#This Row],[KitchenQual]]="Gd",4,IF(fun[[#This Row],[KitchenQual]]="TA",3,IF(fun[[#This Row],[KitchenQual]]="Fa",2,0))))</f>
        <v>4</v>
      </c>
      <c r="BR874">
        <v>5</v>
      </c>
      <c r="BS874" t="s">
        <v>133</v>
      </c>
      <c r="BT874">
        <v>0</v>
      </c>
      <c r="BU874" t="s">
        <v>109</v>
      </c>
      <c r="BV874">
        <f>IF(fun[[#This Row],[FireplaceQu]]="Ex",5,IF(fun[[#This Row],[FireplaceQu]]="Gd",4,IF(fun[[#This Row],[FireplaceQu]]="TA",3,IF(fun[[#This Row],[FireplaceQu]]="Fa",2,0))))</f>
        <v>0</v>
      </c>
      <c r="BW874" t="s">
        <v>134</v>
      </c>
      <c r="BX874">
        <v>1953</v>
      </c>
      <c r="BY874" t="s">
        <v>128</v>
      </c>
      <c r="BZ874">
        <v>2</v>
      </c>
      <c r="CA874">
        <v>414</v>
      </c>
      <c r="CB874" t="s">
        <v>124</v>
      </c>
      <c r="CC874">
        <f>IF(fun[[#This Row],[GarageQual]]="Ex",5,IF(fun[[#This Row],[GarageQual]]="Gd",4,IF(fun[[#This Row],[GarageQual]]="TA",3,IF(fun[[#This Row],[GarageQual]]="Fa",2,IF(fun[[#This Row],[GarageQual]]="Po",1,0)))))</f>
        <v>3</v>
      </c>
      <c r="CD874" t="s">
        <v>124</v>
      </c>
      <c r="CE874">
        <f>IF(fun[[#This Row],[GarageCond]]="Ex",5,IF(fun[[#This Row],[GarageCond]]="Gd",4,IF(fun[[#This Row],[GarageCond]]="TA",3,IF(fun[[#This Row],[GarageCond]]="Fa",2,IF(fun[[#This Row],[GarageCond]]="Po",1,0)))))</f>
        <v>3</v>
      </c>
      <c r="CF874" t="s">
        <v>131</v>
      </c>
      <c r="CG874">
        <v>196</v>
      </c>
      <c r="CH874">
        <v>0</v>
      </c>
      <c r="CI874">
        <v>150</v>
      </c>
      <c r="CJ874">
        <v>0</v>
      </c>
      <c r="CK874">
        <v>0</v>
      </c>
      <c r="CL874">
        <f>(0.5*fun[[#This Row],[WoodDeckSF]])+fun[[#This Row],[OpenPorchSF]]+(2*fun[[#This Row],[EnclosedPorch]])+(1.5*fun[[#This Row],[3SsnPorch]])+fun[[#This Row],[ScreenPorch]]</f>
        <v>398</v>
      </c>
      <c r="CM874">
        <v>0</v>
      </c>
      <c r="CN874" t="s">
        <v>109</v>
      </c>
      <c r="CO874">
        <f>IF(fun[[#This Row],[PoolQC]]="Ex",5,IF(fun[[#This Row],[PoolQC]]="Gd",4,IF(fun[[#This Row],[PoolQC]]="TA",3,IF(fun[[#This Row],[PoolQC]]="Fa",2,IF(fun[[#This Row],[PoolQC]]="Po",1,0)))))</f>
        <v>0</v>
      </c>
      <c r="CP874" t="s">
        <v>189</v>
      </c>
      <c r="CQ874" t="s">
        <v>109</v>
      </c>
      <c r="CR874">
        <v>0</v>
      </c>
      <c r="CS874">
        <v>10</v>
      </c>
      <c r="CT874">
        <v>2008</v>
      </c>
      <c r="CU874" t="s">
        <v>136</v>
      </c>
      <c r="CV874" t="s">
        <v>137</v>
      </c>
      <c r="CW874">
        <f>COUNTIF(fun[[#This Row],[Id]:[SaleCondition]],0)</f>
        <v>20</v>
      </c>
      <c r="CX874">
        <f>COUNTIF(fun[[#This Row],[Id]:[SaleCondition]],"NA")</f>
        <v>4</v>
      </c>
      <c r="CY874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874">
        <f>fun[NUM_ExCond]+fun[NUM_BsmtCond]+fun[NUM_GarCond]</f>
        <v>9</v>
      </c>
      <c r="DA8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8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874">
        <v>116000</v>
      </c>
    </row>
    <row r="875" spans="1:107" x14ac:dyDescent="0.25">
      <c r="A875">
        <v>874</v>
      </c>
      <c r="B875">
        <v>40</v>
      </c>
      <c r="C875" t="s">
        <v>107</v>
      </c>
      <c r="D875">
        <f>IF(fun[[#This Row],[MSZoning]]="RL",1,0)</f>
        <v>1</v>
      </c>
      <c r="E875">
        <f>IF(fun[[#This Row],[rl]]="RM",1,0)</f>
        <v>0</v>
      </c>
      <c r="F875">
        <f>IF(fun[[#This Row],[rm]]="RH",1,0)</f>
        <v>0</v>
      </c>
      <c r="G875">
        <f>IF(fun[[#This Row],[rh]]="C (all)",1,0)</f>
        <v>0</v>
      </c>
      <c r="H875">
        <v>60</v>
      </c>
      <c r="I875">
        <f>IF(fun[[#This Row],[LotFrontage]]="NA",0,fun[[#This Row],[LotFrontage]])</f>
        <v>60</v>
      </c>
      <c r="J875">
        <v>12144</v>
      </c>
      <c r="K875" t="s">
        <v>108</v>
      </c>
      <c r="L875" t="s">
        <v>109</v>
      </c>
      <c r="M875" t="s">
        <v>110</v>
      </c>
      <c r="N875" t="s">
        <v>111</v>
      </c>
      <c r="O875" t="s">
        <v>112</v>
      </c>
      <c r="P875" t="s">
        <v>113</v>
      </c>
      <c r="Q875" t="s">
        <v>114</v>
      </c>
      <c r="R875" t="s">
        <v>188</v>
      </c>
      <c r="S875" t="s">
        <v>116</v>
      </c>
      <c r="T875" t="s">
        <v>116</v>
      </c>
      <c r="U875" t="s">
        <v>117</v>
      </c>
      <c r="V875" t="s">
        <v>141</v>
      </c>
      <c r="W875">
        <v>5</v>
      </c>
      <c r="X875">
        <v>7</v>
      </c>
      <c r="Y875">
        <v>1949</v>
      </c>
      <c r="Z875">
        <v>1950</v>
      </c>
      <c r="AA875" t="s">
        <v>119</v>
      </c>
      <c r="AB875" t="s">
        <v>120</v>
      </c>
      <c r="AC875" t="s">
        <v>166</v>
      </c>
      <c r="AD875" t="s">
        <v>166</v>
      </c>
      <c r="AE875" t="s">
        <v>143</v>
      </c>
      <c r="AF875">
        <v>0</v>
      </c>
      <c r="AG875" t="s">
        <v>123</v>
      </c>
      <c r="AH875">
        <f>IF(fun[[#This Row],[ExterQual]]="Ex",5,IF(fun[[#This Row],[ExterQual]]="Gd",4,IF(fun[[#This Row],[ExterQual]]="TA",3,IF(fun[[#This Row],[ExterQual]]="Fa",2,1))))</f>
        <v>4</v>
      </c>
      <c r="AI875" t="s">
        <v>124</v>
      </c>
      <c r="AJ875">
        <f>IF(fun[[#This Row],[ExterCond]]="Ex",5,IF(fun[[#This Row],[ExterCond]]="Gd",4,IF(fun[[#This Row],[ExterCond]]="TA",3,IF(fun[[#This Row],[ExterCond]]="Fa",2,1))))</f>
        <v>3</v>
      </c>
      <c r="AK875" t="s">
        <v>144</v>
      </c>
      <c r="AL875" t="s">
        <v>124</v>
      </c>
      <c r="AM875">
        <f>IF(fun[[#This Row],[BsmtQual]]="Ex",5,IF(fun[[#This Row],[BsmtQual]]="Gd",4,IF(fun[[#This Row],[BsmtQual]]="TA",3,IF(fun[[#This Row],[BsmtQual]]="Fa",2,IF(fun[[#This Row],[BsmtQual]]="Po",1,0)))))</f>
        <v>3</v>
      </c>
      <c r="AN875" t="s">
        <v>124</v>
      </c>
      <c r="AO875">
        <f>IF(fun[[#This Row],[BsmtCond]]="Ex",5,IF(fun[[#This Row],[BsmtCond]]="Gd",4,IF(fun[[#This Row],[BsmtCond]]="TA",3,IF(fun[[#This Row],[BsmtCond]]="Fa",2,IF(fun[[#This Row],[BsmtCond]]="Po",1,0)))))</f>
        <v>3</v>
      </c>
      <c r="AP875" t="s">
        <v>126</v>
      </c>
      <c r="AQ875">
        <f>IF(fun[[#This Row],[BsmtExposure]]="Gd",3,IF(fun[[#This Row],[BsmtExposure]]="Av",2,IF(fun[[#This Row],[BsmtExposure]]="Mn",1,0)))</f>
        <v>0</v>
      </c>
      <c r="AR875" t="s">
        <v>179</v>
      </c>
      <c r="AS875">
        <v>375</v>
      </c>
      <c r="AT875" t="s">
        <v>128</v>
      </c>
      <c r="AU875">
        <v>0</v>
      </c>
      <c r="AV875">
        <v>457</v>
      </c>
      <c r="AW875">
        <v>832</v>
      </c>
      <c r="AX875" t="s">
        <v>129</v>
      </c>
      <c r="AY875" t="s">
        <v>123</v>
      </c>
      <c r="AZ875">
        <f>IF(fun[[#This Row],[HeatingQC]]="Ex",5,IF(fun[[#This Row],[HeatingQC]]="Gd",4,IF(fun[[#This Row],[HeatingQC]]="TA",3,IF(fun[[#This Row],[HeatingQC]]="Fa",2,IF(fun[[#This Row],[HeatingQC]]="Po",1,0)))))</f>
        <v>4</v>
      </c>
      <c r="BA875" t="s">
        <v>131</v>
      </c>
      <c r="BB875" t="s">
        <v>132</v>
      </c>
      <c r="BC875">
        <v>1036</v>
      </c>
      <c r="BD875">
        <v>0</v>
      </c>
      <c r="BE875">
        <v>232</v>
      </c>
      <c r="BF875">
        <v>1268</v>
      </c>
      <c r="BG875">
        <f>LOG(fun[[#This Row],[GrLivArea]])</f>
        <v>3.1031192535457137</v>
      </c>
      <c r="BH875">
        <v>0</v>
      </c>
      <c r="BI875">
        <v>0</v>
      </c>
      <c r="BJ875">
        <f>fun[[#This Row],[BsmtFullBath]]+(0.5*fun[[#This Row],[BsmtHalfBath]])</f>
        <v>0</v>
      </c>
      <c r="BK875">
        <v>1</v>
      </c>
      <c r="BL875">
        <v>0</v>
      </c>
      <c r="BM875">
        <f>fun[[#This Row],[HalfBath]]+fun[[#This Row],[TOTBaseBath]]+fun[[#This Row],[FullBath]]</f>
        <v>1</v>
      </c>
      <c r="BN875">
        <v>3</v>
      </c>
      <c r="BO875">
        <v>1</v>
      </c>
      <c r="BP875" t="s">
        <v>124</v>
      </c>
      <c r="BQ875">
        <f>IF(fun[[#This Row],[KitchenQual]]="Ex",5,IF(fun[[#This Row],[KitchenQual]]="Gd",4,IF(fun[[#This Row],[KitchenQual]]="TA",3,IF(fun[[#This Row],[KitchenQual]]="Fa",2,0))))</f>
        <v>3</v>
      </c>
      <c r="BR875">
        <v>6</v>
      </c>
      <c r="BS875" t="s">
        <v>133</v>
      </c>
      <c r="BT875">
        <v>1</v>
      </c>
      <c r="BU875" t="s">
        <v>123</v>
      </c>
      <c r="BV875">
        <f>IF(fun[[#This Row],[FireplaceQu]]="Ex",5,IF(fun[[#This Row],[FireplaceQu]]="Gd",4,IF(fun[[#This Row],[FireplaceQu]]="TA",3,IF(fun[[#This Row],[FireplaceQu]]="Fa",2,0))))</f>
        <v>4</v>
      </c>
      <c r="BW875" t="s">
        <v>134</v>
      </c>
      <c r="BX875">
        <v>1949</v>
      </c>
      <c r="BY875" t="s">
        <v>128</v>
      </c>
      <c r="BZ875">
        <v>1</v>
      </c>
      <c r="CA875">
        <v>288</v>
      </c>
      <c r="CB875" t="s">
        <v>124</v>
      </c>
      <c r="CC875">
        <f>IF(fun[[#This Row],[GarageQual]]="Ex",5,IF(fun[[#This Row],[GarageQual]]="Gd",4,IF(fun[[#This Row],[GarageQual]]="TA",3,IF(fun[[#This Row],[GarageQual]]="Fa",2,IF(fun[[#This Row],[GarageQual]]="Po",1,0)))))</f>
        <v>3</v>
      </c>
      <c r="CD875" t="s">
        <v>124</v>
      </c>
      <c r="CE875">
        <f>IF(fun[[#This Row],[GarageCond]]="Ex",5,IF(fun[[#This Row],[GarageCond]]="Gd",4,IF(fun[[#This Row],[GarageCond]]="TA",3,IF(fun[[#This Row],[GarageCond]]="Fa",2,IF(fun[[#This Row],[GarageCond]]="Po",1,0)))))</f>
        <v>3</v>
      </c>
      <c r="CF875" t="s">
        <v>131</v>
      </c>
      <c r="CG875">
        <v>0</v>
      </c>
      <c r="CH875">
        <v>28</v>
      </c>
      <c r="CI875">
        <v>0</v>
      </c>
      <c r="CJ875">
        <v>0</v>
      </c>
      <c r="CK875">
        <v>0</v>
      </c>
      <c r="CL875">
        <f>(0.5*fun[[#This Row],[WoodDeckSF]])+fun[[#This Row],[OpenPorchSF]]+(2*fun[[#This Row],[EnclosedPorch]])+(1.5*fun[[#This Row],[3SsnPorch]])+fun[[#This Row],[ScreenPorch]]</f>
        <v>28</v>
      </c>
      <c r="CM875">
        <v>0</v>
      </c>
      <c r="CN875" t="s">
        <v>109</v>
      </c>
      <c r="CO875">
        <f>IF(fun[[#This Row],[PoolQC]]="Ex",5,IF(fun[[#This Row],[PoolQC]]="Gd",4,IF(fun[[#This Row],[PoolQC]]="TA",3,IF(fun[[#This Row],[PoolQC]]="Fa",2,IF(fun[[#This Row],[PoolQC]]="Po",1,0)))))</f>
        <v>0</v>
      </c>
      <c r="CP875" t="s">
        <v>109</v>
      </c>
      <c r="CQ875" t="s">
        <v>274</v>
      </c>
      <c r="CR875">
        <v>0</v>
      </c>
      <c r="CS875">
        <v>9</v>
      </c>
      <c r="CT875">
        <v>2009</v>
      </c>
      <c r="CU875" t="s">
        <v>136</v>
      </c>
      <c r="CV875" t="s">
        <v>137</v>
      </c>
      <c r="CW875">
        <f>COUNTIF(fun[[#This Row],[Id]:[SaleCondition]],0)</f>
        <v>18</v>
      </c>
      <c r="CX875">
        <f>COUNTIF(fun[[#This Row],[Id]:[SaleCondition]],"NA")</f>
        <v>3</v>
      </c>
      <c r="CY87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875">
        <f>fun[NUM_ExCond]+fun[NUM_BsmtCond]+fun[NUM_GarCond]</f>
        <v>9</v>
      </c>
      <c r="DA8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8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63.25</v>
      </c>
      <c r="DC875">
        <v>133000</v>
      </c>
    </row>
    <row r="876" spans="1:107" x14ac:dyDescent="0.25">
      <c r="A876">
        <v>875</v>
      </c>
      <c r="B876">
        <v>50</v>
      </c>
      <c r="C876" t="s">
        <v>168</v>
      </c>
      <c r="D876">
        <f>IF(fun[[#This Row],[MSZoning]]="RL",1,0)</f>
        <v>0</v>
      </c>
      <c r="E876">
        <f>IF(fun[[#This Row],[rl]]="RM",1,0)</f>
        <v>0</v>
      </c>
      <c r="F876">
        <f>IF(fun[[#This Row],[rm]]="RH",1,0)</f>
        <v>0</v>
      </c>
      <c r="G876">
        <f>IF(fun[[#This Row],[rh]]="C (all)",1,0)</f>
        <v>0</v>
      </c>
      <c r="H876">
        <v>52</v>
      </c>
      <c r="I876">
        <f>IF(fun[[#This Row],[LotFrontage]]="NA",0,fun[[#This Row],[LotFrontage]])</f>
        <v>52</v>
      </c>
      <c r="J876">
        <v>5720</v>
      </c>
      <c r="K876" t="s">
        <v>108</v>
      </c>
      <c r="L876" t="s">
        <v>109</v>
      </c>
      <c r="M876" t="s">
        <v>110</v>
      </c>
      <c r="N876" t="s">
        <v>111</v>
      </c>
      <c r="O876" t="s">
        <v>112</v>
      </c>
      <c r="P876" t="s">
        <v>113</v>
      </c>
      <c r="Q876" t="s">
        <v>114</v>
      </c>
      <c r="R876" t="s">
        <v>169</v>
      </c>
      <c r="S876" t="s">
        <v>170</v>
      </c>
      <c r="T876" t="s">
        <v>116</v>
      </c>
      <c r="U876" t="s">
        <v>117</v>
      </c>
      <c r="V876" t="s">
        <v>158</v>
      </c>
      <c r="W876">
        <v>5</v>
      </c>
      <c r="X876">
        <v>6</v>
      </c>
      <c r="Y876">
        <v>1941</v>
      </c>
      <c r="Z876">
        <v>1950</v>
      </c>
      <c r="AA876" t="s">
        <v>119</v>
      </c>
      <c r="AB876" t="s">
        <v>120</v>
      </c>
      <c r="AC876" t="s">
        <v>150</v>
      </c>
      <c r="AD876" t="s">
        <v>150</v>
      </c>
      <c r="AE876" t="s">
        <v>143</v>
      </c>
      <c r="AF876">
        <v>0</v>
      </c>
      <c r="AG876" t="s">
        <v>124</v>
      </c>
      <c r="AH876">
        <f>IF(fun[[#This Row],[ExterQual]]="Ex",5,IF(fun[[#This Row],[ExterQual]]="Gd",4,IF(fun[[#This Row],[ExterQual]]="TA",3,IF(fun[[#This Row],[ExterQual]]="Fa",2,1))))</f>
        <v>3</v>
      </c>
      <c r="AI876" t="s">
        <v>124</v>
      </c>
      <c r="AJ876">
        <f>IF(fun[[#This Row],[ExterCond]]="Ex",5,IF(fun[[#This Row],[ExterCond]]="Gd",4,IF(fun[[#This Row],[ExterCond]]="TA",3,IF(fun[[#This Row],[ExterCond]]="Fa",2,1))))</f>
        <v>3</v>
      </c>
      <c r="AK876" t="s">
        <v>144</v>
      </c>
      <c r="AL876" t="s">
        <v>124</v>
      </c>
      <c r="AM876">
        <f>IF(fun[[#This Row],[BsmtQual]]="Ex",5,IF(fun[[#This Row],[BsmtQual]]="Gd",4,IF(fun[[#This Row],[BsmtQual]]="TA",3,IF(fun[[#This Row],[BsmtQual]]="Fa",2,IF(fun[[#This Row],[BsmtQual]]="Po",1,0)))))</f>
        <v>3</v>
      </c>
      <c r="AN876" t="s">
        <v>124</v>
      </c>
      <c r="AO876">
        <f>IF(fun[[#This Row],[BsmtCond]]="Ex",5,IF(fun[[#This Row],[BsmtCond]]="Gd",4,IF(fun[[#This Row],[BsmtCond]]="TA",3,IF(fun[[#This Row],[BsmtCond]]="Fa",2,IF(fun[[#This Row],[BsmtCond]]="Po",1,0)))))</f>
        <v>3</v>
      </c>
      <c r="AP876" t="s">
        <v>126</v>
      </c>
      <c r="AQ876">
        <f>IF(fun[[#This Row],[BsmtExposure]]="Gd",3,IF(fun[[#This Row],[BsmtExposure]]="Av",2,IF(fun[[#This Row],[BsmtExposure]]="Mn",1,0)))</f>
        <v>0</v>
      </c>
      <c r="AR876" t="s">
        <v>128</v>
      </c>
      <c r="AS876">
        <v>0</v>
      </c>
      <c r="AT876" t="s">
        <v>128</v>
      </c>
      <c r="AU876">
        <v>0</v>
      </c>
      <c r="AV876">
        <v>676</v>
      </c>
      <c r="AW876">
        <v>676</v>
      </c>
      <c r="AX876" t="s">
        <v>129</v>
      </c>
      <c r="AY876" t="s">
        <v>130</v>
      </c>
      <c r="AZ876">
        <f>IF(fun[[#This Row],[HeatingQC]]="Ex",5,IF(fun[[#This Row],[HeatingQC]]="Gd",4,IF(fun[[#This Row],[HeatingQC]]="TA",3,IF(fun[[#This Row],[HeatingQC]]="Fa",2,IF(fun[[#This Row],[HeatingQC]]="Po",1,0)))))</f>
        <v>5</v>
      </c>
      <c r="BA876" t="s">
        <v>131</v>
      </c>
      <c r="BB876" t="s">
        <v>132</v>
      </c>
      <c r="BC876">
        <v>676</v>
      </c>
      <c r="BD876">
        <v>455</v>
      </c>
      <c r="BE876">
        <v>0</v>
      </c>
      <c r="BF876">
        <v>1131</v>
      </c>
      <c r="BG876">
        <f>LOG(fun[[#This Row],[GrLivArea]])</f>
        <v>3.0534626049254552</v>
      </c>
      <c r="BH876">
        <v>0</v>
      </c>
      <c r="BI876">
        <v>0</v>
      </c>
      <c r="BJ876">
        <f>fun[[#This Row],[BsmtFullBath]]+(0.5*fun[[#This Row],[BsmtHalfBath]])</f>
        <v>0</v>
      </c>
      <c r="BK876">
        <v>1</v>
      </c>
      <c r="BL876">
        <v>1</v>
      </c>
      <c r="BM876">
        <f>fun[[#This Row],[HalfBath]]+fun[[#This Row],[TOTBaseBath]]+fun[[#This Row],[FullBath]]</f>
        <v>2</v>
      </c>
      <c r="BN876">
        <v>3</v>
      </c>
      <c r="BO876">
        <v>1</v>
      </c>
      <c r="BP876" t="s">
        <v>124</v>
      </c>
      <c r="BQ876">
        <f>IF(fun[[#This Row],[KitchenQual]]="Ex",5,IF(fun[[#This Row],[KitchenQual]]="Gd",4,IF(fun[[#This Row],[KitchenQual]]="TA",3,IF(fun[[#This Row],[KitchenQual]]="Fa",2,0))))</f>
        <v>3</v>
      </c>
      <c r="BR876">
        <v>5</v>
      </c>
      <c r="BS876" t="s">
        <v>133</v>
      </c>
      <c r="BT876">
        <v>0</v>
      </c>
      <c r="BU876" t="s">
        <v>109</v>
      </c>
      <c r="BV876">
        <f>IF(fun[[#This Row],[FireplaceQu]]="Ex",5,IF(fun[[#This Row],[FireplaceQu]]="Gd",4,IF(fun[[#This Row],[FireplaceQu]]="TA",3,IF(fun[[#This Row],[FireplaceQu]]="Fa",2,0))))</f>
        <v>0</v>
      </c>
      <c r="BW876" t="s">
        <v>153</v>
      </c>
      <c r="BX876">
        <v>1941</v>
      </c>
      <c r="BY876" t="s">
        <v>128</v>
      </c>
      <c r="BZ876">
        <v>1</v>
      </c>
      <c r="CA876">
        <v>200</v>
      </c>
      <c r="CB876" t="s">
        <v>124</v>
      </c>
      <c r="CC876">
        <f>IF(fun[[#This Row],[GarageQual]]="Ex",5,IF(fun[[#This Row],[GarageQual]]="Gd",4,IF(fun[[#This Row],[GarageQual]]="TA",3,IF(fun[[#This Row],[GarageQual]]="Fa",2,IF(fun[[#This Row],[GarageQual]]="Po",1,0)))))</f>
        <v>3</v>
      </c>
      <c r="CD876" t="s">
        <v>124</v>
      </c>
      <c r="CE876">
        <f>IF(fun[[#This Row],[GarageCond]]="Ex",5,IF(fun[[#This Row],[GarageCond]]="Gd",4,IF(fun[[#This Row],[GarageCond]]="TA",3,IF(fun[[#This Row],[GarageCond]]="Fa",2,IF(fun[[#This Row],[GarageCond]]="Po",1,0)))))</f>
        <v>3</v>
      </c>
      <c r="CF876" t="s">
        <v>131</v>
      </c>
      <c r="CG876">
        <v>26</v>
      </c>
      <c r="CH876">
        <v>0</v>
      </c>
      <c r="CI876">
        <v>0</v>
      </c>
      <c r="CJ876">
        <v>0</v>
      </c>
      <c r="CK876">
        <v>0</v>
      </c>
      <c r="CL876">
        <f>(0.5*fun[[#This Row],[WoodDeckSF]])+fun[[#This Row],[OpenPorchSF]]+(2*fun[[#This Row],[EnclosedPorch]])+(1.5*fun[[#This Row],[3SsnPorch]])+fun[[#This Row],[ScreenPorch]]</f>
        <v>13</v>
      </c>
      <c r="CM876">
        <v>0</v>
      </c>
      <c r="CN876" t="s">
        <v>109</v>
      </c>
      <c r="CO876">
        <f>IF(fun[[#This Row],[PoolQC]]="Ex",5,IF(fun[[#This Row],[PoolQC]]="Gd",4,IF(fun[[#This Row],[PoolQC]]="TA",3,IF(fun[[#This Row],[PoolQC]]="Fa",2,IF(fun[[#This Row],[PoolQC]]="Po",1,0)))))</f>
        <v>0</v>
      </c>
      <c r="CP876" t="s">
        <v>109</v>
      </c>
      <c r="CQ876" t="s">
        <v>109</v>
      </c>
      <c r="CR876">
        <v>0</v>
      </c>
      <c r="CS876">
        <v>8</v>
      </c>
      <c r="CT876">
        <v>2009</v>
      </c>
      <c r="CU876" t="s">
        <v>136</v>
      </c>
      <c r="CV876" t="s">
        <v>154</v>
      </c>
      <c r="CW876">
        <f>COUNTIF(fun[[#This Row],[Id]:[SaleCondition]],0)</f>
        <v>21</v>
      </c>
      <c r="CX876">
        <f>COUNTIF(fun[[#This Row],[Id]:[SaleCondition]],"NA")</f>
        <v>5</v>
      </c>
      <c r="CY876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876">
        <f>fun[NUM_ExCond]+fun[NUM_BsmtCond]+fun[NUM_GarCond]</f>
        <v>9</v>
      </c>
      <c r="DA8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8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53.75</v>
      </c>
      <c r="DC876">
        <v>66500</v>
      </c>
    </row>
    <row r="877" spans="1:107" x14ac:dyDescent="0.25">
      <c r="A877">
        <v>876</v>
      </c>
      <c r="B877">
        <v>60</v>
      </c>
      <c r="C877" t="s">
        <v>218</v>
      </c>
      <c r="D877">
        <f>IF(fun[[#This Row],[MSZoning]]="RL",1,0)</f>
        <v>0</v>
      </c>
      <c r="E877">
        <f>IF(fun[[#This Row],[rl]]="RM",1,0)</f>
        <v>0</v>
      </c>
      <c r="F877">
        <f>IF(fun[[#This Row],[rm]]="RH",1,0)</f>
        <v>0</v>
      </c>
      <c r="G877">
        <f>IF(fun[[#This Row],[rh]]="C (all)",1,0)</f>
        <v>0</v>
      </c>
      <c r="H877">
        <v>75</v>
      </c>
      <c r="I877">
        <f>IF(fun[[#This Row],[LotFrontage]]="NA",0,fun[[#This Row],[LotFrontage]])</f>
        <v>75</v>
      </c>
      <c r="J877">
        <v>9000</v>
      </c>
      <c r="K877" t="s">
        <v>108</v>
      </c>
      <c r="L877" t="s">
        <v>109</v>
      </c>
      <c r="M877" t="s">
        <v>110</v>
      </c>
      <c r="N877" t="s">
        <v>111</v>
      </c>
      <c r="O877" t="s">
        <v>112</v>
      </c>
      <c r="P877" t="s">
        <v>113</v>
      </c>
      <c r="Q877" t="s">
        <v>114</v>
      </c>
      <c r="R877" t="s">
        <v>162</v>
      </c>
      <c r="S877" t="s">
        <v>116</v>
      </c>
      <c r="T877" t="s">
        <v>116</v>
      </c>
      <c r="U877" t="s">
        <v>117</v>
      </c>
      <c r="V877" t="s">
        <v>118</v>
      </c>
      <c r="W877">
        <v>8</v>
      </c>
      <c r="X877">
        <v>5</v>
      </c>
      <c r="Y877">
        <v>2007</v>
      </c>
      <c r="Z877">
        <v>2007</v>
      </c>
      <c r="AA877" t="s">
        <v>119</v>
      </c>
      <c r="AB877" t="s">
        <v>120</v>
      </c>
      <c r="AC877" t="s">
        <v>206</v>
      </c>
      <c r="AD877" t="s">
        <v>207</v>
      </c>
      <c r="AE877" t="s">
        <v>143</v>
      </c>
      <c r="AF877">
        <v>0</v>
      </c>
      <c r="AG877" t="s">
        <v>123</v>
      </c>
      <c r="AH877">
        <f>IF(fun[[#This Row],[ExterQual]]="Ex",5,IF(fun[[#This Row],[ExterQual]]="Gd",4,IF(fun[[#This Row],[ExterQual]]="TA",3,IF(fun[[#This Row],[ExterQual]]="Fa",2,1))))</f>
        <v>4</v>
      </c>
      <c r="AI877" t="s">
        <v>124</v>
      </c>
      <c r="AJ877">
        <f>IF(fun[[#This Row],[ExterCond]]="Ex",5,IF(fun[[#This Row],[ExterCond]]="Gd",4,IF(fun[[#This Row],[ExterCond]]="TA",3,IF(fun[[#This Row],[ExterCond]]="Fa",2,1))))</f>
        <v>3</v>
      </c>
      <c r="AK877" t="s">
        <v>125</v>
      </c>
      <c r="AL877" t="s">
        <v>123</v>
      </c>
      <c r="AM877">
        <f>IF(fun[[#This Row],[BsmtQual]]="Ex",5,IF(fun[[#This Row],[BsmtQual]]="Gd",4,IF(fun[[#This Row],[BsmtQual]]="TA",3,IF(fun[[#This Row],[BsmtQual]]="Fa",2,IF(fun[[#This Row],[BsmtQual]]="Po",1,0)))))</f>
        <v>4</v>
      </c>
      <c r="AN877" t="s">
        <v>124</v>
      </c>
      <c r="AO877">
        <f>IF(fun[[#This Row],[BsmtCond]]="Ex",5,IF(fun[[#This Row],[BsmtCond]]="Gd",4,IF(fun[[#This Row],[BsmtCond]]="TA",3,IF(fun[[#This Row],[BsmtCond]]="Fa",2,IF(fun[[#This Row],[BsmtCond]]="Po",1,0)))))</f>
        <v>3</v>
      </c>
      <c r="AP877" t="s">
        <v>156</v>
      </c>
      <c r="AQ877">
        <f>IF(fun[[#This Row],[BsmtExposure]]="Gd",3,IF(fun[[#This Row],[BsmtExposure]]="Av",2,IF(fun[[#This Row],[BsmtExposure]]="Mn",1,0)))</f>
        <v>2</v>
      </c>
      <c r="AR877" t="s">
        <v>127</v>
      </c>
      <c r="AS877">
        <v>64</v>
      </c>
      <c r="AT877" t="s">
        <v>128</v>
      </c>
      <c r="AU877">
        <v>0</v>
      </c>
      <c r="AV877">
        <v>1120</v>
      </c>
      <c r="AW877">
        <v>1184</v>
      </c>
      <c r="AX877" t="s">
        <v>129</v>
      </c>
      <c r="AY877" t="s">
        <v>130</v>
      </c>
      <c r="AZ877">
        <f>IF(fun[[#This Row],[HeatingQC]]="Ex",5,IF(fun[[#This Row],[HeatingQC]]="Gd",4,IF(fun[[#This Row],[HeatingQC]]="TA",3,IF(fun[[#This Row],[HeatingQC]]="Fa",2,IF(fun[[#This Row],[HeatingQC]]="Po",1,0)))))</f>
        <v>5</v>
      </c>
      <c r="BA877" t="s">
        <v>131</v>
      </c>
      <c r="BB877" t="s">
        <v>132</v>
      </c>
      <c r="BC877">
        <v>1184</v>
      </c>
      <c r="BD877">
        <v>1426</v>
      </c>
      <c r="BE877">
        <v>0</v>
      </c>
      <c r="BF877">
        <v>2610</v>
      </c>
      <c r="BG877">
        <f>LOG(fun[[#This Row],[GrLivArea]])</f>
        <v>3.4166405073382808</v>
      </c>
      <c r="BH877">
        <v>0</v>
      </c>
      <c r="BI877">
        <v>0</v>
      </c>
      <c r="BJ877">
        <f>fun[[#This Row],[BsmtFullBath]]+(0.5*fun[[#This Row],[BsmtHalfBath]])</f>
        <v>0</v>
      </c>
      <c r="BK877">
        <v>2</v>
      </c>
      <c r="BL877">
        <v>1</v>
      </c>
      <c r="BM877">
        <f>fun[[#This Row],[HalfBath]]+fun[[#This Row],[TOTBaseBath]]+fun[[#This Row],[FullBath]]</f>
        <v>3</v>
      </c>
      <c r="BN877">
        <v>4</v>
      </c>
      <c r="BO877">
        <v>1</v>
      </c>
      <c r="BP877" t="s">
        <v>130</v>
      </c>
      <c r="BQ877">
        <f>IF(fun[[#This Row],[KitchenQual]]="Ex",5,IF(fun[[#This Row],[KitchenQual]]="Gd",4,IF(fun[[#This Row],[KitchenQual]]="TA",3,IF(fun[[#This Row],[KitchenQual]]="Fa",2,0))))</f>
        <v>5</v>
      </c>
      <c r="BR877">
        <v>11</v>
      </c>
      <c r="BS877" t="s">
        <v>133</v>
      </c>
      <c r="BT877">
        <v>1</v>
      </c>
      <c r="BU877" t="s">
        <v>123</v>
      </c>
      <c r="BV877">
        <f>IF(fun[[#This Row],[FireplaceQu]]="Ex",5,IF(fun[[#This Row],[FireplaceQu]]="Gd",4,IF(fun[[#This Row],[FireplaceQu]]="TA",3,IF(fun[[#This Row],[FireplaceQu]]="Fa",2,0))))</f>
        <v>4</v>
      </c>
      <c r="BW877" t="s">
        <v>182</v>
      </c>
      <c r="BX877">
        <v>2007</v>
      </c>
      <c r="BY877" t="s">
        <v>183</v>
      </c>
      <c r="BZ877">
        <v>2</v>
      </c>
      <c r="CA877">
        <v>550</v>
      </c>
      <c r="CB877" t="s">
        <v>124</v>
      </c>
      <c r="CC877">
        <f>IF(fun[[#This Row],[GarageQual]]="Ex",5,IF(fun[[#This Row],[GarageQual]]="Gd",4,IF(fun[[#This Row],[GarageQual]]="TA",3,IF(fun[[#This Row],[GarageQual]]="Fa",2,IF(fun[[#This Row],[GarageQual]]="Po",1,0)))))</f>
        <v>3</v>
      </c>
      <c r="CD877" t="s">
        <v>124</v>
      </c>
      <c r="CE877">
        <f>IF(fun[[#This Row],[GarageCond]]="Ex",5,IF(fun[[#This Row],[GarageCond]]="Gd",4,IF(fun[[#This Row],[GarageCond]]="TA",3,IF(fun[[#This Row],[GarageCond]]="Fa",2,IF(fun[[#This Row],[GarageCond]]="Po",1,0)))))</f>
        <v>3</v>
      </c>
      <c r="CF877" t="s">
        <v>131</v>
      </c>
      <c r="CG877">
        <v>208</v>
      </c>
      <c r="CH877">
        <v>364</v>
      </c>
      <c r="CI877">
        <v>0</v>
      </c>
      <c r="CJ877">
        <v>0</v>
      </c>
      <c r="CK877">
        <v>0</v>
      </c>
      <c r="CL877">
        <f>(0.5*fun[[#This Row],[WoodDeckSF]])+fun[[#This Row],[OpenPorchSF]]+(2*fun[[#This Row],[EnclosedPorch]])+(1.5*fun[[#This Row],[3SsnPorch]])+fun[[#This Row],[ScreenPorch]]</f>
        <v>468</v>
      </c>
      <c r="CM877">
        <v>0</v>
      </c>
      <c r="CN877" t="s">
        <v>109</v>
      </c>
      <c r="CO877">
        <f>IF(fun[[#This Row],[PoolQC]]="Ex",5,IF(fun[[#This Row],[PoolQC]]="Gd",4,IF(fun[[#This Row],[PoolQC]]="TA",3,IF(fun[[#This Row],[PoolQC]]="Fa",2,IF(fun[[#This Row],[PoolQC]]="Po",1,0)))))</f>
        <v>0</v>
      </c>
      <c r="CP877" t="s">
        <v>109</v>
      </c>
      <c r="CQ877" t="s">
        <v>109</v>
      </c>
      <c r="CR877">
        <v>0</v>
      </c>
      <c r="CS877">
        <v>8</v>
      </c>
      <c r="CT877">
        <v>2007</v>
      </c>
      <c r="CU877" t="s">
        <v>184</v>
      </c>
      <c r="CV877" t="s">
        <v>185</v>
      </c>
      <c r="CW877">
        <f>COUNTIF(fun[[#This Row],[Id]:[SaleCondition]],0)</f>
        <v>16</v>
      </c>
      <c r="CX877">
        <f>COUNTIF(fun[[#This Row],[Id]:[SaleCondition]],"NA")</f>
        <v>4</v>
      </c>
      <c r="CY877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877">
        <f>fun[NUM_ExCond]+fun[NUM_BsmtCond]+fun[NUM_GarCond]</f>
        <v>9</v>
      </c>
      <c r="DA8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8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78.5</v>
      </c>
      <c r="DC877">
        <v>303477</v>
      </c>
    </row>
    <row r="878" spans="1:107" x14ac:dyDescent="0.25">
      <c r="A878">
        <v>877</v>
      </c>
      <c r="B878">
        <v>20</v>
      </c>
      <c r="C878" t="s">
        <v>107</v>
      </c>
      <c r="D878">
        <f>IF(fun[[#This Row],[MSZoning]]="RL",1,0)</f>
        <v>1</v>
      </c>
      <c r="E878">
        <f>IF(fun[[#This Row],[rl]]="RM",1,0)</f>
        <v>0</v>
      </c>
      <c r="F878">
        <f>IF(fun[[#This Row],[rm]]="RH",1,0)</f>
        <v>0</v>
      </c>
      <c r="G878">
        <f>IF(fun[[#This Row],[rh]]="C (all)",1,0)</f>
        <v>0</v>
      </c>
      <c r="H878">
        <v>94</v>
      </c>
      <c r="I878">
        <f>IF(fun[[#This Row],[LotFrontage]]="NA",0,fun[[#This Row],[LotFrontage]])</f>
        <v>94</v>
      </c>
      <c r="J878">
        <v>25286</v>
      </c>
      <c r="K878" t="s">
        <v>108</v>
      </c>
      <c r="L878" t="s">
        <v>109</v>
      </c>
      <c r="M878" t="s">
        <v>110</v>
      </c>
      <c r="N878" t="s">
        <v>225</v>
      </c>
      <c r="O878" t="s">
        <v>112</v>
      </c>
      <c r="P878" t="s">
        <v>113</v>
      </c>
      <c r="Q878" t="s">
        <v>220</v>
      </c>
      <c r="R878" t="s">
        <v>157</v>
      </c>
      <c r="S878" t="s">
        <v>116</v>
      </c>
      <c r="T878" t="s">
        <v>116</v>
      </c>
      <c r="U878" t="s">
        <v>117</v>
      </c>
      <c r="V878" t="s">
        <v>141</v>
      </c>
      <c r="W878">
        <v>4</v>
      </c>
      <c r="X878">
        <v>5</v>
      </c>
      <c r="Y878">
        <v>1963</v>
      </c>
      <c r="Z878">
        <v>1963</v>
      </c>
      <c r="AA878" t="s">
        <v>119</v>
      </c>
      <c r="AB878" t="s">
        <v>120</v>
      </c>
      <c r="AC878" t="s">
        <v>166</v>
      </c>
      <c r="AD878" t="s">
        <v>187</v>
      </c>
      <c r="AE878" t="s">
        <v>143</v>
      </c>
      <c r="AF878">
        <v>0</v>
      </c>
      <c r="AG878" t="s">
        <v>124</v>
      </c>
      <c r="AH878">
        <f>IF(fun[[#This Row],[ExterQual]]="Ex",5,IF(fun[[#This Row],[ExterQual]]="Gd",4,IF(fun[[#This Row],[ExterQual]]="TA",3,IF(fun[[#This Row],[ExterQual]]="Fa",2,1))))</f>
        <v>3</v>
      </c>
      <c r="AI878" t="s">
        <v>124</v>
      </c>
      <c r="AJ878">
        <f>IF(fun[[#This Row],[ExterCond]]="Ex",5,IF(fun[[#This Row],[ExterCond]]="Gd",4,IF(fun[[#This Row],[ExterCond]]="TA",3,IF(fun[[#This Row],[ExterCond]]="Fa",2,1))))</f>
        <v>3</v>
      </c>
      <c r="AK878" t="s">
        <v>125</v>
      </c>
      <c r="AL878" t="s">
        <v>124</v>
      </c>
      <c r="AM878">
        <f>IF(fun[[#This Row],[BsmtQual]]="Ex",5,IF(fun[[#This Row],[BsmtQual]]="Gd",4,IF(fun[[#This Row],[BsmtQual]]="TA",3,IF(fun[[#This Row],[BsmtQual]]="Fa",2,IF(fun[[#This Row],[BsmtQual]]="Po",1,0)))))</f>
        <v>3</v>
      </c>
      <c r="AN878" t="s">
        <v>124</v>
      </c>
      <c r="AO878">
        <f>IF(fun[[#This Row],[BsmtCond]]="Ex",5,IF(fun[[#This Row],[BsmtCond]]="Gd",4,IF(fun[[#This Row],[BsmtCond]]="TA",3,IF(fun[[#This Row],[BsmtCond]]="Fa",2,IF(fun[[#This Row],[BsmtCond]]="Po",1,0)))))</f>
        <v>3</v>
      </c>
      <c r="AP878" t="s">
        <v>123</v>
      </c>
      <c r="AQ878">
        <f>IF(fun[[#This Row],[BsmtExposure]]="Gd",3,IF(fun[[#This Row],[BsmtExposure]]="Av",2,IF(fun[[#This Row],[BsmtExposure]]="Mn",1,0)))</f>
        <v>3</v>
      </c>
      <c r="AR878" t="s">
        <v>145</v>
      </c>
      <c r="AS878">
        <v>633</v>
      </c>
      <c r="AT878" t="s">
        <v>128</v>
      </c>
      <c r="AU878">
        <v>0</v>
      </c>
      <c r="AV878">
        <v>431</v>
      </c>
      <c r="AW878">
        <v>1064</v>
      </c>
      <c r="AX878" t="s">
        <v>129</v>
      </c>
      <c r="AY878" t="s">
        <v>123</v>
      </c>
      <c r="AZ878">
        <f>IF(fun[[#This Row],[HeatingQC]]="Ex",5,IF(fun[[#This Row],[HeatingQC]]="Gd",4,IF(fun[[#This Row],[HeatingQC]]="TA",3,IF(fun[[#This Row],[HeatingQC]]="Fa",2,IF(fun[[#This Row],[HeatingQC]]="Po",1,0)))))</f>
        <v>4</v>
      </c>
      <c r="BA878" t="s">
        <v>131</v>
      </c>
      <c r="BB878" t="s">
        <v>132</v>
      </c>
      <c r="BC878">
        <v>1040</v>
      </c>
      <c r="BD878">
        <v>0</v>
      </c>
      <c r="BE878">
        <v>0</v>
      </c>
      <c r="BF878">
        <v>1040</v>
      </c>
      <c r="BG878">
        <f>LOG(fun[[#This Row],[GrLivArea]])</f>
        <v>3.0170333392987803</v>
      </c>
      <c r="BH878">
        <v>1</v>
      </c>
      <c r="BI878">
        <v>0</v>
      </c>
      <c r="BJ878">
        <f>fun[[#This Row],[BsmtFullBath]]+(0.5*fun[[#This Row],[BsmtHalfBath]])</f>
        <v>1</v>
      </c>
      <c r="BK878">
        <v>1</v>
      </c>
      <c r="BL878">
        <v>0</v>
      </c>
      <c r="BM878">
        <f>fun[[#This Row],[HalfBath]]+fun[[#This Row],[TOTBaseBath]]+fun[[#This Row],[FullBath]]</f>
        <v>2</v>
      </c>
      <c r="BN878">
        <v>3</v>
      </c>
      <c r="BO878">
        <v>1</v>
      </c>
      <c r="BP878" t="s">
        <v>124</v>
      </c>
      <c r="BQ878">
        <f>IF(fun[[#This Row],[KitchenQual]]="Ex",5,IF(fun[[#This Row],[KitchenQual]]="Gd",4,IF(fun[[#This Row],[KitchenQual]]="TA",3,IF(fun[[#This Row],[KitchenQual]]="Fa",2,0))))</f>
        <v>3</v>
      </c>
      <c r="BR878">
        <v>5</v>
      </c>
      <c r="BS878" t="s">
        <v>133</v>
      </c>
      <c r="BT878">
        <v>0</v>
      </c>
      <c r="BU878" t="s">
        <v>109</v>
      </c>
      <c r="BV878">
        <f>IF(fun[[#This Row],[FireplaceQu]]="Ex",5,IF(fun[[#This Row],[FireplaceQu]]="Gd",4,IF(fun[[#This Row],[FireplaceQu]]="TA",3,IF(fun[[#This Row],[FireplaceQu]]="Fa",2,0))))</f>
        <v>0</v>
      </c>
      <c r="BW878" t="s">
        <v>134</v>
      </c>
      <c r="BX878">
        <v>1963</v>
      </c>
      <c r="BY878" t="s">
        <v>128</v>
      </c>
      <c r="BZ878">
        <v>2</v>
      </c>
      <c r="CA878">
        <v>648</v>
      </c>
      <c r="CB878" t="s">
        <v>124</v>
      </c>
      <c r="CC878">
        <f>IF(fun[[#This Row],[GarageQual]]="Ex",5,IF(fun[[#This Row],[GarageQual]]="Gd",4,IF(fun[[#This Row],[GarageQual]]="TA",3,IF(fun[[#This Row],[GarageQual]]="Fa",2,IF(fun[[#This Row],[GarageQual]]="Po",1,0)))))</f>
        <v>3</v>
      </c>
      <c r="CD878" t="s">
        <v>124</v>
      </c>
      <c r="CE878">
        <f>IF(fun[[#This Row],[GarageCond]]="Ex",5,IF(fun[[#This Row],[GarageCond]]="Gd",4,IF(fun[[#This Row],[GarageCond]]="TA",3,IF(fun[[#This Row],[GarageCond]]="Fa",2,IF(fun[[#This Row],[GarageCond]]="Po",1,0)))))</f>
        <v>3</v>
      </c>
      <c r="CF878" t="s">
        <v>131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f>(0.5*fun[[#This Row],[WoodDeckSF]])+fun[[#This Row],[OpenPorchSF]]+(2*fun[[#This Row],[EnclosedPorch]])+(1.5*fun[[#This Row],[3SsnPorch]])+fun[[#This Row],[ScreenPorch]]</f>
        <v>0</v>
      </c>
      <c r="CM878">
        <v>0</v>
      </c>
      <c r="CN878" t="s">
        <v>109</v>
      </c>
      <c r="CO878">
        <f>IF(fun[[#This Row],[PoolQC]]="Ex",5,IF(fun[[#This Row],[PoolQC]]="Gd",4,IF(fun[[#This Row],[PoolQC]]="TA",3,IF(fun[[#This Row],[PoolQC]]="Fa",2,IF(fun[[#This Row],[PoolQC]]="Po",1,0)))))</f>
        <v>0</v>
      </c>
      <c r="CP878" t="s">
        <v>109</v>
      </c>
      <c r="CQ878" t="s">
        <v>109</v>
      </c>
      <c r="CR878">
        <v>0</v>
      </c>
      <c r="CS878">
        <v>1</v>
      </c>
      <c r="CT878">
        <v>2007</v>
      </c>
      <c r="CU878" t="s">
        <v>136</v>
      </c>
      <c r="CV878" t="s">
        <v>137</v>
      </c>
      <c r="CW878">
        <f>COUNTIF(fun[[#This Row],[Id]:[SaleCondition]],0)</f>
        <v>20</v>
      </c>
      <c r="CX878">
        <f>COUNTIF(fun[[#This Row],[Id]:[SaleCondition]],"NA")</f>
        <v>5</v>
      </c>
      <c r="CY87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878">
        <f>fun[NUM_ExCond]+fun[NUM_BsmtCond]+fun[NUM_GarCond]</f>
        <v>9</v>
      </c>
      <c r="DA8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8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</v>
      </c>
      <c r="DC878">
        <v>132250</v>
      </c>
    </row>
    <row r="879" spans="1:107" x14ac:dyDescent="0.25">
      <c r="A879">
        <v>878</v>
      </c>
      <c r="B879">
        <v>60</v>
      </c>
      <c r="C879" t="s">
        <v>107</v>
      </c>
      <c r="D879">
        <f>IF(fun[[#This Row],[MSZoning]]="RL",1,0)</f>
        <v>1</v>
      </c>
      <c r="E879">
        <f>IF(fun[[#This Row],[rl]]="RM",1,0)</f>
        <v>0</v>
      </c>
      <c r="F879">
        <f>IF(fun[[#This Row],[rm]]="RH",1,0)</f>
        <v>0</v>
      </c>
      <c r="G879">
        <f>IF(fun[[#This Row],[rh]]="C (all)",1,0)</f>
        <v>0</v>
      </c>
      <c r="H879">
        <v>74</v>
      </c>
      <c r="I879">
        <f>IF(fun[[#This Row],[LotFrontage]]="NA",0,fun[[#This Row],[LotFrontage]])</f>
        <v>74</v>
      </c>
      <c r="J879">
        <v>8834</v>
      </c>
      <c r="K879" t="s">
        <v>108</v>
      </c>
      <c r="L879" t="s">
        <v>109</v>
      </c>
      <c r="M879" t="s">
        <v>110</v>
      </c>
      <c r="N879" t="s">
        <v>111</v>
      </c>
      <c r="O879" t="s">
        <v>112</v>
      </c>
      <c r="P879" t="s">
        <v>113</v>
      </c>
      <c r="Q879" t="s">
        <v>114</v>
      </c>
      <c r="R879" t="s">
        <v>180</v>
      </c>
      <c r="S879" t="s">
        <v>116</v>
      </c>
      <c r="T879" t="s">
        <v>116</v>
      </c>
      <c r="U879" t="s">
        <v>117</v>
      </c>
      <c r="V879" t="s">
        <v>118</v>
      </c>
      <c r="W879">
        <v>9</v>
      </c>
      <c r="X879">
        <v>5</v>
      </c>
      <c r="Y879">
        <v>2004</v>
      </c>
      <c r="Z879">
        <v>2005</v>
      </c>
      <c r="AA879" t="s">
        <v>178</v>
      </c>
      <c r="AB879" t="s">
        <v>120</v>
      </c>
      <c r="AC879" t="s">
        <v>121</v>
      </c>
      <c r="AD879" t="s">
        <v>121</v>
      </c>
      <c r="AE879" t="s">
        <v>163</v>
      </c>
      <c r="AF879">
        <v>216</v>
      </c>
      <c r="AG879" t="s">
        <v>123</v>
      </c>
      <c r="AH879">
        <f>IF(fun[[#This Row],[ExterQual]]="Ex",5,IF(fun[[#This Row],[ExterQual]]="Gd",4,IF(fun[[#This Row],[ExterQual]]="TA",3,IF(fun[[#This Row],[ExterQual]]="Fa",2,1))))</f>
        <v>4</v>
      </c>
      <c r="AI879" t="s">
        <v>124</v>
      </c>
      <c r="AJ879">
        <f>IF(fun[[#This Row],[ExterCond]]="Ex",5,IF(fun[[#This Row],[ExterCond]]="Gd",4,IF(fun[[#This Row],[ExterCond]]="TA",3,IF(fun[[#This Row],[ExterCond]]="Fa",2,1))))</f>
        <v>3</v>
      </c>
      <c r="AK879" t="s">
        <v>125</v>
      </c>
      <c r="AL879" t="s">
        <v>130</v>
      </c>
      <c r="AM879">
        <f>IF(fun[[#This Row],[BsmtQual]]="Ex",5,IF(fun[[#This Row],[BsmtQual]]="Gd",4,IF(fun[[#This Row],[BsmtQual]]="TA",3,IF(fun[[#This Row],[BsmtQual]]="Fa",2,IF(fun[[#This Row],[BsmtQual]]="Po",1,0)))))</f>
        <v>5</v>
      </c>
      <c r="AN879" t="s">
        <v>124</v>
      </c>
      <c r="AO879">
        <f>IF(fun[[#This Row],[BsmtCond]]="Ex",5,IF(fun[[#This Row],[BsmtCond]]="Gd",4,IF(fun[[#This Row],[BsmtCond]]="TA",3,IF(fun[[#This Row],[BsmtCond]]="Fa",2,IF(fun[[#This Row],[BsmtCond]]="Po",1,0)))))</f>
        <v>3</v>
      </c>
      <c r="AP879" t="s">
        <v>126</v>
      </c>
      <c r="AQ879">
        <f>IF(fun[[#This Row],[BsmtExposure]]="Gd",3,IF(fun[[#This Row],[BsmtExposure]]="Av",2,IF(fun[[#This Row],[BsmtExposure]]="Mn",1,0)))</f>
        <v>0</v>
      </c>
      <c r="AR879" t="s">
        <v>127</v>
      </c>
      <c r="AS879">
        <v>1170</v>
      </c>
      <c r="AT879" t="s">
        <v>128</v>
      </c>
      <c r="AU879">
        <v>0</v>
      </c>
      <c r="AV879">
        <v>292</v>
      </c>
      <c r="AW879">
        <v>1462</v>
      </c>
      <c r="AX879" t="s">
        <v>129</v>
      </c>
      <c r="AY879" t="s">
        <v>130</v>
      </c>
      <c r="AZ879">
        <f>IF(fun[[#This Row],[HeatingQC]]="Ex",5,IF(fun[[#This Row],[HeatingQC]]="Gd",4,IF(fun[[#This Row],[HeatingQC]]="TA",3,IF(fun[[#This Row],[HeatingQC]]="Fa",2,IF(fun[[#This Row],[HeatingQC]]="Po",1,0)))))</f>
        <v>5</v>
      </c>
      <c r="BA879" t="s">
        <v>131</v>
      </c>
      <c r="BB879" t="s">
        <v>132</v>
      </c>
      <c r="BC879">
        <v>1462</v>
      </c>
      <c r="BD879">
        <v>762</v>
      </c>
      <c r="BE879">
        <v>0</v>
      </c>
      <c r="BF879">
        <v>2224</v>
      </c>
      <c r="BG879">
        <f>LOG(fun[[#This Row],[GrLivArea]])</f>
        <v>3.34713478291002</v>
      </c>
      <c r="BH879">
        <v>1</v>
      </c>
      <c r="BI879">
        <v>0</v>
      </c>
      <c r="BJ879">
        <f>fun[[#This Row],[BsmtFullBath]]+(0.5*fun[[#This Row],[BsmtHalfBath]])</f>
        <v>1</v>
      </c>
      <c r="BK879">
        <v>2</v>
      </c>
      <c r="BL879">
        <v>1</v>
      </c>
      <c r="BM879">
        <f>fun[[#This Row],[HalfBath]]+fun[[#This Row],[TOTBaseBath]]+fun[[#This Row],[FullBath]]</f>
        <v>4</v>
      </c>
      <c r="BN879">
        <v>4</v>
      </c>
      <c r="BO879">
        <v>1</v>
      </c>
      <c r="BP879" t="s">
        <v>130</v>
      </c>
      <c r="BQ879">
        <f>IF(fun[[#This Row],[KitchenQual]]="Ex",5,IF(fun[[#This Row],[KitchenQual]]="Gd",4,IF(fun[[#This Row],[KitchenQual]]="TA",3,IF(fun[[#This Row],[KitchenQual]]="Fa",2,0))))</f>
        <v>5</v>
      </c>
      <c r="BR879">
        <v>10</v>
      </c>
      <c r="BS879" t="s">
        <v>133</v>
      </c>
      <c r="BT879">
        <v>1</v>
      </c>
      <c r="BU879" t="s">
        <v>123</v>
      </c>
      <c r="BV879">
        <f>IF(fun[[#This Row],[FireplaceQu]]="Ex",5,IF(fun[[#This Row],[FireplaceQu]]="Gd",4,IF(fun[[#This Row],[FireplaceQu]]="TA",3,IF(fun[[#This Row],[FireplaceQu]]="Fa",2,0))))</f>
        <v>4</v>
      </c>
      <c r="BW879" t="s">
        <v>134</v>
      </c>
      <c r="BX879">
        <v>2004</v>
      </c>
      <c r="BY879" t="s">
        <v>183</v>
      </c>
      <c r="BZ879">
        <v>3</v>
      </c>
      <c r="CA879">
        <v>738</v>
      </c>
      <c r="CB879" t="s">
        <v>124</v>
      </c>
      <c r="CC879">
        <f>IF(fun[[#This Row],[GarageQual]]="Ex",5,IF(fun[[#This Row],[GarageQual]]="Gd",4,IF(fun[[#This Row],[GarageQual]]="TA",3,IF(fun[[#This Row],[GarageQual]]="Fa",2,IF(fun[[#This Row],[GarageQual]]="Po",1,0)))))</f>
        <v>3</v>
      </c>
      <c r="CD879" t="s">
        <v>124</v>
      </c>
      <c r="CE879">
        <f>IF(fun[[#This Row],[GarageCond]]="Ex",5,IF(fun[[#This Row],[GarageCond]]="Gd",4,IF(fun[[#This Row],[GarageCond]]="TA",3,IF(fun[[#This Row],[GarageCond]]="Fa",2,IF(fun[[#This Row],[GarageCond]]="Po",1,0)))))</f>
        <v>3</v>
      </c>
      <c r="CF879" t="s">
        <v>131</v>
      </c>
      <c r="CG879">
        <v>184</v>
      </c>
      <c r="CH879">
        <v>0</v>
      </c>
      <c r="CI879">
        <v>0</v>
      </c>
      <c r="CJ879">
        <v>0</v>
      </c>
      <c r="CK879">
        <v>0</v>
      </c>
      <c r="CL879">
        <f>(0.5*fun[[#This Row],[WoodDeckSF]])+fun[[#This Row],[OpenPorchSF]]+(2*fun[[#This Row],[EnclosedPorch]])+(1.5*fun[[#This Row],[3SsnPorch]])+fun[[#This Row],[ScreenPorch]]</f>
        <v>92</v>
      </c>
      <c r="CM879">
        <v>0</v>
      </c>
      <c r="CN879" t="s">
        <v>109</v>
      </c>
      <c r="CO879">
        <f>IF(fun[[#This Row],[PoolQC]]="Ex",5,IF(fun[[#This Row],[PoolQC]]="Gd",4,IF(fun[[#This Row],[PoolQC]]="TA",3,IF(fun[[#This Row],[PoolQC]]="Fa",2,IF(fun[[#This Row],[PoolQC]]="Po",1,0)))))</f>
        <v>0</v>
      </c>
      <c r="CP879" t="s">
        <v>109</v>
      </c>
      <c r="CQ879" t="s">
        <v>109</v>
      </c>
      <c r="CR879">
        <v>0</v>
      </c>
      <c r="CS879">
        <v>6</v>
      </c>
      <c r="CT879">
        <v>2009</v>
      </c>
      <c r="CU879" t="s">
        <v>136</v>
      </c>
      <c r="CV879" t="s">
        <v>137</v>
      </c>
      <c r="CW879">
        <f>COUNTIF(fun[[#This Row],[Id]:[SaleCondition]],0)</f>
        <v>14</v>
      </c>
      <c r="CX879">
        <f>COUNTIF(fun[[#This Row],[Id]:[SaleCondition]],"NA")</f>
        <v>4</v>
      </c>
      <c r="CY879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879">
        <f>fun[NUM_ExCond]+fun[NUM_BsmtCond]+fun[NUM_GarCond]</f>
        <v>9</v>
      </c>
      <c r="DA8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128</v>
      </c>
      <c r="DB8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86.75</v>
      </c>
      <c r="DC879">
        <v>350000</v>
      </c>
    </row>
    <row r="880" spans="1:107" x14ac:dyDescent="0.25">
      <c r="A880">
        <v>879</v>
      </c>
      <c r="B880">
        <v>85</v>
      </c>
      <c r="C880" t="s">
        <v>107</v>
      </c>
      <c r="D880">
        <f>IF(fun[[#This Row],[MSZoning]]="RL",1,0)</f>
        <v>1</v>
      </c>
      <c r="E880">
        <f>IF(fun[[#This Row],[rl]]="RM",1,0)</f>
        <v>0</v>
      </c>
      <c r="F880">
        <f>IF(fun[[#This Row],[rm]]="RH",1,0)</f>
        <v>0</v>
      </c>
      <c r="G880">
        <f>IF(fun[[#This Row],[rh]]="C (all)",1,0)</f>
        <v>0</v>
      </c>
      <c r="H880">
        <v>88</v>
      </c>
      <c r="I880">
        <f>IF(fun[[#This Row],[LotFrontage]]="NA",0,fun[[#This Row],[LotFrontage]])</f>
        <v>88</v>
      </c>
      <c r="J880">
        <v>11782</v>
      </c>
      <c r="K880" t="s">
        <v>108</v>
      </c>
      <c r="L880" t="s">
        <v>109</v>
      </c>
      <c r="M880" t="s">
        <v>146</v>
      </c>
      <c r="N880" t="s">
        <v>111</v>
      </c>
      <c r="O880" t="s">
        <v>112</v>
      </c>
      <c r="P880" t="s">
        <v>113</v>
      </c>
      <c r="Q880" t="s">
        <v>114</v>
      </c>
      <c r="R880" t="s">
        <v>177</v>
      </c>
      <c r="S880" t="s">
        <v>116</v>
      </c>
      <c r="T880" t="s">
        <v>116</v>
      </c>
      <c r="U880" t="s">
        <v>117</v>
      </c>
      <c r="V880" t="s">
        <v>217</v>
      </c>
      <c r="W880">
        <v>5</v>
      </c>
      <c r="X880">
        <v>7</v>
      </c>
      <c r="Y880">
        <v>1961</v>
      </c>
      <c r="Z880">
        <v>1995</v>
      </c>
      <c r="AA880" t="s">
        <v>119</v>
      </c>
      <c r="AB880" t="s">
        <v>120</v>
      </c>
      <c r="AC880" t="s">
        <v>166</v>
      </c>
      <c r="AD880" t="s">
        <v>166</v>
      </c>
      <c r="AE880" t="s">
        <v>143</v>
      </c>
      <c r="AF880">
        <v>0</v>
      </c>
      <c r="AG880" t="s">
        <v>124</v>
      </c>
      <c r="AH880">
        <f>IF(fun[[#This Row],[ExterQual]]="Ex",5,IF(fun[[#This Row],[ExterQual]]="Gd",4,IF(fun[[#This Row],[ExterQual]]="TA",3,IF(fun[[#This Row],[ExterQual]]="Fa",2,1))))</f>
        <v>3</v>
      </c>
      <c r="AI880" t="s">
        <v>124</v>
      </c>
      <c r="AJ880">
        <f>IF(fun[[#This Row],[ExterCond]]="Ex",5,IF(fun[[#This Row],[ExterCond]]="Gd",4,IF(fun[[#This Row],[ExterCond]]="TA",3,IF(fun[[#This Row],[ExterCond]]="Fa",2,1))))</f>
        <v>3</v>
      </c>
      <c r="AK880" t="s">
        <v>144</v>
      </c>
      <c r="AL880" t="s">
        <v>124</v>
      </c>
      <c r="AM880">
        <f>IF(fun[[#This Row],[BsmtQual]]="Ex",5,IF(fun[[#This Row],[BsmtQual]]="Gd",4,IF(fun[[#This Row],[BsmtQual]]="TA",3,IF(fun[[#This Row],[BsmtQual]]="Fa",2,IF(fun[[#This Row],[BsmtQual]]="Po",1,0)))))</f>
        <v>3</v>
      </c>
      <c r="AN880" t="s">
        <v>124</v>
      </c>
      <c r="AO880">
        <f>IF(fun[[#This Row],[BsmtCond]]="Ex",5,IF(fun[[#This Row],[BsmtCond]]="Gd",4,IF(fun[[#This Row],[BsmtCond]]="TA",3,IF(fun[[#This Row],[BsmtCond]]="Fa",2,IF(fun[[#This Row],[BsmtCond]]="Po",1,0)))))</f>
        <v>3</v>
      </c>
      <c r="AP880" t="s">
        <v>156</v>
      </c>
      <c r="AQ880">
        <f>IF(fun[[#This Row],[BsmtExposure]]="Gd",3,IF(fun[[#This Row],[BsmtExposure]]="Av",2,IF(fun[[#This Row],[BsmtExposure]]="Mn",1,0)))</f>
        <v>2</v>
      </c>
      <c r="AR880" t="s">
        <v>145</v>
      </c>
      <c r="AS880">
        <v>899</v>
      </c>
      <c r="AT880" t="s">
        <v>128</v>
      </c>
      <c r="AU880">
        <v>0</v>
      </c>
      <c r="AV880">
        <v>210</v>
      </c>
      <c r="AW880">
        <v>1109</v>
      </c>
      <c r="AX880" t="s">
        <v>129</v>
      </c>
      <c r="AY880" t="s">
        <v>124</v>
      </c>
      <c r="AZ880">
        <f>IF(fun[[#This Row],[HeatingQC]]="Ex",5,IF(fun[[#This Row],[HeatingQC]]="Gd",4,IF(fun[[#This Row],[HeatingQC]]="TA",3,IF(fun[[#This Row],[HeatingQC]]="Fa",2,IF(fun[[#This Row],[HeatingQC]]="Po",1,0)))))</f>
        <v>3</v>
      </c>
      <c r="BA880" t="s">
        <v>131</v>
      </c>
      <c r="BB880" t="s">
        <v>132</v>
      </c>
      <c r="BC880">
        <v>1155</v>
      </c>
      <c r="BD880">
        <v>0</v>
      </c>
      <c r="BE880">
        <v>0</v>
      </c>
      <c r="BF880">
        <v>1155</v>
      </c>
      <c r="BG880">
        <f>LOG(fun[[#This Row],[GrLivArea]])</f>
        <v>3.0625819842281632</v>
      </c>
      <c r="BH880">
        <v>1</v>
      </c>
      <c r="BI880">
        <v>0</v>
      </c>
      <c r="BJ880">
        <f>fun[[#This Row],[BsmtFullBath]]+(0.5*fun[[#This Row],[BsmtHalfBath]])</f>
        <v>1</v>
      </c>
      <c r="BK880">
        <v>1</v>
      </c>
      <c r="BL880">
        <v>0</v>
      </c>
      <c r="BM880">
        <f>fun[[#This Row],[HalfBath]]+fun[[#This Row],[TOTBaseBath]]+fun[[#This Row],[FullBath]]</f>
        <v>2</v>
      </c>
      <c r="BN880">
        <v>3</v>
      </c>
      <c r="BO880">
        <v>1</v>
      </c>
      <c r="BP880" t="s">
        <v>123</v>
      </c>
      <c r="BQ880">
        <f>IF(fun[[#This Row],[KitchenQual]]="Ex",5,IF(fun[[#This Row],[KitchenQual]]="Gd",4,IF(fun[[#This Row],[KitchenQual]]="TA",3,IF(fun[[#This Row],[KitchenQual]]="Fa",2,0))))</f>
        <v>4</v>
      </c>
      <c r="BR880">
        <v>6</v>
      </c>
      <c r="BS880" t="s">
        <v>250</v>
      </c>
      <c r="BT880">
        <v>0</v>
      </c>
      <c r="BU880" t="s">
        <v>109</v>
      </c>
      <c r="BV880">
        <f>IF(fun[[#This Row],[FireplaceQu]]="Ex",5,IF(fun[[#This Row],[FireplaceQu]]="Gd",4,IF(fun[[#This Row],[FireplaceQu]]="TA",3,IF(fun[[#This Row],[FireplaceQu]]="Fa",2,0))))</f>
        <v>0</v>
      </c>
      <c r="BW880" t="s">
        <v>153</v>
      </c>
      <c r="BX880">
        <v>1987</v>
      </c>
      <c r="BY880" t="s">
        <v>128</v>
      </c>
      <c r="BZ880">
        <v>2</v>
      </c>
      <c r="CA880">
        <v>576</v>
      </c>
      <c r="CB880" t="s">
        <v>124</v>
      </c>
      <c r="CC880">
        <f>IF(fun[[#This Row],[GarageQual]]="Ex",5,IF(fun[[#This Row],[GarageQual]]="Gd",4,IF(fun[[#This Row],[GarageQual]]="TA",3,IF(fun[[#This Row],[GarageQual]]="Fa",2,IF(fun[[#This Row],[GarageQual]]="Po",1,0)))))</f>
        <v>3</v>
      </c>
      <c r="CD880" t="s">
        <v>124</v>
      </c>
      <c r="CE880">
        <f>IF(fun[[#This Row],[GarageCond]]="Ex",5,IF(fun[[#This Row],[GarageCond]]="Gd",4,IF(fun[[#This Row],[GarageCond]]="TA",3,IF(fun[[#This Row],[GarageCond]]="Fa",2,IF(fun[[#This Row],[GarageCond]]="Po",1,0)))))</f>
        <v>3</v>
      </c>
      <c r="CF880" t="s">
        <v>131</v>
      </c>
      <c r="CG880">
        <v>192</v>
      </c>
      <c r="CH880">
        <v>0</v>
      </c>
      <c r="CI880">
        <v>0</v>
      </c>
      <c r="CJ880">
        <v>0</v>
      </c>
      <c r="CK880">
        <v>0</v>
      </c>
      <c r="CL880">
        <f>(0.5*fun[[#This Row],[WoodDeckSF]])+fun[[#This Row],[OpenPorchSF]]+(2*fun[[#This Row],[EnclosedPorch]])+(1.5*fun[[#This Row],[3SsnPorch]])+fun[[#This Row],[ScreenPorch]]</f>
        <v>96</v>
      </c>
      <c r="CM880">
        <v>0</v>
      </c>
      <c r="CN880" t="s">
        <v>109</v>
      </c>
      <c r="CO880">
        <f>IF(fun[[#This Row],[PoolQC]]="Ex",5,IF(fun[[#This Row],[PoolQC]]="Gd",4,IF(fun[[#This Row],[PoolQC]]="TA",3,IF(fun[[#This Row],[PoolQC]]="Fa",2,IF(fun[[#This Row],[PoolQC]]="Po",1,0)))))</f>
        <v>0</v>
      </c>
      <c r="CP880" t="s">
        <v>160</v>
      </c>
      <c r="CQ880" t="s">
        <v>161</v>
      </c>
      <c r="CR880">
        <v>400</v>
      </c>
      <c r="CS880">
        <v>6</v>
      </c>
      <c r="CT880">
        <v>2010</v>
      </c>
      <c r="CU880" t="s">
        <v>136</v>
      </c>
      <c r="CV880" t="s">
        <v>137</v>
      </c>
      <c r="CW880">
        <f>COUNTIF(fun[[#This Row],[Id]:[SaleCondition]],0)</f>
        <v>17</v>
      </c>
      <c r="CX880">
        <f>COUNTIF(fun[[#This Row],[Id]:[SaleCondition]],"NA")</f>
        <v>3</v>
      </c>
      <c r="CY880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80">
        <f>fun[NUM_ExCond]+fun[NUM_BsmtCond]+fun[NUM_GarCond]</f>
        <v>9</v>
      </c>
      <c r="DA8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8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880">
        <v>148000</v>
      </c>
    </row>
    <row r="881" spans="1:107" x14ac:dyDescent="0.25">
      <c r="A881">
        <v>880</v>
      </c>
      <c r="B881">
        <v>20</v>
      </c>
      <c r="C881" t="s">
        <v>107</v>
      </c>
      <c r="D881">
        <f>IF(fun[[#This Row],[MSZoning]]="RL",1,0)</f>
        <v>1</v>
      </c>
      <c r="E881">
        <f>IF(fun[[#This Row],[rl]]="RM",1,0)</f>
        <v>0</v>
      </c>
      <c r="F881">
        <f>IF(fun[[#This Row],[rm]]="RH",1,0)</f>
        <v>0</v>
      </c>
      <c r="G881">
        <f>IF(fun[[#This Row],[rh]]="C (all)",1,0)</f>
        <v>0</v>
      </c>
      <c r="H881" t="s">
        <v>109</v>
      </c>
      <c r="I881">
        <f>IF(fun[[#This Row],[LotFrontage]]="NA",0,fun[[#This Row],[LotFrontage]])</f>
        <v>0</v>
      </c>
      <c r="J881">
        <v>7000</v>
      </c>
      <c r="K881" t="s">
        <v>108</v>
      </c>
      <c r="L881" t="s">
        <v>109</v>
      </c>
      <c r="M881" t="s">
        <v>146</v>
      </c>
      <c r="N881" t="s">
        <v>111</v>
      </c>
      <c r="O881" t="s">
        <v>112</v>
      </c>
      <c r="P881" t="s">
        <v>192</v>
      </c>
      <c r="Q881" t="s">
        <v>114</v>
      </c>
      <c r="R881" t="s">
        <v>115</v>
      </c>
      <c r="S881" t="s">
        <v>116</v>
      </c>
      <c r="T881" t="s">
        <v>116</v>
      </c>
      <c r="U881" t="s">
        <v>117</v>
      </c>
      <c r="V881" t="s">
        <v>141</v>
      </c>
      <c r="W881">
        <v>5</v>
      </c>
      <c r="X881">
        <v>8</v>
      </c>
      <c r="Y881">
        <v>1978</v>
      </c>
      <c r="Z881">
        <v>2005</v>
      </c>
      <c r="AA881" t="s">
        <v>119</v>
      </c>
      <c r="AB881" t="s">
        <v>120</v>
      </c>
      <c r="AC881" t="s">
        <v>121</v>
      </c>
      <c r="AD881" t="s">
        <v>121</v>
      </c>
      <c r="AE881" t="s">
        <v>122</v>
      </c>
      <c r="AF881">
        <v>90</v>
      </c>
      <c r="AG881" t="s">
        <v>123</v>
      </c>
      <c r="AH881">
        <f>IF(fun[[#This Row],[ExterQual]]="Ex",5,IF(fun[[#This Row],[ExterQual]]="Gd",4,IF(fun[[#This Row],[ExterQual]]="TA",3,IF(fun[[#This Row],[ExterQual]]="Fa",2,1))))</f>
        <v>4</v>
      </c>
      <c r="AI881" t="s">
        <v>123</v>
      </c>
      <c r="AJ881">
        <f>IF(fun[[#This Row],[ExterCond]]="Ex",5,IF(fun[[#This Row],[ExterCond]]="Gd",4,IF(fun[[#This Row],[ExterCond]]="TA",3,IF(fun[[#This Row],[ExterCond]]="Fa",2,1))))</f>
        <v>4</v>
      </c>
      <c r="AK881" t="s">
        <v>144</v>
      </c>
      <c r="AL881" t="s">
        <v>124</v>
      </c>
      <c r="AM881">
        <f>IF(fun[[#This Row],[BsmtQual]]="Ex",5,IF(fun[[#This Row],[BsmtQual]]="Gd",4,IF(fun[[#This Row],[BsmtQual]]="TA",3,IF(fun[[#This Row],[BsmtQual]]="Fa",2,IF(fun[[#This Row],[BsmtQual]]="Po",1,0)))))</f>
        <v>3</v>
      </c>
      <c r="AN881" t="s">
        <v>124</v>
      </c>
      <c r="AO881">
        <f>IF(fun[[#This Row],[BsmtCond]]="Ex",5,IF(fun[[#This Row],[BsmtCond]]="Gd",4,IF(fun[[#This Row],[BsmtCond]]="TA",3,IF(fun[[#This Row],[BsmtCond]]="Fa",2,IF(fun[[#This Row],[BsmtCond]]="Po",1,0)))))</f>
        <v>3</v>
      </c>
      <c r="AP881" t="s">
        <v>126</v>
      </c>
      <c r="AQ881">
        <f>IF(fun[[#This Row],[BsmtExposure]]="Gd",3,IF(fun[[#This Row],[BsmtExposure]]="Av",2,IF(fun[[#This Row],[BsmtExposure]]="Mn",1,0)))</f>
        <v>0</v>
      </c>
      <c r="AR881" t="s">
        <v>145</v>
      </c>
      <c r="AS881">
        <v>646</v>
      </c>
      <c r="AT881" t="s">
        <v>128</v>
      </c>
      <c r="AU881">
        <v>0</v>
      </c>
      <c r="AV881">
        <v>218</v>
      </c>
      <c r="AW881">
        <v>864</v>
      </c>
      <c r="AX881" t="s">
        <v>129</v>
      </c>
      <c r="AY881" t="s">
        <v>130</v>
      </c>
      <c r="AZ881">
        <f>IF(fun[[#This Row],[HeatingQC]]="Ex",5,IF(fun[[#This Row],[HeatingQC]]="Gd",4,IF(fun[[#This Row],[HeatingQC]]="TA",3,IF(fun[[#This Row],[HeatingQC]]="Fa",2,IF(fun[[#This Row],[HeatingQC]]="Po",1,0)))))</f>
        <v>5</v>
      </c>
      <c r="BA881" t="s">
        <v>131</v>
      </c>
      <c r="BB881" t="s">
        <v>132</v>
      </c>
      <c r="BC881">
        <v>864</v>
      </c>
      <c r="BD881">
        <v>0</v>
      </c>
      <c r="BE881">
        <v>0</v>
      </c>
      <c r="BF881">
        <v>864</v>
      </c>
      <c r="BG881">
        <f>LOG(fun[[#This Row],[GrLivArea]])</f>
        <v>2.9365137424788932</v>
      </c>
      <c r="BH881">
        <v>1</v>
      </c>
      <c r="BI881">
        <v>0</v>
      </c>
      <c r="BJ881">
        <f>fun[[#This Row],[BsmtFullBath]]+(0.5*fun[[#This Row],[BsmtHalfBath]])</f>
        <v>1</v>
      </c>
      <c r="BK881">
        <v>1</v>
      </c>
      <c r="BL881">
        <v>0</v>
      </c>
      <c r="BM881">
        <f>fun[[#This Row],[HalfBath]]+fun[[#This Row],[TOTBaseBath]]+fun[[#This Row],[FullBath]]</f>
        <v>2</v>
      </c>
      <c r="BN881">
        <v>3</v>
      </c>
      <c r="BO881">
        <v>1</v>
      </c>
      <c r="BP881" t="s">
        <v>124</v>
      </c>
      <c r="BQ881">
        <f>IF(fun[[#This Row],[KitchenQual]]="Ex",5,IF(fun[[#This Row],[KitchenQual]]="Gd",4,IF(fun[[#This Row],[KitchenQual]]="TA",3,IF(fun[[#This Row],[KitchenQual]]="Fa",2,0))))</f>
        <v>3</v>
      </c>
      <c r="BR881">
        <v>6</v>
      </c>
      <c r="BS881" t="s">
        <v>133</v>
      </c>
      <c r="BT881">
        <v>0</v>
      </c>
      <c r="BU881" t="s">
        <v>109</v>
      </c>
      <c r="BV881">
        <f>IF(fun[[#This Row],[FireplaceQu]]="Ex",5,IF(fun[[#This Row],[FireplaceQu]]="Gd",4,IF(fun[[#This Row],[FireplaceQu]]="TA",3,IF(fun[[#This Row],[FireplaceQu]]="Fa",2,0))))</f>
        <v>0</v>
      </c>
      <c r="BW881" t="s">
        <v>134</v>
      </c>
      <c r="BX881">
        <v>1978</v>
      </c>
      <c r="BY881" t="s">
        <v>128</v>
      </c>
      <c r="BZ881">
        <v>1</v>
      </c>
      <c r="CA881">
        <v>336</v>
      </c>
      <c r="CB881" t="s">
        <v>124</v>
      </c>
      <c r="CC881">
        <f>IF(fun[[#This Row],[GarageQual]]="Ex",5,IF(fun[[#This Row],[GarageQual]]="Gd",4,IF(fun[[#This Row],[GarageQual]]="TA",3,IF(fun[[#This Row],[GarageQual]]="Fa",2,IF(fun[[#This Row],[GarageQual]]="Po",1,0)))))</f>
        <v>3</v>
      </c>
      <c r="CD881" t="s">
        <v>124</v>
      </c>
      <c r="CE881">
        <f>IF(fun[[#This Row],[GarageCond]]="Ex",5,IF(fun[[#This Row],[GarageCond]]="Gd",4,IF(fun[[#This Row],[GarageCond]]="TA",3,IF(fun[[#This Row],[GarageCond]]="Fa",2,IF(fun[[#This Row],[GarageCond]]="Po",1,0)))))</f>
        <v>3</v>
      </c>
      <c r="CF881" t="s">
        <v>131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f>(0.5*fun[[#This Row],[WoodDeckSF]])+fun[[#This Row],[OpenPorchSF]]+(2*fun[[#This Row],[EnclosedPorch]])+(1.5*fun[[#This Row],[3SsnPorch]])+fun[[#This Row],[ScreenPorch]]</f>
        <v>0</v>
      </c>
      <c r="CM881">
        <v>0</v>
      </c>
      <c r="CN881" t="s">
        <v>109</v>
      </c>
      <c r="CO881">
        <f>IF(fun[[#This Row],[PoolQC]]="Ex",5,IF(fun[[#This Row],[PoolQC]]="Gd",4,IF(fun[[#This Row],[PoolQC]]="TA",3,IF(fun[[#This Row],[PoolQC]]="Fa",2,IF(fun[[#This Row],[PoolQC]]="Po",1,0)))))</f>
        <v>0</v>
      </c>
      <c r="CP881" t="s">
        <v>189</v>
      </c>
      <c r="CQ881" t="s">
        <v>109</v>
      </c>
      <c r="CR881">
        <v>0</v>
      </c>
      <c r="CS881">
        <v>7</v>
      </c>
      <c r="CT881">
        <v>2009</v>
      </c>
      <c r="CU881" t="s">
        <v>136</v>
      </c>
      <c r="CV881" t="s">
        <v>137</v>
      </c>
      <c r="CW881">
        <f>COUNTIF(fun[[#This Row],[Id]:[SaleCondition]],0)</f>
        <v>21</v>
      </c>
      <c r="CX881">
        <f>COUNTIF(fun[[#This Row],[Id]:[SaleCondition]],"NA")</f>
        <v>5</v>
      </c>
      <c r="CY881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881">
        <f>fun[NUM_ExCond]+fun[NUM_BsmtCond]+fun[NUM_GarCond]</f>
        <v>10</v>
      </c>
      <c r="DA8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8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67.25</v>
      </c>
      <c r="DC881">
        <v>136500</v>
      </c>
    </row>
    <row r="882" spans="1:107" x14ac:dyDescent="0.25">
      <c r="A882">
        <v>881</v>
      </c>
      <c r="B882">
        <v>20</v>
      </c>
      <c r="C882" t="s">
        <v>107</v>
      </c>
      <c r="D882">
        <f>IF(fun[[#This Row],[MSZoning]]="RL",1,0)</f>
        <v>1</v>
      </c>
      <c r="E882">
        <f>IF(fun[[#This Row],[rl]]="RM",1,0)</f>
        <v>0</v>
      </c>
      <c r="F882">
        <f>IF(fun[[#This Row],[rm]]="RH",1,0)</f>
        <v>0</v>
      </c>
      <c r="G882">
        <f>IF(fun[[#This Row],[rh]]="C (all)",1,0)</f>
        <v>0</v>
      </c>
      <c r="H882">
        <v>60</v>
      </c>
      <c r="I882">
        <f>IF(fun[[#This Row],[LotFrontage]]="NA",0,fun[[#This Row],[LotFrontage]])</f>
        <v>60</v>
      </c>
      <c r="J882">
        <v>7024</v>
      </c>
      <c r="K882" t="s">
        <v>108</v>
      </c>
      <c r="L882" t="s">
        <v>109</v>
      </c>
      <c r="M882" t="s">
        <v>110</v>
      </c>
      <c r="N882" t="s">
        <v>111</v>
      </c>
      <c r="O882" t="s">
        <v>112</v>
      </c>
      <c r="P882" t="s">
        <v>113</v>
      </c>
      <c r="Q882" t="s">
        <v>114</v>
      </c>
      <c r="R882" t="s">
        <v>211</v>
      </c>
      <c r="S882" t="s">
        <v>116</v>
      </c>
      <c r="T882" t="s">
        <v>116</v>
      </c>
      <c r="U882" t="s">
        <v>117</v>
      </c>
      <c r="V882" t="s">
        <v>141</v>
      </c>
      <c r="W882">
        <v>5</v>
      </c>
      <c r="X882">
        <v>5</v>
      </c>
      <c r="Y882">
        <v>2005</v>
      </c>
      <c r="Z882">
        <v>2006</v>
      </c>
      <c r="AA882" t="s">
        <v>119</v>
      </c>
      <c r="AB882" t="s">
        <v>120</v>
      </c>
      <c r="AC882" t="s">
        <v>121</v>
      </c>
      <c r="AD882" t="s">
        <v>121</v>
      </c>
      <c r="AE882" t="s">
        <v>143</v>
      </c>
      <c r="AF882">
        <v>0</v>
      </c>
      <c r="AG882" t="s">
        <v>124</v>
      </c>
      <c r="AH882">
        <f>IF(fun[[#This Row],[ExterQual]]="Ex",5,IF(fun[[#This Row],[ExterQual]]="Gd",4,IF(fun[[#This Row],[ExterQual]]="TA",3,IF(fun[[#This Row],[ExterQual]]="Fa",2,1))))</f>
        <v>3</v>
      </c>
      <c r="AI882" t="s">
        <v>124</v>
      </c>
      <c r="AJ882">
        <f>IF(fun[[#This Row],[ExterCond]]="Ex",5,IF(fun[[#This Row],[ExterCond]]="Gd",4,IF(fun[[#This Row],[ExterCond]]="TA",3,IF(fun[[#This Row],[ExterCond]]="Fa",2,1))))</f>
        <v>3</v>
      </c>
      <c r="AK882" t="s">
        <v>125</v>
      </c>
      <c r="AL882" t="s">
        <v>130</v>
      </c>
      <c r="AM882">
        <f>IF(fun[[#This Row],[BsmtQual]]="Ex",5,IF(fun[[#This Row],[BsmtQual]]="Gd",4,IF(fun[[#This Row],[BsmtQual]]="TA",3,IF(fun[[#This Row],[BsmtQual]]="Fa",2,IF(fun[[#This Row],[BsmtQual]]="Po",1,0)))))</f>
        <v>5</v>
      </c>
      <c r="AN882" t="s">
        <v>123</v>
      </c>
      <c r="AO882">
        <f>IF(fun[[#This Row],[BsmtCond]]="Ex",5,IF(fun[[#This Row],[BsmtCond]]="Gd",4,IF(fun[[#This Row],[BsmtCond]]="TA",3,IF(fun[[#This Row],[BsmtCond]]="Fa",2,IF(fun[[#This Row],[BsmtCond]]="Po",1,0)))))</f>
        <v>4</v>
      </c>
      <c r="AP882" t="s">
        <v>126</v>
      </c>
      <c r="AQ882">
        <f>IF(fun[[#This Row],[BsmtExposure]]="Gd",3,IF(fun[[#This Row],[BsmtExposure]]="Av",2,IF(fun[[#This Row],[BsmtExposure]]="Mn",1,0)))</f>
        <v>0</v>
      </c>
      <c r="AR882" t="s">
        <v>145</v>
      </c>
      <c r="AS882">
        <v>980</v>
      </c>
      <c r="AT882" t="s">
        <v>128</v>
      </c>
      <c r="AU882">
        <v>0</v>
      </c>
      <c r="AV882">
        <v>110</v>
      </c>
      <c r="AW882">
        <v>1090</v>
      </c>
      <c r="AX882" t="s">
        <v>129</v>
      </c>
      <c r="AY882" t="s">
        <v>123</v>
      </c>
      <c r="AZ882">
        <f>IF(fun[[#This Row],[HeatingQC]]="Ex",5,IF(fun[[#This Row],[HeatingQC]]="Gd",4,IF(fun[[#This Row],[HeatingQC]]="TA",3,IF(fun[[#This Row],[HeatingQC]]="Fa",2,IF(fun[[#This Row],[HeatingQC]]="Po",1,0)))))</f>
        <v>4</v>
      </c>
      <c r="BA882" t="s">
        <v>131</v>
      </c>
      <c r="BB882" t="s">
        <v>132</v>
      </c>
      <c r="BC882">
        <v>1090</v>
      </c>
      <c r="BD882">
        <v>0</v>
      </c>
      <c r="BE882">
        <v>0</v>
      </c>
      <c r="BF882">
        <v>1090</v>
      </c>
      <c r="BG882">
        <f>LOG(fun[[#This Row],[GrLivArea]])</f>
        <v>3.0374264979406238</v>
      </c>
      <c r="BH882">
        <v>1</v>
      </c>
      <c r="BI882">
        <v>0</v>
      </c>
      <c r="BJ882">
        <f>fun[[#This Row],[BsmtFullBath]]+(0.5*fun[[#This Row],[BsmtHalfBath]])</f>
        <v>1</v>
      </c>
      <c r="BK882">
        <v>1</v>
      </c>
      <c r="BL882">
        <v>1</v>
      </c>
      <c r="BM882">
        <f>fun[[#This Row],[HalfBath]]+fun[[#This Row],[TOTBaseBath]]+fun[[#This Row],[FullBath]]</f>
        <v>3</v>
      </c>
      <c r="BN882">
        <v>2</v>
      </c>
      <c r="BO882">
        <v>1</v>
      </c>
      <c r="BP882" t="s">
        <v>124</v>
      </c>
      <c r="BQ882">
        <f>IF(fun[[#This Row],[KitchenQual]]="Ex",5,IF(fun[[#This Row],[KitchenQual]]="Gd",4,IF(fun[[#This Row],[KitchenQual]]="TA",3,IF(fun[[#This Row],[KitchenQual]]="Fa",2,0))))</f>
        <v>3</v>
      </c>
      <c r="BR882">
        <v>5</v>
      </c>
      <c r="BS882" t="s">
        <v>133</v>
      </c>
      <c r="BT882">
        <v>0</v>
      </c>
      <c r="BU882" t="s">
        <v>109</v>
      </c>
      <c r="BV882">
        <f>IF(fun[[#This Row],[FireplaceQu]]="Ex",5,IF(fun[[#This Row],[FireplaceQu]]="Gd",4,IF(fun[[#This Row],[FireplaceQu]]="TA",3,IF(fun[[#This Row],[FireplaceQu]]="Fa",2,0))))</f>
        <v>0</v>
      </c>
      <c r="BW882" t="s">
        <v>134</v>
      </c>
      <c r="BX882">
        <v>2005</v>
      </c>
      <c r="BY882" t="s">
        <v>183</v>
      </c>
      <c r="BZ882">
        <v>2</v>
      </c>
      <c r="CA882">
        <v>450</v>
      </c>
      <c r="CB882" t="s">
        <v>124</v>
      </c>
      <c r="CC882">
        <f>IF(fun[[#This Row],[GarageQual]]="Ex",5,IF(fun[[#This Row],[GarageQual]]="Gd",4,IF(fun[[#This Row],[GarageQual]]="TA",3,IF(fun[[#This Row],[GarageQual]]="Fa",2,IF(fun[[#This Row],[GarageQual]]="Po",1,0)))))</f>
        <v>3</v>
      </c>
      <c r="CD882" t="s">
        <v>124</v>
      </c>
      <c r="CE882">
        <f>IF(fun[[#This Row],[GarageCond]]="Ex",5,IF(fun[[#This Row],[GarageCond]]="Gd",4,IF(fun[[#This Row],[GarageCond]]="TA",3,IF(fun[[#This Row],[GarageCond]]="Fa",2,IF(fun[[#This Row],[GarageCond]]="Po",1,0)))))</f>
        <v>3</v>
      </c>
      <c r="CF882" t="s">
        <v>131</v>
      </c>
      <c r="CG882">
        <v>0</v>
      </c>
      <c r="CH882">
        <v>49</v>
      </c>
      <c r="CI882">
        <v>0</v>
      </c>
      <c r="CJ882">
        <v>0</v>
      </c>
      <c r="CK882">
        <v>0</v>
      </c>
      <c r="CL882">
        <f>(0.5*fun[[#This Row],[WoodDeckSF]])+fun[[#This Row],[OpenPorchSF]]+(2*fun[[#This Row],[EnclosedPorch]])+(1.5*fun[[#This Row],[3SsnPorch]])+fun[[#This Row],[ScreenPorch]]</f>
        <v>49</v>
      </c>
      <c r="CM882">
        <v>0</v>
      </c>
      <c r="CN882" t="s">
        <v>109</v>
      </c>
      <c r="CO882">
        <f>IF(fun[[#This Row],[PoolQC]]="Ex",5,IF(fun[[#This Row],[PoolQC]]="Gd",4,IF(fun[[#This Row],[PoolQC]]="TA",3,IF(fun[[#This Row],[PoolQC]]="Fa",2,IF(fun[[#This Row],[PoolQC]]="Po",1,0)))))</f>
        <v>0</v>
      </c>
      <c r="CP882" t="s">
        <v>109</v>
      </c>
      <c r="CQ882" t="s">
        <v>109</v>
      </c>
      <c r="CR882">
        <v>0</v>
      </c>
      <c r="CS882">
        <v>6</v>
      </c>
      <c r="CT882">
        <v>2007</v>
      </c>
      <c r="CU882" t="s">
        <v>136</v>
      </c>
      <c r="CV882" t="s">
        <v>137</v>
      </c>
      <c r="CW882">
        <f>COUNTIF(fun[[#This Row],[Id]:[SaleCondition]],0)</f>
        <v>18</v>
      </c>
      <c r="CX882">
        <f>COUNTIF(fun[[#This Row],[Id]:[SaleCondition]],"NA")</f>
        <v>5</v>
      </c>
      <c r="CY882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882">
        <f>fun[NUM_ExCond]+fun[NUM_BsmtCond]+fun[NUM_GarCond]</f>
        <v>10</v>
      </c>
      <c r="DA8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8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53.666666666666664</v>
      </c>
      <c r="DC882">
        <v>157000</v>
      </c>
    </row>
    <row r="883" spans="1:107" x14ac:dyDescent="0.25">
      <c r="A883">
        <v>882</v>
      </c>
      <c r="B883">
        <v>50</v>
      </c>
      <c r="C883" t="s">
        <v>107</v>
      </c>
      <c r="D883">
        <f>IF(fun[[#This Row],[MSZoning]]="RL",1,0)</f>
        <v>1</v>
      </c>
      <c r="E883">
        <f>IF(fun[[#This Row],[rl]]="RM",1,0)</f>
        <v>0</v>
      </c>
      <c r="F883">
        <f>IF(fun[[#This Row],[rm]]="RH",1,0)</f>
        <v>0</v>
      </c>
      <c r="G883">
        <f>IF(fun[[#This Row],[rh]]="C (all)",1,0)</f>
        <v>0</v>
      </c>
      <c r="H883">
        <v>44</v>
      </c>
      <c r="I883">
        <f>IF(fun[[#This Row],[LotFrontage]]="NA",0,fun[[#This Row],[LotFrontage]])</f>
        <v>44</v>
      </c>
      <c r="J883">
        <v>13758</v>
      </c>
      <c r="K883" t="s">
        <v>108</v>
      </c>
      <c r="L883" t="s">
        <v>109</v>
      </c>
      <c r="M883" t="s">
        <v>146</v>
      </c>
      <c r="N883" t="s">
        <v>111</v>
      </c>
      <c r="O883" t="s">
        <v>112</v>
      </c>
      <c r="P883" t="s">
        <v>192</v>
      </c>
      <c r="Q883" t="s">
        <v>114</v>
      </c>
      <c r="R883" t="s">
        <v>215</v>
      </c>
      <c r="S883" t="s">
        <v>116</v>
      </c>
      <c r="T883" t="s">
        <v>116</v>
      </c>
      <c r="U883" t="s">
        <v>117</v>
      </c>
      <c r="V883" t="s">
        <v>158</v>
      </c>
      <c r="W883">
        <v>7</v>
      </c>
      <c r="X883">
        <v>5</v>
      </c>
      <c r="Y883">
        <v>1990</v>
      </c>
      <c r="Z883">
        <v>1991</v>
      </c>
      <c r="AA883" t="s">
        <v>119</v>
      </c>
      <c r="AB883" t="s">
        <v>120</v>
      </c>
      <c r="AC883" t="s">
        <v>166</v>
      </c>
      <c r="AD883" t="s">
        <v>166</v>
      </c>
      <c r="AE883" t="s">
        <v>122</v>
      </c>
      <c r="AF883">
        <v>117</v>
      </c>
      <c r="AG883" t="s">
        <v>123</v>
      </c>
      <c r="AH883">
        <f>IF(fun[[#This Row],[ExterQual]]="Ex",5,IF(fun[[#This Row],[ExterQual]]="Gd",4,IF(fun[[#This Row],[ExterQual]]="TA",3,IF(fun[[#This Row],[ExterQual]]="Fa",2,1))))</f>
        <v>4</v>
      </c>
      <c r="AI883" t="s">
        <v>123</v>
      </c>
      <c r="AJ883">
        <f>IF(fun[[#This Row],[ExterCond]]="Ex",5,IF(fun[[#This Row],[ExterCond]]="Gd",4,IF(fun[[#This Row],[ExterCond]]="TA",3,IF(fun[[#This Row],[ExterCond]]="Fa",2,1))))</f>
        <v>4</v>
      </c>
      <c r="AK883" t="s">
        <v>144</v>
      </c>
      <c r="AL883" t="s">
        <v>123</v>
      </c>
      <c r="AM883">
        <f>IF(fun[[#This Row],[BsmtQual]]="Ex",5,IF(fun[[#This Row],[BsmtQual]]="Gd",4,IF(fun[[#This Row],[BsmtQual]]="TA",3,IF(fun[[#This Row],[BsmtQual]]="Fa",2,IF(fun[[#This Row],[BsmtQual]]="Po",1,0)))))</f>
        <v>4</v>
      </c>
      <c r="AN883" t="s">
        <v>124</v>
      </c>
      <c r="AO883">
        <f>IF(fun[[#This Row],[BsmtCond]]="Ex",5,IF(fun[[#This Row],[BsmtCond]]="Gd",4,IF(fun[[#This Row],[BsmtCond]]="TA",3,IF(fun[[#This Row],[BsmtCond]]="Fa",2,IF(fun[[#This Row],[BsmtCond]]="Po",1,0)))))</f>
        <v>3</v>
      </c>
      <c r="AP883" t="s">
        <v>147</v>
      </c>
      <c r="AQ883">
        <f>IF(fun[[#This Row],[BsmtExposure]]="Gd",3,IF(fun[[#This Row],[BsmtExposure]]="Av",2,IF(fun[[#This Row],[BsmtExposure]]="Mn",1,0)))</f>
        <v>1</v>
      </c>
      <c r="AR883" t="s">
        <v>198</v>
      </c>
      <c r="AS883">
        <v>902</v>
      </c>
      <c r="AT883" t="s">
        <v>128</v>
      </c>
      <c r="AU883">
        <v>0</v>
      </c>
      <c r="AV883">
        <v>254</v>
      </c>
      <c r="AW883">
        <v>1156</v>
      </c>
      <c r="AX883" t="s">
        <v>129</v>
      </c>
      <c r="AY883" t="s">
        <v>130</v>
      </c>
      <c r="AZ883">
        <f>IF(fun[[#This Row],[HeatingQC]]="Ex",5,IF(fun[[#This Row],[HeatingQC]]="Gd",4,IF(fun[[#This Row],[HeatingQC]]="TA",3,IF(fun[[#This Row],[HeatingQC]]="Fa",2,IF(fun[[#This Row],[HeatingQC]]="Po",1,0)))))</f>
        <v>5</v>
      </c>
      <c r="BA883" t="s">
        <v>131</v>
      </c>
      <c r="BB883" t="s">
        <v>132</v>
      </c>
      <c r="BC883">
        <v>1187</v>
      </c>
      <c r="BD883">
        <v>530</v>
      </c>
      <c r="BE883">
        <v>0</v>
      </c>
      <c r="BF883">
        <v>1717</v>
      </c>
      <c r="BG883">
        <f>LOG(fun[[#This Row],[GrLivArea]])</f>
        <v>3.2347702951609163</v>
      </c>
      <c r="BH883">
        <v>0</v>
      </c>
      <c r="BI883">
        <v>0</v>
      </c>
      <c r="BJ883">
        <f>fun[[#This Row],[BsmtFullBath]]+(0.5*fun[[#This Row],[BsmtHalfBath]])</f>
        <v>0</v>
      </c>
      <c r="BK883">
        <v>2</v>
      </c>
      <c r="BL883">
        <v>1</v>
      </c>
      <c r="BM883">
        <f>fun[[#This Row],[HalfBath]]+fun[[#This Row],[TOTBaseBath]]+fun[[#This Row],[FullBath]]</f>
        <v>3</v>
      </c>
      <c r="BN883">
        <v>3</v>
      </c>
      <c r="BO883">
        <v>1</v>
      </c>
      <c r="BP883" t="s">
        <v>123</v>
      </c>
      <c r="BQ883">
        <f>IF(fun[[#This Row],[KitchenQual]]="Ex",5,IF(fun[[#This Row],[KitchenQual]]="Gd",4,IF(fun[[#This Row],[KitchenQual]]="TA",3,IF(fun[[#This Row],[KitchenQual]]="Fa",2,0))))</f>
        <v>4</v>
      </c>
      <c r="BR883">
        <v>7</v>
      </c>
      <c r="BS883" t="s">
        <v>133</v>
      </c>
      <c r="BT883">
        <v>1</v>
      </c>
      <c r="BU883" t="s">
        <v>124</v>
      </c>
      <c r="BV883">
        <f>IF(fun[[#This Row],[FireplaceQu]]="Ex",5,IF(fun[[#This Row],[FireplaceQu]]="Gd",4,IF(fun[[#This Row],[FireplaceQu]]="TA",3,IF(fun[[#This Row],[FireplaceQu]]="Fa",2,0))))</f>
        <v>3</v>
      </c>
      <c r="BW883" t="s">
        <v>134</v>
      </c>
      <c r="BX883">
        <v>1990</v>
      </c>
      <c r="BY883" t="s">
        <v>135</v>
      </c>
      <c r="BZ883">
        <v>2</v>
      </c>
      <c r="CA883">
        <v>400</v>
      </c>
      <c r="CB883" t="s">
        <v>124</v>
      </c>
      <c r="CC883">
        <f>IF(fun[[#This Row],[GarageQual]]="Ex",5,IF(fun[[#This Row],[GarageQual]]="Gd",4,IF(fun[[#This Row],[GarageQual]]="TA",3,IF(fun[[#This Row],[GarageQual]]="Fa",2,IF(fun[[#This Row],[GarageQual]]="Po",1,0)))))</f>
        <v>3</v>
      </c>
      <c r="CD883" t="s">
        <v>124</v>
      </c>
      <c r="CE883">
        <f>IF(fun[[#This Row],[GarageCond]]="Ex",5,IF(fun[[#This Row],[GarageCond]]="Gd",4,IF(fun[[#This Row],[GarageCond]]="TA",3,IF(fun[[#This Row],[GarageCond]]="Fa",2,IF(fun[[#This Row],[GarageCond]]="Po",1,0)))))</f>
        <v>3</v>
      </c>
      <c r="CF883" t="s">
        <v>131</v>
      </c>
      <c r="CG883">
        <v>168</v>
      </c>
      <c r="CH883">
        <v>36</v>
      </c>
      <c r="CI883">
        <v>0</v>
      </c>
      <c r="CJ883">
        <v>0</v>
      </c>
      <c r="CK883">
        <v>0</v>
      </c>
      <c r="CL883">
        <f>(0.5*fun[[#This Row],[WoodDeckSF]])+fun[[#This Row],[OpenPorchSF]]+(2*fun[[#This Row],[EnclosedPorch]])+(1.5*fun[[#This Row],[3SsnPorch]])+fun[[#This Row],[ScreenPorch]]</f>
        <v>120</v>
      </c>
      <c r="CM883">
        <v>0</v>
      </c>
      <c r="CN883" t="s">
        <v>109</v>
      </c>
      <c r="CO883">
        <f>IF(fun[[#This Row],[PoolQC]]="Ex",5,IF(fun[[#This Row],[PoolQC]]="Gd",4,IF(fun[[#This Row],[PoolQC]]="TA",3,IF(fun[[#This Row],[PoolQC]]="Fa",2,IF(fun[[#This Row],[PoolQC]]="Po",1,0)))))</f>
        <v>0</v>
      </c>
      <c r="CP883" t="s">
        <v>109</v>
      </c>
      <c r="CQ883" t="s">
        <v>109</v>
      </c>
      <c r="CR883">
        <v>0</v>
      </c>
      <c r="CS883">
        <v>4</v>
      </c>
      <c r="CT883">
        <v>2007</v>
      </c>
      <c r="CU883" t="s">
        <v>136</v>
      </c>
      <c r="CV883" t="s">
        <v>137</v>
      </c>
      <c r="CW883">
        <f>COUNTIF(fun[[#This Row],[Id]:[SaleCondition]],0)</f>
        <v>14</v>
      </c>
      <c r="CX883">
        <f>COUNTIF(fun[[#This Row],[Id]:[SaleCondition]],"NA")</f>
        <v>4</v>
      </c>
      <c r="CY883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883">
        <f>fun[NUM_ExCond]+fun[NUM_BsmtCond]+fun[NUM_GarCond]</f>
        <v>10</v>
      </c>
      <c r="DA8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8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883">
        <v>187500</v>
      </c>
    </row>
    <row r="884" spans="1:107" x14ac:dyDescent="0.25">
      <c r="A884">
        <v>883</v>
      </c>
      <c r="B884">
        <v>60</v>
      </c>
      <c r="C884" t="s">
        <v>107</v>
      </c>
      <c r="D884">
        <f>IF(fun[[#This Row],[MSZoning]]="RL",1,0)</f>
        <v>1</v>
      </c>
      <c r="E884">
        <f>IF(fun[[#This Row],[rl]]="RM",1,0)</f>
        <v>0</v>
      </c>
      <c r="F884">
        <f>IF(fun[[#This Row],[rm]]="RH",1,0)</f>
        <v>0</v>
      </c>
      <c r="G884">
        <f>IF(fun[[#This Row],[rh]]="C (all)",1,0)</f>
        <v>0</v>
      </c>
      <c r="H884" t="s">
        <v>109</v>
      </c>
      <c r="I884">
        <f>IF(fun[[#This Row],[LotFrontage]]="NA",0,fun[[#This Row],[LotFrontage]])</f>
        <v>0</v>
      </c>
      <c r="J884">
        <v>9636</v>
      </c>
      <c r="K884" t="s">
        <v>108</v>
      </c>
      <c r="L884" t="s">
        <v>109</v>
      </c>
      <c r="M884" t="s">
        <v>146</v>
      </c>
      <c r="N884" t="s">
        <v>111</v>
      </c>
      <c r="O884" t="s">
        <v>112</v>
      </c>
      <c r="P884" t="s">
        <v>148</v>
      </c>
      <c r="Q884" t="s">
        <v>114</v>
      </c>
      <c r="R884" t="s">
        <v>219</v>
      </c>
      <c r="S884" t="s">
        <v>116</v>
      </c>
      <c r="T884" t="s">
        <v>116</v>
      </c>
      <c r="U884" t="s">
        <v>117</v>
      </c>
      <c r="V884" t="s">
        <v>118</v>
      </c>
      <c r="W884">
        <v>6</v>
      </c>
      <c r="X884">
        <v>5</v>
      </c>
      <c r="Y884">
        <v>1992</v>
      </c>
      <c r="Z884">
        <v>1993</v>
      </c>
      <c r="AA884" t="s">
        <v>119</v>
      </c>
      <c r="AB884" t="s">
        <v>120</v>
      </c>
      <c r="AC884" t="s">
        <v>121</v>
      </c>
      <c r="AD884" t="s">
        <v>121</v>
      </c>
      <c r="AE884" t="s">
        <v>143</v>
      </c>
      <c r="AF884">
        <v>0</v>
      </c>
      <c r="AG884" t="s">
        <v>124</v>
      </c>
      <c r="AH884">
        <f>IF(fun[[#This Row],[ExterQual]]="Ex",5,IF(fun[[#This Row],[ExterQual]]="Gd",4,IF(fun[[#This Row],[ExterQual]]="TA",3,IF(fun[[#This Row],[ExterQual]]="Fa",2,1))))</f>
        <v>3</v>
      </c>
      <c r="AI884" t="s">
        <v>124</v>
      </c>
      <c r="AJ884">
        <f>IF(fun[[#This Row],[ExterCond]]="Ex",5,IF(fun[[#This Row],[ExterCond]]="Gd",4,IF(fun[[#This Row],[ExterCond]]="TA",3,IF(fun[[#This Row],[ExterCond]]="Fa",2,1))))</f>
        <v>3</v>
      </c>
      <c r="AK884" t="s">
        <v>125</v>
      </c>
      <c r="AL884" t="s">
        <v>123</v>
      </c>
      <c r="AM884">
        <f>IF(fun[[#This Row],[BsmtQual]]="Ex",5,IF(fun[[#This Row],[BsmtQual]]="Gd",4,IF(fun[[#This Row],[BsmtQual]]="TA",3,IF(fun[[#This Row],[BsmtQual]]="Fa",2,IF(fun[[#This Row],[BsmtQual]]="Po",1,0)))))</f>
        <v>4</v>
      </c>
      <c r="AN884" t="s">
        <v>124</v>
      </c>
      <c r="AO884">
        <f>IF(fun[[#This Row],[BsmtCond]]="Ex",5,IF(fun[[#This Row],[BsmtCond]]="Gd",4,IF(fun[[#This Row],[BsmtCond]]="TA",3,IF(fun[[#This Row],[BsmtCond]]="Fa",2,IF(fun[[#This Row],[BsmtCond]]="Po",1,0)))))</f>
        <v>3</v>
      </c>
      <c r="AP884" t="s">
        <v>126</v>
      </c>
      <c r="AQ884">
        <f>IF(fun[[#This Row],[BsmtExposure]]="Gd",3,IF(fun[[#This Row],[BsmtExposure]]="Av",2,IF(fun[[#This Row],[BsmtExposure]]="Mn",1,0)))</f>
        <v>0</v>
      </c>
      <c r="AR884" t="s">
        <v>128</v>
      </c>
      <c r="AS884">
        <v>0</v>
      </c>
      <c r="AT884" t="s">
        <v>128</v>
      </c>
      <c r="AU884">
        <v>0</v>
      </c>
      <c r="AV884">
        <v>808</v>
      </c>
      <c r="AW884">
        <v>808</v>
      </c>
      <c r="AX884" t="s">
        <v>129</v>
      </c>
      <c r="AY884" t="s">
        <v>123</v>
      </c>
      <c r="AZ884">
        <f>IF(fun[[#This Row],[HeatingQC]]="Ex",5,IF(fun[[#This Row],[HeatingQC]]="Gd",4,IF(fun[[#This Row],[HeatingQC]]="TA",3,IF(fun[[#This Row],[HeatingQC]]="Fa",2,IF(fun[[#This Row],[HeatingQC]]="Po",1,0)))))</f>
        <v>4</v>
      </c>
      <c r="BA884" t="s">
        <v>131</v>
      </c>
      <c r="BB884" t="s">
        <v>132</v>
      </c>
      <c r="BC884">
        <v>808</v>
      </c>
      <c r="BD884">
        <v>785</v>
      </c>
      <c r="BE884">
        <v>0</v>
      </c>
      <c r="BF884">
        <v>1593</v>
      </c>
      <c r="BG884">
        <f>LOG(fun[[#This Row],[GrLivArea]])</f>
        <v>3.2022157758011316</v>
      </c>
      <c r="BH884">
        <v>0</v>
      </c>
      <c r="BI884">
        <v>0</v>
      </c>
      <c r="BJ884">
        <f>fun[[#This Row],[BsmtFullBath]]+(0.5*fun[[#This Row],[BsmtHalfBath]])</f>
        <v>0</v>
      </c>
      <c r="BK884">
        <v>2</v>
      </c>
      <c r="BL884">
        <v>1</v>
      </c>
      <c r="BM884">
        <f>fun[[#This Row],[HalfBath]]+fun[[#This Row],[TOTBaseBath]]+fun[[#This Row],[FullBath]]</f>
        <v>3</v>
      </c>
      <c r="BN884">
        <v>3</v>
      </c>
      <c r="BO884">
        <v>1</v>
      </c>
      <c r="BP884" t="s">
        <v>124</v>
      </c>
      <c r="BQ884">
        <f>IF(fun[[#This Row],[KitchenQual]]="Ex",5,IF(fun[[#This Row],[KitchenQual]]="Gd",4,IF(fun[[#This Row],[KitchenQual]]="TA",3,IF(fun[[#This Row],[KitchenQual]]="Fa",2,0))))</f>
        <v>3</v>
      </c>
      <c r="BR884">
        <v>7</v>
      </c>
      <c r="BS884" t="s">
        <v>133</v>
      </c>
      <c r="BT884">
        <v>1</v>
      </c>
      <c r="BU884" t="s">
        <v>124</v>
      </c>
      <c r="BV884">
        <f>IF(fun[[#This Row],[FireplaceQu]]="Ex",5,IF(fun[[#This Row],[FireplaceQu]]="Gd",4,IF(fun[[#This Row],[FireplaceQu]]="TA",3,IF(fun[[#This Row],[FireplaceQu]]="Fa",2,0))))</f>
        <v>3</v>
      </c>
      <c r="BW884" t="s">
        <v>182</v>
      </c>
      <c r="BX884">
        <v>1993</v>
      </c>
      <c r="BY884" t="s">
        <v>135</v>
      </c>
      <c r="BZ884">
        <v>2</v>
      </c>
      <c r="CA884">
        <v>389</v>
      </c>
      <c r="CB884" t="s">
        <v>124</v>
      </c>
      <c r="CC884">
        <f>IF(fun[[#This Row],[GarageQual]]="Ex",5,IF(fun[[#This Row],[GarageQual]]="Gd",4,IF(fun[[#This Row],[GarageQual]]="TA",3,IF(fun[[#This Row],[GarageQual]]="Fa",2,IF(fun[[#This Row],[GarageQual]]="Po",1,0)))))</f>
        <v>3</v>
      </c>
      <c r="CD884" t="s">
        <v>124</v>
      </c>
      <c r="CE884">
        <f>IF(fun[[#This Row],[GarageCond]]="Ex",5,IF(fun[[#This Row],[GarageCond]]="Gd",4,IF(fun[[#This Row],[GarageCond]]="TA",3,IF(fun[[#This Row],[GarageCond]]="Fa",2,IF(fun[[#This Row],[GarageCond]]="Po",1,0)))))</f>
        <v>3</v>
      </c>
      <c r="CF884" t="s">
        <v>131</v>
      </c>
      <c r="CG884">
        <v>342</v>
      </c>
      <c r="CH884">
        <v>40</v>
      </c>
      <c r="CI884">
        <v>0</v>
      </c>
      <c r="CJ884">
        <v>0</v>
      </c>
      <c r="CK884">
        <v>0</v>
      </c>
      <c r="CL884">
        <f>(0.5*fun[[#This Row],[WoodDeckSF]])+fun[[#This Row],[OpenPorchSF]]+(2*fun[[#This Row],[EnclosedPorch]])+(1.5*fun[[#This Row],[3SsnPorch]])+fun[[#This Row],[ScreenPorch]]</f>
        <v>211</v>
      </c>
      <c r="CM884">
        <v>0</v>
      </c>
      <c r="CN884" t="s">
        <v>109</v>
      </c>
      <c r="CO884">
        <f>IF(fun[[#This Row],[PoolQC]]="Ex",5,IF(fun[[#This Row],[PoolQC]]="Gd",4,IF(fun[[#This Row],[PoolQC]]="TA",3,IF(fun[[#This Row],[PoolQC]]="Fa",2,IF(fun[[#This Row],[PoolQC]]="Po",1,0)))))</f>
        <v>0</v>
      </c>
      <c r="CP884" t="s">
        <v>160</v>
      </c>
      <c r="CQ884" t="s">
        <v>109</v>
      </c>
      <c r="CR884">
        <v>0</v>
      </c>
      <c r="CS884">
        <v>12</v>
      </c>
      <c r="CT884">
        <v>2009</v>
      </c>
      <c r="CU884" t="s">
        <v>136</v>
      </c>
      <c r="CV884" t="s">
        <v>137</v>
      </c>
      <c r="CW884">
        <f>COUNTIF(fun[[#This Row],[Id]:[SaleCondition]],0)</f>
        <v>18</v>
      </c>
      <c r="CX884">
        <f>COUNTIF(fun[[#This Row],[Id]:[SaleCondition]],"NA")</f>
        <v>4</v>
      </c>
      <c r="CY884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884">
        <f>fun[NUM_ExCond]+fun[NUM_BsmtCond]+fun[NUM_GarCond]</f>
        <v>9</v>
      </c>
      <c r="DA8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8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884">
        <v>178000</v>
      </c>
    </row>
    <row r="885" spans="1:107" x14ac:dyDescent="0.25">
      <c r="A885">
        <v>884</v>
      </c>
      <c r="B885">
        <v>75</v>
      </c>
      <c r="C885" t="s">
        <v>107</v>
      </c>
      <c r="D885">
        <f>IF(fun[[#This Row],[MSZoning]]="RL",1,0)</f>
        <v>1</v>
      </c>
      <c r="E885">
        <f>IF(fun[[#This Row],[rl]]="RM",1,0)</f>
        <v>0</v>
      </c>
      <c r="F885">
        <f>IF(fun[[#This Row],[rm]]="RH",1,0)</f>
        <v>0</v>
      </c>
      <c r="G885">
        <f>IF(fun[[#This Row],[rh]]="C (all)",1,0)</f>
        <v>0</v>
      </c>
      <c r="H885">
        <v>60</v>
      </c>
      <c r="I885">
        <f>IF(fun[[#This Row],[LotFrontage]]="NA",0,fun[[#This Row],[LotFrontage]])</f>
        <v>60</v>
      </c>
      <c r="J885">
        <v>6204</v>
      </c>
      <c r="K885" t="s">
        <v>108</v>
      </c>
      <c r="L885" t="s">
        <v>109</v>
      </c>
      <c r="M885" t="s">
        <v>110</v>
      </c>
      <c r="N885" t="s">
        <v>201</v>
      </c>
      <c r="O885" t="s">
        <v>112</v>
      </c>
      <c r="P885" t="s">
        <v>113</v>
      </c>
      <c r="Q885" t="s">
        <v>114</v>
      </c>
      <c r="R885" t="s">
        <v>258</v>
      </c>
      <c r="S885" t="s">
        <v>116</v>
      </c>
      <c r="T885" t="s">
        <v>116</v>
      </c>
      <c r="U885" t="s">
        <v>117</v>
      </c>
      <c r="V885" t="s">
        <v>251</v>
      </c>
      <c r="W885">
        <v>4</v>
      </c>
      <c r="X885">
        <v>5</v>
      </c>
      <c r="Y885">
        <v>1912</v>
      </c>
      <c r="Z885">
        <v>1950</v>
      </c>
      <c r="AA885" t="s">
        <v>119</v>
      </c>
      <c r="AB885" t="s">
        <v>120</v>
      </c>
      <c r="AC885" t="s">
        <v>150</v>
      </c>
      <c r="AD885" t="s">
        <v>150</v>
      </c>
      <c r="AE885" t="s">
        <v>143</v>
      </c>
      <c r="AF885">
        <v>0</v>
      </c>
      <c r="AG885" t="s">
        <v>123</v>
      </c>
      <c r="AH885">
        <f>IF(fun[[#This Row],[ExterQual]]="Ex",5,IF(fun[[#This Row],[ExterQual]]="Gd",4,IF(fun[[#This Row],[ExterQual]]="TA",3,IF(fun[[#This Row],[ExterQual]]="Fa",2,1))))</f>
        <v>4</v>
      </c>
      <c r="AI885" t="s">
        <v>124</v>
      </c>
      <c r="AJ885">
        <f>IF(fun[[#This Row],[ExterCond]]="Ex",5,IF(fun[[#This Row],[ExterCond]]="Gd",4,IF(fun[[#This Row],[ExterCond]]="TA",3,IF(fun[[#This Row],[ExterCond]]="Fa",2,1))))</f>
        <v>3</v>
      </c>
      <c r="AK885" t="s">
        <v>125</v>
      </c>
      <c r="AL885" t="s">
        <v>124</v>
      </c>
      <c r="AM885">
        <f>IF(fun[[#This Row],[BsmtQual]]="Ex",5,IF(fun[[#This Row],[BsmtQual]]="Gd",4,IF(fun[[#This Row],[BsmtQual]]="TA",3,IF(fun[[#This Row],[BsmtQual]]="Fa",2,IF(fun[[#This Row],[BsmtQual]]="Po",1,0)))))</f>
        <v>3</v>
      </c>
      <c r="AN885" t="s">
        <v>173</v>
      </c>
      <c r="AO885">
        <f>IF(fun[[#This Row],[BsmtCond]]="Ex",5,IF(fun[[#This Row],[BsmtCond]]="Gd",4,IF(fun[[#This Row],[BsmtCond]]="TA",3,IF(fun[[#This Row],[BsmtCond]]="Fa",2,IF(fun[[#This Row],[BsmtCond]]="Po",1,0)))))</f>
        <v>2</v>
      </c>
      <c r="AP885" t="s">
        <v>126</v>
      </c>
      <c r="AQ885">
        <f>IF(fun[[#This Row],[BsmtExposure]]="Gd",3,IF(fun[[#This Row],[BsmtExposure]]="Av",2,IF(fun[[#This Row],[BsmtExposure]]="Mn",1,0)))</f>
        <v>0</v>
      </c>
      <c r="AR885" t="s">
        <v>128</v>
      </c>
      <c r="AS885">
        <v>0</v>
      </c>
      <c r="AT885" t="s">
        <v>128</v>
      </c>
      <c r="AU885">
        <v>0</v>
      </c>
      <c r="AV885">
        <v>795</v>
      </c>
      <c r="AW885">
        <v>795</v>
      </c>
      <c r="AX885" t="s">
        <v>129</v>
      </c>
      <c r="AY885" t="s">
        <v>124</v>
      </c>
      <c r="AZ885">
        <f>IF(fun[[#This Row],[HeatingQC]]="Ex",5,IF(fun[[#This Row],[HeatingQC]]="Gd",4,IF(fun[[#This Row],[HeatingQC]]="TA",3,IF(fun[[#This Row],[HeatingQC]]="Fa",2,IF(fun[[#This Row],[HeatingQC]]="Po",1,0)))))</f>
        <v>3</v>
      </c>
      <c r="BA885" t="s">
        <v>203</v>
      </c>
      <c r="BB885" t="s">
        <v>132</v>
      </c>
      <c r="BC885">
        <v>954</v>
      </c>
      <c r="BD885">
        <v>795</v>
      </c>
      <c r="BE885">
        <v>481</v>
      </c>
      <c r="BF885">
        <v>2230</v>
      </c>
      <c r="BG885">
        <f>LOG(fun[[#This Row],[GrLivArea]])</f>
        <v>3.3483048630481607</v>
      </c>
      <c r="BH885">
        <v>1</v>
      </c>
      <c r="BI885">
        <v>0</v>
      </c>
      <c r="BJ885">
        <f>fun[[#This Row],[BsmtFullBath]]+(0.5*fun[[#This Row],[BsmtHalfBath]])</f>
        <v>1</v>
      </c>
      <c r="BK885">
        <v>1</v>
      </c>
      <c r="BL885">
        <v>0</v>
      </c>
      <c r="BM885">
        <f>fun[[#This Row],[HalfBath]]+fun[[#This Row],[TOTBaseBath]]+fun[[#This Row],[FullBath]]</f>
        <v>2</v>
      </c>
      <c r="BN885">
        <v>5</v>
      </c>
      <c r="BO885">
        <v>1</v>
      </c>
      <c r="BP885" t="s">
        <v>124</v>
      </c>
      <c r="BQ885">
        <f>IF(fun[[#This Row],[KitchenQual]]="Ex",5,IF(fun[[#This Row],[KitchenQual]]="Gd",4,IF(fun[[#This Row],[KitchenQual]]="TA",3,IF(fun[[#This Row],[KitchenQual]]="Fa",2,0))))</f>
        <v>3</v>
      </c>
      <c r="BR885">
        <v>10</v>
      </c>
      <c r="BS885" t="s">
        <v>133</v>
      </c>
      <c r="BT885">
        <v>0</v>
      </c>
      <c r="BU885" t="s">
        <v>109</v>
      </c>
      <c r="BV885">
        <f>IF(fun[[#This Row],[FireplaceQu]]="Ex",5,IF(fun[[#This Row],[FireplaceQu]]="Gd",4,IF(fun[[#This Row],[FireplaceQu]]="TA",3,IF(fun[[#This Row],[FireplaceQu]]="Fa",2,0))))</f>
        <v>0</v>
      </c>
      <c r="BW885" t="s">
        <v>153</v>
      </c>
      <c r="BX885">
        <v>1997</v>
      </c>
      <c r="BY885" t="s">
        <v>128</v>
      </c>
      <c r="BZ885">
        <v>1</v>
      </c>
      <c r="CA885">
        <v>440</v>
      </c>
      <c r="CB885" t="s">
        <v>124</v>
      </c>
      <c r="CC885">
        <f>IF(fun[[#This Row],[GarageQual]]="Ex",5,IF(fun[[#This Row],[GarageQual]]="Gd",4,IF(fun[[#This Row],[GarageQual]]="TA",3,IF(fun[[#This Row],[GarageQual]]="Fa",2,IF(fun[[#This Row],[GarageQual]]="Po",1,0)))))</f>
        <v>3</v>
      </c>
      <c r="CD885" t="s">
        <v>123</v>
      </c>
      <c r="CE885">
        <f>IF(fun[[#This Row],[GarageCond]]="Ex",5,IF(fun[[#This Row],[GarageCond]]="Gd",4,IF(fun[[#This Row],[GarageCond]]="TA",3,IF(fun[[#This Row],[GarageCond]]="Fa",2,IF(fun[[#This Row],[GarageCond]]="Po",1,0)))))</f>
        <v>4</v>
      </c>
      <c r="CF885" t="s">
        <v>131</v>
      </c>
      <c r="CG885">
        <v>0</v>
      </c>
      <c r="CH885">
        <v>188</v>
      </c>
      <c r="CI885">
        <v>0</v>
      </c>
      <c r="CJ885">
        <v>0</v>
      </c>
      <c r="CK885">
        <v>0</v>
      </c>
      <c r="CL885">
        <f>(0.5*fun[[#This Row],[WoodDeckSF]])+fun[[#This Row],[OpenPorchSF]]+(2*fun[[#This Row],[EnclosedPorch]])+(1.5*fun[[#This Row],[3SsnPorch]])+fun[[#This Row],[ScreenPorch]]</f>
        <v>188</v>
      </c>
      <c r="CM885">
        <v>0</v>
      </c>
      <c r="CN885" t="s">
        <v>109</v>
      </c>
      <c r="CO885">
        <f>IF(fun[[#This Row],[PoolQC]]="Ex",5,IF(fun[[#This Row],[PoolQC]]="Gd",4,IF(fun[[#This Row],[PoolQC]]="TA",3,IF(fun[[#This Row],[PoolQC]]="Fa",2,IF(fun[[#This Row],[PoolQC]]="Po",1,0)))))</f>
        <v>0</v>
      </c>
      <c r="CP885" t="s">
        <v>109</v>
      </c>
      <c r="CQ885" t="s">
        <v>109</v>
      </c>
      <c r="CR885">
        <v>0</v>
      </c>
      <c r="CS885">
        <v>3</v>
      </c>
      <c r="CT885">
        <v>2006</v>
      </c>
      <c r="CU885" t="s">
        <v>136</v>
      </c>
      <c r="CV885" t="s">
        <v>137</v>
      </c>
      <c r="CW885">
        <f>COUNTIF(fun[[#This Row],[Id]:[SaleCondition]],0)</f>
        <v>18</v>
      </c>
      <c r="CX885">
        <f>COUNTIF(fun[[#This Row],[Id]:[SaleCondition]],"NA")</f>
        <v>5</v>
      </c>
      <c r="CY88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885">
        <f>fun[NUM_ExCond]+fun[NUM_BsmtCond]+fun[NUM_GarCond]</f>
        <v>9</v>
      </c>
      <c r="DA8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65</v>
      </c>
      <c r="DB8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43</v>
      </c>
      <c r="DC885">
        <v>118500</v>
      </c>
    </row>
    <row r="886" spans="1:107" x14ac:dyDescent="0.25">
      <c r="A886">
        <v>885</v>
      </c>
      <c r="B886">
        <v>20</v>
      </c>
      <c r="C886" t="s">
        <v>107</v>
      </c>
      <c r="D886">
        <f>IF(fun[[#This Row],[MSZoning]]="RL",1,0)</f>
        <v>1</v>
      </c>
      <c r="E886">
        <f>IF(fun[[#This Row],[rl]]="RM",1,0)</f>
        <v>0</v>
      </c>
      <c r="F886">
        <f>IF(fun[[#This Row],[rm]]="RH",1,0)</f>
        <v>0</v>
      </c>
      <c r="G886">
        <f>IF(fun[[#This Row],[rh]]="C (all)",1,0)</f>
        <v>0</v>
      </c>
      <c r="H886">
        <v>65</v>
      </c>
      <c r="I886">
        <f>IF(fun[[#This Row],[LotFrontage]]="NA",0,fun[[#This Row],[LotFrontage]])</f>
        <v>65</v>
      </c>
      <c r="J886">
        <v>7150</v>
      </c>
      <c r="K886" t="s">
        <v>108</v>
      </c>
      <c r="L886" t="s">
        <v>109</v>
      </c>
      <c r="M886" t="s">
        <v>110</v>
      </c>
      <c r="N886" t="s">
        <v>111</v>
      </c>
      <c r="O886" t="s">
        <v>112</v>
      </c>
      <c r="P886" t="s">
        <v>113</v>
      </c>
      <c r="Q886" t="s">
        <v>114</v>
      </c>
      <c r="R886" t="s">
        <v>188</v>
      </c>
      <c r="S886" t="s">
        <v>116</v>
      </c>
      <c r="T886" t="s">
        <v>116</v>
      </c>
      <c r="U886" t="s">
        <v>117</v>
      </c>
      <c r="V886" t="s">
        <v>141</v>
      </c>
      <c r="W886">
        <v>5</v>
      </c>
      <c r="X886">
        <v>5</v>
      </c>
      <c r="Y886">
        <v>1967</v>
      </c>
      <c r="Z886">
        <v>1967</v>
      </c>
      <c r="AA886" t="s">
        <v>119</v>
      </c>
      <c r="AB886" t="s">
        <v>120</v>
      </c>
      <c r="AC886" t="s">
        <v>166</v>
      </c>
      <c r="AD886" t="s">
        <v>166</v>
      </c>
      <c r="AE886" t="s">
        <v>122</v>
      </c>
      <c r="AF886">
        <v>60</v>
      </c>
      <c r="AG886" t="s">
        <v>124</v>
      </c>
      <c r="AH886">
        <f>IF(fun[[#This Row],[ExterQual]]="Ex",5,IF(fun[[#This Row],[ExterQual]]="Gd",4,IF(fun[[#This Row],[ExterQual]]="TA",3,IF(fun[[#This Row],[ExterQual]]="Fa",2,1))))</f>
        <v>3</v>
      </c>
      <c r="AI886" t="s">
        <v>124</v>
      </c>
      <c r="AJ886">
        <f>IF(fun[[#This Row],[ExterCond]]="Ex",5,IF(fun[[#This Row],[ExterCond]]="Gd",4,IF(fun[[#This Row],[ExterCond]]="TA",3,IF(fun[[#This Row],[ExterCond]]="Fa",2,1))))</f>
        <v>3</v>
      </c>
      <c r="AK886" t="s">
        <v>144</v>
      </c>
      <c r="AL886" t="s">
        <v>124</v>
      </c>
      <c r="AM886">
        <f>IF(fun[[#This Row],[BsmtQual]]="Ex",5,IF(fun[[#This Row],[BsmtQual]]="Gd",4,IF(fun[[#This Row],[BsmtQual]]="TA",3,IF(fun[[#This Row],[BsmtQual]]="Fa",2,IF(fun[[#This Row],[BsmtQual]]="Po",1,0)))))</f>
        <v>3</v>
      </c>
      <c r="AN886" t="s">
        <v>124</v>
      </c>
      <c r="AO886">
        <f>IF(fun[[#This Row],[BsmtCond]]="Ex",5,IF(fun[[#This Row],[BsmtCond]]="Gd",4,IF(fun[[#This Row],[BsmtCond]]="TA",3,IF(fun[[#This Row],[BsmtCond]]="Fa",2,IF(fun[[#This Row],[BsmtCond]]="Po",1,0)))))</f>
        <v>3</v>
      </c>
      <c r="AP886" t="s">
        <v>126</v>
      </c>
      <c r="AQ886">
        <f>IF(fun[[#This Row],[BsmtExposure]]="Gd",3,IF(fun[[#This Row],[BsmtExposure]]="Av",2,IF(fun[[#This Row],[BsmtExposure]]="Mn",1,0)))</f>
        <v>0</v>
      </c>
      <c r="AR886" t="s">
        <v>167</v>
      </c>
      <c r="AS886">
        <v>432</v>
      </c>
      <c r="AT886" t="s">
        <v>128</v>
      </c>
      <c r="AU886">
        <v>0</v>
      </c>
      <c r="AV886">
        <v>460</v>
      </c>
      <c r="AW886">
        <v>892</v>
      </c>
      <c r="AX886" t="s">
        <v>129</v>
      </c>
      <c r="AY886" t="s">
        <v>124</v>
      </c>
      <c r="AZ886">
        <f>IF(fun[[#This Row],[HeatingQC]]="Ex",5,IF(fun[[#This Row],[HeatingQC]]="Gd",4,IF(fun[[#This Row],[HeatingQC]]="TA",3,IF(fun[[#This Row],[HeatingQC]]="Fa",2,IF(fun[[#This Row],[HeatingQC]]="Po",1,0)))))</f>
        <v>3</v>
      </c>
      <c r="BA886" t="s">
        <v>131</v>
      </c>
      <c r="BB886" t="s">
        <v>132</v>
      </c>
      <c r="BC886">
        <v>892</v>
      </c>
      <c r="BD886">
        <v>0</v>
      </c>
      <c r="BE886">
        <v>0</v>
      </c>
      <c r="BF886">
        <v>892</v>
      </c>
      <c r="BG886">
        <f>LOG(fun[[#This Row],[GrLivArea]])</f>
        <v>2.9503648543761232</v>
      </c>
      <c r="BH886">
        <v>0</v>
      </c>
      <c r="BI886">
        <v>0</v>
      </c>
      <c r="BJ886">
        <f>fun[[#This Row],[BsmtFullBath]]+(0.5*fun[[#This Row],[BsmtHalfBath]])</f>
        <v>0</v>
      </c>
      <c r="BK886">
        <v>1</v>
      </c>
      <c r="BL886">
        <v>0</v>
      </c>
      <c r="BM886">
        <f>fun[[#This Row],[HalfBath]]+fun[[#This Row],[TOTBaseBath]]+fun[[#This Row],[FullBath]]</f>
        <v>1</v>
      </c>
      <c r="BN886">
        <v>3</v>
      </c>
      <c r="BO886">
        <v>1</v>
      </c>
      <c r="BP886" t="s">
        <v>124</v>
      </c>
      <c r="BQ886">
        <f>IF(fun[[#This Row],[KitchenQual]]="Ex",5,IF(fun[[#This Row],[KitchenQual]]="Gd",4,IF(fun[[#This Row],[KitchenQual]]="TA",3,IF(fun[[#This Row],[KitchenQual]]="Fa",2,0))))</f>
        <v>3</v>
      </c>
      <c r="BR886">
        <v>5</v>
      </c>
      <c r="BS886" t="s">
        <v>133</v>
      </c>
      <c r="BT886">
        <v>0</v>
      </c>
      <c r="BU886" t="s">
        <v>109</v>
      </c>
      <c r="BV886">
        <f>IF(fun[[#This Row],[FireplaceQu]]="Ex",5,IF(fun[[#This Row],[FireplaceQu]]="Gd",4,IF(fun[[#This Row],[FireplaceQu]]="TA",3,IF(fun[[#This Row],[FireplaceQu]]="Fa",2,0))))</f>
        <v>0</v>
      </c>
      <c r="BW886" t="s">
        <v>134</v>
      </c>
      <c r="BX886">
        <v>1967</v>
      </c>
      <c r="BY886" t="s">
        <v>135</v>
      </c>
      <c r="BZ886">
        <v>1</v>
      </c>
      <c r="CA886">
        <v>288</v>
      </c>
      <c r="CB886" t="s">
        <v>124</v>
      </c>
      <c r="CC886">
        <f>IF(fun[[#This Row],[GarageQual]]="Ex",5,IF(fun[[#This Row],[GarageQual]]="Gd",4,IF(fun[[#This Row],[GarageQual]]="TA",3,IF(fun[[#This Row],[GarageQual]]="Fa",2,IF(fun[[#This Row],[GarageQual]]="Po",1,0)))))</f>
        <v>3</v>
      </c>
      <c r="CD886" t="s">
        <v>124</v>
      </c>
      <c r="CE886">
        <f>IF(fun[[#This Row],[GarageCond]]="Ex",5,IF(fun[[#This Row],[GarageCond]]="Gd",4,IF(fun[[#This Row],[GarageCond]]="TA",3,IF(fun[[#This Row],[GarageCond]]="Fa",2,IF(fun[[#This Row],[GarageCond]]="Po",1,0)))))</f>
        <v>3</v>
      </c>
      <c r="CF886" t="s">
        <v>131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f>(0.5*fun[[#This Row],[WoodDeckSF]])+fun[[#This Row],[OpenPorchSF]]+(2*fun[[#This Row],[EnclosedPorch]])+(1.5*fun[[#This Row],[3SsnPorch]])+fun[[#This Row],[ScreenPorch]]</f>
        <v>0</v>
      </c>
      <c r="CM886">
        <v>0</v>
      </c>
      <c r="CN886" t="s">
        <v>109</v>
      </c>
      <c r="CO886">
        <f>IF(fun[[#This Row],[PoolQC]]="Ex",5,IF(fun[[#This Row],[PoolQC]]="Gd",4,IF(fun[[#This Row],[PoolQC]]="TA",3,IF(fun[[#This Row],[PoolQC]]="Fa",2,IF(fun[[#This Row],[PoolQC]]="Po",1,0)))))</f>
        <v>0</v>
      </c>
      <c r="CP886" t="s">
        <v>189</v>
      </c>
      <c r="CQ886" t="s">
        <v>109</v>
      </c>
      <c r="CR886">
        <v>0</v>
      </c>
      <c r="CS886">
        <v>7</v>
      </c>
      <c r="CT886">
        <v>2009</v>
      </c>
      <c r="CU886" t="s">
        <v>136</v>
      </c>
      <c r="CV886" t="s">
        <v>137</v>
      </c>
      <c r="CW886">
        <f>COUNTIF(fun[[#This Row],[Id]:[SaleCondition]],0)</f>
        <v>22</v>
      </c>
      <c r="CX886">
        <f>COUNTIF(fun[[#This Row],[Id]:[SaleCondition]],"NA")</f>
        <v>4</v>
      </c>
      <c r="CY88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886">
        <f>fun[NUM_ExCond]+fun[NUM_BsmtCond]+fun[NUM_GarCond]</f>
        <v>9</v>
      </c>
      <c r="DA8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8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886">
        <v>100000</v>
      </c>
    </row>
    <row r="887" spans="1:107" x14ac:dyDescent="0.25">
      <c r="A887">
        <v>886</v>
      </c>
      <c r="B887">
        <v>120</v>
      </c>
      <c r="C887" t="s">
        <v>218</v>
      </c>
      <c r="D887">
        <f>IF(fun[[#This Row],[MSZoning]]="RL",1,0)</f>
        <v>0</v>
      </c>
      <c r="E887">
        <f>IF(fun[[#This Row],[rl]]="RM",1,0)</f>
        <v>0</v>
      </c>
      <c r="F887">
        <f>IF(fun[[#This Row],[rm]]="RH",1,0)</f>
        <v>0</v>
      </c>
      <c r="G887">
        <f>IF(fun[[#This Row],[rh]]="C (all)",1,0)</f>
        <v>0</v>
      </c>
      <c r="H887">
        <v>50</v>
      </c>
      <c r="I887">
        <f>IF(fun[[#This Row],[LotFrontage]]="NA",0,fun[[#This Row],[LotFrontage]])</f>
        <v>50</v>
      </c>
      <c r="J887">
        <v>5119</v>
      </c>
      <c r="K887" t="s">
        <v>108</v>
      </c>
      <c r="L887" t="s">
        <v>109</v>
      </c>
      <c r="M887" t="s">
        <v>146</v>
      </c>
      <c r="N887" t="s">
        <v>111</v>
      </c>
      <c r="O887" t="s">
        <v>112</v>
      </c>
      <c r="P887" t="s">
        <v>192</v>
      </c>
      <c r="Q887" t="s">
        <v>114</v>
      </c>
      <c r="R887" t="s">
        <v>162</v>
      </c>
      <c r="S887" t="s">
        <v>116</v>
      </c>
      <c r="T887" t="s">
        <v>116</v>
      </c>
      <c r="U887" t="s">
        <v>205</v>
      </c>
      <c r="V887" t="s">
        <v>141</v>
      </c>
      <c r="W887">
        <v>9</v>
      </c>
      <c r="X887">
        <v>5</v>
      </c>
      <c r="Y887">
        <v>1999</v>
      </c>
      <c r="Z887">
        <v>2000</v>
      </c>
      <c r="AA887" t="s">
        <v>119</v>
      </c>
      <c r="AB887" t="s">
        <v>120</v>
      </c>
      <c r="AC887" t="s">
        <v>142</v>
      </c>
      <c r="AD887" t="s">
        <v>142</v>
      </c>
      <c r="AE887" t="s">
        <v>122</v>
      </c>
      <c r="AF887">
        <v>60</v>
      </c>
      <c r="AG887" t="s">
        <v>123</v>
      </c>
      <c r="AH887">
        <f>IF(fun[[#This Row],[ExterQual]]="Ex",5,IF(fun[[#This Row],[ExterQual]]="Gd",4,IF(fun[[#This Row],[ExterQual]]="TA",3,IF(fun[[#This Row],[ExterQual]]="Fa",2,1))))</f>
        <v>4</v>
      </c>
      <c r="AI887" t="s">
        <v>124</v>
      </c>
      <c r="AJ887">
        <f>IF(fun[[#This Row],[ExterCond]]="Ex",5,IF(fun[[#This Row],[ExterCond]]="Gd",4,IF(fun[[#This Row],[ExterCond]]="TA",3,IF(fun[[#This Row],[ExterCond]]="Fa",2,1))))</f>
        <v>3</v>
      </c>
      <c r="AK887" t="s">
        <v>125</v>
      </c>
      <c r="AL887" t="s">
        <v>130</v>
      </c>
      <c r="AM887">
        <f>IF(fun[[#This Row],[BsmtQual]]="Ex",5,IF(fun[[#This Row],[BsmtQual]]="Gd",4,IF(fun[[#This Row],[BsmtQual]]="TA",3,IF(fun[[#This Row],[BsmtQual]]="Fa",2,IF(fun[[#This Row],[BsmtQual]]="Po",1,0)))))</f>
        <v>5</v>
      </c>
      <c r="AN887" t="s">
        <v>124</v>
      </c>
      <c r="AO887">
        <f>IF(fun[[#This Row],[BsmtCond]]="Ex",5,IF(fun[[#This Row],[BsmtCond]]="Gd",4,IF(fun[[#This Row],[BsmtCond]]="TA",3,IF(fun[[#This Row],[BsmtCond]]="Fa",2,IF(fun[[#This Row],[BsmtCond]]="Po",1,0)))))</f>
        <v>3</v>
      </c>
      <c r="AP887" t="s">
        <v>156</v>
      </c>
      <c r="AQ887">
        <f>IF(fun[[#This Row],[BsmtExposure]]="Gd",3,IF(fun[[#This Row],[BsmtExposure]]="Av",2,IF(fun[[#This Row],[BsmtExposure]]="Mn",1,0)))</f>
        <v>2</v>
      </c>
      <c r="AR887" t="s">
        <v>127</v>
      </c>
      <c r="AS887">
        <v>1238</v>
      </c>
      <c r="AT887" t="s">
        <v>128</v>
      </c>
      <c r="AU887">
        <v>0</v>
      </c>
      <c r="AV887">
        <v>460</v>
      </c>
      <c r="AW887">
        <v>1698</v>
      </c>
      <c r="AX887" t="s">
        <v>129</v>
      </c>
      <c r="AY887" t="s">
        <v>130</v>
      </c>
      <c r="AZ887">
        <f>IF(fun[[#This Row],[HeatingQC]]="Ex",5,IF(fun[[#This Row],[HeatingQC]]="Gd",4,IF(fun[[#This Row],[HeatingQC]]="TA",3,IF(fun[[#This Row],[HeatingQC]]="Fa",2,IF(fun[[#This Row],[HeatingQC]]="Po",1,0)))))</f>
        <v>5</v>
      </c>
      <c r="BA887" t="s">
        <v>131</v>
      </c>
      <c r="BB887" t="s">
        <v>132</v>
      </c>
      <c r="BC887">
        <v>1709</v>
      </c>
      <c r="BD887">
        <v>0</v>
      </c>
      <c r="BE887">
        <v>0</v>
      </c>
      <c r="BF887">
        <v>1709</v>
      </c>
      <c r="BG887">
        <f>LOG(fun[[#This Row],[GrLivArea]])</f>
        <v>3.2327420627207371</v>
      </c>
      <c r="BH887">
        <v>1</v>
      </c>
      <c r="BI887">
        <v>0</v>
      </c>
      <c r="BJ887">
        <f>fun[[#This Row],[BsmtFullBath]]+(0.5*fun[[#This Row],[BsmtHalfBath]])</f>
        <v>1</v>
      </c>
      <c r="BK887">
        <v>2</v>
      </c>
      <c r="BL887">
        <v>0</v>
      </c>
      <c r="BM887">
        <f>fun[[#This Row],[HalfBath]]+fun[[#This Row],[TOTBaseBath]]+fun[[#This Row],[FullBath]]</f>
        <v>3</v>
      </c>
      <c r="BN887">
        <v>2</v>
      </c>
      <c r="BO887">
        <v>1</v>
      </c>
      <c r="BP887" t="s">
        <v>123</v>
      </c>
      <c r="BQ887">
        <f>IF(fun[[#This Row],[KitchenQual]]="Ex",5,IF(fun[[#This Row],[KitchenQual]]="Gd",4,IF(fun[[#This Row],[KitchenQual]]="TA",3,IF(fun[[#This Row],[KitchenQual]]="Fa",2,0))))</f>
        <v>4</v>
      </c>
      <c r="BR887">
        <v>5</v>
      </c>
      <c r="BS887" t="s">
        <v>133</v>
      </c>
      <c r="BT887">
        <v>1</v>
      </c>
      <c r="BU887" t="s">
        <v>124</v>
      </c>
      <c r="BV887">
        <f>IF(fun[[#This Row],[FireplaceQu]]="Ex",5,IF(fun[[#This Row],[FireplaceQu]]="Gd",4,IF(fun[[#This Row],[FireplaceQu]]="TA",3,IF(fun[[#This Row],[FireplaceQu]]="Fa",2,0))))</f>
        <v>3</v>
      </c>
      <c r="BW887" t="s">
        <v>134</v>
      </c>
      <c r="BX887">
        <v>1999</v>
      </c>
      <c r="BY887" t="s">
        <v>183</v>
      </c>
      <c r="BZ887">
        <v>2</v>
      </c>
      <c r="CA887">
        <v>506</v>
      </c>
      <c r="CB887" t="s">
        <v>124</v>
      </c>
      <c r="CC887">
        <f>IF(fun[[#This Row],[GarageQual]]="Ex",5,IF(fun[[#This Row],[GarageQual]]="Gd",4,IF(fun[[#This Row],[GarageQual]]="TA",3,IF(fun[[#This Row],[GarageQual]]="Fa",2,IF(fun[[#This Row],[GarageQual]]="Po",1,0)))))</f>
        <v>3</v>
      </c>
      <c r="CD887" t="s">
        <v>124</v>
      </c>
      <c r="CE887">
        <f>IF(fun[[#This Row],[GarageCond]]="Ex",5,IF(fun[[#This Row],[GarageCond]]="Gd",4,IF(fun[[#This Row],[GarageCond]]="TA",3,IF(fun[[#This Row],[GarageCond]]="Fa",2,IF(fun[[#This Row],[GarageCond]]="Po",1,0)))))</f>
        <v>3</v>
      </c>
      <c r="CF887" t="s">
        <v>131</v>
      </c>
      <c r="CG887">
        <v>97</v>
      </c>
      <c r="CH887">
        <v>65</v>
      </c>
      <c r="CI887">
        <v>0</v>
      </c>
      <c r="CJ887">
        <v>0</v>
      </c>
      <c r="CK887">
        <v>0</v>
      </c>
      <c r="CL887">
        <f>(0.5*fun[[#This Row],[WoodDeckSF]])+fun[[#This Row],[OpenPorchSF]]+(2*fun[[#This Row],[EnclosedPorch]])+(1.5*fun[[#This Row],[3SsnPorch]])+fun[[#This Row],[ScreenPorch]]</f>
        <v>113.5</v>
      </c>
      <c r="CM887">
        <v>0</v>
      </c>
      <c r="CN887" t="s">
        <v>109</v>
      </c>
      <c r="CO887">
        <f>IF(fun[[#This Row],[PoolQC]]="Ex",5,IF(fun[[#This Row],[PoolQC]]="Gd",4,IF(fun[[#This Row],[PoolQC]]="TA",3,IF(fun[[#This Row],[PoolQC]]="Fa",2,IF(fun[[#This Row],[PoolQC]]="Po",1,0)))))</f>
        <v>0</v>
      </c>
      <c r="CP887" t="s">
        <v>109</v>
      </c>
      <c r="CQ887" t="s">
        <v>109</v>
      </c>
      <c r="CR887">
        <v>0</v>
      </c>
      <c r="CS887">
        <v>1</v>
      </c>
      <c r="CT887">
        <v>2008</v>
      </c>
      <c r="CU887" t="s">
        <v>256</v>
      </c>
      <c r="CV887" t="s">
        <v>154</v>
      </c>
      <c r="CW887">
        <f>COUNTIF(fun[[#This Row],[Id]:[SaleCondition]],0)</f>
        <v>15</v>
      </c>
      <c r="CX887">
        <f>COUNTIF(fun[[#This Row],[Id]:[SaleCondition]],"NA")</f>
        <v>4</v>
      </c>
      <c r="CY887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887">
        <f>fun[NUM_ExCond]+fun[NUM_BsmtCond]+fun[NUM_GarCond]</f>
        <v>9</v>
      </c>
      <c r="DA8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8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80.5</v>
      </c>
      <c r="DC887">
        <v>328900</v>
      </c>
    </row>
    <row r="888" spans="1:107" x14ac:dyDescent="0.25">
      <c r="A888">
        <v>887</v>
      </c>
      <c r="B888">
        <v>90</v>
      </c>
      <c r="C888" t="s">
        <v>107</v>
      </c>
      <c r="D888">
        <f>IF(fun[[#This Row],[MSZoning]]="RL",1,0)</f>
        <v>1</v>
      </c>
      <c r="E888">
        <f>IF(fun[[#This Row],[rl]]="RM",1,0)</f>
        <v>0</v>
      </c>
      <c r="F888">
        <f>IF(fun[[#This Row],[rm]]="RH",1,0)</f>
        <v>0</v>
      </c>
      <c r="G888">
        <f>IF(fun[[#This Row],[rh]]="C (all)",1,0)</f>
        <v>0</v>
      </c>
      <c r="H888">
        <v>70</v>
      </c>
      <c r="I888">
        <f>IF(fun[[#This Row],[LotFrontage]]="NA",0,fun[[#This Row],[LotFrontage]])</f>
        <v>70</v>
      </c>
      <c r="J888">
        <v>8393</v>
      </c>
      <c r="K888" t="s">
        <v>108</v>
      </c>
      <c r="L888" t="s">
        <v>109</v>
      </c>
      <c r="M888" t="s">
        <v>110</v>
      </c>
      <c r="N888" t="s">
        <v>111</v>
      </c>
      <c r="O888" t="s">
        <v>112</v>
      </c>
      <c r="P888" t="s">
        <v>148</v>
      </c>
      <c r="Q888" t="s">
        <v>114</v>
      </c>
      <c r="R888" t="s">
        <v>188</v>
      </c>
      <c r="S888" t="s">
        <v>116</v>
      </c>
      <c r="T888" t="s">
        <v>116</v>
      </c>
      <c r="U888" t="s">
        <v>193</v>
      </c>
      <c r="V888" t="s">
        <v>141</v>
      </c>
      <c r="W888">
        <v>5</v>
      </c>
      <c r="X888">
        <v>5</v>
      </c>
      <c r="Y888">
        <v>1959</v>
      </c>
      <c r="Z888">
        <v>2005</v>
      </c>
      <c r="AA888" t="s">
        <v>119</v>
      </c>
      <c r="AB888" t="s">
        <v>120</v>
      </c>
      <c r="AC888" t="s">
        <v>142</v>
      </c>
      <c r="AD888" t="s">
        <v>142</v>
      </c>
      <c r="AE888" t="s">
        <v>122</v>
      </c>
      <c r="AF888">
        <v>122</v>
      </c>
      <c r="AG888" t="s">
        <v>124</v>
      </c>
      <c r="AH888">
        <f>IF(fun[[#This Row],[ExterQual]]="Ex",5,IF(fun[[#This Row],[ExterQual]]="Gd",4,IF(fun[[#This Row],[ExterQual]]="TA",3,IF(fun[[#This Row],[ExterQual]]="Fa",2,1))))</f>
        <v>3</v>
      </c>
      <c r="AI888" t="s">
        <v>124</v>
      </c>
      <c r="AJ888">
        <f>IF(fun[[#This Row],[ExterCond]]="Ex",5,IF(fun[[#This Row],[ExterCond]]="Gd",4,IF(fun[[#This Row],[ExterCond]]="TA",3,IF(fun[[#This Row],[ExterCond]]="Fa",2,1))))</f>
        <v>3</v>
      </c>
      <c r="AK888" t="s">
        <v>144</v>
      </c>
      <c r="AL888" t="s">
        <v>124</v>
      </c>
      <c r="AM888">
        <f>IF(fun[[#This Row],[BsmtQual]]="Ex",5,IF(fun[[#This Row],[BsmtQual]]="Gd",4,IF(fun[[#This Row],[BsmtQual]]="TA",3,IF(fun[[#This Row],[BsmtQual]]="Fa",2,IF(fun[[#This Row],[BsmtQual]]="Po",1,0)))))</f>
        <v>3</v>
      </c>
      <c r="AN888" t="s">
        <v>124</v>
      </c>
      <c r="AO888">
        <f>IF(fun[[#This Row],[BsmtCond]]="Ex",5,IF(fun[[#This Row],[BsmtCond]]="Gd",4,IF(fun[[#This Row],[BsmtCond]]="TA",3,IF(fun[[#This Row],[BsmtCond]]="Fa",2,IF(fun[[#This Row],[BsmtCond]]="Po",1,0)))))</f>
        <v>3</v>
      </c>
      <c r="AP888" t="s">
        <v>126</v>
      </c>
      <c r="AQ888">
        <f>IF(fun[[#This Row],[BsmtExposure]]="Gd",3,IF(fun[[#This Row],[BsmtExposure]]="Av",2,IF(fun[[#This Row],[BsmtExposure]]="Mn",1,0)))</f>
        <v>0</v>
      </c>
      <c r="AR888" t="s">
        <v>198</v>
      </c>
      <c r="AS888">
        <v>528</v>
      </c>
      <c r="AT888" t="s">
        <v>128</v>
      </c>
      <c r="AU888">
        <v>0</v>
      </c>
      <c r="AV888">
        <v>1098</v>
      </c>
      <c r="AW888">
        <v>1626</v>
      </c>
      <c r="AX888" t="s">
        <v>129</v>
      </c>
      <c r="AY888" t="s">
        <v>130</v>
      </c>
      <c r="AZ888">
        <f>IF(fun[[#This Row],[HeatingQC]]="Ex",5,IF(fun[[#This Row],[HeatingQC]]="Gd",4,IF(fun[[#This Row],[HeatingQC]]="TA",3,IF(fun[[#This Row],[HeatingQC]]="Fa",2,IF(fun[[#This Row],[HeatingQC]]="Po",1,0)))))</f>
        <v>5</v>
      </c>
      <c r="BA888" t="s">
        <v>131</v>
      </c>
      <c r="BB888" t="s">
        <v>132</v>
      </c>
      <c r="BC888">
        <v>1712</v>
      </c>
      <c r="BD888">
        <v>0</v>
      </c>
      <c r="BE888">
        <v>0</v>
      </c>
      <c r="BF888">
        <v>1712</v>
      </c>
      <c r="BG888">
        <f>LOG(fun[[#This Row],[GrLivArea]])</f>
        <v>3.2335037603411343</v>
      </c>
      <c r="BH888">
        <v>0</v>
      </c>
      <c r="BI888">
        <v>0</v>
      </c>
      <c r="BJ888">
        <f>fun[[#This Row],[BsmtFullBath]]+(0.5*fun[[#This Row],[BsmtHalfBath]])</f>
        <v>0</v>
      </c>
      <c r="BK888">
        <v>2</v>
      </c>
      <c r="BL888">
        <v>0</v>
      </c>
      <c r="BM888">
        <f>fun[[#This Row],[HalfBath]]+fun[[#This Row],[TOTBaseBath]]+fun[[#This Row],[FullBath]]</f>
        <v>2</v>
      </c>
      <c r="BN888">
        <v>4</v>
      </c>
      <c r="BO888">
        <v>2</v>
      </c>
      <c r="BP888" t="s">
        <v>124</v>
      </c>
      <c r="BQ888">
        <f>IF(fun[[#This Row],[KitchenQual]]="Ex",5,IF(fun[[#This Row],[KitchenQual]]="Gd",4,IF(fun[[#This Row],[KitchenQual]]="TA",3,IF(fun[[#This Row],[KitchenQual]]="Fa",2,0))))</f>
        <v>3</v>
      </c>
      <c r="BR888">
        <v>8</v>
      </c>
      <c r="BS888" t="s">
        <v>133</v>
      </c>
      <c r="BT888">
        <v>0</v>
      </c>
      <c r="BU888" t="s">
        <v>109</v>
      </c>
      <c r="BV888">
        <f>IF(fun[[#This Row],[FireplaceQu]]="Ex",5,IF(fun[[#This Row],[FireplaceQu]]="Gd",4,IF(fun[[#This Row],[FireplaceQu]]="TA",3,IF(fun[[#This Row],[FireplaceQu]]="Fa",2,0))))</f>
        <v>0</v>
      </c>
      <c r="BW888" t="s">
        <v>134</v>
      </c>
      <c r="BX888">
        <v>2005</v>
      </c>
      <c r="BY888" t="s">
        <v>183</v>
      </c>
      <c r="BZ888">
        <v>2</v>
      </c>
      <c r="CA888">
        <v>588</v>
      </c>
      <c r="CB888" t="s">
        <v>124</v>
      </c>
      <c r="CC888">
        <f>IF(fun[[#This Row],[GarageQual]]="Ex",5,IF(fun[[#This Row],[GarageQual]]="Gd",4,IF(fun[[#This Row],[GarageQual]]="TA",3,IF(fun[[#This Row],[GarageQual]]="Fa",2,IF(fun[[#This Row],[GarageQual]]="Po",1,0)))))</f>
        <v>3</v>
      </c>
      <c r="CD888" t="s">
        <v>124</v>
      </c>
      <c r="CE888">
        <f>IF(fun[[#This Row],[GarageCond]]="Ex",5,IF(fun[[#This Row],[GarageCond]]="Gd",4,IF(fun[[#This Row],[GarageCond]]="TA",3,IF(fun[[#This Row],[GarageCond]]="Fa",2,IF(fun[[#This Row],[GarageCond]]="Po",1,0)))))</f>
        <v>3</v>
      </c>
      <c r="CF888" t="s">
        <v>131</v>
      </c>
      <c r="CG888">
        <v>272</v>
      </c>
      <c r="CH888">
        <v>54</v>
      </c>
      <c r="CI888">
        <v>0</v>
      </c>
      <c r="CJ888">
        <v>0</v>
      </c>
      <c r="CK888">
        <v>0</v>
      </c>
      <c r="CL888">
        <f>(0.5*fun[[#This Row],[WoodDeckSF]])+fun[[#This Row],[OpenPorchSF]]+(2*fun[[#This Row],[EnclosedPorch]])+(1.5*fun[[#This Row],[3SsnPorch]])+fun[[#This Row],[ScreenPorch]]</f>
        <v>190</v>
      </c>
      <c r="CM888">
        <v>0</v>
      </c>
      <c r="CN888" t="s">
        <v>109</v>
      </c>
      <c r="CO888">
        <f>IF(fun[[#This Row],[PoolQC]]="Ex",5,IF(fun[[#This Row],[PoolQC]]="Gd",4,IF(fun[[#This Row],[PoolQC]]="TA",3,IF(fun[[#This Row],[PoolQC]]="Fa",2,IF(fun[[#This Row],[PoolQC]]="Po",1,0)))))</f>
        <v>0</v>
      </c>
      <c r="CP888" t="s">
        <v>109</v>
      </c>
      <c r="CQ888" t="s">
        <v>109</v>
      </c>
      <c r="CR888">
        <v>0</v>
      </c>
      <c r="CS888">
        <v>6</v>
      </c>
      <c r="CT888">
        <v>2006</v>
      </c>
      <c r="CU888" t="s">
        <v>136</v>
      </c>
      <c r="CV888" t="s">
        <v>245</v>
      </c>
      <c r="CW888">
        <f>COUNTIF(fun[[#This Row],[Id]:[SaleCondition]],0)</f>
        <v>19</v>
      </c>
      <c r="CX888">
        <f>COUNTIF(fun[[#This Row],[Id]:[SaleCondition]],"NA")</f>
        <v>5</v>
      </c>
      <c r="CY888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888">
        <f>fun[NUM_ExCond]+fun[NUM_BsmtCond]+fun[NUM_GarCond]</f>
        <v>9</v>
      </c>
      <c r="DA8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8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888">
        <v>145000</v>
      </c>
    </row>
    <row r="889" spans="1:107" x14ac:dyDescent="0.25">
      <c r="A889">
        <v>888</v>
      </c>
      <c r="B889">
        <v>50</v>
      </c>
      <c r="C889" t="s">
        <v>107</v>
      </c>
      <c r="D889">
        <f>IF(fun[[#This Row],[MSZoning]]="RL",1,0)</f>
        <v>1</v>
      </c>
      <c r="E889">
        <f>IF(fun[[#This Row],[rl]]="RM",1,0)</f>
        <v>0</v>
      </c>
      <c r="F889">
        <f>IF(fun[[#This Row],[rm]]="RH",1,0)</f>
        <v>0</v>
      </c>
      <c r="G889">
        <f>IF(fun[[#This Row],[rh]]="C (all)",1,0)</f>
        <v>0</v>
      </c>
      <c r="H889">
        <v>59</v>
      </c>
      <c r="I889">
        <f>IF(fun[[#This Row],[LotFrontage]]="NA",0,fun[[#This Row],[LotFrontage]])</f>
        <v>59</v>
      </c>
      <c r="J889">
        <v>16466</v>
      </c>
      <c r="K889" t="s">
        <v>108</v>
      </c>
      <c r="L889" t="s">
        <v>109</v>
      </c>
      <c r="M889" t="s">
        <v>146</v>
      </c>
      <c r="N889" t="s">
        <v>111</v>
      </c>
      <c r="O889" t="s">
        <v>112</v>
      </c>
      <c r="P889" t="s">
        <v>113</v>
      </c>
      <c r="Q889" t="s">
        <v>114</v>
      </c>
      <c r="R889" t="s">
        <v>211</v>
      </c>
      <c r="S889" t="s">
        <v>116</v>
      </c>
      <c r="T889" t="s">
        <v>116</v>
      </c>
      <c r="U889" t="s">
        <v>117</v>
      </c>
      <c r="V889" t="s">
        <v>158</v>
      </c>
      <c r="W889">
        <v>5</v>
      </c>
      <c r="X889">
        <v>7</v>
      </c>
      <c r="Y889">
        <v>1955</v>
      </c>
      <c r="Z889">
        <v>1955</v>
      </c>
      <c r="AA889" t="s">
        <v>119</v>
      </c>
      <c r="AB889" t="s">
        <v>120</v>
      </c>
      <c r="AC889" t="s">
        <v>142</v>
      </c>
      <c r="AD889" t="s">
        <v>142</v>
      </c>
      <c r="AE889" t="s">
        <v>143</v>
      </c>
      <c r="AF889">
        <v>0</v>
      </c>
      <c r="AG889" t="s">
        <v>124</v>
      </c>
      <c r="AH889">
        <f>IF(fun[[#This Row],[ExterQual]]="Ex",5,IF(fun[[#This Row],[ExterQual]]="Gd",4,IF(fun[[#This Row],[ExterQual]]="TA",3,IF(fun[[#This Row],[ExterQual]]="Fa",2,1))))</f>
        <v>3</v>
      </c>
      <c r="AI889" t="s">
        <v>123</v>
      </c>
      <c r="AJ889">
        <f>IF(fun[[#This Row],[ExterCond]]="Ex",5,IF(fun[[#This Row],[ExterCond]]="Gd",4,IF(fun[[#This Row],[ExterCond]]="TA",3,IF(fun[[#This Row],[ExterCond]]="Fa",2,1))))</f>
        <v>4</v>
      </c>
      <c r="AK889" t="s">
        <v>125</v>
      </c>
      <c r="AL889" t="s">
        <v>124</v>
      </c>
      <c r="AM889">
        <f>IF(fun[[#This Row],[BsmtQual]]="Ex",5,IF(fun[[#This Row],[BsmtQual]]="Gd",4,IF(fun[[#This Row],[BsmtQual]]="TA",3,IF(fun[[#This Row],[BsmtQual]]="Fa",2,IF(fun[[#This Row],[BsmtQual]]="Po",1,0)))))</f>
        <v>3</v>
      </c>
      <c r="AN889" t="s">
        <v>124</v>
      </c>
      <c r="AO889">
        <f>IF(fun[[#This Row],[BsmtCond]]="Ex",5,IF(fun[[#This Row],[BsmtCond]]="Gd",4,IF(fun[[#This Row],[BsmtCond]]="TA",3,IF(fun[[#This Row],[BsmtCond]]="Fa",2,IF(fun[[#This Row],[BsmtCond]]="Po",1,0)))))</f>
        <v>3</v>
      </c>
      <c r="AP889" t="s">
        <v>126</v>
      </c>
      <c r="AQ889">
        <f>IF(fun[[#This Row],[BsmtExposure]]="Gd",3,IF(fun[[#This Row],[BsmtExposure]]="Av",2,IF(fun[[#This Row],[BsmtExposure]]="Mn",1,0)))</f>
        <v>0</v>
      </c>
      <c r="AR889" t="s">
        <v>128</v>
      </c>
      <c r="AS889">
        <v>0</v>
      </c>
      <c r="AT889" t="s">
        <v>128</v>
      </c>
      <c r="AU889">
        <v>0</v>
      </c>
      <c r="AV889">
        <v>816</v>
      </c>
      <c r="AW889">
        <v>816</v>
      </c>
      <c r="AX889" t="s">
        <v>129</v>
      </c>
      <c r="AY889" t="s">
        <v>124</v>
      </c>
      <c r="AZ889">
        <f>IF(fun[[#This Row],[HeatingQC]]="Ex",5,IF(fun[[#This Row],[HeatingQC]]="Gd",4,IF(fun[[#This Row],[HeatingQC]]="TA",3,IF(fun[[#This Row],[HeatingQC]]="Fa",2,IF(fun[[#This Row],[HeatingQC]]="Po",1,0)))))</f>
        <v>3</v>
      </c>
      <c r="BA889" t="s">
        <v>131</v>
      </c>
      <c r="BB889" t="s">
        <v>132</v>
      </c>
      <c r="BC889">
        <v>872</v>
      </c>
      <c r="BD889">
        <v>521</v>
      </c>
      <c r="BE889">
        <v>0</v>
      </c>
      <c r="BF889">
        <v>1393</v>
      </c>
      <c r="BG889">
        <f>LOG(fun[[#This Row],[GrLivArea]])</f>
        <v>3.1439511164239633</v>
      </c>
      <c r="BH889">
        <v>0</v>
      </c>
      <c r="BI889">
        <v>0</v>
      </c>
      <c r="BJ889">
        <f>fun[[#This Row],[BsmtFullBath]]+(0.5*fun[[#This Row],[BsmtHalfBath]])</f>
        <v>0</v>
      </c>
      <c r="BK889">
        <v>1</v>
      </c>
      <c r="BL889">
        <v>1</v>
      </c>
      <c r="BM889">
        <f>fun[[#This Row],[HalfBath]]+fun[[#This Row],[TOTBaseBath]]+fun[[#This Row],[FullBath]]</f>
        <v>2</v>
      </c>
      <c r="BN889">
        <v>3</v>
      </c>
      <c r="BO889">
        <v>1</v>
      </c>
      <c r="BP889" t="s">
        <v>124</v>
      </c>
      <c r="BQ889">
        <f>IF(fun[[#This Row],[KitchenQual]]="Ex",5,IF(fun[[#This Row],[KitchenQual]]="Gd",4,IF(fun[[#This Row],[KitchenQual]]="TA",3,IF(fun[[#This Row],[KitchenQual]]="Fa",2,0))))</f>
        <v>3</v>
      </c>
      <c r="BR889">
        <v>8</v>
      </c>
      <c r="BS889" t="s">
        <v>133</v>
      </c>
      <c r="BT889">
        <v>0</v>
      </c>
      <c r="BU889" t="s">
        <v>109</v>
      </c>
      <c r="BV889">
        <f>IF(fun[[#This Row],[FireplaceQu]]="Ex",5,IF(fun[[#This Row],[FireplaceQu]]="Gd",4,IF(fun[[#This Row],[FireplaceQu]]="TA",3,IF(fun[[#This Row],[FireplaceQu]]="Fa",2,0))))</f>
        <v>0</v>
      </c>
      <c r="BW889" t="s">
        <v>134</v>
      </c>
      <c r="BX889">
        <v>1955</v>
      </c>
      <c r="BY889" t="s">
        <v>128</v>
      </c>
      <c r="BZ889">
        <v>1</v>
      </c>
      <c r="CA889">
        <v>300</v>
      </c>
      <c r="CB889" t="s">
        <v>124</v>
      </c>
      <c r="CC889">
        <f>IF(fun[[#This Row],[GarageQual]]="Ex",5,IF(fun[[#This Row],[GarageQual]]="Gd",4,IF(fun[[#This Row],[GarageQual]]="TA",3,IF(fun[[#This Row],[GarageQual]]="Fa",2,IF(fun[[#This Row],[GarageQual]]="Po",1,0)))))</f>
        <v>3</v>
      </c>
      <c r="CD889" t="s">
        <v>124</v>
      </c>
      <c r="CE889">
        <f>IF(fun[[#This Row],[GarageCond]]="Ex",5,IF(fun[[#This Row],[GarageCond]]="Gd",4,IF(fun[[#This Row],[GarageCond]]="TA",3,IF(fun[[#This Row],[GarageCond]]="Fa",2,IF(fun[[#This Row],[GarageCond]]="Po",1,0)))))</f>
        <v>3</v>
      </c>
      <c r="CF889" t="s">
        <v>131</v>
      </c>
      <c r="CG889">
        <v>121</v>
      </c>
      <c r="CH889">
        <v>0</v>
      </c>
      <c r="CI889">
        <v>0</v>
      </c>
      <c r="CJ889">
        <v>0</v>
      </c>
      <c r="CK889">
        <v>265</v>
      </c>
      <c r="CL889">
        <f>(0.5*fun[[#This Row],[WoodDeckSF]])+fun[[#This Row],[OpenPorchSF]]+(2*fun[[#This Row],[EnclosedPorch]])+(1.5*fun[[#This Row],[3SsnPorch]])+fun[[#This Row],[ScreenPorch]]</f>
        <v>325.5</v>
      </c>
      <c r="CM889">
        <v>0</v>
      </c>
      <c r="CN889" t="s">
        <v>109</v>
      </c>
      <c r="CO889">
        <f>IF(fun[[#This Row],[PoolQC]]="Ex",5,IF(fun[[#This Row],[PoolQC]]="Gd",4,IF(fun[[#This Row],[PoolQC]]="TA",3,IF(fun[[#This Row],[PoolQC]]="Fa",2,IF(fun[[#This Row],[PoolQC]]="Po",1,0)))))</f>
        <v>0</v>
      </c>
      <c r="CP889" t="s">
        <v>109</v>
      </c>
      <c r="CQ889" t="s">
        <v>109</v>
      </c>
      <c r="CR889">
        <v>0</v>
      </c>
      <c r="CS889">
        <v>4</v>
      </c>
      <c r="CT889">
        <v>2008</v>
      </c>
      <c r="CU889" t="s">
        <v>136</v>
      </c>
      <c r="CV889" t="s">
        <v>137</v>
      </c>
      <c r="CW889">
        <f>COUNTIF(fun[[#This Row],[Id]:[SaleCondition]],0)</f>
        <v>19</v>
      </c>
      <c r="CX889">
        <f>COUNTIF(fun[[#This Row],[Id]:[SaleCondition]],"NA")</f>
        <v>5</v>
      </c>
      <c r="CY889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889">
        <f>fun[NUM_ExCond]+fun[NUM_BsmtCond]+fun[NUM_GarCond]</f>
        <v>10</v>
      </c>
      <c r="DA8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8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58.25</v>
      </c>
      <c r="DC889">
        <v>135500</v>
      </c>
    </row>
    <row r="890" spans="1:107" x14ac:dyDescent="0.25">
      <c r="A890">
        <v>889</v>
      </c>
      <c r="B890">
        <v>20</v>
      </c>
      <c r="C890" t="s">
        <v>107</v>
      </c>
      <c r="D890">
        <f>IF(fun[[#This Row],[MSZoning]]="RL",1,0)</f>
        <v>1</v>
      </c>
      <c r="E890">
        <f>IF(fun[[#This Row],[rl]]="RM",1,0)</f>
        <v>0</v>
      </c>
      <c r="F890">
        <f>IF(fun[[#This Row],[rm]]="RH",1,0)</f>
        <v>0</v>
      </c>
      <c r="G890">
        <f>IF(fun[[#This Row],[rh]]="C (all)",1,0)</f>
        <v>0</v>
      </c>
      <c r="H890">
        <v>95</v>
      </c>
      <c r="I890">
        <f>IF(fun[[#This Row],[LotFrontage]]="NA",0,fun[[#This Row],[LotFrontage]])</f>
        <v>95</v>
      </c>
      <c r="J890">
        <v>15865</v>
      </c>
      <c r="K890" t="s">
        <v>108</v>
      </c>
      <c r="L890" t="s">
        <v>109</v>
      </c>
      <c r="M890" t="s">
        <v>146</v>
      </c>
      <c r="N890" t="s">
        <v>111</v>
      </c>
      <c r="O890" t="s">
        <v>112</v>
      </c>
      <c r="P890" t="s">
        <v>113</v>
      </c>
      <c r="Q890" t="s">
        <v>220</v>
      </c>
      <c r="R890" t="s">
        <v>188</v>
      </c>
      <c r="S890" t="s">
        <v>116</v>
      </c>
      <c r="T890" t="s">
        <v>116</v>
      </c>
      <c r="U890" t="s">
        <v>117</v>
      </c>
      <c r="V890" t="s">
        <v>141</v>
      </c>
      <c r="W890">
        <v>8</v>
      </c>
      <c r="X890">
        <v>6</v>
      </c>
      <c r="Y890">
        <v>1970</v>
      </c>
      <c r="Z890">
        <v>1970</v>
      </c>
      <c r="AA890" t="s">
        <v>240</v>
      </c>
      <c r="AB890" t="s">
        <v>268</v>
      </c>
      <c r="AC890" t="s">
        <v>150</v>
      </c>
      <c r="AD890" t="s">
        <v>150</v>
      </c>
      <c r="AE890" t="s">
        <v>143</v>
      </c>
      <c r="AF890">
        <v>0</v>
      </c>
      <c r="AG890" t="s">
        <v>123</v>
      </c>
      <c r="AH890">
        <f>IF(fun[[#This Row],[ExterQual]]="Ex",5,IF(fun[[#This Row],[ExterQual]]="Gd",4,IF(fun[[#This Row],[ExterQual]]="TA",3,IF(fun[[#This Row],[ExterQual]]="Fa",2,1))))</f>
        <v>4</v>
      </c>
      <c r="AI890" t="s">
        <v>123</v>
      </c>
      <c r="AJ890">
        <f>IF(fun[[#This Row],[ExterCond]]="Ex",5,IF(fun[[#This Row],[ExterCond]]="Gd",4,IF(fun[[#This Row],[ExterCond]]="TA",3,IF(fun[[#This Row],[ExterCond]]="Fa",2,1))))</f>
        <v>4</v>
      </c>
      <c r="AK890" t="s">
        <v>125</v>
      </c>
      <c r="AL890" t="s">
        <v>124</v>
      </c>
      <c r="AM890">
        <f>IF(fun[[#This Row],[BsmtQual]]="Ex",5,IF(fun[[#This Row],[BsmtQual]]="Gd",4,IF(fun[[#This Row],[BsmtQual]]="TA",3,IF(fun[[#This Row],[BsmtQual]]="Fa",2,IF(fun[[#This Row],[BsmtQual]]="Po",1,0)))))</f>
        <v>3</v>
      </c>
      <c r="AN890" t="s">
        <v>123</v>
      </c>
      <c r="AO890">
        <f>IF(fun[[#This Row],[BsmtCond]]="Ex",5,IF(fun[[#This Row],[BsmtCond]]="Gd",4,IF(fun[[#This Row],[BsmtCond]]="TA",3,IF(fun[[#This Row],[BsmtCond]]="Fa",2,IF(fun[[#This Row],[BsmtCond]]="Po",1,0)))))</f>
        <v>4</v>
      </c>
      <c r="AP890" t="s">
        <v>123</v>
      </c>
      <c r="AQ890">
        <f>IF(fun[[#This Row],[BsmtExposure]]="Gd",3,IF(fun[[#This Row],[BsmtExposure]]="Av",2,IF(fun[[#This Row],[BsmtExposure]]="Mn",1,0)))</f>
        <v>3</v>
      </c>
      <c r="AR890" t="s">
        <v>145</v>
      </c>
      <c r="AS890">
        <v>351</v>
      </c>
      <c r="AT890" t="s">
        <v>179</v>
      </c>
      <c r="AU890">
        <v>823</v>
      </c>
      <c r="AV890">
        <v>1043</v>
      </c>
      <c r="AW890">
        <v>2217</v>
      </c>
      <c r="AX890" t="s">
        <v>129</v>
      </c>
      <c r="AY890" t="s">
        <v>130</v>
      </c>
      <c r="AZ890">
        <f>IF(fun[[#This Row],[HeatingQC]]="Ex",5,IF(fun[[#This Row],[HeatingQC]]="Gd",4,IF(fun[[#This Row],[HeatingQC]]="TA",3,IF(fun[[#This Row],[HeatingQC]]="Fa",2,IF(fun[[#This Row],[HeatingQC]]="Po",1,0)))))</f>
        <v>5</v>
      </c>
      <c r="BA890" t="s">
        <v>131</v>
      </c>
      <c r="BB890" t="s">
        <v>132</v>
      </c>
      <c r="BC890">
        <v>2217</v>
      </c>
      <c r="BD890">
        <v>0</v>
      </c>
      <c r="BE890">
        <v>0</v>
      </c>
      <c r="BF890">
        <v>2217</v>
      </c>
      <c r="BG890">
        <f>LOG(fun[[#This Row],[GrLivArea]])</f>
        <v>3.3457656931144881</v>
      </c>
      <c r="BH890">
        <v>1</v>
      </c>
      <c r="BI890">
        <v>0</v>
      </c>
      <c r="BJ890">
        <f>fun[[#This Row],[BsmtFullBath]]+(0.5*fun[[#This Row],[BsmtHalfBath]])</f>
        <v>1</v>
      </c>
      <c r="BK890">
        <v>2</v>
      </c>
      <c r="BL890">
        <v>0</v>
      </c>
      <c r="BM890">
        <f>fun[[#This Row],[HalfBath]]+fun[[#This Row],[TOTBaseBath]]+fun[[#This Row],[FullBath]]</f>
        <v>3</v>
      </c>
      <c r="BN890">
        <v>4</v>
      </c>
      <c r="BO890">
        <v>1</v>
      </c>
      <c r="BP890" t="s">
        <v>123</v>
      </c>
      <c r="BQ890">
        <f>IF(fun[[#This Row],[KitchenQual]]="Ex",5,IF(fun[[#This Row],[KitchenQual]]="Gd",4,IF(fun[[#This Row],[KitchenQual]]="TA",3,IF(fun[[#This Row],[KitchenQual]]="Fa",2,0))))</f>
        <v>4</v>
      </c>
      <c r="BR890">
        <v>8</v>
      </c>
      <c r="BS890" t="s">
        <v>133</v>
      </c>
      <c r="BT890">
        <v>1</v>
      </c>
      <c r="BU890" t="s">
        <v>124</v>
      </c>
      <c r="BV890">
        <f>IF(fun[[#This Row],[FireplaceQu]]="Ex",5,IF(fun[[#This Row],[FireplaceQu]]="Gd",4,IF(fun[[#This Row],[FireplaceQu]]="TA",3,IF(fun[[#This Row],[FireplaceQu]]="Fa",2,0))))</f>
        <v>3</v>
      </c>
      <c r="BW890" t="s">
        <v>134</v>
      </c>
      <c r="BX890">
        <v>1970</v>
      </c>
      <c r="BY890" t="s">
        <v>128</v>
      </c>
      <c r="BZ890">
        <v>2</v>
      </c>
      <c r="CA890">
        <v>621</v>
      </c>
      <c r="CB890" t="s">
        <v>124</v>
      </c>
      <c r="CC890">
        <f>IF(fun[[#This Row],[GarageQual]]="Ex",5,IF(fun[[#This Row],[GarageQual]]="Gd",4,IF(fun[[#This Row],[GarageQual]]="TA",3,IF(fun[[#This Row],[GarageQual]]="Fa",2,IF(fun[[#This Row],[GarageQual]]="Po",1,0)))))</f>
        <v>3</v>
      </c>
      <c r="CD890" t="s">
        <v>124</v>
      </c>
      <c r="CE890">
        <f>IF(fun[[#This Row],[GarageCond]]="Ex",5,IF(fun[[#This Row],[GarageCond]]="Gd",4,IF(fun[[#This Row],[GarageCond]]="TA",3,IF(fun[[#This Row],[GarageCond]]="Fa",2,IF(fun[[#This Row],[GarageCond]]="Po",1,0)))))</f>
        <v>3</v>
      </c>
      <c r="CF890" t="s">
        <v>131</v>
      </c>
      <c r="CG890">
        <v>81</v>
      </c>
      <c r="CH890">
        <v>207</v>
      </c>
      <c r="CI890">
        <v>0</v>
      </c>
      <c r="CJ890">
        <v>0</v>
      </c>
      <c r="CK890">
        <v>224</v>
      </c>
      <c r="CL890">
        <f>(0.5*fun[[#This Row],[WoodDeckSF]])+fun[[#This Row],[OpenPorchSF]]+(2*fun[[#This Row],[EnclosedPorch]])+(1.5*fun[[#This Row],[3SsnPorch]])+fun[[#This Row],[ScreenPorch]]</f>
        <v>471.5</v>
      </c>
      <c r="CM890">
        <v>0</v>
      </c>
      <c r="CN890" t="s">
        <v>109</v>
      </c>
      <c r="CO890">
        <f>IF(fun[[#This Row],[PoolQC]]="Ex",5,IF(fun[[#This Row],[PoolQC]]="Gd",4,IF(fun[[#This Row],[PoolQC]]="TA",3,IF(fun[[#This Row],[PoolQC]]="Fa",2,IF(fun[[#This Row],[PoolQC]]="Po",1,0)))))</f>
        <v>0</v>
      </c>
      <c r="CP890" t="s">
        <v>109</v>
      </c>
      <c r="CQ890" t="s">
        <v>109</v>
      </c>
      <c r="CR890">
        <v>0</v>
      </c>
      <c r="CS890">
        <v>10</v>
      </c>
      <c r="CT890">
        <v>2007</v>
      </c>
      <c r="CU890" t="s">
        <v>136</v>
      </c>
      <c r="CV890" t="s">
        <v>137</v>
      </c>
      <c r="CW890">
        <f>COUNTIF(fun[[#This Row],[Id]:[SaleCondition]],0)</f>
        <v>13</v>
      </c>
      <c r="CX890">
        <f>COUNTIF(fun[[#This Row],[Id]:[SaleCondition]],"NA")</f>
        <v>4</v>
      </c>
      <c r="CY890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890">
        <f>fun[NUM_ExCond]+fun[NUM_BsmtCond]+fun[NUM_GarCond]</f>
        <v>11</v>
      </c>
      <c r="DA8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119</v>
      </c>
      <c r="DB8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84.5</v>
      </c>
      <c r="DC890">
        <v>268000</v>
      </c>
    </row>
    <row r="891" spans="1:107" x14ac:dyDescent="0.25">
      <c r="A891">
        <v>890</v>
      </c>
      <c r="B891">
        <v>20</v>
      </c>
      <c r="C891" t="s">
        <v>107</v>
      </c>
      <c r="D891">
        <f>IF(fun[[#This Row],[MSZoning]]="RL",1,0)</f>
        <v>1</v>
      </c>
      <c r="E891">
        <f>IF(fun[[#This Row],[rl]]="RM",1,0)</f>
        <v>0</v>
      </c>
      <c r="F891">
        <f>IF(fun[[#This Row],[rm]]="RH",1,0)</f>
        <v>0</v>
      </c>
      <c r="G891">
        <f>IF(fun[[#This Row],[rh]]="C (all)",1,0)</f>
        <v>0</v>
      </c>
      <c r="H891">
        <v>128</v>
      </c>
      <c r="I891">
        <f>IF(fun[[#This Row],[LotFrontage]]="NA",0,fun[[#This Row],[LotFrontage]])</f>
        <v>128</v>
      </c>
      <c r="J891">
        <v>12160</v>
      </c>
      <c r="K891" t="s">
        <v>108</v>
      </c>
      <c r="L891" t="s">
        <v>109</v>
      </c>
      <c r="M891" t="s">
        <v>110</v>
      </c>
      <c r="N891" t="s">
        <v>111</v>
      </c>
      <c r="O891" t="s">
        <v>112</v>
      </c>
      <c r="P891" t="s">
        <v>113</v>
      </c>
      <c r="Q891" t="s">
        <v>114</v>
      </c>
      <c r="R891" t="s">
        <v>188</v>
      </c>
      <c r="S891" t="s">
        <v>140</v>
      </c>
      <c r="T891" t="s">
        <v>116</v>
      </c>
      <c r="U891" t="s">
        <v>117</v>
      </c>
      <c r="V891" t="s">
        <v>141</v>
      </c>
      <c r="W891">
        <v>6</v>
      </c>
      <c r="X891">
        <v>4</v>
      </c>
      <c r="Y891">
        <v>1953</v>
      </c>
      <c r="Z891">
        <v>1953</v>
      </c>
      <c r="AA891" t="s">
        <v>178</v>
      </c>
      <c r="AB891" t="s">
        <v>120</v>
      </c>
      <c r="AC891" t="s">
        <v>150</v>
      </c>
      <c r="AD891" t="s">
        <v>150</v>
      </c>
      <c r="AE891" t="s">
        <v>122</v>
      </c>
      <c r="AF891">
        <v>90</v>
      </c>
      <c r="AG891" t="s">
        <v>124</v>
      </c>
      <c r="AH891">
        <f>IF(fun[[#This Row],[ExterQual]]="Ex",5,IF(fun[[#This Row],[ExterQual]]="Gd",4,IF(fun[[#This Row],[ExterQual]]="TA",3,IF(fun[[#This Row],[ExterQual]]="Fa",2,1))))</f>
        <v>3</v>
      </c>
      <c r="AI891" t="s">
        <v>124</v>
      </c>
      <c r="AJ891">
        <f>IF(fun[[#This Row],[ExterCond]]="Ex",5,IF(fun[[#This Row],[ExterCond]]="Gd",4,IF(fun[[#This Row],[ExterCond]]="TA",3,IF(fun[[#This Row],[ExterCond]]="Fa",2,1))))</f>
        <v>3</v>
      </c>
      <c r="AK891" t="s">
        <v>144</v>
      </c>
      <c r="AL891" t="s">
        <v>124</v>
      </c>
      <c r="AM891">
        <f>IF(fun[[#This Row],[BsmtQual]]="Ex",5,IF(fun[[#This Row],[BsmtQual]]="Gd",4,IF(fun[[#This Row],[BsmtQual]]="TA",3,IF(fun[[#This Row],[BsmtQual]]="Fa",2,IF(fun[[#This Row],[BsmtQual]]="Po",1,0)))))</f>
        <v>3</v>
      </c>
      <c r="AN891" t="s">
        <v>124</v>
      </c>
      <c r="AO891">
        <f>IF(fun[[#This Row],[BsmtCond]]="Ex",5,IF(fun[[#This Row],[BsmtCond]]="Gd",4,IF(fun[[#This Row],[BsmtCond]]="TA",3,IF(fun[[#This Row],[BsmtCond]]="Fa",2,IF(fun[[#This Row],[BsmtCond]]="Po",1,0)))))</f>
        <v>3</v>
      </c>
      <c r="AP891" t="s">
        <v>126</v>
      </c>
      <c r="AQ891">
        <f>IF(fun[[#This Row],[BsmtExposure]]="Gd",3,IF(fun[[#This Row],[BsmtExposure]]="Av",2,IF(fun[[#This Row],[BsmtExposure]]="Mn",1,0)))</f>
        <v>0</v>
      </c>
      <c r="AR891" t="s">
        <v>167</v>
      </c>
      <c r="AS891">
        <v>1024</v>
      </c>
      <c r="AT891" t="s">
        <v>128</v>
      </c>
      <c r="AU891">
        <v>0</v>
      </c>
      <c r="AV891">
        <v>481</v>
      </c>
      <c r="AW891">
        <v>1505</v>
      </c>
      <c r="AX891" t="s">
        <v>129</v>
      </c>
      <c r="AY891" t="s">
        <v>130</v>
      </c>
      <c r="AZ891">
        <f>IF(fun[[#This Row],[HeatingQC]]="Ex",5,IF(fun[[#This Row],[HeatingQC]]="Gd",4,IF(fun[[#This Row],[HeatingQC]]="TA",3,IF(fun[[#This Row],[HeatingQC]]="Fa",2,IF(fun[[#This Row],[HeatingQC]]="Po",1,0)))))</f>
        <v>5</v>
      </c>
      <c r="BA891" t="s">
        <v>131</v>
      </c>
      <c r="BB891" t="s">
        <v>132</v>
      </c>
      <c r="BC891">
        <v>1505</v>
      </c>
      <c r="BD891">
        <v>0</v>
      </c>
      <c r="BE891">
        <v>0</v>
      </c>
      <c r="BF891">
        <v>1505</v>
      </c>
      <c r="BG891">
        <f>LOG(fun[[#This Row],[GrLivArea]])</f>
        <v>3.1775364999298623</v>
      </c>
      <c r="BH891">
        <v>1</v>
      </c>
      <c r="BI891">
        <v>0</v>
      </c>
      <c r="BJ891">
        <f>fun[[#This Row],[BsmtFullBath]]+(0.5*fun[[#This Row],[BsmtHalfBath]])</f>
        <v>1</v>
      </c>
      <c r="BK891">
        <v>1</v>
      </c>
      <c r="BL891">
        <v>0</v>
      </c>
      <c r="BM891">
        <f>fun[[#This Row],[HalfBath]]+fun[[#This Row],[TOTBaseBath]]+fun[[#This Row],[FullBath]]</f>
        <v>2</v>
      </c>
      <c r="BN891">
        <v>2</v>
      </c>
      <c r="BO891">
        <v>1</v>
      </c>
      <c r="BP891" t="s">
        <v>124</v>
      </c>
      <c r="BQ891">
        <f>IF(fun[[#This Row],[KitchenQual]]="Ex",5,IF(fun[[#This Row],[KitchenQual]]="Gd",4,IF(fun[[#This Row],[KitchenQual]]="TA",3,IF(fun[[#This Row],[KitchenQual]]="Fa",2,0))))</f>
        <v>3</v>
      </c>
      <c r="BR891">
        <v>6</v>
      </c>
      <c r="BS891" t="s">
        <v>133</v>
      </c>
      <c r="BT891">
        <v>1</v>
      </c>
      <c r="BU891" t="s">
        <v>124</v>
      </c>
      <c r="BV891">
        <f>IF(fun[[#This Row],[FireplaceQu]]="Ex",5,IF(fun[[#This Row],[FireplaceQu]]="Gd",4,IF(fun[[#This Row],[FireplaceQu]]="TA",3,IF(fun[[#This Row],[FireplaceQu]]="Fa",2,0))))</f>
        <v>3</v>
      </c>
      <c r="BW891" t="s">
        <v>134</v>
      </c>
      <c r="BX891">
        <v>1953</v>
      </c>
      <c r="BY891" t="s">
        <v>135</v>
      </c>
      <c r="BZ891">
        <v>2</v>
      </c>
      <c r="CA891">
        <v>505</v>
      </c>
      <c r="CB891" t="s">
        <v>124</v>
      </c>
      <c r="CC891">
        <f>IF(fun[[#This Row],[GarageQual]]="Ex",5,IF(fun[[#This Row],[GarageQual]]="Gd",4,IF(fun[[#This Row],[GarageQual]]="TA",3,IF(fun[[#This Row],[GarageQual]]="Fa",2,IF(fun[[#This Row],[GarageQual]]="Po",1,0)))))</f>
        <v>3</v>
      </c>
      <c r="CD891" t="s">
        <v>124</v>
      </c>
      <c r="CE891">
        <f>IF(fun[[#This Row],[GarageCond]]="Ex",5,IF(fun[[#This Row],[GarageCond]]="Gd",4,IF(fun[[#This Row],[GarageCond]]="TA",3,IF(fun[[#This Row],[GarageCond]]="Fa",2,IF(fun[[#This Row],[GarageCond]]="Po",1,0)))))</f>
        <v>3</v>
      </c>
      <c r="CF891" t="s">
        <v>131</v>
      </c>
      <c r="CG891">
        <v>0</v>
      </c>
      <c r="CH891">
        <v>0</v>
      </c>
      <c r="CI891">
        <v>0</v>
      </c>
      <c r="CJ891">
        <v>162</v>
      </c>
      <c r="CK891">
        <v>0</v>
      </c>
      <c r="CL891">
        <f>(0.5*fun[[#This Row],[WoodDeckSF]])+fun[[#This Row],[OpenPorchSF]]+(2*fun[[#This Row],[EnclosedPorch]])+(1.5*fun[[#This Row],[3SsnPorch]])+fun[[#This Row],[ScreenPorch]]</f>
        <v>243</v>
      </c>
      <c r="CM891">
        <v>0</v>
      </c>
      <c r="CN891" t="s">
        <v>109</v>
      </c>
      <c r="CO891">
        <f>IF(fun[[#This Row],[PoolQC]]="Ex",5,IF(fun[[#This Row],[PoolQC]]="Gd",4,IF(fun[[#This Row],[PoolQC]]="TA",3,IF(fun[[#This Row],[PoolQC]]="Fa",2,IF(fun[[#This Row],[PoolQC]]="Po",1,0)))))</f>
        <v>0</v>
      </c>
      <c r="CP891" t="s">
        <v>109</v>
      </c>
      <c r="CQ891" t="s">
        <v>109</v>
      </c>
      <c r="CR891">
        <v>0</v>
      </c>
      <c r="CS891">
        <v>2</v>
      </c>
      <c r="CT891">
        <v>2009</v>
      </c>
      <c r="CU891" t="s">
        <v>136</v>
      </c>
      <c r="CV891" t="s">
        <v>137</v>
      </c>
      <c r="CW891">
        <f>COUNTIF(fun[[#This Row],[Id]:[SaleCondition]],0)</f>
        <v>16</v>
      </c>
      <c r="CX891">
        <f>COUNTIF(fun[[#This Row],[Id]:[SaleCondition]],"NA")</f>
        <v>4</v>
      </c>
      <c r="CY891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891">
        <f>fun[NUM_ExCond]+fun[NUM_BsmtCond]+fun[NUM_GarCond]</f>
        <v>9</v>
      </c>
      <c r="DA8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8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</v>
      </c>
      <c r="DC891">
        <v>149500</v>
      </c>
    </row>
    <row r="892" spans="1:107" x14ac:dyDescent="0.25">
      <c r="A892">
        <v>891</v>
      </c>
      <c r="B892">
        <v>50</v>
      </c>
      <c r="C892" t="s">
        <v>107</v>
      </c>
      <c r="D892">
        <f>IF(fun[[#This Row],[MSZoning]]="RL",1,0)</f>
        <v>1</v>
      </c>
      <c r="E892">
        <f>IF(fun[[#This Row],[rl]]="RM",1,0)</f>
        <v>0</v>
      </c>
      <c r="F892">
        <f>IF(fun[[#This Row],[rm]]="RH",1,0)</f>
        <v>0</v>
      </c>
      <c r="G892">
        <f>IF(fun[[#This Row],[rh]]="C (all)",1,0)</f>
        <v>0</v>
      </c>
      <c r="H892">
        <v>60</v>
      </c>
      <c r="I892">
        <f>IF(fun[[#This Row],[LotFrontage]]="NA",0,fun[[#This Row],[LotFrontage]])</f>
        <v>60</v>
      </c>
      <c r="J892">
        <v>8064</v>
      </c>
      <c r="K892" t="s">
        <v>108</v>
      </c>
      <c r="L892" t="s">
        <v>109</v>
      </c>
      <c r="M892" t="s">
        <v>110</v>
      </c>
      <c r="N892" t="s">
        <v>111</v>
      </c>
      <c r="O892" t="s">
        <v>112</v>
      </c>
      <c r="P892" t="s">
        <v>148</v>
      </c>
      <c r="Q892" t="s">
        <v>114</v>
      </c>
      <c r="R892" t="s">
        <v>188</v>
      </c>
      <c r="S892" t="s">
        <v>170</v>
      </c>
      <c r="T892" t="s">
        <v>116</v>
      </c>
      <c r="U892" t="s">
        <v>117</v>
      </c>
      <c r="V892" t="s">
        <v>158</v>
      </c>
      <c r="W892">
        <v>5</v>
      </c>
      <c r="X892">
        <v>7</v>
      </c>
      <c r="Y892">
        <v>1949</v>
      </c>
      <c r="Z892">
        <v>2006</v>
      </c>
      <c r="AA892" t="s">
        <v>119</v>
      </c>
      <c r="AB892" t="s">
        <v>120</v>
      </c>
      <c r="AC892" t="s">
        <v>142</v>
      </c>
      <c r="AD892" t="s">
        <v>142</v>
      </c>
      <c r="AE892" t="s">
        <v>143</v>
      </c>
      <c r="AF892">
        <v>0</v>
      </c>
      <c r="AG892" t="s">
        <v>124</v>
      </c>
      <c r="AH892">
        <f>IF(fun[[#This Row],[ExterQual]]="Ex",5,IF(fun[[#This Row],[ExterQual]]="Gd",4,IF(fun[[#This Row],[ExterQual]]="TA",3,IF(fun[[#This Row],[ExterQual]]="Fa",2,1))))</f>
        <v>3</v>
      </c>
      <c r="AI892" t="s">
        <v>123</v>
      </c>
      <c r="AJ892">
        <f>IF(fun[[#This Row],[ExterCond]]="Ex",5,IF(fun[[#This Row],[ExterCond]]="Gd",4,IF(fun[[#This Row],[ExterCond]]="TA",3,IF(fun[[#This Row],[ExterCond]]="Fa",2,1))))</f>
        <v>4</v>
      </c>
      <c r="AK892" t="s">
        <v>144</v>
      </c>
      <c r="AL892" t="s">
        <v>124</v>
      </c>
      <c r="AM892">
        <f>IF(fun[[#This Row],[BsmtQual]]="Ex",5,IF(fun[[#This Row],[BsmtQual]]="Gd",4,IF(fun[[#This Row],[BsmtQual]]="TA",3,IF(fun[[#This Row],[BsmtQual]]="Fa",2,IF(fun[[#This Row],[BsmtQual]]="Po",1,0)))))</f>
        <v>3</v>
      </c>
      <c r="AN892" t="s">
        <v>124</v>
      </c>
      <c r="AO892">
        <f>IF(fun[[#This Row],[BsmtCond]]="Ex",5,IF(fun[[#This Row],[BsmtCond]]="Gd",4,IF(fun[[#This Row],[BsmtCond]]="TA",3,IF(fun[[#This Row],[BsmtCond]]="Fa",2,IF(fun[[#This Row],[BsmtCond]]="Po",1,0)))))</f>
        <v>3</v>
      </c>
      <c r="AP892" t="s">
        <v>147</v>
      </c>
      <c r="AQ892">
        <f>IF(fun[[#This Row],[BsmtExposure]]="Gd",3,IF(fun[[#This Row],[BsmtExposure]]="Av",2,IF(fun[[#This Row],[BsmtExposure]]="Mn",1,0)))</f>
        <v>1</v>
      </c>
      <c r="AR892" t="s">
        <v>128</v>
      </c>
      <c r="AS892">
        <v>0</v>
      </c>
      <c r="AT892" t="s">
        <v>128</v>
      </c>
      <c r="AU892">
        <v>0</v>
      </c>
      <c r="AV892">
        <v>672</v>
      </c>
      <c r="AW892">
        <v>672</v>
      </c>
      <c r="AX892" t="s">
        <v>129</v>
      </c>
      <c r="AY892" t="s">
        <v>130</v>
      </c>
      <c r="AZ892">
        <f>IF(fun[[#This Row],[HeatingQC]]="Ex",5,IF(fun[[#This Row],[HeatingQC]]="Gd",4,IF(fun[[#This Row],[HeatingQC]]="TA",3,IF(fun[[#This Row],[HeatingQC]]="Fa",2,IF(fun[[#This Row],[HeatingQC]]="Po",1,0)))))</f>
        <v>5</v>
      </c>
      <c r="BA892" t="s">
        <v>131</v>
      </c>
      <c r="BB892" t="s">
        <v>132</v>
      </c>
      <c r="BC892">
        <v>672</v>
      </c>
      <c r="BD892">
        <v>252</v>
      </c>
      <c r="BE892">
        <v>0</v>
      </c>
      <c r="BF892">
        <v>924</v>
      </c>
      <c r="BG892">
        <f>LOG(fun[[#This Row],[GrLivArea]])</f>
        <v>2.9656719712201065</v>
      </c>
      <c r="BH892">
        <v>0</v>
      </c>
      <c r="BI892">
        <v>0</v>
      </c>
      <c r="BJ892">
        <f>fun[[#This Row],[BsmtFullBath]]+(0.5*fun[[#This Row],[BsmtHalfBath]])</f>
        <v>0</v>
      </c>
      <c r="BK892">
        <v>1</v>
      </c>
      <c r="BL892">
        <v>0</v>
      </c>
      <c r="BM892">
        <f>fun[[#This Row],[HalfBath]]+fun[[#This Row],[TOTBaseBath]]+fun[[#This Row],[FullBath]]</f>
        <v>1</v>
      </c>
      <c r="BN892">
        <v>3</v>
      </c>
      <c r="BO892">
        <v>1</v>
      </c>
      <c r="BP892" t="s">
        <v>124</v>
      </c>
      <c r="BQ892">
        <f>IF(fun[[#This Row],[KitchenQual]]="Ex",5,IF(fun[[#This Row],[KitchenQual]]="Gd",4,IF(fun[[#This Row],[KitchenQual]]="TA",3,IF(fun[[#This Row],[KitchenQual]]="Fa",2,0))))</f>
        <v>3</v>
      </c>
      <c r="BR892">
        <v>6</v>
      </c>
      <c r="BS892" t="s">
        <v>133</v>
      </c>
      <c r="BT892">
        <v>1</v>
      </c>
      <c r="BU892" t="s">
        <v>238</v>
      </c>
      <c r="BV892">
        <f>IF(fun[[#This Row],[FireplaceQu]]="Ex",5,IF(fun[[#This Row],[FireplaceQu]]="Gd",4,IF(fun[[#This Row],[FireplaceQu]]="TA",3,IF(fun[[#This Row],[FireplaceQu]]="Fa",2,0))))</f>
        <v>0</v>
      </c>
      <c r="BW892" t="s">
        <v>153</v>
      </c>
      <c r="BX892">
        <v>2003</v>
      </c>
      <c r="BY892" t="s">
        <v>128</v>
      </c>
      <c r="BZ892">
        <v>2</v>
      </c>
      <c r="CA892">
        <v>576</v>
      </c>
      <c r="CB892" t="s">
        <v>124</v>
      </c>
      <c r="CC892">
        <f>IF(fun[[#This Row],[GarageQual]]="Ex",5,IF(fun[[#This Row],[GarageQual]]="Gd",4,IF(fun[[#This Row],[GarageQual]]="TA",3,IF(fun[[#This Row],[GarageQual]]="Fa",2,IF(fun[[#This Row],[GarageQual]]="Po",1,0)))))</f>
        <v>3</v>
      </c>
      <c r="CD892" t="s">
        <v>124</v>
      </c>
      <c r="CE892">
        <f>IF(fun[[#This Row],[GarageCond]]="Ex",5,IF(fun[[#This Row],[GarageCond]]="Gd",4,IF(fun[[#This Row],[GarageCond]]="TA",3,IF(fun[[#This Row],[GarageCond]]="Fa",2,IF(fun[[#This Row],[GarageCond]]="Po",1,0)))))</f>
        <v>3</v>
      </c>
      <c r="CF892" t="s">
        <v>131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f>(0.5*fun[[#This Row],[WoodDeckSF]])+fun[[#This Row],[OpenPorchSF]]+(2*fun[[#This Row],[EnclosedPorch]])+(1.5*fun[[#This Row],[3SsnPorch]])+fun[[#This Row],[ScreenPorch]]</f>
        <v>0</v>
      </c>
      <c r="CM892">
        <v>0</v>
      </c>
      <c r="CN892" t="s">
        <v>109</v>
      </c>
      <c r="CO892">
        <f>IF(fun[[#This Row],[PoolQC]]="Ex",5,IF(fun[[#This Row],[PoolQC]]="Gd",4,IF(fun[[#This Row],[PoolQC]]="TA",3,IF(fun[[#This Row],[PoolQC]]="Fa",2,IF(fun[[#This Row],[PoolQC]]="Po",1,0)))))</f>
        <v>0</v>
      </c>
      <c r="CP892" t="s">
        <v>160</v>
      </c>
      <c r="CQ892" t="s">
        <v>161</v>
      </c>
      <c r="CR892">
        <v>2000</v>
      </c>
      <c r="CS892">
        <v>7</v>
      </c>
      <c r="CT892">
        <v>2007</v>
      </c>
      <c r="CU892" t="s">
        <v>136</v>
      </c>
      <c r="CV892" t="s">
        <v>137</v>
      </c>
      <c r="CW892">
        <f>COUNTIF(fun[[#This Row],[Id]:[SaleCondition]],0)</f>
        <v>20</v>
      </c>
      <c r="CX892">
        <f>COUNTIF(fun[[#This Row],[Id]:[SaleCondition]],"NA")</f>
        <v>2</v>
      </c>
      <c r="CY892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892">
        <f>fun[NUM_ExCond]+fun[NUM_BsmtCond]+fun[NUM_GarCond]</f>
        <v>10</v>
      </c>
      <c r="DA8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8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62.5</v>
      </c>
      <c r="DC892">
        <v>122900</v>
      </c>
    </row>
    <row r="893" spans="1:107" x14ac:dyDescent="0.25">
      <c r="A893">
        <v>892</v>
      </c>
      <c r="B893">
        <v>60</v>
      </c>
      <c r="C893" t="s">
        <v>107</v>
      </c>
      <c r="D893">
        <f>IF(fun[[#This Row],[MSZoning]]="RL",1,0)</f>
        <v>1</v>
      </c>
      <c r="E893">
        <f>IF(fun[[#This Row],[rl]]="RM",1,0)</f>
        <v>0</v>
      </c>
      <c r="F893">
        <f>IF(fun[[#This Row],[rm]]="RH",1,0)</f>
        <v>0</v>
      </c>
      <c r="G893">
        <f>IF(fun[[#This Row],[rh]]="C (all)",1,0)</f>
        <v>0</v>
      </c>
      <c r="H893">
        <v>70</v>
      </c>
      <c r="I893">
        <f>IF(fun[[#This Row],[LotFrontage]]="NA",0,fun[[#This Row],[LotFrontage]])</f>
        <v>70</v>
      </c>
      <c r="J893">
        <v>11184</v>
      </c>
      <c r="K893" t="s">
        <v>108</v>
      </c>
      <c r="L893" t="s">
        <v>109</v>
      </c>
      <c r="M893" t="s">
        <v>110</v>
      </c>
      <c r="N893" t="s">
        <v>111</v>
      </c>
      <c r="O893" t="s">
        <v>112</v>
      </c>
      <c r="P893" t="s">
        <v>113</v>
      </c>
      <c r="Q893" t="s">
        <v>114</v>
      </c>
      <c r="R893" t="s">
        <v>177</v>
      </c>
      <c r="S893" t="s">
        <v>116</v>
      </c>
      <c r="T893" t="s">
        <v>116</v>
      </c>
      <c r="U893" t="s">
        <v>117</v>
      </c>
      <c r="V893" t="s">
        <v>118</v>
      </c>
      <c r="W893">
        <v>6</v>
      </c>
      <c r="X893">
        <v>5</v>
      </c>
      <c r="Y893">
        <v>1978</v>
      </c>
      <c r="Z893">
        <v>1978</v>
      </c>
      <c r="AA893" t="s">
        <v>178</v>
      </c>
      <c r="AB893" t="s">
        <v>120</v>
      </c>
      <c r="AC893" t="s">
        <v>166</v>
      </c>
      <c r="AD893" t="s">
        <v>166</v>
      </c>
      <c r="AE893" t="s">
        <v>122</v>
      </c>
      <c r="AF893">
        <v>92</v>
      </c>
      <c r="AG893" t="s">
        <v>124</v>
      </c>
      <c r="AH893">
        <f>IF(fun[[#This Row],[ExterQual]]="Ex",5,IF(fun[[#This Row],[ExterQual]]="Gd",4,IF(fun[[#This Row],[ExterQual]]="TA",3,IF(fun[[#This Row],[ExterQual]]="Fa",2,1))))</f>
        <v>3</v>
      </c>
      <c r="AI893" t="s">
        <v>124</v>
      </c>
      <c r="AJ893">
        <f>IF(fun[[#This Row],[ExterCond]]="Ex",5,IF(fun[[#This Row],[ExterCond]]="Gd",4,IF(fun[[#This Row],[ExterCond]]="TA",3,IF(fun[[#This Row],[ExterCond]]="Fa",2,1))))</f>
        <v>3</v>
      </c>
      <c r="AK893" t="s">
        <v>144</v>
      </c>
      <c r="AL893" t="s">
        <v>124</v>
      </c>
      <c r="AM893">
        <f>IF(fun[[#This Row],[BsmtQual]]="Ex",5,IF(fun[[#This Row],[BsmtQual]]="Gd",4,IF(fun[[#This Row],[BsmtQual]]="TA",3,IF(fun[[#This Row],[BsmtQual]]="Fa",2,IF(fun[[#This Row],[BsmtQual]]="Po",1,0)))))</f>
        <v>3</v>
      </c>
      <c r="AN893" t="s">
        <v>124</v>
      </c>
      <c r="AO893">
        <f>IF(fun[[#This Row],[BsmtCond]]="Ex",5,IF(fun[[#This Row],[BsmtCond]]="Gd",4,IF(fun[[#This Row],[BsmtCond]]="TA",3,IF(fun[[#This Row],[BsmtCond]]="Fa",2,IF(fun[[#This Row],[BsmtCond]]="Po",1,0)))))</f>
        <v>3</v>
      </c>
      <c r="AP893" t="s">
        <v>126</v>
      </c>
      <c r="AQ893">
        <f>IF(fun[[#This Row],[BsmtExposure]]="Gd",3,IF(fun[[#This Row],[BsmtExposure]]="Av",2,IF(fun[[#This Row],[BsmtExposure]]="Mn",1,0)))</f>
        <v>0</v>
      </c>
      <c r="AR893" t="s">
        <v>198</v>
      </c>
      <c r="AS893">
        <v>226</v>
      </c>
      <c r="AT893" t="s">
        <v>179</v>
      </c>
      <c r="AU893">
        <v>500</v>
      </c>
      <c r="AV893">
        <v>192</v>
      </c>
      <c r="AW893">
        <v>918</v>
      </c>
      <c r="AX893" t="s">
        <v>129</v>
      </c>
      <c r="AY893" t="s">
        <v>123</v>
      </c>
      <c r="AZ893">
        <f>IF(fun[[#This Row],[HeatingQC]]="Ex",5,IF(fun[[#This Row],[HeatingQC]]="Gd",4,IF(fun[[#This Row],[HeatingQC]]="TA",3,IF(fun[[#This Row],[HeatingQC]]="Fa",2,IF(fun[[#This Row],[HeatingQC]]="Po",1,0)))))</f>
        <v>4</v>
      </c>
      <c r="BA893" t="s">
        <v>131</v>
      </c>
      <c r="BB893" t="s">
        <v>132</v>
      </c>
      <c r="BC893">
        <v>918</v>
      </c>
      <c r="BD893">
        <v>765</v>
      </c>
      <c r="BE893">
        <v>0</v>
      </c>
      <c r="BF893">
        <v>1683</v>
      </c>
      <c r="BG893">
        <f>LOG(fun[[#This Row],[GrLivArea]])</f>
        <v>3.2260841159758238</v>
      </c>
      <c r="BH893">
        <v>0</v>
      </c>
      <c r="BI893">
        <v>0</v>
      </c>
      <c r="BJ893">
        <f>fun[[#This Row],[BsmtFullBath]]+(0.5*fun[[#This Row],[BsmtHalfBath]])</f>
        <v>0</v>
      </c>
      <c r="BK893">
        <v>2</v>
      </c>
      <c r="BL893">
        <v>1</v>
      </c>
      <c r="BM893">
        <f>fun[[#This Row],[HalfBath]]+fun[[#This Row],[TOTBaseBath]]+fun[[#This Row],[FullBath]]</f>
        <v>3</v>
      </c>
      <c r="BN893">
        <v>3</v>
      </c>
      <c r="BO893">
        <v>1</v>
      </c>
      <c r="BP893" t="s">
        <v>124</v>
      </c>
      <c r="BQ893">
        <f>IF(fun[[#This Row],[KitchenQual]]="Ex",5,IF(fun[[#This Row],[KitchenQual]]="Gd",4,IF(fun[[#This Row],[KitchenQual]]="TA",3,IF(fun[[#This Row],[KitchenQual]]="Fa",2,0))))</f>
        <v>3</v>
      </c>
      <c r="BR893">
        <v>7</v>
      </c>
      <c r="BS893" t="s">
        <v>133</v>
      </c>
      <c r="BT893">
        <v>1</v>
      </c>
      <c r="BU893" t="s">
        <v>124</v>
      </c>
      <c r="BV893">
        <f>IF(fun[[#This Row],[FireplaceQu]]="Ex",5,IF(fun[[#This Row],[FireplaceQu]]="Gd",4,IF(fun[[#This Row],[FireplaceQu]]="TA",3,IF(fun[[#This Row],[FireplaceQu]]="Fa",2,0))))</f>
        <v>3</v>
      </c>
      <c r="BW893" t="s">
        <v>134</v>
      </c>
      <c r="BX893">
        <v>1978</v>
      </c>
      <c r="BY893" t="s">
        <v>135</v>
      </c>
      <c r="BZ893">
        <v>2</v>
      </c>
      <c r="CA893">
        <v>440</v>
      </c>
      <c r="CB893" t="s">
        <v>124</v>
      </c>
      <c r="CC893">
        <f>IF(fun[[#This Row],[GarageQual]]="Ex",5,IF(fun[[#This Row],[GarageQual]]="Gd",4,IF(fun[[#This Row],[GarageQual]]="TA",3,IF(fun[[#This Row],[GarageQual]]="Fa",2,IF(fun[[#This Row],[GarageQual]]="Po",1,0)))))</f>
        <v>3</v>
      </c>
      <c r="CD893" t="s">
        <v>124</v>
      </c>
      <c r="CE893">
        <f>IF(fun[[#This Row],[GarageCond]]="Ex",5,IF(fun[[#This Row],[GarageCond]]="Gd",4,IF(fun[[#This Row],[GarageCond]]="TA",3,IF(fun[[#This Row],[GarageCond]]="Fa",2,IF(fun[[#This Row],[GarageCond]]="Po",1,0)))))</f>
        <v>3</v>
      </c>
      <c r="CF893" t="s">
        <v>131</v>
      </c>
      <c r="CG893">
        <v>243</v>
      </c>
      <c r="CH893">
        <v>0</v>
      </c>
      <c r="CI893">
        <v>0</v>
      </c>
      <c r="CJ893">
        <v>0</v>
      </c>
      <c r="CK893">
        <v>0</v>
      </c>
      <c r="CL893">
        <f>(0.5*fun[[#This Row],[WoodDeckSF]])+fun[[#This Row],[OpenPorchSF]]+(2*fun[[#This Row],[EnclosedPorch]])+(1.5*fun[[#This Row],[3SsnPorch]])+fun[[#This Row],[ScreenPorch]]</f>
        <v>121.5</v>
      </c>
      <c r="CM893">
        <v>0</v>
      </c>
      <c r="CN893" t="s">
        <v>109</v>
      </c>
      <c r="CO893">
        <f>IF(fun[[#This Row],[PoolQC]]="Ex",5,IF(fun[[#This Row],[PoolQC]]="Gd",4,IF(fun[[#This Row],[PoolQC]]="TA",3,IF(fun[[#This Row],[PoolQC]]="Fa",2,IF(fun[[#This Row],[PoolQC]]="Po",1,0)))))</f>
        <v>0</v>
      </c>
      <c r="CP893" t="s">
        <v>109</v>
      </c>
      <c r="CQ893" t="s">
        <v>109</v>
      </c>
      <c r="CR893">
        <v>0</v>
      </c>
      <c r="CS893">
        <v>7</v>
      </c>
      <c r="CT893">
        <v>2009</v>
      </c>
      <c r="CU893" t="s">
        <v>136</v>
      </c>
      <c r="CV893" t="s">
        <v>137</v>
      </c>
      <c r="CW893">
        <f>COUNTIF(fun[[#This Row],[Id]:[SaleCondition]],0)</f>
        <v>15</v>
      </c>
      <c r="CX893">
        <f>COUNTIF(fun[[#This Row],[Id]:[SaleCondition]],"NA")</f>
        <v>4</v>
      </c>
      <c r="CY89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893">
        <f>fun[NUM_ExCond]+fun[NUM_BsmtCond]+fun[NUM_GarCond]</f>
        <v>9</v>
      </c>
      <c r="DA8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8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893">
        <v>172500</v>
      </c>
    </row>
    <row r="894" spans="1:107" x14ac:dyDescent="0.25">
      <c r="A894">
        <v>893</v>
      </c>
      <c r="B894">
        <v>20</v>
      </c>
      <c r="C894" t="s">
        <v>107</v>
      </c>
      <c r="D894">
        <f>IF(fun[[#This Row],[MSZoning]]="RL",1,0)</f>
        <v>1</v>
      </c>
      <c r="E894">
        <f>IF(fun[[#This Row],[rl]]="RM",1,0)</f>
        <v>0</v>
      </c>
      <c r="F894">
        <f>IF(fun[[#This Row],[rm]]="RH",1,0)</f>
        <v>0</v>
      </c>
      <c r="G894">
        <f>IF(fun[[#This Row],[rh]]="C (all)",1,0)</f>
        <v>0</v>
      </c>
      <c r="H894">
        <v>70</v>
      </c>
      <c r="I894">
        <f>IF(fun[[#This Row],[LotFrontage]]="NA",0,fun[[#This Row],[LotFrontage]])</f>
        <v>70</v>
      </c>
      <c r="J894">
        <v>8414</v>
      </c>
      <c r="K894" t="s">
        <v>108</v>
      </c>
      <c r="L894" t="s">
        <v>109</v>
      </c>
      <c r="M894" t="s">
        <v>110</v>
      </c>
      <c r="N894" t="s">
        <v>111</v>
      </c>
      <c r="O894" t="s">
        <v>112</v>
      </c>
      <c r="P894" t="s">
        <v>113</v>
      </c>
      <c r="Q894" t="s">
        <v>114</v>
      </c>
      <c r="R894" t="s">
        <v>177</v>
      </c>
      <c r="S894" t="s">
        <v>116</v>
      </c>
      <c r="T894" t="s">
        <v>116</v>
      </c>
      <c r="U894" t="s">
        <v>117</v>
      </c>
      <c r="V894" t="s">
        <v>141</v>
      </c>
      <c r="W894">
        <v>6</v>
      </c>
      <c r="X894">
        <v>8</v>
      </c>
      <c r="Y894">
        <v>1963</v>
      </c>
      <c r="Z894">
        <v>2003</v>
      </c>
      <c r="AA894" t="s">
        <v>178</v>
      </c>
      <c r="AB894" t="s">
        <v>120</v>
      </c>
      <c r="AC894" t="s">
        <v>166</v>
      </c>
      <c r="AD894" t="s">
        <v>166</v>
      </c>
      <c r="AE894" t="s">
        <v>143</v>
      </c>
      <c r="AF894">
        <v>0</v>
      </c>
      <c r="AG894" t="s">
        <v>124</v>
      </c>
      <c r="AH894">
        <f>IF(fun[[#This Row],[ExterQual]]="Ex",5,IF(fun[[#This Row],[ExterQual]]="Gd",4,IF(fun[[#This Row],[ExterQual]]="TA",3,IF(fun[[#This Row],[ExterQual]]="Fa",2,1))))</f>
        <v>3</v>
      </c>
      <c r="AI894" t="s">
        <v>124</v>
      </c>
      <c r="AJ894">
        <f>IF(fun[[#This Row],[ExterCond]]="Ex",5,IF(fun[[#This Row],[ExterCond]]="Gd",4,IF(fun[[#This Row],[ExterCond]]="TA",3,IF(fun[[#This Row],[ExterCond]]="Fa",2,1))))</f>
        <v>3</v>
      </c>
      <c r="AK894" t="s">
        <v>144</v>
      </c>
      <c r="AL894" t="s">
        <v>124</v>
      </c>
      <c r="AM894">
        <f>IF(fun[[#This Row],[BsmtQual]]="Ex",5,IF(fun[[#This Row],[BsmtQual]]="Gd",4,IF(fun[[#This Row],[BsmtQual]]="TA",3,IF(fun[[#This Row],[BsmtQual]]="Fa",2,IF(fun[[#This Row],[BsmtQual]]="Po",1,0)))))</f>
        <v>3</v>
      </c>
      <c r="AN894" t="s">
        <v>124</v>
      </c>
      <c r="AO894">
        <f>IF(fun[[#This Row],[BsmtCond]]="Ex",5,IF(fun[[#This Row],[BsmtCond]]="Gd",4,IF(fun[[#This Row],[BsmtCond]]="TA",3,IF(fun[[#This Row],[BsmtCond]]="Fa",2,IF(fun[[#This Row],[BsmtCond]]="Po",1,0)))))</f>
        <v>3</v>
      </c>
      <c r="AP894" t="s">
        <v>126</v>
      </c>
      <c r="AQ894">
        <f>IF(fun[[#This Row],[BsmtExposure]]="Gd",3,IF(fun[[#This Row],[BsmtExposure]]="Av",2,IF(fun[[#This Row],[BsmtExposure]]="Mn",1,0)))</f>
        <v>0</v>
      </c>
      <c r="AR894" t="s">
        <v>127</v>
      </c>
      <c r="AS894">
        <v>663</v>
      </c>
      <c r="AT894" t="s">
        <v>128</v>
      </c>
      <c r="AU894">
        <v>0</v>
      </c>
      <c r="AV894">
        <v>396</v>
      </c>
      <c r="AW894">
        <v>1059</v>
      </c>
      <c r="AX894" t="s">
        <v>129</v>
      </c>
      <c r="AY894" t="s">
        <v>124</v>
      </c>
      <c r="AZ894">
        <f>IF(fun[[#This Row],[HeatingQC]]="Ex",5,IF(fun[[#This Row],[HeatingQC]]="Gd",4,IF(fun[[#This Row],[HeatingQC]]="TA",3,IF(fun[[#This Row],[HeatingQC]]="Fa",2,IF(fun[[#This Row],[HeatingQC]]="Po",1,0)))))</f>
        <v>3</v>
      </c>
      <c r="BA894" t="s">
        <v>131</v>
      </c>
      <c r="BB894" t="s">
        <v>132</v>
      </c>
      <c r="BC894">
        <v>1068</v>
      </c>
      <c r="BD894">
        <v>0</v>
      </c>
      <c r="BE894">
        <v>0</v>
      </c>
      <c r="BF894">
        <v>1068</v>
      </c>
      <c r="BG894">
        <f>LOG(fun[[#This Row],[GrLivArea]])</f>
        <v>3.0285712526925375</v>
      </c>
      <c r="BH894">
        <v>0</v>
      </c>
      <c r="BI894">
        <v>1</v>
      </c>
      <c r="BJ894">
        <f>fun[[#This Row],[BsmtFullBath]]+(0.5*fun[[#This Row],[BsmtHalfBath]])</f>
        <v>0.5</v>
      </c>
      <c r="BK894">
        <v>1</v>
      </c>
      <c r="BL894">
        <v>0</v>
      </c>
      <c r="BM894">
        <f>fun[[#This Row],[HalfBath]]+fun[[#This Row],[TOTBaseBath]]+fun[[#This Row],[FullBath]]</f>
        <v>1.5</v>
      </c>
      <c r="BN894">
        <v>3</v>
      </c>
      <c r="BO894">
        <v>1</v>
      </c>
      <c r="BP894" t="s">
        <v>124</v>
      </c>
      <c r="BQ894">
        <f>IF(fun[[#This Row],[KitchenQual]]="Ex",5,IF(fun[[#This Row],[KitchenQual]]="Gd",4,IF(fun[[#This Row],[KitchenQual]]="TA",3,IF(fun[[#This Row],[KitchenQual]]="Fa",2,0))))</f>
        <v>3</v>
      </c>
      <c r="BR894">
        <v>6</v>
      </c>
      <c r="BS894" t="s">
        <v>133</v>
      </c>
      <c r="BT894">
        <v>0</v>
      </c>
      <c r="BU894" t="s">
        <v>109</v>
      </c>
      <c r="BV894">
        <f>IF(fun[[#This Row],[FireplaceQu]]="Ex",5,IF(fun[[#This Row],[FireplaceQu]]="Gd",4,IF(fun[[#This Row],[FireplaceQu]]="TA",3,IF(fun[[#This Row],[FireplaceQu]]="Fa",2,0))))</f>
        <v>0</v>
      </c>
      <c r="BW894" t="s">
        <v>134</v>
      </c>
      <c r="BX894">
        <v>1963</v>
      </c>
      <c r="BY894" t="s">
        <v>135</v>
      </c>
      <c r="BZ894">
        <v>1</v>
      </c>
      <c r="CA894">
        <v>264</v>
      </c>
      <c r="CB894" t="s">
        <v>124</v>
      </c>
      <c r="CC894">
        <f>IF(fun[[#This Row],[GarageQual]]="Ex",5,IF(fun[[#This Row],[GarageQual]]="Gd",4,IF(fun[[#This Row],[GarageQual]]="TA",3,IF(fun[[#This Row],[GarageQual]]="Fa",2,IF(fun[[#This Row],[GarageQual]]="Po",1,0)))))</f>
        <v>3</v>
      </c>
      <c r="CD894" t="s">
        <v>124</v>
      </c>
      <c r="CE894">
        <f>IF(fun[[#This Row],[GarageCond]]="Ex",5,IF(fun[[#This Row],[GarageCond]]="Gd",4,IF(fun[[#This Row],[GarageCond]]="TA",3,IF(fun[[#This Row],[GarageCond]]="Fa",2,IF(fun[[#This Row],[GarageCond]]="Po",1,0)))))</f>
        <v>3</v>
      </c>
      <c r="CF894" t="s">
        <v>131</v>
      </c>
      <c r="CG894">
        <v>192</v>
      </c>
      <c r="CH894">
        <v>0</v>
      </c>
      <c r="CI894">
        <v>0</v>
      </c>
      <c r="CJ894">
        <v>0</v>
      </c>
      <c r="CK894">
        <v>0</v>
      </c>
      <c r="CL894">
        <f>(0.5*fun[[#This Row],[WoodDeckSF]])+fun[[#This Row],[OpenPorchSF]]+(2*fun[[#This Row],[EnclosedPorch]])+(1.5*fun[[#This Row],[3SsnPorch]])+fun[[#This Row],[ScreenPorch]]</f>
        <v>96</v>
      </c>
      <c r="CM894">
        <v>0</v>
      </c>
      <c r="CN894" t="s">
        <v>109</v>
      </c>
      <c r="CO894">
        <f>IF(fun[[#This Row],[PoolQC]]="Ex",5,IF(fun[[#This Row],[PoolQC]]="Gd",4,IF(fun[[#This Row],[PoolQC]]="TA",3,IF(fun[[#This Row],[PoolQC]]="Fa",2,IF(fun[[#This Row],[PoolQC]]="Po",1,0)))))</f>
        <v>0</v>
      </c>
      <c r="CP894" t="s">
        <v>160</v>
      </c>
      <c r="CQ894" t="s">
        <v>109</v>
      </c>
      <c r="CR894">
        <v>0</v>
      </c>
      <c r="CS894">
        <v>2</v>
      </c>
      <c r="CT894">
        <v>2006</v>
      </c>
      <c r="CU894" t="s">
        <v>136</v>
      </c>
      <c r="CV894" t="s">
        <v>137</v>
      </c>
      <c r="CW894">
        <f>COUNTIF(fun[[#This Row],[Id]:[SaleCondition]],0)</f>
        <v>19</v>
      </c>
      <c r="CX894">
        <f>COUNTIF(fun[[#This Row],[Id]:[SaleCondition]],"NA")</f>
        <v>4</v>
      </c>
      <c r="CY894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94">
        <f>fun[NUM_ExCond]+fun[NUM_BsmtCond]+fun[NUM_GarCond]</f>
        <v>9</v>
      </c>
      <c r="DA8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8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69.75</v>
      </c>
      <c r="DC894">
        <v>154500</v>
      </c>
    </row>
    <row r="895" spans="1:107" x14ac:dyDescent="0.25">
      <c r="A895">
        <v>894</v>
      </c>
      <c r="B895">
        <v>20</v>
      </c>
      <c r="C895" t="s">
        <v>107</v>
      </c>
      <c r="D895">
        <f>IF(fun[[#This Row],[MSZoning]]="RL",1,0)</f>
        <v>1</v>
      </c>
      <c r="E895">
        <f>IF(fun[[#This Row],[rl]]="RM",1,0)</f>
        <v>0</v>
      </c>
      <c r="F895">
        <f>IF(fun[[#This Row],[rm]]="RH",1,0)</f>
        <v>0</v>
      </c>
      <c r="G895">
        <f>IF(fun[[#This Row],[rh]]="C (all)",1,0)</f>
        <v>0</v>
      </c>
      <c r="H895" t="s">
        <v>109</v>
      </c>
      <c r="I895">
        <f>IF(fun[[#This Row],[LotFrontage]]="NA",0,fun[[#This Row],[LotFrontage]])</f>
        <v>0</v>
      </c>
      <c r="J895">
        <v>13284</v>
      </c>
      <c r="K895" t="s">
        <v>108</v>
      </c>
      <c r="L895" t="s">
        <v>109</v>
      </c>
      <c r="M895" t="s">
        <v>110</v>
      </c>
      <c r="N895" t="s">
        <v>111</v>
      </c>
      <c r="O895" t="s">
        <v>112</v>
      </c>
      <c r="P895" t="s">
        <v>113</v>
      </c>
      <c r="Q895" t="s">
        <v>114</v>
      </c>
      <c r="R895" t="s">
        <v>177</v>
      </c>
      <c r="S895" t="s">
        <v>165</v>
      </c>
      <c r="T895" t="s">
        <v>116</v>
      </c>
      <c r="U895" t="s">
        <v>117</v>
      </c>
      <c r="V895" t="s">
        <v>141</v>
      </c>
      <c r="W895">
        <v>5</v>
      </c>
      <c r="X895">
        <v>5</v>
      </c>
      <c r="Y895">
        <v>1954</v>
      </c>
      <c r="Z895">
        <v>1954</v>
      </c>
      <c r="AA895" t="s">
        <v>119</v>
      </c>
      <c r="AB895" t="s">
        <v>120</v>
      </c>
      <c r="AC895" t="s">
        <v>150</v>
      </c>
      <c r="AD895" t="s">
        <v>187</v>
      </c>
      <c r="AE895" t="s">
        <v>143</v>
      </c>
      <c r="AF895">
        <v>0</v>
      </c>
      <c r="AG895" t="s">
        <v>124</v>
      </c>
      <c r="AH895">
        <f>IF(fun[[#This Row],[ExterQual]]="Ex",5,IF(fun[[#This Row],[ExterQual]]="Gd",4,IF(fun[[#This Row],[ExterQual]]="TA",3,IF(fun[[#This Row],[ExterQual]]="Fa",2,1))))</f>
        <v>3</v>
      </c>
      <c r="AI895" t="s">
        <v>124</v>
      </c>
      <c r="AJ895">
        <f>IF(fun[[#This Row],[ExterCond]]="Ex",5,IF(fun[[#This Row],[ExterCond]]="Gd",4,IF(fun[[#This Row],[ExterCond]]="TA",3,IF(fun[[#This Row],[ExterCond]]="Fa",2,1))))</f>
        <v>3</v>
      </c>
      <c r="AK895" t="s">
        <v>125</v>
      </c>
      <c r="AL895" t="s">
        <v>123</v>
      </c>
      <c r="AM895">
        <f>IF(fun[[#This Row],[BsmtQual]]="Ex",5,IF(fun[[#This Row],[BsmtQual]]="Gd",4,IF(fun[[#This Row],[BsmtQual]]="TA",3,IF(fun[[#This Row],[BsmtQual]]="Fa",2,IF(fun[[#This Row],[BsmtQual]]="Po",1,0)))))</f>
        <v>4</v>
      </c>
      <c r="AN895" t="s">
        <v>124</v>
      </c>
      <c r="AO895">
        <f>IF(fun[[#This Row],[BsmtCond]]="Ex",5,IF(fun[[#This Row],[BsmtCond]]="Gd",4,IF(fun[[#This Row],[BsmtCond]]="TA",3,IF(fun[[#This Row],[BsmtCond]]="Fa",2,IF(fun[[#This Row],[BsmtCond]]="Po",1,0)))))</f>
        <v>3</v>
      </c>
      <c r="AP895" t="s">
        <v>147</v>
      </c>
      <c r="AQ895">
        <f>IF(fun[[#This Row],[BsmtExposure]]="Gd",3,IF(fun[[#This Row],[BsmtExposure]]="Av",2,IF(fun[[#This Row],[BsmtExposure]]="Mn",1,0)))</f>
        <v>1</v>
      </c>
      <c r="AR895" t="s">
        <v>167</v>
      </c>
      <c r="AS895">
        <v>1064</v>
      </c>
      <c r="AT895" t="s">
        <v>128</v>
      </c>
      <c r="AU895">
        <v>0</v>
      </c>
      <c r="AV895">
        <v>319</v>
      </c>
      <c r="AW895">
        <v>1383</v>
      </c>
      <c r="AX895" t="s">
        <v>129</v>
      </c>
      <c r="AY895" t="s">
        <v>124</v>
      </c>
      <c r="AZ895">
        <f>IF(fun[[#This Row],[HeatingQC]]="Ex",5,IF(fun[[#This Row],[HeatingQC]]="Gd",4,IF(fun[[#This Row],[HeatingQC]]="TA",3,IF(fun[[#This Row],[HeatingQC]]="Fa",2,IF(fun[[#This Row],[HeatingQC]]="Po",1,0)))))</f>
        <v>3</v>
      </c>
      <c r="BA895" t="s">
        <v>131</v>
      </c>
      <c r="BB895" t="s">
        <v>132</v>
      </c>
      <c r="BC895">
        <v>1383</v>
      </c>
      <c r="BD895">
        <v>0</v>
      </c>
      <c r="BE895">
        <v>0</v>
      </c>
      <c r="BF895">
        <v>1383</v>
      </c>
      <c r="BG895">
        <f>LOG(fun[[#This Row],[GrLivArea]])</f>
        <v>3.1408221801093106</v>
      </c>
      <c r="BH895">
        <v>1</v>
      </c>
      <c r="BI895">
        <v>0</v>
      </c>
      <c r="BJ895">
        <f>fun[[#This Row],[BsmtFullBath]]+(0.5*fun[[#This Row],[BsmtHalfBath]])</f>
        <v>1</v>
      </c>
      <c r="BK895">
        <v>1</v>
      </c>
      <c r="BL895">
        <v>0</v>
      </c>
      <c r="BM895">
        <f>fun[[#This Row],[HalfBath]]+fun[[#This Row],[TOTBaseBath]]+fun[[#This Row],[FullBath]]</f>
        <v>2</v>
      </c>
      <c r="BN895">
        <v>3</v>
      </c>
      <c r="BO895">
        <v>1</v>
      </c>
      <c r="BP895" t="s">
        <v>124</v>
      </c>
      <c r="BQ895">
        <f>IF(fun[[#This Row],[KitchenQual]]="Ex",5,IF(fun[[#This Row],[KitchenQual]]="Gd",4,IF(fun[[#This Row],[KitchenQual]]="TA",3,IF(fun[[#This Row],[KitchenQual]]="Fa",2,0))))</f>
        <v>3</v>
      </c>
      <c r="BR895">
        <v>6</v>
      </c>
      <c r="BS895" t="s">
        <v>133</v>
      </c>
      <c r="BT895">
        <v>1</v>
      </c>
      <c r="BU895" t="s">
        <v>123</v>
      </c>
      <c r="BV895">
        <f>IF(fun[[#This Row],[FireplaceQu]]="Ex",5,IF(fun[[#This Row],[FireplaceQu]]="Gd",4,IF(fun[[#This Row],[FireplaceQu]]="TA",3,IF(fun[[#This Row],[FireplaceQu]]="Fa",2,0))))</f>
        <v>4</v>
      </c>
      <c r="BW895" t="s">
        <v>134</v>
      </c>
      <c r="BX895">
        <v>1954</v>
      </c>
      <c r="BY895" t="s">
        <v>128</v>
      </c>
      <c r="BZ895">
        <v>1</v>
      </c>
      <c r="CA895">
        <v>354</v>
      </c>
      <c r="CB895" t="s">
        <v>124</v>
      </c>
      <c r="CC895">
        <f>IF(fun[[#This Row],[GarageQual]]="Ex",5,IF(fun[[#This Row],[GarageQual]]="Gd",4,IF(fun[[#This Row],[GarageQual]]="TA",3,IF(fun[[#This Row],[GarageQual]]="Fa",2,IF(fun[[#This Row],[GarageQual]]="Po",1,0)))))</f>
        <v>3</v>
      </c>
      <c r="CD895" t="s">
        <v>124</v>
      </c>
      <c r="CE895">
        <f>IF(fun[[#This Row],[GarageCond]]="Ex",5,IF(fun[[#This Row],[GarageCond]]="Gd",4,IF(fun[[#This Row],[GarageCond]]="TA",3,IF(fun[[#This Row],[GarageCond]]="Fa",2,IF(fun[[#This Row],[GarageCond]]="Po",1,0)))))</f>
        <v>3</v>
      </c>
      <c r="CF895" t="s">
        <v>131</v>
      </c>
      <c r="CG895">
        <v>511</v>
      </c>
      <c r="CH895">
        <v>116</v>
      </c>
      <c r="CI895">
        <v>0</v>
      </c>
      <c r="CJ895">
        <v>0</v>
      </c>
      <c r="CK895">
        <v>0</v>
      </c>
      <c r="CL895">
        <f>(0.5*fun[[#This Row],[WoodDeckSF]])+fun[[#This Row],[OpenPorchSF]]+(2*fun[[#This Row],[EnclosedPorch]])+(1.5*fun[[#This Row],[3SsnPorch]])+fun[[#This Row],[ScreenPorch]]</f>
        <v>371.5</v>
      </c>
      <c r="CM895">
        <v>0</v>
      </c>
      <c r="CN895" t="s">
        <v>109</v>
      </c>
      <c r="CO895">
        <f>IF(fun[[#This Row],[PoolQC]]="Ex",5,IF(fun[[#This Row],[PoolQC]]="Gd",4,IF(fun[[#This Row],[PoolQC]]="TA",3,IF(fun[[#This Row],[PoolQC]]="Fa",2,IF(fun[[#This Row],[PoolQC]]="Po",1,0)))))</f>
        <v>0</v>
      </c>
      <c r="CP895" t="s">
        <v>191</v>
      </c>
      <c r="CQ895" t="s">
        <v>109</v>
      </c>
      <c r="CR895">
        <v>0</v>
      </c>
      <c r="CS895">
        <v>6</v>
      </c>
      <c r="CT895">
        <v>2008</v>
      </c>
      <c r="CU895" t="s">
        <v>136</v>
      </c>
      <c r="CV895" t="s">
        <v>137</v>
      </c>
      <c r="CW895">
        <f>COUNTIF(fun[[#This Row],[Id]:[SaleCondition]],0)</f>
        <v>16</v>
      </c>
      <c r="CX895">
        <f>COUNTIF(fun[[#This Row],[Id]:[SaleCondition]],"NA")</f>
        <v>4</v>
      </c>
      <c r="CY89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895">
        <f>fun[NUM_ExCond]+fun[NUM_BsmtCond]+fun[NUM_GarCond]</f>
        <v>9</v>
      </c>
      <c r="DA8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8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895">
        <v>165000</v>
      </c>
    </row>
    <row r="896" spans="1:107" x14ac:dyDescent="0.25">
      <c r="A896">
        <v>895</v>
      </c>
      <c r="B896">
        <v>90</v>
      </c>
      <c r="C896" t="s">
        <v>107</v>
      </c>
      <c r="D896">
        <f>IF(fun[[#This Row],[MSZoning]]="RL",1,0)</f>
        <v>1</v>
      </c>
      <c r="E896">
        <f>IF(fun[[#This Row],[rl]]="RM",1,0)</f>
        <v>0</v>
      </c>
      <c r="F896">
        <f>IF(fun[[#This Row],[rm]]="RH",1,0)</f>
        <v>0</v>
      </c>
      <c r="G896">
        <f>IF(fun[[#This Row],[rh]]="C (all)",1,0)</f>
        <v>0</v>
      </c>
      <c r="H896">
        <v>64</v>
      </c>
      <c r="I896">
        <f>IF(fun[[#This Row],[LotFrontage]]="NA",0,fun[[#This Row],[LotFrontage]])</f>
        <v>64</v>
      </c>
      <c r="J896">
        <v>7018</v>
      </c>
      <c r="K896" t="s">
        <v>108</v>
      </c>
      <c r="L896" t="s">
        <v>109</v>
      </c>
      <c r="M896" t="s">
        <v>110</v>
      </c>
      <c r="N896" t="s">
        <v>201</v>
      </c>
      <c r="O896" t="s">
        <v>112</v>
      </c>
      <c r="P896" t="s">
        <v>113</v>
      </c>
      <c r="Q896" t="s">
        <v>114</v>
      </c>
      <c r="R896" t="s">
        <v>196</v>
      </c>
      <c r="S896" t="s">
        <v>116</v>
      </c>
      <c r="T896" t="s">
        <v>116</v>
      </c>
      <c r="U896" t="s">
        <v>193</v>
      </c>
      <c r="V896" t="s">
        <v>141</v>
      </c>
      <c r="W896">
        <v>5</v>
      </c>
      <c r="X896">
        <v>5</v>
      </c>
      <c r="Y896">
        <v>1979</v>
      </c>
      <c r="Z896">
        <v>1979</v>
      </c>
      <c r="AA896" t="s">
        <v>119</v>
      </c>
      <c r="AB896" t="s">
        <v>120</v>
      </c>
      <c r="AC896" t="s">
        <v>187</v>
      </c>
      <c r="AD896" t="s">
        <v>187</v>
      </c>
      <c r="AE896" t="s">
        <v>143</v>
      </c>
      <c r="AF896">
        <v>0</v>
      </c>
      <c r="AG896" t="s">
        <v>124</v>
      </c>
      <c r="AH896">
        <f>IF(fun[[#This Row],[ExterQual]]="Ex",5,IF(fun[[#This Row],[ExterQual]]="Gd",4,IF(fun[[#This Row],[ExterQual]]="TA",3,IF(fun[[#This Row],[ExterQual]]="Fa",2,1))))</f>
        <v>3</v>
      </c>
      <c r="AI896" t="s">
        <v>124</v>
      </c>
      <c r="AJ896">
        <f>IF(fun[[#This Row],[ExterCond]]="Ex",5,IF(fun[[#This Row],[ExterCond]]="Gd",4,IF(fun[[#This Row],[ExterCond]]="TA",3,IF(fun[[#This Row],[ExterCond]]="Fa",2,1))))</f>
        <v>3</v>
      </c>
      <c r="AK896" t="s">
        <v>194</v>
      </c>
      <c r="AL896" t="s">
        <v>109</v>
      </c>
      <c r="AM896">
        <f>IF(fun[[#This Row],[BsmtQual]]="Ex",5,IF(fun[[#This Row],[BsmtQual]]="Gd",4,IF(fun[[#This Row],[BsmtQual]]="TA",3,IF(fun[[#This Row],[BsmtQual]]="Fa",2,IF(fun[[#This Row],[BsmtQual]]="Po",1,0)))))</f>
        <v>0</v>
      </c>
      <c r="AN896" t="s">
        <v>109</v>
      </c>
      <c r="AO896">
        <f>IF(fun[[#This Row],[BsmtCond]]="Ex",5,IF(fun[[#This Row],[BsmtCond]]="Gd",4,IF(fun[[#This Row],[BsmtCond]]="TA",3,IF(fun[[#This Row],[BsmtCond]]="Fa",2,IF(fun[[#This Row],[BsmtCond]]="Po",1,0)))))</f>
        <v>0</v>
      </c>
      <c r="AP896" t="s">
        <v>109</v>
      </c>
      <c r="AQ896">
        <f>IF(fun[[#This Row],[BsmtExposure]]="Gd",3,IF(fun[[#This Row],[BsmtExposure]]="Av",2,IF(fun[[#This Row],[BsmtExposure]]="Mn",1,0)))</f>
        <v>0</v>
      </c>
      <c r="AR896" t="s">
        <v>109</v>
      </c>
      <c r="AS896">
        <v>0</v>
      </c>
      <c r="AT896" t="s">
        <v>109</v>
      </c>
      <c r="AU896">
        <v>0</v>
      </c>
      <c r="AV896">
        <v>0</v>
      </c>
      <c r="AW896">
        <v>0</v>
      </c>
      <c r="AX896" t="s">
        <v>129</v>
      </c>
      <c r="AY896" t="s">
        <v>124</v>
      </c>
      <c r="AZ896">
        <f>IF(fun[[#This Row],[HeatingQC]]="Ex",5,IF(fun[[#This Row],[HeatingQC]]="Gd",4,IF(fun[[#This Row],[HeatingQC]]="TA",3,IF(fun[[#This Row],[HeatingQC]]="Fa",2,IF(fun[[#This Row],[HeatingQC]]="Po",1,0)))))</f>
        <v>3</v>
      </c>
      <c r="BA896" t="s">
        <v>131</v>
      </c>
      <c r="BB896" t="s">
        <v>132</v>
      </c>
      <c r="BC896">
        <v>1535</v>
      </c>
      <c r="BD896">
        <v>0</v>
      </c>
      <c r="BE896">
        <v>0</v>
      </c>
      <c r="BF896">
        <v>1535</v>
      </c>
      <c r="BG896">
        <f>LOG(fun[[#This Row],[GrLivArea]])</f>
        <v>3.1861083798132053</v>
      </c>
      <c r="BH896">
        <v>0</v>
      </c>
      <c r="BI896">
        <v>0</v>
      </c>
      <c r="BJ896">
        <f>fun[[#This Row],[BsmtFullBath]]+(0.5*fun[[#This Row],[BsmtHalfBath]])</f>
        <v>0</v>
      </c>
      <c r="BK896">
        <v>2</v>
      </c>
      <c r="BL896">
        <v>0</v>
      </c>
      <c r="BM896">
        <f>fun[[#This Row],[HalfBath]]+fun[[#This Row],[TOTBaseBath]]+fun[[#This Row],[FullBath]]</f>
        <v>2</v>
      </c>
      <c r="BN896">
        <v>4</v>
      </c>
      <c r="BO896">
        <v>2</v>
      </c>
      <c r="BP896" t="s">
        <v>124</v>
      </c>
      <c r="BQ896">
        <f>IF(fun[[#This Row],[KitchenQual]]="Ex",5,IF(fun[[#This Row],[KitchenQual]]="Gd",4,IF(fun[[#This Row],[KitchenQual]]="TA",3,IF(fun[[#This Row],[KitchenQual]]="Fa",2,0))))</f>
        <v>3</v>
      </c>
      <c r="BR896">
        <v>8</v>
      </c>
      <c r="BS896" t="s">
        <v>133</v>
      </c>
      <c r="BT896">
        <v>0</v>
      </c>
      <c r="BU896" t="s">
        <v>109</v>
      </c>
      <c r="BV896">
        <f>IF(fun[[#This Row],[FireplaceQu]]="Ex",5,IF(fun[[#This Row],[FireplaceQu]]="Gd",4,IF(fun[[#This Row],[FireplaceQu]]="TA",3,IF(fun[[#This Row],[FireplaceQu]]="Fa",2,0))))</f>
        <v>0</v>
      </c>
      <c r="BW896" t="s">
        <v>134</v>
      </c>
      <c r="BX896">
        <v>1979</v>
      </c>
      <c r="BY896" t="s">
        <v>128</v>
      </c>
      <c r="BZ896">
        <v>2</v>
      </c>
      <c r="CA896">
        <v>400</v>
      </c>
      <c r="CB896" t="s">
        <v>124</v>
      </c>
      <c r="CC896">
        <f>IF(fun[[#This Row],[GarageQual]]="Ex",5,IF(fun[[#This Row],[GarageQual]]="Gd",4,IF(fun[[#This Row],[GarageQual]]="TA",3,IF(fun[[#This Row],[GarageQual]]="Fa",2,IF(fun[[#This Row],[GarageQual]]="Po",1,0)))))</f>
        <v>3</v>
      </c>
      <c r="CD896" t="s">
        <v>124</v>
      </c>
      <c r="CE896">
        <f>IF(fun[[#This Row],[GarageCond]]="Ex",5,IF(fun[[#This Row],[GarageCond]]="Gd",4,IF(fun[[#This Row],[GarageCond]]="TA",3,IF(fun[[#This Row],[GarageCond]]="Fa",2,IF(fun[[#This Row],[GarageCond]]="Po",1,0)))))</f>
        <v>3</v>
      </c>
      <c r="CF896" t="s">
        <v>131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f>(0.5*fun[[#This Row],[WoodDeckSF]])+fun[[#This Row],[OpenPorchSF]]+(2*fun[[#This Row],[EnclosedPorch]])+(1.5*fun[[#This Row],[3SsnPorch]])+fun[[#This Row],[ScreenPorch]]</f>
        <v>0</v>
      </c>
      <c r="CM896">
        <v>0</v>
      </c>
      <c r="CN896" t="s">
        <v>109</v>
      </c>
      <c r="CO896">
        <f>IF(fun[[#This Row],[PoolQC]]="Ex",5,IF(fun[[#This Row],[PoolQC]]="Gd",4,IF(fun[[#This Row],[PoolQC]]="TA",3,IF(fun[[#This Row],[PoolQC]]="Fa",2,IF(fun[[#This Row],[PoolQC]]="Po",1,0)))))</f>
        <v>0</v>
      </c>
      <c r="CP896" t="s">
        <v>109</v>
      </c>
      <c r="CQ896" t="s">
        <v>109</v>
      </c>
      <c r="CR896">
        <v>0</v>
      </c>
      <c r="CS896">
        <v>6</v>
      </c>
      <c r="CT896">
        <v>2009</v>
      </c>
      <c r="CU896" t="s">
        <v>136</v>
      </c>
      <c r="CV896" t="s">
        <v>236</v>
      </c>
      <c r="CW896">
        <f>COUNTIF(fun[[#This Row],[Id]:[SaleCondition]],0)</f>
        <v>28</v>
      </c>
      <c r="CX896">
        <f>COUNTIF(fun[[#This Row],[Id]:[SaleCondition]],"NA")</f>
        <v>10</v>
      </c>
      <c r="CY896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896">
        <f>fun[NUM_ExCond]+fun[NUM_BsmtCond]+fun[NUM_GarCond]</f>
        <v>6</v>
      </c>
      <c r="DA8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8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</v>
      </c>
      <c r="DC896">
        <v>118858</v>
      </c>
    </row>
    <row r="897" spans="1:107" x14ac:dyDescent="0.25">
      <c r="A897">
        <v>896</v>
      </c>
      <c r="B897">
        <v>60</v>
      </c>
      <c r="C897" t="s">
        <v>107</v>
      </c>
      <c r="D897">
        <f>IF(fun[[#This Row],[MSZoning]]="RL",1,0)</f>
        <v>1</v>
      </c>
      <c r="E897">
        <f>IF(fun[[#This Row],[rl]]="RM",1,0)</f>
        <v>0</v>
      </c>
      <c r="F897">
        <f>IF(fun[[#This Row],[rm]]="RH",1,0)</f>
        <v>0</v>
      </c>
      <c r="G897">
        <f>IF(fun[[#This Row],[rh]]="C (all)",1,0)</f>
        <v>0</v>
      </c>
      <c r="H897">
        <v>71</v>
      </c>
      <c r="I897">
        <f>IF(fun[[#This Row],[LotFrontage]]="NA",0,fun[[#This Row],[LotFrontage]])</f>
        <v>71</v>
      </c>
      <c r="J897">
        <v>7056</v>
      </c>
      <c r="K897" t="s">
        <v>108</v>
      </c>
      <c r="L897" t="s">
        <v>109</v>
      </c>
      <c r="M897" t="s">
        <v>110</v>
      </c>
      <c r="N897" t="s">
        <v>111</v>
      </c>
      <c r="O897" t="s">
        <v>112</v>
      </c>
      <c r="P897" t="s">
        <v>113</v>
      </c>
      <c r="Q897" t="s">
        <v>114</v>
      </c>
      <c r="R897" t="s">
        <v>188</v>
      </c>
      <c r="S897" t="s">
        <v>116</v>
      </c>
      <c r="T897" t="s">
        <v>116</v>
      </c>
      <c r="U897" t="s">
        <v>117</v>
      </c>
      <c r="V897" t="s">
        <v>118</v>
      </c>
      <c r="W897">
        <v>6</v>
      </c>
      <c r="X897">
        <v>5</v>
      </c>
      <c r="Y897">
        <v>1963</v>
      </c>
      <c r="Z897">
        <v>1963</v>
      </c>
      <c r="AA897" t="s">
        <v>178</v>
      </c>
      <c r="AB897" t="s">
        <v>120</v>
      </c>
      <c r="AC897" t="s">
        <v>166</v>
      </c>
      <c r="AD897" t="s">
        <v>166</v>
      </c>
      <c r="AE897" t="s">
        <v>122</v>
      </c>
      <c r="AF897">
        <v>415</v>
      </c>
      <c r="AG897" t="s">
        <v>124</v>
      </c>
      <c r="AH897">
        <f>IF(fun[[#This Row],[ExterQual]]="Ex",5,IF(fun[[#This Row],[ExterQual]]="Gd",4,IF(fun[[#This Row],[ExterQual]]="TA",3,IF(fun[[#This Row],[ExterQual]]="Fa",2,1))))</f>
        <v>3</v>
      </c>
      <c r="AI897" t="s">
        <v>124</v>
      </c>
      <c r="AJ897">
        <f>IF(fun[[#This Row],[ExterCond]]="Ex",5,IF(fun[[#This Row],[ExterCond]]="Gd",4,IF(fun[[#This Row],[ExterCond]]="TA",3,IF(fun[[#This Row],[ExterCond]]="Fa",2,1))))</f>
        <v>3</v>
      </c>
      <c r="AK897" t="s">
        <v>144</v>
      </c>
      <c r="AL897" t="s">
        <v>124</v>
      </c>
      <c r="AM897">
        <f>IF(fun[[#This Row],[BsmtQual]]="Ex",5,IF(fun[[#This Row],[BsmtQual]]="Gd",4,IF(fun[[#This Row],[BsmtQual]]="TA",3,IF(fun[[#This Row],[BsmtQual]]="Fa",2,IF(fun[[#This Row],[BsmtQual]]="Po",1,0)))))</f>
        <v>3</v>
      </c>
      <c r="AN897" t="s">
        <v>124</v>
      </c>
      <c r="AO897">
        <f>IF(fun[[#This Row],[BsmtCond]]="Ex",5,IF(fun[[#This Row],[BsmtCond]]="Gd",4,IF(fun[[#This Row],[BsmtCond]]="TA",3,IF(fun[[#This Row],[BsmtCond]]="Fa",2,IF(fun[[#This Row],[BsmtCond]]="Po",1,0)))))</f>
        <v>3</v>
      </c>
      <c r="AP897" t="s">
        <v>126</v>
      </c>
      <c r="AQ897">
        <f>IF(fun[[#This Row],[BsmtExposure]]="Gd",3,IF(fun[[#This Row],[BsmtExposure]]="Av",2,IF(fun[[#This Row],[BsmtExposure]]="Mn",1,0)))</f>
        <v>0</v>
      </c>
      <c r="AR897" t="s">
        <v>167</v>
      </c>
      <c r="AS897">
        <v>400</v>
      </c>
      <c r="AT897" t="s">
        <v>128</v>
      </c>
      <c r="AU897">
        <v>0</v>
      </c>
      <c r="AV897">
        <v>380</v>
      </c>
      <c r="AW897">
        <v>780</v>
      </c>
      <c r="AX897" t="s">
        <v>129</v>
      </c>
      <c r="AY897" t="s">
        <v>124</v>
      </c>
      <c r="AZ897">
        <f>IF(fun[[#This Row],[HeatingQC]]="Ex",5,IF(fun[[#This Row],[HeatingQC]]="Gd",4,IF(fun[[#This Row],[HeatingQC]]="TA",3,IF(fun[[#This Row],[HeatingQC]]="Fa",2,IF(fun[[#This Row],[HeatingQC]]="Po",1,0)))))</f>
        <v>3</v>
      </c>
      <c r="BA897" t="s">
        <v>131</v>
      </c>
      <c r="BB897" t="s">
        <v>132</v>
      </c>
      <c r="BC897">
        <v>983</v>
      </c>
      <c r="BD897">
        <v>813</v>
      </c>
      <c r="BE897">
        <v>0</v>
      </c>
      <c r="BF897">
        <v>1796</v>
      </c>
      <c r="BG897">
        <f>LOG(fun[[#This Row],[GrLivArea]])</f>
        <v>3.2543063323312857</v>
      </c>
      <c r="BH897">
        <v>1</v>
      </c>
      <c r="BI897">
        <v>0</v>
      </c>
      <c r="BJ897">
        <f>fun[[#This Row],[BsmtFullBath]]+(0.5*fun[[#This Row],[BsmtHalfBath]])</f>
        <v>1</v>
      </c>
      <c r="BK897">
        <v>1</v>
      </c>
      <c r="BL897">
        <v>1</v>
      </c>
      <c r="BM897">
        <f>fun[[#This Row],[HalfBath]]+fun[[#This Row],[TOTBaseBath]]+fun[[#This Row],[FullBath]]</f>
        <v>3</v>
      </c>
      <c r="BN897">
        <v>4</v>
      </c>
      <c r="BO897">
        <v>1</v>
      </c>
      <c r="BP897" t="s">
        <v>124</v>
      </c>
      <c r="BQ897">
        <f>IF(fun[[#This Row],[KitchenQual]]="Ex",5,IF(fun[[#This Row],[KitchenQual]]="Gd",4,IF(fun[[#This Row],[KitchenQual]]="TA",3,IF(fun[[#This Row],[KitchenQual]]="Fa",2,0))))</f>
        <v>3</v>
      </c>
      <c r="BR897">
        <v>8</v>
      </c>
      <c r="BS897" t="s">
        <v>133</v>
      </c>
      <c r="BT897">
        <v>1</v>
      </c>
      <c r="BU897" t="s">
        <v>124</v>
      </c>
      <c r="BV897">
        <f>IF(fun[[#This Row],[FireplaceQu]]="Ex",5,IF(fun[[#This Row],[FireplaceQu]]="Gd",4,IF(fun[[#This Row],[FireplaceQu]]="TA",3,IF(fun[[#This Row],[FireplaceQu]]="Fa",2,0))))</f>
        <v>3</v>
      </c>
      <c r="BW897" t="s">
        <v>134</v>
      </c>
      <c r="BX897">
        <v>1963</v>
      </c>
      <c r="BY897" t="s">
        <v>135</v>
      </c>
      <c r="BZ897">
        <v>2</v>
      </c>
      <c r="CA897">
        <v>483</v>
      </c>
      <c r="CB897" t="s">
        <v>124</v>
      </c>
      <c r="CC897">
        <f>IF(fun[[#This Row],[GarageQual]]="Ex",5,IF(fun[[#This Row],[GarageQual]]="Gd",4,IF(fun[[#This Row],[GarageQual]]="TA",3,IF(fun[[#This Row],[GarageQual]]="Fa",2,IF(fun[[#This Row],[GarageQual]]="Po",1,0)))))</f>
        <v>3</v>
      </c>
      <c r="CD897" t="s">
        <v>124</v>
      </c>
      <c r="CE897">
        <f>IF(fun[[#This Row],[GarageCond]]="Ex",5,IF(fun[[#This Row],[GarageCond]]="Gd",4,IF(fun[[#This Row],[GarageCond]]="TA",3,IF(fun[[#This Row],[GarageCond]]="Fa",2,IF(fun[[#This Row],[GarageCond]]="Po",1,0)))))</f>
        <v>3</v>
      </c>
      <c r="CF897" t="s">
        <v>131</v>
      </c>
      <c r="CG897">
        <v>0</v>
      </c>
      <c r="CH897">
        <v>50</v>
      </c>
      <c r="CI897">
        <v>0</v>
      </c>
      <c r="CJ897">
        <v>0</v>
      </c>
      <c r="CK897">
        <v>0</v>
      </c>
      <c r="CL897">
        <f>(0.5*fun[[#This Row],[WoodDeckSF]])+fun[[#This Row],[OpenPorchSF]]+(2*fun[[#This Row],[EnclosedPorch]])+(1.5*fun[[#This Row],[3SsnPorch]])+fun[[#This Row],[ScreenPorch]]</f>
        <v>50</v>
      </c>
      <c r="CM897">
        <v>0</v>
      </c>
      <c r="CN897" t="s">
        <v>109</v>
      </c>
      <c r="CO897">
        <f>IF(fun[[#This Row],[PoolQC]]="Ex",5,IF(fun[[#This Row],[PoolQC]]="Gd",4,IF(fun[[#This Row],[PoolQC]]="TA",3,IF(fun[[#This Row],[PoolQC]]="Fa",2,IF(fun[[#This Row],[PoolQC]]="Po",1,0)))))</f>
        <v>0</v>
      </c>
      <c r="CP897" t="s">
        <v>109</v>
      </c>
      <c r="CQ897" t="s">
        <v>109</v>
      </c>
      <c r="CR897">
        <v>0</v>
      </c>
      <c r="CS897">
        <v>10</v>
      </c>
      <c r="CT897">
        <v>2008</v>
      </c>
      <c r="CU897" t="s">
        <v>136</v>
      </c>
      <c r="CV897" t="s">
        <v>137</v>
      </c>
      <c r="CW897">
        <f>COUNTIF(fun[[#This Row],[Id]:[SaleCondition]],0)</f>
        <v>14</v>
      </c>
      <c r="CX897">
        <f>COUNTIF(fun[[#This Row],[Id]:[SaleCondition]],"NA")</f>
        <v>4</v>
      </c>
      <c r="CY897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897">
        <f>fun[NUM_ExCond]+fun[NUM_BsmtCond]+fun[NUM_GarCond]</f>
        <v>9</v>
      </c>
      <c r="DA8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8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897">
        <v>140000</v>
      </c>
    </row>
    <row r="898" spans="1:107" x14ac:dyDescent="0.25">
      <c r="A898">
        <v>897</v>
      </c>
      <c r="B898">
        <v>30</v>
      </c>
      <c r="C898" t="s">
        <v>168</v>
      </c>
      <c r="D898">
        <f>IF(fun[[#This Row],[MSZoning]]="RL",1,0)</f>
        <v>0</v>
      </c>
      <c r="E898">
        <f>IF(fun[[#This Row],[rl]]="RM",1,0)</f>
        <v>0</v>
      </c>
      <c r="F898">
        <f>IF(fun[[#This Row],[rm]]="RH",1,0)</f>
        <v>0</v>
      </c>
      <c r="G898">
        <f>IF(fun[[#This Row],[rh]]="C (all)",1,0)</f>
        <v>0</v>
      </c>
      <c r="H898">
        <v>50</v>
      </c>
      <c r="I898">
        <f>IF(fun[[#This Row],[LotFrontage]]="NA",0,fun[[#This Row],[LotFrontage]])</f>
        <v>50</v>
      </c>
      <c r="J898">
        <v>8765</v>
      </c>
      <c r="K898" t="s">
        <v>108</v>
      </c>
      <c r="L898" t="s">
        <v>200</v>
      </c>
      <c r="M898" t="s">
        <v>110</v>
      </c>
      <c r="N898" t="s">
        <v>111</v>
      </c>
      <c r="O898" t="s">
        <v>112</v>
      </c>
      <c r="P898" t="s">
        <v>113</v>
      </c>
      <c r="Q898" t="s">
        <v>114</v>
      </c>
      <c r="R898" t="s">
        <v>202</v>
      </c>
      <c r="S898" t="s">
        <v>116</v>
      </c>
      <c r="T898" t="s">
        <v>116</v>
      </c>
      <c r="U898" t="s">
        <v>117</v>
      </c>
      <c r="V898" t="s">
        <v>141</v>
      </c>
      <c r="W898">
        <v>4</v>
      </c>
      <c r="X898">
        <v>6</v>
      </c>
      <c r="Y898">
        <v>1936</v>
      </c>
      <c r="Z898">
        <v>1950</v>
      </c>
      <c r="AA898" t="s">
        <v>119</v>
      </c>
      <c r="AB898" t="s">
        <v>120</v>
      </c>
      <c r="AC898" t="s">
        <v>150</v>
      </c>
      <c r="AD898" t="s">
        <v>150</v>
      </c>
      <c r="AE898" t="s">
        <v>143</v>
      </c>
      <c r="AF898">
        <v>0</v>
      </c>
      <c r="AG898" t="s">
        <v>124</v>
      </c>
      <c r="AH898">
        <f>IF(fun[[#This Row],[ExterQual]]="Ex",5,IF(fun[[#This Row],[ExterQual]]="Gd",4,IF(fun[[#This Row],[ExterQual]]="TA",3,IF(fun[[#This Row],[ExterQual]]="Fa",2,1))))</f>
        <v>3</v>
      </c>
      <c r="AI898" t="s">
        <v>124</v>
      </c>
      <c r="AJ898">
        <f>IF(fun[[#This Row],[ExterCond]]="Ex",5,IF(fun[[#This Row],[ExterCond]]="Gd",4,IF(fun[[#This Row],[ExterCond]]="TA",3,IF(fun[[#This Row],[ExterCond]]="Fa",2,1))))</f>
        <v>3</v>
      </c>
      <c r="AK898" t="s">
        <v>152</v>
      </c>
      <c r="AL898" t="s">
        <v>124</v>
      </c>
      <c r="AM898">
        <f>IF(fun[[#This Row],[BsmtQual]]="Ex",5,IF(fun[[#This Row],[BsmtQual]]="Gd",4,IF(fun[[#This Row],[BsmtQual]]="TA",3,IF(fun[[#This Row],[BsmtQual]]="Fa",2,IF(fun[[#This Row],[BsmtQual]]="Po",1,0)))))</f>
        <v>3</v>
      </c>
      <c r="AN898" t="s">
        <v>124</v>
      </c>
      <c r="AO898">
        <f>IF(fun[[#This Row],[BsmtCond]]="Ex",5,IF(fun[[#This Row],[BsmtCond]]="Gd",4,IF(fun[[#This Row],[BsmtCond]]="TA",3,IF(fun[[#This Row],[BsmtCond]]="Fa",2,IF(fun[[#This Row],[BsmtCond]]="Po",1,0)))))</f>
        <v>3</v>
      </c>
      <c r="AP898" t="s">
        <v>126</v>
      </c>
      <c r="AQ898">
        <f>IF(fun[[#This Row],[BsmtExposure]]="Gd",3,IF(fun[[#This Row],[BsmtExposure]]="Av",2,IF(fun[[#This Row],[BsmtExposure]]="Mn",1,0)))</f>
        <v>0</v>
      </c>
      <c r="AR898" t="s">
        <v>145</v>
      </c>
      <c r="AS898">
        <v>285</v>
      </c>
      <c r="AT898" t="s">
        <v>128</v>
      </c>
      <c r="AU898">
        <v>0</v>
      </c>
      <c r="AV898">
        <v>666</v>
      </c>
      <c r="AW898">
        <v>951</v>
      </c>
      <c r="AX898" t="s">
        <v>129</v>
      </c>
      <c r="AY898" t="s">
        <v>130</v>
      </c>
      <c r="AZ898">
        <f>IF(fun[[#This Row],[HeatingQC]]="Ex",5,IF(fun[[#This Row],[HeatingQC]]="Gd",4,IF(fun[[#This Row],[HeatingQC]]="TA",3,IF(fun[[#This Row],[HeatingQC]]="Fa",2,IF(fun[[#This Row],[HeatingQC]]="Po",1,0)))))</f>
        <v>5</v>
      </c>
      <c r="BA898" t="s">
        <v>203</v>
      </c>
      <c r="BB898" t="s">
        <v>132</v>
      </c>
      <c r="BC898">
        <v>951</v>
      </c>
      <c r="BD898">
        <v>0</v>
      </c>
      <c r="BE898">
        <v>0</v>
      </c>
      <c r="BF898">
        <v>951</v>
      </c>
      <c r="BG898">
        <f>LOG(fun[[#This Row],[GrLivArea]])</f>
        <v>2.9781805169374138</v>
      </c>
      <c r="BH898">
        <v>0</v>
      </c>
      <c r="BI898">
        <v>0</v>
      </c>
      <c r="BJ898">
        <f>fun[[#This Row],[BsmtFullBath]]+(0.5*fun[[#This Row],[BsmtHalfBath]])</f>
        <v>0</v>
      </c>
      <c r="BK898">
        <v>1</v>
      </c>
      <c r="BL898">
        <v>0</v>
      </c>
      <c r="BM898">
        <f>fun[[#This Row],[HalfBath]]+fun[[#This Row],[TOTBaseBath]]+fun[[#This Row],[FullBath]]</f>
        <v>1</v>
      </c>
      <c r="BN898">
        <v>2</v>
      </c>
      <c r="BO898">
        <v>1</v>
      </c>
      <c r="BP898" t="s">
        <v>124</v>
      </c>
      <c r="BQ898">
        <f>IF(fun[[#This Row],[KitchenQual]]="Ex",5,IF(fun[[#This Row],[KitchenQual]]="Gd",4,IF(fun[[#This Row],[KitchenQual]]="TA",3,IF(fun[[#This Row],[KitchenQual]]="Fa",2,0))))</f>
        <v>3</v>
      </c>
      <c r="BR898">
        <v>6</v>
      </c>
      <c r="BS898" t="s">
        <v>133</v>
      </c>
      <c r="BT898">
        <v>0</v>
      </c>
      <c r="BU898" t="s">
        <v>109</v>
      </c>
      <c r="BV898">
        <f>IF(fun[[#This Row],[FireplaceQu]]="Ex",5,IF(fun[[#This Row],[FireplaceQu]]="Gd",4,IF(fun[[#This Row],[FireplaceQu]]="TA",3,IF(fun[[#This Row],[FireplaceQu]]="Fa",2,0))))</f>
        <v>0</v>
      </c>
      <c r="BW898" t="s">
        <v>153</v>
      </c>
      <c r="BX898">
        <v>1936</v>
      </c>
      <c r="BY898" t="s">
        <v>128</v>
      </c>
      <c r="BZ898">
        <v>1</v>
      </c>
      <c r="CA898">
        <v>327</v>
      </c>
      <c r="CB898" t="s">
        <v>124</v>
      </c>
      <c r="CC898">
        <f>IF(fun[[#This Row],[GarageQual]]="Ex",5,IF(fun[[#This Row],[GarageQual]]="Gd",4,IF(fun[[#This Row],[GarageQual]]="TA",3,IF(fun[[#This Row],[GarageQual]]="Fa",2,IF(fun[[#This Row],[GarageQual]]="Po",1,0)))))</f>
        <v>3</v>
      </c>
      <c r="CD898" t="s">
        <v>124</v>
      </c>
      <c r="CE898">
        <f>IF(fun[[#This Row],[GarageCond]]="Ex",5,IF(fun[[#This Row],[GarageCond]]="Gd",4,IF(fun[[#This Row],[GarageCond]]="TA",3,IF(fun[[#This Row],[GarageCond]]="Fa",2,IF(fun[[#This Row],[GarageCond]]="Po",1,0)))))</f>
        <v>3</v>
      </c>
      <c r="CF898" t="s">
        <v>131</v>
      </c>
      <c r="CG898">
        <v>0</v>
      </c>
      <c r="CH898">
        <v>28</v>
      </c>
      <c r="CI898">
        <v>0</v>
      </c>
      <c r="CJ898">
        <v>0</v>
      </c>
      <c r="CK898">
        <v>0</v>
      </c>
      <c r="CL898">
        <f>(0.5*fun[[#This Row],[WoodDeckSF]])+fun[[#This Row],[OpenPorchSF]]+(2*fun[[#This Row],[EnclosedPorch]])+(1.5*fun[[#This Row],[3SsnPorch]])+fun[[#This Row],[ScreenPorch]]</f>
        <v>28</v>
      </c>
      <c r="CM898">
        <v>0</v>
      </c>
      <c r="CN898" t="s">
        <v>109</v>
      </c>
      <c r="CO898">
        <f>IF(fun[[#This Row],[PoolQC]]="Ex",5,IF(fun[[#This Row],[PoolQC]]="Gd",4,IF(fun[[#This Row],[PoolQC]]="TA",3,IF(fun[[#This Row],[PoolQC]]="Fa",2,IF(fun[[#This Row],[PoolQC]]="Po",1,0)))))</f>
        <v>0</v>
      </c>
      <c r="CP898" t="s">
        <v>109</v>
      </c>
      <c r="CQ898" t="s">
        <v>109</v>
      </c>
      <c r="CR898">
        <v>0</v>
      </c>
      <c r="CS898">
        <v>4</v>
      </c>
      <c r="CT898">
        <v>2006</v>
      </c>
      <c r="CU898" t="s">
        <v>136</v>
      </c>
      <c r="CV898" t="s">
        <v>154</v>
      </c>
      <c r="CW898">
        <f>COUNTIF(fun[[#This Row],[Id]:[SaleCondition]],0)</f>
        <v>22</v>
      </c>
      <c r="CX898">
        <f>COUNTIF(fun[[#This Row],[Id]:[SaleCondition]],"NA")</f>
        <v>4</v>
      </c>
      <c r="CY89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898">
        <f>fun[NUM_ExCond]+fun[NUM_BsmtCond]+fun[NUM_GarCond]</f>
        <v>9</v>
      </c>
      <c r="DA8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8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898">
        <v>106500</v>
      </c>
    </row>
    <row r="899" spans="1:107" x14ac:dyDescent="0.25">
      <c r="A899">
        <v>898</v>
      </c>
      <c r="B899">
        <v>90</v>
      </c>
      <c r="C899" t="s">
        <v>107</v>
      </c>
      <c r="D899">
        <f>IF(fun[[#This Row],[MSZoning]]="RL",1,0)</f>
        <v>1</v>
      </c>
      <c r="E899">
        <f>IF(fun[[#This Row],[rl]]="RM",1,0)</f>
        <v>0</v>
      </c>
      <c r="F899">
        <f>IF(fun[[#This Row],[rm]]="RH",1,0)</f>
        <v>0</v>
      </c>
      <c r="G899">
        <f>IF(fun[[#This Row],[rh]]="C (all)",1,0)</f>
        <v>0</v>
      </c>
      <c r="H899">
        <v>64</v>
      </c>
      <c r="I899">
        <f>IF(fun[[#This Row],[LotFrontage]]="NA",0,fun[[#This Row],[LotFrontage]])</f>
        <v>64</v>
      </c>
      <c r="J899">
        <v>7018</v>
      </c>
      <c r="K899" t="s">
        <v>108</v>
      </c>
      <c r="L899" t="s">
        <v>109</v>
      </c>
      <c r="M899" t="s">
        <v>110</v>
      </c>
      <c r="N899" t="s">
        <v>111</v>
      </c>
      <c r="O899" t="s">
        <v>112</v>
      </c>
      <c r="P899" t="s">
        <v>113</v>
      </c>
      <c r="Q899" t="s">
        <v>114</v>
      </c>
      <c r="R899" t="s">
        <v>196</v>
      </c>
      <c r="S899" t="s">
        <v>140</v>
      </c>
      <c r="T899" t="s">
        <v>116</v>
      </c>
      <c r="U899" t="s">
        <v>193</v>
      </c>
      <c r="V899" t="s">
        <v>118</v>
      </c>
      <c r="W899">
        <v>5</v>
      </c>
      <c r="X899">
        <v>5</v>
      </c>
      <c r="Y899">
        <v>1979</v>
      </c>
      <c r="Z899">
        <v>1979</v>
      </c>
      <c r="AA899" t="s">
        <v>119</v>
      </c>
      <c r="AB899" t="s">
        <v>120</v>
      </c>
      <c r="AC899" t="s">
        <v>187</v>
      </c>
      <c r="AD899" t="s">
        <v>187</v>
      </c>
      <c r="AE899" t="s">
        <v>143</v>
      </c>
      <c r="AF899">
        <v>0</v>
      </c>
      <c r="AG899" t="s">
        <v>124</v>
      </c>
      <c r="AH899">
        <f>IF(fun[[#This Row],[ExterQual]]="Ex",5,IF(fun[[#This Row],[ExterQual]]="Gd",4,IF(fun[[#This Row],[ExterQual]]="TA",3,IF(fun[[#This Row],[ExterQual]]="Fa",2,1))))</f>
        <v>3</v>
      </c>
      <c r="AI899" t="s">
        <v>124</v>
      </c>
      <c r="AJ899">
        <f>IF(fun[[#This Row],[ExterCond]]="Ex",5,IF(fun[[#This Row],[ExterCond]]="Gd",4,IF(fun[[#This Row],[ExterCond]]="TA",3,IF(fun[[#This Row],[ExterCond]]="Fa",2,1))))</f>
        <v>3</v>
      </c>
      <c r="AK899" t="s">
        <v>194</v>
      </c>
      <c r="AL899" t="s">
        <v>109</v>
      </c>
      <c r="AM899">
        <f>IF(fun[[#This Row],[BsmtQual]]="Ex",5,IF(fun[[#This Row],[BsmtQual]]="Gd",4,IF(fun[[#This Row],[BsmtQual]]="TA",3,IF(fun[[#This Row],[BsmtQual]]="Fa",2,IF(fun[[#This Row],[BsmtQual]]="Po",1,0)))))</f>
        <v>0</v>
      </c>
      <c r="AN899" t="s">
        <v>109</v>
      </c>
      <c r="AO899">
        <f>IF(fun[[#This Row],[BsmtCond]]="Ex",5,IF(fun[[#This Row],[BsmtCond]]="Gd",4,IF(fun[[#This Row],[BsmtCond]]="TA",3,IF(fun[[#This Row],[BsmtCond]]="Fa",2,IF(fun[[#This Row],[BsmtCond]]="Po",1,0)))))</f>
        <v>0</v>
      </c>
      <c r="AP899" t="s">
        <v>109</v>
      </c>
      <c r="AQ899">
        <f>IF(fun[[#This Row],[BsmtExposure]]="Gd",3,IF(fun[[#This Row],[BsmtExposure]]="Av",2,IF(fun[[#This Row],[BsmtExposure]]="Mn",1,0)))</f>
        <v>0</v>
      </c>
      <c r="AR899" t="s">
        <v>109</v>
      </c>
      <c r="AS899">
        <v>0</v>
      </c>
      <c r="AT899" t="s">
        <v>109</v>
      </c>
      <c r="AU899">
        <v>0</v>
      </c>
      <c r="AV899">
        <v>0</v>
      </c>
      <c r="AW899">
        <v>0</v>
      </c>
      <c r="AX899" t="s">
        <v>129</v>
      </c>
      <c r="AY899" t="s">
        <v>124</v>
      </c>
      <c r="AZ899">
        <f>IF(fun[[#This Row],[HeatingQC]]="Ex",5,IF(fun[[#This Row],[HeatingQC]]="Gd",4,IF(fun[[#This Row],[HeatingQC]]="TA",3,IF(fun[[#This Row],[HeatingQC]]="Fa",2,IF(fun[[#This Row],[HeatingQC]]="Po",1,0)))))</f>
        <v>3</v>
      </c>
      <c r="BA899" t="s">
        <v>131</v>
      </c>
      <c r="BB899" t="s">
        <v>132</v>
      </c>
      <c r="BC899">
        <v>1120</v>
      </c>
      <c r="BD899">
        <v>1120</v>
      </c>
      <c r="BE899">
        <v>0</v>
      </c>
      <c r="BF899">
        <v>2240</v>
      </c>
      <c r="BG899">
        <f>LOG(fun[[#This Row],[GrLivArea]])</f>
        <v>3.3502480183341627</v>
      </c>
      <c r="BH899">
        <v>0</v>
      </c>
      <c r="BI899">
        <v>0</v>
      </c>
      <c r="BJ899">
        <f>fun[[#This Row],[BsmtFullBath]]+(0.5*fun[[#This Row],[BsmtHalfBath]])</f>
        <v>0</v>
      </c>
      <c r="BK899">
        <v>2</v>
      </c>
      <c r="BL899">
        <v>0</v>
      </c>
      <c r="BM899">
        <f>fun[[#This Row],[HalfBath]]+fun[[#This Row],[TOTBaseBath]]+fun[[#This Row],[FullBath]]</f>
        <v>2</v>
      </c>
      <c r="BN899">
        <v>6</v>
      </c>
      <c r="BO899">
        <v>2</v>
      </c>
      <c r="BP899" t="s">
        <v>124</v>
      </c>
      <c r="BQ899">
        <f>IF(fun[[#This Row],[KitchenQual]]="Ex",5,IF(fun[[#This Row],[KitchenQual]]="Gd",4,IF(fun[[#This Row],[KitchenQual]]="TA",3,IF(fun[[#This Row],[KitchenQual]]="Fa",2,0))))</f>
        <v>3</v>
      </c>
      <c r="BR899">
        <v>12</v>
      </c>
      <c r="BS899" t="s">
        <v>133</v>
      </c>
      <c r="BT899">
        <v>0</v>
      </c>
      <c r="BU899" t="s">
        <v>109</v>
      </c>
      <c r="BV899">
        <f>IF(fun[[#This Row],[FireplaceQu]]="Ex",5,IF(fun[[#This Row],[FireplaceQu]]="Gd",4,IF(fun[[#This Row],[FireplaceQu]]="TA",3,IF(fun[[#This Row],[FireplaceQu]]="Fa",2,0))))</f>
        <v>0</v>
      </c>
      <c r="BW899" t="s">
        <v>153</v>
      </c>
      <c r="BX899">
        <v>1979</v>
      </c>
      <c r="BY899" t="s">
        <v>128</v>
      </c>
      <c r="BZ899">
        <v>2</v>
      </c>
      <c r="CA899">
        <v>528</v>
      </c>
      <c r="CB899" t="s">
        <v>124</v>
      </c>
      <c r="CC899">
        <f>IF(fun[[#This Row],[GarageQual]]="Ex",5,IF(fun[[#This Row],[GarageQual]]="Gd",4,IF(fun[[#This Row],[GarageQual]]="TA",3,IF(fun[[#This Row],[GarageQual]]="Fa",2,IF(fun[[#This Row],[GarageQual]]="Po",1,0)))))</f>
        <v>3</v>
      </c>
      <c r="CD899" t="s">
        <v>124</v>
      </c>
      <c r="CE899">
        <f>IF(fun[[#This Row],[GarageCond]]="Ex",5,IF(fun[[#This Row],[GarageCond]]="Gd",4,IF(fun[[#This Row],[GarageCond]]="TA",3,IF(fun[[#This Row],[GarageCond]]="Fa",2,IF(fun[[#This Row],[GarageCond]]="Po",1,0)))))</f>
        <v>3</v>
      </c>
      <c r="CF899" t="s">
        <v>131</v>
      </c>
      <c r="CG899">
        <v>154</v>
      </c>
      <c r="CH899">
        <v>0</v>
      </c>
      <c r="CI899">
        <v>0</v>
      </c>
      <c r="CJ899">
        <v>0</v>
      </c>
      <c r="CK899">
        <v>0</v>
      </c>
      <c r="CL899">
        <f>(0.5*fun[[#This Row],[WoodDeckSF]])+fun[[#This Row],[OpenPorchSF]]+(2*fun[[#This Row],[EnclosedPorch]])+(1.5*fun[[#This Row],[3SsnPorch]])+fun[[#This Row],[ScreenPorch]]</f>
        <v>77</v>
      </c>
      <c r="CM899">
        <v>0</v>
      </c>
      <c r="CN899" t="s">
        <v>109</v>
      </c>
      <c r="CO899">
        <f>IF(fun[[#This Row],[PoolQC]]="Ex",5,IF(fun[[#This Row],[PoolQC]]="Gd",4,IF(fun[[#This Row],[PoolQC]]="TA",3,IF(fun[[#This Row],[PoolQC]]="Fa",2,IF(fun[[#This Row],[PoolQC]]="Po",1,0)))))</f>
        <v>0</v>
      </c>
      <c r="CP899" t="s">
        <v>109</v>
      </c>
      <c r="CQ899" t="s">
        <v>109</v>
      </c>
      <c r="CR899">
        <v>0</v>
      </c>
      <c r="CS899">
        <v>6</v>
      </c>
      <c r="CT899">
        <v>2009</v>
      </c>
      <c r="CU899" t="s">
        <v>136</v>
      </c>
      <c r="CV899" t="s">
        <v>236</v>
      </c>
      <c r="CW899">
        <f>COUNTIF(fun[[#This Row],[Id]:[SaleCondition]],0)</f>
        <v>25</v>
      </c>
      <c r="CX899">
        <f>COUNTIF(fun[[#This Row],[Id]:[SaleCondition]],"NA")</f>
        <v>10</v>
      </c>
      <c r="CY899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899">
        <f>fun[NUM_ExCond]+fun[NUM_BsmtCond]+fun[NUM_GarCond]</f>
        <v>6</v>
      </c>
      <c r="DA8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8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</v>
      </c>
      <c r="DC899">
        <v>142953</v>
      </c>
    </row>
    <row r="900" spans="1:107" x14ac:dyDescent="0.25">
      <c r="A900">
        <v>899</v>
      </c>
      <c r="B900">
        <v>20</v>
      </c>
      <c r="C900" t="s">
        <v>107</v>
      </c>
      <c r="D900">
        <f>IF(fun[[#This Row],[MSZoning]]="RL",1,0)</f>
        <v>1</v>
      </c>
      <c r="E900">
        <f>IF(fun[[#This Row],[rl]]="RM",1,0)</f>
        <v>0</v>
      </c>
      <c r="F900">
        <f>IF(fun[[#This Row],[rm]]="RH",1,0)</f>
        <v>0</v>
      </c>
      <c r="G900">
        <f>IF(fun[[#This Row],[rh]]="C (all)",1,0)</f>
        <v>0</v>
      </c>
      <c r="H900">
        <v>100</v>
      </c>
      <c r="I900">
        <f>IF(fun[[#This Row],[LotFrontage]]="NA",0,fun[[#This Row],[LotFrontage]])</f>
        <v>100</v>
      </c>
      <c r="J900">
        <v>12919</v>
      </c>
      <c r="K900" t="s">
        <v>108</v>
      </c>
      <c r="L900" t="s">
        <v>109</v>
      </c>
      <c r="M900" t="s">
        <v>146</v>
      </c>
      <c r="N900" t="s">
        <v>111</v>
      </c>
      <c r="O900" t="s">
        <v>112</v>
      </c>
      <c r="P900" t="s">
        <v>113</v>
      </c>
      <c r="Q900" t="s">
        <v>114</v>
      </c>
      <c r="R900" t="s">
        <v>180</v>
      </c>
      <c r="S900" t="s">
        <v>116</v>
      </c>
      <c r="T900" t="s">
        <v>116</v>
      </c>
      <c r="U900" t="s">
        <v>117</v>
      </c>
      <c r="V900" t="s">
        <v>141</v>
      </c>
      <c r="W900">
        <v>9</v>
      </c>
      <c r="X900">
        <v>5</v>
      </c>
      <c r="Y900">
        <v>2009</v>
      </c>
      <c r="Z900">
        <v>2010</v>
      </c>
      <c r="AA900" t="s">
        <v>178</v>
      </c>
      <c r="AB900" t="s">
        <v>120</v>
      </c>
      <c r="AC900" t="s">
        <v>121</v>
      </c>
      <c r="AD900" t="s">
        <v>121</v>
      </c>
      <c r="AE900" t="s">
        <v>163</v>
      </c>
      <c r="AF900">
        <v>760</v>
      </c>
      <c r="AG900" t="s">
        <v>130</v>
      </c>
      <c r="AH900">
        <f>IF(fun[[#This Row],[ExterQual]]="Ex",5,IF(fun[[#This Row],[ExterQual]]="Gd",4,IF(fun[[#This Row],[ExterQual]]="TA",3,IF(fun[[#This Row],[ExterQual]]="Fa",2,1))))</f>
        <v>5</v>
      </c>
      <c r="AI900" t="s">
        <v>124</v>
      </c>
      <c r="AJ900">
        <f>IF(fun[[#This Row],[ExterCond]]="Ex",5,IF(fun[[#This Row],[ExterCond]]="Gd",4,IF(fun[[#This Row],[ExterCond]]="TA",3,IF(fun[[#This Row],[ExterCond]]="Fa",2,1))))</f>
        <v>3</v>
      </c>
      <c r="AK900" t="s">
        <v>125</v>
      </c>
      <c r="AL900" t="s">
        <v>130</v>
      </c>
      <c r="AM900">
        <f>IF(fun[[#This Row],[BsmtQual]]="Ex",5,IF(fun[[#This Row],[BsmtQual]]="Gd",4,IF(fun[[#This Row],[BsmtQual]]="TA",3,IF(fun[[#This Row],[BsmtQual]]="Fa",2,IF(fun[[#This Row],[BsmtQual]]="Po",1,0)))))</f>
        <v>5</v>
      </c>
      <c r="AN900" t="s">
        <v>124</v>
      </c>
      <c r="AO900">
        <f>IF(fun[[#This Row],[BsmtCond]]="Ex",5,IF(fun[[#This Row],[BsmtCond]]="Gd",4,IF(fun[[#This Row],[BsmtCond]]="TA",3,IF(fun[[#This Row],[BsmtCond]]="Fa",2,IF(fun[[#This Row],[BsmtCond]]="Po",1,0)))))</f>
        <v>3</v>
      </c>
      <c r="AP900" t="s">
        <v>123</v>
      </c>
      <c r="AQ900">
        <f>IF(fun[[#This Row],[BsmtExposure]]="Gd",3,IF(fun[[#This Row],[BsmtExposure]]="Av",2,IF(fun[[#This Row],[BsmtExposure]]="Mn",1,0)))</f>
        <v>3</v>
      </c>
      <c r="AR900" t="s">
        <v>127</v>
      </c>
      <c r="AS900">
        <v>2188</v>
      </c>
      <c r="AT900" t="s">
        <v>128</v>
      </c>
      <c r="AU900">
        <v>0</v>
      </c>
      <c r="AV900">
        <v>142</v>
      </c>
      <c r="AW900">
        <v>2330</v>
      </c>
      <c r="AX900" t="s">
        <v>129</v>
      </c>
      <c r="AY900" t="s">
        <v>130</v>
      </c>
      <c r="AZ900">
        <f>IF(fun[[#This Row],[HeatingQC]]="Ex",5,IF(fun[[#This Row],[HeatingQC]]="Gd",4,IF(fun[[#This Row],[HeatingQC]]="TA",3,IF(fun[[#This Row],[HeatingQC]]="Fa",2,IF(fun[[#This Row],[HeatingQC]]="Po",1,0)))))</f>
        <v>5</v>
      </c>
      <c r="BA900" t="s">
        <v>131</v>
      </c>
      <c r="BB900" t="s">
        <v>132</v>
      </c>
      <c r="BC900">
        <v>2364</v>
      </c>
      <c r="BD900">
        <v>0</v>
      </c>
      <c r="BE900">
        <v>0</v>
      </c>
      <c r="BF900">
        <v>2364</v>
      </c>
      <c r="BG900">
        <f>LOG(fun[[#This Row],[GrLivArea]])</f>
        <v>3.3736474722092176</v>
      </c>
      <c r="BH900">
        <v>1</v>
      </c>
      <c r="BI900">
        <v>0</v>
      </c>
      <c r="BJ900">
        <f>fun[[#This Row],[BsmtFullBath]]+(0.5*fun[[#This Row],[BsmtHalfBath]])</f>
        <v>1</v>
      </c>
      <c r="BK900">
        <v>2</v>
      </c>
      <c r="BL900">
        <v>1</v>
      </c>
      <c r="BM900">
        <f>fun[[#This Row],[HalfBath]]+fun[[#This Row],[TOTBaseBath]]+fun[[#This Row],[FullBath]]</f>
        <v>4</v>
      </c>
      <c r="BN900">
        <v>2</v>
      </c>
      <c r="BO900">
        <v>1</v>
      </c>
      <c r="BP900" t="s">
        <v>130</v>
      </c>
      <c r="BQ900">
        <f>IF(fun[[#This Row],[KitchenQual]]="Ex",5,IF(fun[[#This Row],[KitchenQual]]="Gd",4,IF(fun[[#This Row],[KitchenQual]]="TA",3,IF(fun[[#This Row],[KitchenQual]]="Fa",2,0))))</f>
        <v>5</v>
      </c>
      <c r="BR900">
        <v>11</v>
      </c>
      <c r="BS900" t="s">
        <v>133</v>
      </c>
      <c r="BT900">
        <v>2</v>
      </c>
      <c r="BU900" t="s">
        <v>123</v>
      </c>
      <c r="BV900">
        <f>IF(fun[[#This Row],[FireplaceQu]]="Ex",5,IF(fun[[#This Row],[FireplaceQu]]="Gd",4,IF(fun[[#This Row],[FireplaceQu]]="TA",3,IF(fun[[#This Row],[FireplaceQu]]="Fa",2,0))))</f>
        <v>4</v>
      </c>
      <c r="BW900" t="s">
        <v>134</v>
      </c>
      <c r="BX900">
        <v>2009</v>
      </c>
      <c r="BY900" t="s">
        <v>183</v>
      </c>
      <c r="BZ900">
        <v>3</v>
      </c>
      <c r="CA900">
        <v>820</v>
      </c>
      <c r="CB900" t="s">
        <v>124</v>
      </c>
      <c r="CC900">
        <f>IF(fun[[#This Row],[GarageQual]]="Ex",5,IF(fun[[#This Row],[GarageQual]]="Gd",4,IF(fun[[#This Row],[GarageQual]]="TA",3,IF(fun[[#This Row],[GarageQual]]="Fa",2,IF(fun[[#This Row],[GarageQual]]="Po",1,0)))))</f>
        <v>3</v>
      </c>
      <c r="CD900" t="s">
        <v>124</v>
      </c>
      <c r="CE900">
        <f>IF(fun[[#This Row],[GarageCond]]="Ex",5,IF(fun[[#This Row],[GarageCond]]="Gd",4,IF(fun[[#This Row],[GarageCond]]="TA",3,IF(fun[[#This Row],[GarageCond]]="Fa",2,IF(fun[[#This Row],[GarageCond]]="Po",1,0)))))</f>
        <v>3</v>
      </c>
      <c r="CF900" t="s">
        <v>131</v>
      </c>
      <c r="CG900">
        <v>0</v>
      </c>
      <c r="CH900">
        <v>67</v>
      </c>
      <c r="CI900">
        <v>0</v>
      </c>
      <c r="CJ900">
        <v>0</v>
      </c>
      <c r="CK900">
        <v>0</v>
      </c>
      <c r="CL900">
        <f>(0.5*fun[[#This Row],[WoodDeckSF]])+fun[[#This Row],[OpenPorchSF]]+(2*fun[[#This Row],[EnclosedPorch]])+(1.5*fun[[#This Row],[3SsnPorch]])+fun[[#This Row],[ScreenPorch]]</f>
        <v>67</v>
      </c>
      <c r="CM900">
        <v>0</v>
      </c>
      <c r="CN900" t="s">
        <v>109</v>
      </c>
      <c r="CO900">
        <f>IF(fun[[#This Row],[PoolQC]]="Ex",5,IF(fun[[#This Row],[PoolQC]]="Gd",4,IF(fun[[#This Row],[PoolQC]]="TA",3,IF(fun[[#This Row],[PoolQC]]="Fa",2,IF(fun[[#This Row],[PoolQC]]="Po",1,0)))))</f>
        <v>0</v>
      </c>
      <c r="CP900" t="s">
        <v>109</v>
      </c>
      <c r="CQ900" t="s">
        <v>109</v>
      </c>
      <c r="CR900">
        <v>0</v>
      </c>
      <c r="CS900">
        <v>3</v>
      </c>
      <c r="CT900">
        <v>2010</v>
      </c>
      <c r="CU900" t="s">
        <v>184</v>
      </c>
      <c r="CV900" t="s">
        <v>185</v>
      </c>
      <c r="CW900">
        <f>COUNTIF(fun[[#This Row],[Id]:[SaleCondition]],0)</f>
        <v>14</v>
      </c>
      <c r="CX900">
        <f>COUNTIF(fun[[#This Row],[Id]:[SaleCondition]],"NA")</f>
        <v>4</v>
      </c>
      <c r="CY900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900">
        <f>fun[NUM_ExCond]+fun[NUM_BsmtCond]+fun[NUM_GarCond]</f>
        <v>9</v>
      </c>
      <c r="DA9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9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900">
        <v>611657</v>
      </c>
    </row>
    <row r="901" spans="1:107" x14ac:dyDescent="0.25">
      <c r="A901">
        <v>900</v>
      </c>
      <c r="B901">
        <v>20</v>
      </c>
      <c r="C901" t="s">
        <v>107</v>
      </c>
      <c r="D901">
        <f>IF(fun[[#This Row],[MSZoning]]="RL",1,0)</f>
        <v>1</v>
      </c>
      <c r="E901">
        <f>IF(fun[[#This Row],[rl]]="RM",1,0)</f>
        <v>0</v>
      </c>
      <c r="F901">
        <f>IF(fun[[#This Row],[rm]]="RH",1,0)</f>
        <v>0</v>
      </c>
      <c r="G901">
        <f>IF(fun[[#This Row],[rh]]="C (all)",1,0)</f>
        <v>0</v>
      </c>
      <c r="H901">
        <v>65</v>
      </c>
      <c r="I901">
        <f>IF(fun[[#This Row],[LotFrontage]]="NA",0,fun[[#This Row],[LotFrontage]])</f>
        <v>65</v>
      </c>
      <c r="J901">
        <v>6993</v>
      </c>
      <c r="K901" t="s">
        <v>108</v>
      </c>
      <c r="L901" t="s">
        <v>109</v>
      </c>
      <c r="M901" t="s">
        <v>110</v>
      </c>
      <c r="N901" t="s">
        <v>111</v>
      </c>
      <c r="O901" t="s">
        <v>112</v>
      </c>
      <c r="P901" t="s">
        <v>113</v>
      </c>
      <c r="Q901" t="s">
        <v>114</v>
      </c>
      <c r="R901" t="s">
        <v>177</v>
      </c>
      <c r="S901" t="s">
        <v>140</v>
      </c>
      <c r="T901" t="s">
        <v>116</v>
      </c>
      <c r="U901" t="s">
        <v>117</v>
      </c>
      <c r="V901" t="s">
        <v>141</v>
      </c>
      <c r="W901">
        <v>5</v>
      </c>
      <c r="X901">
        <v>7</v>
      </c>
      <c r="Y901">
        <v>1961</v>
      </c>
      <c r="Z901">
        <v>1994</v>
      </c>
      <c r="AA901" t="s">
        <v>119</v>
      </c>
      <c r="AB901" t="s">
        <v>120</v>
      </c>
      <c r="AC901" t="s">
        <v>166</v>
      </c>
      <c r="AD901" t="s">
        <v>187</v>
      </c>
      <c r="AE901" t="s">
        <v>143</v>
      </c>
      <c r="AF901">
        <v>0</v>
      </c>
      <c r="AG901" t="s">
        <v>124</v>
      </c>
      <c r="AH901">
        <f>IF(fun[[#This Row],[ExterQual]]="Ex",5,IF(fun[[#This Row],[ExterQual]]="Gd",4,IF(fun[[#This Row],[ExterQual]]="TA",3,IF(fun[[#This Row],[ExterQual]]="Fa",2,1))))</f>
        <v>3</v>
      </c>
      <c r="AI901" t="s">
        <v>124</v>
      </c>
      <c r="AJ901">
        <f>IF(fun[[#This Row],[ExterCond]]="Ex",5,IF(fun[[#This Row],[ExterCond]]="Gd",4,IF(fun[[#This Row],[ExterCond]]="TA",3,IF(fun[[#This Row],[ExterCond]]="Fa",2,1))))</f>
        <v>3</v>
      </c>
      <c r="AK901" t="s">
        <v>144</v>
      </c>
      <c r="AL901" t="s">
        <v>124</v>
      </c>
      <c r="AM901">
        <f>IF(fun[[#This Row],[BsmtQual]]="Ex",5,IF(fun[[#This Row],[BsmtQual]]="Gd",4,IF(fun[[#This Row],[BsmtQual]]="TA",3,IF(fun[[#This Row],[BsmtQual]]="Fa",2,IF(fun[[#This Row],[BsmtQual]]="Po",1,0)))))</f>
        <v>3</v>
      </c>
      <c r="AN901" t="s">
        <v>124</v>
      </c>
      <c r="AO901">
        <f>IF(fun[[#This Row],[BsmtCond]]="Ex",5,IF(fun[[#This Row],[BsmtCond]]="Gd",4,IF(fun[[#This Row],[BsmtCond]]="TA",3,IF(fun[[#This Row],[BsmtCond]]="Fa",2,IF(fun[[#This Row],[BsmtCond]]="Po",1,0)))))</f>
        <v>3</v>
      </c>
      <c r="AP901" t="s">
        <v>126</v>
      </c>
      <c r="AQ901">
        <f>IF(fun[[#This Row],[BsmtExposure]]="Gd",3,IF(fun[[#This Row],[BsmtExposure]]="Av",2,IF(fun[[#This Row],[BsmtExposure]]="Mn",1,0)))</f>
        <v>0</v>
      </c>
      <c r="AR901" t="s">
        <v>167</v>
      </c>
      <c r="AS901">
        <v>465</v>
      </c>
      <c r="AT901" t="s">
        <v>128</v>
      </c>
      <c r="AU901">
        <v>0</v>
      </c>
      <c r="AV901">
        <v>447</v>
      </c>
      <c r="AW901">
        <v>912</v>
      </c>
      <c r="AX901" t="s">
        <v>129</v>
      </c>
      <c r="AY901" t="s">
        <v>124</v>
      </c>
      <c r="AZ901">
        <f>IF(fun[[#This Row],[HeatingQC]]="Ex",5,IF(fun[[#This Row],[HeatingQC]]="Gd",4,IF(fun[[#This Row],[HeatingQC]]="TA",3,IF(fun[[#This Row],[HeatingQC]]="Fa",2,IF(fun[[#This Row],[HeatingQC]]="Po",1,0)))))</f>
        <v>3</v>
      </c>
      <c r="BA901" t="s">
        <v>131</v>
      </c>
      <c r="BB901" t="s">
        <v>132</v>
      </c>
      <c r="BC901">
        <v>1236</v>
      </c>
      <c r="BD901">
        <v>0</v>
      </c>
      <c r="BE901">
        <v>0</v>
      </c>
      <c r="BF901">
        <v>1236</v>
      </c>
      <c r="BG901">
        <f>LOG(fun[[#This Row],[GrLivArea]])</f>
        <v>3.0920184707527971</v>
      </c>
      <c r="BH901">
        <v>0</v>
      </c>
      <c r="BI901">
        <v>0</v>
      </c>
      <c r="BJ901">
        <f>fun[[#This Row],[BsmtFullBath]]+(0.5*fun[[#This Row],[BsmtHalfBath]])</f>
        <v>0</v>
      </c>
      <c r="BK901">
        <v>1</v>
      </c>
      <c r="BL901">
        <v>0</v>
      </c>
      <c r="BM901">
        <f>fun[[#This Row],[HalfBath]]+fun[[#This Row],[TOTBaseBath]]+fun[[#This Row],[FullBath]]</f>
        <v>1</v>
      </c>
      <c r="BN901">
        <v>3</v>
      </c>
      <c r="BO901">
        <v>1</v>
      </c>
      <c r="BP901" t="s">
        <v>124</v>
      </c>
      <c r="BQ901">
        <f>IF(fun[[#This Row],[KitchenQual]]="Ex",5,IF(fun[[#This Row],[KitchenQual]]="Gd",4,IF(fun[[#This Row],[KitchenQual]]="TA",3,IF(fun[[#This Row],[KitchenQual]]="Fa",2,0))))</f>
        <v>3</v>
      </c>
      <c r="BR901">
        <v>6</v>
      </c>
      <c r="BS901" t="s">
        <v>133</v>
      </c>
      <c r="BT901">
        <v>1</v>
      </c>
      <c r="BU901" t="s">
        <v>124</v>
      </c>
      <c r="BV901">
        <f>IF(fun[[#This Row],[FireplaceQu]]="Ex",5,IF(fun[[#This Row],[FireplaceQu]]="Gd",4,IF(fun[[#This Row],[FireplaceQu]]="TA",3,IF(fun[[#This Row],[FireplaceQu]]="Fa",2,0))))</f>
        <v>3</v>
      </c>
      <c r="BW901" t="s">
        <v>134</v>
      </c>
      <c r="BX901">
        <v>1961</v>
      </c>
      <c r="BY901" t="s">
        <v>128</v>
      </c>
      <c r="BZ901">
        <v>1</v>
      </c>
      <c r="CA901">
        <v>288</v>
      </c>
      <c r="CB901" t="s">
        <v>124</v>
      </c>
      <c r="CC901">
        <f>IF(fun[[#This Row],[GarageQual]]="Ex",5,IF(fun[[#This Row],[GarageQual]]="Gd",4,IF(fun[[#This Row],[GarageQual]]="TA",3,IF(fun[[#This Row],[GarageQual]]="Fa",2,IF(fun[[#This Row],[GarageQual]]="Po",1,0)))))</f>
        <v>3</v>
      </c>
      <c r="CD901" t="s">
        <v>124</v>
      </c>
      <c r="CE901">
        <f>IF(fun[[#This Row],[GarageCond]]="Ex",5,IF(fun[[#This Row],[GarageCond]]="Gd",4,IF(fun[[#This Row],[GarageCond]]="TA",3,IF(fun[[#This Row],[GarageCond]]="Fa",2,IF(fun[[#This Row],[GarageCond]]="Po",1,0)))))</f>
        <v>3</v>
      </c>
      <c r="CF901" t="s">
        <v>131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f>(0.5*fun[[#This Row],[WoodDeckSF]])+fun[[#This Row],[OpenPorchSF]]+(2*fun[[#This Row],[EnclosedPorch]])+(1.5*fun[[#This Row],[3SsnPorch]])+fun[[#This Row],[ScreenPorch]]</f>
        <v>0</v>
      </c>
      <c r="CM901">
        <v>0</v>
      </c>
      <c r="CN901" t="s">
        <v>109</v>
      </c>
      <c r="CO901">
        <f>IF(fun[[#This Row],[PoolQC]]="Ex",5,IF(fun[[#This Row],[PoolQC]]="Gd",4,IF(fun[[#This Row],[PoolQC]]="TA",3,IF(fun[[#This Row],[PoolQC]]="Fa",2,IF(fun[[#This Row],[PoolQC]]="Po",1,0)))))</f>
        <v>0</v>
      </c>
      <c r="CP901" t="s">
        <v>109</v>
      </c>
      <c r="CQ901" t="s">
        <v>109</v>
      </c>
      <c r="CR901">
        <v>0</v>
      </c>
      <c r="CS901">
        <v>6</v>
      </c>
      <c r="CT901">
        <v>2006</v>
      </c>
      <c r="CU901" t="s">
        <v>136</v>
      </c>
      <c r="CV901" t="s">
        <v>137</v>
      </c>
      <c r="CW901">
        <f>COUNTIF(fun[[#This Row],[Id]:[SaleCondition]],0)</f>
        <v>21</v>
      </c>
      <c r="CX901">
        <f>COUNTIF(fun[[#This Row],[Id]:[SaleCondition]],"NA")</f>
        <v>4</v>
      </c>
      <c r="CY901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901">
        <f>fun[NUM_ExCond]+fun[NUM_BsmtCond]+fun[NUM_GarCond]</f>
        <v>9</v>
      </c>
      <c r="DA9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9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59.75</v>
      </c>
      <c r="DC901">
        <v>135000</v>
      </c>
    </row>
    <row r="902" spans="1:107" x14ac:dyDescent="0.25">
      <c r="A902">
        <v>901</v>
      </c>
      <c r="B902">
        <v>20</v>
      </c>
      <c r="C902" t="s">
        <v>107</v>
      </c>
      <c r="D902">
        <f>IF(fun[[#This Row],[MSZoning]]="RL",1,0)</f>
        <v>1</v>
      </c>
      <c r="E902">
        <f>IF(fun[[#This Row],[rl]]="RM",1,0)</f>
        <v>0</v>
      </c>
      <c r="F902">
        <f>IF(fun[[#This Row],[rm]]="RH",1,0)</f>
        <v>0</v>
      </c>
      <c r="G902">
        <f>IF(fun[[#This Row],[rh]]="C (all)",1,0)</f>
        <v>0</v>
      </c>
      <c r="H902" t="s">
        <v>109</v>
      </c>
      <c r="I902">
        <f>IF(fun[[#This Row],[LotFrontage]]="NA",0,fun[[#This Row],[LotFrontage]])</f>
        <v>0</v>
      </c>
      <c r="J902">
        <v>7340</v>
      </c>
      <c r="K902" t="s">
        <v>108</v>
      </c>
      <c r="L902" t="s">
        <v>109</v>
      </c>
      <c r="M902" t="s">
        <v>146</v>
      </c>
      <c r="N902" t="s">
        <v>111</v>
      </c>
      <c r="O902" t="s">
        <v>112</v>
      </c>
      <c r="P902" t="s">
        <v>113</v>
      </c>
      <c r="Q902" t="s">
        <v>114</v>
      </c>
      <c r="R902" t="s">
        <v>188</v>
      </c>
      <c r="S902" t="s">
        <v>116</v>
      </c>
      <c r="T902" t="s">
        <v>116</v>
      </c>
      <c r="U902" t="s">
        <v>117</v>
      </c>
      <c r="V902" t="s">
        <v>141</v>
      </c>
      <c r="W902">
        <v>4</v>
      </c>
      <c r="X902">
        <v>6</v>
      </c>
      <c r="Y902">
        <v>1971</v>
      </c>
      <c r="Z902">
        <v>1971</v>
      </c>
      <c r="AA902" t="s">
        <v>119</v>
      </c>
      <c r="AB902" t="s">
        <v>120</v>
      </c>
      <c r="AC902" t="s">
        <v>166</v>
      </c>
      <c r="AD902" t="s">
        <v>166</v>
      </c>
      <c r="AE902" t="s">
        <v>143</v>
      </c>
      <c r="AF902">
        <v>0</v>
      </c>
      <c r="AG902" t="s">
        <v>124</v>
      </c>
      <c r="AH902">
        <f>IF(fun[[#This Row],[ExterQual]]="Ex",5,IF(fun[[#This Row],[ExterQual]]="Gd",4,IF(fun[[#This Row],[ExterQual]]="TA",3,IF(fun[[#This Row],[ExterQual]]="Fa",2,1))))</f>
        <v>3</v>
      </c>
      <c r="AI902" t="s">
        <v>124</v>
      </c>
      <c r="AJ902">
        <f>IF(fun[[#This Row],[ExterCond]]="Ex",5,IF(fun[[#This Row],[ExterCond]]="Gd",4,IF(fun[[#This Row],[ExterCond]]="TA",3,IF(fun[[#This Row],[ExterCond]]="Fa",2,1))))</f>
        <v>3</v>
      </c>
      <c r="AK902" t="s">
        <v>144</v>
      </c>
      <c r="AL902" t="s">
        <v>124</v>
      </c>
      <c r="AM902">
        <f>IF(fun[[#This Row],[BsmtQual]]="Ex",5,IF(fun[[#This Row],[BsmtQual]]="Gd",4,IF(fun[[#This Row],[BsmtQual]]="TA",3,IF(fun[[#This Row],[BsmtQual]]="Fa",2,IF(fun[[#This Row],[BsmtQual]]="Po",1,0)))))</f>
        <v>3</v>
      </c>
      <c r="AN902" t="s">
        <v>124</v>
      </c>
      <c r="AO902">
        <f>IF(fun[[#This Row],[BsmtCond]]="Ex",5,IF(fun[[#This Row],[BsmtCond]]="Gd",4,IF(fun[[#This Row],[BsmtCond]]="TA",3,IF(fun[[#This Row],[BsmtCond]]="Fa",2,IF(fun[[#This Row],[BsmtCond]]="Po",1,0)))))</f>
        <v>3</v>
      </c>
      <c r="AP902" t="s">
        <v>126</v>
      </c>
      <c r="AQ902">
        <f>IF(fun[[#This Row],[BsmtExposure]]="Gd",3,IF(fun[[#This Row],[BsmtExposure]]="Av",2,IF(fun[[#This Row],[BsmtExposure]]="Mn",1,0)))</f>
        <v>0</v>
      </c>
      <c r="AR902" t="s">
        <v>145</v>
      </c>
      <c r="AS902">
        <v>322</v>
      </c>
      <c r="AT902" t="s">
        <v>128</v>
      </c>
      <c r="AU902">
        <v>0</v>
      </c>
      <c r="AV902">
        <v>536</v>
      </c>
      <c r="AW902">
        <v>858</v>
      </c>
      <c r="AX902" t="s">
        <v>129</v>
      </c>
      <c r="AY902" t="s">
        <v>124</v>
      </c>
      <c r="AZ902">
        <f>IF(fun[[#This Row],[HeatingQC]]="Ex",5,IF(fun[[#This Row],[HeatingQC]]="Gd",4,IF(fun[[#This Row],[HeatingQC]]="TA",3,IF(fun[[#This Row],[HeatingQC]]="Fa",2,IF(fun[[#This Row],[HeatingQC]]="Po",1,0)))))</f>
        <v>3</v>
      </c>
      <c r="BA902" t="s">
        <v>131</v>
      </c>
      <c r="BB902" t="s">
        <v>132</v>
      </c>
      <c r="BC902">
        <v>858</v>
      </c>
      <c r="BD902">
        <v>0</v>
      </c>
      <c r="BE902">
        <v>0</v>
      </c>
      <c r="BF902">
        <v>858</v>
      </c>
      <c r="BG902">
        <f>LOG(fun[[#This Row],[GrLivArea]])</f>
        <v>2.9334872878487053</v>
      </c>
      <c r="BH902">
        <v>0</v>
      </c>
      <c r="BI902">
        <v>0</v>
      </c>
      <c r="BJ902">
        <f>fun[[#This Row],[BsmtFullBath]]+(0.5*fun[[#This Row],[BsmtHalfBath]])</f>
        <v>0</v>
      </c>
      <c r="BK902">
        <v>1</v>
      </c>
      <c r="BL902">
        <v>0</v>
      </c>
      <c r="BM902">
        <f>fun[[#This Row],[HalfBath]]+fun[[#This Row],[TOTBaseBath]]+fun[[#This Row],[FullBath]]</f>
        <v>1</v>
      </c>
      <c r="BN902">
        <v>2</v>
      </c>
      <c r="BO902">
        <v>1</v>
      </c>
      <c r="BP902" t="s">
        <v>124</v>
      </c>
      <c r="BQ902">
        <f>IF(fun[[#This Row],[KitchenQual]]="Ex",5,IF(fun[[#This Row],[KitchenQual]]="Gd",4,IF(fun[[#This Row],[KitchenQual]]="TA",3,IF(fun[[#This Row],[KitchenQual]]="Fa",2,0))))</f>
        <v>3</v>
      </c>
      <c r="BR902">
        <v>4</v>
      </c>
      <c r="BS902" t="s">
        <v>133</v>
      </c>
      <c r="BT902">
        <v>0</v>
      </c>
      <c r="BU902" t="s">
        <v>109</v>
      </c>
      <c r="BV902">
        <f>IF(fun[[#This Row],[FireplaceQu]]="Ex",5,IF(fun[[#This Row],[FireplaceQu]]="Gd",4,IF(fun[[#This Row],[FireplaceQu]]="TA",3,IF(fun[[#This Row],[FireplaceQu]]="Fa",2,0))))</f>
        <v>0</v>
      </c>
      <c r="BW902" t="s">
        <v>153</v>
      </c>
      <c r="BX902">
        <v>1979</v>
      </c>
      <c r="BY902" t="s">
        <v>128</v>
      </c>
      <c r="BZ902">
        <v>1</v>
      </c>
      <c r="CA902">
        <v>684</v>
      </c>
      <c r="CB902" t="s">
        <v>124</v>
      </c>
      <c r="CC902">
        <f>IF(fun[[#This Row],[GarageQual]]="Ex",5,IF(fun[[#This Row],[GarageQual]]="Gd",4,IF(fun[[#This Row],[GarageQual]]="TA",3,IF(fun[[#This Row],[GarageQual]]="Fa",2,IF(fun[[#This Row],[GarageQual]]="Po",1,0)))))</f>
        <v>3</v>
      </c>
      <c r="CD902" t="s">
        <v>124</v>
      </c>
      <c r="CE902">
        <f>IF(fun[[#This Row],[GarageCond]]="Ex",5,IF(fun[[#This Row],[GarageCond]]="Gd",4,IF(fun[[#This Row],[GarageCond]]="TA",3,IF(fun[[#This Row],[GarageCond]]="Fa",2,IF(fun[[#This Row],[GarageCond]]="Po",1,0)))))</f>
        <v>3</v>
      </c>
      <c r="CF902" t="s">
        <v>131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f>(0.5*fun[[#This Row],[WoodDeckSF]])+fun[[#This Row],[OpenPorchSF]]+(2*fun[[#This Row],[EnclosedPorch]])+(1.5*fun[[#This Row],[3SsnPorch]])+fun[[#This Row],[ScreenPorch]]</f>
        <v>0</v>
      </c>
      <c r="CM902">
        <v>0</v>
      </c>
      <c r="CN902" t="s">
        <v>109</v>
      </c>
      <c r="CO902">
        <f>IF(fun[[#This Row],[PoolQC]]="Ex",5,IF(fun[[#This Row],[PoolQC]]="Gd",4,IF(fun[[#This Row],[PoolQC]]="TA",3,IF(fun[[#This Row],[PoolQC]]="Fa",2,IF(fun[[#This Row],[PoolQC]]="Po",1,0)))))</f>
        <v>0</v>
      </c>
      <c r="CP902" t="s">
        <v>109</v>
      </c>
      <c r="CQ902" t="s">
        <v>109</v>
      </c>
      <c r="CR902">
        <v>0</v>
      </c>
      <c r="CS902">
        <v>6</v>
      </c>
      <c r="CT902">
        <v>2007</v>
      </c>
      <c r="CU902" t="s">
        <v>136</v>
      </c>
      <c r="CV902" t="s">
        <v>137</v>
      </c>
      <c r="CW902">
        <f>COUNTIF(fun[[#This Row],[Id]:[SaleCondition]],0)</f>
        <v>24</v>
      </c>
      <c r="CX902">
        <f>COUNTIF(fun[[#This Row],[Id]:[SaleCondition]],"NA")</f>
        <v>6</v>
      </c>
      <c r="CY902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902">
        <f>fun[NUM_ExCond]+fun[NUM_BsmtCond]+fun[NUM_GarCond]</f>
        <v>9</v>
      </c>
      <c r="DA9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9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45.75</v>
      </c>
      <c r="DC902">
        <v>110000</v>
      </c>
    </row>
    <row r="903" spans="1:107" x14ac:dyDescent="0.25">
      <c r="A903">
        <v>902</v>
      </c>
      <c r="B903">
        <v>20</v>
      </c>
      <c r="C903" t="s">
        <v>107</v>
      </c>
      <c r="D903">
        <f>IF(fun[[#This Row],[MSZoning]]="RL",1,0)</f>
        <v>1</v>
      </c>
      <c r="E903">
        <f>IF(fun[[#This Row],[rl]]="RM",1,0)</f>
        <v>0</v>
      </c>
      <c r="F903">
        <f>IF(fun[[#This Row],[rm]]="RH",1,0)</f>
        <v>0</v>
      </c>
      <c r="G903">
        <f>IF(fun[[#This Row],[rh]]="C (all)",1,0)</f>
        <v>0</v>
      </c>
      <c r="H903">
        <v>64</v>
      </c>
      <c r="I903">
        <f>IF(fun[[#This Row],[LotFrontage]]="NA",0,fun[[#This Row],[LotFrontage]])</f>
        <v>64</v>
      </c>
      <c r="J903">
        <v>8712</v>
      </c>
      <c r="K903" t="s">
        <v>108</v>
      </c>
      <c r="L903" t="s">
        <v>109</v>
      </c>
      <c r="M903" t="s">
        <v>146</v>
      </c>
      <c r="N903" t="s">
        <v>111</v>
      </c>
      <c r="O903" t="s">
        <v>112</v>
      </c>
      <c r="P903" t="s">
        <v>113</v>
      </c>
      <c r="Q903" t="s">
        <v>114</v>
      </c>
      <c r="R903" t="s">
        <v>188</v>
      </c>
      <c r="S903" t="s">
        <v>116</v>
      </c>
      <c r="T903" t="s">
        <v>116</v>
      </c>
      <c r="U903" t="s">
        <v>117</v>
      </c>
      <c r="V903" t="s">
        <v>141</v>
      </c>
      <c r="W903">
        <v>5</v>
      </c>
      <c r="X903">
        <v>7</v>
      </c>
      <c r="Y903">
        <v>1957</v>
      </c>
      <c r="Z903">
        <v>2000</v>
      </c>
      <c r="AA903" t="s">
        <v>178</v>
      </c>
      <c r="AB903" t="s">
        <v>120</v>
      </c>
      <c r="AC903" t="s">
        <v>142</v>
      </c>
      <c r="AD903" t="s">
        <v>142</v>
      </c>
      <c r="AE903" t="s">
        <v>143</v>
      </c>
      <c r="AF903">
        <v>0</v>
      </c>
      <c r="AG903" t="s">
        <v>124</v>
      </c>
      <c r="AH903">
        <f>IF(fun[[#This Row],[ExterQual]]="Ex",5,IF(fun[[#This Row],[ExterQual]]="Gd",4,IF(fun[[#This Row],[ExterQual]]="TA",3,IF(fun[[#This Row],[ExterQual]]="Fa",2,1))))</f>
        <v>3</v>
      </c>
      <c r="AI903" t="s">
        <v>123</v>
      </c>
      <c r="AJ903">
        <f>IF(fun[[#This Row],[ExterCond]]="Ex",5,IF(fun[[#This Row],[ExterCond]]="Gd",4,IF(fun[[#This Row],[ExterCond]]="TA",3,IF(fun[[#This Row],[ExterCond]]="Fa",2,1))))</f>
        <v>4</v>
      </c>
      <c r="AK903" t="s">
        <v>144</v>
      </c>
      <c r="AL903" t="s">
        <v>124</v>
      </c>
      <c r="AM903">
        <f>IF(fun[[#This Row],[BsmtQual]]="Ex",5,IF(fun[[#This Row],[BsmtQual]]="Gd",4,IF(fun[[#This Row],[BsmtQual]]="TA",3,IF(fun[[#This Row],[BsmtQual]]="Fa",2,IF(fun[[#This Row],[BsmtQual]]="Po",1,0)))))</f>
        <v>3</v>
      </c>
      <c r="AN903" t="s">
        <v>124</v>
      </c>
      <c r="AO903">
        <f>IF(fun[[#This Row],[BsmtCond]]="Ex",5,IF(fun[[#This Row],[BsmtCond]]="Gd",4,IF(fun[[#This Row],[BsmtCond]]="TA",3,IF(fun[[#This Row],[BsmtCond]]="Fa",2,IF(fun[[#This Row],[BsmtCond]]="Po",1,0)))))</f>
        <v>3</v>
      </c>
      <c r="AP903" t="s">
        <v>147</v>
      </c>
      <c r="AQ903">
        <f>IF(fun[[#This Row],[BsmtExposure]]="Gd",3,IF(fun[[#This Row],[BsmtExposure]]="Av",2,IF(fun[[#This Row],[BsmtExposure]]="Mn",1,0)))</f>
        <v>1</v>
      </c>
      <c r="AR903" t="s">
        <v>167</v>
      </c>
      <c r="AS903">
        <v>860</v>
      </c>
      <c r="AT903" t="s">
        <v>128</v>
      </c>
      <c r="AU903">
        <v>0</v>
      </c>
      <c r="AV903">
        <v>132</v>
      </c>
      <c r="AW903">
        <v>992</v>
      </c>
      <c r="AX903" t="s">
        <v>129</v>
      </c>
      <c r="AY903" t="s">
        <v>124</v>
      </c>
      <c r="AZ903">
        <f>IF(fun[[#This Row],[HeatingQC]]="Ex",5,IF(fun[[#This Row],[HeatingQC]]="Gd",4,IF(fun[[#This Row],[HeatingQC]]="TA",3,IF(fun[[#This Row],[HeatingQC]]="Fa",2,IF(fun[[#This Row],[HeatingQC]]="Po",1,0)))))</f>
        <v>3</v>
      </c>
      <c r="BA903" t="s">
        <v>131</v>
      </c>
      <c r="BB903" t="s">
        <v>132</v>
      </c>
      <c r="BC903">
        <v>1306</v>
      </c>
      <c r="BD903">
        <v>0</v>
      </c>
      <c r="BE903">
        <v>0</v>
      </c>
      <c r="BF903">
        <v>1306</v>
      </c>
      <c r="BG903">
        <f>LOG(fun[[#This Row],[GrLivArea]])</f>
        <v>3.1159431769390551</v>
      </c>
      <c r="BH903">
        <v>1</v>
      </c>
      <c r="BI903">
        <v>0</v>
      </c>
      <c r="BJ903">
        <f>fun[[#This Row],[BsmtFullBath]]+(0.5*fun[[#This Row],[BsmtHalfBath]])</f>
        <v>1</v>
      </c>
      <c r="BK903">
        <v>1</v>
      </c>
      <c r="BL903">
        <v>0</v>
      </c>
      <c r="BM903">
        <f>fun[[#This Row],[HalfBath]]+fun[[#This Row],[TOTBaseBath]]+fun[[#This Row],[FullBath]]</f>
        <v>2</v>
      </c>
      <c r="BN903">
        <v>2</v>
      </c>
      <c r="BO903">
        <v>1</v>
      </c>
      <c r="BP903" t="s">
        <v>124</v>
      </c>
      <c r="BQ903">
        <f>IF(fun[[#This Row],[KitchenQual]]="Ex",5,IF(fun[[#This Row],[KitchenQual]]="Gd",4,IF(fun[[#This Row],[KitchenQual]]="TA",3,IF(fun[[#This Row],[KitchenQual]]="Fa",2,0))))</f>
        <v>3</v>
      </c>
      <c r="BR903">
        <v>5</v>
      </c>
      <c r="BS903" t="s">
        <v>133</v>
      </c>
      <c r="BT903">
        <v>0</v>
      </c>
      <c r="BU903" t="s">
        <v>109</v>
      </c>
      <c r="BV903">
        <f>IF(fun[[#This Row],[FireplaceQu]]="Ex",5,IF(fun[[#This Row],[FireplaceQu]]="Gd",4,IF(fun[[#This Row],[FireplaceQu]]="TA",3,IF(fun[[#This Row],[FireplaceQu]]="Fa",2,0))))</f>
        <v>0</v>
      </c>
      <c r="BW903" t="s">
        <v>153</v>
      </c>
      <c r="BX903">
        <v>1968</v>
      </c>
      <c r="BY903" t="s">
        <v>128</v>
      </c>
      <c r="BZ903">
        <v>1</v>
      </c>
      <c r="CA903">
        <v>756</v>
      </c>
      <c r="CB903" t="s">
        <v>124</v>
      </c>
      <c r="CC903">
        <f>IF(fun[[#This Row],[GarageQual]]="Ex",5,IF(fun[[#This Row],[GarageQual]]="Gd",4,IF(fun[[#This Row],[GarageQual]]="TA",3,IF(fun[[#This Row],[GarageQual]]="Fa",2,IF(fun[[#This Row],[GarageQual]]="Po",1,0)))))</f>
        <v>3</v>
      </c>
      <c r="CD903" t="s">
        <v>124</v>
      </c>
      <c r="CE903">
        <f>IF(fun[[#This Row],[GarageCond]]="Ex",5,IF(fun[[#This Row],[GarageCond]]="Gd",4,IF(fun[[#This Row],[GarageCond]]="TA",3,IF(fun[[#This Row],[GarageCond]]="Fa",2,IF(fun[[#This Row],[GarageCond]]="Po",1,0)))))</f>
        <v>3</v>
      </c>
      <c r="CF903" t="s">
        <v>131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f>(0.5*fun[[#This Row],[WoodDeckSF]])+fun[[#This Row],[OpenPorchSF]]+(2*fun[[#This Row],[EnclosedPorch]])+(1.5*fun[[#This Row],[3SsnPorch]])+fun[[#This Row],[ScreenPorch]]</f>
        <v>0</v>
      </c>
      <c r="CM903">
        <v>0</v>
      </c>
      <c r="CN903" t="s">
        <v>109</v>
      </c>
      <c r="CO903">
        <f>IF(fun[[#This Row],[PoolQC]]="Ex",5,IF(fun[[#This Row],[PoolQC]]="Gd",4,IF(fun[[#This Row],[PoolQC]]="TA",3,IF(fun[[#This Row],[PoolQC]]="Fa",2,IF(fun[[#This Row],[PoolQC]]="Po",1,0)))))</f>
        <v>0</v>
      </c>
      <c r="CP903" t="s">
        <v>109</v>
      </c>
      <c r="CQ903" t="s">
        <v>109</v>
      </c>
      <c r="CR903">
        <v>0</v>
      </c>
      <c r="CS903">
        <v>5</v>
      </c>
      <c r="CT903">
        <v>2009</v>
      </c>
      <c r="CU903" t="s">
        <v>136</v>
      </c>
      <c r="CV903" t="s">
        <v>137</v>
      </c>
      <c r="CW903">
        <f>COUNTIF(fun[[#This Row],[Id]:[SaleCondition]],0)</f>
        <v>20</v>
      </c>
      <c r="CX903">
        <f>COUNTIF(fun[[#This Row],[Id]:[SaleCondition]],"NA")</f>
        <v>5</v>
      </c>
      <c r="CY903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03">
        <f>fun[NUM_ExCond]+fun[NUM_BsmtCond]+fun[NUM_GarCond]</f>
        <v>10</v>
      </c>
      <c r="DA9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9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58.25</v>
      </c>
      <c r="DC903">
        <v>153000</v>
      </c>
    </row>
    <row r="904" spans="1:107" x14ac:dyDescent="0.25">
      <c r="A904">
        <v>903</v>
      </c>
      <c r="B904">
        <v>60</v>
      </c>
      <c r="C904" t="s">
        <v>107</v>
      </c>
      <c r="D904">
        <f>IF(fun[[#This Row],[MSZoning]]="RL",1,0)</f>
        <v>1</v>
      </c>
      <c r="E904">
        <f>IF(fun[[#This Row],[rl]]="RM",1,0)</f>
        <v>0</v>
      </c>
      <c r="F904">
        <f>IF(fun[[#This Row],[rm]]="RH",1,0)</f>
        <v>0</v>
      </c>
      <c r="G904">
        <f>IF(fun[[#This Row],[rh]]="C (all)",1,0)</f>
        <v>0</v>
      </c>
      <c r="H904">
        <v>63</v>
      </c>
      <c r="I904">
        <f>IF(fun[[#This Row],[LotFrontage]]="NA",0,fun[[#This Row],[LotFrontage]])</f>
        <v>63</v>
      </c>
      <c r="J904">
        <v>7875</v>
      </c>
      <c r="K904" t="s">
        <v>108</v>
      </c>
      <c r="L904" t="s">
        <v>109</v>
      </c>
      <c r="M904" t="s">
        <v>110</v>
      </c>
      <c r="N904" t="s">
        <v>111</v>
      </c>
      <c r="O904" t="s">
        <v>112</v>
      </c>
      <c r="P904" t="s">
        <v>113</v>
      </c>
      <c r="Q904" t="s">
        <v>114</v>
      </c>
      <c r="R904" t="s">
        <v>219</v>
      </c>
      <c r="S904" t="s">
        <v>116</v>
      </c>
      <c r="T904" t="s">
        <v>116</v>
      </c>
      <c r="U904" t="s">
        <v>117</v>
      </c>
      <c r="V904" t="s">
        <v>118</v>
      </c>
      <c r="W904">
        <v>7</v>
      </c>
      <c r="X904">
        <v>5</v>
      </c>
      <c r="Y904">
        <v>2003</v>
      </c>
      <c r="Z904">
        <v>2003</v>
      </c>
      <c r="AA904" t="s">
        <v>119</v>
      </c>
      <c r="AB904" t="s">
        <v>120</v>
      </c>
      <c r="AC904" t="s">
        <v>121</v>
      </c>
      <c r="AD904" t="s">
        <v>121</v>
      </c>
      <c r="AE904" t="s">
        <v>143</v>
      </c>
      <c r="AF904">
        <v>0</v>
      </c>
      <c r="AG904" t="s">
        <v>123</v>
      </c>
      <c r="AH904">
        <f>IF(fun[[#This Row],[ExterQual]]="Ex",5,IF(fun[[#This Row],[ExterQual]]="Gd",4,IF(fun[[#This Row],[ExterQual]]="TA",3,IF(fun[[#This Row],[ExterQual]]="Fa",2,1))))</f>
        <v>4</v>
      </c>
      <c r="AI904" t="s">
        <v>124</v>
      </c>
      <c r="AJ904">
        <f>IF(fun[[#This Row],[ExterCond]]="Ex",5,IF(fun[[#This Row],[ExterCond]]="Gd",4,IF(fun[[#This Row],[ExterCond]]="TA",3,IF(fun[[#This Row],[ExterCond]]="Fa",2,1))))</f>
        <v>3</v>
      </c>
      <c r="AK904" t="s">
        <v>125</v>
      </c>
      <c r="AL904" t="s">
        <v>123</v>
      </c>
      <c r="AM904">
        <f>IF(fun[[#This Row],[BsmtQual]]="Ex",5,IF(fun[[#This Row],[BsmtQual]]="Gd",4,IF(fun[[#This Row],[BsmtQual]]="TA",3,IF(fun[[#This Row],[BsmtQual]]="Fa",2,IF(fun[[#This Row],[BsmtQual]]="Po",1,0)))))</f>
        <v>4</v>
      </c>
      <c r="AN904" t="s">
        <v>124</v>
      </c>
      <c r="AO904">
        <f>IF(fun[[#This Row],[BsmtCond]]="Ex",5,IF(fun[[#This Row],[BsmtCond]]="Gd",4,IF(fun[[#This Row],[BsmtCond]]="TA",3,IF(fun[[#This Row],[BsmtCond]]="Fa",2,IF(fun[[#This Row],[BsmtCond]]="Po",1,0)))))</f>
        <v>3</v>
      </c>
      <c r="AP904" t="s">
        <v>126</v>
      </c>
      <c r="AQ904">
        <f>IF(fun[[#This Row],[BsmtExposure]]="Gd",3,IF(fun[[#This Row],[BsmtExposure]]="Av",2,IF(fun[[#This Row],[BsmtExposure]]="Mn",1,0)))</f>
        <v>0</v>
      </c>
      <c r="AR904" t="s">
        <v>128</v>
      </c>
      <c r="AS904">
        <v>0</v>
      </c>
      <c r="AT904" t="s">
        <v>128</v>
      </c>
      <c r="AU904">
        <v>0</v>
      </c>
      <c r="AV904">
        <v>783</v>
      </c>
      <c r="AW904">
        <v>783</v>
      </c>
      <c r="AX904" t="s">
        <v>129</v>
      </c>
      <c r="AY904" t="s">
        <v>130</v>
      </c>
      <c r="AZ904">
        <f>IF(fun[[#This Row],[HeatingQC]]="Ex",5,IF(fun[[#This Row],[HeatingQC]]="Gd",4,IF(fun[[#This Row],[HeatingQC]]="TA",3,IF(fun[[#This Row],[HeatingQC]]="Fa",2,IF(fun[[#This Row],[HeatingQC]]="Po",1,0)))))</f>
        <v>5</v>
      </c>
      <c r="BA904" t="s">
        <v>131</v>
      </c>
      <c r="BB904" t="s">
        <v>132</v>
      </c>
      <c r="BC904">
        <v>807</v>
      </c>
      <c r="BD904">
        <v>702</v>
      </c>
      <c r="BE904">
        <v>0</v>
      </c>
      <c r="BF904">
        <v>1509</v>
      </c>
      <c r="BG904">
        <f>LOG(fun[[#This Row],[GrLivArea]])</f>
        <v>3.1786892397755899</v>
      </c>
      <c r="BH904">
        <v>0</v>
      </c>
      <c r="BI904">
        <v>0</v>
      </c>
      <c r="BJ904">
        <f>fun[[#This Row],[BsmtFullBath]]+(0.5*fun[[#This Row],[BsmtHalfBath]])</f>
        <v>0</v>
      </c>
      <c r="BK904">
        <v>2</v>
      </c>
      <c r="BL904">
        <v>1</v>
      </c>
      <c r="BM904">
        <f>fun[[#This Row],[HalfBath]]+fun[[#This Row],[TOTBaseBath]]+fun[[#This Row],[FullBath]]</f>
        <v>3</v>
      </c>
      <c r="BN904">
        <v>3</v>
      </c>
      <c r="BO904">
        <v>1</v>
      </c>
      <c r="BP904" t="s">
        <v>123</v>
      </c>
      <c r="BQ904">
        <f>IF(fun[[#This Row],[KitchenQual]]="Ex",5,IF(fun[[#This Row],[KitchenQual]]="Gd",4,IF(fun[[#This Row],[KitchenQual]]="TA",3,IF(fun[[#This Row],[KitchenQual]]="Fa",2,0))))</f>
        <v>4</v>
      </c>
      <c r="BR904">
        <v>8</v>
      </c>
      <c r="BS904" t="s">
        <v>133</v>
      </c>
      <c r="BT904">
        <v>1</v>
      </c>
      <c r="BU904" t="s">
        <v>123</v>
      </c>
      <c r="BV904">
        <f>IF(fun[[#This Row],[FireplaceQu]]="Ex",5,IF(fun[[#This Row],[FireplaceQu]]="Gd",4,IF(fun[[#This Row],[FireplaceQu]]="TA",3,IF(fun[[#This Row],[FireplaceQu]]="Fa",2,0))))</f>
        <v>4</v>
      </c>
      <c r="BW904" t="s">
        <v>134</v>
      </c>
      <c r="BX904">
        <v>2003</v>
      </c>
      <c r="BY904" t="s">
        <v>183</v>
      </c>
      <c r="BZ904">
        <v>2</v>
      </c>
      <c r="CA904">
        <v>393</v>
      </c>
      <c r="CB904" t="s">
        <v>124</v>
      </c>
      <c r="CC904">
        <f>IF(fun[[#This Row],[GarageQual]]="Ex",5,IF(fun[[#This Row],[GarageQual]]="Gd",4,IF(fun[[#This Row],[GarageQual]]="TA",3,IF(fun[[#This Row],[GarageQual]]="Fa",2,IF(fun[[#This Row],[GarageQual]]="Po",1,0)))))</f>
        <v>3</v>
      </c>
      <c r="CD904" t="s">
        <v>124</v>
      </c>
      <c r="CE904">
        <f>IF(fun[[#This Row],[GarageCond]]="Ex",5,IF(fun[[#This Row],[GarageCond]]="Gd",4,IF(fun[[#This Row],[GarageCond]]="TA",3,IF(fun[[#This Row],[GarageCond]]="Fa",2,IF(fun[[#This Row],[GarageCond]]="Po",1,0)))))</f>
        <v>3</v>
      </c>
      <c r="CF904" t="s">
        <v>131</v>
      </c>
      <c r="CG904">
        <v>0</v>
      </c>
      <c r="CH904">
        <v>75</v>
      </c>
      <c r="CI904">
        <v>0</v>
      </c>
      <c r="CJ904">
        <v>0</v>
      </c>
      <c r="CK904">
        <v>0</v>
      </c>
      <c r="CL904">
        <f>(0.5*fun[[#This Row],[WoodDeckSF]])+fun[[#This Row],[OpenPorchSF]]+(2*fun[[#This Row],[EnclosedPorch]])+(1.5*fun[[#This Row],[3SsnPorch]])+fun[[#This Row],[ScreenPorch]]</f>
        <v>75</v>
      </c>
      <c r="CM904">
        <v>0</v>
      </c>
      <c r="CN904" t="s">
        <v>109</v>
      </c>
      <c r="CO904">
        <f>IF(fun[[#This Row],[PoolQC]]="Ex",5,IF(fun[[#This Row],[PoolQC]]="Gd",4,IF(fun[[#This Row],[PoolQC]]="TA",3,IF(fun[[#This Row],[PoolQC]]="Fa",2,IF(fun[[#This Row],[PoolQC]]="Po",1,0)))))</f>
        <v>0</v>
      </c>
      <c r="CP904" t="s">
        <v>109</v>
      </c>
      <c r="CQ904" t="s">
        <v>109</v>
      </c>
      <c r="CR904">
        <v>0</v>
      </c>
      <c r="CS904">
        <v>7</v>
      </c>
      <c r="CT904">
        <v>2006</v>
      </c>
      <c r="CU904" t="s">
        <v>136</v>
      </c>
      <c r="CV904" t="s">
        <v>137</v>
      </c>
      <c r="CW904">
        <f>COUNTIF(fun[[#This Row],[Id]:[SaleCondition]],0)</f>
        <v>18</v>
      </c>
      <c r="CX904">
        <f>COUNTIF(fun[[#This Row],[Id]:[SaleCondition]],"NA")</f>
        <v>4</v>
      </c>
      <c r="CY90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904">
        <f>fun[NUM_ExCond]+fun[NUM_BsmtCond]+fun[NUM_GarCond]</f>
        <v>9</v>
      </c>
      <c r="DA9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9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904">
        <v>180000</v>
      </c>
    </row>
    <row r="905" spans="1:107" x14ac:dyDescent="0.25">
      <c r="A905">
        <v>904</v>
      </c>
      <c r="B905">
        <v>20</v>
      </c>
      <c r="C905" t="s">
        <v>107</v>
      </c>
      <c r="D905">
        <f>IF(fun[[#This Row],[MSZoning]]="RL",1,0)</f>
        <v>1</v>
      </c>
      <c r="E905">
        <f>IF(fun[[#This Row],[rl]]="RM",1,0)</f>
        <v>0</v>
      </c>
      <c r="F905">
        <f>IF(fun[[#This Row],[rm]]="RH",1,0)</f>
        <v>0</v>
      </c>
      <c r="G905">
        <f>IF(fun[[#This Row],[rh]]="C (all)",1,0)</f>
        <v>0</v>
      </c>
      <c r="H905">
        <v>50</v>
      </c>
      <c r="I905">
        <f>IF(fun[[#This Row],[LotFrontage]]="NA",0,fun[[#This Row],[LotFrontage]])</f>
        <v>50</v>
      </c>
      <c r="J905">
        <v>14859</v>
      </c>
      <c r="K905" t="s">
        <v>108</v>
      </c>
      <c r="L905" t="s">
        <v>109</v>
      </c>
      <c r="M905" t="s">
        <v>146</v>
      </c>
      <c r="N905" t="s">
        <v>225</v>
      </c>
      <c r="O905" t="s">
        <v>112</v>
      </c>
      <c r="P905" t="s">
        <v>192</v>
      </c>
      <c r="Q905" t="s">
        <v>114</v>
      </c>
      <c r="R905" t="s">
        <v>219</v>
      </c>
      <c r="S905" t="s">
        <v>116</v>
      </c>
      <c r="T905" t="s">
        <v>116</v>
      </c>
      <c r="U905" t="s">
        <v>117</v>
      </c>
      <c r="V905" t="s">
        <v>141</v>
      </c>
      <c r="W905">
        <v>7</v>
      </c>
      <c r="X905">
        <v>5</v>
      </c>
      <c r="Y905">
        <v>2006</v>
      </c>
      <c r="Z905">
        <v>2006</v>
      </c>
      <c r="AA905" t="s">
        <v>178</v>
      </c>
      <c r="AB905" t="s">
        <v>120</v>
      </c>
      <c r="AC905" t="s">
        <v>121</v>
      </c>
      <c r="AD905" t="s">
        <v>121</v>
      </c>
      <c r="AE905" t="s">
        <v>122</v>
      </c>
      <c r="AF905">
        <v>27</v>
      </c>
      <c r="AG905" t="s">
        <v>123</v>
      </c>
      <c r="AH905">
        <f>IF(fun[[#This Row],[ExterQual]]="Ex",5,IF(fun[[#This Row],[ExterQual]]="Gd",4,IF(fun[[#This Row],[ExterQual]]="TA",3,IF(fun[[#This Row],[ExterQual]]="Fa",2,1))))</f>
        <v>4</v>
      </c>
      <c r="AI905" t="s">
        <v>124</v>
      </c>
      <c r="AJ905">
        <f>IF(fun[[#This Row],[ExterCond]]="Ex",5,IF(fun[[#This Row],[ExterCond]]="Gd",4,IF(fun[[#This Row],[ExterCond]]="TA",3,IF(fun[[#This Row],[ExterCond]]="Fa",2,1))))</f>
        <v>3</v>
      </c>
      <c r="AK905" t="s">
        <v>125</v>
      </c>
      <c r="AL905" t="s">
        <v>123</v>
      </c>
      <c r="AM905">
        <f>IF(fun[[#This Row],[BsmtQual]]="Ex",5,IF(fun[[#This Row],[BsmtQual]]="Gd",4,IF(fun[[#This Row],[BsmtQual]]="TA",3,IF(fun[[#This Row],[BsmtQual]]="Fa",2,IF(fun[[#This Row],[BsmtQual]]="Po",1,0)))))</f>
        <v>4</v>
      </c>
      <c r="AN905" t="s">
        <v>124</v>
      </c>
      <c r="AO905">
        <f>IF(fun[[#This Row],[BsmtCond]]="Ex",5,IF(fun[[#This Row],[BsmtCond]]="Gd",4,IF(fun[[#This Row],[BsmtCond]]="TA",3,IF(fun[[#This Row],[BsmtCond]]="Fa",2,IF(fun[[#This Row],[BsmtCond]]="Po",1,0)))))</f>
        <v>3</v>
      </c>
      <c r="AP905" t="s">
        <v>126</v>
      </c>
      <c r="AQ905">
        <f>IF(fun[[#This Row],[BsmtExposure]]="Gd",3,IF(fun[[#This Row],[BsmtExposure]]="Av",2,IF(fun[[#This Row],[BsmtExposure]]="Mn",1,0)))</f>
        <v>0</v>
      </c>
      <c r="AR905" t="s">
        <v>128</v>
      </c>
      <c r="AS905">
        <v>0</v>
      </c>
      <c r="AT905" t="s">
        <v>128</v>
      </c>
      <c r="AU905">
        <v>0</v>
      </c>
      <c r="AV905">
        <v>1670</v>
      </c>
      <c r="AW905">
        <v>1670</v>
      </c>
      <c r="AX905" t="s">
        <v>129</v>
      </c>
      <c r="AY905" t="s">
        <v>130</v>
      </c>
      <c r="AZ905">
        <f>IF(fun[[#This Row],[HeatingQC]]="Ex",5,IF(fun[[#This Row],[HeatingQC]]="Gd",4,IF(fun[[#This Row],[HeatingQC]]="TA",3,IF(fun[[#This Row],[HeatingQC]]="Fa",2,IF(fun[[#This Row],[HeatingQC]]="Po",1,0)))))</f>
        <v>5</v>
      </c>
      <c r="BA905" t="s">
        <v>131</v>
      </c>
      <c r="BB905" t="s">
        <v>132</v>
      </c>
      <c r="BC905">
        <v>1670</v>
      </c>
      <c r="BD905">
        <v>0</v>
      </c>
      <c r="BE905">
        <v>0</v>
      </c>
      <c r="BF905">
        <v>1670</v>
      </c>
      <c r="BG905">
        <f>LOG(fun[[#This Row],[GrLivArea]])</f>
        <v>3.2227164711475833</v>
      </c>
      <c r="BH905">
        <v>0</v>
      </c>
      <c r="BI905">
        <v>0</v>
      </c>
      <c r="BJ905">
        <f>fun[[#This Row],[BsmtFullBath]]+(0.5*fun[[#This Row],[BsmtHalfBath]])</f>
        <v>0</v>
      </c>
      <c r="BK905">
        <v>2</v>
      </c>
      <c r="BL905">
        <v>0</v>
      </c>
      <c r="BM905">
        <f>fun[[#This Row],[HalfBath]]+fun[[#This Row],[TOTBaseBath]]+fun[[#This Row],[FullBath]]</f>
        <v>2</v>
      </c>
      <c r="BN905">
        <v>3</v>
      </c>
      <c r="BO905">
        <v>1</v>
      </c>
      <c r="BP905" t="s">
        <v>123</v>
      </c>
      <c r="BQ905">
        <f>IF(fun[[#This Row],[KitchenQual]]="Ex",5,IF(fun[[#This Row],[KitchenQual]]="Gd",4,IF(fun[[#This Row],[KitchenQual]]="TA",3,IF(fun[[#This Row],[KitchenQual]]="Fa",2,0))))</f>
        <v>4</v>
      </c>
      <c r="BR905">
        <v>7</v>
      </c>
      <c r="BS905" t="s">
        <v>133</v>
      </c>
      <c r="BT905">
        <v>1</v>
      </c>
      <c r="BU905" t="s">
        <v>123</v>
      </c>
      <c r="BV905">
        <f>IF(fun[[#This Row],[FireplaceQu]]="Ex",5,IF(fun[[#This Row],[FireplaceQu]]="Gd",4,IF(fun[[#This Row],[FireplaceQu]]="TA",3,IF(fun[[#This Row],[FireplaceQu]]="Fa",2,0))))</f>
        <v>4</v>
      </c>
      <c r="BW905" t="s">
        <v>134</v>
      </c>
      <c r="BX905">
        <v>2006</v>
      </c>
      <c r="BY905" t="s">
        <v>135</v>
      </c>
      <c r="BZ905">
        <v>3</v>
      </c>
      <c r="CA905">
        <v>690</v>
      </c>
      <c r="CB905" t="s">
        <v>124</v>
      </c>
      <c r="CC905">
        <f>IF(fun[[#This Row],[GarageQual]]="Ex",5,IF(fun[[#This Row],[GarageQual]]="Gd",4,IF(fun[[#This Row],[GarageQual]]="TA",3,IF(fun[[#This Row],[GarageQual]]="Fa",2,IF(fun[[#This Row],[GarageQual]]="Po",1,0)))))</f>
        <v>3</v>
      </c>
      <c r="CD905" t="s">
        <v>124</v>
      </c>
      <c r="CE905">
        <f>IF(fun[[#This Row],[GarageCond]]="Ex",5,IF(fun[[#This Row],[GarageCond]]="Gd",4,IF(fun[[#This Row],[GarageCond]]="TA",3,IF(fun[[#This Row],[GarageCond]]="Fa",2,IF(fun[[#This Row],[GarageCond]]="Po",1,0)))))</f>
        <v>3</v>
      </c>
      <c r="CF905" t="s">
        <v>131</v>
      </c>
      <c r="CG905">
        <v>144</v>
      </c>
      <c r="CH905">
        <v>60</v>
      </c>
      <c r="CI905">
        <v>0</v>
      </c>
      <c r="CJ905">
        <v>0</v>
      </c>
      <c r="CK905">
        <v>0</v>
      </c>
      <c r="CL905">
        <f>(0.5*fun[[#This Row],[WoodDeckSF]])+fun[[#This Row],[OpenPorchSF]]+(2*fun[[#This Row],[EnclosedPorch]])+(1.5*fun[[#This Row],[3SsnPorch]])+fun[[#This Row],[ScreenPorch]]</f>
        <v>132</v>
      </c>
      <c r="CM905">
        <v>0</v>
      </c>
      <c r="CN905" t="s">
        <v>109</v>
      </c>
      <c r="CO905">
        <f>IF(fun[[#This Row],[PoolQC]]="Ex",5,IF(fun[[#This Row],[PoolQC]]="Gd",4,IF(fun[[#This Row],[PoolQC]]="TA",3,IF(fun[[#This Row],[PoolQC]]="Fa",2,IF(fun[[#This Row],[PoolQC]]="Po",1,0)))))</f>
        <v>0</v>
      </c>
      <c r="CP905" t="s">
        <v>109</v>
      </c>
      <c r="CQ905" t="s">
        <v>109</v>
      </c>
      <c r="CR905">
        <v>0</v>
      </c>
      <c r="CS905">
        <v>8</v>
      </c>
      <c r="CT905">
        <v>2006</v>
      </c>
      <c r="CU905" t="s">
        <v>184</v>
      </c>
      <c r="CV905" t="s">
        <v>185</v>
      </c>
      <c r="CW905">
        <f>COUNTIF(fun[[#This Row],[Id]:[SaleCondition]],0)</f>
        <v>18</v>
      </c>
      <c r="CX905">
        <f>COUNTIF(fun[[#This Row],[Id]:[SaleCondition]],"NA")</f>
        <v>4</v>
      </c>
      <c r="CY905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905">
        <f>fun[NUM_ExCond]+fun[NUM_BsmtCond]+fun[NUM_GarCond]</f>
        <v>9</v>
      </c>
      <c r="DA9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9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72.75</v>
      </c>
      <c r="DC905">
        <v>240000</v>
      </c>
    </row>
    <row r="906" spans="1:107" x14ac:dyDescent="0.25">
      <c r="A906">
        <v>905</v>
      </c>
      <c r="B906">
        <v>20</v>
      </c>
      <c r="C906" t="s">
        <v>107</v>
      </c>
      <c r="D906">
        <f>IF(fun[[#This Row],[MSZoning]]="RL",1,0)</f>
        <v>1</v>
      </c>
      <c r="E906">
        <f>IF(fun[[#This Row],[rl]]="RM",1,0)</f>
        <v>0</v>
      </c>
      <c r="F906">
        <f>IF(fun[[#This Row],[rm]]="RH",1,0)</f>
        <v>0</v>
      </c>
      <c r="G906">
        <f>IF(fun[[#This Row],[rh]]="C (all)",1,0)</f>
        <v>0</v>
      </c>
      <c r="H906" t="s">
        <v>109</v>
      </c>
      <c r="I906">
        <f>IF(fun[[#This Row],[LotFrontage]]="NA",0,fun[[#This Row],[LotFrontage]])</f>
        <v>0</v>
      </c>
      <c r="J906">
        <v>6173</v>
      </c>
      <c r="K906" t="s">
        <v>108</v>
      </c>
      <c r="L906" t="s">
        <v>109</v>
      </c>
      <c r="M906" t="s">
        <v>146</v>
      </c>
      <c r="N906" t="s">
        <v>111</v>
      </c>
      <c r="O906" t="s">
        <v>112</v>
      </c>
      <c r="P906" t="s">
        <v>113</v>
      </c>
      <c r="Q906" t="s">
        <v>114</v>
      </c>
      <c r="R906" t="s">
        <v>177</v>
      </c>
      <c r="S906" t="s">
        <v>116</v>
      </c>
      <c r="T906" t="s">
        <v>116</v>
      </c>
      <c r="U906" t="s">
        <v>117</v>
      </c>
      <c r="V906" t="s">
        <v>141</v>
      </c>
      <c r="W906">
        <v>5</v>
      </c>
      <c r="X906">
        <v>6</v>
      </c>
      <c r="Y906">
        <v>1967</v>
      </c>
      <c r="Z906">
        <v>1967</v>
      </c>
      <c r="AA906" t="s">
        <v>119</v>
      </c>
      <c r="AB906" t="s">
        <v>120</v>
      </c>
      <c r="AC906" t="s">
        <v>166</v>
      </c>
      <c r="AD906" t="s">
        <v>150</v>
      </c>
      <c r="AE906" t="s">
        <v>122</v>
      </c>
      <c r="AF906">
        <v>75</v>
      </c>
      <c r="AG906" t="s">
        <v>124</v>
      </c>
      <c r="AH906">
        <f>IF(fun[[#This Row],[ExterQual]]="Ex",5,IF(fun[[#This Row],[ExterQual]]="Gd",4,IF(fun[[#This Row],[ExterQual]]="TA",3,IF(fun[[#This Row],[ExterQual]]="Fa",2,1))))</f>
        <v>3</v>
      </c>
      <c r="AI906" t="s">
        <v>124</v>
      </c>
      <c r="AJ906">
        <f>IF(fun[[#This Row],[ExterCond]]="Ex",5,IF(fun[[#This Row],[ExterCond]]="Gd",4,IF(fun[[#This Row],[ExterCond]]="TA",3,IF(fun[[#This Row],[ExterCond]]="Fa",2,1))))</f>
        <v>3</v>
      </c>
      <c r="AK906" t="s">
        <v>144</v>
      </c>
      <c r="AL906" t="s">
        <v>124</v>
      </c>
      <c r="AM906">
        <f>IF(fun[[#This Row],[BsmtQual]]="Ex",5,IF(fun[[#This Row],[BsmtQual]]="Gd",4,IF(fun[[#This Row],[BsmtQual]]="TA",3,IF(fun[[#This Row],[BsmtQual]]="Fa",2,IF(fun[[#This Row],[BsmtQual]]="Po",1,0)))))</f>
        <v>3</v>
      </c>
      <c r="AN906" t="s">
        <v>124</v>
      </c>
      <c r="AO906">
        <f>IF(fun[[#This Row],[BsmtCond]]="Ex",5,IF(fun[[#This Row],[BsmtCond]]="Gd",4,IF(fun[[#This Row],[BsmtCond]]="TA",3,IF(fun[[#This Row],[BsmtCond]]="Fa",2,IF(fun[[#This Row],[BsmtCond]]="Po",1,0)))))</f>
        <v>3</v>
      </c>
      <c r="AP906" t="s">
        <v>126</v>
      </c>
      <c r="AQ906">
        <f>IF(fun[[#This Row],[BsmtExposure]]="Gd",3,IF(fun[[#This Row],[BsmtExposure]]="Av",2,IF(fun[[#This Row],[BsmtExposure]]="Mn",1,0)))</f>
        <v>0</v>
      </c>
      <c r="AR906" t="s">
        <v>127</v>
      </c>
      <c r="AS906">
        <v>599</v>
      </c>
      <c r="AT906" t="s">
        <v>128</v>
      </c>
      <c r="AU906">
        <v>0</v>
      </c>
      <c r="AV906">
        <v>277</v>
      </c>
      <c r="AW906">
        <v>876</v>
      </c>
      <c r="AX906" t="s">
        <v>129</v>
      </c>
      <c r="AY906" t="s">
        <v>124</v>
      </c>
      <c r="AZ906">
        <f>IF(fun[[#This Row],[HeatingQC]]="Ex",5,IF(fun[[#This Row],[HeatingQC]]="Gd",4,IF(fun[[#This Row],[HeatingQC]]="TA",3,IF(fun[[#This Row],[HeatingQC]]="Fa",2,IF(fun[[#This Row],[HeatingQC]]="Po",1,0)))))</f>
        <v>3</v>
      </c>
      <c r="BA906" t="s">
        <v>131</v>
      </c>
      <c r="BB906" t="s">
        <v>132</v>
      </c>
      <c r="BC906">
        <v>902</v>
      </c>
      <c r="BD906">
        <v>0</v>
      </c>
      <c r="BE906">
        <v>0</v>
      </c>
      <c r="BF906">
        <v>902</v>
      </c>
      <c r="BG906">
        <f>LOG(fun[[#This Row],[GrLivArea]])</f>
        <v>2.9552065375419416</v>
      </c>
      <c r="BH906">
        <v>0</v>
      </c>
      <c r="BI906">
        <v>0</v>
      </c>
      <c r="BJ906">
        <f>fun[[#This Row],[BsmtFullBath]]+(0.5*fun[[#This Row],[BsmtHalfBath]])</f>
        <v>0</v>
      </c>
      <c r="BK906">
        <v>1</v>
      </c>
      <c r="BL906">
        <v>0</v>
      </c>
      <c r="BM906">
        <f>fun[[#This Row],[HalfBath]]+fun[[#This Row],[TOTBaseBath]]+fun[[#This Row],[FullBath]]</f>
        <v>1</v>
      </c>
      <c r="BN906">
        <v>3</v>
      </c>
      <c r="BO906">
        <v>1</v>
      </c>
      <c r="BP906" t="s">
        <v>124</v>
      </c>
      <c r="BQ906">
        <f>IF(fun[[#This Row],[KitchenQual]]="Ex",5,IF(fun[[#This Row],[KitchenQual]]="Gd",4,IF(fun[[#This Row],[KitchenQual]]="TA",3,IF(fun[[#This Row],[KitchenQual]]="Fa",2,0))))</f>
        <v>3</v>
      </c>
      <c r="BR906">
        <v>6</v>
      </c>
      <c r="BS906" t="s">
        <v>133</v>
      </c>
      <c r="BT906">
        <v>0</v>
      </c>
      <c r="BU906" t="s">
        <v>109</v>
      </c>
      <c r="BV906">
        <f>IF(fun[[#This Row],[FireplaceQu]]="Ex",5,IF(fun[[#This Row],[FireplaceQu]]="Gd",4,IF(fun[[#This Row],[FireplaceQu]]="TA",3,IF(fun[[#This Row],[FireplaceQu]]="Fa",2,0))))</f>
        <v>0</v>
      </c>
      <c r="BW906" t="s">
        <v>134</v>
      </c>
      <c r="BX906">
        <v>1967</v>
      </c>
      <c r="BY906" t="s">
        <v>128</v>
      </c>
      <c r="BZ906">
        <v>1</v>
      </c>
      <c r="CA906">
        <v>288</v>
      </c>
      <c r="CB906" t="s">
        <v>124</v>
      </c>
      <c r="CC906">
        <f>IF(fun[[#This Row],[GarageQual]]="Ex",5,IF(fun[[#This Row],[GarageQual]]="Gd",4,IF(fun[[#This Row],[GarageQual]]="TA",3,IF(fun[[#This Row],[GarageQual]]="Fa",2,IF(fun[[#This Row],[GarageQual]]="Po",1,0)))))</f>
        <v>3</v>
      </c>
      <c r="CD906" t="s">
        <v>124</v>
      </c>
      <c r="CE906">
        <f>IF(fun[[#This Row],[GarageCond]]="Ex",5,IF(fun[[#This Row],[GarageCond]]="Gd",4,IF(fun[[#This Row],[GarageCond]]="TA",3,IF(fun[[#This Row],[GarageCond]]="Fa",2,IF(fun[[#This Row],[GarageCond]]="Po",1,0)))))</f>
        <v>3</v>
      </c>
      <c r="CF906" t="s">
        <v>131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f>(0.5*fun[[#This Row],[WoodDeckSF]])+fun[[#This Row],[OpenPorchSF]]+(2*fun[[#This Row],[EnclosedPorch]])+(1.5*fun[[#This Row],[3SsnPorch]])+fun[[#This Row],[ScreenPorch]]</f>
        <v>0</v>
      </c>
      <c r="CM906">
        <v>0</v>
      </c>
      <c r="CN906" t="s">
        <v>109</v>
      </c>
      <c r="CO906">
        <f>IF(fun[[#This Row],[PoolQC]]="Ex",5,IF(fun[[#This Row],[PoolQC]]="Gd",4,IF(fun[[#This Row],[PoolQC]]="TA",3,IF(fun[[#This Row],[PoolQC]]="Fa",2,IF(fun[[#This Row],[PoolQC]]="Po",1,0)))))</f>
        <v>0</v>
      </c>
      <c r="CP906" t="s">
        <v>160</v>
      </c>
      <c r="CQ906" t="s">
        <v>109</v>
      </c>
      <c r="CR906">
        <v>0</v>
      </c>
      <c r="CS906">
        <v>8</v>
      </c>
      <c r="CT906">
        <v>2007</v>
      </c>
      <c r="CU906" t="s">
        <v>136</v>
      </c>
      <c r="CV906" t="s">
        <v>137</v>
      </c>
      <c r="CW906">
        <f>COUNTIF(fun[[#This Row],[Id]:[SaleCondition]],0)</f>
        <v>23</v>
      </c>
      <c r="CX906">
        <f>COUNTIF(fun[[#This Row],[Id]:[SaleCondition]],"NA")</f>
        <v>5</v>
      </c>
      <c r="CY90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06">
        <f>fun[NUM_ExCond]+fun[NUM_BsmtCond]+fun[NUM_GarCond]</f>
        <v>9</v>
      </c>
      <c r="DA9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9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906">
        <v>125500</v>
      </c>
    </row>
    <row r="907" spans="1:107" x14ac:dyDescent="0.25">
      <c r="A907">
        <v>906</v>
      </c>
      <c r="B907">
        <v>20</v>
      </c>
      <c r="C907" t="s">
        <v>107</v>
      </c>
      <c r="D907">
        <f>IF(fun[[#This Row],[MSZoning]]="RL",1,0)</f>
        <v>1</v>
      </c>
      <c r="E907">
        <f>IF(fun[[#This Row],[rl]]="RM",1,0)</f>
        <v>0</v>
      </c>
      <c r="F907">
        <f>IF(fun[[#This Row],[rm]]="RH",1,0)</f>
        <v>0</v>
      </c>
      <c r="G907">
        <f>IF(fun[[#This Row],[rh]]="C (all)",1,0)</f>
        <v>0</v>
      </c>
      <c r="H907">
        <v>80</v>
      </c>
      <c r="I907">
        <f>IF(fun[[#This Row],[LotFrontage]]="NA",0,fun[[#This Row],[LotFrontage]])</f>
        <v>80</v>
      </c>
      <c r="J907">
        <v>9920</v>
      </c>
      <c r="K907" t="s">
        <v>108</v>
      </c>
      <c r="L907" t="s">
        <v>109</v>
      </c>
      <c r="M907" t="s">
        <v>110</v>
      </c>
      <c r="N907" t="s">
        <v>111</v>
      </c>
      <c r="O907" t="s">
        <v>112</v>
      </c>
      <c r="P907" t="s">
        <v>113</v>
      </c>
      <c r="Q907" t="s">
        <v>114</v>
      </c>
      <c r="R907" t="s">
        <v>188</v>
      </c>
      <c r="S907" t="s">
        <v>116</v>
      </c>
      <c r="T907" t="s">
        <v>116</v>
      </c>
      <c r="U907" t="s">
        <v>117</v>
      </c>
      <c r="V907" t="s">
        <v>141</v>
      </c>
      <c r="W907">
        <v>5</v>
      </c>
      <c r="X907">
        <v>5</v>
      </c>
      <c r="Y907">
        <v>1954</v>
      </c>
      <c r="Z907">
        <v>1954</v>
      </c>
      <c r="AA907" t="s">
        <v>119</v>
      </c>
      <c r="AB907" t="s">
        <v>120</v>
      </c>
      <c r="AC907" t="s">
        <v>166</v>
      </c>
      <c r="AD907" t="s">
        <v>166</v>
      </c>
      <c r="AE907" t="s">
        <v>163</v>
      </c>
      <c r="AF907">
        <v>110</v>
      </c>
      <c r="AG907" t="s">
        <v>124</v>
      </c>
      <c r="AH907">
        <f>IF(fun[[#This Row],[ExterQual]]="Ex",5,IF(fun[[#This Row],[ExterQual]]="Gd",4,IF(fun[[#This Row],[ExterQual]]="TA",3,IF(fun[[#This Row],[ExterQual]]="Fa",2,1))))</f>
        <v>3</v>
      </c>
      <c r="AI907" t="s">
        <v>124</v>
      </c>
      <c r="AJ907">
        <f>IF(fun[[#This Row],[ExterCond]]="Ex",5,IF(fun[[#This Row],[ExterCond]]="Gd",4,IF(fun[[#This Row],[ExterCond]]="TA",3,IF(fun[[#This Row],[ExterCond]]="Fa",2,1))))</f>
        <v>3</v>
      </c>
      <c r="AK907" t="s">
        <v>144</v>
      </c>
      <c r="AL907" t="s">
        <v>124</v>
      </c>
      <c r="AM907">
        <f>IF(fun[[#This Row],[BsmtQual]]="Ex",5,IF(fun[[#This Row],[BsmtQual]]="Gd",4,IF(fun[[#This Row],[BsmtQual]]="TA",3,IF(fun[[#This Row],[BsmtQual]]="Fa",2,IF(fun[[#This Row],[BsmtQual]]="Po",1,0)))))</f>
        <v>3</v>
      </c>
      <c r="AN907" t="s">
        <v>124</v>
      </c>
      <c r="AO907">
        <f>IF(fun[[#This Row],[BsmtCond]]="Ex",5,IF(fun[[#This Row],[BsmtCond]]="Gd",4,IF(fun[[#This Row],[BsmtCond]]="TA",3,IF(fun[[#This Row],[BsmtCond]]="Fa",2,IF(fun[[#This Row],[BsmtCond]]="Po",1,0)))))</f>
        <v>3</v>
      </c>
      <c r="AP907" t="s">
        <v>126</v>
      </c>
      <c r="AQ907">
        <f>IF(fun[[#This Row],[BsmtExposure]]="Gd",3,IF(fun[[#This Row],[BsmtExposure]]="Av",2,IF(fun[[#This Row],[BsmtExposure]]="Mn",1,0)))</f>
        <v>0</v>
      </c>
      <c r="AR907" t="s">
        <v>179</v>
      </c>
      <c r="AS907">
        <v>354</v>
      </c>
      <c r="AT907" t="s">
        <v>198</v>
      </c>
      <c r="AU907">
        <v>290</v>
      </c>
      <c r="AV907">
        <v>412</v>
      </c>
      <c r="AW907">
        <v>1056</v>
      </c>
      <c r="AX907" t="s">
        <v>129</v>
      </c>
      <c r="AY907" t="s">
        <v>124</v>
      </c>
      <c r="AZ907">
        <f>IF(fun[[#This Row],[HeatingQC]]="Ex",5,IF(fun[[#This Row],[HeatingQC]]="Gd",4,IF(fun[[#This Row],[HeatingQC]]="TA",3,IF(fun[[#This Row],[HeatingQC]]="Fa",2,IF(fun[[#This Row],[HeatingQC]]="Po",1,0)))))</f>
        <v>3</v>
      </c>
      <c r="BA907" t="s">
        <v>131</v>
      </c>
      <c r="BB907" t="s">
        <v>132</v>
      </c>
      <c r="BC907">
        <v>1063</v>
      </c>
      <c r="BD907">
        <v>0</v>
      </c>
      <c r="BE907">
        <v>0</v>
      </c>
      <c r="BF907">
        <v>1063</v>
      </c>
      <c r="BG907">
        <f>LOG(fun[[#This Row],[GrLivArea]])</f>
        <v>3.0265332645232967</v>
      </c>
      <c r="BH907">
        <v>1</v>
      </c>
      <c r="BI907">
        <v>0</v>
      </c>
      <c r="BJ907">
        <f>fun[[#This Row],[BsmtFullBath]]+(0.5*fun[[#This Row],[BsmtHalfBath]])</f>
        <v>1</v>
      </c>
      <c r="BK907">
        <v>1</v>
      </c>
      <c r="BL907">
        <v>0</v>
      </c>
      <c r="BM907">
        <f>fun[[#This Row],[HalfBath]]+fun[[#This Row],[TOTBaseBath]]+fun[[#This Row],[FullBath]]</f>
        <v>2</v>
      </c>
      <c r="BN907">
        <v>3</v>
      </c>
      <c r="BO907">
        <v>1</v>
      </c>
      <c r="BP907" t="s">
        <v>124</v>
      </c>
      <c r="BQ907">
        <f>IF(fun[[#This Row],[KitchenQual]]="Ex",5,IF(fun[[#This Row],[KitchenQual]]="Gd",4,IF(fun[[#This Row],[KitchenQual]]="TA",3,IF(fun[[#This Row],[KitchenQual]]="Fa",2,0))))</f>
        <v>3</v>
      </c>
      <c r="BR907">
        <v>6</v>
      </c>
      <c r="BS907" t="s">
        <v>133</v>
      </c>
      <c r="BT907">
        <v>0</v>
      </c>
      <c r="BU907" t="s">
        <v>109</v>
      </c>
      <c r="BV907">
        <f>IF(fun[[#This Row],[FireplaceQu]]="Ex",5,IF(fun[[#This Row],[FireplaceQu]]="Gd",4,IF(fun[[#This Row],[FireplaceQu]]="TA",3,IF(fun[[#This Row],[FireplaceQu]]="Fa",2,0))))</f>
        <v>0</v>
      </c>
      <c r="BW907" t="s">
        <v>134</v>
      </c>
      <c r="BX907">
        <v>1954</v>
      </c>
      <c r="BY907" t="s">
        <v>135</v>
      </c>
      <c r="BZ907">
        <v>1</v>
      </c>
      <c r="CA907">
        <v>280</v>
      </c>
      <c r="CB907" t="s">
        <v>124</v>
      </c>
      <c r="CC907">
        <f>IF(fun[[#This Row],[GarageQual]]="Ex",5,IF(fun[[#This Row],[GarageQual]]="Gd",4,IF(fun[[#This Row],[GarageQual]]="TA",3,IF(fun[[#This Row],[GarageQual]]="Fa",2,IF(fun[[#This Row],[GarageQual]]="Po",1,0)))))</f>
        <v>3</v>
      </c>
      <c r="CD907" t="s">
        <v>124</v>
      </c>
      <c r="CE907">
        <f>IF(fun[[#This Row],[GarageCond]]="Ex",5,IF(fun[[#This Row],[GarageCond]]="Gd",4,IF(fun[[#This Row],[GarageCond]]="TA",3,IF(fun[[#This Row],[GarageCond]]="Fa",2,IF(fun[[#This Row],[GarageCond]]="Po",1,0)))))</f>
        <v>3</v>
      </c>
      <c r="CF907" t="s">
        <v>131</v>
      </c>
      <c r="CG907">
        <v>0</v>
      </c>
      <c r="CH907">
        <v>0</v>
      </c>
      <c r="CI907">
        <v>164</v>
      </c>
      <c r="CJ907">
        <v>0</v>
      </c>
      <c r="CK907">
        <v>0</v>
      </c>
      <c r="CL907">
        <f>(0.5*fun[[#This Row],[WoodDeckSF]])+fun[[#This Row],[OpenPorchSF]]+(2*fun[[#This Row],[EnclosedPorch]])+(1.5*fun[[#This Row],[3SsnPorch]])+fun[[#This Row],[ScreenPorch]]</f>
        <v>328</v>
      </c>
      <c r="CM907">
        <v>0</v>
      </c>
      <c r="CN907" t="s">
        <v>109</v>
      </c>
      <c r="CO907">
        <f>IF(fun[[#This Row],[PoolQC]]="Ex",5,IF(fun[[#This Row],[PoolQC]]="Gd",4,IF(fun[[#This Row],[PoolQC]]="TA",3,IF(fun[[#This Row],[PoolQC]]="Fa",2,IF(fun[[#This Row],[PoolQC]]="Po",1,0)))))</f>
        <v>0</v>
      </c>
      <c r="CP907" t="s">
        <v>160</v>
      </c>
      <c r="CQ907" t="s">
        <v>109</v>
      </c>
      <c r="CR907">
        <v>0</v>
      </c>
      <c r="CS907">
        <v>2</v>
      </c>
      <c r="CT907">
        <v>2010</v>
      </c>
      <c r="CU907" t="s">
        <v>136</v>
      </c>
      <c r="CV907" t="s">
        <v>137</v>
      </c>
      <c r="CW907">
        <f>COUNTIF(fun[[#This Row],[Id]:[SaleCondition]],0)</f>
        <v>17</v>
      </c>
      <c r="CX907">
        <f>COUNTIF(fun[[#This Row],[Id]:[SaleCondition]],"NA")</f>
        <v>4</v>
      </c>
      <c r="CY90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07">
        <f>fun[NUM_ExCond]+fun[NUM_BsmtCond]+fun[NUM_GarCond]</f>
        <v>9</v>
      </c>
      <c r="DA9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9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907">
        <v>128000</v>
      </c>
    </row>
    <row r="908" spans="1:107" x14ac:dyDescent="0.25">
      <c r="A908">
        <v>907</v>
      </c>
      <c r="B908">
        <v>20</v>
      </c>
      <c r="C908" t="s">
        <v>107</v>
      </c>
      <c r="D908">
        <f>IF(fun[[#This Row],[MSZoning]]="RL",1,0)</f>
        <v>1</v>
      </c>
      <c r="E908">
        <f>IF(fun[[#This Row],[rl]]="RM",1,0)</f>
        <v>0</v>
      </c>
      <c r="F908">
        <f>IF(fun[[#This Row],[rm]]="RH",1,0)</f>
        <v>0</v>
      </c>
      <c r="G908">
        <f>IF(fun[[#This Row],[rh]]="C (all)",1,0)</f>
        <v>0</v>
      </c>
      <c r="H908">
        <v>116</v>
      </c>
      <c r="I908">
        <f>IF(fun[[#This Row],[LotFrontage]]="NA",0,fun[[#This Row],[LotFrontage]])</f>
        <v>116</v>
      </c>
      <c r="J908">
        <v>13501</v>
      </c>
      <c r="K908" t="s">
        <v>108</v>
      </c>
      <c r="L908" t="s">
        <v>109</v>
      </c>
      <c r="M908" t="s">
        <v>146</v>
      </c>
      <c r="N908" t="s">
        <v>111</v>
      </c>
      <c r="O908" t="s">
        <v>112</v>
      </c>
      <c r="P908" t="s">
        <v>148</v>
      </c>
      <c r="Q908" t="s">
        <v>114</v>
      </c>
      <c r="R908" t="s">
        <v>162</v>
      </c>
      <c r="S908" t="s">
        <v>116</v>
      </c>
      <c r="T908" t="s">
        <v>116</v>
      </c>
      <c r="U908" t="s">
        <v>117</v>
      </c>
      <c r="V908" t="s">
        <v>141</v>
      </c>
      <c r="W908">
        <v>8</v>
      </c>
      <c r="X908">
        <v>5</v>
      </c>
      <c r="Y908">
        <v>2006</v>
      </c>
      <c r="Z908">
        <v>2006</v>
      </c>
      <c r="AA908" t="s">
        <v>119</v>
      </c>
      <c r="AB908" t="s">
        <v>120</v>
      </c>
      <c r="AC908" t="s">
        <v>121</v>
      </c>
      <c r="AD908" t="s">
        <v>121</v>
      </c>
      <c r="AE908" t="s">
        <v>163</v>
      </c>
      <c r="AF908">
        <v>208</v>
      </c>
      <c r="AG908" t="s">
        <v>123</v>
      </c>
      <c r="AH908">
        <f>IF(fun[[#This Row],[ExterQual]]="Ex",5,IF(fun[[#This Row],[ExterQual]]="Gd",4,IF(fun[[#This Row],[ExterQual]]="TA",3,IF(fun[[#This Row],[ExterQual]]="Fa",2,1))))</f>
        <v>4</v>
      </c>
      <c r="AI908" t="s">
        <v>124</v>
      </c>
      <c r="AJ908">
        <f>IF(fun[[#This Row],[ExterCond]]="Ex",5,IF(fun[[#This Row],[ExterCond]]="Gd",4,IF(fun[[#This Row],[ExterCond]]="TA",3,IF(fun[[#This Row],[ExterCond]]="Fa",2,1))))</f>
        <v>3</v>
      </c>
      <c r="AK908" t="s">
        <v>125</v>
      </c>
      <c r="AL908" t="s">
        <v>123</v>
      </c>
      <c r="AM908">
        <f>IF(fun[[#This Row],[BsmtQual]]="Ex",5,IF(fun[[#This Row],[BsmtQual]]="Gd",4,IF(fun[[#This Row],[BsmtQual]]="TA",3,IF(fun[[#This Row],[BsmtQual]]="Fa",2,IF(fun[[#This Row],[BsmtQual]]="Po",1,0)))))</f>
        <v>4</v>
      </c>
      <c r="AN908" t="s">
        <v>124</v>
      </c>
      <c r="AO908">
        <f>IF(fun[[#This Row],[BsmtCond]]="Ex",5,IF(fun[[#This Row],[BsmtCond]]="Gd",4,IF(fun[[#This Row],[BsmtCond]]="TA",3,IF(fun[[#This Row],[BsmtCond]]="Fa",2,IF(fun[[#This Row],[BsmtCond]]="Po",1,0)))))</f>
        <v>3</v>
      </c>
      <c r="AP908" t="s">
        <v>126</v>
      </c>
      <c r="AQ908">
        <f>IF(fun[[#This Row],[BsmtExposure]]="Gd",3,IF(fun[[#This Row],[BsmtExposure]]="Av",2,IF(fun[[#This Row],[BsmtExposure]]="Mn",1,0)))</f>
        <v>0</v>
      </c>
      <c r="AR908" t="s">
        <v>127</v>
      </c>
      <c r="AS908">
        <v>63</v>
      </c>
      <c r="AT908" t="s">
        <v>128</v>
      </c>
      <c r="AU908">
        <v>0</v>
      </c>
      <c r="AV908">
        <v>1560</v>
      </c>
      <c r="AW908">
        <v>1623</v>
      </c>
      <c r="AX908" t="s">
        <v>129</v>
      </c>
      <c r="AY908" t="s">
        <v>130</v>
      </c>
      <c r="AZ908">
        <f>IF(fun[[#This Row],[HeatingQC]]="Ex",5,IF(fun[[#This Row],[HeatingQC]]="Gd",4,IF(fun[[#This Row],[HeatingQC]]="TA",3,IF(fun[[#This Row],[HeatingQC]]="Fa",2,IF(fun[[#This Row],[HeatingQC]]="Po",1,0)))))</f>
        <v>5</v>
      </c>
      <c r="BA908" t="s">
        <v>131</v>
      </c>
      <c r="BB908" t="s">
        <v>132</v>
      </c>
      <c r="BC908">
        <v>1636</v>
      </c>
      <c r="BD908">
        <v>0</v>
      </c>
      <c r="BE908">
        <v>0</v>
      </c>
      <c r="BF908">
        <v>1636</v>
      </c>
      <c r="BG908">
        <f>LOG(fun[[#This Row],[GrLivArea]])</f>
        <v>3.2137832993353044</v>
      </c>
      <c r="BH908">
        <v>1</v>
      </c>
      <c r="BI908">
        <v>0</v>
      </c>
      <c r="BJ908">
        <f>fun[[#This Row],[BsmtFullBath]]+(0.5*fun[[#This Row],[BsmtHalfBath]])</f>
        <v>1</v>
      </c>
      <c r="BK908">
        <v>2</v>
      </c>
      <c r="BL908">
        <v>0</v>
      </c>
      <c r="BM908">
        <f>fun[[#This Row],[HalfBath]]+fun[[#This Row],[TOTBaseBath]]+fun[[#This Row],[FullBath]]</f>
        <v>3</v>
      </c>
      <c r="BN908">
        <v>3</v>
      </c>
      <c r="BO908">
        <v>1</v>
      </c>
      <c r="BP908" t="s">
        <v>123</v>
      </c>
      <c r="BQ908">
        <f>IF(fun[[#This Row],[KitchenQual]]="Ex",5,IF(fun[[#This Row],[KitchenQual]]="Gd",4,IF(fun[[#This Row],[KitchenQual]]="TA",3,IF(fun[[#This Row],[KitchenQual]]="Fa",2,0))))</f>
        <v>4</v>
      </c>
      <c r="BR908">
        <v>8</v>
      </c>
      <c r="BS908" t="s">
        <v>133</v>
      </c>
      <c r="BT908">
        <v>1</v>
      </c>
      <c r="BU908" t="s">
        <v>123</v>
      </c>
      <c r="BV908">
        <f>IF(fun[[#This Row],[FireplaceQu]]="Ex",5,IF(fun[[#This Row],[FireplaceQu]]="Gd",4,IF(fun[[#This Row],[FireplaceQu]]="TA",3,IF(fun[[#This Row],[FireplaceQu]]="Fa",2,0))))</f>
        <v>4</v>
      </c>
      <c r="BW908" t="s">
        <v>134</v>
      </c>
      <c r="BX908">
        <v>2006</v>
      </c>
      <c r="BY908" t="s">
        <v>135</v>
      </c>
      <c r="BZ908">
        <v>3</v>
      </c>
      <c r="CA908">
        <v>865</v>
      </c>
      <c r="CB908" t="s">
        <v>124</v>
      </c>
      <c r="CC908">
        <f>IF(fun[[#This Row],[GarageQual]]="Ex",5,IF(fun[[#This Row],[GarageQual]]="Gd",4,IF(fun[[#This Row],[GarageQual]]="TA",3,IF(fun[[#This Row],[GarageQual]]="Fa",2,IF(fun[[#This Row],[GarageQual]]="Po",1,0)))))</f>
        <v>3</v>
      </c>
      <c r="CD908" t="s">
        <v>124</v>
      </c>
      <c r="CE908">
        <f>IF(fun[[#This Row],[GarageCond]]="Ex",5,IF(fun[[#This Row],[GarageCond]]="Gd",4,IF(fun[[#This Row],[GarageCond]]="TA",3,IF(fun[[#This Row],[GarageCond]]="Fa",2,IF(fun[[#This Row],[GarageCond]]="Po",1,0)))))</f>
        <v>3</v>
      </c>
      <c r="CF908" t="s">
        <v>131</v>
      </c>
      <c r="CG908">
        <v>0</v>
      </c>
      <c r="CH908">
        <v>60</v>
      </c>
      <c r="CI908">
        <v>0</v>
      </c>
      <c r="CJ908">
        <v>0</v>
      </c>
      <c r="CK908">
        <v>0</v>
      </c>
      <c r="CL908">
        <f>(0.5*fun[[#This Row],[WoodDeckSF]])+fun[[#This Row],[OpenPorchSF]]+(2*fun[[#This Row],[EnclosedPorch]])+(1.5*fun[[#This Row],[3SsnPorch]])+fun[[#This Row],[ScreenPorch]]</f>
        <v>60</v>
      </c>
      <c r="CM908">
        <v>0</v>
      </c>
      <c r="CN908" t="s">
        <v>109</v>
      </c>
      <c r="CO908">
        <f>IF(fun[[#This Row],[PoolQC]]="Ex",5,IF(fun[[#This Row],[PoolQC]]="Gd",4,IF(fun[[#This Row],[PoolQC]]="TA",3,IF(fun[[#This Row],[PoolQC]]="Fa",2,IF(fun[[#This Row],[PoolQC]]="Po",1,0)))))</f>
        <v>0</v>
      </c>
      <c r="CP908" t="s">
        <v>109</v>
      </c>
      <c r="CQ908" t="s">
        <v>109</v>
      </c>
      <c r="CR908">
        <v>0</v>
      </c>
      <c r="CS908">
        <v>6</v>
      </c>
      <c r="CT908">
        <v>2007</v>
      </c>
      <c r="CU908" t="s">
        <v>136</v>
      </c>
      <c r="CV908" t="s">
        <v>137</v>
      </c>
      <c r="CW908">
        <f>COUNTIF(fun[[#This Row],[Id]:[SaleCondition]],0)</f>
        <v>16</v>
      </c>
      <c r="CX908">
        <f>COUNTIF(fun[[#This Row],[Id]:[SaleCondition]],"NA")</f>
        <v>4</v>
      </c>
      <c r="CY908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908">
        <f>fun[NUM_ExCond]+fun[NUM_BsmtCond]+fun[NUM_GarCond]</f>
        <v>9</v>
      </c>
      <c r="DA9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9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908">
        <v>255000</v>
      </c>
    </row>
    <row r="909" spans="1:107" x14ac:dyDescent="0.25">
      <c r="A909">
        <v>908</v>
      </c>
      <c r="B909">
        <v>50</v>
      </c>
      <c r="C909" t="s">
        <v>107</v>
      </c>
      <c r="D909">
        <f>IF(fun[[#This Row],[MSZoning]]="RL",1,0)</f>
        <v>1</v>
      </c>
      <c r="E909">
        <f>IF(fun[[#This Row],[rl]]="RM",1,0)</f>
        <v>0</v>
      </c>
      <c r="F909">
        <f>IF(fun[[#This Row],[rm]]="RH",1,0)</f>
        <v>0</v>
      </c>
      <c r="G909">
        <f>IF(fun[[#This Row],[rh]]="C (all)",1,0)</f>
        <v>0</v>
      </c>
      <c r="H909">
        <v>86</v>
      </c>
      <c r="I909">
        <f>IF(fun[[#This Row],[LotFrontage]]="NA",0,fun[[#This Row],[LotFrontage]])</f>
        <v>86</v>
      </c>
      <c r="J909">
        <v>11500</v>
      </c>
      <c r="K909" t="s">
        <v>108</v>
      </c>
      <c r="L909" t="s">
        <v>109</v>
      </c>
      <c r="M909" t="s">
        <v>146</v>
      </c>
      <c r="N909" t="s">
        <v>111</v>
      </c>
      <c r="O909" t="s">
        <v>112</v>
      </c>
      <c r="P909" t="s">
        <v>113</v>
      </c>
      <c r="Q909" t="s">
        <v>114</v>
      </c>
      <c r="R909" t="s">
        <v>149</v>
      </c>
      <c r="S909" t="s">
        <v>116</v>
      </c>
      <c r="T909" t="s">
        <v>116</v>
      </c>
      <c r="U909" t="s">
        <v>117</v>
      </c>
      <c r="V909" t="s">
        <v>158</v>
      </c>
      <c r="W909">
        <v>7</v>
      </c>
      <c r="X909">
        <v>7</v>
      </c>
      <c r="Y909">
        <v>1936</v>
      </c>
      <c r="Z909">
        <v>1987</v>
      </c>
      <c r="AA909" t="s">
        <v>119</v>
      </c>
      <c r="AB909" t="s">
        <v>120</v>
      </c>
      <c r="AC909" t="s">
        <v>122</v>
      </c>
      <c r="AD909" t="s">
        <v>122</v>
      </c>
      <c r="AE909" t="s">
        <v>143</v>
      </c>
      <c r="AF909">
        <v>0</v>
      </c>
      <c r="AG909" t="s">
        <v>123</v>
      </c>
      <c r="AH909">
        <f>IF(fun[[#This Row],[ExterQual]]="Ex",5,IF(fun[[#This Row],[ExterQual]]="Gd",4,IF(fun[[#This Row],[ExterQual]]="TA",3,IF(fun[[#This Row],[ExterQual]]="Fa",2,1))))</f>
        <v>4</v>
      </c>
      <c r="AI909" t="s">
        <v>124</v>
      </c>
      <c r="AJ909">
        <f>IF(fun[[#This Row],[ExterCond]]="Ex",5,IF(fun[[#This Row],[ExterCond]]="Gd",4,IF(fun[[#This Row],[ExterCond]]="TA",3,IF(fun[[#This Row],[ExterCond]]="Fa",2,1))))</f>
        <v>3</v>
      </c>
      <c r="AK909" t="s">
        <v>144</v>
      </c>
      <c r="AL909" t="s">
        <v>123</v>
      </c>
      <c r="AM909">
        <f>IF(fun[[#This Row],[BsmtQual]]="Ex",5,IF(fun[[#This Row],[BsmtQual]]="Gd",4,IF(fun[[#This Row],[BsmtQual]]="TA",3,IF(fun[[#This Row],[BsmtQual]]="Fa",2,IF(fun[[#This Row],[BsmtQual]]="Po",1,0)))))</f>
        <v>4</v>
      </c>
      <c r="AN909" t="s">
        <v>124</v>
      </c>
      <c r="AO909">
        <f>IF(fun[[#This Row],[BsmtCond]]="Ex",5,IF(fun[[#This Row],[BsmtCond]]="Gd",4,IF(fun[[#This Row],[BsmtCond]]="TA",3,IF(fun[[#This Row],[BsmtCond]]="Fa",2,IF(fun[[#This Row],[BsmtCond]]="Po",1,0)))))</f>
        <v>3</v>
      </c>
      <c r="AP909" t="s">
        <v>126</v>
      </c>
      <c r="AQ909">
        <f>IF(fun[[#This Row],[BsmtExposure]]="Gd",3,IF(fun[[#This Row],[BsmtExposure]]="Av",2,IF(fun[[#This Row],[BsmtExposure]]="Mn",1,0)))</f>
        <v>0</v>
      </c>
      <c r="AR909" t="s">
        <v>179</v>
      </c>
      <c r="AS909">
        <v>223</v>
      </c>
      <c r="AT909" t="s">
        <v>128</v>
      </c>
      <c r="AU909">
        <v>0</v>
      </c>
      <c r="AV909">
        <v>794</v>
      </c>
      <c r="AW909">
        <v>1017</v>
      </c>
      <c r="AX909" t="s">
        <v>129</v>
      </c>
      <c r="AY909" t="s">
        <v>123</v>
      </c>
      <c r="AZ909">
        <f>IF(fun[[#This Row],[HeatingQC]]="Ex",5,IF(fun[[#This Row],[HeatingQC]]="Gd",4,IF(fun[[#This Row],[HeatingQC]]="TA",3,IF(fun[[#This Row],[HeatingQC]]="Fa",2,IF(fun[[#This Row],[HeatingQC]]="Po",1,0)))))</f>
        <v>4</v>
      </c>
      <c r="BA909" t="s">
        <v>131</v>
      </c>
      <c r="BB909" t="s">
        <v>132</v>
      </c>
      <c r="BC909">
        <v>1020</v>
      </c>
      <c r="BD909">
        <v>1037</v>
      </c>
      <c r="BE909">
        <v>0</v>
      </c>
      <c r="BF909">
        <v>2057</v>
      </c>
      <c r="BG909">
        <f>LOG(fun[[#This Row],[GrLivArea]])</f>
        <v>3.3132342916947239</v>
      </c>
      <c r="BH909">
        <v>0</v>
      </c>
      <c r="BI909">
        <v>0</v>
      </c>
      <c r="BJ909">
        <f>fun[[#This Row],[BsmtFullBath]]+(0.5*fun[[#This Row],[BsmtHalfBath]])</f>
        <v>0</v>
      </c>
      <c r="BK909">
        <v>1</v>
      </c>
      <c r="BL909">
        <v>1</v>
      </c>
      <c r="BM909">
        <f>fun[[#This Row],[HalfBath]]+fun[[#This Row],[TOTBaseBath]]+fun[[#This Row],[FullBath]]</f>
        <v>2</v>
      </c>
      <c r="BN909">
        <v>3</v>
      </c>
      <c r="BO909">
        <v>1</v>
      </c>
      <c r="BP909" t="s">
        <v>123</v>
      </c>
      <c r="BQ909">
        <f>IF(fun[[#This Row],[KitchenQual]]="Ex",5,IF(fun[[#This Row],[KitchenQual]]="Gd",4,IF(fun[[#This Row],[KitchenQual]]="TA",3,IF(fun[[#This Row],[KitchenQual]]="Fa",2,0))))</f>
        <v>4</v>
      </c>
      <c r="BR909">
        <v>6</v>
      </c>
      <c r="BS909" t="s">
        <v>133</v>
      </c>
      <c r="BT909">
        <v>1</v>
      </c>
      <c r="BU909" t="s">
        <v>123</v>
      </c>
      <c r="BV909">
        <f>IF(fun[[#This Row],[FireplaceQu]]="Ex",5,IF(fun[[#This Row],[FireplaceQu]]="Gd",4,IF(fun[[#This Row],[FireplaceQu]]="TA",3,IF(fun[[#This Row],[FireplaceQu]]="Fa",2,0))))</f>
        <v>4</v>
      </c>
      <c r="BW909" t="s">
        <v>134</v>
      </c>
      <c r="BX909">
        <v>1936</v>
      </c>
      <c r="BY909" t="s">
        <v>183</v>
      </c>
      <c r="BZ909">
        <v>1</v>
      </c>
      <c r="CA909">
        <v>180</v>
      </c>
      <c r="CB909" t="s">
        <v>173</v>
      </c>
      <c r="CC909">
        <f>IF(fun[[#This Row],[GarageQual]]="Ex",5,IF(fun[[#This Row],[GarageQual]]="Gd",4,IF(fun[[#This Row],[GarageQual]]="TA",3,IF(fun[[#This Row],[GarageQual]]="Fa",2,IF(fun[[#This Row],[GarageQual]]="Po",1,0)))))</f>
        <v>2</v>
      </c>
      <c r="CD909" t="s">
        <v>124</v>
      </c>
      <c r="CE909">
        <f>IF(fun[[#This Row],[GarageCond]]="Ex",5,IF(fun[[#This Row],[GarageCond]]="Gd",4,IF(fun[[#This Row],[GarageCond]]="TA",3,IF(fun[[#This Row],[GarageCond]]="Fa",2,IF(fun[[#This Row],[GarageCond]]="Po",1,0)))))</f>
        <v>3</v>
      </c>
      <c r="CF909" t="s">
        <v>131</v>
      </c>
      <c r="CG909">
        <v>0</v>
      </c>
      <c r="CH909">
        <v>0</v>
      </c>
      <c r="CI909">
        <v>0</v>
      </c>
      <c r="CJ909">
        <v>0</v>
      </c>
      <c r="CK909">
        <v>322</v>
      </c>
      <c r="CL909">
        <f>(0.5*fun[[#This Row],[WoodDeckSF]])+fun[[#This Row],[OpenPorchSF]]+(2*fun[[#This Row],[EnclosedPorch]])+(1.5*fun[[#This Row],[3SsnPorch]])+fun[[#This Row],[ScreenPorch]]</f>
        <v>322</v>
      </c>
      <c r="CM909">
        <v>0</v>
      </c>
      <c r="CN909" t="s">
        <v>109</v>
      </c>
      <c r="CO909">
        <f>IF(fun[[#This Row],[PoolQC]]="Ex",5,IF(fun[[#This Row],[PoolQC]]="Gd",4,IF(fun[[#This Row],[PoolQC]]="TA",3,IF(fun[[#This Row],[PoolQC]]="Fa",2,IF(fun[[#This Row],[PoolQC]]="Po",1,0)))))</f>
        <v>0</v>
      </c>
      <c r="CP909" t="s">
        <v>109</v>
      </c>
      <c r="CQ909" t="s">
        <v>109</v>
      </c>
      <c r="CR909">
        <v>0</v>
      </c>
      <c r="CS909">
        <v>6</v>
      </c>
      <c r="CT909">
        <v>2006</v>
      </c>
      <c r="CU909" t="s">
        <v>136</v>
      </c>
      <c r="CV909" t="s">
        <v>137</v>
      </c>
      <c r="CW909">
        <f>COUNTIF(fun[[#This Row],[Id]:[SaleCondition]],0)</f>
        <v>17</v>
      </c>
      <c r="CX909">
        <f>COUNTIF(fun[[#This Row],[Id]:[SaleCondition]],"NA")</f>
        <v>4</v>
      </c>
      <c r="CY909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909">
        <f>fun[NUM_ExCond]+fun[NUM_BsmtCond]+fun[NUM_GarCond]</f>
        <v>9</v>
      </c>
      <c r="DA9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9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80.5</v>
      </c>
      <c r="DC909">
        <v>250000</v>
      </c>
    </row>
    <row r="910" spans="1:107" x14ac:dyDescent="0.25">
      <c r="A910">
        <v>909</v>
      </c>
      <c r="B910">
        <v>20</v>
      </c>
      <c r="C910" t="s">
        <v>107</v>
      </c>
      <c r="D910">
        <f>IF(fun[[#This Row],[MSZoning]]="RL",1,0)</f>
        <v>1</v>
      </c>
      <c r="E910">
        <f>IF(fun[[#This Row],[rl]]="RM",1,0)</f>
        <v>0</v>
      </c>
      <c r="F910">
        <f>IF(fun[[#This Row],[rm]]="RH",1,0)</f>
        <v>0</v>
      </c>
      <c r="G910">
        <f>IF(fun[[#This Row],[rh]]="C (all)",1,0)</f>
        <v>0</v>
      </c>
      <c r="H910" t="s">
        <v>109</v>
      </c>
      <c r="I910">
        <f>IF(fun[[#This Row],[LotFrontage]]="NA",0,fun[[#This Row],[LotFrontage]])</f>
        <v>0</v>
      </c>
      <c r="J910">
        <v>8885</v>
      </c>
      <c r="K910" t="s">
        <v>108</v>
      </c>
      <c r="L910" t="s">
        <v>109</v>
      </c>
      <c r="M910" t="s">
        <v>146</v>
      </c>
      <c r="N910" t="s">
        <v>221</v>
      </c>
      <c r="O910" t="s">
        <v>112</v>
      </c>
      <c r="P910" t="s">
        <v>113</v>
      </c>
      <c r="Q910" t="s">
        <v>220</v>
      </c>
      <c r="R910" t="s">
        <v>157</v>
      </c>
      <c r="S910" t="s">
        <v>116</v>
      </c>
      <c r="T910" t="s">
        <v>116</v>
      </c>
      <c r="U910" t="s">
        <v>117</v>
      </c>
      <c r="V910" t="s">
        <v>141</v>
      </c>
      <c r="W910">
        <v>5</v>
      </c>
      <c r="X910">
        <v>5</v>
      </c>
      <c r="Y910">
        <v>1983</v>
      </c>
      <c r="Z910">
        <v>1983</v>
      </c>
      <c r="AA910" t="s">
        <v>119</v>
      </c>
      <c r="AB910" t="s">
        <v>120</v>
      </c>
      <c r="AC910" t="s">
        <v>166</v>
      </c>
      <c r="AD910" t="s">
        <v>166</v>
      </c>
      <c r="AE910" t="s">
        <v>143</v>
      </c>
      <c r="AF910">
        <v>0</v>
      </c>
      <c r="AG910" t="s">
        <v>124</v>
      </c>
      <c r="AH910">
        <f>IF(fun[[#This Row],[ExterQual]]="Ex",5,IF(fun[[#This Row],[ExterQual]]="Gd",4,IF(fun[[#This Row],[ExterQual]]="TA",3,IF(fun[[#This Row],[ExterQual]]="Fa",2,1))))</f>
        <v>3</v>
      </c>
      <c r="AI910" t="s">
        <v>124</v>
      </c>
      <c r="AJ910">
        <f>IF(fun[[#This Row],[ExterCond]]="Ex",5,IF(fun[[#This Row],[ExterCond]]="Gd",4,IF(fun[[#This Row],[ExterCond]]="TA",3,IF(fun[[#This Row],[ExterCond]]="Fa",2,1))))</f>
        <v>3</v>
      </c>
      <c r="AK910" t="s">
        <v>144</v>
      </c>
      <c r="AL910" t="s">
        <v>123</v>
      </c>
      <c r="AM910">
        <f>IF(fun[[#This Row],[BsmtQual]]="Ex",5,IF(fun[[#This Row],[BsmtQual]]="Gd",4,IF(fun[[#This Row],[BsmtQual]]="TA",3,IF(fun[[#This Row],[BsmtQual]]="Fa",2,IF(fun[[#This Row],[BsmtQual]]="Po",1,0)))))</f>
        <v>4</v>
      </c>
      <c r="AN910" t="s">
        <v>124</v>
      </c>
      <c r="AO910">
        <f>IF(fun[[#This Row],[BsmtCond]]="Ex",5,IF(fun[[#This Row],[BsmtCond]]="Gd",4,IF(fun[[#This Row],[BsmtCond]]="TA",3,IF(fun[[#This Row],[BsmtCond]]="Fa",2,IF(fun[[#This Row],[BsmtCond]]="Po",1,0)))))</f>
        <v>3</v>
      </c>
      <c r="AP910" t="s">
        <v>156</v>
      </c>
      <c r="AQ910">
        <f>IF(fun[[#This Row],[BsmtExposure]]="Gd",3,IF(fun[[#This Row],[BsmtExposure]]="Av",2,IF(fun[[#This Row],[BsmtExposure]]="Mn",1,0)))</f>
        <v>2</v>
      </c>
      <c r="AR910" t="s">
        <v>167</v>
      </c>
      <c r="AS910">
        <v>301</v>
      </c>
      <c r="AT910" t="s">
        <v>145</v>
      </c>
      <c r="AU910">
        <v>324</v>
      </c>
      <c r="AV910">
        <v>239</v>
      </c>
      <c r="AW910">
        <v>864</v>
      </c>
      <c r="AX910" t="s">
        <v>129</v>
      </c>
      <c r="AY910" t="s">
        <v>124</v>
      </c>
      <c r="AZ910">
        <f>IF(fun[[#This Row],[HeatingQC]]="Ex",5,IF(fun[[#This Row],[HeatingQC]]="Gd",4,IF(fun[[#This Row],[HeatingQC]]="TA",3,IF(fun[[#This Row],[HeatingQC]]="Fa",2,IF(fun[[#This Row],[HeatingQC]]="Po",1,0)))))</f>
        <v>3</v>
      </c>
      <c r="BA910" t="s">
        <v>131</v>
      </c>
      <c r="BB910" t="s">
        <v>132</v>
      </c>
      <c r="BC910">
        <v>902</v>
      </c>
      <c r="BD910">
        <v>0</v>
      </c>
      <c r="BE910">
        <v>0</v>
      </c>
      <c r="BF910">
        <v>902</v>
      </c>
      <c r="BG910">
        <f>LOG(fun[[#This Row],[GrLivArea]])</f>
        <v>2.9552065375419416</v>
      </c>
      <c r="BH910">
        <v>1</v>
      </c>
      <c r="BI910">
        <v>0</v>
      </c>
      <c r="BJ910">
        <f>fun[[#This Row],[BsmtFullBath]]+(0.5*fun[[#This Row],[BsmtHalfBath]])</f>
        <v>1</v>
      </c>
      <c r="BK910">
        <v>1</v>
      </c>
      <c r="BL910">
        <v>0</v>
      </c>
      <c r="BM910">
        <f>fun[[#This Row],[HalfBath]]+fun[[#This Row],[TOTBaseBath]]+fun[[#This Row],[FullBath]]</f>
        <v>2</v>
      </c>
      <c r="BN910">
        <v>2</v>
      </c>
      <c r="BO910">
        <v>1</v>
      </c>
      <c r="BP910" t="s">
        <v>124</v>
      </c>
      <c r="BQ910">
        <f>IF(fun[[#This Row],[KitchenQual]]="Ex",5,IF(fun[[#This Row],[KitchenQual]]="Gd",4,IF(fun[[#This Row],[KitchenQual]]="TA",3,IF(fun[[#This Row],[KitchenQual]]="Fa",2,0))))</f>
        <v>3</v>
      </c>
      <c r="BR910">
        <v>5</v>
      </c>
      <c r="BS910" t="s">
        <v>133</v>
      </c>
      <c r="BT910">
        <v>0</v>
      </c>
      <c r="BU910" t="s">
        <v>109</v>
      </c>
      <c r="BV910">
        <f>IF(fun[[#This Row],[FireplaceQu]]="Ex",5,IF(fun[[#This Row],[FireplaceQu]]="Gd",4,IF(fun[[#This Row],[FireplaceQu]]="TA",3,IF(fun[[#This Row],[FireplaceQu]]="Fa",2,0))))</f>
        <v>0</v>
      </c>
      <c r="BW910" t="s">
        <v>134</v>
      </c>
      <c r="BX910">
        <v>1983</v>
      </c>
      <c r="BY910" t="s">
        <v>128</v>
      </c>
      <c r="BZ910">
        <v>2</v>
      </c>
      <c r="CA910">
        <v>484</v>
      </c>
      <c r="CB910" t="s">
        <v>124</v>
      </c>
      <c r="CC910">
        <f>IF(fun[[#This Row],[GarageQual]]="Ex",5,IF(fun[[#This Row],[GarageQual]]="Gd",4,IF(fun[[#This Row],[GarageQual]]="TA",3,IF(fun[[#This Row],[GarageQual]]="Fa",2,IF(fun[[#This Row],[GarageQual]]="Po",1,0)))))</f>
        <v>3</v>
      </c>
      <c r="CD910" t="s">
        <v>124</v>
      </c>
      <c r="CE910">
        <f>IF(fun[[#This Row],[GarageCond]]="Ex",5,IF(fun[[#This Row],[GarageCond]]="Gd",4,IF(fun[[#This Row],[GarageCond]]="TA",3,IF(fun[[#This Row],[GarageCond]]="Fa",2,IF(fun[[#This Row],[GarageCond]]="Po",1,0)))))</f>
        <v>3</v>
      </c>
      <c r="CF910" t="s">
        <v>131</v>
      </c>
      <c r="CG910">
        <v>164</v>
      </c>
      <c r="CH910">
        <v>0</v>
      </c>
      <c r="CI910">
        <v>0</v>
      </c>
      <c r="CJ910">
        <v>0</v>
      </c>
      <c r="CK910">
        <v>0</v>
      </c>
      <c r="CL910">
        <f>(0.5*fun[[#This Row],[WoodDeckSF]])+fun[[#This Row],[OpenPorchSF]]+(2*fun[[#This Row],[EnclosedPorch]])+(1.5*fun[[#This Row],[3SsnPorch]])+fun[[#This Row],[ScreenPorch]]</f>
        <v>82</v>
      </c>
      <c r="CM910">
        <v>0</v>
      </c>
      <c r="CN910" t="s">
        <v>109</v>
      </c>
      <c r="CO910">
        <f>IF(fun[[#This Row],[PoolQC]]="Ex",5,IF(fun[[#This Row],[PoolQC]]="Gd",4,IF(fun[[#This Row],[PoolQC]]="TA",3,IF(fun[[#This Row],[PoolQC]]="Fa",2,IF(fun[[#This Row],[PoolQC]]="Po",1,0)))))</f>
        <v>0</v>
      </c>
      <c r="CP910" t="s">
        <v>160</v>
      </c>
      <c r="CQ910" t="s">
        <v>109</v>
      </c>
      <c r="CR910">
        <v>0</v>
      </c>
      <c r="CS910">
        <v>6</v>
      </c>
      <c r="CT910">
        <v>2006</v>
      </c>
      <c r="CU910" t="s">
        <v>136</v>
      </c>
      <c r="CV910" t="s">
        <v>137</v>
      </c>
      <c r="CW910">
        <f>COUNTIF(fun[[#This Row],[Id]:[SaleCondition]],0)</f>
        <v>18</v>
      </c>
      <c r="CX910">
        <f>COUNTIF(fun[[#This Row],[Id]:[SaleCondition]],"NA")</f>
        <v>5</v>
      </c>
      <c r="CY910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910">
        <f>fun[NUM_ExCond]+fun[NUM_BsmtCond]+fun[NUM_GarCond]</f>
        <v>9</v>
      </c>
      <c r="DA9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9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910">
        <v>131000</v>
      </c>
    </row>
    <row r="911" spans="1:107" x14ac:dyDescent="0.25">
      <c r="A911">
        <v>910</v>
      </c>
      <c r="B911">
        <v>60</v>
      </c>
      <c r="C911" t="s">
        <v>107</v>
      </c>
      <c r="D911">
        <f>IF(fun[[#This Row],[MSZoning]]="RL",1,0)</f>
        <v>1</v>
      </c>
      <c r="E911">
        <f>IF(fun[[#This Row],[rl]]="RM",1,0)</f>
        <v>0</v>
      </c>
      <c r="F911">
        <f>IF(fun[[#This Row],[rm]]="RH",1,0)</f>
        <v>0</v>
      </c>
      <c r="G911">
        <f>IF(fun[[#This Row],[rh]]="C (all)",1,0)</f>
        <v>0</v>
      </c>
      <c r="H911">
        <v>149</v>
      </c>
      <c r="I911">
        <f>IF(fun[[#This Row],[LotFrontage]]="NA",0,fun[[#This Row],[LotFrontage]])</f>
        <v>149</v>
      </c>
      <c r="J911">
        <v>12589</v>
      </c>
      <c r="K911" t="s">
        <v>108</v>
      </c>
      <c r="L911" t="s">
        <v>109</v>
      </c>
      <c r="M911" t="s">
        <v>186</v>
      </c>
      <c r="N911" t="s">
        <v>111</v>
      </c>
      <c r="O911" t="s">
        <v>112</v>
      </c>
      <c r="P911" t="s">
        <v>113</v>
      </c>
      <c r="Q911" t="s">
        <v>114</v>
      </c>
      <c r="R911" t="s">
        <v>219</v>
      </c>
      <c r="S911" t="s">
        <v>116</v>
      </c>
      <c r="T911" t="s">
        <v>116</v>
      </c>
      <c r="U911" t="s">
        <v>117</v>
      </c>
      <c r="V911" t="s">
        <v>118</v>
      </c>
      <c r="W911">
        <v>6</v>
      </c>
      <c r="X911">
        <v>5</v>
      </c>
      <c r="Y911">
        <v>2005</v>
      </c>
      <c r="Z911">
        <v>2005</v>
      </c>
      <c r="AA911" t="s">
        <v>119</v>
      </c>
      <c r="AB911" t="s">
        <v>120</v>
      </c>
      <c r="AC911" t="s">
        <v>121</v>
      </c>
      <c r="AD911" t="s">
        <v>121</v>
      </c>
      <c r="AE911" t="s">
        <v>143</v>
      </c>
      <c r="AF911">
        <v>0</v>
      </c>
      <c r="AG911" t="s">
        <v>123</v>
      </c>
      <c r="AH911">
        <f>IF(fun[[#This Row],[ExterQual]]="Ex",5,IF(fun[[#This Row],[ExterQual]]="Gd",4,IF(fun[[#This Row],[ExterQual]]="TA",3,IF(fun[[#This Row],[ExterQual]]="Fa",2,1))))</f>
        <v>4</v>
      </c>
      <c r="AI911" t="s">
        <v>124</v>
      </c>
      <c r="AJ911">
        <f>IF(fun[[#This Row],[ExterCond]]="Ex",5,IF(fun[[#This Row],[ExterCond]]="Gd",4,IF(fun[[#This Row],[ExterCond]]="TA",3,IF(fun[[#This Row],[ExterCond]]="Fa",2,1))))</f>
        <v>3</v>
      </c>
      <c r="AK911" t="s">
        <v>125</v>
      </c>
      <c r="AL911" t="s">
        <v>123</v>
      </c>
      <c r="AM911">
        <f>IF(fun[[#This Row],[BsmtQual]]="Ex",5,IF(fun[[#This Row],[BsmtQual]]="Gd",4,IF(fun[[#This Row],[BsmtQual]]="TA",3,IF(fun[[#This Row],[BsmtQual]]="Fa",2,IF(fun[[#This Row],[BsmtQual]]="Po",1,0)))))</f>
        <v>4</v>
      </c>
      <c r="AN911" t="s">
        <v>124</v>
      </c>
      <c r="AO911">
        <f>IF(fun[[#This Row],[BsmtCond]]="Ex",5,IF(fun[[#This Row],[BsmtCond]]="Gd",4,IF(fun[[#This Row],[BsmtCond]]="TA",3,IF(fun[[#This Row],[BsmtCond]]="Fa",2,IF(fun[[#This Row],[BsmtCond]]="Po",1,0)))))</f>
        <v>3</v>
      </c>
      <c r="AP911" t="s">
        <v>126</v>
      </c>
      <c r="AQ911">
        <f>IF(fun[[#This Row],[BsmtExposure]]="Gd",3,IF(fun[[#This Row],[BsmtExposure]]="Av",2,IF(fun[[#This Row],[BsmtExposure]]="Mn",1,0)))</f>
        <v>0</v>
      </c>
      <c r="AR911" t="s">
        <v>128</v>
      </c>
      <c r="AS911">
        <v>0</v>
      </c>
      <c r="AT911" t="s">
        <v>128</v>
      </c>
      <c r="AU911">
        <v>0</v>
      </c>
      <c r="AV911">
        <v>742</v>
      </c>
      <c r="AW911">
        <v>742</v>
      </c>
      <c r="AX911" t="s">
        <v>129</v>
      </c>
      <c r="AY911" t="s">
        <v>130</v>
      </c>
      <c r="AZ911">
        <f>IF(fun[[#This Row],[HeatingQC]]="Ex",5,IF(fun[[#This Row],[HeatingQC]]="Gd",4,IF(fun[[#This Row],[HeatingQC]]="TA",3,IF(fun[[#This Row],[HeatingQC]]="Fa",2,IF(fun[[#This Row],[HeatingQC]]="Po",1,0)))))</f>
        <v>5</v>
      </c>
      <c r="BA911" t="s">
        <v>131</v>
      </c>
      <c r="BB911" t="s">
        <v>132</v>
      </c>
      <c r="BC911">
        <v>742</v>
      </c>
      <c r="BD911">
        <v>742</v>
      </c>
      <c r="BE911">
        <v>0</v>
      </c>
      <c r="BF911">
        <v>1484</v>
      </c>
      <c r="BG911">
        <f>LOG(fun[[#This Row],[GrLivArea]])</f>
        <v>3.1714339009430081</v>
      </c>
      <c r="BH911">
        <v>0</v>
      </c>
      <c r="BI911">
        <v>0</v>
      </c>
      <c r="BJ911">
        <f>fun[[#This Row],[BsmtFullBath]]+(0.5*fun[[#This Row],[BsmtHalfBath]])</f>
        <v>0</v>
      </c>
      <c r="BK911">
        <v>2</v>
      </c>
      <c r="BL911">
        <v>1</v>
      </c>
      <c r="BM911">
        <f>fun[[#This Row],[HalfBath]]+fun[[#This Row],[TOTBaseBath]]+fun[[#This Row],[FullBath]]</f>
        <v>3</v>
      </c>
      <c r="BN911">
        <v>3</v>
      </c>
      <c r="BO911">
        <v>1</v>
      </c>
      <c r="BP911" t="s">
        <v>123</v>
      </c>
      <c r="BQ911">
        <f>IF(fun[[#This Row],[KitchenQual]]="Ex",5,IF(fun[[#This Row],[KitchenQual]]="Gd",4,IF(fun[[#This Row],[KitchenQual]]="TA",3,IF(fun[[#This Row],[KitchenQual]]="Fa",2,0))))</f>
        <v>4</v>
      </c>
      <c r="BR911">
        <v>8</v>
      </c>
      <c r="BS911" t="s">
        <v>133</v>
      </c>
      <c r="BT911">
        <v>1</v>
      </c>
      <c r="BU911" t="s">
        <v>123</v>
      </c>
      <c r="BV911">
        <f>IF(fun[[#This Row],[FireplaceQu]]="Ex",5,IF(fun[[#This Row],[FireplaceQu]]="Gd",4,IF(fun[[#This Row],[FireplaceQu]]="TA",3,IF(fun[[#This Row],[FireplaceQu]]="Fa",2,0))))</f>
        <v>4</v>
      </c>
      <c r="BW911" t="s">
        <v>134</v>
      </c>
      <c r="BX911">
        <v>2005</v>
      </c>
      <c r="BY911" t="s">
        <v>183</v>
      </c>
      <c r="BZ911">
        <v>2</v>
      </c>
      <c r="CA911">
        <v>390</v>
      </c>
      <c r="CB911" t="s">
        <v>124</v>
      </c>
      <c r="CC911">
        <f>IF(fun[[#This Row],[GarageQual]]="Ex",5,IF(fun[[#This Row],[GarageQual]]="Gd",4,IF(fun[[#This Row],[GarageQual]]="TA",3,IF(fun[[#This Row],[GarageQual]]="Fa",2,IF(fun[[#This Row],[GarageQual]]="Po",1,0)))))</f>
        <v>3</v>
      </c>
      <c r="CD911" t="s">
        <v>124</v>
      </c>
      <c r="CE911">
        <f>IF(fun[[#This Row],[GarageCond]]="Ex",5,IF(fun[[#This Row],[GarageCond]]="Gd",4,IF(fun[[#This Row],[GarageCond]]="TA",3,IF(fun[[#This Row],[GarageCond]]="Fa",2,IF(fun[[#This Row],[GarageCond]]="Po",1,0)))))</f>
        <v>3</v>
      </c>
      <c r="CF911" t="s">
        <v>131</v>
      </c>
      <c r="CG911">
        <v>36</v>
      </c>
      <c r="CH911">
        <v>24</v>
      </c>
      <c r="CI911">
        <v>0</v>
      </c>
      <c r="CJ911">
        <v>0</v>
      </c>
      <c r="CK911">
        <v>0</v>
      </c>
      <c r="CL911">
        <f>(0.5*fun[[#This Row],[WoodDeckSF]])+fun[[#This Row],[OpenPorchSF]]+(2*fun[[#This Row],[EnclosedPorch]])+(1.5*fun[[#This Row],[3SsnPorch]])+fun[[#This Row],[ScreenPorch]]</f>
        <v>42</v>
      </c>
      <c r="CM911">
        <v>0</v>
      </c>
      <c r="CN911" t="s">
        <v>109</v>
      </c>
      <c r="CO911">
        <f>IF(fun[[#This Row],[PoolQC]]="Ex",5,IF(fun[[#This Row],[PoolQC]]="Gd",4,IF(fun[[#This Row],[PoolQC]]="TA",3,IF(fun[[#This Row],[PoolQC]]="Fa",2,IF(fun[[#This Row],[PoolQC]]="Po",1,0)))))</f>
        <v>0</v>
      </c>
      <c r="CP911" t="s">
        <v>109</v>
      </c>
      <c r="CQ911" t="s">
        <v>109</v>
      </c>
      <c r="CR911">
        <v>0</v>
      </c>
      <c r="CS911">
        <v>6</v>
      </c>
      <c r="CT911">
        <v>2009</v>
      </c>
      <c r="CU911" t="s">
        <v>136</v>
      </c>
      <c r="CV911" t="s">
        <v>137</v>
      </c>
      <c r="CW911">
        <f>COUNTIF(fun[[#This Row],[Id]:[SaleCondition]],0)</f>
        <v>17</v>
      </c>
      <c r="CX911">
        <f>COUNTIF(fun[[#This Row],[Id]:[SaleCondition]],"NA")</f>
        <v>4</v>
      </c>
      <c r="CY911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911">
        <f>fun[NUM_ExCond]+fun[NUM_BsmtCond]+fun[NUM_GarCond]</f>
        <v>9</v>
      </c>
      <c r="DA9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9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911">
        <v>174000</v>
      </c>
    </row>
    <row r="912" spans="1:107" x14ac:dyDescent="0.25">
      <c r="A912">
        <v>911</v>
      </c>
      <c r="B912">
        <v>90</v>
      </c>
      <c r="C912" t="s">
        <v>107</v>
      </c>
      <c r="D912">
        <f>IF(fun[[#This Row],[MSZoning]]="RL",1,0)</f>
        <v>1</v>
      </c>
      <c r="E912">
        <f>IF(fun[[#This Row],[rl]]="RM",1,0)</f>
        <v>0</v>
      </c>
      <c r="F912">
        <f>IF(fun[[#This Row],[rm]]="RH",1,0)</f>
        <v>0</v>
      </c>
      <c r="G912">
        <f>IF(fun[[#This Row],[rh]]="C (all)",1,0)</f>
        <v>0</v>
      </c>
      <c r="H912">
        <v>80</v>
      </c>
      <c r="I912">
        <f>IF(fun[[#This Row],[LotFrontage]]="NA",0,fun[[#This Row],[LotFrontage]])</f>
        <v>80</v>
      </c>
      <c r="J912">
        <v>11600</v>
      </c>
      <c r="K912" t="s">
        <v>108</v>
      </c>
      <c r="L912" t="s">
        <v>109</v>
      </c>
      <c r="M912" t="s">
        <v>110</v>
      </c>
      <c r="N912" t="s">
        <v>111</v>
      </c>
      <c r="O912" t="s">
        <v>112</v>
      </c>
      <c r="P912" t="s">
        <v>148</v>
      </c>
      <c r="Q912" t="s">
        <v>114</v>
      </c>
      <c r="R912" t="s">
        <v>188</v>
      </c>
      <c r="S912" t="s">
        <v>140</v>
      </c>
      <c r="T912" t="s">
        <v>116</v>
      </c>
      <c r="U912" t="s">
        <v>193</v>
      </c>
      <c r="V912" t="s">
        <v>118</v>
      </c>
      <c r="W912">
        <v>5</v>
      </c>
      <c r="X912">
        <v>5</v>
      </c>
      <c r="Y912">
        <v>1960</v>
      </c>
      <c r="Z912">
        <v>1960</v>
      </c>
      <c r="AA912" t="s">
        <v>119</v>
      </c>
      <c r="AB912" t="s">
        <v>120</v>
      </c>
      <c r="AC912" t="s">
        <v>142</v>
      </c>
      <c r="AD912" t="s">
        <v>142</v>
      </c>
      <c r="AE912" t="s">
        <v>122</v>
      </c>
      <c r="AF912">
        <v>361</v>
      </c>
      <c r="AG912" t="s">
        <v>124</v>
      </c>
      <c r="AH912">
        <f>IF(fun[[#This Row],[ExterQual]]="Ex",5,IF(fun[[#This Row],[ExterQual]]="Gd",4,IF(fun[[#This Row],[ExterQual]]="TA",3,IF(fun[[#This Row],[ExterQual]]="Fa",2,1))))</f>
        <v>3</v>
      </c>
      <c r="AI912" t="s">
        <v>124</v>
      </c>
      <c r="AJ912">
        <f>IF(fun[[#This Row],[ExterCond]]="Ex",5,IF(fun[[#This Row],[ExterCond]]="Gd",4,IF(fun[[#This Row],[ExterCond]]="TA",3,IF(fun[[#This Row],[ExterCond]]="Fa",2,1))))</f>
        <v>3</v>
      </c>
      <c r="AK912" t="s">
        <v>144</v>
      </c>
      <c r="AL912" t="s">
        <v>124</v>
      </c>
      <c r="AM912">
        <f>IF(fun[[#This Row],[BsmtQual]]="Ex",5,IF(fun[[#This Row],[BsmtQual]]="Gd",4,IF(fun[[#This Row],[BsmtQual]]="TA",3,IF(fun[[#This Row],[BsmtQual]]="Fa",2,IF(fun[[#This Row],[BsmtQual]]="Po",1,0)))))</f>
        <v>3</v>
      </c>
      <c r="AN912" t="s">
        <v>124</v>
      </c>
      <c r="AO912">
        <f>IF(fun[[#This Row],[BsmtCond]]="Ex",5,IF(fun[[#This Row],[BsmtCond]]="Gd",4,IF(fun[[#This Row],[BsmtCond]]="TA",3,IF(fun[[#This Row],[BsmtCond]]="Fa",2,IF(fun[[#This Row],[BsmtCond]]="Po",1,0)))))</f>
        <v>3</v>
      </c>
      <c r="AP912" t="s">
        <v>126</v>
      </c>
      <c r="AQ912">
        <f>IF(fun[[#This Row],[BsmtExposure]]="Gd",3,IF(fun[[#This Row],[BsmtExposure]]="Av",2,IF(fun[[#This Row],[BsmtExposure]]="Mn",1,0)))</f>
        <v>0</v>
      </c>
      <c r="AR912" t="s">
        <v>179</v>
      </c>
      <c r="AS912">
        <v>443</v>
      </c>
      <c r="AT912" t="s">
        <v>128</v>
      </c>
      <c r="AU912">
        <v>0</v>
      </c>
      <c r="AV912">
        <v>662</v>
      </c>
      <c r="AW912">
        <v>1105</v>
      </c>
      <c r="AX912" t="s">
        <v>129</v>
      </c>
      <c r="AY912" t="s">
        <v>124</v>
      </c>
      <c r="AZ912">
        <f>IF(fun[[#This Row],[HeatingQC]]="Ex",5,IF(fun[[#This Row],[HeatingQC]]="Gd",4,IF(fun[[#This Row],[HeatingQC]]="TA",3,IF(fun[[#This Row],[HeatingQC]]="Fa",2,IF(fun[[#This Row],[HeatingQC]]="Po",1,0)))))</f>
        <v>3</v>
      </c>
      <c r="BA912" t="s">
        <v>131</v>
      </c>
      <c r="BB912" t="s">
        <v>190</v>
      </c>
      <c r="BC912">
        <v>1105</v>
      </c>
      <c r="BD912">
        <v>1169</v>
      </c>
      <c r="BE912">
        <v>0</v>
      </c>
      <c r="BF912">
        <v>2274</v>
      </c>
      <c r="BG912">
        <f>LOG(fun[[#This Row],[GrLivArea]])</f>
        <v>3.356790460351716</v>
      </c>
      <c r="BH912">
        <v>0</v>
      </c>
      <c r="BI912">
        <v>0</v>
      </c>
      <c r="BJ912">
        <f>fun[[#This Row],[BsmtFullBath]]+(0.5*fun[[#This Row],[BsmtHalfBath]])</f>
        <v>0</v>
      </c>
      <c r="BK912">
        <v>2</v>
      </c>
      <c r="BL912">
        <v>0</v>
      </c>
      <c r="BM912">
        <f>fun[[#This Row],[HalfBath]]+fun[[#This Row],[TOTBaseBath]]+fun[[#This Row],[FullBath]]</f>
        <v>2</v>
      </c>
      <c r="BN912">
        <v>5</v>
      </c>
      <c r="BO912">
        <v>2</v>
      </c>
      <c r="BP912" t="s">
        <v>124</v>
      </c>
      <c r="BQ912">
        <f>IF(fun[[#This Row],[KitchenQual]]="Ex",5,IF(fun[[#This Row],[KitchenQual]]="Gd",4,IF(fun[[#This Row],[KitchenQual]]="TA",3,IF(fun[[#This Row],[KitchenQual]]="Fa",2,0))))</f>
        <v>3</v>
      </c>
      <c r="BR912">
        <v>12</v>
      </c>
      <c r="BS912" t="s">
        <v>133</v>
      </c>
      <c r="BT912">
        <v>0</v>
      </c>
      <c r="BU912" t="s">
        <v>109</v>
      </c>
      <c r="BV912">
        <f>IF(fun[[#This Row],[FireplaceQu]]="Ex",5,IF(fun[[#This Row],[FireplaceQu]]="Gd",4,IF(fun[[#This Row],[FireplaceQu]]="TA",3,IF(fun[[#This Row],[FireplaceQu]]="Fa",2,0))))</f>
        <v>0</v>
      </c>
      <c r="BW912" t="s">
        <v>153</v>
      </c>
      <c r="BX912">
        <v>1960</v>
      </c>
      <c r="BY912" t="s">
        <v>128</v>
      </c>
      <c r="BZ912">
        <v>2</v>
      </c>
      <c r="CA912">
        <v>480</v>
      </c>
      <c r="CB912" t="s">
        <v>124</v>
      </c>
      <c r="CC912">
        <f>IF(fun[[#This Row],[GarageQual]]="Ex",5,IF(fun[[#This Row],[GarageQual]]="Gd",4,IF(fun[[#This Row],[GarageQual]]="TA",3,IF(fun[[#This Row],[GarageQual]]="Fa",2,IF(fun[[#This Row],[GarageQual]]="Po",1,0)))))</f>
        <v>3</v>
      </c>
      <c r="CD912" t="s">
        <v>124</v>
      </c>
      <c r="CE912">
        <f>IF(fun[[#This Row],[GarageCond]]="Ex",5,IF(fun[[#This Row],[GarageCond]]="Gd",4,IF(fun[[#This Row],[GarageCond]]="TA",3,IF(fun[[#This Row],[GarageCond]]="Fa",2,IF(fun[[#This Row],[GarageCond]]="Po",1,0)))))</f>
        <v>3</v>
      </c>
      <c r="CF912" t="s">
        <v>131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f>(0.5*fun[[#This Row],[WoodDeckSF]])+fun[[#This Row],[OpenPorchSF]]+(2*fun[[#This Row],[EnclosedPorch]])+(1.5*fun[[#This Row],[3SsnPorch]])+fun[[#This Row],[ScreenPorch]]</f>
        <v>0</v>
      </c>
      <c r="CM912">
        <v>0</v>
      </c>
      <c r="CN912" t="s">
        <v>109</v>
      </c>
      <c r="CO912">
        <f>IF(fun[[#This Row],[PoolQC]]="Ex",5,IF(fun[[#This Row],[PoolQC]]="Gd",4,IF(fun[[#This Row],[PoolQC]]="TA",3,IF(fun[[#This Row],[PoolQC]]="Fa",2,IF(fun[[#This Row],[PoolQC]]="Po",1,0)))))</f>
        <v>0</v>
      </c>
      <c r="CP912" t="s">
        <v>109</v>
      </c>
      <c r="CQ912" t="s">
        <v>109</v>
      </c>
      <c r="CR912">
        <v>0</v>
      </c>
      <c r="CS912">
        <v>1</v>
      </c>
      <c r="CT912">
        <v>2010</v>
      </c>
      <c r="CU912" t="s">
        <v>136</v>
      </c>
      <c r="CV912" t="s">
        <v>137</v>
      </c>
      <c r="CW912">
        <f>COUNTIF(fun[[#This Row],[Id]:[SaleCondition]],0)</f>
        <v>21</v>
      </c>
      <c r="CX912">
        <f>COUNTIF(fun[[#This Row],[Id]:[SaleCondition]],"NA")</f>
        <v>5</v>
      </c>
      <c r="CY91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12">
        <f>fun[NUM_ExCond]+fun[NUM_BsmtCond]+fun[NUM_GarCond]</f>
        <v>9</v>
      </c>
      <c r="DA9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9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912">
        <v>154300</v>
      </c>
    </row>
    <row r="913" spans="1:107" x14ac:dyDescent="0.25">
      <c r="A913">
        <v>912</v>
      </c>
      <c r="B913">
        <v>20</v>
      </c>
      <c r="C913" t="s">
        <v>107</v>
      </c>
      <c r="D913">
        <f>IF(fun[[#This Row],[MSZoning]]="RL",1,0)</f>
        <v>1</v>
      </c>
      <c r="E913">
        <f>IF(fun[[#This Row],[rl]]="RM",1,0)</f>
        <v>0</v>
      </c>
      <c r="F913">
        <f>IF(fun[[#This Row],[rm]]="RH",1,0)</f>
        <v>0</v>
      </c>
      <c r="G913">
        <f>IF(fun[[#This Row],[rh]]="C (all)",1,0)</f>
        <v>0</v>
      </c>
      <c r="H913" t="s">
        <v>109</v>
      </c>
      <c r="I913">
        <f>IF(fun[[#This Row],[LotFrontage]]="NA",0,fun[[#This Row],[LotFrontage]])</f>
        <v>0</v>
      </c>
      <c r="J913">
        <v>9286</v>
      </c>
      <c r="K913" t="s">
        <v>108</v>
      </c>
      <c r="L913" t="s">
        <v>109</v>
      </c>
      <c r="M913" t="s">
        <v>146</v>
      </c>
      <c r="N913" t="s">
        <v>111</v>
      </c>
      <c r="O913" t="s">
        <v>112</v>
      </c>
      <c r="P913" t="s">
        <v>192</v>
      </c>
      <c r="Q913" t="s">
        <v>220</v>
      </c>
      <c r="R913" t="s">
        <v>115</v>
      </c>
      <c r="S913" t="s">
        <v>116</v>
      </c>
      <c r="T913" t="s">
        <v>116</v>
      </c>
      <c r="U913" t="s">
        <v>117</v>
      </c>
      <c r="V913" t="s">
        <v>141</v>
      </c>
      <c r="W913">
        <v>5</v>
      </c>
      <c r="X913">
        <v>7</v>
      </c>
      <c r="Y913">
        <v>1977</v>
      </c>
      <c r="Z913">
        <v>1989</v>
      </c>
      <c r="AA913" t="s">
        <v>119</v>
      </c>
      <c r="AB913" t="s">
        <v>120</v>
      </c>
      <c r="AC913" t="s">
        <v>166</v>
      </c>
      <c r="AD913" t="s">
        <v>187</v>
      </c>
      <c r="AE913" t="s">
        <v>143</v>
      </c>
      <c r="AF913">
        <v>0</v>
      </c>
      <c r="AG913" t="s">
        <v>124</v>
      </c>
      <c r="AH913">
        <f>IF(fun[[#This Row],[ExterQual]]="Ex",5,IF(fun[[#This Row],[ExterQual]]="Gd",4,IF(fun[[#This Row],[ExterQual]]="TA",3,IF(fun[[#This Row],[ExterQual]]="Fa",2,1))))</f>
        <v>3</v>
      </c>
      <c r="AI913" t="s">
        <v>124</v>
      </c>
      <c r="AJ913">
        <f>IF(fun[[#This Row],[ExterCond]]="Ex",5,IF(fun[[#This Row],[ExterCond]]="Gd",4,IF(fun[[#This Row],[ExterCond]]="TA",3,IF(fun[[#This Row],[ExterCond]]="Fa",2,1))))</f>
        <v>3</v>
      </c>
      <c r="AK913" t="s">
        <v>144</v>
      </c>
      <c r="AL913" t="s">
        <v>123</v>
      </c>
      <c r="AM913">
        <f>IF(fun[[#This Row],[BsmtQual]]="Ex",5,IF(fun[[#This Row],[BsmtQual]]="Gd",4,IF(fun[[#This Row],[BsmtQual]]="TA",3,IF(fun[[#This Row],[BsmtQual]]="Fa",2,IF(fun[[#This Row],[BsmtQual]]="Po",1,0)))))</f>
        <v>4</v>
      </c>
      <c r="AN913" t="s">
        <v>123</v>
      </c>
      <c r="AO913">
        <f>IF(fun[[#This Row],[BsmtCond]]="Ex",5,IF(fun[[#This Row],[BsmtCond]]="Gd",4,IF(fun[[#This Row],[BsmtCond]]="TA",3,IF(fun[[#This Row],[BsmtCond]]="Fa",2,IF(fun[[#This Row],[BsmtCond]]="Po",1,0)))))</f>
        <v>4</v>
      </c>
      <c r="AP913" t="s">
        <v>156</v>
      </c>
      <c r="AQ913">
        <f>IF(fun[[#This Row],[BsmtExposure]]="Gd",3,IF(fun[[#This Row],[BsmtExposure]]="Av",2,IF(fun[[#This Row],[BsmtExposure]]="Mn",1,0)))</f>
        <v>2</v>
      </c>
      <c r="AR913" t="s">
        <v>145</v>
      </c>
      <c r="AS913">
        <v>196</v>
      </c>
      <c r="AT913" t="s">
        <v>128</v>
      </c>
      <c r="AU913">
        <v>0</v>
      </c>
      <c r="AV913">
        <v>1072</v>
      </c>
      <c r="AW913">
        <v>1268</v>
      </c>
      <c r="AX913" t="s">
        <v>129</v>
      </c>
      <c r="AY913" t="s">
        <v>124</v>
      </c>
      <c r="AZ913">
        <f>IF(fun[[#This Row],[HeatingQC]]="Ex",5,IF(fun[[#This Row],[HeatingQC]]="Gd",4,IF(fun[[#This Row],[HeatingQC]]="TA",3,IF(fun[[#This Row],[HeatingQC]]="Fa",2,IF(fun[[#This Row],[HeatingQC]]="Po",1,0)))))</f>
        <v>3</v>
      </c>
      <c r="BA913" t="s">
        <v>131</v>
      </c>
      <c r="BB913" t="s">
        <v>132</v>
      </c>
      <c r="BC913">
        <v>1268</v>
      </c>
      <c r="BD913">
        <v>0</v>
      </c>
      <c r="BE913">
        <v>0</v>
      </c>
      <c r="BF913">
        <v>1268</v>
      </c>
      <c r="BG913">
        <f>LOG(fun[[#This Row],[GrLivArea]])</f>
        <v>3.1031192535457137</v>
      </c>
      <c r="BH913">
        <v>0</v>
      </c>
      <c r="BI913">
        <v>0</v>
      </c>
      <c r="BJ913">
        <f>fun[[#This Row],[BsmtFullBath]]+(0.5*fun[[#This Row],[BsmtHalfBath]])</f>
        <v>0</v>
      </c>
      <c r="BK913">
        <v>1</v>
      </c>
      <c r="BL913">
        <v>1</v>
      </c>
      <c r="BM913">
        <f>fun[[#This Row],[HalfBath]]+fun[[#This Row],[TOTBaseBath]]+fun[[#This Row],[FullBath]]</f>
        <v>2</v>
      </c>
      <c r="BN913">
        <v>3</v>
      </c>
      <c r="BO913">
        <v>1</v>
      </c>
      <c r="BP913" t="s">
        <v>123</v>
      </c>
      <c r="BQ913">
        <f>IF(fun[[#This Row],[KitchenQual]]="Ex",5,IF(fun[[#This Row],[KitchenQual]]="Gd",4,IF(fun[[#This Row],[KitchenQual]]="TA",3,IF(fun[[#This Row],[KitchenQual]]="Fa",2,0))))</f>
        <v>4</v>
      </c>
      <c r="BR913">
        <v>5</v>
      </c>
      <c r="BS913" t="s">
        <v>133</v>
      </c>
      <c r="BT913">
        <v>0</v>
      </c>
      <c r="BU913" t="s">
        <v>109</v>
      </c>
      <c r="BV913">
        <f>IF(fun[[#This Row],[FireplaceQu]]="Ex",5,IF(fun[[#This Row],[FireplaceQu]]="Gd",4,IF(fun[[#This Row],[FireplaceQu]]="TA",3,IF(fun[[#This Row],[FireplaceQu]]="Fa",2,0))))</f>
        <v>0</v>
      </c>
      <c r="BW913" t="s">
        <v>153</v>
      </c>
      <c r="BX913">
        <v>1978</v>
      </c>
      <c r="BY913" t="s">
        <v>128</v>
      </c>
      <c r="BZ913">
        <v>1</v>
      </c>
      <c r="CA913">
        <v>252</v>
      </c>
      <c r="CB913" t="s">
        <v>124</v>
      </c>
      <c r="CC913">
        <f>IF(fun[[#This Row],[GarageQual]]="Ex",5,IF(fun[[#This Row],[GarageQual]]="Gd",4,IF(fun[[#This Row],[GarageQual]]="TA",3,IF(fun[[#This Row],[GarageQual]]="Fa",2,IF(fun[[#This Row],[GarageQual]]="Po",1,0)))))</f>
        <v>3</v>
      </c>
      <c r="CD913" t="s">
        <v>124</v>
      </c>
      <c r="CE913">
        <f>IF(fun[[#This Row],[GarageCond]]="Ex",5,IF(fun[[#This Row],[GarageCond]]="Gd",4,IF(fun[[#This Row],[GarageCond]]="TA",3,IF(fun[[#This Row],[GarageCond]]="Fa",2,IF(fun[[#This Row],[GarageCond]]="Po",1,0)))))</f>
        <v>3</v>
      </c>
      <c r="CF913" t="s">
        <v>131</v>
      </c>
      <c r="CG913">
        <v>173</v>
      </c>
      <c r="CH913">
        <v>0</v>
      </c>
      <c r="CI913">
        <v>0</v>
      </c>
      <c r="CJ913">
        <v>0</v>
      </c>
      <c r="CK913">
        <v>0</v>
      </c>
      <c r="CL913">
        <f>(0.5*fun[[#This Row],[WoodDeckSF]])+fun[[#This Row],[OpenPorchSF]]+(2*fun[[#This Row],[EnclosedPorch]])+(1.5*fun[[#This Row],[3SsnPorch]])+fun[[#This Row],[ScreenPorch]]</f>
        <v>86.5</v>
      </c>
      <c r="CM913">
        <v>0</v>
      </c>
      <c r="CN913" t="s">
        <v>109</v>
      </c>
      <c r="CO913">
        <f>IF(fun[[#This Row],[PoolQC]]="Ex",5,IF(fun[[#This Row],[PoolQC]]="Gd",4,IF(fun[[#This Row],[PoolQC]]="TA",3,IF(fun[[#This Row],[PoolQC]]="Fa",2,IF(fun[[#This Row],[PoolQC]]="Po",1,0)))))</f>
        <v>0</v>
      </c>
      <c r="CP913" t="s">
        <v>109</v>
      </c>
      <c r="CQ913" t="s">
        <v>109</v>
      </c>
      <c r="CR913">
        <v>0</v>
      </c>
      <c r="CS913">
        <v>10</v>
      </c>
      <c r="CT913">
        <v>2009</v>
      </c>
      <c r="CU913" t="s">
        <v>136</v>
      </c>
      <c r="CV913" t="s">
        <v>137</v>
      </c>
      <c r="CW913">
        <f>COUNTIF(fun[[#This Row],[Id]:[SaleCondition]],0)</f>
        <v>20</v>
      </c>
      <c r="CX913">
        <f>COUNTIF(fun[[#This Row],[Id]:[SaleCondition]],"NA")</f>
        <v>6</v>
      </c>
      <c r="CY913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913">
        <f>fun[NUM_ExCond]+fun[NUM_BsmtCond]+fun[NUM_GarCond]</f>
        <v>10</v>
      </c>
      <c r="DA9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9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62.083333333333336</v>
      </c>
      <c r="DC913">
        <v>143500</v>
      </c>
    </row>
    <row r="914" spans="1:107" x14ac:dyDescent="0.25">
      <c r="A914">
        <v>913</v>
      </c>
      <c r="B914">
        <v>30</v>
      </c>
      <c r="C914" t="s">
        <v>168</v>
      </c>
      <c r="D914">
        <f>IF(fun[[#This Row],[MSZoning]]="RL",1,0)</f>
        <v>0</v>
      </c>
      <c r="E914">
        <f>IF(fun[[#This Row],[rl]]="RM",1,0)</f>
        <v>0</v>
      </c>
      <c r="F914">
        <f>IF(fun[[#This Row],[rm]]="RH",1,0)</f>
        <v>0</v>
      </c>
      <c r="G914">
        <f>IF(fun[[#This Row],[rh]]="C (all)",1,0)</f>
        <v>0</v>
      </c>
      <c r="H914">
        <v>51</v>
      </c>
      <c r="I914">
        <f>IF(fun[[#This Row],[LotFrontage]]="NA",0,fun[[#This Row],[LotFrontage]])</f>
        <v>51</v>
      </c>
      <c r="J914">
        <v>6120</v>
      </c>
      <c r="K914" t="s">
        <v>108</v>
      </c>
      <c r="L914" t="s">
        <v>109</v>
      </c>
      <c r="M914" t="s">
        <v>110</v>
      </c>
      <c r="N914" t="s">
        <v>111</v>
      </c>
      <c r="O914" t="s">
        <v>112</v>
      </c>
      <c r="P914" t="s">
        <v>113</v>
      </c>
      <c r="Q914" t="s">
        <v>114</v>
      </c>
      <c r="R914" t="s">
        <v>174</v>
      </c>
      <c r="S914" t="s">
        <v>116</v>
      </c>
      <c r="T914" t="s">
        <v>116</v>
      </c>
      <c r="U914" t="s">
        <v>117</v>
      </c>
      <c r="V914" t="s">
        <v>141</v>
      </c>
      <c r="W914">
        <v>5</v>
      </c>
      <c r="X914">
        <v>7</v>
      </c>
      <c r="Y914">
        <v>1925</v>
      </c>
      <c r="Z914">
        <v>1950</v>
      </c>
      <c r="AA914" t="s">
        <v>119</v>
      </c>
      <c r="AB914" t="s">
        <v>120</v>
      </c>
      <c r="AC914" t="s">
        <v>142</v>
      </c>
      <c r="AD914" t="s">
        <v>142</v>
      </c>
      <c r="AE914" t="s">
        <v>143</v>
      </c>
      <c r="AF914">
        <v>0</v>
      </c>
      <c r="AG914" t="s">
        <v>124</v>
      </c>
      <c r="AH914">
        <f>IF(fun[[#This Row],[ExterQual]]="Ex",5,IF(fun[[#This Row],[ExterQual]]="Gd",4,IF(fun[[#This Row],[ExterQual]]="TA",3,IF(fun[[#This Row],[ExterQual]]="Fa",2,1))))</f>
        <v>3</v>
      </c>
      <c r="AI914" t="s">
        <v>124</v>
      </c>
      <c r="AJ914">
        <f>IF(fun[[#This Row],[ExterCond]]="Ex",5,IF(fun[[#This Row],[ExterCond]]="Gd",4,IF(fun[[#This Row],[ExterCond]]="TA",3,IF(fun[[#This Row],[ExterCond]]="Fa",2,1))))</f>
        <v>3</v>
      </c>
      <c r="AK914" t="s">
        <v>152</v>
      </c>
      <c r="AL914" t="s">
        <v>124</v>
      </c>
      <c r="AM914">
        <f>IF(fun[[#This Row],[BsmtQual]]="Ex",5,IF(fun[[#This Row],[BsmtQual]]="Gd",4,IF(fun[[#This Row],[BsmtQual]]="TA",3,IF(fun[[#This Row],[BsmtQual]]="Fa",2,IF(fun[[#This Row],[BsmtQual]]="Po",1,0)))))</f>
        <v>3</v>
      </c>
      <c r="AN914" t="s">
        <v>124</v>
      </c>
      <c r="AO914">
        <f>IF(fun[[#This Row],[BsmtCond]]="Ex",5,IF(fun[[#This Row],[BsmtCond]]="Gd",4,IF(fun[[#This Row],[BsmtCond]]="TA",3,IF(fun[[#This Row],[BsmtCond]]="Fa",2,IF(fun[[#This Row],[BsmtCond]]="Po",1,0)))))</f>
        <v>3</v>
      </c>
      <c r="AP914" t="s">
        <v>126</v>
      </c>
      <c r="AQ914">
        <f>IF(fun[[#This Row],[BsmtExposure]]="Gd",3,IF(fun[[#This Row],[BsmtExposure]]="Av",2,IF(fun[[#This Row],[BsmtExposure]]="Mn",1,0)))</f>
        <v>0</v>
      </c>
      <c r="AR914" t="s">
        <v>179</v>
      </c>
      <c r="AS914">
        <v>489</v>
      </c>
      <c r="AT914" t="s">
        <v>128</v>
      </c>
      <c r="AU914">
        <v>0</v>
      </c>
      <c r="AV914">
        <v>279</v>
      </c>
      <c r="AW914">
        <v>768</v>
      </c>
      <c r="AX914" t="s">
        <v>129</v>
      </c>
      <c r="AY914" t="s">
        <v>124</v>
      </c>
      <c r="AZ914">
        <f>IF(fun[[#This Row],[HeatingQC]]="Ex",5,IF(fun[[#This Row],[HeatingQC]]="Gd",4,IF(fun[[#This Row],[HeatingQC]]="TA",3,IF(fun[[#This Row],[HeatingQC]]="Fa",2,IF(fun[[#This Row],[HeatingQC]]="Po",1,0)))))</f>
        <v>3</v>
      </c>
      <c r="BA914" t="s">
        <v>203</v>
      </c>
      <c r="BB914" t="s">
        <v>132</v>
      </c>
      <c r="BC914">
        <v>1015</v>
      </c>
      <c r="BD914">
        <v>0</v>
      </c>
      <c r="BE914">
        <v>0</v>
      </c>
      <c r="BF914">
        <v>1015</v>
      </c>
      <c r="BG914">
        <f>LOG(fun[[#This Row],[GrLivArea]])</f>
        <v>3.0064660422492318</v>
      </c>
      <c r="BH914">
        <v>0</v>
      </c>
      <c r="BI914">
        <v>0</v>
      </c>
      <c r="BJ914">
        <f>fun[[#This Row],[BsmtFullBath]]+(0.5*fun[[#This Row],[BsmtHalfBath]])</f>
        <v>0</v>
      </c>
      <c r="BK914">
        <v>1</v>
      </c>
      <c r="BL914">
        <v>0</v>
      </c>
      <c r="BM914">
        <f>fun[[#This Row],[HalfBath]]+fun[[#This Row],[TOTBaseBath]]+fun[[#This Row],[FullBath]]</f>
        <v>1</v>
      </c>
      <c r="BN914">
        <v>3</v>
      </c>
      <c r="BO914">
        <v>1</v>
      </c>
      <c r="BP914" t="s">
        <v>124</v>
      </c>
      <c r="BQ914">
        <f>IF(fun[[#This Row],[KitchenQual]]="Ex",5,IF(fun[[#This Row],[KitchenQual]]="Gd",4,IF(fun[[#This Row],[KitchenQual]]="TA",3,IF(fun[[#This Row],[KitchenQual]]="Fa",2,0))))</f>
        <v>3</v>
      </c>
      <c r="BR914">
        <v>6</v>
      </c>
      <c r="BS914" t="s">
        <v>172</v>
      </c>
      <c r="BT914">
        <v>0</v>
      </c>
      <c r="BU914" t="s">
        <v>109</v>
      </c>
      <c r="BV914">
        <f>IF(fun[[#This Row],[FireplaceQu]]="Ex",5,IF(fun[[#This Row],[FireplaceQu]]="Gd",4,IF(fun[[#This Row],[FireplaceQu]]="TA",3,IF(fun[[#This Row],[FireplaceQu]]="Fa",2,0))))</f>
        <v>0</v>
      </c>
      <c r="BW914" t="s">
        <v>153</v>
      </c>
      <c r="BX914">
        <v>1925</v>
      </c>
      <c r="BY914" t="s">
        <v>128</v>
      </c>
      <c r="BZ914">
        <v>1</v>
      </c>
      <c r="CA914">
        <v>450</v>
      </c>
      <c r="CB914" t="s">
        <v>124</v>
      </c>
      <c r="CC914">
        <f>IF(fun[[#This Row],[GarageQual]]="Ex",5,IF(fun[[#This Row],[GarageQual]]="Gd",4,IF(fun[[#This Row],[GarageQual]]="TA",3,IF(fun[[#This Row],[GarageQual]]="Fa",2,IF(fun[[#This Row],[GarageQual]]="Po",1,0)))))</f>
        <v>3</v>
      </c>
      <c r="CD914" t="s">
        <v>124</v>
      </c>
      <c r="CE914">
        <f>IF(fun[[#This Row],[GarageCond]]="Ex",5,IF(fun[[#This Row],[GarageCond]]="Gd",4,IF(fun[[#This Row],[GarageCond]]="TA",3,IF(fun[[#This Row],[GarageCond]]="Fa",2,IF(fun[[#This Row],[GarageCond]]="Po",1,0)))))</f>
        <v>3</v>
      </c>
      <c r="CF914" t="s">
        <v>131</v>
      </c>
      <c r="CG914">
        <v>0</v>
      </c>
      <c r="CH914">
        <v>0</v>
      </c>
      <c r="CI914">
        <v>112</v>
      </c>
      <c r="CJ914">
        <v>0</v>
      </c>
      <c r="CK914">
        <v>120</v>
      </c>
      <c r="CL914">
        <f>(0.5*fun[[#This Row],[WoodDeckSF]])+fun[[#This Row],[OpenPorchSF]]+(2*fun[[#This Row],[EnclosedPorch]])+(1.5*fun[[#This Row],[3SsnPorch]])+fun[[#This Row],[ScreenPorch]]</f>
        <v>344</v>
      </c>
      <c r="CM914">
        <v>0</v>
      </c>
      <c r="CN914" t="s">
        <v>109</v>
      </c>
      <c r="CO914">
        <f>IF(fun[[#This Row],[PoolQC]]="Ex",5,IF(fun[[#This Row],[PoolQC]]="Gd",4,IF(fun[[#This Row],[PoolQC]]="TA",3,IF(fun[[#This Row],[PoolQC]]="Fa",2,IF(fun[[#This Row],[PoolQC]]="Po",1,0)))))</f>
        <v>0</v>
      </c>
      <c r="CP914" t="s">
        <v>160</v>
      </c>
      <c r="CQ914" t="s">
        <v>161</v>
      </c>
      <c r="CR914">
        <v>620</v>
      </c>
      <c r="CS914">
        <v>7</v>
      </c>
      <c r="CT914">
        <v>2006</v>
      </c>
      <c r="CU914" t="s">
        <v>136</v>
      </c>
      <c r="CV914" t="s">
        <v>154</v>
      </c>
      <c r="CW914">
        <f>COUNTIF(fun[[#This Row],[Id]:[SaleCondition]],0)</f>
        <v>20</v>
      </c>
      <c r="CX914">
        <f>COUNTIF(fun[[#This Row],[Id]:[SaleCondition]],"NA")</f>
        <v>3</v>
      </c>
      <c r="CY91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14">
        <f>fun[NUM_ExCond]+fun[NUM_BsmtCond]+fun[NUM_GarCond]</f>
        <v>9</v>
      </c>
      <c r="DA9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9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914">
        <v>88000</v>
      </c>
    </row>
    <row r="915" spans="1:107" x14ac:dyDescent="0.25">
      <c r="A915">
        <v>914</v>
      </c>
      <c r="B915">
        <v>90</v>
      </c>
      <c r="C915" t="s">
        <v>265</v>
      </c>
      <c r="D915">
        <f>IF(fun[[#This Row],[MSZoning]]="RL",1,0)</f>
        <v>0</v>
      </c>
      <c r="E915">
        <f>IF(fun[[#This Row],[rl]]="RM",1,0)</f>
        <v>0</v>
      </c>
      <c r="F915">
        <f>IF(fun[[#This Row],[rm]]="RH",1,0)</f>
        <v>0</v>
      </c>
      <c r="G915">
        <f>IF(fun[[#This Row],[rh]]="C (all)",1,0)</f>
        <v>0</v>
      </c>
      <c r="H915">
        <v>82</v>
      </c>
      <c r="I915">
        <f>IF(fun[[#This Row],[LotFrontage]]="NA",0,fun[[#This Row],[LotFrontage]])</f>
        <v>82</v>
      </c>
      <c r="J915">
        <v>6270</v>
      </c>
      <c r="K915" t="s">
        <v>108</v>
      </c>
      <c r="L915" t="s">
        <v>109</v>
      </c>
      <c r="M915" t="s">
        <v>110</v>
      </c>
      <c r="N915" t="s">
        <v>225</v>
      </c>
      <c r="O915" t="s">
        <v>112</v>
      </c>
      <c r="P915" t="s">
        <v>113</v>
      </c>
      <c r="Q915" t="s">
        <v>114</v>
      </c>
      <c r="R915" t="s">
        <v>149</v>
      </c>
      <c r="S915" t="s">
        <v>116</v>
      </c>
      <c r="T915" t="s">
        <v>116</v>
      </c>
      <c r="U915" t="s">
        <v>193</v>
      </c>
      <c r="V915" t="s">
        <v>118</v>
      </c>
      <c r="W915">
        <v>5</v>
      </c>
      <c r="X915">
        <v>6</v>
      </c>
      <c r="Y915">
        <v>1949</v>
      </c>
      <c r="Z915">
        <v>1950</v>
      </c>
      <c r="AA915" t="s">
        <v>119</v>
      </c>
      <c r="AB915" t="s">
        <v>120</v>
      </c>
      <c r="AC915" t="s">
        <v>142</v>
      </c>
      <c r="AD915" t="s">
        <v>142</v>
      </c>
      <c r="AE915" t="s">
        <v>143</v>
      </c>
      <c r="AF915">
        <v>0</v>
      </c>
      <c r="AG915" t="s">
        <v>124</v>
      </c>
      <c r="AH915">
        <f>IF(fun[[#This Row],[ExterQual]]="Ex",5,IF(fun[[#This Row],[ExterQual]]="Gd",4,IF(fun[[#This Row],[ExterQual]]="TA",3,IF(fun[[#This Row],[ExterQual]]="Fa",2,1))))</f>
        <v>3</v>
      </c>
      <c r="AI915" t="s">
        <v>124</v>
      </c>
      <c r="AJ915">
        <f>IF(fun[[#This Row],[ExterCond]]="Ex",5,IF(fun[[#This Row],[ExterCond]]="Gd",4,IF(fun[[#This Row],[ExterCond]]="TA",3,IF(fun[[#This Row],[ExterCond]]="Fa",2,1))))</f>
        <v>3</v>
      </c>
      <c r="AK915" t="s">
        <v>144</v>
      </c>
      <c r="AL915" t="s">
        <v>124</v>
      </c>
      <c r="AM915">
        <f>IF(fun[[#This Row],[BsmtQual]]="Ex",5,IF(fun[[#This Row],[BsmtQual]]="Gd",4,IF(fun[[#This Row],[BsmtQual]]="TA",3,IF(fun[[#This Row],[BsmtQual]]="Fa",2,IF(fun[[#This Row],[BsmtQual]]="Po",1,0)))))</f>
        <v>3</v>
      </c>
      <c r="AN915" t="s">
        <v>124</v>
      </c>
      <c r="AO915">
        <f>IF(fun[[#This Row],[BsmtCond]]="Ex",5,IF(fun[[#This Row],[BsmtCond]]="Gd",4,IF(fun[[#This Row],[BsmtCond]]="TA",3,IF(fun[[#This Row],[BsmtCond]]="Fa",2,IF(fun[[#This Row],[BsmtCond]]="Po",1,0)))))</f>
        <v>3</v>
      </c>
      <c r="AP915" t="s">
        <v>126</v>
      </c>
      <c r="AQ915">
        <f>IF(fun[[#This Row],[BsmtExposure]]="Gd",3,IF(fun[[#This Row],[BsmtExposure]]="Av",2,IF(fun[[#This Row],[BsmtExposure]]="Mn",1,0)))</f>
        <v>0</v>
      </c>
      <c r="AR915" t="s">
        <v>167</v>
      </c>
      <c r="AS915">
        <v>284</v>
      </c>
      <c r="AT915" t="s">
        <v>128</v>
      </c>
      <c r="AU915">
        <v>0</v>
      </c>
      <c r="AV915">
        <v>717</v>
      </c>
      <c r="AW915">
        <v>1001</v>
      </c>
      <c r="AX915" t="s">
        <v>129</v>
      </c>
      <c r="AY915" t="s">
        <v>124</v>
      </c>
      <c r="AZ915">
        <f>IF(fun[[#This Row],[HeatingQC]]="Ex",5,IF(fun[[#This Row],[HeatingQC]]="Gd",4,IF(fun[[#This Row],[HeatingQC]]="TA",3,IF(fun[[#This Row],[HeatingQC]]="Fa",2,IF(fun[[#This Row],[HeatingQC]]="Po",1,0)))))</f>
        <v>3</v>
      </c>
      <c r="BA915" t="s">
        <v>203</v>
      </c>
      <c r="BB915" t="s">
        <v>190</v>
      </c>
      <c r="BC915">
        <v>1001</v>
      </c>
      <c r="BD915">
        <v>1001</v>
      </c>
      <c r="BE915">
        <v>0</v>
      </c>
      <c r="BF915">
        <v>2002</v>
      </c>
      <c r="BG915">
        <f>LOG(fun[[#This Row],[GrLivArea]])</f>
        <v>3.3014640731433</v>
      </c>
      <c r="BH915">
        <v>0</v>
      </c>
      <c r="BI915">
        <v>0</v>
      </c>
      <c r="BJ915">
        <f>fun[[#This Row],[BsmtFullBath]]+(0.5*fun[[#This Row],[BsmtHalfBath]])</f>
        <v>0</v>
      </c>
      <c r="BK915">
        <v>2</v>
      </c>
      <c r="BL915">
        <v>0</v>
      </c>
      <c r="BM915">
        <f>fun[[#This Row],[HalfBath]]+fun[[#This Row],[TOTBaseBath]]+fun[[#This Row],[FullBath]]</f>
        <v>2</v>
      </c>
      <c r="BN915">
        <v>4</v>
      </c>
      <c r="BO915">
        <v>2</v>
      </c>
      <c r="BP915" t="s">
        <v>124</v>
      </c>
      <c r="BQ915">
        <f>IF(fun[[#This Row],[KitchenQual]]="Ex",5,IF(fun[[#This Row],[KitchenQual]]="Gd",4,IF(fun[[#This Row],[KitchenQual]]="TA",3,IF(fun[[#This Row],[KitchenQual]]="Fa",2,0))))</f>
        <v>3</v>
      </c>
      <c r="BR915">
        <v>8</v>
      </c>
      <c r="BS915" t="s">
        <v>133</v>
      </c>
      <c r="BT915">
        <v>0</v>
      </c>
      <c r="BU915" t="s">
        <v>109</v>
      </c>
      <c r="BV915">
        <f>IF(fun[[#This Row],[FireplaceQu]]="Ex",5,IF(fun[[#This Row],[FireplaceQu]]="Gd",4,IF(fun[[#This Row],[FireplaceQu]]="TA",3,IF(fun[[#This Row],[FireplaceQu]]="Fa",2,0))))</f>
        <v>0</v>
      </c>
      <c r="BW915" t="s">
        <v>243</v>
      </c>
      <c r="BX915">
        <v>1949</v>
      </c>
      <c r="BY915" t="s">
        <v>128</v>
      </c>
      <c r="BZ915">
        <v>3</v>
      </c>
      <c r="CA915">
        <v>871</v>
      </c>
      <c r="CB915" t="s">
        <v>124</v>
      </c>
      <c r="CC915">
        <f>IF(fun[[#This Row],[GarageQual]]="Ex",5,IF(fun[[#This Row],[GarageQual]]="Gd",4,IF(fun[[#This Row],[GarageQual]]="TA",3,IF(fun[[#This Row],[GarageQual]]="Fa",2,IF(fun[[#This Row],[GarageQual]]="Po",1,0)))))</f>
        <v>3</v>
      </c>
      <c r="CD915" t="s">
        <v>124</v>
      </c>
      <c r="CE915">
        <f>IF(fun[[#This Row],[GarageCond]]="Ex",5,IF(fun[[#This Row],[GarageCond]]="Gd",4,IF(fun[[#This Row],[GarageCond]]="TA",3,IF(fun[[#This Row],[GarageCond]]="Fa",2,IF(fun[[#This Row],[GarageCond]]="Po",1,0)))))</f>
        <v>3</v>
      </c>
      <c r="CF915" t="s">
        <v>131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f>(0.5*fun[[#This Row],[WoodDeckSF]])+fun[[#This Row],[OpenPorchSF]]+(2*fun[[#This Row],[EnclosedPorch]])+(1.5*fun[[#This Row],[3SsnPorch]])+fun[[#This Row],[ScreenPorch]]</f>
        <v>0</v>
      </c>
      <c r="CM915">
        <v>0</v>
      </c>
      <c r="CN915" t="s">
        <v>109</v>
      </c>
      <c r="CO915">
        <f>IF(fun[[#This Row],[PoolQC]]="Ex",5,IF(fun[[#This Row],[PoolQC]]="Gd",4,IF(fun[[#This Row],[PoolQC]]="TA",3,IF(fun[[#This Row],[PoolQC]]="Fa",2,IF(fun[[#This Row],[PoolQC]]="Po",1,0)))))</f>
        <v>0</v>
      </c>
      <c r="CP915" t="s">
        <v>109</v>
      </c>
      <c r="CQ915" t="s">
        <v>109</v>
      </c>
      <c r="CR915">
        <v>0</v>
      </c>
      <c r="CS915">
        <v>8</v>
      </c>
      <c r="CT915">
        <v>2007</v>
      </c>
      <c r="CU915" t="s">
        <v>136</v>
      </c>
      <c r="CV915" t="s">
        <v>137</v>
      </c>
      <c r="CW915">
        <f>COUNTIF(fun[[#This Row],[Id]:[SaleCondition]],0)</f>
        <v>23</v>
      </c>
      <c r="CX915">
        <f>COUNTIF(fun[[#This Row],[Id]:[SaleCondition]],"NA")</f>
        <v>5</v>
      </c>
      <c r="CY91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15">
        <f>fun[NUM_ExCond]+fun[NUM_BsmtCond]+fun[NUM_GarCond]</f>
        <v>9</v>
      </c>
      <c r="DA9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9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56.25</v>
      </c>
      <c r="DC915">
        <v>145000</v>
      </c>
    </row>
    <row r="916" spans="1:107" x14ac:dyDescent="0.25">
      <c r="A916">
        <v>915</v>
      </c>
      <c r="B916">
        <v>160</v>
      </c>
      <c r="C916" t="s">
        <v>218</v>
      </c>
      <c r="D916">
        <f>IF(fun[[#This Row],[MSZoning]]="RL",1,0)</f>
        <v>0</v>
      </c>
      <c r="E916">
        <f>IF(fun[[#This Row],[rl]]="RM",1,0)</f>
        <v>0</v>
      </c>
      <c r="F916">
        <f>IF(fun[[#This Row],[rm]]="RH",1,0)</f>
        <v>0</v>
      </c>
      <c r="G916">
        <f>IF(fun[[#This Row],[rh]]="C (all)",1,0)</f>
        <v>0</v>
      </c>
      <c r="H916">
        <v>30</v>
      </c>
      <c r="I916">
        <f>IF(fun[[#This Row],[LotFrontage]]="NA",0,fun[[#This Row],[LotFrontage]])</f>
        <v>30</v>
      </c>
      <c r="J916">
        <v>3000</v>
      </c>
      <c r="K916" t="s">
        <v>108</v>
      </c>
      <c r="L916" t="s">
        <v>108</v>
      </c>
      <c r="M916" t="s">
        <v>110</v>
      </c>
      <c r="N916" t="s">
        <v>111</v>
      </c>
      <c r="O916" t="s">
        <v>112</v>
      </c>
      <c r="P916" t="s">
        <v>113</v>
      </c>
      <c r="Q916" t="s">
        <v>114</v>
      </c>
      <c r="R916" t="s">
        <v>162</v>
      </c>
      <c r="S916" t="s">
        <v>116</v>
      </c>
      <c r="T916" t="s">
        <v>116</v>
      </c>
      <c r="U916" t="s">
        <v>205</v>
      </c>
      <c r="V916" t="s">
        <v>118</v>
      </c>
      <c r="W916">
        <v>6</v>
      </c>
      <c r="X916">
        <v>5</v>
      </c>
      <c r="Y916">
        <v>2009</v>
      </c>
      <c r="Z916">
        <v>2009</v>
      </c>
      <c r="AA916" t="s">
        <v>119</v>
      </c>
      <c r="AB916" t="s">
        <v>120</v>
      </c>
      <c r="AC916" t="s">
        <v>121</v>
      </c>
      <c r="AD916" t="s">
        <v>121</v>
      </c>
      <c r="AE916" t="s">
        <v>163</v>
      </c>
      <c r="AF916">
        <v>76</v>
      </c>
      <c r="AG916" t="s">
        <v>123</v>
      </c>
      <c r="AH916">
        <f>IF(fun[[#This Row],[ExterQual]]="Ex",5,IF(fun[[#This Row],[ExterQual]]="Gd",4,IF(fun[[#This Row],[ExterQual]]="TA",3,IF(fun[[#This Row],[ExterQual]]="Fa",2,1))))</f>
        <v>4</v>
      </c>
      <c r="AI916" t="s">
        <v>124</v>
      </c>
      <c r="AJ916">
        <f>IF(fun[[#This Row],[ExterCond]]="Ex",5,IF(fun[[#This Row],[ExterCond]]="Gd",4,IF(fun[[#This Row],[ExterCond]]="TA",3,IF(fun[[#This Row],[ExterCond]]="Fa",2,1))))</f>
        <v>3</v>
      </c>
      <c r="AK916" t="s">
        <v>125</v>
      </c>
      <c r="AL916" t="s">
        <v>123</v>
      </c>
      <c r="AM916">
        <f>IF(fun[[#This Row],[BsmtQual]]="Ex",5,IF(fun[[#This Row],[BsmtQual]]="Gd",4,IF(fun[[#This Row],[BsmtQual]]="TA",3,IF(fun[[#This Row],[BsmtQual]]="Fa",2,IF(fun[[#This Row],[BsmtQual]]="Po",1,0)))))</f>
        <v>4</v>
      </c>
      <c r="AN916" t="s">
        <v>124</v>
      </c>
      <c r="AO916">
        <f>IF(fun[[#This Row],[BsmtCond]]="Ex",5,IF(fun[[#This Row],[BsmtCond]]="Gd",4,IF(fun[[#This Row],[BsmtCond]]="TA",3,IF(fun[[#This Row],[BsmtCond]]="Fa",2,IF(fun[[#This Row],[BsmtCond]]="Po",1,0)))))</f>
        <v>3</v>
      </c>
      <c r="AP916" t="s">
        <v>156</v>
      </c>
      <c r="AQ916">
        <f>IF(fun[[#This Row],[BsmtExposure]]="Gd",3,IF(fun[[#This Row],[BsmtExposure]]="Av",2,IF(fun[[#This Row],[BsmtExposure]]="Mn",1,0)))</f>
        <v>2</v>
      </c>
      <c r="AR916" t="s">
        <v>127</v>
      </c>
      <c r="AS916">
        <v>294</v>
      </c>
      <c r="AT916" t="s">
        <v>128</v>
      </c>
      <c r="AU916">
        <v>0</v>
      </c>
      <c r="AV916">
        <v>318</v>
      </c>
      <c r="AW916">
        <v>612</v>
      </c>
      <c r="AX916" t="s">
        <v>129</v>
      </c>
      <c r="AY916" t="s">
        <v>130</v>
      </c>
      <c r="AZ916">
        <f>IF(fun[[#This Row],[HeatingQC]]="Ex",5,IF(fun[[#This Row],[HeatingQC]]="Gd",4,IF(fun[[#This Row],[HeatingQC]]="TA",3,IF(fun[[#This Row],[HeatingQC]]="Fa",2,IF(fun[[#This Row],[HeatingQC]]="Po",1,0)))))</f>
        <v>5</v>
      </c>
      <c r="BA916" t="s">
        <v>131</v>
      </c>
      <c r="BB916" t="s">
        <v>132</v>
      </c>
      <c r="BC916">
        <v>612</v>
      </c>
      <c r="BD916">
        <v>612</v>
      </c>
      <c r="BE916">
        <v>0</v>
      </c>
      <c r="BF916">
        <v>1224</v>
      </c>
      <c r="BG916">
        <f>LOG(fun[[#This Row],[GrLivArea]])</f>
        <v>3.0877814178095422</v>
      </c>
      <c r="BH916">
        <v>0</v>
      </c>
      <c r="BI916">
        <v>0</v>
      </c>
      <c r="BJ916">
        <f>fun[[#This Row],[BsmtFullBath]]+(0.5*fun[[#This Row],[BsmtHalfBath]])</f>
        <v>0</v>
      </c>
      <c r="BK916">
        <v>2</v>
      </c>
      <c r="BL916">
        <v>1</v>
      </c>
      <c r="BM916">
        <f>fun[[#This Row],[HalfBath]]+fun[[#This Row],[TOTBaseBath]]+fun[[#This Row],[FullBath]]</f>
        <v>3</v>
      </c>
      <c r="BN916">
        <v>2</v>
      </c>
      <c r="BO916">
        <v>1</v>
      </c>
      <c r="BP916" t="s">
        <v>123</v>
      </c>
      <c r="BQ916">
        <f>IF(fun[[#This Row],[KitchenQual]]="Ex",5,IF(fun[[#This Row],[KitchenQual]]="Gd",4,IF(fun[[#This Row],[KitchenQual]]="TA",3,IF(fun[[#This Row],[KitchenQual]]="Fa",2,0))))</f>
        <v>4</v>
      </c>
      <c r="BR916">
        <v>4</v>
      </c>
      <c r="BS916" t="s">
        <v>133</v>
      </c>
      <c r="BT916">
        <v>0</v>
      </c>
      <c r="BU916" t="s">
        <v>109</v>
      </c>
      <c r="BV916">
        <f>IF(fun[[#This Row],[FireplaceQu]]="Ex",5,IF(fun[[#This Row],[FireplaceQu]]="Gd",4,IF(fun[[#This Row],[FireplaceQu]]="TA",3,IF(fun[[#This Row],[FireplaceQu]]="Fa",2,0))))</f>
        <v>0</v>
      </c>
      <c r="BW916" t="s">
        <v>153</v>
      </c>
      <c r="BX916">
        <v>2009</v>
      </c>
      <c r="BY916" t="s">
        <v>135</v>
      </c>
      <c r="BZ916">
        <v>2</v>
      </c>
      <c r="CA916">
        <v>528</v>
      </c>
      <c r="CB916" t="s">
        <v>124</v>
      </c>
      <c r="CC916">
        <f>IF(fun[[#This Row],[GarageQual]]="Ex",5,IF(fun[[#This Row],[GarageQual]]="Gd",4,IF(fun[[#This Row],[GarageQual]]="TA",3,IF(fun[[#This Row],[GarageQual]]="Fa",2,IF(fun[[#This Row],[GarageQual]]="Po",1,0)))))</f>
        <v>3</v>
      </c>
      <c r="CD916" t="s">
        <v>124</v>
      </c>
      <c r="CE916">
        <f>IF(fun[[#This Row],[GarageCond]]="Ex",5,IF(fun[[#This Row],[GarageCond]]="Gd",4,IF(fun[[#This Row],[GarageCond]]="TA",3,IF(fun[[#This Row],[GarageCond]]="Fa",2,IF(fun[[#This Row],[GarageCond]]="Po",1,0)))))</f>
        <v>3</v>
      </c>
      <c r="CF916" t="s">
        <v>131</v>
      </c>
      <c r="CG916">
        <v>0</v>
      </c>
      <c r="CH916">
        <v>234</v>
      </c>
      <c r="CI916">
        <v>0</v>
      </c>
      <c r="CJ916">
        <v>0</v>
      </c>
      <c r="CK916">
        <v>0</v>
      </c>
      <c r="CL916">
        <f>(0.5*fun[[#This Row],[WoodDeckSF]])+fun[[#This Row],[OpenPorchSF]]+(2*fun[[#This Row],[EnclosedPorch]])+(1.5*fun[[#This Row],[3SsnPorch]])+fun[[#This Row],[ScreenPorch]]</f>
        <v>234</v>
      </c>
      <c r="CM916">
        <v>0</v>
      </c>
      <c r="CN916" t="s">
        <v>109</v>
      </c>
      <c r="CO916">
        <f>IF(fun[[#This Row],[PoolQC]]="Ex",5,IF(fun[[#This Row],[PoolQC]]="Gd",4,IF(fun[[#This Row],[PoolQC]]="TA",3,IF(fun[[#This Row],[PoolQC]]="Fa",2,IF(fun[[#This Row],[PoolQC]]="Po",1,0)))))</f>
        <v>0</v>
      </c>
      <c r="CP916" t="s">
        <v>109</v>
      </c>
      <c r="CQ916" t="s">
        <v>109</v>
      </c>
      <c r="CR916">
        <v>0</v>
      </c>
      <c r="CS916">
        <v>6</v>
      </c>
      <c r="CT916">
        <v>2009</v>
      </c>
      <c r="CU916" t="s">
        <v>184</v>
      </c>
      <c r="CV916" t="s">
        <v>185</v>
      </c>
      <c r="CW916">
        <f>COUNTIF(fun[[#This Row],[Id]:[SaleCondition]],0)</f>
        <v>18</v>
      </c>
      <c r="CX916">
        <f>COUNTIF(fun[[#This Row],[Id]:[SaleCondition]],"NA")</f>
        <v>4</v>
      </c>
      <c r="CY916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916">
        <f>fun[NUM_ExCond]+fun[NUM_BsmtCond]+fun[NUM_GarCond]</f>
        <v>9</v>
      </c>
      <c r="DA9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9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916">
        <v>173733</v>
      </c>
    </row>
    <row r="917" spans="1:107" x14ac:dyDescent="0.25">
      <c r="A917">
        <v>916</v>
      </c>
      <c r="B917">
        <v>160</v>
      </c>
      <c r="C917" t="s">
        <v>168</v>
      </c>
      <c r="D917">
        <f>IF(fun[[#This Row],[MSZoning]]="RL",1,0)</f>
        <v>0</v>
      </c>
      <c r="E917">
        <f>IF(fun[[#This Row],[rl]]="RM",1,0)</f>
        <v>0</v>
      </c>
      <c r="F917">
        <f>IF(fun[[#This Row],[rm]]="RH",1,0)</f>
        <v>0</v>
      </c>
      <c r="G917">
        <f>IF(fun[[#This Row],[rh]]="C (all)",1,0)</f>
        <v>0</v>
      </c>
      <c r="H917">
        <v>21</v>
      </c>
      <c r="I917">
        <f>IF(fun[[#This Row],[LotFrontage]]="NA",0,fun[[#This Row],[LotFrontage]])</f>
        <v>21</v>
      </c>
      <c r="J917">
        <v>2001</v>
      </c>
      <c r="K917" t="s">
        <v>108</v>
      </c>
      <c r="L917" t="s">
        <v>109</v>
      </c>
      <c r="M917" t="s">
        <v>110</v>
      </c>
      <c r="N917" t="s">
        <v>111</v>
      </c>
      <c r="O917" t="s">
        <v>112</v>
      </c>
      <c r="P917" t="s">
        <v>113</v>
      </c>
      <c r="Q917" t="s">
        <v>114</v>
      </c>
      <c r="R917" t="s">
        <v>204</v>
      </c>
      <c r="S917" t="s">
        <v>116</v>
      </c>
      <c r="T917" t="s">
        <v>116</v>
      </c>
      <c r="U917" t="s">
        <v>224</v>
      </c>
      <c r="V917" t="s">
        <v>118</v>
      </c>
      <c r="W917">
        <v>4</v>
      </c>
      <c r="X917">
        <v>5</v>
      </c>
      <c r="Y917">
        <v>1970</v>
      </c>
      <c r="Z917">
        <v>1970</v>
      </c>
      <c r="AA917" t="s">
        <v>119</v>
      </c>
      <c r="AB917" t="s">
        <v>120</v>
      </c>
      <c r="AC917" t="s">
        <v>206</v>
      </c>
      <c r="AD917" t="s">
        <v>207</v>
      </c>
      <c r="AE917" t="s">
        <v>122</v>
      </c>
      <c r="AF917">
        <v>80</v>
      </c>
      <c r="AG917" t="s">
        <v>124</v>
      </c>
      <c r="AH917">
        <f>IF(fun[[#This Row],[ExterQual]]="Ex",5,IF(fun[[#This Row],[ExterQual]]="Gd",4,IF(fun[[#This Row],[ExterQual]]="TA",3,IF(fun[[#This Row],[ExterQual]]="Fa",2,1))))</f>
        <v>3</v>
      </c>
      <c r="AI917" t="s">
        <v>124</v>
      </c>
      <c r="AJ917">
        <f>IF(fun[[#This Row],[ExterCond]]="Ex",5,IF(fun[[#This Row],[ExterCond]]="Gd",4,IF(fun[[#This Row],[ExterCond]]="TA",3,IF(fun[[#This Row],[ExterCond]]="Fa",2,1))))</f>
        <v>3</v>
      </c>
      <c r="AK917" t="s">
        <v>144</v>
      </c>
      <c r="AL917" t="s">
        <v>124</v>
      </c>
      <c r="AM917">
        <f>IF(fun[[#This Row],[BsmtQual]]="Ex",5,IF(fun[[#This Row],[BsmtQual]]="Gd",4,IF(fun[[#This Row],[BsmtQual]]="TA",3,IF(fun[[#This Row],[BsmtQual]]="Fa",2,IF(fun[[#This Row],[BsmtQual]]="Po",1,0)))))</f>
        <v>3</v>
      </c>
      <c r="AN917" t="s">
        <v>124</v>
      </c>
      <c r="AO917">
        <f>IF(fun[[#This Row],[BsmtCond]]="Ex",5,IF(fun[[#This Row],[BsmtCond]]="Gd",4,IF(fun[[#This Row],[BsmtCond]]="TA",3,IF(fun[[#This Row],[BsmtCond]]="Fa",2,IF(fun[[#This Row],[BsmtCond]]="Po",1,0)))))</f>
        <v>3</v>
      </c>
      <c r="AP917" t="s">
        <v>126</v>
      </c>
      <c r="AQ917">
        <f>IF(fun[[#This Row],[BsmtExposure]]="Gd",3,IF(fun[[#This Row],[BsmtExposure]]="Av",2,IF(fun[[#This Row],[BsmtExposure]]="Mn",1,0)))</f>
        <v>0</v>
      </c>
      <c r="AR917" t="s">
        <v>128</v>
      </c>
      <c r="AS917">
        <v>0</v>
      </c>
      <c r="AT917" t="s">
        <v>128</v>
      </c>
      <c r="AU917">
        <v>0</v>
      </c>
      <c r="AV917">
        <v>546</v>
      </c>
      <c r="AW917">
        <v>546</v>
      </c>
      <c r="AX917" t="s">
        <v>129</v>
      </c>
      <c r="AY917" t="s">
        <v>173</v>
      </c>
      <c r="AZ917">
        <f>IF(fun[[#This Row],[HeatingQC]]="Ex",5,IF(fun[[#This Row],[HeatingQC]]="Gd",4,IF(fun[[#This Row],[HeatingQC]]="TA",3,IF(fun[[#This Row],[HeatingQC]]="Fa",2,IF(fun[[#This Row],[HeatingQC]]="Po",1,0)))))</f>
        <v>2</v>
      </c>
      <c r="BA917" t="s">
        <v>131</v>
      </c>
      <c r="BB917" t="s">
        <v>132</v>
      </c>
      <c r="BC917">
        <v>546</v>
      </c>
      <c r="BD917">
        <v>546</v>
      </c>
      <c r="BE917">
        <v>0</v>
      </c>
      <c r="BF917">
        <v>1092</v>
      </c>
      <c r="BG917">
        <f>LOG(fun[[#This Row],[GrLivArea]])</f>
        <v>3.0382226383687185</v>
      </c>
      <c r="BH917">
        <v>0</v>
      </c>
      <c r="BI917">
        <v>0</v>
      </c>
      <c r="BJ917">
        <f>fun[[#This Row],[BsmtFullBath]]+(0.5*fun[[#This Row],[BsmtHalfBath]])</f>
        <v>0</v>
      </c>
      <c r="BK917">
        <v>1</v>
      </c>
      <c r="BL917">
        <v>1</v>
      </c>
      <c r="BM917">
        <f>fun[[#This Row],[HalfBath]]+fun[[#This Row],[TOTBaseBath]]+fun[[#This Row],[FullBath]]</f>
        <v>2</v>
      </c>
      <c r="BN917">
        <v>3</v>
      </c>
      <c r="BO917">
        <v>1</v>
      </c>
      <c r="BP917" t="s">
        <v>124</v>
      </c>
      <c r="BQ917">
        <f>IF(fun[[#This Row],[KitchenQual]]="Ex",5,IF(fun[[#This Row],[KitchenQual]]="Gd",4,IF(fun[[#This Row],[KitchenQual]]="TA",3,IF(fun[[#This Row],[KitchenQual]]="Fa",2,0))))</f>
        <v>3</v>
      </c>
      <c r="BR917">
        <v>6</v>
      </c>
      <c r="BS917" t="s">
        <v>133</v>
      </c>
      <c r="BT917">
        <v>0</v>
      </c>
      <c r="BU917" t="s">
        <v>109</v>
      </c>
      <c r="BV917">
        <f>IF(fun[[#This Row],[FireplaceQu]]="Ex",5,IF(fun[[#This Row],[FireplaceQu]]="Gd",4,IF(fun[[#This Row],[FireplaceQu]]="TA",3,IF(fun[[#This Row],[FireplaceQu]]="Fa",2,0))))</f>
        <v>0</v>
      </c>
      <c r="BW917" t="s">
        <v>134</v>
      </c>
      <c r="BX917">
        <v>1970</v>
      </c>
      <c r="BY917" t="s">
        <v>128</v>
      </c>
      <c r="BZ917">
        <v>1</v>
      </c>
      <c r="CA917">
        <v>286</v>
      </c>
      <c r="CB917" t="s">
        <v>124</v>
      </c>
      <c r="CC917">
        <f>IF(fun[[#This Row],[GarageQual]]="Ex",5,IF(fun[[#This Row],[GarageQual]]="Gd",4,IF(fun[[#This Row],[GarageQual]]="TA",3,IF(fun[[#This Row],[GarageQual]]="Fa",2,IF(fun[[#This Row],[GarageQual]]="Po",1,0)))))</f>
        <v>3</v>
      </c>
      <c r="CD917" t="s">
        <v>124</v>
      </c>
      <c r="CE917">
        <f>IF(fun[[#This Row],[GarageCond]]="Ex",5,IF(fun[[#This Row],[GarageCond]]="Gd",4,IF(fun[[#This Row],[GarageCond]]="TA",3,IF(fun[[#This Row],[GarageCond]]="Fa",2,IF(fun[[#This Row],[GarageCond]]="Po",1,0)))))</f>
        <v>3</v>
      </c>
      <c r="CF917" t="s">
        <v>131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f>(0.5*fun[[#This Row],[WoodDeckSF]])+fun[[#This Row],[OpenPorchSF]]+(2*fun[[#This Row],[EnclosedPorch]])+(1.5*fun[[#This Row],[3SsnPorch]])+fun[[#This Row],[ScreenPorch]]</f>
        <v>0</v>
      </c>
      <c r="CM917">
        <v>0</v>
      </c>
      <c r="CN917" t="s">
        <v>109</v>
      </c>
      <c r="CO917">
        <f>IF(fun[[#This Row],[PoolQC]]="Ex",5,IF(fun[[#This Row],[PoolQC]]="Gd",4,IF(fun[[#This Row],[PoolQC]]="TA",3,IF(fun[[#This Row],[PoolQC]]="Fa",2,IF(fun[[#This Row],[PoolQC]]="Po",1,0)))))</f>
        <v>0</v>
      </c>
      <c r="CP917" t="s">
        <v>109</v>
      </c>
      <c r="CQ917" t="s">
        <v>109</v>
      </c>
      <c r="CR917">
        <v>0</v>
      </c>
      <c r="CS917">
        <v>1</v>
      </c>
      <c r="CT917">
        <v>2007</v>
      </c>
      <c r="CU917" t="s">
        <v>136</v>
      </c>
      <c r="CV917" t="s">
        <v>137</v>
      </c>
      <c r="CW917">
        <f>COUNTIF(fun[[#This Row],[Id]:[SaleCondition]],0)</f>
        <v>22</v>
      </c>
      <c r="CX917">
        <f>COUNTIF(fun[[#This Row],[Id]:[SaleCondition]],"NA")</f>
        <v>5</v>
      </c>
      <c r="CY917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917">
        <f>fun[NUM_ExCond]+fun[NUM_BsmtCond]+fun[NUM_GarCond]</f>
        <v>9</v>
      </c>
      <c r="DA9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60</v>
      </c>
      <c r="DB9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40.75</v>
      </c>
      <c r="DC917">
        <v>75000</v>
      </c>
    </row>
    <row r="918" spans="1:107" x14ac:dyDescent="0.25">
      <c r="A918">
        <v>917</v>
      </c>
      <c r="B918">
        <v>20</v>
      </c>
      <c r="C918" t="s">
        <v>209</v>
      </c>
      <c r="D918">
        <f>IF(fun[[#This Row],[MSZoning]]="RL",1,0)</f>
        <v>0</v>
      </c>
      <c r="E918">
        <f>IF(fun[[#This Row],[rl]]="RM",1,0)</f>
        <v>0</v>
      </c>
      <c r="F918">
        <f>IF(fun[[#This Row],[rm]]="RH",1,0)</f>
        <v>0</v>
      </c>
      <c r="G918">
        <f>IF(fun[[#This Row],[rh]]="C (all)",1,0)</f>
        <v>0</v>
      </c>
      <c r="H918">
        <v>50</v>
      </c>
      <c r="I918">
        <f>IF(fun[[#This Row],[LotFrontage]]="NA",0,fun[[#This Row],[LotFrontage]])</f>
        <v>50</v>
      </c>
      <c r="J918">
        <v>9000</v>
      </c>
      <c r="K918" t="s">
        <v>108</v>
      </c>
      <c r="L918" t="s">
        <v>109</v>
      </c>
      <c r="M918" t="s">
        <v>110</v>
      </c>
      <c r="N918" t="s">
        <v>111</v>
      </c>
      <c r="O918" t="s">
        <v>112</v>
      </c>
      <c r="P918" t="s">
        <v>113</v>
      </c>
      <c r="Q918" t="s">
        <v>114</v>
      </c>
      <c r="R918" t="s">
        <v>202</v>
      </c>
      <c r="S918" t="s">
        <v>116</v>
      </c>
      <c r="T918" t="s">
        <v>116</v>
      </c>
      <c r="U918" t="s">
        <v>117</v>
      </c>
      <c r="V918" t="s">
        <v>141</v>
      </c>
      <c r="W918">
        <v>2</v>
      </c>
      <c r="X918">
        <v>3</v>
      </c>
      <c r="Y918">
        <v>1949</v>
      </c>
      <c r="Z918">
        <v>1950</v>
      </c>
      <c r="AA918" t="s">
        <v>119</v>
      </c>
      <c r="AB918" t="s">
        <v>120</v>
      </c>
      <c r="AC918" t="s">
        <v>212</v>
      </c>
      <c r="AD918" t="s">
        <v>212</v>
      </c>
      <c r="AE918" t="s">
        <v>143</v>
      </c>
      <c r="AF918">
        <v>0</v>
      </c>
      <c r="AG918" t="s">
        <v>124</v>
      </c>
      <c r="AH918">
        <f>IF(fun[[#This Row],[ExterQual]]="Ex",5,IF(fun[[#This Row],[ExterQual]]="Gd",4,IF(fun[[#This Row],[ExterQual]]="TA",3,IF(fun[[#This Row],[ExterQual]]="Fa",2,1))))</f>
        <v>3</v>
      </c>
      <c r="AI918" t="s">
        <v>124</v>
      </c>
      <c r="AJ918">
        <f>IF(fun[[#This Row],[ExterCond]]="Ex",5,IF(fun[[#This Row],[ExterCond]]="Gd",4,IF(fun[[#This Row],[ExterCond]]="TA",3,IF(fun[[#This Row],[ExterCond]]="Fa",2,1))))</f>
        <v>3</v>
      </c>
      <c r="AK918" t="s">
        <v>144</v>
      </c>
      <c r="AL918" t="s">
        <v>124</v>
      </c>
      <c r="AM918">
        <f>IF(fun[[#This Row],[BsmtQual]]="Ex",5,IF(fun[[#This Row],[BsmtQual]]="Gd",4,IF(fun[[#This Row],[BsmtQual]]="TA",3,IF(fun[[#This Row],[BsmtQual]]="Fa",2,IF(fun[[#This Row],[BsmtQual]]="Po",1,0)))))</f>
        <v>3</v>
      </c>
      <c r="AN918" t="s">
        <v>124</v>
      </c>
      <c r="AO918">
        <f>IF(fun[[#This Row],[BsmtCond]]="Ex",5,IF(fun[[#This Row],[BsmtCond]]="Gd",4,IF(fun[[#This Row],[BsmtCond]]="TA",3,IF(fun[[#This Row],[BsmtCond]]="Fa",2,IF(fun[[#This Row],[BsmtCond]]="Po",1,0)))))</f>
        <v>3</v>
      </c>
      <c r="AP918" t="s">
        <v>156</v>
      </c>
      <c r="AQ918">
        <f>IF(fun[[#This Row],[BsmtExposure]]="Gd",3,IF(fun[[#This Row],[BsmtExposure]]="Av",2,IF(fun[[#This Row],[BsmtExposure]]="Mn",1,0)))</f>
        <v>2</v>
      </c>
      <c r="AR918" t="s">
        <v>167</v>
      </c>
      <c r="AS918">
        <v>50</v>
      </c>
      <c r="AT918" t="s">
        <v>128</v>
      </c>
      <c r="AU918">
        <v>0</v>
      </c>
      <c r="AV918">
        <v>430</v>
      </c>
      <c r="AW918">
        <v>480</v>
      </c>
      <c r="AX918" t="s">
        <v>129</v>
      </c>
      <c r="AY918" t="s">
        <v>124</v>
      </c>
      <c r="AZ918">
        <f>IF(fun[[#This Row],[HeatingQC]]="Ex",5,IF(fun[[#This Row],[HeatingQC]]="Gd",4,IF(fun[[#This Row],[HeatingQC]]="TA",3,IF(fun[[#This Row],[HeatingQC]]="Fa",2,IF(fun[[#This Row],[HeatingQC]]="Po",1,0)))))</f>
        <v>3</v>
      </c>
      <c r="BA918" t="s">
        <v>203</v>
      </c>
      <c r="BB918" t="s">
        <v>190</v>
      </c>
      <c r="BC918">
        <v>480</v>
      </c>
      <c r="BD918">
        <v>0</v>
      </c>
      <c r="BE918">
        <v>0</v>
      </c>
      <c r="BF918">
        <v>480</v>
      </c>
      <c r="BG918">
        <f>LOG(fun[[#This Row],[GrLivArea]])</f>
        <v>2.6812412373755872</v>
      </c>
      <c r="BH918">
        <v>1</v>
      </c>
      <c r="BI918">
        <v>0</v>
      </c>
      <c r="BJ918">
        <f>fun[[#This Row],[BsmtFullBath]]+(0.5*fun[[#This Row],[BsmtHalfBath]])</f>
        <v>1</v>
      </c>
      <c r="BK918">
        <v>0</v>
      </c>
      <c r="BL918">
        <v>0</v>
      </c>
      <c r="BM918">
        <f>fun[[#This Row],[HalfBath]]+fun[[#This Row],[TOTBaseBath]]+fun[[#This Row],[FullBath]]</f>
        <v>1</v>
      </c>
      <c r="BN918">
        <v>1</v>
      </c>
      <c r="BO918">
        <v>1</v>
      </c>
      <c r="BP918" t="s">
        <v>124</v>
      </c>
      <c r="BQ918">
        <f>IF(fun[[#This Row],[KitchenQual]]="Ex",5,IF(fun[[#This Row],[KitchenQual]]="Gd",4,IF(fun[[#This Row],[KitchenQual]]="TA",3,IF(fun[[#This Row],[KitchenQual]]="Fa",2,0))))</f>
        <v>3</v>
      </c>
      <c r="BR918">
        <v>4</v>
      </c>
      <c r="BS918" t="s">
        <v>133</v>
      </c>
      <c r="BT918">
        <v>0</v>
      </c>
      <c r="BU918" t="s">
        <v>109</v>
      </c>
      <c r="BV918">
        <f>IF(fun[[#This Row],[FireplaceQu]]="Ex",5,IF(fun[[#This Row],[FireplaceQu]]="Gd",4,IF(fun[[#This Row],[FireplaceQu]]="TA",3,IF(fun[[#This Row],[FireplaceQu]]="Fa",2,0))))</f>
        <v>0</v>
      </c>
      <c r="BW918" t="s">
        <v>153</v>
      </c>
      <c r="BX918">
        <v>1958</v>
      </c>
      <c r="BY918" t="s">
        <v>128</v>
      </c>
      <c r="BZ918">
        <v>1</v>
      </c>
      <c r="CA918">
        <v>308</v>
      </c>
      <c r="CB918" t="s">
        <v>124</v>
      </c>
      <c r="CC918">
        <f>IF(fun[[#This Row],[GarageQual]]="Ex",5,IF(fun[[#This Row],[GarageQual]]="Gd",4,IF(fun[[#This Row],[GarageQual]]="TA",3,IF(fun[[#This Row],[GarageQual]]="Fa",2,IF(fun[[#This Row],[GarageQual]]="Po",1,0)))))</f>
        <v>3</v>
      </c>
      <c r="CD918" t="s">
        <v>124</v>
      </c>
      <c r="CE918">
        <f>IF(fun[[#This Row],[GarageCond]]="Ex",5,IF(fun[[#This Row],[GarageCond]]="Gd",4,IF(fun[[#This Row],[GarageCond]]="TA",3,IF(fun[[#This Row],[GarageCond]]="Fa",2,IF(fun[[#This Row],[GarageCond]]="Po",1,0)))))</f>
        <v>3</v>
      </c>
      <c r="CF918" t="s">
        <v>131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f>(0.5*fun[[#This Row],[WoodDeckSF]])+fun[[#This Row],[OpenPorchSF]]+(2*fun[[#This Row],[EnclosedPorch]])+(1.5*fun[[#This Row],[3SsnPorch]])+fun[[#This Row],[ScreenPorch]]</f>
        <v>0</v>
      </c>
      <c r="CM918">
        <v>0</v>
      </c>
      <c r="CN918" t="s">
        <v>109</v>
      </c>
      <c r="CO918">
        <f>IF(fun[[#This Row],[PoolQC]]="Ex",5,IF(fun[[#This Row],[PoolQC]]="Gd",4,IF(fun[[#This Row],[PoolQC]]="TA",3,IF(fun[[#This Row],[PoolQC]]="Fa",2,IF(fun[[#This Row],[PoolQC]]="Po",1,0)))))</f>
        <v>0</v>
      </c>
      <c r="CP918" t="s">
        <v>109</v>
      </c>
      <c r="CQ918" t="s">
        <v>109</v>
      </c>
      <c r="CR918">
        <v>0</v>
      </c>
      <c r="CS918">
        <v>10</v>
      </c>
      <c r="CT918">
        <v>2006</v>
      </c>
      <c r="CU918" t="s">
        <v>136</v>
      </c>
      <c r="CV918" t="s">
        <v>154</v>
      </c>
      <c r="CW918">
        <f>COUNTIF(fun[[#This Row],[Id]:[SaleCondition]],0)</f>
        <v>22</v>
      </c>
      <c r="CX918">
        <f>COUNTIF(fun[[#This Row],[Id]:[SaleCondition]],"NA")</f>
        <v>5</v>
      </c>
      <c r="CY918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918">
        <f>fun[NUM_ExCond]+fun[NUM_BsmtCond]+fun[NUM_GarCond]</f>
        <v>9</v>
      </c>
      <c r="DA9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48</v>
      </c>
      <c r="DB9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27.75</v>
      </c>
      <c r="DC918">
        <v>35311</v>
      </c>
    </row>
    <row r="919" spans="1:107" x14ac:dyDescent="0.25">
      <c r="A919">
        <v>918</v>
      </c>
      <c r="B919">
        <v>20</v>
      </c>
      <c r="C919" t="s">
        <v>107</v>
      </c>
      <c r="D919">
        <f>IF(fun[[#This Row],[MSZoning]]="RL",1,0)</f>
        <v>1</v>
      </c>
      <c r="E919">
        <f>IF(fun[[#This Row],[rl]]="RM",1,0)</f>
        <v>0</v>
      </c>
      <c r="F919">
        <f>IF(fun[[#This Row],[rm]]="RH",1,0)</f>
        <v>0</v>
      </c>
      <c r="G919">
        <f>IF(fun[[#This Row],[rh]]="C (all)",1,0)</f>
        <v>0</v>
      </c>
      <c r="H919" t="s">
        <v>109</v>
      </c>
      <c r="I919">
        <f>IF(fun[[#This Row],[LotFrontage]]="NA",0,fun[[#This Row],[LotFrontage]])</f>
        <v>0</v>
      </c>
      <c r="J919">
        <v>17140</v>
      </c>
      <c r="K919" t="s">
        <v>108</v>
      </c>
      <c r="L919" t="s">
        <v>109</v>
      </c>
      <c r="M919" t="s">
        <v>110</v>
      </c>
      <c r="N919" t="s">
        <v>111</v>
      </c>
      <c r="O919" t="s">
        <v>112</v>
      </c>
      <c r="P919" t="s">
        <v>113</v>
      </c>
      <c r="Q919" t="s">
        <v>114</v>
      </c>
      <c r="R919" t="s">
        <v>211</v>
      </c>
      <c r="S919" t="s">
        <v>116</v>
      </c>
      <c r="T919" t="s">
        <v>116</v>
      </c>
      <c r="U919" t="s">
        <v>117</v>
      </c>
      <c r="V919" t="s">
        <v>141</v>
      </c>
      <c r="W919">
        <v>4</v>
      </c>
      <c r="X919">
        <v>6</v>
      </c>
      <c r="Y919">
        <v>1956</v>
      </c>
      <c r="Z919">
        <v>1956</v>
      </c>
      <c r="AA919" t="s">
        <v>119</v>
      </c>
      <c r="AB919" t="s">
        <v>120</v>
      </c>
      <c r="AC919" t="s">
        <v>121</v>
      </c>
      <c r="AD919" t="s">
        <v>121</v>
      </c>
      <c r="AE919" t="s">
        <v>143</v>
      </c>
      <c r="AF919">
        <v>0</v>
      </c>
      <c r="AG919" t="s">
        <v>124</v>
      </c>
      <c r="AH919">
        <f>IF(fun[[#This Row],[ExterQual]]="Ex",5,IF(fun[[#This Row],[ExterQual]]="Gd",4,IF(fun[[#This Row],[ExterQual]]="TA",3,IF(fun[[#This Row],[ExterQual]]="Fa",2,1))))</f>
        <v>3</v>
      </c>
      <c r="AI919" t="s">
        <v>124</v>
      </c>
      <c r="AJ919">
        <f>IF(fun[[#This Row],[ExterCond]]="Ex",5,IF(fun[[#This Row],[ExterCond]]="Gd",4,IF(fun[[#This Row],[ExterCond]]="TA",3,IF(fun[[#This Row],[ExterCond]]="Fa",2,1))))</f>
        <v>3</v>
      </c>
      <c r="AK919" t="s">
        <v>144</v>
      </c>
      <c r="AL919" t="s">
        <v>124</v>
      </c>
      <c r="AM919">
        <f>IF(fun[[#This Row],[BsmtQual]]="Ex",5,IF(fun[[#This Row],[BsmtQual]]="Gd",4,IF(fun[[#This Row],[BsmtQual]]="TA",3,IF(fun[[#This Row],[BsmtQual]]="Fa",2,IF(fun[[#This Row],[BsmtQual]]="Po",1,0)))))</f>
        <v>3</v>
      </c>
      <c r="AN919" t="s">
        <v>124</v>
      </c>
      <c r="AO919">
        <f>IF(fun[[#This Row],[BsmtCond]]="Ex",5,IF(fun[[#This Row],[BsmtCond]]="Gd",4,IF(fun[[#This Row],[BsmtCond]]="TA",3,IF(fun[[#This Row],[BsmtCond]]="Fa",2,IF(fun[[#This Row],[BsmtCond]]="Po",1,0)))))</f>
        <v>3</v>
      </c>
      <c r="AP919" t="s">
        <v>126</v>
      </c>
      <c r="AQ919">
        <f>IF(fun[[#This Row],[BsmtExposure]]="Gd",3,IF(fun[[#This Row],[BsmtExposure]]="Av",2,IF(fun[[#This Row],[BsmtExposure]]="Mn",1,0)))</f>
        <v>0</v>
      </c>
      <c r="AR919" t="s">
        <v>145</v>
      </c>
      <c r="AS919">
        <v>1059</v>
      </c>
      <c r="AT919" t="s">
        <v>128</v>
      </c>
      <c r="AU919">
        <v>0</v>
      </c>
      <c r="AV919">
        <v>75</v>
      </c>
      <c r="AW919">
        <v>1134</v>
      </c>
      <c r="AX919" t="s">
        <v>129</v>
      </c>
      <c r="AY919" t="s">
        <v>130</v>
      </c>
      <c r="AZ919">
        <f>IF(fun[[#This Row],[HeatingQC]]="Ex",5,IF(fun[[#This Row],[HeatingQC]]="Gd",4,IF(fun[[#This Row],[HeatingQC]]="TA",3,IF(fun[[#This Row],[HeatingQC]]="Fa",2,IF(fun[[#This Row],[HeatingQC]]="Po",1,0)))))</f>
        <v>5</v>
      </c>
      <c r="BA919" t="s">
        <v>131</v>
      </c>
      <c r="BB919" t="s">
        <v>190</v>
      </c>
      <c r="BC919">
        <v>1229</v>
      </c>
      <c r="BD919">
        <v>0</v>
      </c>
      <c r="BE919">
        <v>0</v>
      </c>
      <c r="BF919">
        <v>1229</v>
      </c>
      <c r="BG919">
        <f>LOG(fun[[#This Row],[GrLivArea]])</f>
        <v>3.0895518828864539</v>
      </c>
      <c r="BH919">
        <v>0</v>
      </c>
      <c r="BI919">
        <v>0</v>
      </c>
      <c r="BJ919">
        <f>fun[[#This Row],[BsmtFullBath]]+(0.5*fun[[#This Row],[BsmtHalfBath]])</f>
        <v>0</v>
      </c>
      <c r="BK919">
        <v>1</v>
      </c>
      <c r="BL919">
        <v>0</v>
      </c>
      <c r="BM919">
        <f>fun[[#This Row],[HalfBath]]+fun[[#This Row],[TOTBaseBath]]+fun[[#This Row],[FullBath]]</f>
        <v>1</v>
      </c>
      <c r="BN919">
        <v>3</v>
      </c>
      <c r="BO919">
        <v>1</v>
      </c>
      <c r="BP919" t="s">
        <v>124</v>
      </c>
      <c r="BQ919">
        <f>IF(fun[[#This Row],[KitchenQual]]="Ex",5,IF(fun[[#This Row],[KitchenQual]]="Gd",4,IF(fun[[#This Row],[KitchenQual]]="TA",3,IF(fun[[#This Row],[KitchenQual]]="Fa",2,0))))</f>
        <v>3</v>
      </c>
      <c r="BR919">
        <v>6</v>
      </c>
      <c r="BS919" t="s">
        <v>133</v>
      </c>
      <c r="BT919">
        <v>0</v>
      </c>
      <c r="BU919" t="s">
        <v>109</v>
      </c>
      <c r="BV919">
        <f>IF(fun[[#This Row],[FireplaceQu]]="Ex",5,IF(fun[[#This Row],[FireplaceQu]]="Gd",4,IF(fun[[#This Row],[FireplaceQu]]="TA",3,IF(fun[[#This Row],[FireplaceQu]]="Fa",2,0))))</f>
        <v>0</v>
      </c>
      <c r="BW919" t="s">
        <v>134</v>
      </c>
      <c r="BX919">
        <v>1956</v>
      </c>
      <c r="BY919" t="s">
        <v>135</v>
      </c>
      <c r="BZ919">
        <v>1</v>
      </c>
      <c r="CA919">
        <v>284</v>
      </c>
      <c r="CB919" t="s">
        <v>124</v>
      </c>
      <c r="CC919">
        <f>IF(fun[[#This Row],[GarageQual]]="Ex",5,IF(fun[[#This Row],[GarageQual]]="Gd",4,IF(fun[[#This Row],[GarageQual]]="TA",3,IF(fun[[#This Row],[GarageQual]]="Fa",2,IF(fun[[#This Row],[GarageQual]]="Po",1,0)))))</f>
        <v>3</v>
      </c>
      <c r="CD919" t="s">
        <v>124</v>
      </c>
      <c r="CE919">
        <f>IF(fun[[#This Row],[GarageCond]]="Ex",5,IF(fun[[#This Row],[GarageCond]]="Gd",4,IF(fun[[#This Row],[GarageCond]]="TA",3,IF(fun[[#This Row],[GarageCond]]="Fa",2,IF(fun[[#This Row],[GarageCond]]="Po",1,0)))))</f>
        <v>3</v>
      </c>
      <c r="CF919" t="s">
        <v>131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f>(0.5*fun[[#This Row],[WoodDeckSF]])+fun[[#This Row],[OpenPorchSF]]+(2*fun[[#This Row],[EnclosedPorch]])+(1.5*fun[[#This Row],[3SsnPorch]])+fun[[#This Row],[ScreenPorch]]</f>
        <v>0</v>
      </c>
      <c r="CM919">
        <v>0</v>
      </c>
      <c r="CN919" t="s">
        <v>109</v>
      </c>
      <c r="CO919">
        <f>IF(fun[[#This Row],[PoolQC]]="Ex",5,IF(fun[[#This Row],[PoolQC]]="Gd",4,IF(fun[[#This Row],[PoolQC]]="TA",3,IF(fun[[#This Row],[PoolQC]]="Fa",2,IF(fun[[#This Row],[PoolQC]]="Po",1,0)))))</f>
        <v>0</v>
      </c>
      <c r="CP919" t="s">
        <v>109</v>
      </c>
      <c r="CQ919" t="s">
        <v>109</v>
      </c>
      <c r="CR919">
        <v>0</v>
      </c>
      <c r="CS919">
        <v>4</v>
      </c>
      <c r="CT919">
        <v>2009</v>
      </c>
      <c r="CU919" t="s">
        <v>136</v>
      </c>
      <c r="CV919" t="s">
        <v>137</v>
      </c>
      <c r="CW919">
        <f>COUNTIF(fun[[#This Row],[Id]:[SaleCondition]],0)</f>
        <v>24</v>
      </c>
      <c r="CX919">
        <f>COUNTIF(fun[[#This Row],[Id]:[SaleCondition]],"NA")</f>
        <v>6</v>
      </c>
      <c r="CY91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919">
        <f>fun[NUM_ExCond]+fun[NUM_BsmtCond]+fun[NUM_GarCond]</f>
        <v>9</v>
      </c>
      <c r="DA9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9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919">
        <v>135000</v>
      </c>
    </row>
    <row r="920" spans="1:107" x14ac:dyDescent="0.25">
      <c r="A920">
        <v>919</v>
      </c>
      <c r="B920">
        <v>60</v>
      </c>
      <c r="C920" t="s">
        <v>107</v>
      </c>
      <c r="D920">
        <f>IF(fun[[#This Row],[MSZoning]]="RL",1,0)</f>
        <v>1</v>
      </c>
      <c r="E920">
        <f>IF(fun[[#This Row],[rl]]="RM",1,0)</f>
        <v>0</v>
      </c>
      <c r="F920">
        <f>IF(fun[[#This Row],[rm]]="RH",1,0)</f>
        <v>0</v>
      </c>
      <c r="G920">
        <f>IF(fun[[#This Row],[rh]]="C (all)",1,0)</f>
        <v>0</v>
      </c>
      <c r="H920">
        <v>103</v>
      </c>
      <c r="I920">
        <f>IF(fun[[#This Row],[LotFrontage]]="NA",0,fun[[#This Row],[LotFrontage]])</f>
        <v>103</v>
      </c>
      <c r="J920">
        <v>13125</v>
      </c>
      <c r="K920" t="s">
        <v>108</v>
      </c>
      <c r="L920" t="s">
        <v>109</v>
      </c>
      <c r="M920" t="s">
        <v>146</v>
      </c>
      <c r="N920" t="s">
        <v>111</v>
      </c>
      <c r="O920" t="s">
        <v>112</v>
      </c>
      <c r="P920" t="s">
        <v>148</v>
      </c>
      <c r="Q920" t="s">
        <v>114</v>
      </c>
      <c r="R920" t="s">
        <v>196</v>
      </c>
      <c r="S920" t="s">
        <v>116</v>
      </c>
      <c r="T920" t="s">
        <v>116</v>
      </c>
      <c r="U920" t="s">
        <v>117</v>
      </c>
      <c r="V920" t="s">
        <v>118</v>
      </c>
      <c r="W920">
        <v>7</v>
      </c>
      <c r="X920">
        <v>5</v>
      </c>
      <c r="Y920">
        <v>1991</v>
      </c>
      <c r="Z920">
        <v>1991</v>
      </c>
      <c r="AA920" t="s">
        <v>119</v>
      </c>
      <c r="AB920" t="s">
        <v>120</v>
      </c>
      <c r="AC920" t="s">
        <v>166</v>
      </c>
      <c r="AD920" t="s">
        <v>166</v>
      </c>
      <c r="AE920" t="s">
        <v>143</v>
      </c>
      <c r="AF920">
        <v>0</v>
      </c>
      <c r="AG920" t="s">
        <v>123</v>
      </c>
      <c r="AH920">
        <f>IF(fun[[#This Row],[ExterQual]]="Ex",5,IF(fun[[#This Row],[ExterQual]]="Gd",4,IF(fun[[#This Row],[ExterQual]]="TA",3,IF(fun[[#This Row],[ExterQual]]="Fa",2,1))))</f>
        <v>4</v>
      </c>
      <c r="AI920" t="s">
        <v>124</v>
      </c>
      <c r="AJ920">
        <f>IF(fun[[#This Row],[ExterCond]]="Ex",5,IF(fun[[#This Row],[ExterCond]]="Gd",4,IF(fun[[#This Row],[ExterCond]]="TA",3,IF(fun[[#This Row],[ExterCond]]="Fa",2,1))))</f>
        <v>3</v>
      </c>
      <c r="AK920" t="s">
        <v>125</v>
      </c>
      <c r="AL920" t="s">
        <v>130</v>
      </c>
      <c r="AM920">
        <f>IF(fun[[#This Row],[BsmtQual]]="Ex",5,IF(fun[[#This Row],[BsmtQual]]="Gd",4,IF(fun[[#This Row],[BsmtQual]]="TA",3,IF(fun[[#This Row],[BsmtQual]]="Fa",2,IF(fun[[#This Row],[BsmtQual]]="Po",1,0)))))</f>
        <v>5</v>
      </c>
      <c r="AN920" t="s">
        <v>124</v>
      </c>
      <c r="AO920">
        <f>IF(fun[[#This Row],[BsmtCond]]="Ex",5,IF(fun[[#This Row],[BsmtCond]]="Gd",4,IF(fun[[#This Row],[BsmtCond]]="TA",3,IF(fun[[#This Row],[BsmtCond]]="Fa",2,IF(fun[[#This Row],[BsmtCond]]="Po",1,0)))))</f>
        <v>3</v>
      </c>
      <c r="AP920" t="s">
        <v>147</v>
      </c>
      <c r="AQ920">
        <f>IF(fun[[#This Row],[BsmtExposure]]="Gd",3,IF(fun[[#This Row],[BsmtExposure]]="Av",2,IF(fun[[#This Row],[BsmtExposure]]="Mn",1,0)))</f>
        <v>1</v>
      </c>
      <c r="AR920" t="s">
        <v>167</v>
      </c>
      <c r="AS920">
        <v>48</v>
      </c>
      <c r="AT920" t="s">
        <v>127</v>
      </c>
      <c r="AU920">
        <v>634</v>
      </c>
      <c r="AV920">
        <v>422</v>
      </c>
      <c r="AW920">
        <v>1104</v>
      </c>
      <c r="AX920" t="s">
        <v>129</v>
      </c>
      <c r="AY920" t="s">
        <v>130</v>
      </c>
      <c r="AZ920">
        <f>IF(fun[[#This Row],[HeatingQC]]="Ex",5,IF(fun[[#This Row],[HeatingQC]]="Gd",4,IF(fun[[#This Row],[HeatingQC]]="TA",3,IF(fun[[#This Row],[HeatingQC]]="Fa",2,IF(fun[[#This Row],[HeatingQC]]="Po",1,0)))))</f>
        <v>5</v>
      </c>
      <c r="BA920" t="s">
        <v>131</v>
      </c>
      <c r="BB920" t="s">
        <v>132</v>
      </c>
      <c r="BC920">
        <v>912</v>
      </c>
      <c r="BD920">
        <v>1215</v>
      </c>
      <c r="BE920">
        <v>0</v>
      </c>
      <c r="BF920">
        <v>2127</v>
      </c>
      <c r="BG920">
        <f>LOG(fun[[#This Row],[GrLivArea]])</f>
        <v>3.3277674899027292</v>
      </c>
      <c r="BH920">
        <v>1</v>
      </c>
      <c r="BI920">
        <v>0</v>
      </c>
      <c r="BJ920">
        <f>fun[[#This Row],[BsmtFullBath]]+(0.5*fun[[#This Row],[BsmtHalfBath]])</f>
        <v>1</v>
      </c>
      <c r="BK920">
        <v>2</v>
      </c>
      <c r="BL920">
        <v>1</v>
      </c>
      <c r="BM920">
        <f>fun[[#This Row],[HalfBath]]+fun[[#This Row],[TOTBaseBath]]+fun[[#This Row],[FullBath]]</f>
        <v>4</v>
      </c>
      <c r="BN920">
        <v>4</v>
      </c>
      <c r="BO920">
        <v>1</v>
      </c>
      <c r="BP920" t="s">
        <v>123</v>
      </c>
      <c r="BQ920">
        <f>IF(fun[[#This Row],[KitchenQual]]="Ex",5,IF(fun[[#This Row],[KitchenQual]]="Gd",4,IF(fun[[#This Row],[KitchenQual]]="TA",3,IF(fun[[#This Row],[KitchenQual]]="Fa",2,0))))</f>
        <v>4</v>
      </c>
      <c r="BR920">
        <v>8</v>
      </c>
      <c r="BS920" t="s">
        <v>133</v>
      </c>
      <c r="BT920">
        <v>1</v>
      </c>
      <c r="BU920" t="s">
        <v>124</v>
      </c>
      <c r="BV920">
        <f>IF(fun[[#This Row],[FireplaceQu]]="Ex",5,IF(fun[[#This Row],[FireplaceQu]]="Gd",4,IF(fun[[#This Row],[FireplaceQu]]="TA",3,IF(fun[[#This Row],[FireplaceQu]]="Fa",2,0))))</f>
        <v>3</v>
      </c>
      <c r="BW920" t="s">
        <v>134</v>
      </c>
      <c r="BX920">
        <v>1991</v>
      </c>
      <c r="BY920" t="s">
        <v>135</v>
      </c>
      <c r="BZ920">
        <v>3</v>
      </c>
      <c r="CA920">
        <v>833</v>
      </c>
      <c r="CB920" t="s">
        <v>124</v>
      </c>
      <c r="CC920">
        <f>IF(fun[[#This Row],[GarageQual]]="Ex",5,IF(fun[[#This Row],[GarageQual]]="Gd",4,IF(fun[[#This Row],[GarageQual]]="TA",3,IF(fun[[#This Row],[GarageQual]]="Fa",2,IF(fun[[#This Row],[GarageQual]]="Po",1,0)))))</f>
        <v>3</v>
      </c>
      <c r="CD920" t="s">
        <v>124</v>
      </c>
      <c r="CE920">
        <f>IF(fun[[#This Row],[GarageCond]]="Ex",5,IF(fun[[#This Row],[GarageCond]]="Gd",4,IF(fun[[#This Row],[GarageCond]]="TA",3,IF(fun[[#This Row],[GarageCond]]="Fa",2,IF(fun[[#This Row],[GarageCond]]="Po",1,0)))))</f>
        <v>3</v>
      </c>
      <c r="CF920" t="s">
        <v>131</v>
      </c>
      <c r="CG920">
        <v>72</v>
      </c>
      <c r="CH920">
        <v>192</v>
      </c>
      <c r="CI920">
        <v>224</v>
      </c>
      <c r="CJ920">
        <v>0</v>
      </c>
      <c r="CK920">
        <v>0</v>
      </c>
      <c r="CL920">
        <f>(0.5*fun[[#This Row],[WoodDeckSF]])+fun[[#This Row],[OpenPorchSF]]+(2*fun[[#This Row],[EnclosedPorch]])+(1.5*fun[[#This Row],[3SsnPorch]])+fun[[#This Row],[ScreenPorch]]</f>
        <v>676</v>
      </c>
      <c r="CM920">
        <v>0</v>
      </c>
      <c r="CN920" t="s">
        <v>109</v>
      </c>
      <c r="CO920">
        <f>IF(fun[[#This Row],[PoolQC]]="Ex",5,IF(fun[[#This Row],[PoolQC]]="Gd",4,IF(fun[[#This Row],[PoolQC]]="TA",3,IF(fun[[#This Row],[PoolQC]]="Fa",2,IF(fun[[#This Row],[PoolQC]]="Po",1,0)))))</f>
        <v>0</v>
      </c>
      <c r="CP920" t="s">
        <v>191</v>
      </c>
      <c r="CQ920" t="s">
        <v>109</v>
      </c>
      <c r="CR920">
        <v>0</v>
      </c>
      <c r="CS920">
        <v>11</v>
      </c>
      <c r="CT920">
        <v>2007</v>
      </c>
      <c r="CU920" t="s">
        <v>136</v>
      </c>
      <c r="CV920" t="s">
        <v>137</v>
      </c>
      <c r="CW920">
        <f>COUNTIF(fun[[#This Row],[Id]:[SaleCondition]],0)</f>
        <v>11</v>
      </c>
      <c r="CX920">
        <f>COUNTIF(fun[[#This Row],[Id]:[SaleCondition]],"NA")</f>
        <v>3</v>
      </c>
      <c r="CY920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920">
        <f>fun[NUM_ExCond]+fun[NUM_BsmtCond]+fun[NUM_GarCond]</f>
        <v>9</v>
      </c>
      <c r="DA9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114</v>
      </c>
      <c r="DB9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72.75</v>
      </c>
      <c r="DC920">
        <v>238000</v>
      </c>
    </row>
    <row r="921" spans="1:107" x14ac:dyDescent="0.25">
      <c r="A921">
        <v>920</v>
      </c>
      <c r="B921">
        <v>20</v>
      </c>
      <c r="C921" t="s">
        <v>107</v>
      </c>
      <c r="D921">
        <f>IF(fun[[#This Row],[MSZoning]]="RL",1,0)</f>
        <v>1</v>
      </c>
      <c r="E921">
        <f>IF(fun[[#This Row],[rl]]="RM",1,0)</f>
        <v>0</v>
      </c>
      <c r="F921">
        <f>IF(fun[[#This Row],[rm]]="RH",1,0)</f>
        <v>0</v>
      </c>
      <c r="G921">
        <f>IF(fun[[#This Row],[rh]]="C (all)",1,0)</f>
        <v>0</v>
      </c>
      <c r="H921">
        <v>87</v>
      </c>
      <c r="I921">
        <f>IF(fun[[#This Row],[LotFrontage]]="NA",0,fun[[#This Row],[LotFrontage]])</f>
        <v>87</v>
      </c>
      <c r="J921">
        <v>11029</v>
      </c>
      <c r="K921" t="s">
        <v>108</v>
      </c>
      <c r="L921" t="s">
        <v>109</v>
      </c>
      <c r="M921" t="s">
        <v>146</v>
      </c>
      <c r="N921" t="s">
        <v>111</v>
      </c>
      <c r="O921" t="s">
        <v>112</v>
      </c>
      <c r="P921" t="s">
        <v>148</v>
      </c>
      <c r="Q921" t="s">
        <v>114</v>
      </c>
      <c r="R921" t="s">
        <v>188</v>
      </c>
      <c r="S921" t="s">
        <v>116</v>
      </c>
      <c r="T921" t="s">
        <v>116</v>
      </c>
      <c r="U921" t="s">
        <v>117</v>
      </c>
      <c r="V921" t="s">
        <v>141</v>
      </c>
      <c r="W921">
        <v>6</v>
      </c>
      <c r="X921">
        <v>8</v>
      </c>
      <c r="Y921">
        <v>1958</v>
      </c>
      <c r="Z921">
        <v>2002</v>
      </c>
      <c r="AA921" t="s">
        <v>178</v>
      </c>
      <c r="AB921" t="s">
        <v>120</v>
      </c>
      <c r="AC921" t="s">
        <v>142</v>
      </c>
      <c r="AD921" t="s">
        <v>142</v>
      </c>
      <c r="AE921" t="s">
        <v>143</v>
      </c>
      <c r="AF921">
        <v>0</v>
      </c>
      <c r="AG921" t="s">
        <v>130</v>
      </c>
      <c r="AH921">
        <f>IF(fun[[#This Row],[ExterQual]]="Ex",5,IF(fun[[#This Row],[ExterQual]]="Gd",4,IF(fun[[#This Row],[ExterQual]]="TA",3,IF(fun[[#This Row],[ExterQual]]="Fa",2,1))))</f>
        <v>5</v>
      </c>
      <c r="AI921" t="s">
        <v>124</v>
      </c>
      <c r="AJ921">
        <f>IF(fun[[#This Row],[ExterCond]]="Ex",5,IF(fun[[#This Row],[ExterCond]]="Gd",4,IF(fun[[#This Row],[ExterCond]]="TA",3,IF(fun[[#This Row],[ExterCond]]="Fa",2,1))))</f>
        <v>3</v>
      </c>
      <c r="AK921" t="s">
        <v>144</v>
      </c>
      <c r="AL921" t="s">
        <v>123</v>
      </c>
      <c r="AM921">
        <f>IF(fun[[#This Row],[BsmtQual]]="Ex",5,IF(fun[[#This Row],[BsmtQual]]="Gd",4,IF(fun[[#This Row],[BsmtQual]]="TA",3,IF(fun[[#This Row],[BsmtQual]]="Fa",2,IF(fun[[#This Row],[BsmtQual]]="Po",1,0)))))</f>
        <v>4</v>
      </c>
      <c r="AN921" t="s">
        <v>124</v>
      </c>
      <c r="AO921">
        <f>IF(fun[[#This Row],[BsmtCond]]="Ex",5,IF(fun[[#This Row],[BsmtCond]]="Gd",4,IF(fun[[#This Row],[BsmtCond]]="TA",3,IF(fun[[#This Row],[BsmtCond]]="Fa",2,IF(fun[[#This Row],[BsmtCond]]="Po",1,0)))))</f>
        <v>3</v>
      </c>
      <c r="AP921" t="s">
        <v>126</v>
      </c>
      <c r="AQ921">
        <f>IF(fun[[#This Row],[BsmtExposure]]="Gd",3,IF(fun[[#This Row],[BsmtExposure]]="Av",2,IF(fun[[#This Row],[BsmtExposure]]="Mn",1,0)))</f>
        <v>0</v>
      </c>
      <c r="AR921" t="s">
        <v>145</v>
      </c>
      <c r="AS921">
        <v>528</v>
      </c>
      <c r="AT921" t="s">
        <v>167</v>
      </c>
      <c r="AU921">
        <v>411</v>
      </c>
      <c r="AV921">
        <v>245</v>
      </c>
      <c r="AW921">
        <v>1184</v>
      </c>
      <c r="AX921" t="s">
        <v>129</v>
      </c>
      <c r="AY921" t="s">
        <v>130</v>
      </c>
      <c r="AZ921">
        <f>IF(fun[[#This Row],[HeatingQC]]="Ex",5,IF(fun[[#This Row],[HeatingQC]]="Gd",4,IF(fun[[#This Row],[HeatingQC]]="TA",3,IF(fun[[#This Row],[HeatingQC]]="Fa",2,IF(fun[[#This Row],[HeatingQC]]="Po",1,0)))))</f>
        <v>5</v>
      </c>
      <c r="BA921" t="s">
        <v>131</v>
      </c>
      <c r="BB921" t="s">
        <v>132</v>
      </c>
      <c r="BC921">
        <v>1414</v>
      </c>
      <c r="BD921">
        <v>0</v>
      </c>
      <c r="BE921">
        <v>0</v>
      </c>
      <c r="BF921">
        <v>1414</v>
      </c>
      <c r="BG921">
        <f>LOG(fun[[#This Row],[GrLivArea]])</f>
        <v>3.1504494094608808</v>
      </c>
      <c r="BH921">
        <v>1</v>
      </c>
      <c r="BI921">
        <v>0</v>
      </c>
      <c r="BJ921">
        <f>fun[[#This Row],[BsmtFullBath]]+(0.5*fun[[#This Row],[BsmtHalfBath]])</f>
        <v>1</v>
      </c>
      <c r="BK921">
        <v>1</v>
      </c>
      <c r="BL921">
        <v>0</v>
      </c>
      <c r="BM921">
        <f>fun[[#This Row],[HalfBath]]+fun[[#This Row],[TOTBaseBath]]+fun[[#This Row],[FullBath]]</f>
        <v>2</v>
      </c>
      <c r="BN921">
        <v>3</v>
      </c>
      <c r="BO921">
        <v>1</v>
      </c>
      <c r="BP921" t="s">
        <v>124</v>
      </c>
      <c r="BQ921">
        <f>IF(fun[[#This Row],[KitchenQual]]="Ex",5,IF(fun[[#This Row],[KitchenQual]]="Gd",4,IF(fun[[#This Row],[KitchenQual]]="TA",3,IF(fun[[#This Row],[KitchenQual]]="Fa",2,0))))</f>
        <v>3</v>
      </c>
      <c r="BR921">
        <v>6</v>
      </c>
      <c r="BS921" t="s">
        <v>172</v>
      </c>
      <c r="BT921">
        <v>1</v>
      </c>
      <c r="BU921" t="s">
        <v>124</v>
      </c>
      <c r="BV921">
        <f>IF(fun[[#This Row],[FireplaceQu]]="Ex",5,IF(fun[[#This Row],[FireplaceQu]]="Gd",4,IF(fun[[#This Row],[FireplaceQu]]="TA",3,IF(fun[[#This Row],[FireplaceQu]]="Fa",2,0))))</f>
        <v>3</v>
      </c>
      <c r="BW921" t="s">
        <v>134</v>
      </c>
      <c r="BX921">
        <v>1990</v>
      </c>
      <c r="BY921" t="s">
        <v>128</v>
      </c>
      <c r="BZ921">
        <v>2</v>
      </c>
      <c r="CA921">
        <v>601</v>
      </c>
      <c r="CB921" t="s">
        <v>124</v>
      </c>
      <c r="CC921">
        <f>IF(fun[[#This Row],[GarageQual]]="Ex",5,IF(fun[[#This Row],[GarageQual]]="Gd",4,IF(fun[[#This Row],[GarageQual]]="TA",3,IF(fun[[#This Row],[GarageQual]]="Fa",2,IF(fun[[#This Row],[GarageQual]]="Po",1,0)))))</f>
        <v>3</v>
      </c>
      <c r="CD921" t="s">
        <v>124</v>
      </c>
      <c r="CE921">
        <f>IF(fun[[#This Row],[GarageCond]]="Ex",5,IF(fun[[#This Row],[GarageCond]]="Gd",4,IF(fun[[#This Row],[GarageCond]]="TA",3,IF(fun[[#This Row],[GarageCond]]="Fa",2,IF(fun[[#This Row],[GarageCond]]="Po",1,0)))))</f>
        <v>3</v>
      </c>
      <c r="CF921" t="s">
        <v>131</v>
      </c>
      <c r="CG921">
        <v>0</v>
      </c>
      <c r="CH921">
        <v>51</v>
      </c>
      <c r="CI921">
        <v>0</v>
      </c>
      <c r="CJ921">
        <v>0</v>
      </c>
      <c r="CK921">
        <v>190</v>
      </c>
      <c r="CL921">
        <f>(0.5*fun[[#This Row],[WoodDeckSF]])+fun[[#This Row],[OpenPorchSF]]+(2*fun[[#This Row],[EnclosedPorch]])+(1.5*fun[[#This Row],[3SsnPorch]])+fun[[#This Row],[ScreenPorch]]</f>
        <v>241</v>
      </c>
      <c r="CM921">
        <v>0</v>
      </c>
      <c r="CN921" t="s">
        <v>109</v>
      </c>
      <c r="CO921">
        <f>IF(fun[[#This Row],[PoolQC]]="Ex",5,IF(fun[[#This Row],[PoolQC]]="Gd",4,IF(fun[[#This Row],[PoolQC]]="TA",3,IF(fun[[#This Row],[PoolQC]]="Fa",2,IF(fun[[#This Row],[PoolQC]]="Po",1,0)))))</f>
        <v>0</v>
      </c>
      <c r="CP921" t="s">
        <v>109</v>
      </c>
      <c r="CQ921" t="s">
        <v>109</v>
      </c>
      <c r="CR921">
        <v>0</v>
      </c>
      <c r="CS921">
        <v>5</v>
      </c>
      <c r="CT921">
        <v>2008</v>
      </c>
      <c r="CU921" t="s">
        <v>136</v>
      </c>
      <c r="CV921" t="s">
        <v>137</v>
      </c>
      <c r="CW921">
        <f>COUNTIF(fun[[#This Row],[Id]:[SaleCondition]],0)</f>
        <v>15</v>
      </c>
      <c r="CX921">
        <f>COUNTIF(fun[[#This Row],[Id]:[SaleCondition]],"NA")</f>
        <v>4</v>
      </c>
      <c r="CY921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921">
        <f>fun[NUM_ExCond]+fun[NUM_BsmtCond]+fun[NUM_GarCond]</f>
        <v>9</v>
      </c>
      <c r="DA9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9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</v>
      </c>
      <c r="DC921">
        <v>176500</v>
      </c>
    </row>
    <row r="922" spans="1:107" x14ac:dyDescent="0.25">
      <c r="A922">
        <v>921</v>
      </c>
      <c r="B922">
        <v>60</v>
      </c>
      <c r="C922" t="s">
        <v>107</v>
      </c>
      <c r="D922">
        <f>IF(fun[[#This Row],[MSZoning]]="RL",1,0)</f>
        <v>1</v>
      </c>
      <c r="E922">
        <f>IF(fun[[#This Row],[rl]]="RM",1,0)</f>
        <v>0</v>
      </c>
      <c r="F922">
        <f>IF(fun[[#This Row],[rm]]="RH",1,0)</f>
        <v>0</v>
      </c>
      <c r="G922">
        <f>IF(fun[[#This Row],[rh]]="C (all)",1,0)</f>
        <v>0</v>
      </c>
      <c r="H922">
        <v>70</v>
      </c>
      <c r="I922">
        <f>IF(fun[[#This Row],[LotFrontage]]="NA",0,fun[[#This Row],[LotFrontage]])</f>
        <v>70</v>
      </c>
      <c r="J922">
        <v>8462</v>
      </c>
      <c r="K922" t="s">
        <v>108</v>
      </c>
      <c r="L922" t="s">
        <v>109</v>
      </c>
      <c r="M922" t="s">
        <v>146</v>
      </c>
      <c r="N922" t="s">
        <v>111</v>
      </c>
      <c r="O922" t="s">
        <v>112</v>
      </c>
      <c r="P922" t="s">
        <v>113</v>
      </c>
      <c r="Q922" t="s">
        <v>114</v>
      </c>
      <c r="R922" t="s">
        <v>196</v>
      </c>
      <c r="S922" t="s">
        <v>116</v>
      </c>
      <c r="T922" t="s">
        <v>116</v>
      </c>
      <c r="U922" t="s">
        <v>117</v>
      </c>
      <c r="V922" t="s">
        <v>118</v>
      </c>
      <c r="W922">
        <v>6</v>
      </c>
      <c r="X922">
        <v>5</v>
      </c>
      <c r="Y922">
        <v>1994</v>
      </c>
      <c r="Z922">
        <v>1994</v>
      </c>
      <c r="AA922" t="s">
        <v>119</v>
      </c>
      <c r="AB922" t="s">
        <v>120</v>
      </c>
      <c r="AC922" t="s">
        <v>166</v>
      </c>
      <c r="AD922" t="s">
        <v>166</v>
      </c>
      <c r="AE922" t="s">
        <v>122</v>
      </c>
      <c r="AF922">
        <v>105</v>
      </c>
      <c r="AG922" t="s">
        <v>123</v>
      </c>
      <c r="AH922">
        <f>IF(fun[[#This Row],[ExterQual]]="Ex",5,IF(fun[[#This Row],[ExterQual]]="Gd",4,IF(fun[[#This Row],[ExterQual]]="TA",3,IF(fun[[#This Row],[ExterQual]]="Fa",2,1))))</f>
        <v>4</v>
      </c>
      <c r="AI922" t="s">
        <v>123</v>
      </c>
      <c r="AJ922">
        <f>IF(fun[[#This Row],[ExterCond]]="Ex",5,IF(fun[[#This Row],[ExterCond]]="Gd",4,IF(fun[[#This Row],[ExterCond]]="TA",3,IF(fun[[#This Row],[ExterCond]]="Fa",2,1))))</f>
        <v>4</v>
      </c>
      <c r="AK922" t="s">
        <v>125</v>
      </c>
      <c r="AL922" t="s">
        <v>123</v>
      </c>
      <c r="AM922">
        <f>IF(fun[[#This Row],[BsmtQual]]="Ex",5,IF(fun[[#This Row],[BsmtQual]]="Gd",4,IF(fun[[#This Row],[BsmtQual]]="TA",3,IF(fun[[#This Row],[BsmtQual]]="Fa",2,IF(fun[[#This Row],[BsmtQual]]="Po",1,0)))))</f>
        <v>4</v>
      </c>
      <c r="AN922" t="s">
        <v>123</v>
      </c>
      <c r="AO922">
        <f>IF(fun[[#This Row],[BsmtCond]]="Ex",5,IF(fun[[#This Row],[BsmtCond]]="Gd",4,IF(fun[[#This Row],[BsmtCond]]="TA",3,IF(fun[[#This Row],[BsmtCond]]="Fa",2,IF(fun[[#This Row],[BsmtCond]]="Po",1,0)))))</f>
        <v>4</v>
      </c>
      <c r="AP922" t="s">
        <v>126</v>
      </c>
      <c r="AQ922">
        <f>IF(fun[[#This Row],[BsmtExposure]]="Gd",3,IF(fun[[#This Row],[BsmtExposure]]="Av",2,IF(fun[[#This Row],[BsmtExposure]]="Mn",1,0)))</f>
        <v>0</v>
      </c>
      <c r="AR922" t="s">
        <v>127</v>
      </c>
      <c r="AS922">
        <v>814</v>
      </c>
      <c r="AT922" t="s">
        <v>128</v>
      </c>
      <c r="AU922">
        <v>0</v>
      </c>
      <c r="AV922">
        <v>114</v>
      </c>
      <c r="AW922">
        <v>928</v>
      </c>
      <c r="AX922" t="s">
        <v>129</v>
      </c>
      <c r="AY922" t="s">
        <v>130</v>
      </c>
      <c r="AZ922">
        <f>IF(fun[[#This Row],[HeatingQC]]="Ex",5,IF(fun[[#This Row],[HeatingQC]]="Gd",4,IF(fun[[#This Row],[HeatingQC]]="TA",3,IF(fun[[#This Row],[HeatingQC]]="Fa",2,IF(fun[[#This Row],[HeatingQC]]="Po",1,0)))))</f>
        <v>5</v>
      </c>
      <c r="BA922" t="s">
        <v>131</v>
      </c>
      <c r="BB922" t="s">
        <v>132</v>
      </c>
      <c r="BC922">
        <v>936</v>
      </c>
      <c r="BD922">
        <v>785</v>
      </c>
      <c r="BE922">
        <v>0</v>
      </c>
      <c r="BF922">
        <v>1721</v>
      </c>
      <c r="BG922">
        <f>LOG(fun[[#This Row],[GrLivArea]])</f>
        <v>3.2357808703275603</v>
      </c>
      <c r="BH922">
        <v>0</v>
      </c>
      <c r="BI922">
        <v>1</v>
      </c>
      <c r="BJ922">
        <f>fun[[#This Row],[BsmtFullBath]]+(0.5*fun[[#This Row],[BsmtHalfBath]])</f>
        <v>0.5</v>
      </c>
      <c r="BK922">
        <v>2</v>
      </c>
      <c r="BL922">
        <v>1</v>
      </c>
      <c r="BM922">
        <f>fun[[#This Row],[HalfBath]]+fun[[#This Row],[TOTBaseBath]]+fun[[#This Row],[FullBath]]</f>
        <v>3.5</v>
      </c>
      <c r="BN922">
        <v>3</v>
      </c>
      <c r="BO922">
        <v>1</v>
      </c>
      <c r="BP922" t="s">
        <v>123</v>
      </c>
      <c r="BQ922">
        <f>IF(fun[[#This Row],[KitchenQual]]="Ex",5,IF(fun[[#This Row],[KitchenQual]]="Gd",4,IF(fun[[#This Row],[KitchenQual]]="TA",3,IF(fun[[#This Row],[KitchenQual]]="Fa",2,0))))</f>
        <v>4</v>
      </c>
      <c r="BR922">
        <v>7</v>
      </c>
      <c r="BS922" t="s">
        <v>133</v>
      </c>
      <c r="BT922">
        <v>0</v>
      </c>
      <c r="BU922" t="s">
        <v>109</v>
      </c>
      <c r="BV922">
        <f>IF(fun[[#This Row],[FireplaceQu]]="Ex",5,IF(fun[[#This Row],[FireplaceQu]]="Gd",4,IF(fun[[#This Row],[FireplaceQu]]="TA",3,IF(fun[[#This Row],[FireplaceQu]]="Fa",2,0))))</f>
        <v>0</v>
      </c>
      <c r="BW922" t="s">
        <v>134</v>
      </c>
      <c r="BX922">
        <v>1994</v>
      </c>
      <c r="BY922" t="s">
        <v>135</v>
      </c>
      <c r="BZ922">
        <v>2</v>
      </c>
      <c r="CA922">
        <v>471</v>
      </c>
      <c r="CB922" t="s">
        <v>124</v>
      </c>
      <c r="CC922">
        <f>IF(fun[[#This Row],[GarageQual]]="Ex",5,IF(fun[[#This Row],[GarageQual]]="Gd",4,IF(fun[[#This Row],[GarageQual]]="TA",3,IF(fun[[#This Row],[GarageQual]]="Fa",2,IF(fun[[#This Row],[GarageQual]]="Po",1,0)))))</f>
        <v>3</v>
      </c>
      <c r="CD922" t="s">
        <v>124</v>
      </c>
      <c r="CE922">
        <f>IF(fun[[#This Row],[GarageCond]]="Ex",5,IF(fun[[#This Row],[GarageCond]]="Gd",4,IF(fun[[#This Row],[GarageCond]]="TA",3,IF(fun[[#This Row],[GarageCond]]="Fa",2,IF(fun[[#This Row],[GarageCond]]="Po",1,0)))))</f>
        <v>3</v>
      </c>
      <c r="CF922" t="s">
        <v>131</v>
      </c>
      <c r="CG922">
        <v>300</v>
      </c>
      <c r="CH922">
        <v>87</v>
      </c>
      <c r="CI922">
        <v>0</v>
      </c>
      <c r="CJ922">
        <v>0</v>
      </c>
      <c r="CK922">
        <v>0</v>
      </c>
      <c r="CL922">
        <f>(0.5*fun[[#This Row],[WoodDeckSF]])+fun[[#This Row],[OpenPorchSF]]+(2*fun[[#This Row],[EnclosedPorch]])+(1.5*fun[[#This Row],[3SsnPorch]])+fun[[#This Row],[ScreenPorch]]</f>
        <v>237</v>
      </c>
      <c r="CM922">
        <v>0</v>
      </c>
      <c r="CN922" t="s">
        <v>109</v>
      </c>
      <c r="CO922">
        <f>IF(fun[[#This Row],[PoolQC]]="Ex",5,IF(fun[[#This Row],[PoolQC]]="Gd",4,IF(fun[[#This Row],[PoolQC]]="TA",3,IF(fun[[#This Row],[PoolQC]]="Fa",2,IF(fun[[#This Row],[PoolQC]]="Po",1,0)))))</f>
        <v>0</v>
      </c>
      <c r="CP922" t="s">
        <v>109</v>
      </c>
      <c r="CQ922" t="s">
        <v>109</v>
      </c>
      <c r="CR922">
        <v>0</v>
      </c>
      <c r="CS922">
        <v>7</v>
      </c>
      <c r="CT922">
        <v>2007</v>
      </c>
      <c r="CU922" t="s">
        <v>136</v>
      </c>
      <c r="CV922" t="s">
        <v>137</v>
      </c>
      <c r="CW922">
        <f>COUNTIF(fun[[#This Row],[Id]:[SaleCondition]],0)</f>
        <v>15</v>
      </c>
      <c r="CX922">
        <f>COUNTIF(fun[[#This Row],[Id]:[SaleCondition]],"NA")</f>
        <v>5</v>
      </c>
      <c r="CY92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922">
        <f>fun[NUM_ExCond]+fun[NUM_BsmtCond]+fun[NUM_GarCond]</f>
        <v>11</v>
      </c>
      <c r="DA9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9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64.833333333333343</v>
      </c>
      <c r="DC922">
        <v>201000</v>
      </c>
    </row>
    <row r="923" spans="1:107" x14ac:dyDescent="0.25">
      <c r="A923">
        <v>922</v>
      </c>
      <c r="B923">
        <v>90</v>
      </c>
      <c r="C923" t="s">
        <v>107</v>
      </c>
      <c r="D923">
        <f>IF(fun[[#This Row],[MSZoning]]="RL",1,0)</f>
        <v>1</v>
      </c>
      <c r="E923">
        <f>IF(fun[[#This Row],[rl]]="RM",1,0)</f>
        <v>0</v>
      </c>
      <c r="F923">
        <f>IF(fun[[#This Row],[rm]]="RH",1,0)</f>
        <v>0</v>
      </c>
      <c r="G923">
        <f>IF(fun[[#This Row],[rh]]="C (all)",1,0)</f>
        <v>0</v>
      </c>
      <c r="H923">
        <v>67</v>
      </c>
      <c r="I923">
        <f>IF(fun[[#This Row],[LotFrontage]]="NA",0,fun[[#This Row],[LotFrontage]])</f>
        <v>67</v>
      </c>
      <c r="J923">
        <v>8777</v>
      </c>
      <c r="K923" t="s">
        <v>108</v>
      </c>
      <c r="L923" t="s">
        <v>109</v>
      </c>
      <c r="M923" t="s">
        <v>110</v>
      </c>
      <c r="N923" t="s">
        <v>111</v>
      </c>
      <c r="O923" t="s">
        <v>112</v>
      </c>
      <c r="P923" t="s">
        <v>113</v>
      </c>
      <c r="Q923" t="s">
        <v>114</v>
      </c>
      <c r="R923" t="s">
        <v>211</v>
      </c>
      <c r="S923" t="s">
        <v>140</v>
      </c>
      <c r="T923" t="s">
        <v>116</v>
      </c>
      <c r="U923" t="s">
        <v>193</v>
      </c>
      <c r="V923" t="s">
        <v>158</v>
      </c>
      <c r="W923">
        <v>5</v>
      </c>
      <c r="X923">
        <v>7</v>
      </c>
      <c r="Y923">
        <v>1900</v>
      </c>
      <c r="Z923">
        <v>2003</v>
      </c>
      <c r="AA923" t="s">
        <v>119</v>
      </c>
      <c r="AB923" t="s">
        <v>120</v>
      </c>
      <c r="AC923" t="s">
        <v>142</v>
      </c>
      <c r="AD923" t="s">
        <v>142</v>
      </c>
      <c r="AE923" t="s">
        <v>143</v>
      </c>
      <c r="AF923">
        <v>0</v>
      </c>
      <c r="AG923" t="s">
        <v>124</v>
      </c>
      <c r="AH923">
        <f>IF(fun[[#This Row],[ExterQual]]="Ex",5,IF(fun[[#This Row],[ExterQual]]="Gd",4,IF(fun[[#This Row],[ExterQual]]="TA",3,IF(fun[[#This Row],[ExterQual]]="Fa",2,1))))</f>
        <v>3</v>
      </c>
      <c r="AI923" t="s">
        <v>124</v>
      </c>
      <c r="AJ923">
        <f>IF(fun[[#This Row],[ExterCond]]="Ex",5,IF(fun[[#This Row],[ExterCond]]="Gd",4,IF(fun[[#This Row],[ExterCond]]="TA",3,IF(fun[[#This Row],[ExterCond]]="Fa",2,1))))</f>
        <v>3</v>
      </c>
      <c r="AK923" t="s">
        <v>144</v>
      </c>
      <c r="AL923" t="s">
        <v>124</v>
      </c>
      <c r="AM923">
        <f>IF(fun[[#This Row],[BsmtQual]]="Ex",5,IF(fun[[#This Row],[BsmtQual]]="Gd",4,IF(fun[[#This Row],[BsmtQual]]="TA",3,IF(fun[[#This Row],[BsmtQual]]="Fa",2,IF(fun[[#This Row],[BsmtQual]]="Po",1,0)))))</f>
        <v>3</v>
      </c>
      <c r="AN923" t="s">
        <v>124</v>
      </c>
      <c r="AO923">
        <f>IF(fun[[#This Row],[BsmtCond]]="Ex",5,IF(fun[[#This Row],[BsmtCond]]="Gd",4,IF(fun[[#This Row],[BsmtCond]]="TA",3,IF(fun[[#This Row],[BsmtCond]]="Fa",2,IF(fun[[#This Row],[BsmtCond]]="Po",1,0)))))</f>
        <v>3</v>
      </c>
      <c r="AP923" t="s">
        <v>126</v>
      </c>
      <c r="AQ923">
        <f>IF(fun[[#This Row],[BsmtExposure]]="Gd",3,IF(fun[[#This Row],[BsmtExposure]]="Av",2,IF(fun[[#This Row],[BsmtExposure]]="Mn",1,0)))</f>
        <v>0</v>
      </c>
      <c r="AR923" t="s">
        <v>145</v>
      </c>
      <c r="AS923">
        <v>1084</v>
      </c>
      <c r="AT923" t="s">
        <v>128</v>
      </c>
      <c r="AU923">
        <v>0</v>
      </c>
      <c r="AV923">
        <v>188</v>
      </c>
      <c r="AW923">
        <v>1272</v>
      </c>
      <c r="AX923" t="s">
        <v>129</v>
      </c>
      <c r="AY923" t="s">
        <v>123</v>
      </c>
      <c r="AZ923">
        <f>IF(fun[[#This Row],[HeatingQC]]="Ex",5,IF(fun[[#This Row],[HeatingQC]]="Gd",4,IF(fun[[#This Row],[HeatingQC]]="TA",3,IF(fun[[#This Row],[HeatingQC]]="Fa",2,IF(fun[[#This Row],[HeatingQC]]="Po",1,0)))))</f>
        <v>4</v>
      </c>
      <c r="BA923" t="s">
        <v>131</v>
      </c>
      <c r="BB923" t="s">
        <v>132</v>
      </c>
      <c r="BC923">
        <v>1272</v>
      </c>
      <c r="BD923">
        <v>928</v>
      </c>
      <c r="BE923">
        <v>0</v>
      </c>
      <c r="BF923">
        <v>2200</v>
      </c>
      <c r="BG923">
        <f>LOG(fun[[#This Row],[GrLivArea]])</f>
        <v>3.3424226808222062</v>
      </c>
      <c r="BH923">
        <v>2</v>
      </c>
      <c r="BI923">
        <v>0</v>
      </c>
      <c r="BJ923">
        <f>fun[[#This Row],[BsmtFullBath]]+(0.5*fun[[#This Row],[BsmtHalfBath]])</f>
        <v>2</v>
      </c>
      <c r="BK923">
        <v>2</v>
      </c>
      <c r="BL923">
        <v>2</v>
      </c>
      <c r="BM923">
        <f>fun[[#This Row],[HalfBath]]+fun[[#This Row],[TOTBaseBath]]+fun[[#This Row],[FullBath]]</f>
        <v>6</v>
      </c>
      <c r="BN923">
        <v>4</v>
      </c>
      <c r="BO923">
        <v>2</v>
      </c>
      <c r="BP923" t="s">
        <v>124</v>
      </c>
      <c r="BQ923">
        <f>IF(fun[[#This Row],[KitchenQual]]="Ex",5,IF(fun[[#This Row],[KitchenQual]]="Gd",4,IF(fun[[#This Row],[KitchenQual]]="TA",3,IF(fun[[#This Row],[KitchenQual]]="Fa",2,0))))</f>
        <v>3</v>
      </c>
      <c r="BR923">
        <v>9</v>
      </c>
      <c r="BS923" t="s">
        <v>133</v>
      </c>
      <c r="BT923">
        <v>0</v>
      </c>
      <c r="BU923" t="s">
        <v>109</v>
      </c>
      <c r="BV923">
        <f>IF(fun[[#This Row],[FireplaceQu]]="Ex",5,IF(fun[[#This Row],[FireplaceQu]]="Gd",4,IF(fun[[#This Row],[FireplaceQu]]="TA",3,IF(fun[[#This Row],[FireplaceQu]]="Fa",2,0))))</f>
        <v>0</v>
      </c>
      <c r="BW923" t="s">
        <v>109</v>
      </c>
      <c r="BX923" t="s">
        <v>109</v>
      </c>
      <c r="BY923" t="s">
        <v>109</v>
      </c>
      <c r="BZ923">
        <v>0</v>
      </c>
      <c r="CA923">
        <v>0</v>
      </c>
      <c r="CB923" t="s">
        <v>109</v>
      </c>
      <c r="CC923">
        <f>IF(fun[[#This Row],[GarageQual]]="Ex",5,IF(fun[[#This Row],[GarageQual]]="Gd",4,IF(fun[[#This Row],[GarageQual]]="TA",3,IF(fun[[#This Row],[GarageQual]]="Fa",2,IF(fun[[#This Row],[GarageQual]]="Po",1,0)))))</f>
        <v>0</v>
      </c>
      <c r="CD923" t="s">
        <v>109</v>
      </c>
      <c r="CE923">
        <f>IF(fun[[#This Row],[GarageCond]]="Ex",5,IF(fun[[#This Row],[GarageCond]]="Gd",4,IF(fun[[#This Row],[GarageCond]]="TA",3,IF(fun[[#This Row],[GarageCond]]="Fa",2,IF(fun[[#This Row],[GarageCond]]="Po",1,0)))))</f>
        <v>0</v>
      </c>
      <c r="CF923" t="s">
        <v>203</v>
      </c>
      <c r="CG923">
        <v>0</v>
      </c>
      <c r="CH923">
        <v>70</v>
      </c>
      <c r="CI923">
        <v>0</v>
      </c>
      <c r="CJ923">
        <v>0</v>
      </c>
      <c r="CK923">
        <v>0</v>
      </c>
      <c r="CL923">
        <f>(0.5*fun[[#This Row],[WoodDeckSF]])+fun[[#This Row],[OpenPorchSF]]+(2*fun[[#This Row],[EnclosedPorch]])+(1.5*fun[[#This Row],[3SsnPorch]])+fun[[#This Row],[ScreenPorch]]</f>
        <v>70</v>
      </c>
      <c r="CM923">
        <v>0</v>
      </c>
      <c r="CN923" t="s">
        <v>109</v>
      </c>
      <c r="CO923">
        <f>IF(fun[[#This Row],[PoolQC]]="Ex",5,IF(fun[[#This Row],[PoolQC]]="Gd",4,IF(fun[[#This Row],[PoolQC]]="TA",3,IF(fun[[#This Row],[PoolQC]]="Fa",2,IF(fun[[#This Row],[PoolQC]]="Po",1,0)))))</f>
        <v>0</v>
      </c>
      <c r="CP923" t="s">
        <v>191</v>
      </c>
      <c r="CQ923" t="s">
        <v>109</v>
      </c>
      <c r="CR923">
        <v>0</v>
      </c>
      <c r="CS923">
        <v>9</v>
      </c>
      <c r="CT923">
        <v>2008</v>
      </c>
      <c r="CU923" t="s">
        <v>136</v>
      </c>
      <c r="CV923" t="s">
        <v>137</v>
      </c>
      <c r="CW923">
        <f>COUNTIF(fun[[#This Row],[Id]:[SaleCondition]],0)</f>
        <v>21</v>
      </c>
      <c r="CX923">
        <f>COUNTIF(fun[[#This Row],[Id]:[SaleCondition]],"NA")</f>
        <v>9</v>
      </c>
      <c r="CY923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923">
        <f>fun[NUM_ExCond]+fun[NUM_BsmtCond]+fun[NUM_GarCond]</f>
        <v>6</v>
      </c>
      <c r="DA9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9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55.5</v>
      </c>
      <c r="DC923">
        <v>145900</v>
      </c>
    </row>
    <row r="924" spans="1:107" x14ac:dyDescent="0.25">
      <c r="A924">
        <v>923</v>
      </c>
      <c r="B924">
        <v>20</v>
      </c>
      <c r="C924" t="s">
        <v>107</v>
      </c>
      <c r="D924">
        <f>IF(fun[[#This Row],[MSZoning]]="RL",1,0)</f>
        <v>1</v>
      </c>
      <c r="E924">
        <f>IF(fun[[#This Row],[rl]]="RM",1,0)</f>
        <v>0</v>
      </c>
      <c r="F924">
        <f>IF(fun[[#This Row],[rm]]="RH",1,0)</f>
        <v>0</v>
      </c>
      <c r="G924">
        <f>IF(fun[[#This Row],[rh]]="C (all)",1,0)</f>
        <v>0</v>
      </c>
      <c r="H924">
        <v>65</v>
      </c>
      <c r="I924">
        <f>IF(fun[[#This Row],[LotFrontage]]="NA",0,fun[[#This Row],[LotFrontage]])</f>
        <v>65</v>
      </c>
      <c r="J924">
        <v>10237</v>
      </c>
      <c r="K924" t="s">
        <v>108</v>
      </c>
      <c r="L924" t="s">
        <v>109</v>
      </c>
      <c r="M924" t="s">
        <v>110</v>
      </c>
      <c r="N924" t="s">
        <v>111</v>
      </c>
      <c r="O924" t="s">
        <v>112</v>
      </c>
      <c r="P924" t="s">
        <v>113</v>
      </c>
      <c r="Q924" t="s">
        <v>114</v>
      </c>
      <c r="R924" t="s">
        <v>219</v>
      </c>
      <c r="S924" t="s">
        <v>228</v>
      </c>
      <c r="T924" t="s">
        <v>116</v>
      </c>
      <c r="U924" t="s">
        <v>117</v>
      </c>
      <c r="V924" t="s">
        <v>141</v>
      </c>
      <c r="W924">
        <v>6</v>
      </c>
      <c r="X924">
        <v>5</v>
      </c>
      <c r="Y924">
        <v>2005</v>
      </c>
      <c r="Z924">
        <v>2006</v>
      </c>
      <c r="AA924" t="s">
        <v>119</v>
      </c>
      <c r="AB924" t="s">
        <v>120</v>
      </c>
      <c r="AC924" t="s">
        <v>121</v>
      </c>
      <c r="AD924" t="s">
        <v>121</v>
      </c>
      <c r="AE924" t="s">
        <v>143</v>
      </c>
      <c r="AF924">
        <v>0</v>
      </c>
      <c r="AG924" t="s">
        <v>123</v>
      </c>
      <c r="AH924">
        <f>IF(fun[[#This Row],[ExterQual]]="Ex",5,IF(fun[[#This Row],[ExterQual]]="Gd",4,IF(fun[[#This Row],[ExterQual]]="TA",3,IF(fun[[#This Row],[ExterQual]]="Fa",2,1))))</f>
        <v>4</v>
      </c>
      <c r="AI924" t="s">
        <v>124</v>
      </c>
      <c r="AJ924">
        <f>IF(fun[[#This Row],[ExterCond]]="Ex",5,IF(fun[[#This Row],[ExterCond]]="Gd",4,IF(fun[[#This Row],[ExterCond]]="TA",3,IF(fun[[#This Row],[ExterCond]]="Fa",2,1))))</f>
        <v>3</v>
      </c>
      <c r="AK924" t="s">
        <v>125</v>
      </c>
      <c r="AL924" t="s">
        <v>123</v>
      </c>
      <c r="AM924">
        <f>IF(fun[[#This Row],[BsmtQual]]="Ex",5,IF(fun[[#This Row],[BsmtQual]]="Gd",4,IF(fun[[#This Row],[BsmtQual]]="TA",3,IF(fun[[#This Row],[BsmtQual]]="Fa",2,IF(fun[[#This Row],[BsmtQual]]="Po",1,0)))))</f>
        <v>4</v>
      </c>
      <c r="AN924" t="s">
        <v>124</v>
      </c>
      <c r="AO924">
        <f>IF(fun[[#This Row],[BsmtCond]]="Ex",5,IF(fun[[#This Row],[BsmtCond]]="Gd",4,IF(fun[[#This Row],[BsmtCond]]="TA",3,IF(fun[[#This Row],[BsmtCond]]="Fa",2,IF(fun[[#This Row],[BsmtCond]]="Po",1,0)))))</f>
        <v>3</v>
      </c>
      <c r="AP924" t="s">
        <v>126</v>
      </c>
      <c r="AQ924">
        <f>IF(fun[[#This Row],[BsmtExposure]]="Gd",3,IF(fun[[#This Row],[BsmtExposure]]="Av",2,IF(fun[[#This Row],[BsmtExposure]]="Mn",1,0)))</f>
        <v>0</v>
      </c>
      <c r="AR924" t="s">
        <v>127</v>
      </c>
      <c r="AS924">
        <v>28</v>
      </c>
      <c r="AT924" t="s">
        <v>128</v>
      </c>
      <c r="AU924">
        <v>0</v>
      </c>
      <c r="AV924">
        <v>1288</v>
      </c>
      <c r="AW924">
        <v>1316</v>
      </c>
      <c r="AX924" t="s">
        <v>129</v>
      </c>
      <c r="AY924" t="s">
        <v>130</v>
      </c>
      <c r="AZ924">
        <f>IF(fun[[#This Row],[HeatingQC]]="Ex",5,IF(fun[[#This Row],[HeatingQC]]="Gd",4,IF(fun[[#This Row],[HeatingQC]]="TA",3,IF(fun[[#This Row],[HeatingQC]]="Fa",2,IF(fun[[#This Row],[HeatingQC]]="Po",1,0)))))</f>
        <v>5</v>
      </c>
      <c r="BA924" t="s">
        <v>131</v>
      </c>
      <c r="BB924" t="s">
        <v>132</v>
      </c>
      <c r="BC924">
        <v>1316</v>
      </c>
      <c r="BD924">
        <v>0</v>
      </c>
      <c r="BE924">
        <v>0</v>
      </c>
      <c r="BF924">
        <v>1316</v>
      </c>
      <c r="BG924">
        <f>LOG(fun[[#This Row],[GrLivArea]])</f>
        <v>3.1192558892779365</v>
      </c>
      <c r="BH924">
        <v>0</v>
      </c>
      <c r="BI924">
        <v>0</v>
      </c>
      <c r="BJ924">
        <f>fun[[#This Row],[BsmtFullBath]]+(0.5*fun[[#This Row],[BsmtHalfBath]])</f>
        <v>0</v>
      </c>
      <c r="BK924">
        <v>2</v>
      </c>
      <c r="BL924">
        <v>0</v>
      </c>
      <c r="BM924">
        <f>fun[[#This Row],[HalfBath]]+fun[[#This Row],[TOTBaseBath]]+fun[[#This Row],[FullBath]]</f>
        <v>2</v>
      </c>
      <c r="BN924">
        <v>3</v>
      </c>
      <c r="BO924">
        <v>1</v>
      </c>
      <c r="BP924" t="s">
        <v>123</v>
      </c>
      <c r="BQ924">
        <f>IF(fun[[#This Row],[KitchenQual]]="Ex",5,IF(fun[[#This Row],[KitchenQual]]="Gd",4,IF(fun[[#This Row],[KitchenQual]]="TA",3,IF(fun[[#This Row],[KitchenQual]]="Fa",2,0))))</f>
        <v>4</v>
      </c>
      <c r="BR924">
        <v>6</v>
      </c>
      <c r="BS924" t="s">
        <v>133</v>
      </c>
      <c r="BT924">
        <v>1</v>
      </c>
      <c r="BU924" t="s">
        <v>123</v>
      </c>
      <c r="BV924">
        <f>IF(fun[[#This Row],[FireplaceQu]]="Ex",5,IF(fun[[#This Row],[FireplaceQu]]="Gd",4,IF(fun[[#This Row],[FireplaceQu]]="TA",3,IF(fun[[#This Row],[FireplaceQu]]="Fa",2,0))))</f>
        <v>4</v>
      </c>
      <c r="BW924" t="s">
        <v>134</v>
      </c>
      <c r="BX924">
        <v>2005</v>
      </c>
      <c r="BY924" t="s">
        <v>183</v>
      </c>
      <c r="BZ924">
        <v>2</v>
      </c>
      <c r="CA924">
        <v>397</v>
      </c>
      <c r="CB924" t="s">
        <v>124</v>
      </c>
      <c r="CC924">
        <f>IF(fun[[#This Row],[GarageQual]]="Ex",5,IF(fun[[#This Row],[GarageQual]]="Gd",4,IF(fun[[#This Row],[GarageQual]]="TA",3,IF(fun[[#This Row],[GarageQual]]="Fa",2,IF(fun[[#This Row],[GarageQual]]="Po",1,0)))))</f>
        <v>3</v>
      </c>
      <c r="CD924" t="s">
        <v>124</v>
      </c>
      <c r="CE924">
        <f>IF(fun[[#This Row],[GarageCond]]="Ex",5,IF(fun[[#This Row],[GarageCond]]="Gd",4,IF(fun[[#This Row],[GarageCond]]="TA",3,IF(fun[[#This Row],[GarageCond]]="Fa",2,IF(fun[[#This Row],[GarageCond]]="Po",1,0)))))</f>
        <v>3</v>
      </c>
      <c r="CF924" t="s">
        <v>131</v>
      </c>
      <c r="CG924">
        <v>100</v>
      </c>
      <c r="CH924">
        <v>0</v>
      </c>
      <c r="CI924">
        <v>0</v>
      </c>
      <c r="CJ924">
        <v>23</v>
      </c>
      <c r="CK924">
        <v>0</v>
      </c>
      <c r="CL924">
        <f>(0.5*fun[[#This Row],[WoodDeckSF]])+fun[[#This Row],[OpenPorchSF]]+(2*fun[[#This Row],[EnclosedPorch]])+(1.5*fun[[#This Row],[3SsnPorch]])+fun[[#This Row],[ScreenPorch]]</f>
        <v>84.5</v>
      </c>
      <c r="CM924">
        <v>0</v>
      </c>
      <c r="CN924" t="s">
        <v>109</v>
      </c>
      <c r="CO924">
        <f>IF(fun[[#This Row],[PoolQC]]="Ex",5,IF(fun[[#This Row],[PoolQC]]="Gd",4,IF(fun[[#This Row],[PoolQC]]="TA",3,IF(fun[[#This Row],[PoolQC]]="Fa",2,IF(fun[[#This Row],[PoolQC]]="Po",1,0)))))</f>
        <v>0</v>
      </c>
      <c r="CP924" t="s">
        <v>109</v>
      </c>
      <c r="CQ924" t="s">
        <v>109</v>
      </c>
      <c r="CR924">
        <v>0</v>
      </c>
      <c r="CS924">
        <v>10</v>
      </c>
      <c r="CT924">
        <v>2006</v>
      </c>
      <c r="CU924" t="s">
        <v>184</v>
      </c>
      <c r="CV924" t="s">
        <v>185</v>
      </c>
      <c r="CW924">
        <f>COUNTIF(fun[[#This Row],[Id]:[SaleCondition]],0)</f>
        <v>18</v>
      </c>
      <c r="CX924">
        <f>COUNTIF(fun[[#This Row],[Id]:[SaleCondition]],"NA")</f>
        <v>4</v>
      </c>
      <c r="CY924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924">
        <f>fun[NUM_ExCond]+fun[NUM_BsmtCond]+fun[NUM_GarCond]</f>
        <v>9</v>
      </c>
      <c r="DA9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9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924">
        <v>169990</v>
      </c>
    </row>
    <row r="925" spans="1:107" x14ac:dyDescent="0.25">
      <c r="A925">
        <v>924</v>
      </c>
      <c r="B925">
        <v>120</v>
      </c>
      <c r="C925" t="s">
        <v>107</v>
      </c>
      <c r="D925">
        <f>IF(fun[[#This Row],[MSZoning]]="RL",1,0)</f>
        <v>1</v>
      </c>
      <c r="E925">
        <f>IF(fun[[#This Row],[rl]]="RM",1,0)</f>
        <v>0</v>
      </c>
      <c r="F925">
        <f>IF(fun[[#This Row],[rm]]="RH",1,0)</f>
        <v>0</v>
      </c>
      <c r="G925">
        <f>IF(fun[[#This Row],[rh]]="C (all)",1,0)</f>
        <v>0</v>
      </c>
      <c r="H925">
        <v>50</v>
      </c>
      <c r="I925">
        <f>IF(fun[[#This Row],[LotFrontage]]="NA",0,fun[[#This Row],[LotFrontage]])</f>
        <v>50</v>
      </c>
      <c r="J925">
        <v>8012</v>
      </c>
      <c r="K925" t="s">
        <v>108</v>
      </c>
      <c r="L925" t="s">
        <v>109</v>
      </c>
      <c r="M925" t="s">
        <v>110</v>
      </c>
      <c r="N925" t="s">
        <v>111</v>
      </c>
      <c r="O925" t="s">
        <v>112</v>
      </c>
      <c r="P925" t="s">
        <v>113</v>
      </c>
      <c r="Q925" t="s">
        <v>114</v>
      </c>
      <c r="R925" t="s">
        <v>196</v>
      </c>
      <c r="S925" t="s">
        <v>116</v>
      </c>
      <c r="T925" t="s">
        <v>116</v>
      </c>
      <c r="U925" t="s">
        <v>205</v>
      </c>
      <c r="V925" t="s">
        <v>141</v>
      </c>
      <c r="W925">
        <v>6</v>
      </c>
      <c r="X925">
        <v>5</v>
      </c>
      <c r="Y925">
        <v>1993</v>
      </c>
      <c r="Z925">
        <v>1994</v>
      </c>
      <c r="AA925" t="s">
        <v>119</v>
      </c>
      <c r="AB925" t="s">
        <v>120</v>
      </c>
      <c r="AC925" t="s">
        <v>187</v>
      </c>
      <c r="AD925" t="s">
        <v>187</v>
      </c>
      <c r="AE925" t="s">
        <v>143</v>
      </c>
      <c r="AF925">
        <v>0</v>
      </c>
      <c r="AG925" t="s">
        <v>123</v>
      </c>
      <c r="AH925">
        <f>IF(fun[[#This Row],[ExterQual]]="Ex",5,IF(fun[[#This Row],[ExterQual]]="Gd",4,IF(fun[[#This Row],[ExterQual]]="TA",3,IF(fun[[#This Row],[ExterQual]]="Fa",2,1))))</f>
        <v>4</v>
      </c>
      <c r="AI925" t="s">
        <v>124</v>
      </c>
      <c r="AJ925">
        <f>IF(fun[[#This Row],[ExterCond]]="Ex",5,IF(fun[[#This Row],[ExterCond]]="Gd",4,IF(fun[[#This Row],[ExterCond]]="TA",3,IF(fun[[#This Row],[ExterCond]]="Fa",2,1))))</f>
        <v>3</v>
      </c>
      <c r="AK925" t="s">
        <v>125</v>
      </c>
      <c r="AL925" t="s">
        <v>123</v>
      </c>
      <c r="AM925">
        <f>IF(fun[[#This Row],[BsmtQual]]="Ex",5,IF(fun[[#This Row],[BsmtQual]]="Gd",4,IF(fun[[#This Row],[BsmtQual]]="TA",3,IF(fun[[#This Row],[BsmtQual]]="Fa",2,IF(fun[[#This Row],[BsmtQual]]="Po",1,0)))))</f>
        <v>4</v>
      </c>
      <c r="AN925" t="s">
        <v>124</v>
      </c>
      <c r="AO925">
        <f>IF(fun[[#This Row],[BsmtCond]]="Ex",5,IF(fun[[#This Row],[BsmtCond]]="Gd",4,IF(fun[[#This Row],[BsmtCond]]="TA",3,IF(fun[[#This Row],[BsmtCond]]="Fa",2,IF(fun[[#This Row],[BsmtCond]]="Po",1,0)))))</f>
        <v>3</v>
      </c>
      <c r="AP925" t="s">
        <v>126</v>
      </c>
      <c r="AQ925">
        <f>IF(fun[[#This Row],[BsmtExposure]]="Gd",3,IF(fun[[#This Row],[BsmtExposure]]="Av",2,IF(fun[[#This Row],[BsmtExposure]]="Mn",1,0)))</f>
        <v>0</v>
      </c>
      <c r="AR925" t="s">
        <v>198</v>
      </c>
      <c r="AS925">
        <v>165</v>
      </c>
      <c r="AT925" t="s">
        <v>127</v>
      </c>
      <c r="AU925">
        <v>841</v>
      </c>
      <c r="AV925">
        <v>598</v>
      </c>
      <c r="AW925">
        <v>1604</v>
      </c>
      <c r="AX925" t="s">
        <v>129</v>
      </c>
      <c r="AY925" t="s">
        <v>130</v>
      </c>
      <c r="AZ925">
        <f>IF(fun[[#This Row],[HeatingQC]]="Ex",5,IF(fun[[#This Row],[HeatingQC]]="Gd",4,IF(fun[[#This Row],[HeatingQC]]="TA",3,IF(fun[[#This Row],[HeatingQC]]="Fa",2,IF(fun[[#This Row],[HeatingQC]]="Po",1,0)))))</f>
        <v>5</v>
      </c>
      <c r="BA925" t="s">
        <v>131</v>
      </c>
      <c r="BB925" t="s">
        <v>132</v>
      </c>
      <c r="BC925">
        <v>1617</v>
      </c>
      <c r="BD925">
        <v>0</v>
      </c>
      <c r="BE925">
        <v>0</v>
      </c>
      <c r="BF925">
        <v>1617</v>
      </c>
      <c r="BG925">
        <f>LOG(fun[[#This Row],[GrLivArea]])</f>
        <v>3.2087100199064009</v>
      </c>
      <c r="BH925">
        <v>1</v>
      </c>
      <c r="BI925">
        <v>0</v>
      </c>
      <c r="BJ925">
        <f>fun[[#This Row],[BsmtFullBath]]+(0.5*fun[[#This Row],[BsmtHalfBath]])</f>
        <v>1</v>
      </c>
      <c r="BK925">
        <v>2</v>
      </c>
      <c r="BL925">
        <v>0</v>
      </c>
      <c r="BM925">
        <f>fun[[#This Row],[HalfBath]]+fun[[#This Row],[TOTBaseBath]]+fun[[#This Row],[FullBath]]</f>
        <v>3</v>
      </c>
      <c r="BN925">
        <v>2</v>
      </c>
      <c r="BO925">
        <v>1</v>
      </c>
      <c r="BP925" t="s">
        <v>123</v>
      </c>
      <c r="BQ925">
        <f>IF(fun[[#This Row],[KitchenQual]]="Ex",5,IF(fun[[#This Row],[KitchenQual]]="Gd",4,IF(fun[[#This Row],[KitchenQual]]="TA",3,IF(fun[[#This Row],[KitchenQual]]="Fa",2,0))))</f>
        <v>4</v>
      </c>
      <c r="BR925">
        <v>5</v>
      </c>
      <c r="BS925" t="s">
        <v>133</v>
      </c>
      <c r="BT925">
        <v>1</v>
      </c>
      <c r="BU925" t="s">
        <v>173</v>
      </c>
      <c r="BV925">
        <f>IF(fun[[#This Row],[FireplaceQu]]="Ex",5,IF(fun[[#This Row],[FireplaceQu]]="Gd",4,IF(fun[[#This Row],[FireplaceQu]]="TA",3,IF(fun[[#This Row],[FireplaceQu]]="Fa",2,0))))</f>
        <v>2</v>
      </c>
      <c r="BW925" t="s">
        <v>134</v>
      </c>
      <c r="BX925">
        <v>1993</v>
      </c>
      <c r="BY925" t="s">
        <v>135</v>
      </c>
      <c r="BZ925">
        <v>2</v>
      </c>
      <c r="CA925">
        <v>533</v>
      </c>
      <c r="CB925" t="s">
        <v>124</v>
      </c>
      <c r="CC925">
        <f>IF(fun[[#This Row],[GarageQual]]="Ex",5,IF(fun[[#This Row],[GarageQual]]="Gd",4,IF(fun[[#This Row],[GarageQual]]="TA",3,IF(fun[[#This Row],[GarageQual]]="Fa",2,IF(fun[[#This Row],[GarageQual]]="Po",1,0)))))</f>
        <v>3</v>
      </c>
      <c r="CD925" t="s">
        <v>124</v>
      </c>
      <c r="CE925">
        <f>IF(fun[[#This Row],[GarageCond]]="Ex",5,IF(fun[[#This Row],[GarageCond]]="Gd",4,IF(fun[[#This Row],[GarageCond]]="TA",3,IF(fun[[#This Row],[GarageCond]]="Fa",2,IF(fun[[#This Row],[GarageCond]]="Po",1,0)))))</f>
        <v>3</v>
      </c>
      <c r="CF925" t="s">
        <v>131</v>
      </c>
      <c r="CG925">
        <v>0</v>
      </c>
      <c r="CH925">
        <v>69</v>
      </c>
      <c r="CI925">
        <v>0</v>
      </c>
      <c r="CJ925">
        <v>0</v>
      </c>
      <c r="CK925">
        <v>0</v>
      </c>
      <c r="CL925">
        <f>(0.5*fun[[#This Row],[WoodDeckSF]])+fun[[#This Row],[OpenPorchSF]]+(2*fun[[#This Row],[EnclosedPorch]])+(1.5*fun[[#This Row],[3SsnPorch]])+fun[[#This Row],[ScreenPorch]]</f>
        <v>69</v>
      </c>
      <c r="CM925">
        <v>0</v>
      </c>
      <c r="CN925" t="s">
        <v>109</v>
      </c>
      <c r="CO925">
        <f>IF(fun[[#This Row],[PoolQC]]="Ex",5,IF(fun[[#This Row],[PoolQC]]="Gd",4,IF(fun[[#This Row],[PoolQC]]="TA",3,IF(fun[[#This Row],[PoolQC]]="Fa",2,IF(fun[[#This Row],[PoolQC]]="Po",1,0)))))</f>
        <v>0</v>
      </c>
      <c r="CP925" t="s">
        <v>109</v>
      </c>
      <c r="CQ925" t="s">
        <v>109</v>
      </c>
      <c r="CR925">
        <v>0</v>
      </c>
      <c r="CS925">
        <v>7</v>
      </c>
      <c r="CT925">
        <v>2008</v>
      </c>
      <c r="CU925" t="s">
        <v>136</v>
      </c>
      <c r="CV925" t="s">
        <v>137</v>
      </c>
      <c r="CW925">
        <f>COUNTIF(fun[[#This Row],[Id]:[SaleCondition]],0)</f>
        <v>16</v>
      </c>
      <c r="CX925">
        <f>COUNTIF(fun[[#This Row],[Id]:[SaleCondition]],"NA")</f>
        <v>4</v>
      </c>
      <c r="CY925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925">
        <f>fun[NUM_ExCond]+fun[NUM_BsmtCond]+fun[NUM_GarCond]</f>
        <v>9</v>
      </c>
      <c r="DA9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9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63.5</v>
      </c>
      <c r="DC925">
        <v>193000</v>
      </c>
    </row>
    <row r="926" spans="1:107" x14ac:dyDescent="0.25">
      <c r="A926">
        <v>925</v>
      </c>
      <c r="B926">
        <v>20</v>
      </c>
      <c r="C926" t="s">
        <v>107</v>
      </c>
      <c r="D926">
        <f>IF(fun[[#This Row],[MSZoning]]="RL",1,0)</f>
        <v>1</v>
      </c>
      <c r="E926">
        <f>IF(fun[[#This Row],[rl]]="RM",1,0)</f>
        <v>0</v>
      </c>
      <c r="F926">
        <f>IF(fun[[#This Row],[rm]]="RH",1,0)</f>
        <v>0</v>
      </c>
      <c r="G926">
        <f>IF(fun[[#This Row],[rh]]="C (all)",1,0)</f>
        <v>0</v>
      </c>
      <c r="H926">
        <v>79</v>
      </c>
      <c r="I926">
        <f>IF(fun[[#This Row],[LotFrontage]]="NA",0,fun[[#This Row],[LotFrontage]])</f>
        <v>79</v>
      </c>
      <c r="J926">
        <v>10240</v>
      </c>
      <c r="K926" t="s">
        <v>108</v>
      </c>
      <c r="L926" t="s">
        <v>109</v>
      </c>
      <c r="M926" t="s">
        <v>110</v>
      </c>
      <c r="N926" t="s">
        <v>111</v>
      </c>
      <c r="O926" t="s">
        <v>112</v>
      </c>
      <c r="P926" t="s">
        <v>113</v>
      </c>
      <c r="Q926" t="s">
        <v>114</v>
      </c>
      <c r="R926" t="s">
        <v>164</v>
      </c>
      <c r="S926" t="s">
        <v>116</v>
      </c>
      <c r="T926" t="s">
        <v>116</v>
      </c>
      <c r="U926" t="s">
        <v>117</v>
      </c>
      <c r="V926" t="s">
        <v>141</v>
      </c>
      <c r="W926">
        <v>6</v>
      </c>
      <c r="X926">
        <v>6</v>
      </c>
      <c r="Y926">
        <v>1980</v>
      </c>
      <c r="Z926">
        <v>1980</v>
      </c>
      <c r="AA926" t="s">
        <v>119</v>
      </c>
      <c r="AB926" t="s">
        <v>120</v>
      </c>
      <c r="AC926" t="s">
        <v>187</v>
      </c>
      <c r="AD926" t="s">
        <v>187</v>
      </c>
      <c r="AE926" t="s">
        <v>122</v>
      </c>
      <c r="AF926">
        <v>157</v>
      </c>
      <c r="AG926" t="s">
        <v>124</v>
      </c>
      <c r="AH926">
        <f>IF(fun[[#This Row],[ExterQual]]="Ex",5,IF(fun[[#This Row],[ExterQual]]="Gd",4,IF(fun[[#This Row],[ExterQual]]="TA",3,IF(fun[[#This Row],[ExterQual]]="Fa",2,1))))</f>
        <v>3</v>
      </c>
      <c r="AI926" t="s">
        <v>123</v>
      </c>
      <c r="AJ926">
        <f>IF(fun[[#This Row],[ExterCond]]="Ex",5,IF(fun[[#This Row],[ExterCond]]="Gd",4,IF(fun[[#This Row],[ExterCond]]="TA",3,IF(fun[[#This Row],[ExterCond]]="Fa",2,1))))</f>
        <v>4</v>
      </c>
      <c r="AK926" t="s">
        <v>144</v>
      </c>
      <c r="AL926" t="s">
        <v>123</v>
      </c>
      <c r="AM926">
        <f>IF(fun[[#This Row],[BsmtQual]]="Ex",5,IF(fun[[#This Row],[BsmtQual]]="Gd",4,IF(fun[[#This Row],[BsmtQual]]="TA",3,IF(fun[[#This Row],[BsmtQual]]="Fa",2,IF(fun[[#This Row],[BsmtQual]]="Po",1,0)))))</f>
        <v>4</v>
      </c>
      <c r="AN926" t="s">
        <v>124</v>
      </c>
      <c r="AO926">
        <f>IF(fun[[#This Row],[BsmtCond]]="Ex",5,IF(fun[[#This Row],[BsmtCond]]="Gd",4,IF(fun[[#This Row],[BsmtCond]]="TA",3,IF(fun[[#This Row],[BsmtCond]]="Fa",2,IF(fun[[#This Row],[BsmtCond]]="Po",1,0)))))</f>
        <v>3</v>
      </c>
      <c r="AP926" t="s">
        <v>126</v>
      </c>
      <c r="AQ926">
        <f>IF(fun[[#This Row],[BsmtExposure]]="Gd",3,IF(fun[[#This Row],[BsmtExposure]]="Av",2,IF(fun[[#This Row],[BsmtExposure]]="Mn",1,0)))</f>
        <v>0</v>
      </c>
      <c r="AR926" t="s">
        <v>167</v>
      </c>
      <c r="AS926">
        <v>625</v>
      </c>
      <c r="AT926" t="s">
        <v>198</v>
      </c>
      <c r="AU926">
        <v>1061</v>
      </c>
      <c r="AV926">
        <v>0</v>
      </c>
      <c r="AW926">
        <v>1686</v>
      </c>
      <c r="AX926" t="s">
        <v>129</v>
      </c>
      <c r="AY926" t="s">
        <v>124</v>
      </c>
      <c r="AZ926">
        <f>IF(fun[[#This Row],[HeatingQC]]="Ex",5,IF(fun[[#This Row],[HeatingQC]]="Gd",4,IF(fun[[#This Row],[HeatingQC]]="TA",3,IF(fun[[#This Row],[HeatingQC]]="Fa",2,IF(fun[[#This Row],[HeatingQC]]="Po",1,0)))))</f>
        <v>3</v>
      </c>
      <c r="BA926" t="s">
        <v>131</v>
      </c>
      <c r="BB926" t="s">
        <v>132</v>
      </c>
      <c r="BC926">
        <v>1686</v>
      </c>
      <c r="BD926">
        <v>0</v>
      </c>
      <c r="BE926">
        <v>0</v>
      </c>
      <c r="BF926">
        <v>1686</v>
      </c>
      <c r="BG926">
        <f>LOG(fun[[#This Row],[GrLivArea]])</f>
        <v>3.2268575702887237</v>
      </c>
      <c r="BH926">
        <v>1</v>
      </c>
      <c r="BI926">
        <v>0</v>
      </c>
      <c r="BJ926">
        <f>fun[[#This Row],[BsmtFullBath]]+(0.5*fun[[#This Row],[BsmtHalfBath]])</f>
        <v>1</v>
      </c>
      <c r="BK926">
        <v>2</v>
      </c>
      <c r="BL926">
        <v>0</v>
      </c>
      <c r="BM926">
        <f>fun[[#This Row],[HalfBath]]+fun[[#This Row],[TOTBaseBath]]+fun[[#This Row],[FullBath]]</f>
        <v>3</v>
      </c>
      <c r="BN926">
        <v>3</v>
      </c>
      <c r="BO926">
        <v>1</v>
      </c>
      <c r="BP926" t="s">
        <v>124</v>
      </c>
      <c r="BQ926">
        <f>IF(fun[[#This Row],[KitchenQual]]="Ex",5,IF(fun[[#This Row],[KitchenQual]]="Gd",4,IF(fun[[#This Row],[KitchenQual]]="TA",3,IF(fun[[#This Row],[KitchenQual]]="Fa",2,0))))</f>
        <v>3</v>
      </c>
      <c r="BR926">
        <v>7</v>
      </c>
      <c r="BS926" t="s">
        <v>133</v>
      </c>
      <c r="BT926">
        <v>1</v>
      </c>
      <c r="BU926" t="s">
        <v>124</v>
      </c>
      <c r="BV926">
        <f>IF(fun[[#This Row],[FireplaceQu]]="Ex",5,IF(fun[[#This Row],[FireplaceQu]]="Gd",4,IF(fun[[#This Row],[FireplaceQu]]="TA",3,IF(fun[[#This Row],[FireplaceQu]]="Fa",2,0))))</f>
        <v>3</v>
      </c>
      <c r="BW926" t="s">
        <v>134</v>
      </c>
      <c r="BX926">
        <v>1980</v>
      </c>
      <c r="BY926" t="s">
        <v>128</v>
      </c>
      <c r="BZ926">
        <v>2</v>
      </c>
      <c r="CA926">
        <v>612</v>
      </c>
      <c r="CB926" t="s">
        <v>124</v>
      </c>
      <c r="CC926">
        <f>IF(fun[[#This Row],[GarageQual]]="Ex",5,IF(fun[[#This Row],[GarageQual]]="Gd",4,IF(fun[[#This Row],[GarageQual]]="TA",3,IF(fun[[#This Row],[GarageQual]]="Fa",2,IF(fun[[#This Row],[GarageQual]]="Po",1,0)))))</f>
        <v>3</v>
      </c>
      <c r="CD926" t="s">
        <v>124</v>
      </c>
      <c r="CE926">
        <f>IF(fun[[#This Row],[GarageCond]]="Ex",5,IF(fun[[#This Row],[GarageCond]]="Gd",4,IF(fun[[#This Row],[GarageCond]]="TA",3,IF(fun[[#This Row],[GarageCond]]="Fa",2,IF(fun[[#This Row],[GarageCond]]="Po",1,0)))))</f>
        <v>3</v>
      </c>
      <c r="CF926" t="s">
        <v>131</v>
      </c>
      <c r="CG926">
        <v>384</v>
      </c>
      <c r="CH926">
        <v>131</v>
      </c>
      <c r="CI926">
        <v>0</v>
      </c>
      <c r="CJ926">
        <v>0</v>
      </c>
      <c r="CK926">
        <v>0</v>
      </c>
      <c r="CL926">
        <f>(0.5*fun[[#This Row],[WoodDeckSF]])+fun[[#This Row],[OpenPorchSF]]+(2*fun[[#This Row],[EnclosedPorch]])+(1.5*fun[[#This Row],[3SsnPorch]])+fun[[#This Row],[ScreenPorch]]</f>
        <v>323</v>
      </c>
      <c r="CM926">
        <v>0</v>
      </c>
      <c r="CN926" t="s">
        <v>109</v>
      </c>
      <c r="CO926">
        <f>IF(fun[[#This Row],[PoolQC]]="Ex",5,IF(fun[[#This Row],[PoolQC]]="Gd",4,IF(fun[[#This Row],[PoolQC]]="TA",3,IF(fun[[#This Row],[PoolQC]]="Fa",2,IF(fun[[#This Row],[PoolQC]]="Po",1,0)))))</f>
        <v>0</v>
      </c>
      <c r="CP926" t="s">
        <v>109</v>
      </c>
      <c r="CQ926" t="s">
        <v>109</v>
      </c>
      <c r="CR926">
        <v>0</v>
      </c>
      <c r="CS926">
        <v>5</v>
      </c>
      <c r="CT926">
        <v>2006</v>
      </c>
      <c r="CU926" t="s">
        <v>136</v>
      </c>
      <c r="CV926" t="s">
        <v>137</v>
      </c>
      <c r="CW926">
        <f>COUNTIF(fun[[#This Row],[Id]:[SaleCondition]],0)</f>
        <v>15</v>
      </c>
      <c r="CX926">
        <f>COUNTIF(fun[[#This Row],[Id]:[SaleCondition]],"NA")</f>
        <v>4</v>
      </c>
      <c r="CY92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926">
        <f>fun[NUM_ExCond]+fun[NUM_BsmtCond]+fun[NUM_GarCond]</f>
        <v>10</v>
      </c>
      <c r="DA9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9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926">
        <v>207500</v>
      </c>
    </row>
    <row r="927" spans="1:107" x14ac:dyDescent="0.25">
      <c r="A927">
        <v>926</v>
      </c>
      <c r="B927">
        <v>20</v>
      </c>
      <c r="C927" t="s">
        <v>107</v>
      </c>
      <c r="D927">
        <f>IF(fun[[#This Row],[MSZoning]]="RL",1,0)</f>
        <v>1</v>
      </c>
      <c r="E927">
        <f>IF(fun[[#This Row],[rl]]="RM",1,0)</f>
        <v>0</v>
      </c>
      <c r="F927">
        <f>IF(fun[[#This Row],[rm]]="RH",1,0)</f>
        <v>0</v>
      </c>
      <c r="G927">
        <f>IF(fun[[#This Row],[rh]]="C (all)",1,0)</f>
        <v>0</v>
      </c>
      <c r="H927" t="s">
        <v>109</v>
      </c>
      <c r="I927">
        <f>IF(fun[[#This Row],[LotFrontage]]="NA",0,fun[[#This Row],[LotFrontage]])</f>
        <v>0</v>
      </c>
      <c r="J927">
        <v>15611</v>
      </c>
      <c r="K927" t="s">
        <v>108</v>
      </c>
      <c r="L927" t="s">
        <v>109</v>
      </c>
      <c r="M927" t="s">
        <v>146</v>
      </c>
      <c r="N927" t="s">
        <v>111</v>
      </c>
      <c r="O927" t="s">
        <v>112</v>
      </c>
      <c r="P927" t="s">
        <v>148</v>
      </c>
      <c r="Q927" t="s">
        <v>114</v>
      </c>
      <c r="R927" t="s">
        <v>164</v>
      </c>
      <c r="S927" t="s">
        <v>116</v>
      </c>
      <c r="T927" t="s">
        <v>116</v>
      </c>
      <c r="U927" t="s">
        <v>117</v>
      </c>
      <c r="V927" t="s">
        <v>141</v>
      </c>
      <c r="W927">
        <v>5</v>
      </c>
      <c r="X927">
        <v>6</v>
      </c>
      <c r="Y927">
        <v>1977</v>
      </c>
      <c r="Z927">
        <v>1977</v>
      </c>
      <c r="AA927" t="s">
        <v>119</v>
      </c>
      <c r="AB927" t="s">
        <v>120</v>
      </c>
      <c r="AC927" t="s">
        <v>121</v>
      </c>
      <c r="AD927" t="s">
        <v>121</v>
      </c>
      <c r="AE927" t="s">
        <v>143</v>
      </c>
      <c r="AF927">
        <v>0</v>
      </c>
      <c r="AG927" t="s">
        <v>124</v>
      </c>
      <c r="AH927">
        <f>IF(fun[[#This Row],[ExterQual]]="Ex",5,IF(fun[[#This Row],[ExterQual]]="Gd",4,IF(fun[[#This Row],[ExterQual]]="TA",3,IF(fun[[#This Row],[ExterQual]]="Fa",2,1))))</f>
        <v>3</v>
      </c>
      <c r="AI927" t="s">
        <v>124</v>
      </c>
      <c r="AJ927">
        <f>IF(fun[[#This Row],[ExterCond]]="Ex",5,IF(fun[[#This Row],[ExterCond]]="Gd",4,IF(fun[[#This Row],[ExterCond]]="TA",3,IF(fun[[#This Row],[ExterCond]]="Fa",2,1))))</f>
        <v>3</v>
      </c>
      <c r="AK927" t="s">
        <v>125</v>
      </c>
      <c r="AL927" t="s">
        <v>123</v>
      </c>
      <c r="AM927">
        <f>IF(fun[[#This Row],[BsmtQual]]="Ex",5,IF(fun[[#This Row],[BsmtQual]]="Gd",4,IF(fun[[#This Row],[BsmtQual]]="TA",3,IF(fun[[#This Row],[BsmtQual]]="Fa",2,IF(fun[[#This Row],[BsmtQual]]="Po",1,0)))))</f>
        <v>4</v>
      </c>
      <c r="AN927" t="s">
        <v>124</v>
      </c>
      <c r="AO927">
        <f>IF(fun[[#This Row],[BsmtCond]]="Ex",5,IF(fun[[#This Row],[BsmtCond]]="Gd",4,IF(fun[[#This Row],[BsmtCond]]="TA",3,IF(fun[[#This Row],[BsmtCond]]="Fa",2,IF(fun[[#This Row],[BsmtCond]]="Po",1,0)))))</f>
        <v>3</v>
      </c>
      <c r="AP927" t="s">
        <v>156</v>
      </c>
      <c r="AQ927">
        <f>IF(fun[[#This Row],[BsmtExposure]]="Gd",3,IF(fun[[#This Row],[BsmtExposure]]="Av",2,IF(fun[[#This Row],[BsmtExposure]]="Mn",1,0)))</f>
        <v>2</v>
      </c>
      <c r="AR927" t="s">
        <v>145</v>
      </c>
      <c r="AS927">
        <v>767</v>
      </c>
      <c r="AT927" t="s">
        <v>198</v>
      </c>
      <c r="AU927">
        <v>93</v>
      </c>
      <c r="AV927">
        <v>266</v>
      </c>
      <c r="AW927">
        <v>1126</v>
      </c>
      <c r="AX927" t="s">
        <v>129</v>
      </c>
      <c r="AY927" t="s">
        <v>124</v>
      </c>
      <c r="AZ927">
        <f>IF(fun[[#This Row],[HeatingQC]]="Ex",5,IF(fun[[#This Row],[HeatingQC]]="Gd",4,IF(fun[[#This Row],[HeatingQC]]="TA",3,IF(fun[[#This Row],[HeatingQC]]="Fa",2,IF(fun[[#This Row],[HeatingQC]]="Po",1,0)))))</f>
        <v>3</v>
      </c>
      <c r="BA927" t="s">
        <v>131</v>
      </c>
      <c r="BB927" t="s">
        <v>132</v>
      </c>
      <c r="BC927">
        <v>1126</v>
      </c>
      <c r="BD927">
        <v>0</v>
      </c>
      <c r="BE927">
        <v>0</v>
      </c>
      <c r="BF927">
        <v>1126</v>
      </c>
      <c r="BG927">
        <f>LOG(fun[[#This Row],[GrLivArea]])</f>
        <v>3.0515383905153275</v>
      </c>
      <c r="BH927">
        <v>0</v>
      </c>
      <c r="BI927">
        <v>1</v>
      </c>
      <c r="BJ927">
        <f>fun[[#This Row],[BsmtFullBath]]+(0.5*fun[[#This Row],[BsmtHalfBath]])</f>
        <v>0.5</v>
      </c>
      <c r="BK927">
        <v>2</v>
      </c>
      <c r="BL927">
        <v>0</v>
      </c>
      <c r="BM927">
        <f>fun[[#This Row],[HalfBath]]+fun[[#This Row],[TOTBaseBath]]+fun[[#This Row],[FullBath]]</f>
        <v>2.5</v>
      </c>
      <c r="BN927">
        <v>3</v>
      </c>
      <c r="BO927">
        <v>1</v>
      </c>
      <c r="BP927" t="s">
        <v>130</v>
      </c>
      <c r="BQ927">
        <f>IF(fun[[#This Row],[KitchenQual]]="Ex",5,IF(fun[[#This Row],[KitchenQual]]="Gd",4,IF(fun[[#This Row],[KitchenQual]]="TA",3,IF(fun[[#This Row],[KitchenQual]]="Fa",2,0))))</f>
        <v>5</v>
      </c>
      <c r="BR927">
        <v>6</v>
      </c>
      <c r="BS927" t="s">
        <v>133</v>
      </c>
      <c r="BT927">
        <v>0</v>
      </c>
      <c r="BU927" t="s">
        <v>109</v>
      </c>
      <c r="BV927">
        <f>IF(fun[[#This Row],[FireplaceQu]]="Ex",5,IF(fun[[#This Row],[FireplaceQu]]="Gd",4,IF(fun[[#This Row],[FireplaceQu]]="TA",3,IF(fun[[#This Row],[FireplaceQu]]="Fa",2,0))))</f>
        <v>0</v>
      </c>
      <c r="BW927" t="s">
        <v>134</v>
      </c>
      <c r="BX927">
        <v>1977</v>
      </c>
      <c r="BY927" t="s">
        <v>135</v>
      </c>
      <c r="BZ927">
        <v>2</v>
      </c>
      <c r="CA927">
        <v>540</v>
      </c>
      <c r="CB927" t="s">
        <v>124</v>
      </c>
      <c r="CC927">
        <f>IF(fun[[#This Row],[GarageQual]]="Ex",5,IF(fun[[#This Row],[GarageQual]]="Gd",4,IF(fun[[#This Row],[GarageQual]]="TA",3,IF(fun[[#This Row],[GarageQual]]="Fa",2,IF(fun[[#This Row],[GarageQual]]="Po",1,0)))))</f>
        <v>3</v>
      </c>
      <c r="CD927" t="s">
        <v>124</v>
      </c>
      <c r="CE927">
        <f>IF(fun[[#This Row],[GarageCond]]="Ex",5,IF(fun[[#This Row],[GarageCond]]="Gd",4,IF(fun[[#This Row],[GarageCond]]="TA",3,IF(fun[[#This Row],[GarageCond]]="Fa",2,IF(fun[[#This Row],[GarageCond]]="Po",1,0)))))</f>
        <v>3</v>
      </c>
      <c r="CF927" t="s">
        <v>131</v>
      </c>
      <c r="CG927">
        <v>180</v>
      </c>
      <c r="CH927">
        <v>0</v>
      </c>
      <c r="CI927">
        <v>0</v>
      </c>
      <c r="CJ927">
        <v>0</v>
      </c>
      <c r="CK927">
        <v>0</v>
      </c>
      <c r="CL927">
        <f>(0.5*fun[[#This Row],[WoodDeckSF]])+fun[[#This Row],[OpenPorchSF]]+(2*fun[[#This Row],[EnclosedPorch]])+(1.5*fun[[#This Row],[3SsnPorch]])+fun[[#This Row],[ScreenPorch]]</f>
        <v>90</v>
      </c>
      <c r="CM927">
        <v>0</v>
      </c>
      <c r="CN927" t="s">
        <v>109</v>
      </c>
      <c r="CO927">
        <f>IF(fun[[#This Row],[PoolQC]]="Ex",5,IF(fun[[#This Row],[PoolQC]]="Gd",4,IF(fun[[#This Row],[PoolQC]]="TA",3,IF(fun[[#This Row],[PoolQC]]="Fa",2,IF(fun[[#This Row],[PoolQC]]="Po",1,0)))))</f>
        <v>0</v>
      </c>
      <c r="CP927" t="s">
        <v>109</v>
      </c>
      <c r="CQ927" t="s">
        <v>109</v>
      </c>
      <c r="CR927">
        <v>0</v>
      </c>
      <c r="CS927">
        <v>3</v>
      </c>
      <c r="CT927">
        <v>2008</v>
      </c>
      <c r="CU927" t="s">
        <v>136</v>
      </c>
      <c r="CV927" t="s">
        <v>154</v>
      </c>
      <c r="CW927">
        <f>COUNTIF(fun[[#This Row],[Id]:[SaleCondition]],0)</f>
        <v>18</v>
      </c>
      <c r="CX927">
        <f>COUNTIF(fun[[#This Row],[Id]:[SaleCondition]],"NA")</f>
        <v>6</v>
      </c>
      <c r="CY927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927">
        <f>fun[NUM_ExCond]+fun[NUM_BsmtCond]+fun[NUM_GarCond]</f>
        <v>9</v>
      </c>
      <c r="DA9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9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</v>
      </c>
      <c r="DC927">
        <v>175000</v>
      </c>
    </row>
    <row r="928" spans="1:107" x14ac:dyDescent="0.25">
      <c r="A928">
        <v>927</v>
      </c>
      <c r="B928">
        <v>60</v>
      </c>
      <c r="C928" t="s">
        <v>107</v>
      </c>
      <c r="D928">
        <f>IF(fun[[#This Row],[MSZoning]]="RL",1,0)</f>
        <v>1</v>
      </c>
      <c r="E928">
        <f>IF(fun[[#This Row],[rl]]="RM",1,0)</f>
        <v>0</v>
      </c>
      <c r="F928">
        <f>IF(fun[[#This Row],[rm]]="RH",1,0)</f>
        <v>0</v>
      </c>
      <c r="G928">
        <f>IF(fun[[#This Row],[rh]]="C (all)",1,0)</f>
        <v>0</v>
      </c>
      <c r="H928">
        <v>93</v>
      </c>
      <c r="I928">
        <f>IF(fun[[#This Row],[LotFrontage]]="NA",0,fun[[#This Row],[LotFrontage]])</f>
        <v>93</v>
      </c>
      <c r="J928">
        <v>11999</v>
      </c>
      <c r="K928" t="s">
        <v>108</v>
      </c>
      <c r="L928" t="s">
        <v>109</v>
      </c>
      <c r="M928" t="s">
        <v>110</v>
      </c>
      <c r="N928" t="s">
        <v>111</v>
      </c>
      <c r="O928" t="s">
        <v>112</v>
      </c>
      <c r="P928" t="s">
        <v>113</v>
      </c>
      <c r="Q928" t="s">
        <v>114</v>
      </c>
      <c r="R928" t="s">
        <v>180</v>
      </c>
      <c r="S928" t="s">
        <v>116</v>
      </c>
      <c r="T928" t="s">
        <v>116</v>
      </c>
      <c r="U928" t="s">
        <v>117</v>
      </c>
      <c r="V928" t="s">
        <v>118</v>
      </c>
      <c r="W928">
        <v>8</v>
      </c>
      <c r="X928">
        <v>5</v>
      </c>
      <c r="Y928">
        <v>2003</v>
      </c>
      <c r="Z928">
        <v>2004</v>
      </c>
      <c r="AA928" t="s">
        <v>178</v>
      </c>
      <c r="AB928" t="s">
        <v>120</v>
      </c>
      <c r="AC928" t="s">
        <v>121</v>
      </c>
      <c r="AD928" t="s">
        <v>121</v>
      </c>
      <c r="AE928" t="s">
        <v>122</v>
      </c>
      <c r="AF928">
        <v>340</v>
      </c>
      <c r="AG928" t="s">
        <v>123</v>
      </c>
      <c r="AH928">
        <f>IF(fun[[#This Row],[ExterQual]]="Ex",5,IF(fun[[#This Row],[ExterQual]]="Gd",4,IF(fun[[#This Row],[ExterQual]]="TA",3,IF(fun[[#This Row],[ExterQual]]="Fa",2,1))))</f>
        <v>4</v>
      </c>
      <c r="AI928" t="s">
        <v>124</v>
      </c>
      <c r="AJ928">
        <f>IF(fun[[#This Row],[ExterCond]]="Ex",5,IF(fun[[#This Row],[ExterCond]]="Gd",4,IF(fun[[#This Row],[ExterCond]]="TA",3,IF(fun[[#This Row],[ExterCond]]="Fa",2,1))))</f>
        <v>3</v>
      </c>
      <c r="AK928" t="s">
        <v>125</v>
      </c>
      <c r="AL928" t="s">
        <v>123</v>
      </c>
      <c r="AM928">
        <f>IF(fun[[#This Row],[BsmtQual]]="Ex",5,IF(fun[[#This Row],[BsmtQual]]="Gd",4,IF(fun[[#This Row],[BsmtQual]]="TA",3,IF(fun[[#This Row],[BsmtQual]]="Fa",2,IF(fun[[#This Row],[BsmtQual]]="Po",1,0)))))</f>
        <v>4</v>
      </c>
      <c r="AN928" t="s">
        <v>124</v>
      </c>
      <c r="AO928">
        <f>IF(fun[[#This Row],[BsmtCond]]="Ex",5,IF(fun[[#This Row],[BsmtCond]]="Gd",4,IF(fun[[#This Row],[BsmtCond]]="TA",3,IF(fun[[#This Row],[BsmtCond]]="Fa",2,IF(fun[[#This Row],[BsmtCond]]="Po",1,0)))))</f>
        <v>3</v>
      </c>
      <c r="AP928" t="s">
        <v>126</v>
      </c>
      <c r="AQ928">
        <f>IF(fun[[#This Row],[BsmtExposure]]="Gd",3,IF(fun[[#This Row],[BsmtExposure]]="Av",2,IF(fun[[#This Row],[BsmtExposure]]="Mn",1,0)))</f>
        <v>0</v>
      </c>
      <c r="AR928" t="s">
        <v>128</v>
      </c>
      <c r="AS928">
        <v>0</v>
      </c>
      <c r="AT928" t="s">
        <v>128</v>
      </c>
      <c r="AU928">
        <v>0</v>
      </c>
      <c r="AV928">
        <v>1181</v>
      </c>
      <c r="AW928">
        <v>1181</v>
      </c>
      <c r="AX928" t="s">
        <v>129</v>
      </c>
      <c r="AY928" t="s">
        <v>130</v>
      </c>
      <c r="AZ928">
        <f>IF(fun[[#This Row],[HeatingQC]]="Ex",5,IF(fun[[#This Row],[HeatingQC]]="Gd",4,IF(fun[[#This Row],[HeatingQC]]="TA",3,IF(fun[[#This Row],[HeatingQC]]="Fa",2,IF(fun[[#This Row],[HeatingQC]]="Po",1,0)))))</f>
        <v>5</v>
      </c>
      <c r="BA928" t="s">
        <v>131</v>
      </c>
      <c r="BB928" t="s">
        <v>132</v>
      </c>
      <c r="BC928">
        <v>1234</v>
      </c>
      <c r="BD928">
        <v>1140</v>
      </c>
      <c r="BE928">
        <v>0</v>
      </c>
      <c r="BF928">
        <v>2374</v>
      </c>
      <c r="BG928">
        <f>LOG(fun[[#This Row],[GrLivArea]])</f>
        <v>3.3754807146185724</v>
      </c>
      <c r="BH928">
        <v>0</v>
      </c>
      <c r="BI928">
        <v>0</v>
      </c>
      <c r="BJ928">
        <f>fun[[#This Row],[BsmtFullBath]]+(0.5*fun[[#This Row],[BsmtHalfBath]])</f>
        <v>0</v>
      </c>
      <c r="BK928">
        <v>2</v>
      </c>
      <c r="BL928">
        <v>1</v>
      </c>
      <c r="BM928">
        <f>fun[[#This Row],[HalfBath]]+fun[[#This Row],[TOTBaseBath]]+fun[[#This Row],[FullBath]]</f>
        <v>3</v>
      </c>
      <c r="BN928">
        <v>4</v>
      </c>
      <c r="BO928">
        <v>1</v>
      </c>
      <c r="BP928" t="s">
        <v>130</v>
      </c>
      <c r="BQ928">
        <f>IF(fun[[#This Row],[KitchenQual]]="Ex",5,IF(fun[[#This Row],[KitchenQual]]="Gd",4,IF(fun[[#This Row],[KitchenQual]]="TA",3,IF(fun[[#This Row],[KitchenQual]]="Fa",2,0))))</f>
        <v>5</v>
      </c>
      <c r="BR928">
        <v>10</v>
      </c>
      <c r="BS928" t="s">
        <v>133</v>
      </c>
      <c r="BT928">
        <v>1</v>
      </c>
      <c r="BU928" t="s">
        <v>123</v>
      </c>
      <c r="BV928">
        <f>IF(fun[[#This Row],[FireplaceQu]]="Ex",5,IF(fun[[#This Row],[FireplaceQu]]="Gd",4,IF(fun[[#This Row],[FireplaceQu]]="TA",3,IF(fun[[#This Row],[FireplaceQu]]="Fa",2,0))))</f>
        <v>4</v>
      </c>
      <c r="BW928" t="s">
        <v>182</v>
      </c>
      <c r="BX928">
        <v>2003</v>
      </c>
      <c r="BY928" t="s">
        <v>183</v>
      </c>
      <c r="BZ928">
        <v>3</v>
      </c>
      <c r="CA928">
        <v>656</v>
      </c>
      <c r="CB928" t="s">
        <v>124</v>
      </c>
      <c r="CC928">
        <f>IF(fun[[#This Row],[GarageQual]]="Ex",5,IF(fun[[#This Row],[GarageQual]]="Gd",4,IF(fun[[#This Row],[GarageQual]]="TA",3,IF(fun[[#This Row],[GarageQual]]="Fa",2,IF(fun[[#This Row],[GarageQual]]="Po",1,0)))))</f>
        <v>3</v>
      </c>
      <c r="CD928" t="s">
        <v>124</v>
      </c>
      <c r="CE928">
        <f>IF(fun[[#This Row],[GarageCond]]="Ex",5,IF(fun[[#This Row],[GarageCond]]="Gd",4,IF(fun[[#This Row],[GarageCond]]="TA",3,IF(fun[[#This Row],[GarageCond]]="Fa",2,IF(fun[[#This Row],[GarageCond]]="Po",1,0)))))</f>
        <v>3</v>
      </c>
      <c r="CF928" t="s">
        <v>131</v>
      </c>
      <c r="CG928">
        <v>104</v>
      </c>
      <c r="CH928">
        <v>100</v>
      </c>
      <c r="CI928">
        <v>0</v>
      </c>
      <c r="CJ928">
        <v>0</v>
      </c>
      <c r="CK928">
        <v>0</v>
      </c>
      <c r="CL928">
        <f>(0.5*fun[[#This Row],[WoodDeckSF]])+fun[[#This Row],[OpenPorchSF]]+(2*fun[[#This Row],[EnclosedPorch]])+(1.5*fun[[#This Row],[3SsnPorch]])+fun[[#This Row],[ScreenPorch]]</f>
        <v>152</v>
      </c>
      <c r="CM928">
        <v>0</v>
      </c>
      <c r="CN928" t="s">
        <v>109</v>
      </c>
      <c r="CO928">
        <f>IF(fun[[#This Row],[PoolQC]]="Ex",5,IF(fun[[#This Row],[PoolQC]]="Gd",4,IF(fun[[#This Row],[PoolQC]]="TA",3,IF(fun[[#This Row],[PoolQC]]="Fa",2,IF(fun[[#This Row],[PoolQC]]="Po",1,0)))))</f>
        <v>0</v>
      </c>
      <c r="CP928" t="s">
        <v>109</v>
      </c>
      <c r="CQ928" t="s">
        <v>109</v>
      </c>
      <c r="CR928">
        <v>0</v>
      </c>
      <c r="CS928">
        <v>5</v>
      </c>
      <c r="CT928">
        <v>2007</v>
      </c>
      <c r="CU928" t="s">
        <v>136</v>
      </c>
      <c r="CV928" t="s">
        <v>137</v>
      </c>
      <c r="CW928">
        <f>COUNTIF(fun[[#This Row],[Id]:[SaleCondition]],0)</f>
        <v>16</v>
      </c>
      <c r="CX928">
        <f>COUNTIF(fun[[#This Row],[Id]:[SaleCondition]],"NA")</f>
        <v>4</v>
      </c>
      <c r="CY928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928">
        <f>fun[NUM_ExCond]+fun[NUM_BsmtCond]+fun[NUM_GarCond]</f>
        <v>9</v>
      </c>
      <c r="DA9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9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80.75</v>
      </c>
      <c r="DC928">
        <v>285000</v>
      </c>
    </row>
    <row r="929" spans="1:107" x14ac:dyDescent="0.25">
      <c r="A929">
        <v>928</v>
      </c>
      <c r="B929">
        <v>60</v>
      </c>
      <c r="C929" t="s">
        <v>107</v>
      </c>
      <c r="D929">
        <f>IF(fun[[#This Row],[MSZoning]]="RL",1,0)</f>
        <v>1</v>
      </c>
      <c r="E929">
        <f>IF(fun[[#This Row],[rl]]="RM",1,0)</f>
        <v>0</v>
      </c>
      <c r="F929">
        <f>IF(fun[[#This Row],[rm]]="RH",1,0)</f>
        <v>0</v>
      </c>
      <c r="G929">
        <f>IF(fun[[#This Row],[rh]]="C (all)",1,0)</f>
        <v>0</v>
      </c>
      <c r="H929" t="s">
        <v>109</v>
      </c>
      <c r="I929">
        <f>IF(fun[[#This Row],[LotFrontage]]="NA",0,fun[[#This Row],[LotFrontage]])</f>
        <v>0</v>
      </c>
      <c r="J929">
        <v>9900</v>
      </c>
      <c r="K929" t="s">
        <v>108</v>
      </c>
      <c r="L929" t="s">
        <v>109</v>
      </c>
      <c r="M929" t="s">
        <v>110</v>
      </c>
      <c r="N929" t="s">
        <v>111</v>
      </c>
      <c r="O929" t="s">
        <v>112</v>
      </c>
      <c r="P929" t="s">
        <v>113</v>
      </c>
      <c r="Q929" t="s">
        <v>114</v>
      </c>
      <c r="R929" t="s">
        <v>164</v>
      </c>
      <c r="S929" t="s">
        <v>140</v>
      </c>
      <c r="T929" t="s">
        <v>116</v>
      </c>
      <c r="U929" t="s">
        <v>117</v>
      </c>
      <c r="V929" t="s">
        <v>118</v>
      </c>
      <c r="W929">
        <v>7</v>
      </c>
      <c r="X929">
        <v>5</v>
      </c>
      <c r="Y929">
        <v>1968</v>
      </c>
      <c r="Z929">
        <v>1968</v>
      </c>
      <c r="AA929" t="s">
        <v>119</v>
      </c>
      <c r="AB929" t="s">
        <v>120</v>
      </c>
      <c r="AC929" t="s">
        <v>142</v>
      </c>
      <c r="AD929" t="s">
        <v>142</v>
      </c>
      <c r="AE929" t="s">
        <v>122</v>
      </c>
      <c r="AF929">
        <v>342</v>
      </c>
      <c r="AG929" t="s">
        <v>124</v>
      </c>
      <c r="AH929">
        <f>IF(fun[[#This Row],[ExterQual]]="Ex",5,IF(fun[[#This Row],[ExterQual]]="Gd",4,IF(fun[[#This Row],[ExterQual]]="TA",3,IF(fun[[#This Row],[ExterQual]]="Fa",2,1))))</f>
        <v>3</v>
      </c>
      <c r="AI929" t="s">
        <v>124</v>
      </c>
      <c r="AJ929">
        <f>IF(fun[[#This Row],[ExterCond]]="Ex",5,IF(fun[[#This Row],[ExterCond]]="Gd",4,IF(fun[[#This Row],[ExterCond]]="TA",3,IF(fun[[#This Row],[ExterCond]]="Fa",2,1))))</f>
        <v>3</v>
      </c>
      <c r="AK929" t="s">
        <v>144</v>
      </c>
      <c r="AL929" t="s">
        <v>124</v>
      </c>
      <c r="AM929">
        <f>IF(fun[[#This Row],[BsmtQual]]="Ex",5,IF(fun[[#This Row],[BsmtQual]]="Gd",4,IF(fun[[#This Row],[BsmtQual]]="TA",3,IF(fun[[#This Row],[BsmtQual]]="Fa",2,IF(fun[[#This Row],[BsmtQual]]="Po",1,0)))))</f>
        <v>3</v>
      </c>
      <c r="AN929" t="s">
        <v>124</v>
      </c>
      <c r="AO929">
        <f>IF(fun[[#This Row],[BsmtCond]]="Ex",5,IF(fun[[#This Row],[BsmtCond]]="Gd",4,IF(fun[[#This Row],[BsmtCond]]="TA",3,IF(fun[[#This Row],[BsmtCond]]="Fa",2,IF(fun[[#This Row],[BsmtCond]]="Po",1,0)))))</f>
        <v>3</v>
      </c>
      <c r="AP929" t="s">
        <v>126</v>
      </c>
      <c r="AQ929">
        <f>IF(fun[[#This Row],[BsmtExposure]]="Gd",3,IF(fun[[#This Row],[BsmtExposure]]="Av",2,IF(fun[[#This Row],[BsmtExposure]]="Mn",1,0)))</f>
        <v>0</v>
      </c>
      <c r="AR929" t="s">
        <v>167</v>
      </c>
      <c r="AS929">
        <v>552</v>
      </c>
      <c r="AT929" t="s">
        <v>128</v>
      </c>
      <c r="AU929">
        <v>0</v>
      </c>
      <c r="AV929">
        <v>280</v>
      </c>
      <c r="AW929">
        <v>832</v>
      </c>
      <c r="AX929" t="s">
        <v>129</v>
      </c>
      <c r="AY929" t="s">
        <v>123</v>
      </c>
      <c r="AZ929">
        <f>IF(fun[[#This Row],[HeatingQC]]="Ex",5,IF(fun[[#This Row],[HeatingQC]]="Gd",4,IF(fun[[#This Row],[HeatingQC]]="TA",3,IF(fun[[#This Row],[HeatingQC]]="Fa",2,IF(fun[[#This Row],[HeatingQC]]="Po",1,0)))))</f>
        <v>4</v>
      </c>
      <c r="BA929" t="s">
        <v>131</v>
      </c>
      <c r="BB929" t="s">
        <v>132</v>
      </c>
      <c r="BC929">
        <v>1098</v>
      </c>
      <c r="BD929">
        <v>880</v>
      </c>
      <c r="BE929">
        <v>0</v>
      </c>
      <c r="BF929">
        <v>1978</v>
      </c>
      <c r="BG929">
        <f>LOG(fun[[#This Row],[GrLivArea]])</f>
        <v>3.2962262872611605</v>
      </c>
      <c r="BH929">
        <v>0</v>
      </c>
      <c r="BI929">
        <v>0</v>
      </c>
      <c r="BJ929">
        <f>fun[[#This Row],[BsmtFullBath]]+(0.5*fun[[#This Row],[BsmtHalfBath]])</f>
        <v>0</v>
      </c>
      <c r="BK929">
        <v>2</v>
      </c>
      <c r="BL929">
        <v>1</v>
      </c>
      <c r="BM929">
        <f>fun[[#This Row],[HalfBath]]+fun[[#This Row],[TOTBaseBath]]+fun[[#This Row],[FullBath]]</f>
        <v>3</v>
      </c>
      <c r="BN929">
        <v>4</v>
      </c>
      <c r="BO929">
        <v>1</v>
      </c>
      <c r="BP929" t="s">
        <v>124</v>
      </c>
      <c r="BQ929">
        <f>IF(fun[[#This Row],[KitchenQual]]="Ex",5,IF(fun[[#This Row],[KitchenQual]]="Gd",4,IF(fun[[#This Row],[KitchenQual]]="TA",3,IF(fun[[#This Row],[KitchenQual]]="Fa",2,0))))</f>
        <v>3</v>
      </c>
      <c r="BR929">
        <v>9</v>
      </c>
      <c r="BS929" t="s">
        <v>133</v>
      </c>
      <c r="BT929">
        <v>1</v>
      </c>
      <c r="BU929" t="s">
        <v>123</v>
      </c>
      <c r="BV929">
        <f>IF(fun[[#This Row],[FireplaceQu]]="Ex",5,IF(fun[[#This Row],[FireplaceQu]]="Gd",4,IF(fun[[#This Row],[FireplaceQu]]="TA",3,IF(fun[[#This Row],[FireplaceQu]]="Fa",2,0))))</f>
        <v>4</v>
      </c>
      <c r="BW929" t="s">
        <v>134</v>
      </c>
      <c r="BX929">
        <v>1968</v>
      </c>
      <c r="BY929" t="s">
        <v>135</v>
      </c>
      <c r="BZ929">
        <v>2</v>
      </c>
      <c r="CA929">
        <v>486</v>
      </c>
      <c r="CB929" t="s">
        <v>124</v>
      </c>
      <c r="CC929">
        <f>IF(fun[[#This Row],[GarageQual]]="Ex",5,IF(fun[[#This Row],[GarageQual]]="Gd",4,IF(fun[[#This Row],[GarageQual]]="TA",3,IF(fun[[#This Row],[GarageQual]]="Fa",2,IF(fun[[#This Row],[GarageQual]]="Po",1,0)))))</f>
        <v>3</v>
      </c>
      <c r="CD929" t="s">
        <v>124</v>
      </c>
      <c r="CE929">
        <f>IF(fun[[#This Row],[GarageCond]]="Ex",5,IF(fun[[#This Row],[GarageCond]]="Gd",4,IF(fun[[#This Row],[GarageCond]]="TA",3,IF(fun[[#This Row],[GarageCond]]="Fa",2,IF(fun[[#This Row],[GarageCond]]="Po",1,0)))))</f>
        <v>3</v>
      </c>
      <c r="CF929" t="s">
        <v>131</v>
      </c>
      <c r="CG929">
        <v>0</v>
      </c>
      <c r="CH929">
        <v>43</v>
      </c>
      <c r="CI929">
        <v>0</v>
      </c>
      <c r="CJ929">
        <v>0</v>
      </c>
      <c r="CK929">
        <v>0</v>
      </c>
      <c r="CL929">
        <f>(0.5*fun[[#This Row],[WoodDeckSF]])+fun[[#This Row],[OpenPorchSF]]+(2*fun[[#This Row],[EnclosedPorch]])+(1.5*fun[[#This Row],[3SsnPorch]])+fun[[#This Row],[ScreenPorch]]</f>
        <v>43</v>
      </c>
      <c r="CM929">
        <v>0</v>
      </c>
      <c r="CN929" t="s">
        <v>109</v>
      </c>
      <c r="CO929">
        <f>IF(fun[[#This Row],[PoolQC]]="Ex",5,IF(fun[[#This Row],[PoolQC]]="Gd",4,IF(fun[[#This Row],[PoolQC]]="TA",3,IF(fun[[#This Row],[PoolQC]]="Fa",2,IF(fun[[#This Row],[PoolQC]]="Po",1,0)))))</f>
        <v>0</v>
      </c>
      <c r="CP929" t="s">
        <v>191</v>
      </c>
      <c r="CQ929" t="s">
        <v>109</v>
      </c>
      <c r="CR929">
        <v>0</v>
      </c>
      <c r="CS929">
        <v>4</v>
      </c>
      <c r="CT929">
        <v>2008</v>
      </c>
      <c r="CU929" t="s">
        <v>136</v>
      </c>
      <c r="CV929" t="s">
        <v>137</v>
      </c>
      <c r="CW929">
        <f>COUNTIF(fun[[#This Row],[Id]:[SaleCondition]],0)</f>
        <v>17</v>
      </c>
      <c r="CX929">
        <f>COUNTIF(fun[[#This Row],[Id]:[SaleCondition]],"NA")</f>
        <v>4</v>
      </c>
      <c r="CY92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29">
        <f>fun[NUM_ExCond]+fun[NUM_BsmtCond]+fun[NUM_GarCond]</f>
        <v>9</v>
      </c>
      <c r="DA9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9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929">
        <v>176000</v>
      </c>
    </row>
    <row r="930" spans="1:107" x14ac:dyDescent="0.25">
      <c r="A930">
        <v>929</v>
      </c>
      <c r="B930">
        <v>20</v>
      </c>
      <c r="C930" t="s">
        <v>107</v>
      </c>
      <c r="D930">
        <f>IF(fun[[#This Row],[MSZoning]]="RL",1,0)</f>
        <v>1</v>
      </c>
      <c r="E930">
        <f>IF(fun[[#This Row],[rl]]="RM",1,0)</f>
        <v>0</v>
      </c>
      <c r="F930">
        <f>IF(fun[[#This Row],[rm]]="RH",1,0)</f>
        <v>0</v>
      </c>
      <c r="G930">
        <f>IF(fun[[#This Row],[rh]]="C (all)",1,0)</f>
        <v>0</v>
      </c>
      <c r="H930" t="s">
        <v>109</v>
      </c>
      <c r="I930">
        <f>IF(fun[[#This Row],[LotFrontage]]="NA",0,fun[[#This Row],[LotFrontage]])</f>
        <v>0</v>
      </c>
      <c r="J930">
        <v>11838</v>
      </c>
      <c r="K930" t="s">
        <v>108</v>
      </c>
      <c r="L930" t="s">
        <v>109</v>
      </c>
      <c r="M930" t="s">
        <v>110</v>
      </c>
      <c r="N930" t="s">
        <v>111</v>
      </c>
      <c r="O930" t="s">
        <v>112</v>
      </c>
      <c r="P930" t="s">
        <v>113</v>
      </c>
      <c r="Q930" t="s">
        <v>114</v>
      </c>
      <c r="R930" t="s">
        <v>115</v>
      </c>
      <c r="S930" t="s">
        <v>116</v>
      </c>
      <c r="T930" t="s">
        <v>116</v>
      </c>
      <c r="U930" t="s">
        <v>117</v>
      </c>
      <c r="V930" t="s">
        <v>141</v>
      </c>
      <c r="W930">
        <v>8</v>
      </c>
      <c r="X930">
        <v>5</v>
      </c>
      <c r="Y930">
        <v>2001</v>
      </c>
      <c r="Z930">
        <v>2001</v>
      </c>
      <c r="AA930" t="s">
        <v>178</v>
      </c>
      <c r="AB930" t="s">
        <v>120</v>
      </c>
      <c r="AC930" t="s">
        <v>121</v>
      </c>
      <c r="AD930" t="s">
        <v>121</v>
      </c>
      <c r="AE930" t="s">
        <v>143</v>
      </c>
      <c r="AF930">
        <v>0</v>
      </c>
      <c r="AG930" t="s">
        <v>123</v>
      </c>
      <c r="AH930">
        <f>IF(fun[[#This Row],[ExterQual]]="Ex",5,IF(fun[[#This Row],[ExterQual]]="Gd",4,IF(fun[[#This Row],[ExterQual]]="TA",3,IF(fun[[#This Row],[ExterQual]]="Fa",2,1))))</f>
        <v>4</v>
      </c>
      <c r="AI930" t="s">
        <v>124</v>
      </c>
      <c r="AJ930">
        <f>IF(fun[[#This Row],[ExterCond]]="Ex",5,IF(fun[[#This Row],[ExterCond]]="Gd",4,IF(fun[[#This Row],[ExterCond]]="TA",3,IF(fun[[#This Row],[ExterCond]]="Fa",2,1))))</f>
        <v>3</v>
      </c>
      <c r="AK930" t="s">
        <v>125</v>
      </c>
      <c r="AL930" t="s">
        <v>123</v>
      </c>
      <c r="AM930">
        <f>IF(fun[[#This Row],[BsmtQual]]="Ex",5,IF(fun[[#This Row],[BsmtQual]]="Gd",4,IF(fun[[#This Row],[BsmtQual]]="TA",3,IF(fun[[#This Row],[BsmtQual]]="Fa",2,IF(fun[[#This Row],[BsmtQual]]="Po",1,0)))))</f>
        <v>4</v>
      </c>
      <c r="AN930" t="s">
        <v>124</v>
      </c>
      <c r="AO930">
        <f>IF(fun[[#This Row],[BsmtCond]]="Ex",5,IF(fun[[#This Row],[BsmtCond]]="Gd",4,IF(fun[[#This Row],[BsmtCond]]="TA",3,IF(fun[[#This Row],[BsmtCond]]="Fa",2,IF(fun[[#This Row],[BsmtCond]]="Po",1,0)))))</f>
        <v>3</v>
      </c>
      <c r="AP930" t="s">
        <v>156</v>
      </c>
      <c r="AQ930">
        <f>IF(fun[[#This Row],[BsmtExposure]]="Gd",3,IF(fun[[#This Row],[BsmtExposure]]="Av",2,IF(fun[[#This Row],[BsmtExposure]]="Mn",1,0)))</f>
        <v>2</v>
      </c>
      <c r="AR930" t="s">
        <v>128</v>
      </c>
      <c r="AS930">
        <v>0</v>
      </c>
      <c r="AT930" t="s">
        <v>128</v>
      </c>
      <c r="AU930">
        <v>0</v>
      </c>
      <c r="AV930">
        <v>1753</v>
      </c>
      <c r="AW930">
        <v>1753</v>
      </c>
      <c r="AX930" t="s">
        <v>129</v>
      </c>
      <c r="AY930" t="s">
        <v>130</v>
      </c>
      <c r="AZ930">
        <f>IF(fun[[#This Row],[HeatingQC]]="Ex",5,IF(fun[[#This Row],[HeatingQC]]="Gd",4,IF(fun[[#This Row],[HeatingQC]]="TA",3,IF(fun[[#This Row],[HeatingQC]]="Fa",2,IF(fun[[#This Row],[HeatingQC]]="Po",1,0)))))</f>
        <v>5</v>
      </c>
      <c r="BA930" t="s">
        <v>131</v>
      </c>
      <c r="BB930" t="s">
        <v>132</v>
      </c>
      <c r="BC930">
        <v>1788</v>
      </c>
      <c r="BD930">
        <v>0</v>
      </c>
      <c r="BE930">
        <v>0</v>
      </c>
      <c r="BF930">
        <v>1788</v>
      </c>
      <c r="BG930">
        <f>LOG(fun[[#This Row],[GrLivArea]])</f>
        <v>3.2523675144598987</v>
      </c>
      <c r="BH930">
        <v>0</v>
      </c>
      <c r="BI930">
        <v>0</v>
      </c>
      <c r="BJ930">
        <f>fun[[#This Row],[BsmtFullBath]]+(0.5*fun[[#This Row],[BsmtHalfBath]])</f>
        <v>0</v>
      </c>
      <c r="BK930">
        <v>2</v>
      </c>
      <c r="BL930">
        <v>0</v>
      </c>
      <c r="BM930">
        <f>fun[[#This Row],[HalfBath]]+fun[[#This Row],[TOTBaseBath]]+fun[[#This Row],[FullBath]]</f>
        <v>2</v>
      </c>
      <c r="BN930">
        <v>3</v>
      </c>
      <c r="BO930">
        <v>1</v>
      </c>
      <c r="BP930" t="s">
        <v>130</v>
      </c>
      <c r="BQ930">
        <f>IF(fun[[#This Row],[KitchenQual]]="Ex",5,IF(fun[[#This Row],[KitchenQual]]="Gd",4,IF(fun[[#This Row],[KitchenQual]]="TA",3,IF(fun[[#This Row],[KitchenQual]]="Fa",2,0))))</f>
        <v>5</v>
      </c>
      <c r="BR930">
        <v>7</v>
      </c>
      <c r="BS930" t="s">
        <v>133</v>
      </c>
      <c r="BT930">
        <v>1</v>
      </c>
      <c r="BU930" t="s">
        <v>124</v>
      </c>
      <c r="BV930">
        <f>IF(fun[[#This Row],[FireplaceQu]]="Ex",5,IF(fun[[#This Row],[FireplaceQu]]="Gd",4,IF(fun[[#This Row],[FireplaceQu]]="TA",3,IF(fun[[#This Row],[FireplaceQu]]="Fa",2,0))))</f>
        <v>3</v>
      </c>
      <c r="BW930" t="s">
        <v>134</v>
      </c>
      <c r="BX930">
        <v>2001</v>
      </c>
      <c r="BY930" t="s">
        <v>135</v>
      </c>
      <c r="BZ930">
        <v>2</v>
      </c>
      <c r="CA930">
        <v>522</v>
      </c>
      <c r="CB930" t="s">
        <v>124</v>
      </c>
      <c r="CC930">
        <f>IF(fun[[#This Row],[GarageQual]]="Ex",5,IF(fun[[#This Row],[GarageQual]]="Gd",4,IF(fun[[#This Row],[GarageQual]]="TA",3,IF(fun[[#This Row],[GarageQual]]="Fa",2,IF(fun[[#This Row],[GarageQual]]="Po",1,0)))))</f>
        <v>3</v>
      </c>
      <c r="CD930" t="s">
        <v>124</v>
      </c>
      <c r="CE930">
        <f>IF(fun[[#This Row],[GarageCond]]="Ex",5,IF(fun[[#This Row],[GarageCond]]="Gd",4,IF(fun[[#This Row],[GarageCond]]="TA",3,IF(fun[[#This Row],[GarageCond]]="Fa",2,IF(fun[[#This Row],[GarageCond]]="Po",1,0)))))</f>
        <v>3</v>
      </c>
      <c r="CF930" t="s">
        <v>131</v>
      </c>
      <c r="CG930">
        <v>202</v>
      </c>
      <c r="CH930">
        <v>151</v>
      </c>
      <c r="CI930">
        <v>0</v>
      </c>
      <c r="CJ930">
        <v>0</v>
      </c>
      <c r="CK930">
        <v>0</v>
      </c>
      <c r="CL930">
        <f>(0.5*fun[[#This Row],[WoodDeckSF]])+fun[[#This Row],[OpenPorchSF]]+(2*fun[[#This Row],[EnclosedPorch]])+(1.5*fun[[#This Row],[3SsnPorch]])+fun[[#This Row],[ScreenPorch]]</f>
        <v>252</v>
      </c>
      <c r="CM930">
        <v>0</v>
      </c>
      <c r="CN930" t="s">
        <v>109</v>
      </c>
      <c r="CO930">
        <f>IF(fun[[#This Row],[PoolQC]]="Ex",5,IF(fun[[#This Row],[PoolQC]]="Gd",4,IF(fun[[#This Row],[PoolQC]]="TA",3,IF(fun[[#This Row],[PoolQC]]="Fa",2,IF(fun[[#This Row],[PoolQC]]="Po",1,0)))))</f>
        <v>0</v>
      </c>
      <c r="CP930" t="s">
        <v>109</v>
      </c>
      <c r="CQ930" t="s">
        <v>109</v>
      </c>
      <c r="CR930">
        <v>0</v>
      </c>
      <c r="CS930">
        <v>6</v>
      </c>
      <c r="CT930">
        <v>2009</v>
      </c>
      <c r="CU930" t="s">
        <v>136</v>
      </c>
      <c r="CV930" t="s">
        <v>137</v>
      </c>
      <c r="CW930">
        <f>COUNTIF(fun[[#This Row],[Id]:[SaleCondition]],0)</f>
        <v>19</v>
      </c>
      <c r="CX930">
        <f>COUNTIF(fun[[#This Row],[Id]:[SaleCondition]],"NA")</f>
        <v>5</v>
      </c>
      <c r="CY930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930">
        <f>fun[NUM_ExCond]+fun[NUM_BsmtCond]+fun[NUM_GarCond]</f>
        <v>9</v>
      </c>
      <c r="DA9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110</v>
      </c>
      <c r="DB9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77.5</v>
      </c>
      <c r="DC930">
        <v>236500</v>
      </c>
    </row>
    <row r="931" spans="1:107" x14ac:dyDescent="0.25">
      <c r="A931">
        <v>930</v>
      </c>
      <c r="B931">
        <v>60</v>
      </c>
      <c r="C931" t="s">
        <v>107</v>
      </c>
      <c r="D931">
        <f>IF(fun[[#This Row],[MSZoning]]="RL",1,0)</f>
        <v>1</v>
      </c>
      <c r="E931">
        <f>IF(fun[[#This Row],[rl]]="RM",1,0)</f>
        <v>0</v>
      </c>
      <c r="F931">
        <f>IF(fun[[#This Row],[rm]]="RH",1,0)</f>
        <v>0</v>
      </c>
      <c r="G931">
        <f>IF(fun[[#This Row],[rh]]="C (all)",1,0)</f>
        <v>0</v>
      </c>
      <c r="H931" t="s">
        <v>109</v>
      </c>
      <c r="I931">
        <f>IF(fun[[#This Row],[LotFrontage]]="NA",0,fun[[#This Row],[LotFrontage]])</f>
        <v>0</v>
      </c>
      <c r="J931">
        <v>13006</v>
      </c>
      <c r="K931" t="s">
        <v>108</v>
      </c>
      <c r="L931" t="s">
        <v>109</v>
      </c>
      <c r="M931" t="s">
        <v>146</v>
      </c>
      <c r="N931" t="s">
        <v>111</v>
      </c>
      <c r="O931" t="s">
        <v>112</v>
      </c>
      <c r="P931" t="s">
        <v>148</v>
      </c>
      <c r="Q931" t="s">
        <v>114</v>
      </c>
      <c r="R931" t="s">
        <v>219</v>
      </c>
      <c r="S931" t="s">
        <v>116</v>
      </c>
      <c r="T931" t="s">
        <v>116</v>
      </c>
      <c r="U931" t="s">
        <v>117</v>
      </c>
      <c r="V931" t="s">
        <v>118</v>
      </c>
      <c r="W931">
        <v>7</v>
      </c>
      <c r="X931">
        <v>5</v>
      </c>
      <c r="Y931">
        <v>1997</v>
      </c>
      <c r="Z931">
        <v>1997</v>
      </c>
      <c r="AA931" t="s">
        <v>119</v>
      </c>
      <c r="AB931" t="s">
        <v>120</v>
      </c>
      <c r="AC931" t="s">
        <v>166</v>
      </c>
      <c r="AD931" t="s">
        <v>166</v>
      </c>
      <c r="AE931" t="s">
        <v>122</v>
      </c>
      <c r="AF931">
        <v>285</v>
      </c>
      <c r="AG931" t="s">
        <v>124</v>
      </c>
      <c r="AH931">
        <f>IF(fun[[#This Row],[ExterQual]]="Ex",5,IF(fun[[#This Row],[ExterQual]]="Gd",4,IF(fun[[#This Row],[ExterQual]]="TA",3,IF(fun[[#This Row],[ExterQual]]="Fa",2,1))))</f>
        <v>3</v>
      </c>
      <c r="AI931" t="s">
        <v>124</v>
      </c>
      <c r="AJ931">
        <f>IF(fun[[#This Row],[ExterCond]]="Ex",5,IF(fun[[#This Row],[ExterCond]]="Gd",4,IF(fun[[#This Row],[ExterCond]]="TA",3,IF(fun[[#This Row],[ExterCond]]="Fa",2,1))))</f>
        <v>3</v>
      </c>
      <c r="AK931" t="s">
        <v>125</v>
      </c>
      <c r="AL931" t="s">
        <v>123</v>
      </c>
      <c r="AM931">
        <f>IF(fun[[#This Row],[BsmtQual]]="Ex",5,IF(fun[[#This Row],[BsmtQual]]="Gd",4,IF(fun[[#This Row],[BsmtQual]]="TA",3,IF(fun[[#This Row],[BsmtQual]]="Fa",2,IF(fun[[#This Row],[BsmtQual]]="Po",1,0)))))</f>
        <v>4</v>
      </c>
      <c r="AN931" t="s">
        <v>124</v>
      </c>
      <c r="AO931">
        <f>IF(fun[[#This Row],[BsmtCond]]="Ex",5,IF(fun[[#This Row],[BsmtCond]]="Gd",4,IF(fun[[#This Row],[BsmtCond]]="TA",3,IF(fun[[#This Row],[BsmtCond]]="Fa",2,IF(fun[[#This Row],[BsmtCond]]="Po",1,0)))))</f>
        <v>3</v>
      </c>
      <c r="AP931" t="s">
        <v>126</v>
      </c>
      <c r="AQ931">
        <f>IF(fun[[#This Row],[BsmtExposure]]="Gd",3,IF(fun[[#This Row],[BsmtExposure]]="Av",2,IF(fun[[#This Row],[BsmtExposure]]="Mn",1,0)))</f>
        <v>0</v>
      </c>
      <c r="AR931" t="s">
        <v>128</v>
      </c>
      <c r="AS931">
        <v>0</v>
      </c>
      <c r="AT931" t="s">
        <v>128</v>
      </c>
      <c r="AU931">
        <v>0</v>
      </c>
      <c r="AV931">
        <v>964</v>
      </c>
      <c r="AW931">
        <v>964</v>
      </c>
      <c r="AX931" t="s">
        <v>129</v>
      </c>
      <c r="AY931" t="s">
        <v>123</v>
      </c>
      <c r="AZ931">
        <f>IF(fun[[#This Row],[HeatingQC]]="Ex",5,IF(fun[[#This Row],[HeatingQC]]="Gd",4,IF(fun[[#This Row],[HeatingQC]]="TA",3,IF(fun[[#This Row],[HeatingQC]]="Fa",2,IF(fun[[#This Row],[HeatingQC]]="Po",1,0)))))</f>
        <v>4</v>
      </c>
      <c r="BA931" t="s">
        <v>131</v>
      </c>
      <c r="BB931" t="s">
        <v>132</v>
      </c>
      <c r="BC931">
        <v>993</v>
      </c>
      <c r="BD931">
        <v>1243</v>
      </c>
      <c r="BE931">
        <v>0</v>
      </c>
      <c r="BF931">
        <v>2236</v>
      </c>
      <c r="BG931">
        <f>LOG(fun[[#This Row],[GrLivArea]])</f>
        <v>3.3494717992143856</v>
      </c>
      <c r="BH931">
        <v>0</v>
      </c>
      <c r="BI931">
        <v>0</v>
      </c>
      <c r="BJ931">
        <f>fun[[#This Row],[BsmtFullBath]]+(0.5*fun[[#This Row],[BsmtHalfBath]])</f>
        <v>0</v>
      </c>
      <c r="BK931">
        <v>2</v>
      </c>
      <c r="BL931">
        <v>1</v>
      </c>
      <c r="BM931">
        <f>fun[[#This Row],[HalfBath]]+fun[[#This Row],[TOTBaseBath]]+fun[[#This Row],[FullBath]]</f>
        <v>3</v>
      </c>
      <c r="BN931">
        <v>4</v>
      </c>
      <c r="BO931">
        <v>1</v>
      </c>
      <c r="BP931" t="s">
        <v>123</v>
      </c>
      <c r="BQ931">
        <f>IF(fun[[#This Row],[KitchenQual]]="Ex",5,IF(fun[[#This Row],[KitchenQual]]="Gd",4,IF(fun[[#This Row],[KitchenQual]]="TA",3,IF(fun[[#This Row],[KitchenQual]]="Fa",2,0))))</f>
        <v>4</v>
      </c>
      <c r="BR931">
        <v>8</v>
      </c>
      <c r="BS931" t="s">
        <v>133</v>
      </c>
      <c r="BT931">
        <v>1</v>
      </c>
      <c r="BU931" t="s">
        <v>124</v>
      </c>
      <c r="BV931">
        <f>IF(fun[[#This Row],[FireplaceQu]]="Ex",5,IF(fun[[#This Row],[FireplaceQu]]="Gd",4,IF(fun[[#This Row],[FireplaceQu]]="TA",3,IF(fun[[#This Row],[FireplaceQu]]="Fa",2,0))))</f>
        <v>3</v>
      </c>
      <c r="BW931" t="s">
        <v>182</v>
      </c>
      <c r="BX931">
        <v>1997</v>
      </c>
      <c r="BY931" t="s">
        <v>183</v>
      </c>
      <c r="BZ931">
        <v>2</v>
      </c>
      <c r="CA931">
        <v>642</v>
      </c>
      <c r="CB931" t="s">
        <v>124</v>
      </c>
      <c r="CC931">
        <f>IF(fun[[#This Row],[GarageQual]]="Ex",5,IF(fun[[#This Row],[GarageQual]]="Gd",4,IF(fun[[#This Row],[GarageQual]]="TA",3,IF(fun[[#This Row],[GarageQual]]="Fa",2,IF(fun[[#This Row],[GarageQual]]="Po",1,0)))))</f>
        <v>3</v>
      </c>
      <c r="CD931" t="s">
        <v>124</v>
      </c>
      <c r="CE931">
        <f>IF(fun[[#This Row],[GarageCond]]="Ex",5,IF(fun[[#This Row],[GarageCond]]="Gd",4,IF(fun[[#This Row],[GarageCond]]="TA",3,IF(fun[[#This Row],[GarageCond]]="Fa",2,IF(fun[[#This Row],[GarageCond]]="Po",1,0)))))</f>
        <v>3</v>
      </c>
      <c r="CF931" t="s">
        <v>131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f>(0.5*fun[[#This Row],[WoodDeckSF]])+fun[[#This Row],[OpenPorchSF]]+(2*fun[[#This Row],[EnclosedPorch]])+(1.5*fun[[#This Row],[3SsnPorch]])+fun[[#This Row],[ScreenPorch]]</f>
        <v>0</v>
      </c>
      <c r="CM931">
        <v>0</v>
      </c>
      <c r="CN931" t="s">
        <v>109</v>
      </c>
      <c r="CO931">
        <f>IF(fun[[#This Row],[PoolQC]]="Ex",5,IF(fun[[#This Row],[PoolQC]]="Gd",4,IF(fun[[#This Row],[PoolQC]]="TA",3,IF(fun[[#This Row],[PoolQC]]="Fa",2,IF(fun[[#This Row],[PoolQC]]="Po",1,0)))))</f>
        <v>0</v>
      </c>
      <c r="CP931" t="s">
        <v>109</v>
      </c>
      <c r="CQ931" t="s">
        <v>109</v>
      </c>
      <c r="CR931">
        <v>0</v>
      </c>
      <c r="CS931">
        <v>11</v>
      </c>
      <c r="CT931">
        <v>2006</v>
      </c>
      <c r="CU931" t="s">
        <v>136</v>
      </c>
      <c r="CV931" t="s">
        <v>137</v>
      </c>
      <c r="CW931">
        <f>COUNTIF(fun[[#This Row],[Id]:[SaleCondition]],0)</f>
        <v>20</v>
      </c>
      <c r="CX931">
        <f>COUNTIF(fun[[#This Row],[Id]:[SaleCondition]],"NA")</f>
        <v>5</v>
      </c>
      <c r="CY931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931">
        <f>fun[NUM_ExCond]+fun[NUM_BsmtCond]+fun[NUM_GarCond]</f>
        <v>9</v>
      </c>
      <c r="DA9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9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</v>
      </c>
      <c r="DC931">
        <v>222000</v>
      </c>
    </row>
    <row r="932" spans="1:107" x14ac:dyDescent="0.25">
      <c r="A932">
        <v>931</v>
      </c>
      <c r="B932">
        <v>20</v>
      </c>
      <c r="C932" t="s">
        <v>107</v>
      </c>
      <c r="D932">
        <f>IF(fun[[#This Row],[MSZoning]]="RL",1,0)</f>
        <v>1</v>
      </c>
      <c r="E932">
        <f>IF(fun[[#This Row],[rl]]="RM",1,0)</f>
        <v>0</v>
      </c>
      <c r="F932">
        <f>IF(fun[[#This Row],[rm]]="RH",1,0)</f>
        <v>0</v>
      </c>
      <c r="G932">
        <f>IF(fun[[#This Row],[rh]]="C (all)",1,0)</f>
        <v>0</v>
      </c>
      <c r="H932">
        <v>73</v>
      </c>
      <c r="I932">
        <f>IF(fun[[#This Row],[LotFrontage]]="NA",0,fun[[#This Row],[LotFrontage]])</f>
        <v>73</v>
      </c>
      <c r="J932">
        <v>8925</v>
      </c>
      <c r="K932" t="s">
        <v>108</v>
      </c>
      <c r="L932" t="s">
        <v>109</v>
      </c>
      <c r="M932" t="s">
        <v>146</v>
      </c>
      <c r="N932" t="s">
        <v>225</v>
      </c>
      <c r="O932" t="s">
        <v>112</v>
      </c>
      <c r="P932" t="s">
        <v>113</v>
      </c>
      <c r="Q932" t="s">
        <v>114</v>
      </c>
      <c r="R932" t="s">
        <v>215</v>
      </c>
      <c r="S932" t="s">
        <v>116</v>
      </c>
      <c r="T932" t="s">
        <v>116</v>
      </c>
      <c r="U932" t="s">
        <v>117</v>
      </c>
      <c r="V932" t="s">
        <v>141</v>
      </c>
      <c r="W932">
        <v>8</v>
      </c>
      <c r="X932">
        <v>5</v>
      </c>
      <c r="Y932">
        <v>2007</v>
      </c>
      <c r="Z932">
        <v>2007</v>
      </c>
      <c r="AA932" t="s">
        <v>119</v>
      </c>
      <c r="AB932" t="s">
        <v>120</v>
      </c>
      <c r="AC932" t="s">
        <v>121</v>
      </c>
      <c r="AD932" t="s">
        <v>121</v>
      </c>
      <c r="AE932" t="s">
        <v>143</v>
      </c>
      <c r="AF932">
        <v>0</v>
      </c>
      <c r="AG932" t="s">
        <v>123</v>
      </c>
      <c r="AH932">
        <f>IF(fun[[#This Row],[ExterQual]]="Ex",5,IF(fun[[#This Row],[ExterQual]]="Gd",4,IF(fun[[#This Row],[ExterQual]]="TA",3,IF(fun[[#This Row],[ExterQual]]="Fa",2,1))))</f>
        <v>4</v>
      </c>
      <c r="AI932" t="s">
        <v>124</v>
      </c>
      <c r="AJ932">
        <f>IF(fun[[#This Row],[ExterCond]]="Ex",5,IF(fun[[#This Row],[ExterCond]]="Gd",4,IF(fun[[#This Row],[ExterCond]]="TA",3,IF(fun[[#This Row],[ExterCond]]="Fa",2,1))))</f>
        <v>3</v>
      </c>
      <c r="AK932" t="s">
        <v>125</v>
      </c>
      <c r="AL932" t="s">
        <v>123</v>
      </c>
      <c r="AM932">
        <f>IF(fun[[#This Row],[BsmtQual]]="Ex",5,IF(fun[[#This Row],[BsmtQual]]="Gd",4,IF(fun[[#This Row],[BsmtQual]]="TA",3,IF(fun[[#This Row],[BsmtQual]]="Fa",2,IF(fun[[#This Row],[BsmtQual]]="Po",1,0)))))</f>
        <v>4</v>
      </c>
      <c r="AN932" t="s">
        <v>124</v>
      </c>
      <c r="AO932">
        <f>IF(fun[[#This Row],[BsmtCond]]="Ex",5,IF(fun[[#This Row],[BsmtCond]]="Gd",4,IF(fun[[#This Row],[BsmtCond]]="TA",3,IF(fun[[#This Row],[BsmtCond]]="Fa",2,IF(fun[[#This Row],[BsmtCond]]="Po",1,0)))))</f>
        <v>3</v>
      </c>
      <c r="AP932" t="s">
        <v>156</v>
      </c>
      <c r="AQ932">
        <f>IF(fun[[#This Row],[BsmtExposure]]="Gd",3,IF(fun[[#This Row],[BsmtExposure]]="Av",2,IF(fun[[#This Row],[BsmtExposure]]="Mn",1,0)))</f>
        <v>2</v>
      </c>
      <c r="AR932" t="s">
        <v>127</v>
      </c>
      <c r="AS932">
        <v>16</v>
      </c>
      <c r="AT932" t="s">
        <v>128</v>
      </c>
      <c r="AU932">
        <v>0</v>
      </c>
      <c r="AV932">
        <v>1450</v>
      </c>
      <c r="AW932">
        <v>1466</v>
      </c>
      <c r="AX932" t="s">
        <v>129</v>
      </c>
      <c r="AY932" t="s">
        <v>130</v>
      </c>
      <c r="AZ932">
        <f>IF(fun[[#This Row],[HeatingQC]]="Ex",5,IF(fun[[#This Row],[HeatingQC]]="Gd",4,IF(fun[[#This Row],[HeatingQC]]="TA",3,IF(fun[[#This Row],[HeatingQC]]="Fa",2,IF(fun[[#This Row],[HeatingQC]]="Po",1,0)))))</f>
        <v>5</v>
      </c>
      <c r="BA932" t="s">
        <v>131</v>
      </c>
      <c r="BB932" t="s">
        <v>132</v>
      </c>
      <c r="BC932">
        <v>1466</v>
      </c>
      <c r="BD932">
        <v>0</v>
      </c>
      <c r="BE932">
        <v>0</v>
      </c>
      <c r="BF932">
        <v>1466</v>
      </c>
      <c r="BG932">
        <f>LOG(fun[[#This Row],[GrLivArea]])</f>
        <v>3.166133970305109</v>
      </c>
      <c r="BH932">
        <v>0</v>
      </c>
      <c r="BI932">
        <v>0</v>
      </c>
      <c r="BJ932">
        <f>fun[[#This Row],[BsmtFullBath]]+(0.5*fun[[#This Row],[BsmtHalfBath]])</f>
        <v>0</v>
      </c>
      <c r="BK932">
        <v>2</v>
      </c>
      <c r="BL932">
        <v>0</v>
      </c>
      <c r="BM932">
        <f>fun[[#This Row],[HalfBath]]+fun[[#This Row],[TOTBaseBath]]+fun[[#This Row],[FullBath]]</f>
        <v>2</v>
      </c>
      <c r="BN932">
        <v>3</v>
      </c>
      <c r="BO932">
        <v>1</v>
      </c>
      <c r="BP932" t="s">
        <v>123</v>
      </c>
      <c r="BQ932">
        <f>IF(fun[[#This Row],[KitchenQual]]="Ex",5,IF(fun[[#This Row],[KitchenQual]]="Gd",4,IF(fun[[#This Row],[KitchenQual]]="TA",3,IF(fun[[#This Row],[KitchenQual]]="Fa",2,0))))</f>
        <v>4</v>
      </c>
      <c r="BR932">
        <v>7</v>
      </c>
      <c r="BS932" t="s">
        <v>133</v>
      </c>
      <c r="BT932">
        <v>0</v>
      </c>
      <c r="BU932" t="s">
        <v>109</v>
      </c>
      <c r="BV932">
        <f>IF(fun[[#This Row],[FireplaceQu]]="Ex",5,IF(fun[[#This Row],[FireplaceQu]]="Gd",4,IF(fun[[#This Row],[FireplaceQu]]="TA",3,IF(fun[[#This Row],[FireplaceQu]]="Fa",2,0))))</f>
        <v>0</v>
      </c>
      <c r="BW932" t="s">
        <v>134</v>
      </c>
      <c r="BX932">
        <v>2007</v>
      </c>
      <c r="BY932" t="s">
        <v>183</v>
      </c>
      <c r="BZ932">
        <v>3</v>
      </c>
      <c r="CA932">
        <v>610</v>
      </c>
      <c r="CB932" t="s">
        <v>124</v>
      </c>
      <c r="CC932">
        <f>IF(fun[[#This Row],[GarageQual]]="Ex",5,IF(fun[[#This Row],[GarageQual]]="Gd",4,IF(fun[[#This Row],[GarageQual]]="TA",3,IF(fun[[#This Row],[GarageQual]]="Fa",2,IF(fun[[#This Row],[GarageQual]]="Po",1,0)))))</f>
        <v>3</v>
      </c>
      <c r="CD932" t="s">
        <v>124</v>
      </c>
      <c r="CE932">
        <f>IF(fun[[#This Row],[GarageCond]]="Ex",5,IF(fun[[#This Row],[GarageCond]]="Gd",4,IF(fun[[#This Row],[GarageCond]]="TA",3,IF(fun[[#This Row],[GarageCond]]="Fa",2,IF(fun[[#This Row],[GarageCond]]="Po",1,0)))))</f>
        <v>3</v>
      </c>
      <c r="CF932" t="s">
        <v>131</v>
      </c>
      <c r="CG932">
        <v>100</v>
      </c>
      <c r="CH932">
        <v>18</v>
      </c>
      <c r="CI932">
        <v>0</v>
      </c>
      <c r="CJ932">
        <v>0</v>
      </c>
      <c r="CK932">
        <v>0</v>
      </c>
      <c r="CL932">
        <f>(0.5*fun[[#This Row],[WoodDeckSF]])+fun[[#This Row],[OpenPorchSF]]+(2*fun[[#This Row],[EnclosedPorch]])+(1.5*fun[[#This Row],[3SsnPorch]])+fun[[#This Row],[ScreenPorch]]</f>
        <v>68</v>
      </c>
      <c r="CM932">
        <v>0</v>
      </c>
      <c r="CN932" t="s">
        <v>109</v>
      </c>
      <c r="CO932">
        <f>IF(fun[[#This Row],[PoolQC]]="Ex",5,IF(fun[[#This Row],[PoolQC]]="Gd",4,IF(fun[[#This Row],[PoolQC]]="TA",3,IF(fun[[#This Row],[PoolQC]]="Fa",2,IF(fun[[#This Row],[PoolQC]]="Po",1,0)))))</f>
        <v>0</v>
      </c>
      <c r="CP932" t="s">
        <v>109</v>
      </c>
      <c r="CQ932" t="s">
        <v>109</v>
      </c>
      <c r="CR932">
        <v>0</v>
      </c>
      <c r="CS932">
        <v>7</v>
      </c>
      <c r="CT932">
        <v>2009</v>
      </c>
      <c r="CU932" t="s">
        <v>136</v>
      </c>
      <c r="CV932" t="s">
        <v>137</v>
      </c>
      <c r="CW932">
        <f>COUNTIF(fun[[#This Row],[Id]:[SaleCondition]],0)</f>
        <v>19</v>
      </c>
      <c r="CX932">
        <f>COUNTIF(fun[[#This Row],[Id]:[SaleCondition]],"NA")</f>
        <v>5</v>
      </c>
      <c r="CY932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932">
        <f>fun[NUM_ExCond]+fun[NUM_BsmtCond]+fun[NUM_GarCond]</f>
        <v>9</v>
      </c>
      <c r="DA9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113</v>
      </c>
      <c r="DB9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73.75</v>
      </c>
      <c r="DC932">
        <v>201000</v>
      </c>
    </row>
    <row r="933" spans="1:107" x14ac:dyDescent="0.25">
      <c r="A933">
        <v>932</v>
      </c>
      <c r="B933">
        <v>20</v>
      </c>
      <c r="C933" t="s">
        <v>107</v>
      </c>
      <c r="D933">
        <f>IF(fun[[#This Row],[MSZoning]]="RL",1,0)</f>
        <v>1</v>
      </c>
      <c r="E933">
        <f>IF(fun[[#This Row],[rl]]="RM",1,0)</f>
        <v>0</v>
      </c>
      <c r="F933">
        <f>IF(fun[[#This Row],[rm]]="RH",1,0)</f>
        <v>0</v>
      </c>
      <c r="G933">
        <f>IF(fun[[#This Row],[rh]]="C (all)",1,0)</f>
        <v>0</v>
      </c>
      <c r="H933">
        <v>70</v>
      </c>
      <c r="I933">
        <f>IF(fun[[#This Row],[LotFrontage]]="NA",0,fun[[#This Row],[LotFrontage]])</f>
        <v>70</v>
      </c>
      <c r="J933">
        <v>9100</v>
      </c>
      <c r="K933" t="s">
        <v>108</v>
      </c>
      <c r="L933" t="s">
        <v>109</v>
      </c>
      <c r="M933" t="s">
        <v>110</v>
      </c>
      <c r="N933" t="s">
        <v>111</v>
      </c>
      <c r="O933" t="s">
        <v>112</v>
      </c>
      <c r="P933" t="s">
        <v>113</v>
      </c>
      <c r="Q933" t="s">
        <v>114</v>
      </c>
      <c r="R933" t="s">
        <v>188</v>
      </c>
      <c r="S933" t="s">
        <v>116</v>
      </c>
      <c r="T933" t="s">
        <v>116</v>
      </c>
      <c r="U933" t="s">
        <v>117</v>
      </c>
      <c r="V933" t="s">
        <v>141</v>
      </c>
      <c r="W933">
        <v>5</v>
      </c>
      <c r="X933">
        <v>6</v>
      </c>
      <c r="Y933">
        <v>1965</v>
      </c>
      <c r="Z933">
        <v>1965</v>
      </c>
      <c r="AA933" t="s">
        <v>119</v>
      </c>
      <c r="AB933" t="s">
        <v>120</v>
      </c>
      <c r="AC933" t="s">
        <v>121</v>
      </c>
      <c r="AD933" t="s">
        <v>121</v>
      </c>
      <c r="AE933" t="s">
        <v>143</v>
      </c>
      <c r="AF933">
        <v>0</v>
      </c>
      <c r="AG933" t="s">
        <v>124</v>
      </c>
      <c r="AH933">
        <f>IF(fun[[#This Row],[ExterQual]]="Ex",5,IF(fun[[#This Row],[ExterQual]]="Gd",4,IF(fun[[#This Row],[ExterQual]]="TA",3,IF(fun[[#This Row],[ExterQual]]="Fa",2,1))))</f>
        <v>3</v>
      </c>
      <c r="AI933" t="s">
        <v>124</v>
      </c>
      <c r="AJ933">
        <f>IF(fun[[#This Row],[ExterCond]]="Ex",5,IF(fun[[#This Row],[ExterCond]]="Gd",4,IF(fun[[#This Row],[ExterCond]]="TA",3,IF(fun[[#This Row],[ExterCond]]="Fa",2,1))))</f>
        <v>3</v>
      </c>
      <c r="AK933" t="s">
        <v>144</v>
      </c>
      <c r="AL933" t="s">
        <v>124</v>
      </c>
      <c r="AM933">
        <f>IF(fun[[#This Row],[BsmtQual]]="Ex",5,IF(fun[[#This Row],[BsmtQual]]="Gd",4,IF(fun[[#This Row],[BsmtQual]]="TA",3,IF(fun[[#This Row],[BsmtQual]]="Fa",2,IF(fun[[#This Row],[BsmtQual]]="Po",1,0)))))</f>
        <v>3</v>
      </c>
      <c r="AN933" t="s">
        <v>124</v>
      </c>
      <c r="AO933">
        <f>IF(fun[[#This Row],[BsmtCond]]="Ex",5,IF(fun[[#This Row],[BsmtCond]]="Gd",4,IF(fun[[#This Row],[BsmtCond]]="TA",3,IF(fun[[#This Row],[BsmtCond]]="Fa",2,IF(fun[[#This Row],[BsmtCond]]="Po",1,0)))))</f>
        <v>3</v>
      </c>
      <c r="AP933" t="s">
        <v>126</v>
      </c>
      <c r="AQ933">
        <f>IF(fun[[#This Row],[BsmtExposure]]="Gd",3,IF(fun[[#This Row],[BsmtExposure]]="Av",2,IF(fun[[#This Row],[BsmtExposure]]="Mn",1,0)))</f>
        <v>0</v>
      </c>
      <c r="AR933" t="s">
        <v>167</v>
      </c>
      <c r="AS933">
        <v>338</v>
      </c>
      <c r="AT933" t="s">
        <v>179</v>
      </c>
      <c r="AU933">
        <v>466</v>
      </c>
      <c r="AV933">
        <v>121</v>
      </c>
      <c r="AW933">
        <v>925</v>
      </c>
      <c r="AX933" t="s">
        <v>129</v>
      </c>
      <c r="AY933" t="s">
        <v>130</v>
      </c>
      <c r="AZ933">
        <f>IF(fun[[#This Row],[HeatingQC]]="Ex",5,IF(fun[[#This Row],[HeatingQC]]="Gd",4,IF(fun[[#This Row],[HeatingQC]]="TA",3,IF(fun[[#This Row],[HeatingQC]]="Fa",2,IF(fun[[#This Row],[HeatingQC]]="Po",1,0)))))</f>
        <v>5</v>
      </c>
      <c r="BA933" t="s">
        <v>131</v>
      </c>
      <c r="BB933" t="s">
        <v>132</v>
      </c>
      <c r="BC933">
        <v>925</v>
      </c>
      <c r="BD933">
        <v>0</v>
      </c>
      <c r="BE933">
        <v>0</v>
      </c>
      <c r="BF933">
        <v>925</v>
      </c>
      <c r="BG933">
        <f>LOG(fun[[#This Row],[GrLivArea]])</f>
        <v>2.9661417327390325</v>
      </c>
      <c r="BH933">
        <v>0</v>
      </c>
      <c r="BI933">
        <v>1</v>
      </c>
      <c r="BJ933">
        <f>fun[[#This Row],[BsmtFullBath]]+(0.5*fun[[#This Row],[BsmtHalfBath]])</f>
        <v>0.5</v>
      </c>
      <c r="BK933">
        <v>1</v>
      </c>
      <c r="BL933">
        <v>0</v>
      </c>
      <c r="BM933">
        <f>fun[[#This Row],[HalfBath]]+fun[[#This Row],[TOTBaseBath]]+fun[[#This Row],[FullBath]]</f>
        <v>1.5</v>
      </c>
      <c r="BN933">
        <v>2</v>
      </c>
      <c r="BO933">
        <v>1</v>
      </c>
      <c r="BP933" t="s">
        <v>124</v>
      </c>
      <c r="BQ933">
        <f>IF(fun[[#This Row],[KitchenQual]]="Ex",5,IF(fun[[#This Row],[KitchenQual]]="Gd",4,IF(fun[[#This Row],[KitchenQual]]="TA",3,IF(fun[[#This Row],[KitchenQual]]="Fa",2,0))))</f>
        <v>3</v>
      </c>
      <c r="BR933">
        <v>5</v>
      </c>
      <c r="BS933" t="s">
        <v>133</v>
      </c>
      <c r="BT933">
        <v>0</v>
      </c>
      <c r="BU933" t="s">
        <v>109</v>
      </c>
      <c r="BV933">
        <f>IF(fun[[#This Row],[FireplaceQu]]="Ex",5,IF(fun[[#This Row],[FireplaceQu]]="Gd",4,IF(fun[[#This Row],[FireplaceQu]]="TA",3,IF(fun[[#This Row],[FireplaceQu]]="Fa",2,0))))</f>
        <v>0</v>
      </c>
      <c r="BW933" t="s">
        <v>153</v>
      </c>
      <c r="BX933">
        <v>1965</v>
      </c>
      <c r="BY933" t="s">
        <v>128</v>
      </c>
      <c r="BZ933">
        <v>1</v>
      </c>
      <c r="CA933">
        <v>429</v>
      </c>
      <c r="CB933" t="s">
        <v>124</v>
      </c>
      <c r="CC933">
        <f>IF(fun[[#This Row],[GarageQual]]="Ex",5,IF(fun[[#This Row],[GarageQual]]="Gd",4,IF(fun[[#This Row],[GarageQual]]="TA",3,IF(fun[[#This Row],[GarageQual]]="Fa",2,IF(fun[[#This Row],[GarageQual]]="Po",1,0)))))</f>
        <v>3</v>
      </c>
      <c r="CD933" t="s">
        <v>124</v>
      </c>
      <c r="CE933">
        <f>IF(fun[[#This Row],[GarageCond]]="Ex",5,IF(fun[[#This Row],[GarageCond]]="Gd",4,IF(fun[[#This Row],[GarageCond]]="TA",3,IF(fun[[#This Row],[GarageCond]]="Fa",2,IF(fun[[#This Row],[GarageCond]]="Po",1,0)))))</f>
        <v>3</v>
      </c>
      <c r="CF933" t="s">
        <v>131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f>(0.5*fun[[#This Row],[WoodDeckSF]])+fun[[#This Row],[OpenPorchSF]]+(2*fun[[#This Row],[EnclosedPorch]])+(1.5*fun[[#This Row],[3SsnPorch]])+fun[[#This Row],[ScreenPorch]]</f>
        <v>0</v>
      </c>
      <c r="CM933">
        <v>0</v>
      </c>
      <c r="CN933" t="s">
        <v>109</v>
      </c>
      <c r="CO933">
        <f>IF(fun[[#This Row],[PoolQC]]="Ex",5,IF(fun[[#This Row],[PoolQC]]="Gd",4,IF(fun[[#This Row],[PoolQC]]="TA",3,IF(fun[[#This Row],[PoolQC]]="Fa",2,IF(fun[[#This Row],[PoolQC]]="Po",1,0)))))</f>
        <v>0</v>
      </c>
      <c r="CP933" t="s">
        <v>189</v>
      </c>
      <c r="CQ933" t="s">
        <v>109</v>
      </c>
      <c r="CR933">
        <v>0</v>
      </c>
      <c r="CS933">
        <v>7</v>
      </c>
      <c r="CT933">
        <v>2009</v>
      </c>
      <c r="CU933" t="s">
        <v>136</v>
      </c>
      <c r="CV933" t="s">
        <v>137</v>
      </c>
      <c r="CW933">
        <f>COUNTIF(fun[[#This Row],[Id]:[SaleCondition]],0)</f>
        <v>20</v>
      </c>
      <c r="CX933">
        <f>COUNTIF(fun[[#This Row],[Id]:[SaleCondition]],"NA")</f>
        <v>4</v>
      </c>
      <c r="CY933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933">
        <f>fun[NUM_ExCond]+fun[NUM_BsmtCond]+fun[NUM_GarCond]</f>
        <v>9</v>
      </c>
      <c r="DA9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9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53.75</v>
      </c>
      <c r="DC933">
        <v>117500</v>
      </c>
    </row>
    <row r="934" spans="1:107" x14ac:dyDescent="0.25">
      <c r="A934">
        <v>933</v>
      </c>
      <c r="B934">
        <v>20</v>
      </c>
      <c r="C934" t="s">
        <v>107</v>
      </c>
      <c r="D934">
        <f>IF(fun[[#This Row],[MSZoning]]="RL",1,0)</f>
        <v>1</v>
      </c>
      <c r="E934">
        <f>IF(fun[[#This Row],[rl]]="RM",1,0)</f>
        <v>0</v>
      </c>
      <c r="F934">
        <f>IF(fun[[#This Row],[rm]]="RH",1,0)</f>
        <v>0</v>
      </c>
      <c r="G934">
        <f>IF(fun[[#This Row],[rh]]="C (all)",1,0)</f>
        <v>0</v>
      </c>
      <c r="H934">
        <v>84</v>
      </c>
      <c r="I934">
        <f>IF(fun[[#This Row],[LotFrontage]]="NA",0,fun[[#This Row],[LotFrontage]])</f>
        <v>84</v>
      </c>
      <c r="J934">
        <v>11670</v>
      </c>
      <c r="K934" t="s">
        <v>108</v>
      </c>
      <c r="L934" t="s">
        <v>109</v>
      </c>
      <c r="M934" t="s">
        <v>146</v>
      </c>
      <c r="N934" t="s">
        <v>111</v>
      </c>
      <c r="O934" t="s">
        <v>112</v>
      </c>
      <c r="P934" t="s">
        <v>148</v>
      </c>
      <c r="Q934" t="s">
        <v>114</v>
      </c>
      <c r="R934" t="s">
        <v>162</v>
      </c>
      <c r="S934" t="s">
        <v>208</v>
      </c>
      <c r="T934" t="s">
        <v>116</v>
      </c>
      <c r="U934" t="s">
        <v>117</v>
      </c>
      <c r="V934" t="s">
        <v>141</v>
      </c>
      <c r="W934">
        <v>9</v>
      </c>
      <c r="X934">
        <v>5</v>
      </c>
      <c r="Y934">
        <v>2006</v>
      </c>
      <c r="Z934">
        <v>2006</v>
      </c>
      <c r="AA934" t="s">
        <v>178</v>
      </c>
      <c r="AB934" t="s">
        <v>120</v>
      </c>
      <c r="AC934" t="s">
        <v>121</v>
      </c>
      <c r="AD934" t="s">
        <v>260</v>
      </c>
      <c r="AE934" t="s">
        <v>163</v>
      </c>
      <c r="AF934">
        <v>302</v>
      </c>
      <c r="AG934" t="s">
        <v>130</v>
      </c>
      <c r="AH934">
        <f>IF(fun[[#This Row],[ExterQual]]="Ex",5,IF(fun[[#This Row],[ExterQual]]="Gd",4,IF(fun[[#This Row],[ExterQual]]="TA",3,IF(fun[[#This Row],[ExterQual]]="Fa",2,1))))</f>
        <v>5</v>
      </c>
      <c r="AI934" t="s">
        <v>124</v>
      </c>
      <c r="AJ934">
        <f>IF(fun[[#This Row],[ExterCond]]="Ex",5,IF(fun[[#This Row],[ExterCond]]="Gd",4,IF(fun[[#This Row],[ExterCond]]="TA",3,IF(fun[[#This Row],[ExterCond]]="Fa",2,1))))</f>
        <v>3</v>
      </c>
      <c r="AK934" t="s">
        <v>125</v>
      </c>
      <c r="AL934" t="s">
        <v>130</v>
      </c>
      <c r="AM934">
        <f>IF(fun[[#This Row],[BsmtQual]]="Ex",5,IF(fun[[#This Row],[BsmtQual]]="Gd",4,IF(fun[[#This Row],[BsmtQual]]="TA",3,IF(fun[[#This Row],[BsmtQual]]="Fa",2,IF(fun[[#This Row],[BsmtQual]]="Po",1,0)))))</f>
        <v>5</v>
      </c>
      <c r="AN934" t="s">
        <v>123</v>
      </c>
      <c r="AO934">
        <f>IF(fun[[#This Row],[BsmtCond]]="Ex",5,IF(fun[[#This Row],[BsmtCond]]="Gd",4,IF(fun[[#This Row],[BsmtCond]]="TA",3,IF(fun[[#This Row],[BsmtCond]]="Fa",2,IF(fun[[#This Row],[BsmtCond]]="Po",1,0)))))</f>
        <v>4</v>
      </c>
      <c r="AP934" t="s">
        <v>126</v>
      </c>
      <c r="AQ934">
        <f>IF(fun[[#This Row],[BsmtExposure]]="Gd",3,IF(fun[[#This Row],[BsmtExposure]]="Av",2,IF(fun[[#This Row],[BsmtExposure]]="Mn",1,0)))</f>
        <v>0</v>
      </c>
      <c r="AR934" t="s">
        <v>128</v>
      </c>
      <c r="AS934">
        <v>0</v>
      </c>
      <c r="AT934" t="s">
        <v>128</v>
      </c>
      <c r="AU934">
        <v>0</v>
      </c>
      <c r="AV934">
        <v>1905</v>
      </c>
      <c r="AW934">
        <v>1905</v>
      </c>
      <c r="AX934" t="s">
        <v>129</v>
      </c>
      <c r="AY934" t="s">
        <v>130</v>
      </c>
      <c r="AZ934">
        <f>IF(fun[[#This Row],[HeatingQC]]="Ex",5,IF(fun[[#This Row],[HeatingQC]]="Gd",4,IF(fun[[#This Row],[HeatingQC]]="TA",3,IF(fun[[#This Row],[HeatingQC]]="Fa",2,IF(fun[[#This Row],[HeatingQC]]="Po",1,0)))))</f>
        <v>5</v>
      </c>
      <c r="BA934" t="s">
        <v>131</v>
      </c>
      <c r="BB934" t="s">
        <v>132</v>
      </c>
      <c r="BC934">
        <v>1905</v>
      </c>
      <c r="BD934">
        <v>0</v>
      </c>
      <c r="BE934">
        <v>0</v>
      </c>
      <c r="BF934">
        <v>1905</v>
      </c>
      <c r="BG934">
        <f>LOG(fun[[#This Row],[GrLivArea]])</f>
        <v>3.2798949800116382</v>
      </c>
      <c r="BH934">
        <v>0</v>
      </c>
      <c r="BI934">
        <v>0</v>
      </c>
      <c r="BJ934">
        <f>fun[[#This Row],[BsmtFullBath]]+(0.5*fun[[#This Row],[BsmtHalfBath]])</f>
        <v>0</v>
      </c>
      <c r="BK934">
        <v>2</v>
      </c>
      <c r="BL934">
        <v>0</v>
      </c>
      <c r="BM934">
        <f>fun[[#This Row],[HalfBath]]+fun[[#This Row],[TOTBaseBath]]+fun[[#This Row],[FullBath]]</f>
        <v>2</v>
      </c>
      <c r="BN934">
        <v>3</v>
      </c>
      <c r="BO934">
        <v>1</v>
      </c>
      <c r="BP934" t="s">
        <v>130</v>
      </c>
      <c r="BQ934">
        <f>IF(fun[[#This Row],[KitchenQual]]="Ex",5,IF(fun[[#This Row],[KitchenQual]]="Gd",4,IF(fun[[#This Row],[KitchenQual]]="TA",3,IF(fun[[#This Row],[KitchenQual]]="Fa",2,0))))</f>
        <v>5</v>
      </c>
      <c r="BR934">
        <v>8</v>
      </c>
      <c r="BS934" t="s">
        <v>133</v>
      </c>
      <c r="BT934">
        <v>1</v>
      </c>
      <c r="BU934" t="s">
        <v>123</v>
      </c>
      <c r="BV934">
        <f>IF(fun[[#This Row],[FireplaceQu]]="Ex",5,IF(fun[[#This Row],[FireplaceQu]]="Gd",4,IF(fun[[#This Row],[FireplaceQu]]="TA",3,IF(fun[[#This Row],[FireplaceQu]]="Fa",2,0))))</f>
        <v>4</v>
      </c>
      <c r="BW934" t="s">
        <v>134</v>
      </c>
      <c r="BX934">
        <v>2006</v>
      </c>
      <c r="BY934" t="s">
        <v>183</v>
      </c>
      <c r="BZ934">
        <v>3</v>
      </c>
      <c r="CA934">
        <v>788</v>
      </c>
      <c r="CB934" t="s">
        <v>124</v>
      </c>
      <c r="CC934">
        <f>IF(fun[[#This Row],[GarageQual]]="Ex",5,IF(fun[[#This Row],[GarageQual]]="Gd",4,IF(fun[[#This Row],[GarageQual]]="TA",3,IF(fun[[#This Row],[GarageQual]]="Fa",2,IF(fun[[#This Row],[GarageQual]]="Po",1,0)))))</f>
        <v>3</v>
      </c>
      <c r="CD934" t="s">
        <v>124</v>
      </c>
      <c r="CE934">
        <f>IF(fun[[#This Row],[GarageCond]]="Ex",5,IF(fun[[#This Row],[GarageCond]]="Gd",4,IF(fun[[#This Row],[GarageCond]]="TA",3,IF(fun[[#This Row],[GarageCond]]="Fa",2,IF(fun[[#This Row],[GarageCond]]="Po",1,0)))))</f>
        <v>3</v>
      </c>
      <c r="CF934" t="s">
        <v>131</v>
      </c>
      <c r="CG934">
        <v>0</v>
      </c>
      <c r="CH934">
        <v>191</v>
      </c>
      <c r="CI934">
        <v>0</v>
      </c>
      <c r="CJ934">
        <v>0</v>
      </c>
      <c r="CK934">
        <v>0</v>
      </c>
      <c r="CL934">
        <f>(0.5*fun[[#This Row],[WoodDeckSF]])+fun[[#This Row],[OpenPorchSF]]+(2*fun[[#This Row],[EnclosedPorch]])+(1.5*fun[[#This Row],[3SsnPorch]])+fun[[#This Row],[ScreenPorch]]</f>
        <v>191</v>
      </c>
      <c r="CM934">
        <v>0</v>
      </c>
      <c r="CN934" t="s">
        <v>109</v>
      </c>
      <c r="CO934">
        <f>IF(fun[[#This Row],[PoolQC]]="Ex",5,IF(fun[[#This Row],[PoolQC]]="Gd",4,IF(fun[[#This Row],[PoolQC]]="TA",3,IF(fun[[#This Row],[PoolQC]]="Fa",2,IF(fun[[#This Row],[PoolQC]]="Po",1,0)))))</f>
        <v>0</v>
      </c>
      <c r="CP934" t="s">
        <v>109</v>
      </c>
      <c r="CQ934" t="s">
        <v>109</v>
      </c>
      <c r="CR934">
        <v>0</v>
      </c>
      <c r="CS934">
        <v>3</v>
      </c>
      <c r="CT934">
        <v>2007</v>
      </c>
      <c r="CU934" t="s">
        <v>136</v>
      </c>
      <c r="CV934" t="s">
        <v>137</v>
      </c>
      <c r="CW934">
        <f>COUNTIF(fun[[#This Row],[Id]:[SaleCondition]],0)</f>
        <v>19</v>
      </c>
      <c r="CX934">
        <f>COUNTIF(fun[[#This Row],[Id]:[SaleCondition]],"NA")</f>
        <v>4</v>
      </c>
      <c r="CY934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934">
        <f>fun[NUM_ExCond]+fun[NUM_BsmtCond]+fun[NUM_GarCond]</f>
        <v>10</v>
      </c>
      <c r="DA9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136</v>
      </c>
      <c r="DB9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89.916666666666657</v>
      </c>
      <c r="DC934">
        <v>320000</v>
      </c>
    </row>
    <row r="935" spans="1:107" x14ac:dyDescent="0.25">
      <c r="A935">
        <v>934</v>
      </c>
      <c r="B935">
        <v>20</v>
      </c>
      <c r="C935" t="s">
        <v>107</v>
      </c>
      <c r="D935">
        <f>IF(fun[[#This Row],[MSZoning]]="RL",1,0)</f>
        <v>1</v>
      </c>
      <c r="E935">
        <f>IF(fun[[#This Row],[rl]]="RM",1,0)</f>
        <v>0</v>
      </c>
      <c r="F935">
        <f>IF(fun[[#This Row],[rm]]="RH",1,0)</f>
        <v>0</v>
      </c>
      <c r="G935">
        <f>IF(fun[[#This Row],[rh]]="C (all)",1,0)</f>
        <v>0</v>
      </c>
      <c r="H935">
        <v>63</v>
      </c>
      <c r="I935">
        <f>IF(fun[[#This Row],[LotFrontage]]="NA",0,fun[[#This Row],[LotFrontage]])</f>
        <v>63</v>
      </c>
      <c r="J935">
        <v>8487</v>
      </c>
      <c r="K935" t="s">
        <v>108</v>
      </c>
      <c r="L935" t="s">
        <v>109</v>
      </c>
      <c r="M935" t="s">
        <v>110</v>
      </c>
      <c r="N935" t="s">
        <v>111</v>
      </c>
      <c r="O935" t="s">
        <v>112</v>
      </c>
      <c r="P935" t="s">
        <v>138</v>
      </c>
      <c r="Q935" t="s">
        <v>114</v>
      </c>
      <c r="R935" t="s">
        <v>115</v>
      </c>
      <c r="S935" t="s">
        <v>116</v>
      </c>
      <c r="T935" t="s">
        <v>116</v>
      </c>
      <c r="U935" t="s">
        <v>117</v>
      </c>
      <c r="V935" t="s">
        <v>141</v>
      </c>
      <c r="W935">
        <v>7</v>
      </c>
      <c r="X935">
        <v>5</v>
      </c>
      <c r="Y935">
        <v>2004</v>
      </c>
      <c r="Z935">
        <v>2004</v>
      </c>
      <c r="AA935" t="s">
        <v>119</v>
      </c>
      <c r="AB935" t="s">
        <v>120</v>
      </c>
      <c r="AC935" t="s">
        <v>121</v>
      </c>
      <c r="AD935" t="s">
        <v>121</v>
      </c>
      <c r="AE935" t="s">
        <v>122</v>
      </c>
      <c r="AF935">
        <v>210</v>
      </c>
      <c r="AG935" t="s">
        <v>123</v>
      </c>
      <c r="AH935">
        <f>IF(fun[[#This Row],[ExterQual]]="Ex",5,IF(fun[[#This Row],[ExterQual]]="Gd",4,IF(fun[[#This Row],[ExterQual]]="TA",3,IF(fun[[#This Row],[ExterQual]]="Fa",2,1))))</f>
        <v>4</v>
      </c>
      <c r="AI935" t="s">
        <v>124</v>
      </c>
      <c r="AJ935">
        <f>IF(fun[[#This Row],[ExterCond]]="Ex",5,IF(fun[[#This Row],[ExterCond]]="Gd",4,IF(fun[[#This Row],[ExterCond]]="TA",3,IF(fun[[#This Row],[ExterCond]]="Fa",2,1))))</f>
        <v>3</v>
      </c>
      <c r="AK935" t="s">
        <v>125</v>
      </c>
      <c r="AL935" t="s">
        <v>123</v>
      </c>
      <c r="AM935">
        <f>IF(fun[[#This Row],[BsmtQual]]="Ex",5,IF(fun[[#This Row],[BsmtQual]]="Gd",4,IF(fun[[#This Row],[BsmtQual]]="TA",3,IF(fun[[#This Row],[BsmtQual]]="Fa",2,IF(fun[[#This Row],[BsmtQual]]="Po",1,0)))))</f>
        <v>4</v>
      </c>
      <c r="AN935" t="s">
        <v>124</v>
      </c>
      <c r="AO935">
        <f>IF(fun[[#This Row],[BsmtCond]]="Ex",5,IF(fun[[#This Row],[BsmtCond]]="Gd",4,IF(fun[[#This Row],[BsmtCond]]="TA",3,IF(fun[[#This Row],[BsmtCond]]="Fa",2,IF(fun[[#This Row],[BsmtCond]]="Po",1,0)))))</f>
        <v>3</v>
      </c>
      <c r="AP935" t="s">
        <v>156</v>
      </c>
      <c r="AQ935">
        <f>IF(fun[[#This Row],[BsmtExposure]]="Gd",3,IF(fun[[#This Row],[BsmtExposure]]="Av",2,IF(fun[[#This Row],[BsmtExposure]]="Mn",1,0)))</f>
        <v>2</v>
      </c>
      <c r="AR935" t="s">
        <v>127</v>
      </c>
      <c r="AS935">
        <v>20</v>
      </c>
      <c r="AT935" t="s">
        <v>128</v>
      </c>
      <c r="AU935">
        <v>0</v>
      </c>
      <c r="AV935">
        <v>1480</v>
      </c>
      <c r="AW935">
        <v>1500</v>
      </c>
      <c r="AX935" t="s">
        <v>129</v>
      </c>
      <c r="AY935" t="s">
        <v>130</v>
      </c>
      <c r="AZ935">
        <f>IF(fun[[#This Row],[HeatingQC]]="Ex",5,IF(fun[[#This Row],[HeatingQC]]="Gd",4,IF(fun[[#This Row],[HeatingQC]]="TA",3,IF(fun[[#This Row],[HeatingQC]]="Fa",2,IF(fun[[#This Row],[HeatingQC]]="Po",1,0)))))</f>
        <v>5</v>
      </c>
      <c r="BA935" t="s">
        <v>131</v>
      </c>
      <c r="BB935" t="s">
        <v>132</v>
      </c>
      <c r="BC935">
        <v>1500</v>
      </c>
      <c r="BD935">
        <v>0</v>
      </c>
      <c r="BE935">
        <v>0</v>
      </c>
      <c r="BF935">
        <v>1500</v>
      </c>
      <c r="BG935">
        <f>LOG(fun[[#This Row],[GrLivArea]])</f>
        <v>3.1760912590556813</v>
      </c>
      <c r="BH935">
        <v>0</v>
      </c>
      <c r="BI935">
        <v>0</v>
      </c>
      <c r="BJ935">
        <f>fun[[#This Row],[BsmtFullBath]]+(0.5*fun[[#This Row],[BsmtHalfBath]])</f>
        <v>0</v>
      </c>
      <c r="BK935">
        <v>2</v>
      </c>
      <c r="BL935">
        <v>0</v>
      </c>
      <c r="BM935">
        <f>fun[[#This Row],[HalfBath]]+fun[[#This Row],[TOTBaseBath]]+fun[[#This Row],[FullBath]]</f>
        <v>2</v>
      </c>
      <c r="BN935">
        <v>3</v>
      </c>
      <c r="BO935">
        <v>1</v>
      </c>
      <c r="BP935" t="s">
        <v>123</v>
      </c>
      <c r="BQ935">
        <f>IF(fun[[#This Row],[KitchenQual]]="Ex",5,IF(fun[[#This Row],[KitchenQual]]="Gd",4,IF(fun[[#This Row],[KitchenQual]]="TA",3,IF(fun[[#This Row],[KitchenQual]]="Fa",2,0))))</f>
        <v>4</v>
      </c>
      <c r="BR935">
        <v>6</v>
      </c>
      <c r="BS935" t="s">
        <v>133</v>
      </c>
      <c r="BT935">
        <v>0</v>
      </c>
      <c r="BU935" t="s">
        <v>109</v>
      </c>
      <c r="BV935">
        <f>IF(fun[[#This Row],[FireplaceQu]]="Ex",5,IF(fun[[#This Row],[FireplaceQu]]="Gd",4,IF(fun[[#This Row],[FireplaceQu]]="TA",3,IF(fun[[#This Row],[FireplaceQu]]="Fa",2,0))))</f>
        <v>0</v>
      </c>
      <c r="BW935" t="s">
        <v>134</v>
      </c>
      <c r="BX935">
        <v>2004</v>
      </c>
      <c r="BY935" t="s">
        <v>135</v>
      </c>
      <c r="BZ935">
        <v>2</v>
      </c>
      <c r="CA935">
        <v>570</v>
      </c>
      <c r="CB935" t="s">
        <v>124</v>
      </c>
      <c r="CC935">
        <f>IF(fun[[#This Row],[GarageQual]]="Ex",5,IF(fun[[#This Row],[GarageQual]]="Gd",4,IF(fun[[#This Row],[GarageQual]]="TA",3,IF(fun[[#This Row],[GarageQual]]="Fa",2,IF(fun[[#This Row],[GarageQual]]="Po",1,0)))))</f>
        <v>3</v>
      </c>
      <c r="CD935" t="s">
        <v>124</v>
      </c>
      <c r="CE935">
        <f>IF(fun[[#This Row],[GarageCond]]="Ex",5,IF(fun[[#This Row],[GarageCond]]="Gd",4,IF(fun[[#This Row],[GarageCond]]="TA",3,IF(fun[[#This Row],[GarageCond]]="Fa",2,IF(fun[[#This Row],[GarageCond]]="Po",1,0)))))</f>
        <v>3</v>
      </c>
      <c r="CF935" t="s">
        <v>131</v>
      </c>
      <c r="CG935">
        <v>192</v>
      </c>
      <c r="CH935">
        <v>36</v>
      </c>
      <c r="CI935">
        <v>0</v>
      </c>
      <c r="CJ935">
        <v>0</v>
      </c>
      <c r="CK935">
        <v>0</v>
      </c>
      <c r="CL935">
        <f>(0.5*fun[[#This Row],[WoodDeckSF]])+fun[[#This Row],[OpenPorchSF]]+(2*fun[[#This Row],[EnclosedPorch]])+(1.5*fun[[#This Row],[3SsnPorch]])+fun[[#This Row],[ScreenPorch]]</f>
        <v>132</v>
      </c>
      <c r="CM935">
        <v>0</v>
      </c>
      <c r="CN935" t="s">
        <v>109</v>
      </c>
      <c r="CO935">
        <f>IF(fun[[#This Row],[PoolQC]]="Ex",5,IF(fun[[#This Row],[PoolQC]]="Gd",4,IF(fun[[#This Row],[PoolQC]]="TA",3,IF(fun[[#This Row],[PoolQC]]="Fa",2,IF(fun[[#This Row],[PoolQC]]="Po",1,0)))))</f>
        <v>0</v>
      </c>
      <c r="CP935" t="s">
        <v>109</v>
      </c>
      <c r="CQ935" t="s">
        <v>109</v>
      </c>
      <c r="CR935">
        <v>0</v>
      </c>
      <c r="CS935">
        <v>8</v>
      </c>
      <c r="CT935">
        <v>2009</v>
      </c>
      <c r="CU935" t="s">
        <v>136</v>
      </c>
      <c r="CV935" t="s">
        <v>137</v>
      </c>
      <c r="CW935">
        <f>COUNTIF(fun[[#This Row],[Id]:[SaleCondition]],0)</f>
        <v>18</v>
      </c>
      <c r="CX935">
        <f>COUNTIF(fun[[#This Row],[Id]:[SaleCondition]],"NA")</f>
        <v>5</v>
      </c>
      <c r="CY93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35">
        <f>fun[NUM_ExCond]+fun[NUM_BsmtCond]+fun[NUM_GarCond]</f>
        <v>9</v>
      </c>
      <c r="DA9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9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935">
        <v>190000</v>
      </c>
    </row>
    <row r="936" spans="1:107" x14ac:dyDescent="0.25">
      <c r="A936">
        <v>935</v>
      </c>
      <c r="B936">
        <v>20</v>
      </c>
      <c r="C936" t="s">
        <v>107</v>
      </c>
      <c r="D936">
        <f>IF(fun[[#This Row],[MSZoning]]="RL",1,0)</f>
        <v>1</v>
      </c>
      <c r="E936">
        <f>IF(fun[[#This Row],[rl]]="RM",1,0)</f>
        <v>0</v>
      </c>
      <c r="F936">
        <f>IF(fun[[#This Row],[rm]]="RH",1,0)</f>
        <v>0</v>
      </c>
      <c r="G936">
        <f>IF(fun[[#This Row],[rh]]="C (all)",1,0)</f>
        <v>0</v>
      </c>
      <c r="H936">
        <v>313</v>
      </c>
      <c r="I936">
        <f>IF(fun[[#This Row],[LotFrontage]]="NA",0,fun[[#This Row],[LotFrontage]])</f>
        <v>313</v>
      </c>
      <c r="J936">
        <v>27650</v>
      </c>
      <c r="K936" t="s">
        <v>108</v>
      </c>
      <c r="L936" t="s">
        <v>109</v>
      </c>
      <c r="M936" t="s">
        <v>186</v>
      </c>
      <c r="N936" t="s">
        <v>225</v>
      </c>
      <c r="O936" t="s">
        <v>112</v>
      </c>
      <c r="P936" t="s">
        <v>113</v>
      </c>
      <c r="Q936" t="s">
        <v>220</v>
      </c>
      <c r="R936" t="s">
        <v>188</v>
      </c>
      <c r="S936" t="s">
        <v>230</v>
      </c>
      <c r="T936" t="s">
        <v>116</v>
      </c>
      <c r="U936" t="s">
        <v>117</v>
      </c>
      <c r="V936" t="s">
        <v>141</v>
      </c>
      <c r="W936">
        <v>7</v>
      </c>
      <c r="X936">
        <v>7</v>
      </c>
      <c r="Y936">
        <v>1960</v>
      </c>
      <c r="Z936">
        <v>2007</v>
      </c>
      <c r="AA936" t="s">
        <v>240</v>
      </c>
      <c r="AB936" t="s">
        <v>268</v>
      </c>
      <c r="AC936" t="s">
        <v>150</v>
      </c>
      <c r="AD936" t="s">
        <v>150</v>
      </c>
      <c r="AE936" t="s">
        <v>143</v>
      </c>
      <c r="AF936">
        <v>0</v>
      </c>
      <c r="AG936" t="s">
        <v>124</v>
      </c>
      <c r="AH936">
        <f>IF(fun[[#This Row],[ExterQual]]="Ex",5,IF(fun[[#This Row],[ExterQual]]="Gd",4,IF(fun[[#This Row],[ExterQual]]="TA",3,IF(fun[[#This Row],[ExterQual]]="Fa",2,1))))</f>
        <v>3</v>
      </c>
      <c r="AI936" t="s">
        <v>124</v>
      </c>
      <c r="AJ936">
        <f>IF(fun[[#This Row],[ExterCond]]="Ex",5,IF(fun[[#This Row],[ExterCond]]="Gd",4,IF(fun[[#This Row],[ExterCond]]="TA",3,IF(fun[[#This Row],[ExterCond]]="Fa",2,1))))</f>
        <v>3</v>
      </c>
      <c r="AK936" t="s">
        <v>144</v>
      </c>
      <c r="AL936" t="s">
        <v>123</v>
      </c>
      <c r="AM936">
        <f>IF(fun[[#This Row],[BsmtQual]]="Ex",5,IF(fun[[#This Row],[BsmtQual]]="Gd",4,IF(fun[[#This Row],[BsmtQual]]="TA",3,IF(fun[[#This Row],[BsmtQual]]="Fa",2,IF(fun[[#This Row],[BsmtQual]]="Po",1,0)))))</f>
        <v>4</v>
      </c>
      <c r="AN936" t="s">
        <v>124</v>
      </c>
      <c r="AO936">
        <f>IF(fun[[#This Row],[BsmtCond]]="Ex",5,IF(fun[[#This Row],[BsmtCond]]="Gd",4,IF(fun[[#This Row],[BsmtCond]]="TA",3,IF(fun[[#This Row],[BsmtCond]]="Fa",2,IF(fun[[#This Row],[BsmtCond]]="Po",1,0)))))</f>
        <v>3</v>
      </c>
      <c r="AP936" t="s">
        <v>123</v>
      </c>
      <c r="AQ936">
        <f>IF(fun[[#This Row],[BsmtExposure]]="Gd",3,IF(fun[[#This Row],[BsmtExposure]]="Av",2,IF(fun[[#This Row],[BsmtExposure]]="Mn",1,0)))</f>
        <v>3</v>
      </c>
      <c r="AR936" t="s">
        <v>127</v>
      </c>
      <c r="AS936">
        <v>425</v>
      </c>
      <c r="AT936" t="s">
        <v>128</v>
      </c>
      <c r="AU936">
        <v>0</v>
      </c>
      <c r="AV936">
        <v>160</v>
      </c>
      <c r="AW936">
        <v>585</v>
      </c>
      <c r="AX936" t="s">
        <v>129</v>
      </c>
      <c r="AY936" t="s">
        <v>130</v>
      </c>
      <c r="AZ936">
        <f>IF(fun[[#This Row],[HeatingQC]]="Ex",5,IF(fun[[#This Row],[HeatingQC]]="Gd",4,IF(fun[[#This Row],[HeatingQC]]="TA",3,IF(fun[[#This Row],[HeatingQC]]="Fa",2,IF(fun[[#This Row],[HeatingQC]]="Po",1,0)))))</f>
        <v>5</v>
      </c>
      <c r="BA936" t="s">
        <v>131</v>
      </c>
      <c r="BB936" t="s">
        <v>132</v>
      </c>
      <c r="BC936">
        <v>2069</v>
      </c>
      <c r="BD936">
        <v>0</v>
      </c>
      <c r="BE936">
        <v>0</v>
      </c>
      <c r="BF936">
        <v>2069</v>
      </c>
      <c r="BG936">
        <f>LOG(fun[[#This Row],[GrLivArea]])</f>
        <v>3.3157604906657347</v>
      </c>
      <c r="BH936">
        <v>1</v>
      </c>
      <c r="BI936">
        <v>0</v>
      </c>
      <c r="BJ936">
        <f>fun[[#This Row],[BsmtFullBath]]+(0.5*fun[[#This Row],[BsmtHalfBath]])</f>
        <v>1</v>
      </c>
      <c r="BK936">
        <v>2</v>
      </c>
      <c r="BL936">
        <v>0</v>
      </c>
      <c r="BM936">
        <f>fun[[#This Row],[HalfBath]]+fun[[#This Row],[TOTBaseBath]]+fun[[#This Row],[FullBath]]</f>
        <v>3</v>
      </c>
      <c r="BN936">
        <v>4</v>
      </c>
      <c r="BO936">
        <v>1</v>
      </c>
      <c r="BP936" t="s">
        <v>123</v>
      </c>
      <c r="BQ936">
        <f>IF(fun[[#This Row],[KitchenQual]]="Ex",5,IF(fun[[#This Row],[KitchenQual]]="Gd",4,IF(fun[[#This Row],[KitchenQual]]="TA",3,IF(fun[[#This Row],[KitchenQual]]="Fa",2,0))))</f>
        <v>4</v>
      </c>
      <c r="BR936">
        <v>9</v>
      </c>
      <c r="BS936" t="s">
        <v>133</v>
      </c>
      <c r="BT936">
        <v>1</v>
      </c>
      <c r="BU936" t="s">
        <v>123</v>
      </c>
      <c r="BV936">
        <f>IF(fun[[#This Row],[FireplaceQu]]="Ex",5,IF(fun[[#This Row],[FireplaceQu]]="Gd",4,IF(fun[[#This Row],[FireplaceQu]]="TA",3,IF(fun[[#This Row],[FireplaceQu]]="Fa",2,0))))</f>
        <v>4</v>
      </c>
      <c r="BW936" t="s">
        <v>134</v>
      </c>
      <c r="BX936">
        <v>1960</v>
      </c>
      <c r="BY936" t="s">
        <v>135</v>
      </c>
      <c r="BZ936">
        <v>2</v>
      </c>
      <c r="CA936">
        <v>505</v>
      </c>
      <c r="CB936" t="s">
        <v>124</v>
      </c>
      <c r="CC936">
        <f>IF(fun[[#This Row],[GarageQual]]="Ex",5,IF(fun[[#This Row],[GarageQual]]="Gd",4,IF(fun[[#This Row],[GarageQual]]="TA",3,IF(fun[[#This Row],[GarageQual]]="Fa",2,IF(fun[[#This Row],[GarageQual]]="Po",1,0)))))</f>
        <v>3</v>
      </c>
      <c r="CD936" t="s">
        <v>124</v>
      </c>
      <c r="CE936">
        <f>IF(fun[[#This Row],[GarageCond]]="Ex",5,IF(fun[[#This Row],[GarageCond]]="Gd",4,IF(fun[[#This Row],[GarageCond]]="TA",3,IF(fun[[#This Row],[GarageCond]]="Fa",2,IF(fun[[#This Row],[GarageCond]]="Po",1,0)))))</f>
        <v>3</v>
      </c>
      <c r="CF936" t="s">
        <v>131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f>(0.5*fun[[#This Row],[WoodDeckSF]])+fun[[#This Row],[OpenPorchSF]]+(2*fun[[#This Row],[EnclosedPorch]])+(1.5*fun[[#This Row],[3SsnPorch]])+fun[[#This Row],[ScreenPorch]]</f>
        <v>0</v>
      </c>
      <c r="CM936">
        <v>0</v>
      </c>
      <c r="CN936" t="s">
        <v>109</v>
      </c>
      <c r="CO936">
        <f>IF(fun[[#This Row],[PoolQC]]="Ex",5,IF(fun[[#This Row],[PoolQC]]="Gd",4,IF(fun[[#This Row],[PoolQC]]="TA",3,IF(fun[[#This Row],[PoolQC]]="Fa",2,IF(fun[[#This Row],[PoolQC]]="Po",1,0)))))</f>
        <v>0</v>
      </c>
      <c r="CP936" t="s">
        <v>109</v>
      </c>
      <c r="CQ936" t="s">
        <v>109</v>
      </c>
      <c r="CR936">
        <v>0</v>
      </c>
      <c r="CS936">
        <v>11</v>
      </c>
      <c r="CT936">
        <v>2008</v>
      </c>
      <c r="CU936" t="s">
        <v>136</v>
      </c>
      <c r="CV936" t="s">
        <v>137</v>
      </c>
      <c r="CW936">
        <f>COUNTIF(fun[[#This Row],[Id]:[SaleCondition]],0)</f>
        <v>18</v>
      </c>
      <c r="CX936">
        <f>COUNTIF(fun[[#This Row],[Id]:[SaleCondition]],"NA")</f>
        <v>4</v>
      </c>
      <c r="CY93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936">
        <f>fun[NUM_ExCond]+fun[NUM_BsmtCond]+fun[NUM_GarCond]</f>
        <v>9</v>
      </c>
      <c r="DA9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114</v>
      </c>
      <c r="DB9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</v>
      </c>
      <c r="DC936">
        <v>242000</v>
      </c>
    </row>
    <row r="937" spans="1:107" x14ac:dyDescent="0.25">
      <c r="A937">
        <v>936</v>
      </c>
      <c r="B937">
        <v>30</v>
      </c>
      <c r="C937" t="s">
        <v>107</v>
      </c>
      <c r="D937">
        <f>IF(fun[[#This Row],[MSZoning]]="RL",1,0)</f>
        <v>1</v>
      </c>
      <c r="E937">
        <f>IF(fun[[#This Row],[rl]]="RM",1,0)</f>
        <v>0</v>
      </c>
      <c r="F937">
        <f>IF(fun[[#This Row],[rm]]="RH",1,0)</f>
        <v>0</v>
      </c>
      <c r="G937">
        <f>IF(fun[[#This Row],[rh]]="C (all)",1,0)</f>
        <v>0</v>
      </c>
      <c r="H937">
        <v>52</v>
      </c>
      <c r="I937">
        <f>IF(fun[[#This Row],[LotFrontage]]="NA",0,fun[[#This Row],[LotFrontage]])</f>
        <v>52</v>
      </c>
      <c r="J937">
        <v>5825</v>
      </c>
      <c r="K937" t="s">
        <v>108</v>
      </c>
      <c r="L937" t="s">
        <v>109</v>
      </c>
      <c r="M937" t="s">
        <v>146</v>
      </c>
      <c r="N937" t="s">
        <v>111</v>
      </c>
      <c r="O937" t="s">
        <v>112</v>
      </c>
      <c r="P937" t="s">
        <v>113</v>
      </c>
      <c r="Q937" t="s">
        <v>114</v>
      </c>
      <c r="R937" t="s">
        <v>174</v>
      </c>
      <c r="S937" t="s">
        <v>116</v>
      </c>
      <c r="T937" t="s">
        <v>116</v>
      </c>
      <c r="U937" t="s">
        <v>117</v>
      </c>
      <c r="V937" t="s">
        <v>141</v>
      </c>
      <c r="W937">
        <v>4</v>
      </c>
      <c r="X937">
        <v>5</v>
      </c>
      <c r="Y937">
        <v>1926</v>
      </c>
      <c r="Z937">
        <v>1953</v>
      </c>
      <c r="AA937" t="s">
        <v>119</v>
      </c>
      <c r="AB937" t="s">
        <v>120</v>
      </c>
      <c r="AC937" t="s">
        <v>142</v>
      </c>
      <c r="AD937" t="s">
        <v>142</v>
      </c>
      <c r="AE937" t="s">
        <v>122</v>
      </c>
      <c r="AF937">
        <v>108</v>
      </c>
      <c r="AG937" t="s">
        <v>124</v>
      </c>
      <c r="AH937">
        <f>IF(fun[[#This Row],[ExterQual]]="Ex",5,IF(fun[[#This Row],[ExterQual]]="Gd",4,IF(fun[[#This Row],[ExterQual]]="TA",3,IF(fun[[#This Row],[ExterQual]]="Fa",2,1))))</f>
        <v>3</v>
      </c>
      <c r="AI937" t="s">
        <v>123</v>
      </c>
      <c r="AJ937">
        <f>IF(fun[[#This Row],[ExterCond]]="Ex",5,IF(fun[[#This Row],[ExterCond]]="Gd",4,IF(fun[[#This Row],[ExterCond]]="TA",3,IF(fun[[#This Row],[ExterCond]]="Fa",2,1))))</f>
        <v>4</v>
      </c>
      <c r="AK937" t="s">
        <v>125</v>
      </c>
      <c r="AL937" t="s">
        <v>173</v>
      </c>
      <c r="AM937">
        <f>IF(fun[[#This Row],[BsmtQual]]="Ex",5,IF(fun[[#This Row],[BsmtQual]]="Gd",4,IF(fun[[#This Row],[BsmtQual]]="TA",3,IF(fun[[#This Row],[BsmtQual]]="Fa",2,IF(fun[[#This Row],[BsmtQual]]="Po",1,0)))))</f>
        <v>2</v>
      </c>
      <c r="AN937" t="s">
        <v>124</v>
      </c>
      <c r="AO937">
        <f>IF(fun[[#This Row],[BsmtCond]]="Ex",5,IF(fun[[#This Row],[BsmtCond]]="Gd",4,IF(fun[[#This Row],[BsmtCond]]="TA",3,IF(fun[[#This Row],[BsmtCond]]="Fa",2,IF(fun[[#This Row],[BsmtCond]]="Po",1,0)))))</f>
        <v>3</v>
      </c>
      <c r="AP937" t="s">
        <v>147</v>
      </c>
      <c r="AQ937">
        <f>IF(fun[[#This Row],[BsmtExposure]]="Gd",3,IF(fun[[#This Row],[BsmtExposure]]="Av",2,IF(fun[[#This Row],[BsmtExposure]]="Mn",1,0)))</f>
        <v>1</v>
      </c>
      <c r="AR937" t="s">
        <v>128</v>
      </c>
      <c r="AS937">
        <v>0</v>
      </c>
      <c r="AT937" t="s">
        <v>128</v>
      </c>
      <c r="AU937">
        <v>0</v>
      </c>
      <c r="AV937">
        <v>600</v>
      </c>
      <c r="AW937">
        <v>600</v>
      </c>
      <c r="AX937" t="s">
        <v>129</v>
      </c>
      <c r="AY937" t="s">
        <v>123</v>
      </c>
      <c r="AZ937">
        <f>IF(fun[[#This Row],[HeatingQC]]="Ex",5,IF(fun[[#This Row],[HeatingQC]]="Gd",4,IF(fun[[#This Row],[HeatingQC]]="TA",3,IF(fun[[#This Row],[HeatingQC]]="Fa",2,IF(fun[[#This Row],[HeatingQC]]="Po",1,0)))))</f>
        <v>4</v>
      </c>
      <c r="BA937" t="s">
        <v>131</v>
      </c>
      <c r="BB937" t="s">
        <v>132</v>
      </c>
      <c r="BC937">
        <v>747</v>
      </c>
      <c r="BD937">
        <v>0</v>
      </c>
      <c r="BE937">
        <v>0</v>
      </c>
      <c r="BF937">
        <v>747</v>
      </c>
      <c r="BG937">
        <f>LOG(fun[[#This Row],[GrLivArea]])</f>
        <v>2.8733206018153989</v>
      </c>
      <c r="BH937">
        <v>0</v>
      </c>
      <c r="BI937">
        <v>0</v>
      </c>
      <c r="BJ937">
        <f>fun[[#This Row],[BsmtFullBath]]+(0.5*fun[[#This Row],[BsmtHalfBath]])</f>
        <v>0</v>
      </c>
      <c r="BK937">
        <v>1</v>
      </c>
      <c r="BL937">
        <v>0</v>
      </c>
      <c r="BM937">
        <f>fun[[#This Row],[HalfBath]]+fun[[#This Row],[TOTBaseBath]]+fun[[#This Row],[FullBath]]</f>
        <v>1</v>
      </c>
      <c r="BN937">
        <v>1</v>
      </c>
      <c r="BO937">
        <v>1</v>
      </c>
      <c r="BP937" t="s">
        <v>124</v>
      </c>
      <c r="BQ937">
        <f>IF(fun[[#This Row],[KitchenQual]]="Ex",5,IF(fun[[#This Row],[KitchenQual]]="Gd",4,IF(fun[[#This Row],[KitchenQual]]="TA",3,IF(fun[[#This Row],[KitchenQual]]="Fa",2,0))))</f>
        <v>3</v>
      </c>
      <c r="BR937">
        <v>5</v>
      </c>
      <c r="BS937" t="s">
        <v>133</v>
      </c>
      <c r="BT937">
        <v>0</v>
      </c>
      <c r="BU937" t="s">
        <v>109</v>
      </c>
      <c r="BV937">
        <f>IF(fun[[#This Row],[FireplaceQu]]="Ex",5,IF(fun[[#This Row],[FireplaceQu]]="Gd",4,IF(fun[[#This Row],[FireplaceQu]]="TA",3,IF(fun[[#This Row],[FireplaceQu]]="Fa",2,0))))</f>
        <v>0</v>
      </c>
      <c r="BW937" t="s">
        <v>153</v>
      </c>
      <c r="BX937">
        <v>1953</v>
      </c>
      <c r="BY937" t="s">
        <v>128</v>
      </c>
      <c r="BZ937">
        <v>2</v>
      </c>
      <c r="CA937">
        <v>528</v>
      </c>
      <c r="CB937" t="s">
        <v>124</v>
      </c>
      <c r="CC937">
        <f>IF(fun[[#This Row],[GarageQual]]="Ex",5,IF(fun[[#This Row],[GarageQual]]="Gd",4,IF(fun[[#This Row],[GarageQual]]="TA",3,IF(fun[[#This Row],[GarageQual]]="Fa",2,IF(fun[[#This Row],[GarageQual]]="Po",1,0)))))</f>
        <v>3</v>
      </c>
      <c r="CD937" t="s">
        <v>124</v>
      </c>
      <c r="CE937">
        <f>IF(fun[[#This Row],[GarageCond]]="Ex",5,IF(fun[[#This Row],[GarageCond]]="Gd",4,IF(fun[[#This Row],[GarageCond]]="TA",3,IF(fun[[#This Row],[GarageCond]]="Fa",2,IF(fun[[#This Row],[GarageCond]]="Po",1,0)))))</f>
        <v>3</v>
      </c>
      <c r="CF937" t="s">
        <v>131</v>
      </c>
      <c r="CG937">
        <v>0</v>
      </c>
      <c r="CH937">
        <v>0</v>
      </c>
      <c r="CI937">
        <v>32</v>
      </c>
      <c r="CJ937">
        <v>0</v>
      </c>
      <c r="CK937">
        <v>0</v>
      </c>
      <c r="CL937">
        <f>(0.5*fun[[#This Row],[WoodDeckSF]])+fun[[#This Row],[OpenPorchSF]]+(2*fun[[#This Row],[EnclosedPorch]])+(1.5*fun[[#This Row],[3SsnPorch]])+fun[[#This Row],[ScreenPorch]]</f>
        <v>64</v>
      </c>
      <c r="CM937">
        <v>0</v>
      </c>
      <c r="CN937" t="s">
        <v>109</v>
      </c>
      <c r="CO937">
        <f>IF(fun[[#This Row],[PoolQC]]="Ex",5,IF(fun[[#This Row],[PoolQC]]="Gd",4,IF(fun[[#This Row],[PoolQC]]="TA",3,IF(fun[[#This Row],[PoolQC]]="Fa",2,IF(fun[[#This Row],[PoolQC]]="Po",1,0)))))</f>
        <v>0</v>
      </c>
      <c r="CP937" t="s">
        <v>109</v>
      </c>
      <c r="CQ937" t="s">
        <v>109</v>
      </c>
      <c r="CR937">
        <v>0</v>
      </c>
      <c r="CS937">
        <v>6</v>
      </c>
      <c r="CT937">
        <v>2006</v>
      </c>
      <c r="CU937" t="s">
        <v>136</v>
      </c>
      <c r="CV937" t="s">
        <v>137</v>
      </c>
      <c r="CW937">
        <f>COUNTIF(fun[[#This Row],[Id]:[SaleCondition]],0)</f>
        <v>20</v>
      </c>
      <c r="CX937">
        <f>COUNTIF(fun[[#This Row],[Id]:[SaleCondition]],"NA")</f>
        <v>5</v>
      </c>
      <c r="CY937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937">
        <f>fun[NUM_ExCond]+fun[NUM_BsmtCond]+fun[NUM_GarCond]</f>
        <v>10</v>
      </c>
      <c r="DA9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9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45.5</v>
      </c>
      <c r="DC937">
        <v>79900</v>
      </c>
    </row>
    <row r="938" spans="1:107" x14ac:dyDescent="0.25">
      <c r="A938">
        <v>937</v>
      </c>
      <c r="B938">
        <v>20</v>
      </c>
      <c r="C938" t="s">
        <v>107</v>
      </c>
      <c r="D938">
        <f>IF(fun[[#This Row],[MSZoning]]="RL",1,0)</f>
        <v>1</v>
      </c>
      <c r="E938">
        <f>IF(fun[[#This Row],[rl]]="RM",1,0)</f>
        <v>0</v>
      </c>
      <c r="F938">
        <f>IF(fun[[#This Row],[rm]]="RH",1,0)</f>
        <v>0</v>
      </c>
      <c r="G938">
        <f>IF(fun[[#This Row],[rh]]="C (all)",1,0)</f>
        <v>0</v>
      </c>
      <c r="H938">
        <v>67</v>
      </c>
      <c r="I938">
        <f>IF(fun[[#This Row],[LotFrontage]]="NA",0,fun[[#This Row],[LotFrontage]])</f>
        <v>67</v>
      </c>
      <c r="J938">
        <v>10083</v>
      </c>
      <c r="K938" t="s">
        <v>108</v>
      </c>
      <c r="L938" t="s">
        <v>109</v>
      </c>
      <c r="M938" t="s">
        <v>110</v>
      </c>
      <c r="N938" t="s">
        <v>111</v>
      </c>
      <c r="O938" t="s">
        <v>112</v>
      </c>
      <c r="P938" t="s">
        <v>113</v>
      </c>
      <c r="Q938" t="s">
        <v>114</v>
      </c>
      <c r="R938" t="s">
        <v>196</v>
      </c>
      <c r="S938" t="s">
        <v>116</v>
      </c>
      <c r="T938" t="s">
        <v>116</v>
      </c>
      <c r="U938" t="s">
        <v>117</v>
      </c>
      <c r="V938" t="s">
        <v>141</v>
      </c>
      <c r="W938">
        <v>7</v>
      </c>
      <c r="X938">
        <v>5</v>
      </c>
      <c r="Y938">
        <v>2003</v>
      </c>
      <c r="Z938">
        <v>2003</v>
      </c>
      <c r="AA938" t="s">
        <v>119</v>
      </c>
      <c r="AB938" t="s">
        <v>120</v>
      </c>
      <c r="AC938" t="s">
        <v>121</v>
      </c>
      <c r="AD938" t="s">
        <v>121</v>
      </c>
      <c r="AE938" t="s">
        <v>109</v>
      </c>
      <c r="AF938" t="s">
        <v>109</v>
      </c>
      <c r="AG938" t="s">
        <v>123</v>
      </c>
      <c r="AH938">
        <f>IF(fun[[#This Row],[ExterQual]]="Ex",5,IF(fun[[#This Row],[ExterQual]]="Gd",4,IF(fun[[#This Row],[ExterQual]]="TA",3,IF(fun[[#This Row],[ExterQual]]="Fa",2,1))))</f>
        <v>4</v>
      </c>
      <c r="AI938" t="s">
        <v>124</v>
      </c>
      <c r="AJ938">
        <f>IF(fun[[#This Row],[ExterCond]]="Ex",5,IF(fun[[#This Row],[ExterCond]]="Gd",4,IF(fun[[#This Row],[ExterCond]]="TA",3,IF(fun[[#This Row],[ExterCond]]="Fa",2,1))))</f>
        <v>3</v>
      </c>
      <c r="AK938" t="s">
        <v>125</v>
      </c>
      <c r="AL938" t="s">
        <v>123</v>
      </c>
      <c r="AM938">
        <f>IF(fun[[#This Row],[BsmtQual]]="Ex",5,IF(fun[[#This Row],[BsmtQual]]="Gd",4,IF(fun[[#This Row],[BsmtQual]]="TA",3,IF(fun[[#This Row],[BsmtQual]]="Fa",2,IF(fun[[#This Row],[BsmtQual]]="Po",1,0)))))</f>
        <v>4</v>
      </c>
      <c r="AN938" t="s">
        <v>124</v>
      </c>
      <c r="AO938">
        <f>IF(fun[[#This Row],[BsmtCond]]="Ex",5,IF(fun[[#This Row],[BsmtCond]]="Gd",4,IF(fun[[#This Row],[BsmtCond]]="TA",3,IF(fun[[#This Row],[BsmtCond]]="Fa",2,IF(fun[[#This Row],[BsmtCond]]="Po",1,0)))))</f>
        <v>3</v>
      </c>
      <c r="AP938" t="s">
        <v>126</v>
      </c>
      <c r="AQ938">
        <f>IF(fun[[#This Row],[BsmtExposure]]="Gd",3,IF(fun[[#This Row],[BsmtExposure]]="Av",2,IF(fun[[#This Row],[BsmtExposure]]="Mn",1,0)))</f>
        <v>0</v>
      </c>
      <c r="AR938" t="s">
        <v>127</v>
      </c>
      <c r="AS938">
        <v>833</v>
      </c>
      <c r="AT938" t="s">
        <v>128</v>
      </c>
      <c r="AU938">
        <v>0</v>
      </c>
      <c r="AV938">
        <v>343</v>
      </c>
      <c r="AW938">
        <v>1176</v>
      </c>
      <c r="AX938" t="s">
        <v>129</v>
      </c>
      <c r="AY938" t="s">
        <v>130</v>
      </c>
      <c r="AZ938">
        <f>IF(fun[[#This Row],[HeatingQC]]="Ex",5,IF(fun[[#This Row],[HeatingQC]]="Gd",4,IF(fun[[#This Row],[HeatingQC]]="TA",3,IF(fun[[#This Row],[HeatingQC]]="Fa",2,IF(fun[[#This Row],[HeatingQC]]="Po",1,0)))))</f>
        <v>5</v>
      </c>
      <c r="BA938" t="s">
        <v>131</v>
      </c>
      <c r="BB938" t="s">
        <v>132</v>
      </c>
      <c r="BC938">
        <v>1200</v>
      </c>
      <c r="BD938">
        <v>0</v>
      </c>
      <c r="BE938">
        <v>0</v>
      </c>
      <c r="BF938">
        <v>1200</v>
      </c>
      <c r="BG938">
        <f>LOG(fun[[#This Row],[GrLivArea]])</f>
        <v>3.0791812460476247</v>
      </c>
      <c r="BH938">
        <v>1</v>
      </c>
      <c r="BI938">
        <v>0</v>
      </c>
      <c r="BJ938">
        <f>fun[[#This Row],[BsmtFullBath]]+(0.5*fun[[#This Row],[BsmtHalfBath]])</f>
        <v>1</v>
      </c>
      <c r="BK938">
        <v>2</v>
      </c>
      <c r="BL938">
        <v>0</v>
      </c>
      <c r="BM938">
        <f>fun[[#This Row],[HalfBath]]+fun[[#This Row],[TOTBaseBath]]+fun[[#This Row],[FullBath]]</f>
        <v>3</v>
      </c>
      <c r="BN938">
        <v>2</v>
      </c>
      <c r="BO938">
        <v>1</v>
      </c>
      <c r="BP938" t="s">
        <v>123</v>
      </c>
      <c r="BQ938">
        <f>IF(fun[[#This Row],[KitchenQual]]="Ex",5,IF(fun[[#This Row],[KitchenQual]]="Gd",4,IF(fun[[#This Row],[KitchenQual]]="TA",3,IF(fun[[#This Row],[KitchenQual]]="Fa",2,0))))</f>
        <v>4</v>
      </c>
      <c r="BR938">
        <v>5</v>
      </c>
      <c r="BS938" t="s">
        <v>133</v>
      </c>
      <c r="BT938">
        <v>0</v>
      </c>
      <c r="BU938" t="s">
        <v>109</v>
      </c>
      <c r="BV938">
        <f>IF(fun[[#This Row],[FireplaceQu]]="Ex",5,IF(fun[[#This Row],[FireplaceQu]]="Gd",4,IF(fun[[#This Row],[FireplaceQu]]="TA",3,IF(fun[[#This Row],[FireplaceQu]]="Fa",2,0))))</f>
        <v>0</v>
      </c>
      <c r="BW938" t="s">
        <v>134</v>
      </c>
      <c r="BX938">
        <v>2003</v>
      </c>
      <c r="BY938" t="s">
        <v>135</v>
      </c>
      <c r="BZ938">
        <v>2</v>
      </c>
      <c r="CA938">
        <v>555</v>
      </c>
      <c r="CB938" t="s">
        <v>124</v>
      </c>
      <c r="CC938">
        <f>IF(fun[[#This Row],[GarageQual]]="Ex",5,IF(fun[[#This Row],[GarageQual]]="Gd",4,IF(fun[[#This Row],[GarageQual]]="TA",3,IF(fun[[#This Row],[GarageQual]]="Fa",2,IF(fun[[#This Row],[GarageQual]]="Po",1,0)))))</f>
        <v>3</v>
      </c>
      <c r="CD938" t="s">
        <v>124</v>
      </c>
      <c r="CE938">
        <f>IF(fun[[#This Row],[GarageCond]]="Ex",5,IF(fun[[#This Row],[GarageCond]]="Gd",4,IF(fun[[#This Row],[GarageCond]]="TA",3,IF(fun[[#This Row],[GarageCond]]="Fa",2,IF(fun[[#This Row],[GarageCond]]="Po",1,0)))))</f>
        <v>3</v>
      </c>
      <c r="CF938" t="s">
        <v>131</v>
      </c>
      <c r="CG938">
        <v>0</v>
      </c>
      <c r="CH938">
        <v>41</v>
      </c>
      <c r="CI938">
        <v>0</v>
      </c>
      <c r="CJ938">
        <v>0</v>
      </c>
      <c r="CK938">
        <v>0</v>
      </c>
      <c r="CL938">
        <f>(0.5*fun[[#This Row],[WoodDeckSF]])+fun[[#This Row],[OpenPorchSF]]+(2*fun[[#This Row],[EnclosedPorch]])+(1.5*fun[[#This Row],[3SsnPorch]])+fun[[#This Row],[ScreenPorch]]</f>
        <v>41</v>
      </c>
      <c r="CM938">
        <v>0</v>
      </c>
      <c r="CN938" t="s">
        <v>109</v>
      </c>
      <c r="CO938">
        <f>IF(fun[[#This Row],[PoolQC]]="Ex",5,IF(fun[[#This Row],[PoolQC]]="Gd",4,IF(fun[[#This Row],[PoolQC]]="TA",3,IF(fun[[#This Row],[PoolQC]]="Fa",2,IF(fun[[#This Row],[PoolQC]]="Po",1,0)))))</f>
        <v>0</v>
      </c>
      <c r="CP938" t="s">
        <v>109</v>
      </c>
      <c r="CQ938" t="s">
        <v>109</v>
      </c>
      <c r="CR938">
        <v>0</v>
      </c>
      <c r="CS938">
        <v>8</v>
      </c>
      <c r="CT938">
        <v>2009</v>
      </c>
      <c r="CU938" t="s">
        <v>136</v>
      </c>
      <c r="CV938" t="s">
        <v>137</v>
      </c>
      <c r="CW938">
        <f>COUNTIF(fun[[#This Row],[Id]:[SaleCondition]],0)</f>
        <v>18</v>
      </c>
      <c r="CX938">
        <f>COUNTIF(fun[[#This Row],[Id]:[SaleCondition]],"NA")</f>
        <v>7</v>
      </c>
      <c r="CY93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38">
        <f>fun[NUM_ExCond]+fun[NUM_BsmtCond]+fun[NUM_GarCond]</f>
        <v>9</v>
      </c>
      <c r="DA9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9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938">
        <v>184900</v>
      </c>
    </row>
    <row r="939" spans="1:107" x14ac:dyDescent="0.25">
      <c r="A939">
        <v>938</v>
      </c>
      <c r="B939">
        <v>60</v>
      </c>
      <c r="C939" t="s">
        <v>107</v>
      </c>
      <c r="D939">
        <f>IF(fun[[#This Row],[MSZoning]]="RL",1,0)</f>
        <v>1</v>
      </c>
      <c r="E939">
        <f>IF(fun[[#This Row],[rl]]="RM",1,0)</f>
        <v>0</v>
      </c>
      <c r="F939">
        <f>IF(fun[[#This Row],[rm]]="RH",1,0)</f>
        <v>0</v>
      </c>
      <c r="G939">
        <f>IF(fun[[#This Row],[rh]]="C (all)",1,0)</f>
        <v>0</v>
      </c>
      <c r="H939">
        <v>75</v>
      </c>
      <c r="I939">
        <f>IF(fun[[#This Row],[LotFrontage]]="NA",0,fun[[#This Row],[LotFrontage]])</f>
        <v>75</v>
      </c>
      <c r="J939">
        <v>9675</v>
      </c>
      <c r="K939" t="s">
        <v>108</v>
      </c>
      <c r="L939" t="s">
        <v>109</v>
      </c>
      <c r="M939" t="s">
        <v>110</v>
      </c>
      <c r="N939" t="s">
        <v>111</v>
      </c>
      <c r="O939" t="s">
        <v>112</v>
      </c>
      <c r="P939" t="s">
        <v>113</v>
      </c>
      <c r="Q939" t="s">
        <v>114</v>
      </c>
      <c r="R939" t="s">
        <v>162</v>
      </c>
      <c r="S939" t="s">
        <v>116</v>
      </c>
      <c r="T939" t="s">
        <v>116</v>
      </c>
      <c r="U939" t="s">
        <v>117</v>
      </c>
      <c r="V939" t="s">
        <v>118</v>
      </c>
      <c r="W939">
        <v>7</v>
      </c>
      <c r="X939">
        <v>5</v>
      </c>
      <c r="Y939">
        <v>2005</v>
      </c>
      <c r="Z939">
        <v>2005</v>
      </c>
      <c r="AA939" t="s">
        <v>119</v>
      </c>
      <c r="AB939" t="s">
        <v>120</v>
      </c>
      <c r="AC939" t="s">
        <v>121</v>
      </c>
      <c r="AD939" t="s">
        <v>121</v>
      </c>
      <c r="AE939" t="s">
        <v>143</v>
      </c>
      <c r="AF939">
        <v>0</v>
      </c>
      <c r="AG939" t="s">
        <v>123</v>
      </c>
      <c r="AH939">
        <f>IF(fun[[#This Row],[ExterQual]]="Ex",5,IF(fun[[#This Row],[ExterQual]]="Gd",4,IF(fun[[#This Row],[ExterQual]]="TA",3,IF(fun[[#This Row],[ExterQual]]="Fa",2,1))))</f>
        <v>4</v>
      </c>
      <c r="AI939" t="s">
        <v>124</v>
      </c>
      <c r="AJ939">
        <f>IF(fun[[#This Row],[ExterCond]]="Ex",5,IF(fun[[#This Row],[ExterCond]]="Gd",4,IF(fun[[#This Row],[ExterCond]]="TA",3,IF(fun[[#This Row],[ExterCond]]="Fa",2,1))))</f>
        <v>3</v>
      </c>
      <c r="AK939" t="s">
        <v>125</v>
      </c>
      <c r="AL939" t="s">
        <v>123</v>
      </c>
      <c r="AM939">
        <f>IF(fun[[#This Row],[BsmtQual]]="Ex",5,IF(fun[[#This Row],[BsmtQual]]="Gd",4,IF(fun[[#This Row],[BsmtQual]]="TA",3,IF(fun[[#This Row],[BsmtQual]]="Fa",2,IF(fun[[#This Row],[BsmtQual]]="Po",1,0)))))</f>
        <v>4</v>
      </c>
      <c r="AN939" t="s">
        <v>124</v>
      </c>
      <c r="AO939">
        <f>IF(fun[[#This Row],[BsmtCond]]="Ex",5,IF(fun[[#This Row],[BsmtCond]]="Gd",4,IF(fun[[#This Row],[BsmtCond]]="TA",3,IF(fun[[#This Row],[BsmtCond]]="Fa",2,IF(fun[[#This Row],[BsmtCond]]="Po",1,0)))))</f>
        <v>3</v>
      </c>
      <c r="AP939" t="s">
        <v>147</v>
      </c>
      <c r="AQ939">
        <f>IF(fun[[#This Row],[BsmtExposure]]="Gd",3,IF(fun[[#This Row],[BsmtExposure]]="Av",2,IF(fun[[#This Row],[BsmtExposure]]="Mn",1,0)))</f>
        <v>1</v>
      </c>
      <c r="AR939" t="s">
        <v>127</v>
      </c>
      <c r="AS939">
        <v>341</v>
      </c>
      <c r="AT939" t="s">
        <v>128</v>
      </c>
      <c r="AU939">
        <v>0</v>
      </c>
      <c r="AV939">
        <v>772</v>
      </c>
      <c r="AW939">
        <v>1113</v>
      </c>
      <c r="AX939" t="s">
        <v>129</v>
      </c>
      <c r="AY939" t="s">
        <v>130</v>
      </c>
      <c r="AZ939">
        <f>IF(fun[[#This Row],[HeatingQC]]="Ex",5,IF(fun[[#This Row],[HeatingQC]]="Gd",4,IF(fun[[#This Row],[HeatingQC]]="TA",3,IF(fun[[#This Row],[HeatingQC]]="Fa",2,IF(fun[[#This Row],[HeatingQC]]="Po",1,0)))))</f>
        <v>5</v>
      </c>
      <c r="BA939" t="s">
        <v>131</v>
      </c>
      <c r="BB939" t="s">
        <v>132</v>
      </c>
      <c r="BC939">
        <v>1113</v>
      </c>
      <c r="BD939">
        <v>858</v>
      </c>
      <c r="BE939">
        <v>0</v>
      </c>
      <c r="BF939">
        <v>1971</v>
      </c>
      <c r="BG939">
        <f>LOG(fun[[#This Row],[GrLivArea]])</f>
        <v>3.2946866242794433</v>
      </c>
      <c r="BH939">
        <v>0</v>
      </c>
      <c r="BI939">
        <v>0</v>
      </c>
      <c r="BJ939">
        <f>fun[[#This Row],[BsmtFullBath]]+(0.5*fun[[#This Row],[BsmtHalfBath]])</f>
        <v>0</v>
      </c>
      <c r="BK939">
        <v>2</v>
      </c>
      <c r="BL939">
        <v>1</v>
      </c>
      <c r="BM939">
        <f>fun[[#This Row],[HalfBath]]+fun[[#This Row],[TOTBaseBath]]+fun[[#This Row],[FullBath]]</f>
        <v>3</v>
      </c>
      <c r="BN939">
        <v>3</v>
      </c>
      <c r="BO939">
        <v>1</v>
      </c>
      <c r="BP939" t="s">
        <v>123</v>
      </c>
      <c r="BQ939">
        <f>IF(fun[[#This Row],[KitchenQual]]="Ex",5,IF(fun[[#This Row],[KitchenQual]]="Gd",4,IF(fun[[#This Row],[KitchenQual]]="TA",3,IF(fun[[#This Row],[KitchenQual]]="Fa",2,0))))</f>
        <v>4</v>
      </c>
      <c r="BR939">
        <v>8</v>
      </c>
      <c r="BS939" t="s">
        <v>133</v>
      </c>
      <c r="BT939">
        <v>1</v>
      </c>
      <c r="BU939" t="s">
        <v>123</v>
      </c>
      <c r="BV939">
        <f>IF(fun[[#This Row],[FireplaceQu]]="Ex",5,IF(fun[[#This Row],[FireplaceQu]]="Gd",4,IF(fun[[#This Row],[FireplaceQu]]="TA",3,IF(fun[[#This Row],[FireplaceQu]]="Fa",2,0))))</f>
        <v>4</v>
      </c>
      <c r="BW939" t="s">
        <v>134</v>
      </c>
      <c r="BX939">
        <v>2005</v>
      </c>
      <c r="BY939" t="s">
        <v>135</v>
      </c>
      <c r="BZ939">
        <v>2</v>
      </c>
      <c r="CA939">
        <v>689</v>
      </c>
      <c r="CB939" t="s">
        <v>124</v>
      </c>
      <c r="CC939">
        <f>IF(fun[[#This Row],[GarageQual]]="Ex",5,IF(fun[[#This Row],[GarageQual]]="Gd",4,IF(fun[[#This Row],[GarageQual]]="TA",3,IF(fun[[#This Row],[GarageQual]]="Fa",2,IF(fun[[#This Row],[GarageQual]]="Po",1,0)))))</f>
        <v>3</v>
      </c>
      <c r="CD939" t="s">
        <v>124</v>
      </c>
      <c r="CE939">
        <f>IF(fun[[#This Row],[GarageCond]]="Ex",5,IF(fun[[#This Row],[GarageCond]]="Gd",4,IF(fun[[#This Row],[GarageCond]]="TA",3,IF(fun[[#This Row],[GarageCond]]="Fa",2,IF(fun[[#This Row],[GarageCond]]="Po",1,0)))))</f>
        <v>3</v>
      </c>
      <c r="CF939" t="s">
        <v>131</v>
      </c>
      <c r="CG939">
        <v>0</v>
      </c>
      <c r="CH939">
        <v>48</v>
      </c>
      <c r="CI939">
        <v>0</v>
      </c>
      <c r="CJ939">
        <v>0</v>
      </c>
      <c r="CK939">
        <v>0</v>
      </c>
      <c r="CL939">
        <f>(0.5*fun[[#This Row],[WoodDeckSF]])+fun[[#This Row],[OpenPorchSF]]+(2*fun[[#This Row],[EnclosedPorch]])+(1.5*fun[[#This Row],[3SsnPorch]])+fun[[#This Row],[ScreenPorch]]</f>
        <v>48</v>
      </c>
      <c r="CM939">
        <v>0</v>
      </c>
      <c r="CN939" t="s">
        <v>109</v>
      </c>
      <c r="CO939">
        <f>IF(fun[[#This Row],[PoolQC]]="Ex",5,IF(fun[[#This Row],[PoolQC]]="Gd",4,IF(fun[[#This Row],[PoolQC]]="TA",3,IF(fun[[#This Row],[PoolQC]]="Fa",2,IF(fun[[#This Row],[PoolQC]]="Po",1,0)))))</f>
        <v>0</v>
      </c>
      <c r="CP939" t="s">
        <v>109</v>
      </c>
      <c r="CQ939" t="s">
        <v>109</v>
      </c>
      <c r="CR939">
        <v>0</v>
      </c>
      <c r="CS939">
        <v>2</v>
      </c>
      <c r="CT939">
        <v>2009</v>
      </c>
      <c r="CU939" t="s">
        <v>136</v>
      </c>
      <c r="CV939" t="s">
        <v>137</v>
      </c>
      <c r="CW939">
        <f>COUNTIF(fun[[#This Row],[Id]:[SaleCondition]],0)</f>
        <v>16</v>
      </c>
      <c r="CX939">
        <f>COUNTIF(fun[[#This Row],[Id]:[SaleCondition]],"NA")</f>
        <v>4</v>
      </c>
      <c r="CY939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939">
        <f>fun[NUM_ExCond]+fun[NUM_BsmtCond]+fun[NUM_GarCond]</f>
        <v>9</v>
      </c>
      <c r="DA9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9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939">
        <v>253000</v>
      </c>
    </row>
    <row r="940" spans="1:107" x14ac:dyDescent="0.25">
      <c r="A940">
        <v>939</v>
      </c>
      <c r="B940">
        <v>60</v>
      </c>
      <c r="C940" t="s">
        <v>107</v>
      </c>
      <c r="D940">
        <f>IF(fun[[#This Row],[MSZoning]]="RL",1,0)</f>
        <v>1</v>
      </c>
      <c r="E940">
        <f>IF(fun[[#This Row],[rl]]="RM",1,0)</f>
        <v>0</v>
      </c>
      <c r="F940">
        <f>IF(fun[[#This Row],[rm]]="RH",1,0)</f>
        <v>0</v>
      </c>
      <c r="G940">
        <f>IF(fun[[#This Row],[rh]]="C (all)",1,0)</f>
        <v>0</v>
      </c>
      <c r="H940">
        <v>73</v>
      </c>
      <c r="I940">
        <f>IF(fun[[#This Row],[LotFrontage]]="NA",0,fun[[#This Row],[LotFrontage]])</f>
        <v>73</v>
      </c>
      <c r="J940">
        <v>8760</v>
      </c>
      <c r="K940" t="s">
        <v>108</v>
      </c>
      <c r="L940" t="s">
        <v>109</v>
      </c>
      <c r="M940" t="s">
        <v>110</v>
      </c>
      <c r="N940" t="s">
        <v>111</v>
      </c>
      <c r="O940" t="s">
        <v>112</v>
      </c>
      <c r="P940" t="s">
        <v>113</v>
      </c>
      <c r="Q940" t="s">
        <v>114</v>
      </c>
      <c r="R940" t="s">
        <v>115</v>
      </c>
      <c r="S940" t="s">
        <v>116</v>
      </c>
      <c r="T940" t="s">
        <v>116</v>
      </c>
      <c r="U940" t="s">
        <v>117</v>
      </c>
      <c r="V940" t="s">
        <v>118</v>
      </c>
      <c r="W940">
        <v>7</v>
      </c>
      <c r="X940">
        <v>5</v>
      </c>
      <c r="Y940">
        <v>2006</v>
      </c>
      <c r="Z940">
        <v>2006</v>
      </c>
      <c r="AA940" t="s">
        <v>119</v>
      </c>
      <c r="AB940" t="s">
        <v>120</v>
      </c>
      <c r="AC940" t="s">
        <v>121</v>
      </c>
      <c r="AD940" t="s">
        <v>121</v>
      </c>
      <c r="AE940" t="s">
        <v>143</v>
      </c>
      <c r="AF940">
        <v>0</v>
      </c>
      <c r="AG940" t="s">
        <v>123</v>
      </c>
      <c r="AH940">
        <f>IF(fun[[#This Row],[ExterQual]]="Ex",5,IF(fun[[#This Row],[ExterQual]]="Gd",4,IF(fun[[#This Row],[ExterQual]]="TA",3,IF(fun[[#This Row],[ExterQual]]="Fa",2,1))))</f>
        <v>4</v>
      </c>
      <c r="AI940" t="s">
        <v>124</v>
      </c>
      <c r="AJ940">
        <f>IF(fun[[#This Row],[ExterCond]]="Ex",5,IF(fun[[#This Row],[ExterCond]]="Gd",4,IF(fun[[#This Row],[ExterCond]]="TA",3,IF(fun[[#This Row],[ExterCond]]="Fa",2,1))))</f>
        <v>3</v>
      </c>
      <c r="AK940" t="s">
        <v>125</v>
      </c>
      <c r="AL940" t="s">
        <v>123</v>
      </c>
      <c r="AM940">
        <f>IF(fun[[#This Row],[BsmtQual]]="Ex",5,IF(fun[[#This Row],[BsmtQual]]="Gd",4,IF(fun[[#This Row],[BsmtQual]]="TA",3,IF(fun[[#This Row],[BsmtQual]]="Fa",2,IF(fun[[#This Row],[BsmtQual]]="Po",1,0)))))</f>
        <v>4</v>
      </c>
      <c r="AN940" t="s">
        <v>123</v>
      </c>
      <c r="AO940">
        <f>IF(fun[[#This Row],[BsmtCond]]="Ex",5,IF(fun[[#This Row],[BsmtCond]]="Gd",4,IF(fun[[#This Row],[BsmtCond]]="TA",3,IF(fun[[#This Row],[BsmtCond]]="Fa",2,IF(fun[[#This Row],[BsmtCond]]="Po",1,0)))))</f>
        <v>4</v>
      </c>
      <c r="AP940" t="s">
        <v>147</v>
      </c>
      <c r="AQ940">
        <f>IF(fun[[#This Row],[BsmtExposure]]="Gd",3,IF(fun[[#This Row],[BsmtExposure]]="Av",2,IF(fun[[#This Row],[BsmtExposure]]="Mn",1,0)))</f>
        <v>1</v>
      </c>
      <c r="AR940" t="s">
        <v>127</v>
      </c>
      <c r="AS940">
        <v>464</v>
      </c>
      <c r="AT940" t="s">
        <v>128</v>
      </c>
      <c r="AU940">
        <v>0</v>
      </c>
      <c r="AV940">
        <v>927</v>
      </c>
      <c r="AW940">
        <v>1391</v>
      </c>
      <c r="AX940" t="s">
        <v>129</v>
      </c>
      <c r="AY940" t="s">
        <v>130</v>
      </c>
      <c r="AZ940">
        <f>IF(fun[[#This Row],[HeatingQC]]="Ex",5,IF(fun[[#This Row],[HeatingQC]]="Gd",4,IF(fun[[#This Row],[HeatingQC]]="TA",3,IF(fun[[#This Row],[HeatingQC]]="Fa",2,IF(fun[[#This Row],[HeatingQC]]="Po",1,0)))))</f>
        <v>5</v>
      </c>
      <c r="BA940" t="s">
        <v>131</v>
      </c>
      <c r="BB940" t="s">
        <v>132</v>
      </c>
      <c r="BC940">
        <v>1391</v>
      </c>
      <c r="BD940">
        <v>571</v>
      </c>
      <c r="BE940">
        <v>0</v>
      </c>
      <c r="BF940">
        <v>1962</v>
      </c>
      <c r="BG940">
        <f>LOG(fun[[#This Row],[GrLivArea]])</f>
        <v>3.2926990030439298</v>
      </c>
      <c r="BH940">
        <v>0</v>
      </c>
      <c r="BI940">
        <v>0</v>
      </c>
      <c r="BJ940">
        <f>fun[[#This Row],[BsmtFullBath]]+(0.5*fun[[#This Row],[BsmtHalfBath]])</f>
        <v>0</v>
      </c>
      <c r="BK940">
        <v>2</v>
      </c>
      <c r="BL940">
        <v>1</v>
      </c>
      <c r="BM940">
        <f>fun[[#This Row],[HalfBath]]+fun[[#This Row],[TOTBaseBath]]+fun[[#This Row],[FullBath]]</f>
        <v>3</v>
      </c>
      <c r="BN940">
        <v>3</v>
      </c>
      <c r="BO940">
        <v>1</v>
      </c>
      <c r="BP940" t="s">
        <v>123</v>
      </c>
      <c r="BQ940">
        <f>IF(fun[[#This Row],[KitchenQual]]="Ex",5,IF(fun[[#This Row],[KitchenQual]]="Gd",4,IF(fun[[#This Row],[KitchenQual]]="TA",3,IF(fun[[#This Row],[KitchenQual]]="Fa",2,0))))</f>
        <v>4</v>
      </c>
      <c r="BR940">
        <v>7</v>
      </c>
      <c r="BS940" t="s">
        <v>133</v>
      </c>
      <c r="BT940">
        <v>0</v>
      </c>
      <c r="BU940" t="s">
        <v>109</v>
      </c>
      <c r="BV940">
        <f>IF(fun[[#This Row],[FireplaceQu]]="Ex",5,IF(fun[[#This Row],[FireplaceQu]]="Gd",4,IF(fun[[#This Row],[FireplaceQu]]="TA",3,IF(fun[[#This Row],[FireplaceQu]]="Fa",2,0))))</f>
        <v>0</v>
      </c>
      <c r="BW940" t="s">
        <v>134</v>
      </c>
      <c r="BX940">
        <v>2006</v>
      </c>
      <c r="BY940" t="s">
        <v>135</v>
      </c>
      <c r="BZ940">
        <v>3</v>
      </c>
      <c r="CA940">
        <v>868</v>
      </c>
      <c r="CB940" t="s">
        <v>124</v>
      </c>
      <c r="CC940">
        <f>IF(fun[[#This Row],[GarageQual]]="Ex",5,IF(fun[[#This Row],[GarageQual]]="Gd",4,IF(fun[[#This Row],[GarageQual]]="TA",3,IF(fun[[#This Row],[GarageQual]]="Fa",2,IF(fun[[#This Row],[GarageQual]]="Po",1,0)))))</f>
        <v>3</v>
      </c>
      <c r="CD940" t="s">
        <v>124</v>
      </c>
      <c r="CE940">
        <f>IF(fun[[#This Row],[GarageCond]]="Ex",5,IF(fun[[#This Row],[GarageCond]]="Gd",4,IF(fun[[#This Row],[GarageCond]]="TA",3,IF(fun[[#This Row],[GarageCond]]="Fa",2,IF(fun[[#This Row],[GarageCond]]="Po",1,0)))))</f>
        <v>3</v>
      </c>
      <c r="CF940" t="s">
        <v>131</v>
      </c>
      <c r="CG940">
        <v>0</v>
      </c>
      <c r="CH940">
        <v>90</v>
      </c>
      <c r="CI940">
        <v>0</v>
      </c>
      <c r="CJ940">
        <v>0</v>
      </c>
      <c r="CK940">
        <v>0</v>
      </c>
      <c r="CL940">
        <f>(0.5*fun[[#This Row],[WoodDeckSF]])+fun[[#This Row],[OpenPorchSF]]+(2*fun[[#This Row],[EnclosedPorch]])+(1.5*fun[[#This Row],[3SsnPorch]])+fun[[#This Row],[ScreenPorch]]</f>
        <v>90</v>
      </c>
      <c r="CM940">
        <v>0</v>
      </c>
      <c r="CN940" t="s">
        <v>109</v>
      </c>
      <c r="CO940">
        <f>IF(fun[[#This Row],[PoolQC]]="Ex",5,IF(fun[[#This Row],[PoolQC]]="Gd",4,IF(fun[[#This Row],[PoolQC]]="TA",3,IF(fun[[#This Row],[PoolQC]]="Fa",2,IF(fun[[#This Row],[PoolQC]]="Po",1,0)))))</f>
        <v>0</v>
      </c>
      <c r="CP940" t="s">
        <v>109</v>
      </c>
      <c r="CQ940" t="s">
        <v>109</v>
      </c>
      <c r="CR940">
        <v>0</v>
      </c>
      <c r="CS940">
        <v>8</v>
      </c>
      <c r="CT940">
        <v>2006</v>
      </c>
      <c r="CU940" t="s">
        <v>184</v>
      </c>
      <c r="CV940" t="s">
        <v>185</v>
      </c>
      <c r="CW940">
        <f>COUNTIF(fun[[#This Row],[Id]:[SaleCondition]],0)</f>
        <v>18</v>
      </c>
      <c r="CX940">
        <f>COUNTIF(fun[[#This Row],[Id]:[SaleCondition]],"NA")</f>
        <v>5</v>
      </c>
      <c r="CY94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40">
        <f>fun[NUM_ExCond]+fun[NUM_BsmtCond]+fun[NUM_GarCond]</f>
        <v>10</v>
      </c>
      <c r="DA9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9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70.083333333333343</v>
      </c>
      <c r="DC940">
        <v>239799</v>
      </c>
    </row>
    <row r="941" spans="1:107" x14ac:dyDescent="0.25">
      <c r="A941">
        <v>940</v>
      </c>
      <c r="B941">
        <v>70</v>
      </c>
      <c r="C941" t="s">
        <v>107</v>
      </c>
      <c r="D941">
        <f>IF(fun[[#This Row],[MSZoning]]="RL",1,0)</f>
        <v>1</v>
      </c>
      <c r="E941">
        <f>IF(fun[[#This Row],[rl]]="RM",1,0)</f>
        <v>0</v>
      </c>
      <c r="F941">
        <f>IF(fun[[#This Row],[rm]]="RH",1,0)</f>
        <v>0</v>
      </c>
      <c r="G941">
        <f>IF(fun[[#This Row],[rh]]="C (all)",1,0)</f>
        <v>0</v>
      </c>
      <c r="H941" t="s">
        <v>109</v>
      </c>
      <c r="I941">
        <f>IF(fun[[#This Row],[LotFrontage]]="NA",0,fun[[#This Row],[LotFrontage]])</f>
        <v>0</v>
      </c>
      <c r="J941">
        <v>24090</v>
      </c>
      <c r="K941" t="s">
        <v>108</v>
      </c>
      <c r="L941" t="s">
        <v>109</v>
      </c>
      <c r="M941" t="s">
        <v>110</v>
      </c>
      <c r="N941" t="s">
        <v>111</v>
      </c>
      <c r="O941" t="s">
        <v>112</v>
      </c>
      <c r="P941" t="s">
        <v>113</v>
      </c>
      <c r="Q941" t="s">
        <v>114</v>
      </c>
      <c r="R941" t="s">
        <v>231</v>
      </c>
      <c r="S941" t="s">
        <v>116</v>
      </c>
      <c r="T941" t="s">
        <v>116</v>
      </c>
      <c r="U941" t="s">
        <v>117</v>
      </c>
      <c r="V941" t="s">
        <v>118</v>
      </c>
      <c r="W941">
        <v>7</v>
      </c>
      <c r="X941">
        <v>7</v>
      </c>
      <c r="Y941">
        <v>1940</v>
      </c>
      <c r="Z941">
        <v>1950</v>
      </c>
      <c r="AA941" t="s">
        <v>119</v>
      </c>
      <c r="AB941" t="s">
        <v>120</v>
      </c>
      <c r="AC941" t="s">
        <v>142</v>
      </c>
      <c r="AD941" t="s">
        <v>142</v>
      </c>
      <c r="AE941" t="s">
        <v>143</v>
      </c>
      <c r="AF941">
        <v>0</v>
      </c>
      <c r="AG941" t="s">
        <v>124</v>
      </c>
      <c r="AH941">
        <f>IF(fun[[#This Row],[ExterQual]]="Ex",5,IF(fun[[#This Row],[ExterQual]]="Gd",4,IF(fun[[#This Row],[ExterQual]]="TA",3,IF(fun[[#This Row],[ExterQual]]="Fa",2,1))))</f>
        <v>3</v>
      </c>
      <c r="AI941" t="s">
        <v>123</v>
      </c>
      <c r="AJ941">
        <f>IF(fun[[#This Row],[ExterCond]]="Ex",5,IF(fun[[#This Row],[ExterCond]]="Gd",4,IF(fun[[#This Row],[ExterCond]]="TA",3,IF(fun[[#This Row],[ExterCond]]="Fa",2,1))))</f>
        <v>4</v>
      </c>
      <c r="AK941" t="s">
        <v>144</v>
      </c>
      <c r="AL941" t="s">
        <v>124</v>
      </c>
      <c r="AM941">
        <f>IF(fun[[#This Row],[BsmtQual]]="Ex",5,IF(fun[[#This Row],[BsmtQual]]="Gd",4,IF(fun[[#This Row],[BsmtQual]]="TA",3,IF(fun[[#This Row],[BsmtQual]]="Fa",2,IF(fun[[#This Row],[BsmtQual]]="Po",1,0)))))</f>
        <v>3</v>
      </c>
      <c r="AN941" t="s">
        <v>124</v>
      </c>
      <c r="AO941">
        <f>IF(fun[[#This Row],[BsmtCond]]="Ex",5,IF(fun[[#This Row],[BsmtCond]]="Gd",4,IF(fun[[#This Row],[BsmtCond]]="TA",3,IF(fun[[#This Row],[BsmtCond]]="Fa",2,IF(fun[[#This Row],[BsmtCond]]="Po",1,0)))))</f>
        <v>3</v>
      </c>
      <c r="AP941" t="s">
        <v>147</v>
      </c>
      <c r="AQ941">
        <f>IF(fun[[#This Row],[BsmtExposure]]="Gd",3,IF(fun[[#This Row],[BsmtExposure]]="Av",2,IF(fun[[#This Row],[BsmtExposure]]="Mn",1,0)))</f>
        <v>1</v>
      </c>
      <c r="AR941" t="s">
        <v>128</v>
      </c>
      <c r="AS941">
        <v>0</v>
      </c>
      <c r="AT941" t="s">
        <v>128</v>
      </c>
      <c r="AU941">
        <v>0</v>
      </c>
      <c r="AV941">
        <v>1032</v>
      </c>
      <c r="AW941">
        <v>1032</v>
      </c>
      <c r="AX941" t="s">
        <v>129</v>
      </c>
      <c r="AY941" t="s">
        <v>130</v>
      </c>
      <c r="AZ941">
        <f>IF(fun[[#This Row],[HeatingQC]]="Ex",5,IF(fun[[#This Row],[HeatingQC]]="Gd",4,IF(fun[[#This Row],[HeatingQC]]="TA",3,IF(fun[[#This Row],[HeatingQC]]="Fa",2,IF(fun[[#This Row],[HeatingQC]]="Po",1,0)))))</f>
        <v>5</v>
      </c>
      <c r="BA941" t="s">
        <v>131</v>
      </c>
      <c r="BB941" t="s">
        <v>132</v>
      </c>
      <c r="BC941">
        <v>1207</v>
      </c>
      <c r="BD941">
        <v>1196</v>
      </c>
      <c r="BE941">
        <v>0</v>
      </c>
      <c r="BF941">
        <v>2403</v>
      </c>
      <c r="BG941">
        <f>LOG(fun[[#This Row],[GrLivArea]])</f>
        <v>3.3807537708039002</v>
      </c>
      <c r="BH941">
        <v>0</v>
      </c>
      <c r="BI941">
        <v>0</v>
      </c>
      <c r="BJ941">
        <f>fun[[#This Row],[BsmtFullBath]]+(0.5*fun[[#This Row],[BsmtHalfBath]])</f>
        <v>0</v>
      </c>
      <c r="BK941">
        <v>2</v>
      </c>
      <c r="BL941">
        <v>0</v>
      </c>
      <c r="BM941">
        <f>fun[[#This Row],[HalfBath]]+fun[[#This Row],[TOTBaseBath]]+fun[[#This Row],[FullBath]]</f>
        <v>2</v>
      </c>
      <c r="BN941">
        <v>4</v>
      </c>
      <c r="BO941">
        <v>1</v>
      </c>
      <c r="BP941" t="s">
        <v>124</v>
      </c>
      <c r="BQ941">
        <f>IF(fun[[#This Row],[KitchenQual]]="Ex",5,IF(fun[[#This Row],[KitchenQual]]="Gd",4,IF(fun[[#This Row],[KitchenQual]]="TA",3,IF(fun[[#This Row],[KitchenQual]]="Fa",2,0))))</f>
        <v>3</v>
      </c>
      <c r="BR941">
        <v>10</v>
      </c>
      <c r="BS941" t="s">
        <v>133</v>
      </c>
      <c r="BT941">
        <v>2</v>
      </c>
      <c r="BU941" t="s">
        <v>124</v>
      </c>
      <c r="BV941">
        <f>IF(fun[[#This Row],[FireplaceQu]]="Ex",5,IF(fun[[#This Row],[FireplaceQu]]="Gd",4,IF(fun[[#This Row],[FireplaceQu]]="TA",3,IF(fun[[#This Row],[FireplaceQu]]="Fa",2,0))))</f>
        <v>3</v>
      </c>
      <c r="BW941" t="s">
        <v>134</v>
      </c>
      <c r="BX941">
        <v>1940</v>
      </c>
      <c r="BY941" t="s">
        <v>128</v>
      </c>
      <c r="BZ941">
        <v>1</v>
      </c>
      <c r="CA941">
        <v>349</v>
      </c>
      <c r="CB941" t="s">
        <v>124</v>
      </c>
      <c r="CC941">
        <f>IF(fun[[#This Row],[GarageQual]]="Ex",5,IF(fun[[#This Row],[GarageQual]]="Gd",4,IF(fun[[#This Row],[GarageQual]]="TA",3,IF(fun[[#This Row],[GarageQual]]="Fa",2,IF(fun[[#This Row],[GarageQual]]="Po",1,0)))))</f>
        <v>3</v>
      </c>
      <c r="CD941" t="s">
        <v>124</v>
      </c>
      <c r="CE941">
        <f>IF(fun[[#This Row],[GarageCond]]="Ex",5,IF(fun[[#This Row],[GarageCond]]="Gd",4,IF(fun[[#This Row],[GarageCond]]="TA",3,IF(fun[[#This Row],[GarageCond]]="Fa",2,IF(fun[[#This Row],[GarageCond]]="Po",1,0)))))</f>
        <v>3</v>
      </c>
      <c r="CF941" t="s">
        <v>131</v>
      </c>
      <c r="CG941">
        <v>56</v>
      </c>
      <c r="CH941">
        <v>0</v>
      </c>
      <c r="CI941">
        <v>318</v>
      </c>
      <c r="CJ941">
        <v>0</v>
      </c>
      <c r="CK941">
        <v>0</v>
      </c>
      <c r="CL941">
        <f>(0.5*fun[[#This Row],[WoodDeckSF]])+fun[[#This Row],[OpenPorchSF]]+(2*fun[[#This Row],[EnclosedPorch]])+(1.5*fun[[#This Row],[3SsnPorch]])+fun[[#This Row],[ScreenPorch]]</f>
        <v>664</v>
      </c>
      <c r="CM941">
        <v>0</v>
      </c>
      <c r="CN941" t="s">
        <v>109</v>
      </c>
      <c r="CO941">
        <f>IF(fun[[#This Row],[PoolQC]]="Ex",5,IF(fun[[#This Row],[PoolQC]]="Gd",4,IF(fun[[#This Row],[PoolQC]]="TA",3,IF(fun[[#This Row],[PoolQC]]="Fa",2,IF(fun[[#This Row],[PoolQC]]="Po",1,0)))))</f>
        <v>0</v>
      </c>
      <c r="CP941" t="s">
        <v>109</v>
      </c>
      <c r="CQ941" t="s">
        <v>109</v>
      </c>
      <c r="CR941">
        <v>0</v>
      </c>
      <c r="CS941">
        <v>6</v>
      </c>
      <c r="CT941">
        <v>2010</v>
      </c>
      <c r="CU941" t="s">
        <v>199</v>
      </c>
      <c r="CV941" t="s">
        <v>137</v>
      </c>
      <c r="CW941">
        <f>COUNTIF(fun[[#This Row],[Id]:[SaleCondition]],0)</f>
        <v>18</v>
      </c>
      <c r="CX941">
        <f>COUNTIF(fun[[#This Row],[Id]:[SaleCondition]],"NA")</f>
        <v>5</v>
      </c>
      <c r="CY94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41">
        <f>fun[NUM_ExCond]+fun[NUM_BsmtCond]+fun[NUM_GarCond]</f>
        <v>10</v>
      </c>
      <c r="DA9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9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77.25</v>
      </c>
      <c r="DC941">
        <v>244400</v>
      </c>
    </row>
    <row r="942" spans="1:107" x14ac:dyDescent="0.25">
      <c r="A942">
        <v>941</v>
      </c>
      <c r="B942">
        <v>90</v>
      </c>
      <c r="C942" t="s">
        <v>107</v>
      </c>
      <c r="D942">
        <f>IF(fun[[#This Row],[MSZoning]]="RL",1,0)</f>
        <v>1</v>
      </c>
      <c r="E942">
        <f>IF(fun[[#This Row],[rl]]="RM",1,0)</f>
        <v>0</v>
      </c>
      <c r="F942">
        <f>IF(fun[[#This Row],[rm]]="RH",1,0)</f>
        <v>0</v>
      </c>
      <c r="G942">
        <f>IF(fun[[#This Row],[rh]]="C (all)",1,0)</f>
        <v>0</v>
      </c>
      <c r="H942">
        <v>55</v>
      </c>
      <c r="I942">
        <f>IF(fun[[#This Row],[LotFrontage]]="NA",0,fun[[#This Row],[LotFrontage]])</f>
        <v>55</v>
      </c>
      <c r="J942">
        <v>12640</v>
      </c>
      <c r="K942" t="s">
        <v>108</v>
      </c>
      <c r="L942" t="s">
        <v>109</v>
      </c>
      <c r="M942" t="s">
        <v>146</v>
      </c>
      <c r="N942" t="s">
        <v>111</v>
      </c>
      <c r="O942" t="s">
        <v>112</v>
      </c>
      <c r="P942" t="s">
        <v>113</v>
      </c>
      <c r="Q942" t="s">
        <v>114</v>
      </c>
      <c r="R942" t="s">
        <v>157</v>
      </c>
      <c r="S942" t="s">
        <v>116</v>
      </c>
      <c r="T942" t="s">
        <v>116</v>
      </c>
      <c r="U942" t="s">
        <v>193</v>
      </c>
      <c r="V942" t="s">
        <v>141</v>
      </c>
      <c r="W942">
        <v>6</v>
      </c>
      <c r="X942">
        <v>5</v>
      </c>
      <c r="Y942">
        <v>1976</v>
      </c>
      <c r="Z942">
        <v>1976</v>
      </c>
      <c r="AA942" t="s">
        <v>119</v>
      </c>
      <c r="AB942" t="s">
        <v>120</v>
      </c>
      <c r="AC942" t="s">
        <v>187</v>
      </c>
      <c r="AD942" t="s">
        <v>187</v>
      </c>
      <c r="AE942" t="s">
        <v>143</v>
      </c>
      <c r="AF942">
        <v>0</v>
      </c>
      <c r="AG942" t="s">
        <v>124</v>
      </c>
      <c r="AH942">
        <f>IF(fun[[#This Row],[ExterQual]]="Ex",5,IF(fun[[#This Row],[ExterQual]]="Gd",4,IF(fun[[#This Row],[ExterQual]]="TA",3,IF(fun[[#This Row],[ExterQual]]="Fa",2,1))))</f>
        <v>3</v>
      </c>
      <c r="AI942" t="s">
        <v>124</v>
      </c>
      <c r="AJ942">
        <f>IF(fun[[#This Row],[ExterCond]]="Ex",5,IF(fun[[#This Row],[ExterCond]]="Gd",4,IF(fun[[#This Row],[ExterCond]]="TA",3,IF(fun[[#This Row],[ExterCond]]="Fa",2,1))))</f>
        <v>3</v>
      </c>
      <c r="AK942" t="s">
        <v>144</v>
      </c>
      <c r="AL942" t="s">
        <v>124</v>
      </c>
      <c r="AM942">
        <f>IF(fun[[#This Row],[BsmtQual]]="Ex",5,IF(fun[[#This Row],[BsmtQual]]="Gd",4,IF(fun[[#This Row],[BsmtQual]]="TA",3,IF(fun[[#This Row],[BsmtQual]]="Fa",2,IF(fun[[#This Row],[BsmtQual]]="Po",1,0)))))</f>
        <v>3</v>
      </c>
      <c r="AN942" t="s">
        <v>124</v>
      </c>
      <c r="AO942">
        <f>IF(fun[[#This Row],[BsmtCond]]="Ex",5,IF(fun[[#This Row],[BsmtCond]]="Gd",4,IF(fun[[#This Row],[BsmtCond]]="TA",3,IF(fun[[#This Row],[BsmtCond]]="Fa",2,IF(fun[[#This Row],[BsmtCond]]="Po",1,0)))))</f>
        <v>3</v>
      </c>
      <c r="AP942" t="s">
        <v>123</v>
      </c>
      <c r="AQ942">
        <f>IF(fun[[#This Row],[BsmtExposure]]="Gd",3,IF(fun[[#This Row],[BsmtExposure]]="Av",2,IF(fun[[#This Row],[BsmtExposure]]="Mn",1,0)))</f>
        <v>3</v>
      </c>
      <c r="AR942" t="s">
        <v>179</v>
      </c>
      <c r="AS942">
        <v>936</v>
      </c>
      <c r="AT942" t="s">
        <v>198</v>
      </c>
      <c r="AU942">
        <v>396</v>
      </c>
      <c r="AV942">
        <v>396</v>
      </c>
      <c r="AW942">
        <v>1728</v>
      </c>
      <c r="AX942" t="s">
        <v>129</v>
      </c>
      <c r="AY942" t="s">
        <v>124</v>
      </c>
      <c r="AZ942">
        <f>IF(fun[[#This Row],[HeatingQC]]="Ex",5,IF(fun[[#This Row],[HeatingQC]]="Gd",4,IF(fun[[#This Row],[HeatingQC]]="TA",3,IF(fun[[#This Row],[HeatingQC]]="Fa",2,IF(fun[[#This Row],[HeatingQC]]="Po",1,0)))))</f>
        <v>3</v>
      </c>
      <c r="BA942" t="s">
        <v>131</v>
      </c>
      <c r="BB942" t="s">
        <v>132</v>
      </c>
      <c r="BC942">
        <v>1728</v>
      </c>
      <c r="BD942">
        <v>0</v>
      </c>
      <c r="BE942">
        <v>0</v>
      </c>
      <c r="BF942">
        <v>1728</v>
      </c>
      <c r="BG942">
        <f>LOG(fun[[#This Row],[GrLivArea]])</f>
        <v>3.2375437381428744</v>
      </c>
      <c r="BH942">
        <v>0</v>
      </c>
      <c r="BI942">
        <v>0</v>
      </c>
      <c r="BJ942">
        <f>fun[[#This Row],[BsmtFullBath]]+(0.5*fun[[#This Row],[BsmtHalfBath]])</f>
        <v>0</v>
      </c>
      <c r="BK942">
        <v>2</v>
      </c>
      <c r="BL942">
        <v>0</v>
      </c>
      <c r="BM942">
        <f>fun[[#This Row],[HalfBath]]+fun[[#This Row],[TOTBaseBath]]+fun[[#This Row],[FullBath]]</f>
        <v>2</v>
      </c>
      <c r="BN942">
        <v>4</v>
      </c>
      <c r="BO942">
        <v>2</v>
      </c>
      <c r="BP942" t="s">
        <v>124</v>
      </c>
      <c r="BQ942">
        <f>IF(fun[[#This Row],[KitchenQual]]="Ex",5,IF(fun[[#This Row],[KitchenQual]]="Gd",4,IF(fun[[#This Row],[KitchenQual]]="TA",3,IF(fun[[#This Row],[KitchenQual]]="Fa",2,0))))</f>
        <v>3</v>
      </c>
      <c r="BR942">
        <v>8</v>
      </c>
      <c r="BS942" t="s">
        <v>133</v>
      </c>
      <c r="BT942">
        <v>0</v>
      </c>
      <c r="BU942" t="s">
        <v>109</v>
      </c>
      <c r="BV942">
        <f>IF(fun[[#This Row],[FireplaceQu]]="Ex",5,IF(fun[[#This Row],[FireplaceQu]]="Gd",4,IF(fun[[#This Row],[FireplaceQu]]="TA",3,IF(fun[[#This Row],[FireplaceQu]]="Fa",2,0))))</f>
        <v>0</v>
      </c>
      <c r="BW942" t="s">
        <v>134</v>
      </c>
      <c r="BX942">
        <v>1976</v>
      </c>
      <c r="BY942" t="s">
        <v>128</v>
      </c>
      <c r="BZ942">
        <v>2</v>
      </c>
      <c r="CA942">
        <v>574</v>
      </c>
      <c r="CB942" t="s">
        <v>124</v>
      </c>
      <c r="CC942">
        <f>IF(fun[[#This Row],[GarageQual]]="Ex",5,IF(fun[[#This Row],[GarageQual]]="Gd",4,IF(fun[[#This Row],[GarageQual]]="TA",3,IF(fun[[#This Row],[GarageQual]]="Fa",2,IF(fun[[#This Row],[GarageQual]]="Po",1,0)))))</f>
        <v>3</v>
      </c>
      <c r="CD942" t="s">
        <v>124</v>
      </c>
      <c r="CE942">
        <f>IF(fun[[#This Row],[GarageCond]]="Ex",5,IF(fun[[#This Row],[GarageCond]]="Gd",4,IF(fun[[#This Row],[GarageCond]]="TA",3,IF(fun[[#This Row],[GarageCond]]="Fa",2,IF(fun[[#This Row],[GarageCond]]="Po",1,0)))))</f>
        <v>3</v>
      </c>
      <c r="CF942" t="s">
        <v>131</v>
      </c>
      <c r="CG942">
        <v>40</v>
      </c>
      <c r="CH942">
        <v>0</v>
      </c>
      <c r="CI942">
        <v>0</v>
      </c>
      <c r="CJ942">
        <v>0</v>
      </c>
      <c r="CK942">
        <v>0</v>
      </c>
      <c r="CL942">
        <f>(0.5*fun[[#This Row],[WoodDeckSF]])+fun[[#This Row],[OpenPorchSF]]+(2*fun[[#This Row],[EnclosedPorch]])+(1.5*fun[[#This Row],[3SsnPorch]])+fun[[#This Row],[ScreenPorch]]</f>
        <v>20</v>
      </c>
      <c r="CM942">
        <v>0</v>
      </c>
      <c r="CN942" t="s">
        <v>109</v>
      </c>
      <c r="CO942">
        <f>IF(fun[[#This Row],[PoolQC]]="Ex",5,IF(fun[[#This Row],[PoolQC]]="Gd",4,IF(fun[[#This Row],[PoolQC]]="TA",3,IF(fun[[#This Row],[PoolQC]]="Fa",2,IF(fun[[#This Row],[PoolQC]]="Po",1,0)))))</f>
        <v>0</v>
      </c>
      <c r="CP942" t="s">
        <v>109</v>
      </c>
      <c r="CQ942" t="s">
        <v>109</v>
      </c>
      <c r="CR942">
        <v>0</v>
      </c>
      <c r="CS942">
        <v>7</v>
      </c>
      <c r="CT942">
        <v>2006</v>
      </c>
      <c r="CU942" t="s">
        <v>136</v>
      </c>
      <c r="CV942" t="s">
        <v>137</v>
      </c>
      <c r="CW942">
        <f>COUNTIF(fun[[#This Row],[Id]:[SaleCondition]],0)</f>
        <v>19</v>
      </c>
      <c r="CX942">
        <f>COUNTIF(fun[[#This Row],[Id]:[SaleCondition]],"NA")</f>
        <v>5</v>
      </c>
      <c r="CY942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942">
        <f>fun[NUM_ExCond]+fun[NUM_BsmtCond]+fun[NUM_GarCond]</f>
        <v>9</v>
      </c>
      <c r="DA9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9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942">
        <v>150900</v>
      </c>
    </row>
    <row r="943" spans="1:107" x14ac:dyDescent="0.25">
      <c r="A943">
        <v>942</v>
      </c>
      <c r="B943">
        <v>60</v>
      </c>
      <c r="C943" t="s">
        <v>107</v>
      </c>
      <c r="D943">
        <f>IF(fun[[#This Row],[MSZoning]]="RL",1,0)</f>
        <v>1</v>
      </c>
      <c r="E943">
        <f>IF(fun[[#This Row],[rl]]="RM",1,0)</f>
        <v>0</v>
      </c>
      <c r="F943">
        <f>IF(fun[[#This Row],[rm]]="RH",1,0)</f>
        <v>0</v>
      </c>
      <c r="G943">
        <f>IF(fun[[#This Row],[rh]]="C (all)",1,0)</f>
        <v>0</v>
      </c>
      <c r="H943" t="s">
        <v>109</v>
      </c>
      <c r="I943">
        <f>IF(fun[[#This Row],[LotFrontage]]="NA",0,fun[[#This Row],[LotFrontage]])</f>
        <v>0</v>
      </c>
      <c r="J943">
        <v>8755</v>
      </c>
      <c r="K943" t="s">
        <v>108</v>
      </c>
      <c r="L943" t="s">
        <v>109</v>
      </c>
      <c r="M943" t="s">
        <v>146</v>
      </c>
      <c r="N943" t="s">
        <v>111</v>
      </c>
      <c r="O943" t="s">
        <v>112</v>
      </c>
      <c r="P943" t="s">
        <v>138</v>
      </c>
      <c r="Q943" t="s">
        <v>114</v>
      </c>
      <c r="R943" t="s">
        <v>219</v>
      </c>
      <c r="S943" t="s">
        <v>208</v>
      </c>
      <c r="T943" t="s">
        <v>116</v>
      </c>
      <c r="U943" t="s">
        <v>117</v>
      </c>
      <c r="V943" t="s">
        <v>118</v>
      </c>
      <c r="W943">
        <v>7</v>
      </c>
      <c r="X943">
        <v>5</v>
      </c>
      <c r="Y943">
        <v>1999</v>
      </c>
      <c r="Z943">
        <v>1999</v>
      </c>
      <c r="AA943" t="s">
        <v>119</v>
      </c>
      <c r="AB943" t="s">
        <v>120</v>
      </c>
      <c r="AC943" t="s">
        <v>121</v>
      </c>
      <c r="AD943" t="s">
        <v>121</v>
      </c>
      <c r="AE943" t="s">
        <v>122</v>
      </c>
      <c r="AF943">
        <v>298</v>
      </c>
      <c r="AG943" t="s">
        <v>123</v>
      </c>
      <c r="AH943">
        <f>IF(fun[[#This Row],[ExterQual]]="Ex",5,IF(fun[[#This Row],[ExterQual]]="Gd",4,IF(fun[[#This Row],[ExterQual]]="TA",3,IF(fun[[#This Row],[ExterQual]]="Fa",2,1))))</f>
        <v>4</v>
      </c>
      <c r="AI943" t="s">
        <v>124</v>
      </c>
      <c r="AJ943">
        <f>IF(fun[[#This Row],[ExterCond]]="Ex",5,IF(fun[[#This Row],[ExterCond]]="Gd",4,IF(fun[[#This Row],[ExterCond]]="TA",3,IF(fun[[#This Row],[ExterCond]]="Fa",2,1))))</f>
        <v>3</v>
      </c>
      <c r="AK943" t="s">
        <v>125</v>
      </c>
      <c r="AL943" t="s">
        <v>123</v>
      </c>
      <c r="AM943">
        <f>IF(fun[[#This Row],[BsmtQual]]="Ex",5,IF(fun[[#This Row],[BsmtQual]]="Gd",4,IF(fun[[#This Row],[BsmtQual]]="TA",3,IF(fun[[#This Row],[BsmtQual]]="Fa",2,IF(fun[[#This Row],[BsmtQual]]="Po",1,0)))))</f>
        <v>4</v>
      </c>
      <c r="AN943" t="s">
        <v>124</v>
      </c>
      <c r="AO943">
        <f>IF(fun[[#This Row],[BsmtCond]]="Ex",5,IF(fun[[#This Row],[BsmtCond]]="Gd",4,IF(fun[[#This Row],[BsmtCond]]="TA",3,IF(fun[[#This Row],[BsmtCond]]="Fa",2,IF(fun[[#This Row],[BsmtCond]]="Po",1,0)))))</f>
        <v>3</v>
      </c>
      <c r="AP943" t="s">
        <v>126</v>
      </c>
      <c r="AQ943">
        <f>IF(fun[[#This Row],[BsmtExposure]]="Gd",3,IF(fun[[#This Row],[BsmtExposure]]="Av",2,IF(fun[[#This Row],[BsmtExposure]]="Mn",1,0)))</f>
        <v>0</v>
      </c>
      <c r="AR943" t="s">
        <v>145</v>
      </c>
      <c r="AS943">
        <v>772</v>
      </c>
      <c r="AT943" t="s">
        <v>128</v>
      </c>
      <c r="AU943">
        <v>0</v>
      </c>
      <c r="AV943">
        <v>220</v>
      </c>
      <c r="AW943">
        <v>992</v>
      </c>
      <c r="AX943" t="s">
        <v>129</v>
      </c>
      <c r="AY943" t="s">
        <v>130</v>
      </c>
      <c r="AZ943">
        <f>IF(fun[[#This Row],[HeatingQC]]="Ex",5,IF(fun[[#This Row],[HeatingQC]]="Gd",4,IF(fun[[#This Row],[HeatingQC]]="TA",3,IF(fun[[#This Row],[HeatingQC]]="Fa",2,IF(fun[[#This Row],[HeatingQC]]="Po",1,0)))))</f>
        <v>5</v>
      </c>
      <c r="BA943" t="s">
        <v>131</v>
      </c>
      <c r="BB943" t="s">
        <v>132</v>
      </c>
      <c r="BC943">
        <v>1022</v>
      </c>
      <c r="BD943">
        <v>1038</v>
      </c>
      <c r="BE943">
        <v>0</v>
      </c>
      <c r="BF943">
        <v>2060</v>
      </c>
      <c r="BG943">
        <f>LOG(fun[[#This Row],[GrLivArea]])</f>
        <v>3.3138672203691533</v>
      </c>
      <c r="BH943">
        <v>1</v>
      </c>
      <c r="BI943">
        <v>0</v>
      </c>
      <c r="BJ943">
        <f>fun[[#This Row],[BsmtFullBath]]+(0.5*fun[[#This Row],[BsmtHalfBath]])</f>
        <v>1</v>
      </c>
      <c r="BK943">
        <v>2</v>
      </c>
      <c r="BL943">
        <v>1</v>
      </c>
      <c r="BM943">
        <f>fun[[#This Row],[HalfBath]]+fun[[#This Row],[TOTBaseBath]]+fun[[#This Row],[FullBath]]</f>
        <v>4</v>
      </c>
      <c r="BN943">
        <v>3</v>
      </c>
      <c r="BO943">
        <v>1</v>
      </c>
      <c r="BP943" t="s">
        <v>123</v>
      </c>
      <c r="BQ943">
        <f>IF(fun[[#This Row],[KitchenQual]]="Ex",5,IF(fun[[#This Row],[KitchenQual]]="Gd",4,IF(fun[[#This Row],[KitchenQual]]="TA",3,IF(fun[[#This Row],[KitchenQual]]="Fa",2,0))))</f>
        <v>4</v>
      </c>
      <c r="BR943">
        <v>8</v>
      </c>
      <c r="BS943" t="s">
        <v>133</v>
      </c>
      <c r="BT943">
        <v>1</v>
      </c>
      <c r="BU943" t="s">
        <v>124</v>
      </c>
      <c r="BV943">
        <f>IF(fun[[#This Row],[FireplaceQu]]="Ex",5,IF(fun[[#This Row],[FireplaceQu]]="Gd",4,IF(fun[[#This Row],[FireplaceQu]]="TA",3,IF(fun[[#This Row],[FireplaceQu]]="Fa",2,0))))</f>
        <v>3</v>
      </c>
      <c r="BW943" t="s">
        <v>182</v>
      </c>
      <c r="BX943">
        <v>1999</v>
      </c>
      <c r="BY943" t="s">
        <v>135</v>
      </c>
      <c r="BZ943">
        <v>2</v>
      </c>
      <c r="CA943">
        <v>390</v>
      </c>
      <c r="CB943" t="s">
        <v>124</v>
      </c>
      <c r="CC943">
        <f>IF(fun[[#This Row],[GarageQual]]="Ex",5,IF(fun[[#This Row],[GarageQual]]="Gd",4,IF(fun[[#This Row],[GarageQual]]="TA",3,IF(fun[[#This Row],[GarageQual]]="Fa",2,IF(fun[[#This Row],[GarageQual]]="Po",1,0)))))</f>
        <v>3</v>
      </c>
      <c r="CD943" t="s">
        <v>124</v>
      </c>
      <c r="CE943">
        <f>IF(fun[[#This Row],[GarageCond]]="Ex",5,IF(fun[[#This Row],[GarageCond]]="Gd",4,IF(fun[[#This Row],[GarageCond]]="TA",3,IF(fun[[#This Row],[GarageCond]]="Fa",2,IF(fun[[#This Row],[GarageCond]]="Po",1,0)))))</f>
        <v>3</v>
      </c>
      <c r="CF943" t="s">
        <v>131</v>
      </c>
      <c r="CG943">
        <v>0</v>
      </c>
      <c r="CH943">
        <v>0</v>
      </c>
      <c r="CI943">
        <v>0</v>
      </c>
      <c r="CJ943">
        <v>168</v>
      </c>
      <c r="CK943">
        <v>0</v>
      </c>
      <c r="CL943">
        <f>(0.5*fun[[#This Row],[WoodDeckSF]])+fun[[#This Row],[OpenPorchSF]]+(2*fun[[#This Row],[EnclosedPorch]])+(1.5*fun[[#This Row],[3SsnPorch]])+fun[[#This Row],[ScreenPorch]]</f>
        <v>252</v>
      </c>
      <c r="CM943">
        <v>0</v>
      </c>
      <c r="CN943" t="s">
        <v>109</v>
      </c>
      <c r="CO943">
        <f>IF(fun[[#This Row],[PoolQC]]="Ex",5,IF(fun[[#This Row],[PoolQC]]="Gd",4,IF(fun[[#This Row],[PoolQC]]="TA",3,IF(fun[[#This Row],[PoolQC]]="Fa",2,IF(fun[[#This Row],[PoolQC]]="Po",1,0)))))</f>
        <v>0</v>
      </c>
      <c r="CP943" t="s">
        <v>191</v>
      </c>
      <c r="CQ943" t="s">
        <v>109</v>
      </c>
      <c r="CR943">
        <v>0</v>
      </c>
      <c r="CS943">
        <v>6</v>
      </c>
      <c r="CT943">
        <v>2009</v>
      </c>
      <c r="CU943" t="s">
        <v>136</v>
      </c>
      <c r="CV943" t="s">
        <v>137</v>
      </c>
      <c r="CW943">
        <f>COUNTIF(fun[[#This Row],[Id]:[SaleCondition]],0)</f>
        <v>15</v>
      </c>
      <c r="CX943">
        <f>COUNTIF(fun[[#This Row],[Id]:[SaleCondition]],"NA")</f>
        <v>4</v>
      </c>
      <c r="CY943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943">
        <f>fun[NUM_ExCond]+fun[NUM_BsmtCond]+fun[NUM_GarCond]</f>
        <v>9</v>
      </c>
      <c r="DA9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9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943">
        <v>214000</v>
      </c>
    </row>
    <row r="944" spans="1:107" x14ac:dyDescent="0.25">
      <c r="A944">
        <v>943</v>
      </c>
      <c r="B944">
        <v>90</v>
      </c>
      <c r="C944" t="s">
        <v>107</v>
      </c>
      <c r="D944">
        <f>IF(fun[[#This Row],[MSZoning]]="RL",1,0)</f>
        <v>1</v>
      </c>
      <c r="E944">
        <f>IF(fun[[#This Row],[rl]]="RM",1,0)</f>
        <v>0</v>
      </c>
      <c r="F944">
        <f>IF(fun[[#This Row],[rm]]="RH",1,0)</f>
        <v>0</v>
      </c>
      <c r="G944">
        <f>IF(fun[[#This Row],[rh]]="C (all)",1,0)</f>
        <v>0</v>
      </c>
      <c r="H944">
        <v>42</v>
      </c>
      <c r="I944">
        <f>IF(fun[[#This Row],[LotFrontage]]="NA",0,fun[[#This Row],[LotFrontage]])</f>
        <v>42</v>
      </c>
      <c r="J944">
        <v>7711</v>
      </c>
      <c r="K944" t="s">
        <v>108</v>
      </c>
      <c r="L944" t="s">
        <v>109</v>
      </c>
      <c r="M944" t="s">
        <v>146</v>
      </c>
      <c r="N944" t="s">
        <v>111</v>
      </c>
      <c r="O944" t="s">
        <v>112</v>
      </c>
      <c r="P944" t="s">
        <v>113</v>
      </c>
      <c r="Q944" t="s">
        <v>114</v>
      </c>
      <c r="R944" t="s">
        <v>211</v>
      </c>
      <c r="S944" t="s">
        <v>116</v>
      </c>
      <c r="T944" t="s">
        <v>116</v>
      </c>
      <c r="U944" t="s">
        <v>193</v>
      </c>
      <c r="V944" t="s">
        <v>141</v>
      </c>
      <c r="W944">
        <v>4</v>
      </c>
      <c r="X944">
        <v>3</v>
      </c>
      <c r="Y944">
        <v>1977</v>
      </c>
      <c r="Z944">
        <v>1977</v>
      </c>
      <c r="AA944" t="s">
        <v>119</v>
      </c>
      <c r="AB944" t="s">
        <v>120</v>
      </c>
      <c r="AC944" t="s">
        <v>142</v>
      </c>
      <c r="AD944" t="s">
        <v>142</v>
      </c>
      <c r="AE944" t="s">
        <v>143</v>
      </c>
      <c r="AF944">
        <v>0</v>
      </c>
      <c r="AG944" t="s">
        <v>124</v>
      </c>
      <c r="AH944">
        <f>IF(fun[[#This Row],[ExterQual]]="Ex",5,IF(fun[[#This Row],[ExterQual]]="Gd",4,IF(fun[[#This Row],[ExterQual]]="TA",3,IF(fun[[#This Row],[ExterQual]]="Fa",2,1))))</f>
        <v>3</v>
      </c>
      <c r="AI944" t="s">
        <v>124</v>
      </c>
      <c r="AJ944">
        <f>IF(fun[[#This Row],[ExterCond]]="Ex",5,IF(fun[[#This Row],[ExterCond]]="Gd",4,IF(fun[[#This Row],[ExterCond]]="TA",3,IF(fun[[#This Row],[ExterCond]]="Fa",2,1))))</f>
        <v>3</v>
      </c>
      <c r="AK944" t="s">
        <v>125</v>
      </c>
      <c r="AL944" t="s">
        <v>123</v>
      </c>
      <c r="AM944">
        <f>IF(fun[[#This Row],[BsmtQual]]="Ex",5,IF(fun[[#This Row],[BsmtQual]]="Gd",4,IF(fun[[#This Row],[BsmtQual]]="TA",3,IF(fun[[#This Row],[BsmtQual]]="Fa",2,IF(fun[[#This Row],[BsmtQual]]="Po",1,0)))))</f>
        <v>4</v>
      </c>
      <c r="AN944" t="s">
        <v>124</v>
      </c>
      <c r="AO944">
        <f>IF(fun[[#This Row],[BsmtCond]]="Ex",5,IF(fun[[#This Row],[BsmtCond]]="Gd",4,IF(fun[[#This Row],[BsmtCond]]="TA",3,IF(fun[[#This Row],[BsmtCond]]="Fa",2,IF(fun[[#This Row],[BsmtCond]]="Po",1,0)))))</f>
        <v>3</v>
      </c>
      <c r="AP944" t="s">
        <v>123</v>
      </c>
      <c r="AQ944">
        <f>IF(fun[[#This Row],[BsmtExposure]]="Gd",3,IF(fun[[#This Row],[BsmtExposure]]="Av",2,IF(fun[[#This Row],[BsmtExposure]]="Mn",1,0)))</f>
        <v>3</v>
      </c>
      <c r="AR944" t="s">
        <v>127</v>
      </c>
      <c r="AS944">
        <v>1440</v>
      </c>
      <c r="AT944" t="s">
        <v>128</v>
      </c>
      <c r="AU944">
        <v>0</v>
      </c>
      <c r="AV944">
        <v>0</v>
      </c>
      <c r="AW944">
        <v>1440</v>
      </c>
      <c r="AX944" t="s">
        <v>129</v>
      </c>
      <c r="AY944" t="s">
        <v>124</v>
      </c>
      <c r="AZ944">
        <f>IF(fun[[#This Row],[HeatingQC]]="Ex",5,IF(fun[[#This Row],[HeatingQC]]="Gd",4,IF(fun[[#This Row],[HeatingQC]]="TA",3,IF(fun[[#This Row],[HeatingQC]]="Fa",2,IF(fun[[#This Row],[HeatingQC]]="Po",1,0)))))</f>
        <v>3</v>
      </c>
      <c r="BA944" t="s">
        <v>131</v>
      </c>
      <c r="BB944" t="s">
        <v>132</v>
      </c>
      <c r="BC944">
        <v>1440</v>
      </c>
      <c r="BD944">
        <v>0</v>
      </c>
      <c r="BE944">
        <v>0</v>
      </c>
      <c r="BF944">
        <v>1440</v>
      </c>
      <c r="BG944">
        <f>LOG(fun[[#This Row],[GrLivArea]])</f>
        <v>3.1583624920952498</v>
      </c>
      <c r="BH944">
        <v>2</v>
      </c>
      <c r="BI944">
        <v>0</v>
      </c>
      <c r="BJ944">
        <f>fun[[#This Row],[BsmtFullBath]]+(0.5*fun[[#This Row],[BsmtHalfBath]])</f>
        <v>2</v>
      </c>
      <c r="BK944">
        <v>2</v>
      </c>
      <c r="BL944">
        <v>0</v>
      </c>
      <c r="BM944">
        <f>fun[[#This Row],[HalfBath]]+fun[[#This Row],[TOTBaseBath]]+fun[[#This Row],[FullBath]]</f>
        <v>4</v>
      </c>
      <c r="BN944">
        <v>4</v>
      </c>
      <c r="BO944">
        <v>2</v>
      </c>
      <c r="BP944" t="s">
        <v>124</v>
      </c>
      <c r="BQ944">
        <f>IF(fun[[#This Row],[KitchenQual]]="Ex",5,IF(fun[[#This Row],[KitchenQual]]="Gd",4,IF(fun[[#This Row],[KitchenQual]]="TA",3,IF(fun[[#This Row],[KitchenQual]]="Fa",2,0))))</f>
        <v>3</v>
      </c>
      <c r="BR944">
        <v>8</v>
      </c>
      <c r="BS944" t="s">
        <v>133</v>
      </c>
      <c r="BT944">
        <v>0</v>
      </c>
      <c r="BU944" t="s">
        <v>109</v>
      </c>
      <c r="BV944">
        <f>IF(fun[[#This Row],[FireplaceQu]]="Ex",5,IF(fun[[#This Row],[FireplaceQu]]="Gd",4,IF(fun[[#This Row],[FireplaceQu]]="TA",3,IF(fun[[#This Row],[FireplaceQu]]="Fa",2,0))))</f>
        <v>0</v>
      </c>
      <c r="BW944" t="s">
        <v>109</v>
      </c>
      <c r="BX944" t="s">
        <v>109</v>
      </c>
      <c r="BY944" t="s">
        <v>109</v>
      </c>
      <c r="BZ944">
        <v>0</v>
      </c>
      <c r="CA944">
        <v>0</v>
      </c>
      <c r="CB944" t="s">
        <v>109</v>
      </c>
      <c r="CC944">
        <f>IF(fun[[#This Row],[GarageQual]]="Ex",5,IF(fun[[#This Row],[GarageQual]]="Gd",4,IF(fun[[#This Row],[GarageQual]]="TA",3,IF(fun[[#This Row],[GarageQual]]="Fa",2,IF(fun[[#This Row],[GarageQual]]="Po",1,0)))))</f>
        <v>0</v>
      </c>
      <c r="CD944" t="s">
        <v>109</v>
      </c>
      <c r="CE944">
        <f>IF(fun[[#This Row],[GarageCond]]="Ex",5,IF(fun[[#This Row],[GarageCond]]="Gd",4,IF(fun[[#This Row],[GarageCond]]="TA",3,IF(fun[[#This Row],[GarageCond]]="Fa",2,IF(fun[[#This Row],[GarageCond]]="Po",1,0)))))</f>
        <v>0</v>
      </c>
      <c r="CF944" t="s">
        <v>203</v>
      </c>
      <c r="CG944">
        <v>321</v>
      </c>
      <c r="CH944">
        <v>0</v>
      </c>
      <c r="CI944">
        <v>0</v>
      </c>
      <c r="CJ944">
        <v>0</v>
      </c>
      <c r="CK944">
        <v>0</v>
      </c>
      <c r="CL944">
        <f>(0.5*fun[[#This Row],[WoodDeckSF]])+fun[[#This Row],[OpenPorchSF]]+(2*fun[[#This Row],[EnclosedPorch]])+(1.5*fun[[#This Row],[3SsnPorch]])+fun[[#This Row],[ScreenPorch]]</f>
        <v>160.5</v>
      </c>
      <c r="CM944">
        <v>0</v>
      </c>
      <c r="CN944" t="s">
        <v>109</v>
      </c>
      <c r="CO944">
        <f>IF(fun[[#This Row],[PoolQC]]="Ex",5,IF(fun[[#This Row],[PoolQC]]="Gd",4,IF(fun[[#This Row],[PoolQC]]="TA",3,IF(fun[[#This Row],[PoolQC]]="Fa",2,IF(fun[[#This Row],[PoolQC]]="Po",1,0)))))</f>
        <v>0</v>
      </c>
      <c r="CP944" t="s">
        <v>109</v>
      </c>
      <c r="CQ944" t="s">
        <v>109</v>
      </c>
      <c r="CR944">
        <v>0</v>
      </c>
      <c r="CS944">
        <v>8</v>
      </c>
      <c r="CT944">
        <v>2007</v>
      </c>
      <c r="CU944" t="s">
        <v>275</v>
      </c>
      <c r="CV944" t="s">
        <v>154</v>
      </c>
      <c r="CW944">
        <f>COUNTIF(fun[[#This Row],[Id]:[SaleCondition]],0)</f>
        <v>23</v>
      </c>
      <c r="CX944">
        <f>COUNTIF(fun[[#This Row],[Id]:[SaleCondition]],"NA")</f>
        <v>10</v>
      </c>
      <c r="CY944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944">
        <f>fun[NUM_ExCond]+fun[NUM_BsmtCond]+fun[NUM_GarCond]</f>
        <v>6</v>
      </c>
      <c r="DA9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48</v>
      </c>
      <c r="DB9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32.5</v>
      </c>
      <c r="DC944">
        <v>150000</v>
      </c>
    </row>
    <row r="945" spans="1:107" x14ac:dyDescent="0.25">
      <c r="A945">
        <v>944</v>
      </c>
      <c r="B945">
        <v>90</v>
      </c>
      <c r="C945" t="s">
        <v>107</v>
      </c>
      <c r="D945">
        <f>IF(fun[[#This Row],[MSZoning]]="RL",1,0)</f>
        <v>1</v>
      </c>
      <c r="E945">
        <f>IF(fun[[#This Row],[rl]]="RM",1,0)</f>
        <v>0</v>
      </c>
      <c r="F945">
        <f>IF(fun[[#This Row],[rm]]="RH",1,0)</f>
        <v>0</v>
      </c>
      <c r="G945">
        <f>IF(fun[[#This Row],[rh]]="C (all)",1,0)</f>
        <v>0</v>
      </c>
      <c r="H945">
        <v>100</v>
      </c>
      <c r="I945">
        <f>IF(fun[[#This Row],[LotFrontage]]="NA",0,fun[[#This Row],[LotFrontage]])</f>
        <v>100</v>
      </c>
      <c r="J945">
        <v>25000</v>
      </c>
      <c r="K945" t="s">
        <v>108</v>
      </c>
      <c r="L945" t="s">
        <v>109</v>
      </c>
      <c r="M945" t="s">
        <v>110</v>
      </c>
      <c r="N945" t="s">
        <v>221</v>
      </c>
      <c r="O945" t="s">
        <v>112</v>
      </c>
      <c r="P945" t="s">
        <v>113</v>
      </c>
      <c r="Q945" t="s">
        <v>114</v>
      </c>
      <c r="R945" t="s">
        <v>157</v>
      </c>
      <c r="S945" t="s">
        <v>116</v>
      </c>
      <c r="T945" t="s">
        <v>116</v>
      </c>
      <c r="U945" t="s">
        <v>193</v>
      </c>
      <c r="V945" t="s">
        <v>141</v>
      </c>
      <c r="W945">
        <v>5</v>
      </c>
      <c r="X945">
        <v>4</v>
      </c>
      <c r="Y945">
        <v>1967</v>
      </c>
      <c r="Z945">
        <v>1967</v>
      </c>
      <c r="AA945" t="s">
        <v>119</v>
      </c>
      <c r="AB945" t="s">
        <v>120</v>
      </c>
      <c r="AC945" t="s">
        <v>166</v>
      </c>
      <c r="AD945" t="s">
        <v>187</v>
      </c>
      <c r="AE945" t="s">
        <v>143</v>
      </c>
      <c r="AF945">
        <v>0</v>
      </c>
      <c r="AG945" t="s">
        <v>124</v>
      </c>
      <c r="AH945">
        <f>IF(fun[[#This Row],[ExterQual]]="Ex",5,IF(fun[[#This Row],[ExterQual]]="Gd",4,IF(fun[[#This Row],[ExterQual]]="TA",3,IF(fun[[#This Row],[ExterQual]]="Fa",2,1))))</f>
        <v>3</v>
      </c>
      <c r="AI945" t="s">
        <v>124</v>
      </c>
      <c r="AJ945">
        <f>IF(fun[[#This Row],[ExterCond]]="Ex",5,IF(fun[[#This Row],[ExterCond]]="Gd",4,IF(fun[[#This Row],[ExterCond]]="TA",3,IF(fun[[#This Row],[ExterCond]]="Fa",2,1))))</f>
        <v>3</v>
      </c>
      <c r="AK945" t="s">
        <v>144</v>
      </c>
      <c r="AL945" t="s">
        <v>124</v>
      </c>
      <c r="AM945">
        <f>IF(fun[[#This Row],[BsmtQual]]="Ex",5,IF(fun[[#This Row],[BsmtQual]]="Gd",4,IF(fun[[#This Row],[BsmtQual]]="TA",3,IF(fun[[#This Row],[BsmtQual]]="Fa",2,IF(fun[[#This Row],[BsmtQual]]="Po",1,0)))))</f>
        <v>3</v>
      </c>
      <c r="AN945" t="s">
        <v>124</v>
      </c>
      <c r="AO945">
        <f>IF(fun[[#This Row],[BsmtCond]]="Ex",5,IF(fun[[#This Row],[BsmtCond]]="Gd",4,IF(fun[[#This Row],[BsmtCond]]="TA",3,IF(fun[[#This Row],[BsmtCond]]="Fa",2,IF(fun[[#This Row],[BsmtCond]]="Po",1,0)))))</f>
        <v>3</v>
      </c>
      <c r="AP945" t="s">
        <v>156</v>
      </c>
      <c r="AQ945">
        <f>IF(fun[[#This Row],[BsmtExposure]]="Gd",3,IF(fun[[#This Row],[BsmtExposure]]="Av",2,IF(fun[[#This Row],[BsmtExposure]]="Mn",1,0)))</f>
        <v>2</v>
      </c>
      <c r="AR945" t="s">
        <v>128</v>
      </c>
      <c r="AS945">
        <v>0</v>
      </c>
      <c r="AT945" t="s">
        <v>128</v>
      </c>
      <c r="AU945">
        <v>0</v>
      </c>
      <c r="AV945">
        <v>1632</v>
      </c>
      <c r="AW945">
        <v>1632</v>
      </c>
      <c r="AX945" t="s">
        <v>129</v>
      </c>
      <c r="AY945" t="s">
        <v>124</v>
      </c>
      <c r="AZ945">
        <f>IF(fun[[#This Row],[HeatingQC]]="Ex",5,IF(fun[[#This Row],[HeatingQC]]="Gd",4,IF(fun[[#This Row],[HeatingQC]]="TA",3,IF(fun[[#This Row],[HeatingQC]]="Fa",2,IF(fun[[#This Row],[HeatingQC]]="Po",1,0)))))</f>
        <v>3</v>
      </c>
      <c r="BA945" t="s">
        <v>131</v>
      </c>
      <c r="BB945" t="s">
        <v>132</v>
      </c>
      <c r="BC945">
        <v>1632</v>
      </c>
      <c r="BD945">
        <v>0</v>
      </c>
      <c r="BE945">
        <v>0</v>
      </c>
      <c r="BF945">
        <v>1632</v>
      </c>
      <c r="BG945">
        <f>LOG(fun[[#This Row],[GrLivArea]])</f>
        <v>3.2127201544178425</v>
      </c>
      <c r="BH945">
        <v>0</v>
      </c>
      <c r="BI945">
        <v>0</v>
      </c>
      <c r="BJ945">
        <f>fun[[#This Row],[BsmtFullBath]]+(0.5*fun[[#This Row],[BsmtHalfBath]])</f>
        <v>0</v>
      </c>
      <c r="BK945">
        <v>2</v>
      </c>
      <c r="BL945">
        <v>0</v>
      </c>
      <c r="BM945">
        <f>fun[[#This Row],[HalfBath]]+fun[[#This Row],[TOTBaseBath]]+fun[[#This Row],[FullBath]]</f>
        <v>2</v>
      </c>
      <c r="BN945">
        <v>4</v>
      </c>
      <c r="BO945">
        <v>2</v>
      </c>
      <c r="BP945" t="s">
        <v>124</v>
      </c>
      <c r="BQ945">
        <f>IF(fun[[#This Row],[KitchenQual]]="Ex",5,IF(fun[[#This Row],[KitchenQual]]="Gd",4,IF(fun[[#This Row],[KitchenQual]]="TA",3,IF(fun[[#This Row],[KitchenQual]]="Fa",2,0))))</f>
        <v>3</v>
      </c>
      <c r="BR945">
        <v>8</v>
      </c>
      <c r="BS945" t="s">
        <v>133</v>
      </c>
      <c r="BT945">
        <v>0</v>
      </c>
      <c r="BU945" t="s">
        <v>109</v>
      </c>
      <c r="BV945">
        <f>IF(fun[[#This Row],[FireplaceQu]]="Ex",5,IF(fun[[#This Row],[FireplaceQu]]="Gd",4,IF(fun[[#This Row],[FireplaceQu]]="TA",3,IF(fun[[#This Row],[FireplaceQu]]="Fa",2,0))))</f>
        <v>0</v>
      </c>
      <c r="BW945" t="s">
        <v>134</v>
      </c>
      <c r="BX945">
        <v>1967</v>
      </c>
      <c r="BY945" t="s">
        <v>128</v>
      </c>
      <c r="BZ945">
        <v>2</v>
      </c>
      <c r="CA945">
        <v>576</v>
      </c>
      <c r="CB945" t="s">
        <v>124</v>
      </c>
      <c r="CC945">
        <f>IF(fun[[#This Row],[GarageQual]]="Ex",5,IF(fun[[#This Row],[GarageQual]]="Gd",4,IF(fun[[#This Row],[GarageQual]]="TA",3,IF(fun[[#This Row],[GarageQual]]="Fa",2,IF(fun[[#This Row],[GarageQual]]="Po",1,0)))))</f>
        <v>3</v>
      </c>
      <c r="CD945" t="s">
        <v>124</v>
      </c>
      <c r="CE945">
        <f>IF(fun[[#This Row],[GarageCond]]="Ex",5,IF(fun[[#This Row],[GarageCond]]="Gd",4,IF(fun[[#This Row],[GarageCond]]="TA",3,IF(fun[[#This Row],[GarageCond]]="Fa",2,IF(fun[[#This Row],[GarageCond]]="Po",1,0)))))</f>
        <v>3</v>
      </c>
      <c r="CF945" t="s">
        <v>216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f>(0.5*fun[[#This Row],[WoodDeckSF]])+fun[[#This Row],[OpenPorchSF]]+(2*fun[[#This Row],[EnclosedPorch]])+(1.5*fun[[#This Row],[3SsnPorch]])+fun[[#This Row],[ScreenPorch]]</f>
        <v>0</v>
      </c>
      <c r="CM945">
        <v>0</v>
      </c>
      <c r="CN945" t="s">
        <v>109</v>
      </c>
      <c r="CO945">
        <f>IF(fun[[#This Row],[PoolQC]]="Ex",5,IF(fun[[#This Row],[PoolQC]]="Gd",4,IF(fun[[#This Row],[PoolQC]]="TA",3,IF(fun[[#This Row],[PoolQC]]="Fa",2,IF(fun[[#This Row],[PoolQC]]="Po",1,0)))))</f>
        <v>0</v>
      </c>
      <c r="CP945" t="s">
        <v>109</v>
      </c>
      <c r="CQ945" t="s">
        <v>109</v>
      </c>
      <c r="CR945">
        <v>0</v>
      </c>
      <c r="CS945">
        <v>6</v>
      </c>
      <c r="CT945">
        <v>2007</v>
      </c>
      <c r="CU945" t="s">
        <v>136</v>
      </c>
      <c r="CV945" t="s">
        <v>137</v>
      </c>
      <c r="CW945">
        <f>COUNTIF(fun[[#This Row],[Id]:[SaleCondition]],0)</f>
        <v>23</v>
      </c>
      <c r="CX945">
        <f>COUNTIF(fun[[#This Row],[Id]:[SaleCondition]],"NA")</f>
        <v>5</v>
      </c>
      <c r="CY94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45">
        <f>fun[NUM_ExCond]+fun[NUM_BsmtCond]+fun[NUM_GarCond]</f>
        <v>9</v>
      </c>
      <c r="DA9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9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</v>
      </c>
      <c r="DC945">
        <v>143000</v>
      </c>
    </row>
    <row r="946" spans="1:107" x14ac:dyDescent="0.25">
      <c r="A946">
        <v>945</v>
      </c>
      <c r="B946">
        <v>20</v>
      </c>
      <c r="C946" t="s">
        <v>107</v>
      </c>
      <c r="D946">
        <f>IF(fun[[#This Row],[MSZoning]]="RL",1,0)</f>
        <v>1</v>
      </c>
      <c r="E946">
        <f>IF(fun[[#This Row],[rl]]="RM",1,0)</f>
        <v>0</v>
      </c>
      <c r="F946">
        <f>IF(fun[[#This Row],[rm]]="RH",1,0)</f>
        <v>0</v>
      </c>
      <c r="G946">
        <f>IF(fun[[#This Row],[rh]]="C (all)",1,0)</f>
        <v>0</v>
      </c>
      <c r="H946" t="s">
        <v>109</v>
      </c>
      <c r="I946">
        <f>IF(fun[[#This Row],[LotFrontage]]="NA",0,fun[[#This Row],[LotFrontage]])</f>
        <v>0</v>
      </c>
      <c r="J946">
        <v>14375</v>
      </c>
      <c r="K946" t="s">
        <v>108</v>
      </c>
      <c r="L946" t="s">
        <v>109</v>
      </c>
      <c r="M946" t="s">
        <v>146</v>
      </c>
      <c r="N946" t="s">
        <v>111</v>
      </c>
      <c r="O946" t="s">
        <v>276</v>
      </c>
      <c r="P946" t="s">
        <v>192</v>
      </c>
      <c r="Q946" t="s">
        <v>114</v>
      </c>
      <c r="R946" t="s">
        <v>215</v>
      </c>
      <c r="S946" t="s">
        <v>116</v>
      </c>
      <c r="T946" t="s">
        <v>116</v>
      </c>
      <c r="U946" t="s">
        <v>117</v>
      </c>
      <c r="V946" t="s">
        <v>223</v>
      </c>
      <c r="W946">
        <v>6</v>
      </c>
      <c r="X946">
        <v>6</v>
      </c>
      <c r="Y946">
        <v>1958</v>
      </c>
      <c r="Z946">
        <v>1958</v>
      </c>
      <c r="AA946" t="s">
        <v>119</v>
      </c>
      <c r="AB946" t="s">
        <v>120</v>
      </c>
      <c r="AC946" t="s">
        <v>166</v>
      </c>
      <c r="AD946" t="s">
        <v>166</v>
      </c>
      <c r="AE946" t="s">
        <v>122</v>
      </c>
      <c r="AF946">
        <v>541</v>
      </c>
      <c r="AG946" t="s">
        <v>124</v>
      </c>
      <c r="AH946">
        <f>IF(fun[[#This Row],[ExterQual]]="Ex",5,IF(fun[[#This Row],[ExterQual]]="Gd",4,IF(fun[[#This Row],[ExterQual]]="TA",3,IF(fun[[#This Row],[ExterQual]]="Fa",2,1))))</f>
        <v>3</v>
      </c>
      <c r="AI946" t="s">
        <v>124</v>
      </c>
      <c r="AJ946">
        <f>IF(fun[[#This Row],[ExterCond]]="Ex",5,IF(fun[[#This Row],[ExterCond]]="Gd",4,IF(fun[[#This Row],[ExterCond]]="TA",3,IF(fun[[#This Row],[ExterCond]]="Fa",2,1))))</f>
        <v>3</v>
      </c>
      <c r="AK946" t="s">
        <v>144</v>
      </c>
      <c r="AL946" t="s">
        <v>124</v>
      </c>
      <c r="AM946">
        <f>IF(fun[[#This Row],[BsmtQual]]="Ex",5,IF(fun[[#This Row],[BsmtQual]]="Gd",4,IF(fun[[#This Row],[BsmtQual]]="TA",3,IF(fun[[#This Row],[BsmtQual]]="Fa",2,IF(fun[[#This Row],[BsmtQual]]="Po",1,0)))))</f>
        <v>3</v>
      </c>
      <c r="AN946" t="s">
        <v>124</v>
      </c>
      <c r="AO946">
        <f>IF(fun[[#This Row],[BsmtCond]]="Ex",5,IF(fun[[#This Row],[BsmtCond]]="Gd",4,IF(fun[[#This Row],[BsmtCond]]="TA",3,IF(fun[[#This Row],[BsmtCond]]="Fa",2,IF(fun[[#This Row],[BsmtCond]]="Po",1,0)))))</f>
        <v>3</v>
      </c>
      <c r="AP946" t="s">
        <v>126</v>
      </c>
      <c r="AQ946">
        <f>IF(fun[[#This Row],[BsmtExposure]]="Gd",3,IF(fun[[#This Row],[BsmtExposure]]="Av",2,IF(fun[[#This Row],[BsmtExposure]]="Mn",1,0)))</f>
        <v>0</v>
      </c>
      <c r="AR946" t="s">
        <v>127</v>
      </c>
      <c r="AS946">
        <v>111</v>
      </c>
      <c r="AT946" t="s">
        <v>179</v>
      </c>
      <c r="AU946">
        <v>354</v>
      </c>
      <c r="AV946">
        <v>354</v>
      </c>
      <c r="AW946">
        <v>819</v>
      </c>
      <c r="AX946" t="s">
        <v>129</v>
      </c>
      <c r="AY946" t="s">
        <v>123</v>
      </c>
      <c r="AZ946">
        <f>IF(fun[[#This Row],[HeatingQC]]="Ex",5,IF(fun[[#This Row],[HeatingQC]]="Gd",4,IF(fun[[#This Row],[HeatingQC]]="TA",3,IF(fun[[#This Row],[HeatingQC]]="Fa",2,IF(fun[[#This Row],[HeatingQC]]="Po",1,0)))))</f>
        <v>4</v>
      </c>
      <c r="BA946" t="s">
        <v>131</v>
      </c>
      <c r="BB946" t="s">
        <v>190</v>
      </c>
      <c r="BC946">
        <v>1344</v>
      </c>
      <c r="BD946">
        <v>0</v>
      </c>
      <c r="BE946">
        <v>0</v>
      </c>
      <c r="BF946">
        <v>1344</v>
      </c>
      <c r="BG946">
        <f>LOG(fun[[#This Row],[GrLivArea]])</f>
        <v>3.1283992687178066</v>
      </c>
      <c r="BH946">
        <v>0</v>
      </c>
      <c r="BI946">
        <v>1</v>
      </c>
      <c r="BJ946">
        <f>fun[[#This Row],[BsmtFullBath]]+(0.5*fun[[#This Row],[BsmtHalfBath]])</f>
        <v>0.5</v>
      </c>
      <c r="BK946">
        <v>1</v>
      </c>
      <c r="BL946">
        <v>0</v>
      </c>
      <c r="BM946">
        <f>fun[[#This Row],[HalfBath]]+fun[[#This Row],[TOTBaseBath]]+fun[[#This Row],[FullBath]]</f>
        <v>1.5</v>
      </c>
      <c r="BN946">
        <v>3</v>
      </c>
      <c r="BO946">
        <v>1</v>
      </c>
      <c r="BP946" t="s">
        <v>123</v>
      </c>
      <c r="BQ946">
        <f>IF(fun[[#This Row],[KitchenQual]]="Ex",5,IF(fun[[#This Row],[KitchenQual]]="Gd",4,IF(fun[[#This Row],[KitchenQual]]="TA",3,IF(fun[[#This Row],[KitchenQual]]="Fa",2,0))))</f>
        <v>4</v>
      </c>
      <c r="BR946">
        <v>7</v>
      </c>
      <c r="BS946" t="s">
        <v>133</v>
      </c>
      <c r="BT946">
        <v>1</v>
      </c>
      <c r="BU946" t="s">
        <v>123</v>
      </c>
      <c r="BV946">
        <f>IF(fun[[#This Row],[FireplaceQu]]="Ex",5,IF(fun[[#This Row],[FireplaceQu]]="Gd",4,IF(fun[[#This Row],[FireplaceQu]]="TA",3,IF(fun[[#This Row],[FireplaceQu]]="Fa",2,0))))</f>
        <v>4</v>
      </c>
      <c r="BW946" t="s">
        <v>235</v>
      </c>
      <c r="BX946">
        <v>1958</v>
      </c>
      <c r="BY946" t="s">
        <v>135</v>
      </c>
      <c r="BZ946">
        <v>2</v>
      </c>
      <c r="CA946">
        <v>525</v>
      </c>
      <c r="CB946" t="s">
        <v>124</v>
      </c>
      <c r="CC946">
        <f>IF(fun[[#This Row],[GarageQual]]="Ex",5,IF(fun[[#This Row],[GarageQual]]="Gd",4,IF(fun[[#This Row],[GarageQual]]="TA",3,IF(fun[[#This Row],[GarageQual]]="Fa",2,IF(fun[[#This Row],[GarageQual]]="Po",1,0)))))</f>
        <v>3</v>
      </c>
      <c r="CD946" t="s">
        <v>124</v>
      </c>
      <c r="CE946">
        <f>IF(fun[[#This Row],[GarageCond]]="Ex",5,IF(fun[[#This Row],[GarageCond]]="Gd",4,IF(fun[[#This Row],[GarageCond]]="TA",3,IF(fun[[#This Row],[GarageCond]]="Fa",2,IF(fun[[#This Row],[GarageCond]]="Po",1,0)))))</f>
        <v>3</v>
      </c>
      <c r="CF946" t="s">
        <v>131</v>
      </c>
      <c r="CG946">
        <v>0</v>
      </c>
      <c r="CH946">
        <v>118</v>
      </c>
      <c r="CI946">
        <v>0</v>
      </c>
      <c r="CJ946">
        <v>0</v>
      </c>
      <c r="CK946">
        <v>233</v>
      </c>
      <c r="CL946">
        <f>(0.5*fun[[#This Row],[WoodDeckSF]])+fun[[#This Row],[OpenPorchSF]]+(2*fun[[#This Row],[EnclosedPorch]])+(1.5*fun[[#This Row],[3SsnPorch]])+fun[[#This Row],[ScreenPorch]]</f>
        <v>351</v>
      </c>
      <c r="CM946">
        <v>0</v>
      </c>
      <c r="CN946" t="s">
        <v>109</v>
      </c>
      <c r="CO946">
        <f>IF(fun[[#This Row],[PoolQC]]="Ex",5,IF(fun[[#This Row],[PoolQC]]="Gd",4,IF(fun[[#This Row],[PoolQC]]="TA",3,IF(fun[[#This Row],[PoolQC]]="Fa",2,IF(fun[[#This Row],[PoolQC]]="Po",1,0)))))</f>
        <v>0</v>
      </c>
      <c r="CP946" t="s">
        <v>109</v>
      </c>
      <c r="CQ946" t="s">
        <v>109</v>
      </c>
      <c r="CR946">
        <v>0</v>
      </c>
      <c r="CS946">
        <v>1</v>
      </c>
      <c r="CT946">
        <v>2009</v>
      </c>
      <c r="CU946" t="s">
        <v>199</v>
      </c>
      <c r="CV946" t="s">
        <v>154</v>
      </c>
      <c r="CW946">
        <f>COUNTIF(fun[[#This Row],[Id]:[SaleCondition]],0)</f>
        <v>15</v>
      </c>
      <c r="CX946">
        <f>COUNTIF(fun[[#This Row],[Id]:[SaleCondition]],"NA")</f>
        <v>5</v>
      </c>
      <c r="CY94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46">
        <f>fun[NUM_ExCond]+fun[NUM_BsmtCond]+fun[NUM_GarCond]</f>
        <v>9</v>
      </c>
      <c r="DA9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9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</v>
      </c>
      <c r="DC946">
        <v>137500</v>
      </c>
    </row>
    <row r="947" spans="1:107" x14ac:dyDescent="0.25">
      <c r="A947">
        <v>946</v>
      </c>
      <c r="B947">
        <v>50</v>
      </c>
      <c r="C947" t="s">
        <v>168</v>
      </c>
      <c r="D947">
        <f>IF(fun[[#This Row],[MSZoning]]="RL",1,0)</f>
        <v>0</v>
      </c>
      <c r="E947">
        <f>IF(fun[[#This Row],[rl]]="RM",1,0)</f>
        <v>0</v>
      </c>
      <c r="F947">
        <f>IF(fun[[#This Row],[rm]]="RH",1,0)</f>
        <v>0</v>
      </c>
      <c r="G947">
        <f>IF(fun[[#This Row],[rh]]="C (all)",1,0)</f>
        <v>0</v>
      </c>
      <c r="H947">
        <v>98</v>
      </c>
      <c r="I947">
        <f>IF(fun[[#This Row],[LotFrontage]]="NA",0,fun[[#This Row],[LotFrontage]])</f>
        <v>98</v>
      </c>
      <c r="J947">
        <v>8820</v>
      </c>
      <c r="K947" t="s">
        <v>108</v>
      </c>
      <c r="L947" t="s">
        <v>109</v>
      </c>
      <c r="M947" t="s">
        <v>110</v>
      </c>
      <c r="N947" t="s">
        <v>111</v>
      </c>
      <c r="O947" t="s">
        <v>112</v>
      </c>
      <c r="P947" t="s">
        <v>148</v>
      </c>
      <c r="Q947" t="s">
        <v>114</v>
      </c>
      <c r="R947" t="s">
        <v>169</v>
      </c>
      <c r="S947" t="s">
        <v>116</v>
      </c>
      <c r="T947" t="s">
        <v>116</v>
      </c>
      <c r="U947" t="s">
        <v>117</v>
      </c>
      <c r="V947" t="s">
        <v>158</v>
      </c>
      <c r="W947">
        <v>5</v>
      </c>
      <c r="X947">
        <v>6</v>
      </c>
      <c r="Y947">
        <v>1890</v>
      </c>
      <c r="Z947">
        <v>1996</v>
      </c>
      <c r="AA947" t="s">
        <v>178</v>
      </c>
      <c r="AB947" t="s">
        <v>120</v>
      </c>
      <c r="AC947" t="s">
        <v>121</v>
      </c>
      <c r="AD947" t="s">
        <v>121</v>
      </c>
      <c r="AE947" t="s">
        <v>143</v>
      </c>
      <c r="AF947">
        <v>0</v>
      </c>
      <c r="AG947" t="s">
        <v>124</v>
      </c>
      <c r="AH947">
        <f>IF(fun[[#This Row],[ExterQual]]="Ex",5,IF(fun[[#This Row],[ExterQual]]="Gd",4,IF(fun[[#This Row],[ExterQual]]="TA",3,IF(fun[[#This Row],[ExterQual]]="Fa",2,1))))</f>
        <v>3</v>
      </c>
      <c r="AI947" t="s">
        <v>124</v>
      </c>
      <c r="AJ947">
        <f>IF(fun[[#This Row],[ExterCond]]="Ex",5,IF(fun[[#This Row],[ExterCond]]="Gd",4,IF(fun[[#This Row],[ExterCond]]="TA",3,IF(fun[[#This Row],[ExterCond]]="Fa",2,1))))</f>
        <v>3</v>
      </c>
      <c r="AK947" t="s">
        <v>152</v>
      </c>
      <c r="AL947" t="s">
        <v>124</v>
      </c>
      <c r="AM947">
        <f>IF(fun[[#This Row],[BsmtQual]]="Ex",5,IF(fun[[#This Row],[BsmtQual]]="Gd",4,IF(fun[[#This Row],[BsmtQual]]="TA",3,IF(fun[[#This Row],[BsmtQual]]="Fa",2,IF(fun[[#This Row],[BsmtQual]]="Po",1,0)))))</f>
        <v>3</v>
      </c>
      <c r="AN947" t="s">
        <v>124</v>
      </c>
      <c r="AO947">
        <f>IF(fun[[#This Row],[BsmtCond]]="Ex",5,IF(fun[[#This Row],[BsmtCond]]="Gd",4,IF(fun[[#This Row],[BsmtCond]]="TA",3,IF(fun[[#This Row],[BsmtCond]]="Fa",2,IF(fun[[#This Row],[BsmtCond]]="Po",1,0)))))</f>
        <v>3</v>
      </c>
      <c r="AP947" t="s">
        <v>126</v>
      </c>
      <c r="AQ947">
        <f>IF(fun[[#This Row],[BsmtExposure]]="Gd",3,IF(fun[[#This Row],[BsmtExposure]]="Av",2,IF(fun[[#This Row],[BsmtExposure]]="Mn",1,0)))</f>
        <v>0</v>
      </c>
      <c r="AR947" t="s">
        <v>198</v>
      </c>
      <c r="AS947">
        <v>1088</v>
      </c>
      <c r="AT947" t="s">
        <v>128</v>
      </c>
      <c r="AU947">
        <v>0</v>
      </c>
      <c r="AV947">
        <v>0</v>
      </c>
      <c r="AW947">
        <v>1088</v>
      </c>
      <c r="AX947" t="s">
        <v>129</v>
      </c>
      <c r="AY947" t="s">
        <v>124</v>
      </c>
      <c r="AZ947">
        <f>IF(fun[[#This Row],[HeatingQC]]="Ex",5,IF(fun[[#This Row],[HeatingQC]]="Gd",4,IF(fun[[#This Row],[HeatingQC]]="TA",3,IF(fun[[#This Row],[HeatingQC]]="Fa",2,IF(fun[[#This Row],[HeatingQC]]="Po",1,0)))))</f>
        <v>3</v>
      </c>
      <c r="BA947" t="s">
        <v>131</v>
      </c>
      <c r="BB947" t="s">
        <v>132</v>
      </c>
      <c r="BC947">
        <v>1188</v>
      </c>
      <c r="BD947">
        <v>561</v>
      </c>
      <c r="BE947">
        <v>120</v>
      </c>
      <c r="BF947">
        <v>1869</v>
      </c>
      <c r="BG947">
        <f>LOG(fun[[#This Row],[GrLivArea]])</f>
        <v>3.2716093013788319</v>
      </c>
      <c r="BH947">
        <v>0</v>
      </c>
      <c r="BI947">
        <v>0</v>
      </c>
      <c r="BJ947">
        <f>fun[[#This Row],[BsmtFullBath]]+(0.5*fun[[#This Row],[BsmtHalfBath]])</f>
        <v>0</v>
      </c>
      <c r="BK947">
        <v>1</v>
      </c>
      <c r="BL947">
        <v>0</v>
      </c>
      <c r="BM947">
        <f>fun[[#This Row],[HalfBath]]+fun[[#This Row],[TOTBaseBath]]+fun[[#This Row],[FullBath]]</f>
        <v>1</v>
      </c>
      <c r="BN947">
        <v>2</v>
      </c>
      <c r="BO947">
        <v>1</v>
      </c>
      <c r="BP947" t="s">
        <v>124</v>
      </c>
      <c r="BQ947">
        <f>IF(fun[[#This Row],[KitchenQual]]="Ex",5,IF(fun[[#This Row],[KitchenQual]]="Gd",4,IF(fun[[#This Row],[KitchenQual]]="TA",3,IF(fun[[#This Row],[KitchenQual]]="Fa",2,0))))</f>
        <v>3</v>
      </c>
      <c r="BR947">
        <v>7</v>
      </c>
      <c r="BS947" t="s">
        <v>133</v>
      </c>
      <c r="BT947">
        <v>0</v>
      </c>
      <c r="BU947" t="s">
        <v>109</v>
      </c>
      <c r="BV947">
        <f>IF(fun[[#This Row],[FireplaceQu]]="Ex",5,IF(fun[[#This Row],[FireplaceQu]]="Gd",4,IF(fun[[#This Row],[FireplaceQu]]="TA",3,IF(fun[[#This Row],[FireplaceQu]]="Fa",2,0))))</f>
        <v>0</v>
      </c>
      <c r="BW947" t="s">
        <v>153</v>
      </c>
      <c r="BX947">
        <v>1963</v>
      </c>
      <c r="BY947" t="s">
        <v>128</v>
      </c>
      <c r="BZ947">
        <v>2</v>
      </c>
      <c r="CA947">
        <v>456</v>
      </c>
      <c r="CB947" t="s">
        <v>124</v>
      </c>
      <c r="CC947">
        <f>IF(fun[[#This Row],[GarageQual]]="Ex",5,IF(fun[[#This Row],[GarageQual]]="Gd",4,IF(fun[[#This Row],[GarageQual]]="TA",3,IF(fun[[#This Row],[GarageQual]]="Fa",2,IF(fun[[#This Row],[GarageQual]]="Po",1,0)))))</f>
        <v>3</v>
      </c>
      <c r="CD947" t="s">
        <v>124</v>
      </c>
      <c r="CE947">
        <f>IF(fun[[#This Row],[GarageCond]]="Ex",5,IF(fun[[#This Row],[GarageCond]]="Gd",4,IF(fun[[#This Row],[GarageCond]]="TA",3,IF(fun[[#This Row],[GarageCond]]="Fa",2,IF(fun[[#This Row],[GarageCond]]="Po",1,0)))))</f>
        <v>3</v>
      </c>
      <c r="CF947" t="s">
        <v>131</v>
      </c>
      <c r="CG947">
        <v>48</v>
      </c>
      <c r="CH947">
        <v>0</v>
      </c>
      <c r="CI947">
        <v>244</v>
      </c>
      <c r="CJ947">
        <v>0</v>
      </c>
      <c r="CK947">
        <v>0</v>
      </c>
      <c r="CL947">
        <f>(0.5*fun[[#This Row],[WoodDeckSF]])+fun[[#This Row],[OpenPorchSF]]+(2*fun[[#This Row],[EnclosedPorch]])+(1.5*fun[[#This Row],[3SsnPorch]])+fun[[#This Row],[ScreenPorch]]</f>
        <v>512</v>
      </c>
      <c r="CM947">
        <v>0</v>
      </c>
      <c r="CN947" t="s">
        <v>109</v>
      </c>
      <c r="CO947">
        <f>IF(fun[[#This Row],[PoolQC]]="Ex",5,IF(fun[[#This Row],[PoolQC]]="Gd",4,IF(fun[[#This Row],[PoolQC]]="TA",3,IF(fun[[#This Row],[PoolQC]]="Fa",2,IF(fun[[#This Row],[PoolQC]]="Po",1,0)))))</f>
        <v>0</v>
      </c>
      <c r="CP947" t="s">
        <v>244</v>
      </c>
      <c r="CQ947" t="s">
        <v>109</v>
      </c>
      <c r="CR947">
        <v>0</v>
      </c>
      <c r="CS947">
        <v>9</v>
      </c>
      <c r="CT947">
        <v>2009</v>
      </c>
      <c r="CU947" t="s">
        <v>136</v>
      </c>
      <c r="CV947" t="s">
        <v>137</v>
      </c>
      <c r="CW947">
        <f>COUNTIF(fun[[#This Row],[Id]:[SaleCondition]],0)</f>
        <v>20</v>
      </c>
      <c r="CX947">
        <f>COUNTIF(fun[[#This Row],[Id]:[SaleCondition]],"NA")</f>
        <v>4</v>
      </c>
      <c r="CY94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47">
        <f>fun[NUM_ExCond]+fun[NUM_BsmtCond]+fun[NUM_GarCond]</f>
        <v>9</v>
      </c>
      <c r="DA9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9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947">
        <v>124900</v>
      </c>
    </row>
    <row r="948" spans="1:107" x14ac:dyDescent="0.25">
      <c r="A948">
        <v>947</v>
      </c>
      <c r="B948">
        <v>80</v>
      </c>
      <c r="C948" t="s">
        <v>107</v>
      </c>
      <c r="D948">
        <f>IF(fun[[#This Row],[MSZoning]]="RL",1,0)</f>
        <v>1</v>
      </c>
      <c r="E948">
        <f>IF(fun[[#This Row],[rl]]="RM",1,0)</f>
        <v>0</v>
      </c>
      <c r="F948">
        <f>IF(fun[[#This Row],[rm]]="RH",1,0)</f>
        <v>0</v>
      </c>
      <c r="G948">
        <f>IF(fun[[#This Row],[rh]]="C (all)",1,0)</f>
        <v>0</v>
      </c>
      <c r="H948">
        <v>70</v>
      </c>
      <c r="I948">
        <f>IF(fun[[#This Row],[LotFrontage]]="NA",0,fun[[#This Row],[LotFrontage]])</f>
        <v>70</v>
      </c>
      <c r="J948">
        <v>8163</v>
      </c>
      <c r="K948" t="s">
        <v>108</v>
      </c>
      <c r="L948" t="s">
        <v>109</v>
      </c>
      <c r="M948" t="s">
        <v>110</v>
      </c>
      <c r="N948" t="s">
        <v>111</v>
      </c>
      <c r="O948" t="s">
        <v>112</v>
      </c>
      <c r="P948" t="s">
        <v>113</v>
      </c>
      <c r="Q948" t="s">
        <v>114</v>
      </c>
      <c r="R948" t="s">
        <v>188</v>
      </c>
      <c r="S948" t="s">
        <v>116</v>
      </c>
      <c r="T948" t="s">
        <v>116</v>
      </c>
      <c r="U948" t="s">
        <v>117</v>
      </c>
      <c r="V948" t="s">
        <v>223</v>
      </c>
      <c r="W948">
        <v>5</v>
      </c>
      <c r="X948">
        <v>6</v>
      </c>
      <c r="Y948">
        <v>1959</v>
      </c>
      <c r="Z948">
        <v>1959</v>
      </c>
      <c r="AA948" t="s">
        <v>119</v>
      </c>
      <c r="AB948" t="s">
        <v>120</v>
      </c>
      <c r="AC948" t="s">
        <v>166</v>
      </c>
      <c r="AD948" t="s">
        <v>166</v>
      </c>
      <c r="AE948" t="s">
        <v>122</v>
      </c>
      <c r="AF948">
        <v>128</v>
      </c>
      <c r="AG948" t="s">
        <v>124</v>
      </c>
      <c r="AH948">
        <f>IF(fun[[#This Row],[ExterQual]]="Ex",5,IF(fun[[#This Row],[ExterQual]]="Gd",4,IF(fun[[#This Row],[ExterQual]]="TA",3,IF(fun[[#This Row],[ExterQual]]="Fa",2,1))))</f>
        <v>3</v>
      </c>
      <c r="AI948" t="s">
        <v>123</v>
      </c>
      <c r="AJ948">
        <f>IF(fun[[#This Row],[ExterCond]]="Ex",5,IF(fun[[#This Row],[ExterCond]]="Gd",4,IF(fun[[#This Row],[ExterCond]]="TA",3,IF(fun[[#This Row],[ExterCond]]="Fa",2,1))))</f>
        <v>4</v>
      </c>
      <c r="AK948" t="s">
        <v>144</v>
      </c>
      <c r="AL948" t="s">
        <v>124</v>
      </c>
      <c r="AM948">
        <f>IF(fun[[#This Row],[BsmtQual]]="Ex",5,IF(fun[[#This Row],[BsmtQual]]="Gd",4,IF(fun[[#This Row],[BsmtQual]]="TA",3,IF(fun[[#This Row],[BsmtQual]]="Fa",2,IF(fun[[#This Row],[BsmtQual]]="Po",1,0)))))</f>
        <v>3</v>
      </c>
      <c r="AN948" t="s">
        <v>124</v>
      </c>
      <c r="AO948">
        <f>IF(fun[[#This Row],[BsmtCond]]="Ex",5,IF(fun[[#This Row],[BsmtCond]]="Gd",4,IF(fun[[#This Row],[BsmtCond]]="TA",3,IF(fun[[#This Row],[BsmtCond]]="Fa",2,IF(fun[[#This Row],[BsmtCond]]="Po",1,0)))))</f>
        <v>3</v>
      </c>
      <c r="AP948" t="s">
        <v>156</v>
      </c>
      <c r="AQ948">
        <f>IF(fun[[#This Row],[BsmtExposure]]="Gd",3,IF(fun[[#This Row],[BsmtExposure]]="Av",2,IF(fun[[#This Row],[BsmtExposure]]="Mn",1,0)))</f>
        <v>2</v>
      </c>
      <c r="AR948" t="s">
        <v>145</v>
      </c>
      <c r="AS948">
        <v>748</v>
      </c>
      <c r="AT948" t="s">
        <v>167</v>
      </c>
      <c r="AU948">
        <v>294</v>
      </c>
      <c r="AV948">
        <v>102</v>
      </c>
      <c r="AW948">
        <v>1144</v>
      </c>
      <c r="AX948" t="s">
        <v>129</v>
      </c>
      <c r="AY948" t="s">
        <v>124</v>
      </c>
      <c r="AZ948">
        <f>IF(fun[[#This Row],[HeatingQC]]="Ex",5,IF(fun[[#This Row],[HeatingQC]]="Gd",4,IF(fun[[#This Row],[HeatingQC]]="TA",3,IF(fun[[#This Row],[HeatingQC]]="Fa",2,IF(fun[[#This Row],[HeatingQC]]="Po",1,0)))))</f>
        <v>3</v>
      </c>
      <c r="BA948" t="s">
        <v>131</v>
      </c>
      <c r="BB948" t="s">
        <v>132</v>
      </c>
      <c r="BC948">
        <v>1144</v>
      </c>
      <c r="BD948">
        <v>0</v>
      </c>
      <c r="BE948">
        <v>0</v>
      </c>
      <c r="BF948">
        <v>1144</v>
      </c>
      <c r="BG948">
        <f>LOG(fun[[#This Row],[GrLivArea]])</f>
        <v>3.0584260244570052</v>
      </c>
      <c r="BH948">
        <v>1</v>
      </c>
      <c r="BI948">
        <v>0</v>
      </c>
      <c r="BJ948">
        <f>fun[[#This Row],[BsmtFullBath]]+(0.5*fun[[#This Row],[BsmtHalfBath]])</f>
        <v>1</v>
      </c>
      <c r="BK948">
        <v>1</v>
      </c>
      <c r="BL948">
        <v>0</v>
      </c>
      <c r="BM948">
        <f>fun[[#This Row],[HalfBath]]+fun[[#This Row],[TOTBaseBath]]+fun[[#This Row],[FullBath]]</f>
        <v>2</v>
      </c>
      <c r="BN948">
        <v>3</v>
      </c>
      <c r="BO948">
        <v>1</v>
      </c>
      <c r="BP948" t="s">
        <v>124</v>
      </c>
      <c r="BQ948">
        <f>IF(fun[[#This Row],[KitchenQual]]="Ex",5,IF(fun[[#This Row],[KitchenQual]]="Gd",4,IF(fun[[#This Row],[KitchenQual]]="TA",3,IF(fun[[#This Row],[KitchenQual]]="Fa",2,0))))</f>
        <v>3</v>
      </c>
      <c r="BR948">
        <v>6</v>
      </c>
      <c r="BS948" t="s">
        <v>133</v>
      </c>
      <c r="BT948">
        <v>1</v>
      </c>
      <c r="BU948" t="s">
        <v>124</v>
      </c>
      <c r="BV948">
        <f>IF(fun[[#This Row],[FireplaceQu]]="Ex",5,IF(fun[[#This Row],[FireplaceQu]]="Gd",4,IF(fun[[#This Row],[FireplaceQu]]="TA",3,IF(fun[[#This Row],[FireplaceQu]]="Fa",2,0))))</f>
        <v>3</v>
      </c>
      <c r="BW948" t="s">
        <v>134</v>
      </c>
      <c r="BX948">
        <v>1959</v>
      </c>
      <c r="BY948" t="s">
        <v>135</v>
      </c>
      <c r="BZ948">
        <v>1</v>
      </c>
      <c r="CA948">
        <v>796</v>
      </c>
      <c r="CB948" t="s">
        <v>124</v>
      </c>
      <c r="CC948">
        <f>IF(fun[[#This Row],[GarageQual]]="Ex",5,IF(fun[[#This Row],[GarageQual]]="Gd",4,IF(fun[[#This Row],[GarageQual]]="TA",3,IF(fun[[#This Row],[GarageQual]]="Fa",2,IF(fun[[#This Row],[GarageQual]]="Po",1,0)))))</f>
        <v>3</v>
      </c>
      <c r="CD948" t="s">
        <v>124</v>
      </c>
      <c r="CE948">
        <f>IF(fun[[#This Row],[GarageCond]]="Ex",5,IF(fun[[#This Row],[GarageCond]]="Gd",4,IF(fun[[#This Row],[GarageCond]]="TA",3,IF(fun[[#This Row],[GarageCond]]="Fa",2,IF(fun[[#This Row],[GarageCond]]="Po",1,0)))))</f>
        <v>3</v>
      </c>
      <c r="CF948" t="s">
        <v>131</v>
      </c>
      <c r="CG948">
        <v>86</v>
      </c>
      <c r="CH948">
        <v>0</v>
      </c>
      <c r="CI948">
        <v>0</v>
      </c>
      <c r="CJ948">
        <v>0</v>
      </c>
      <c r="CK948">
        <v>0</v>
      </c>
      <c r="CL948">
        <f>(0.5*fun[[#This Row],[WoodDeckSF]])+fun[[#This Row],[OpenPorchSF]]+(2*fun[[#This Row],[EnclosedPorch]])+(1.5*fun[[#This Row],[3SsnPorch]])+fun[[#This Row],[ScreenPorch]]</f>
        <v>43</v>
      </c>
      <c r="CM948">
        <v>0</v>
      </c>
      <c r="CN948" t="s">
        <v>109</v>
      </c>
      <c r="CO948">
        <f>IF(fun[[#This Row],[PoolQC]]="Ex",5,IF(fun[[#This Row],[PoolQC]]="Gd",4,IF(fun[[#This Row],[PoolQC]]="TA",3,IF(fun[[#This Row],[PoolQC]]="Fa",2,IF(fun[[#This Row],[PoolQC]]="Po",1,0)))))</f>
        <v>0</v>
      </c>
      <c r="CP948" t="s">
        <v>109</v>
      </c>
      <c r="CQ948" t="s">
        <v>109</v>
      </c>
      <c r="CR948">
        <v>0</v>
      </c>
      <c r="CS948">
        <v>3</v>
      </c>
      <c r="CT948">
        <v>2006</v>
      </c>
      <c r="CU948" t="s">
        <v>136</v>
      </c>
      <c r="CV948" t="s">
        <v>137</v>
      </c>
      <c r="CW948">
        <f>COUNTIF(fun[[#This Row],[Id]:[SaleCondition]],0)</f>
        <v>14</v>
      </c>
      <c r="CX948">
        <f>COUNTIF(fun[[#This Row],[Id]:[SaleCondition]],"NA")</f>
        <v>4</v>
      </c>
      <c r="CY948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948">
        <f>fun[NUM_ExCond]+fun[NUM_BsmtCond]+fun[NUM_GarCond]</f>
        <v>10</v>
      </c>
      <c r="DA9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9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56.25</v>
      </c>
      <c r="DC948">
        <v>143000</v>
      </c>
    </row>
    <row r="949" spans="1:107" x14ac:dyDescent="0.25">
      <c r="A949">
        <v>948</v>
      </c>
      <c r="B949">
        <v>20</v>
      </c>
      <c r="C949" t="s">
        <v>107</v>
      </c>
      <c r="D949">
        <f>IF(fun[[#This Row],[MSZoning]]="RL",1,0)</f>
        <v>1</v>
      </c>
      <c r="E949">
        <f>IF(fun[[#This Row],[rl]]="RM",1,0)</f>
        <v>0</v>
      </c>
      <c r="F949">
        <f>IF(fun[[#This Row],[rm]]="RH",1,0)</f>
        <v>0</v>
      </c>
      <c r="G949">
        <f>IF(fun[[#This Row],[rh]]="C (all)",1,0)</f>
        <v>0</v>
      </c>
      <c r="H949">
        <v>85</v>
      </c>
      <c r="I949">
        <f>IF(fun[[#This Row],[LotFrontage]]="NA",0,fun[[#This Row],[LotFrontage]])</f>
        <v>85</v>
      </c>
      <c r="J949">
        <v>14536</v>
      </c>
      <c r="K949" t="s">
        <v>108</v>
      </c>
      <c r="L949" t="s">
        <v>109</v>
      </c>
      <c r="M949" t="s">
        <v>110</v>
      </c>
      <c r="N949" t="s">
        <v>111</v>
      </c>
      <c r="O949" t="s">
        <v>112</v>
      </c>
      <c r="P949" t="s">
        <v>113</v>
      </c>
      <c r="Q949" t="s">
        <v>114</v>
      </c>
      <c r="R949" t="s">
        <v>215</v>
      </c>
      <c r="S949" t="s">
        <v>116</v>
      </c>
      <c r="T949" t="s">
        <v>116</v>
      </c>
      <c r="U949" t="s">
        <v>117</v>
      </c>
      <c r="V949" t="s">
        <v>141</v>
      </c>
      <c r="W949">
        <v>8</v>
      </c>
      <c r="X949">
        <v>5</v>
      </c>
      <c r="Y949">
        <v>2002</v>
      </c>
      <c r="Z949">
        <v>2003</v>
      </c>
      <c r="AA949" t="s">
        <v>178</v>
      </c>
      <c r="AB949" t="s">
        <v>120</v>
      </c>
      <c r="AC949" t="s">
        <v>121</v>
      </c>
      <c r="AD949" t="s">
        <v>121</v>
      </c>
      <c r="AE949" t="s">
        <v>122</v>
      </c>
      <c r="AF949">
        <v>236</v>
      </c>
      <c r="AG949" t="s">
        <v>123</v>
      </c>
      <c r="AH949">
        <f>IF(fun[[#This Row],[ExterQual]]="Ex",5,IF(fun[[#This Row],[ExterQual]]="Gd",4,IF(fun[[#This Row],[ExterQual]]="TA",3,IF(fun[[#This Row],[ExterQual]]="Fa",2,1))))</f>
        <v>4</v>
      </c>
      <c r="AI949" t="s">
        <v>124</v>
      </c>
      <c r="AJ949">
        <f>IF(fun[[#This Row],[ExterCond]]="Ex",5,IF(fun[[#This Row],[ExterCond]]="Gd",4,IF(fun[[#This Row],[ExterCond]]="TA",3,IF(fun[[#This Row],[ExterCond]]="Fa",2,1))))</f>
        <v>3</v>
      </c>
      <c r="AK949" t="s">
        <v>125</v>
      </c>
      <c r="AL949" t="s">
        <v>123</v>
      </c>
      <c r="AM949">
        <f>IF(fun[[#This Row],[BsmtQual]]="Ex",5,IF(fun[[#This Row],[BsmtQual]]="Gd",4,IF(fun[[#This Row],[BsmtQual]]="TA",3,IF(fun[[#This Row],[BsmtQual]]="Fa",2,IF(fun[[#This Row],[BsmtQual]]="Po",1,0)))))</f>
        <v>4</v>
      </c>
      <c r="AN949" t="s">
        <v>124</v>
      </c>
      <c r="AO949">
        <f>IF(fun[[#This Row],[BsmtCond]]="Ex",5,IF(fun[[#This Row],[BsmtCond]]="Gd",4,IF(fun[[#This Row],[BsmtCond]]="TA",3,IF(fun[[#This Row],[BsmtCond]]="Fa",2,IF(fun[[#This Row],[BsmtCond]]="Po",1,0)))))</f>
        <v>3</v>
      </c>
      <c r="AP949" t="s">
        <v>156</v>
      </c>
      <c r="AQ949">
        <f>IF(fun[[#This Row],[BsmtExposure]]="Gd",3,IF(fun[[#This Row],[BsmtExposure]]="Av",2,IF(fun[[#This Row],[BsmtExposure]]="Mn",1,0)))</f>
        <v>2</v>
      </c>
      <c r="AR949" t="s">
        <v>127</v>
      </c>
      <c r="AS949">
        <v>1300</v>
      </c>
      <c r="AT949" t="s">
        <v>128</v>
      </c>
      <c r="AU949">
        <v>0</v>
      </c>
      <c r="AV949">
        <v>316</v>
      </c>
      <c r="AW949">
        <v>1616</v>
      </c>
      <c r="AX949" t="s">
        <v>129</v>
      </c>
      <c r="AY949" t="s">
        <v>130</v>
      </c>
      <c r="AZ949">
        <f>IF(fun[[#This Row],[HeatingQC]]="Ex",5,IF(fun[[#This Row],[HeatingQC]]="Gd",4,IF(fun[[#This Row],[HeatingQC]]="TA",3,IF(fun[[#This Row],[HeatingQC]]="Fa",2,IF(fun[[#This Row],[HeatingQC]]="Po",1,0)))))</f>
        <v>5</v>
      </c>
      <c r="BA949" t="s">
        <v>131</v>
      </c>
      <c r="BB949" t="s">
        <v>132</v>
      </c>
      <c r="BC949">
        <v>1629</v>
      </c>
      <c r="BD949">
        <v>0</v>
      </c>
      <c r="BE949">
        <v>0</v>
      </c>
      <c r="BF949">
        <v>1629</v>
      </c>
      <c r="BG949">
        <f>LOG(fun[[#This Row],[GrLivArea]])</f>
        <v>3.2119210843085093</v>
      </c>
      <c r="BH949">
        <v>1</v>
      </c>
      <c r="BI949">
        <v>0</v>
      </c>
      <c r="BJ949">
        <f>fun[[#This Row],[BsmtFullBath]]+(0.5*fun[[#This Row],[BsmtHalfBath]])</f>
        <v>1</v>
      </c>
      <c r="BK949">
        <v>2</v>
      </c>
      <c r="BL949">
        <v>0</v>
      </c>
      <c r="BM949">
        <f>fun[[#This Row],[HalfBath]]+fun[[#This Row],[TOTBaseBath]]+fun[[#This Row],[FullBath]]</f>
        <v>3</v>
      </c>
      <c r="BN949">
        <v>3</v>
      </c>
      <c r="BO949">
        <v>1</v>
      </c>
      <c r="BP949" t="s">
        <v>123</v>
      </c>
      <c r="BQ949">
        <f>IF(fun[[#This Row],[KitchenQual]]="Ex",5,IF(fun[[#This Row],[KitchenQual]]="Gd",4,IF(fun[[#This Row],[KitchenQual]]="TA",3,IF(fun[[#This Row],[KitchenQual]]="Fa",2,0))))</f>
        <v>4</v>
      </c>
      <c r="BR949">
        <v>9</v>
      </c>
      <c r="BS949" t="s">
        <v>133</v>
      </c>
      <c r="BT949">
        <v>1</v>
      </c>
      <c r="BU949" t="s">
        <v>123</v>
      </c>
      <c r="BV949">
        <f>IF(fun[[#This Row],[FireplaceQu]]="Ex",5,IF(fun[[#This Row],[FireplaceQu]]="Gd",4,IF(fun[[#This Row],[FireplaceQu]]="TA",3,IF(fun[[#This Row],[FireplaceQu]]="Fa",2,0))))</f>
        <v>4</v>
      </c>
      <c r="BW949" t="s">
        <v>134</v>
      </c>
      <c r="BX949">
        <v>2002</v>
      </c>
      <c r="BY949" t="s">
        <v>183</v>
      </c>
      <c r="BZ949">
        <v>3</v>
      </c>
      <c r="CA949">
        <v>808</v>
      </c>
      <c r="CB949" t="s">
        <v>124</v>
      </c>
      <c r="CC949">
        <f>IF(fun[[#This Row],[GarageQual]]="Ex",5,IF(fun[[#This Row],[GarageQual]]="Gd",4,IF(fun[[#This Row],[GarageQual]]="TA",3,IF(fun[[#This Row],[GarageQual]]="Fa",2,IF(fun[[#This Row],[GarageQual]]="Po",1,0)))))</f>
        <v>3</v>
      </c>
      <c r="CD949" t="s">
        <v>124</v>
      </c>
      <c r="CE949">
        <f>IF(fun[[#This Row],[GarageCond]]="Ex",5,IF(fun[[#This Row],[GarageCond]]="Gd",4,IF(fun[[#This Row],[GarageCond]]="TA",3,IF(fun[[#This Row],[GarageCond]]="Fa",2,IF(fun[[#This Row],[GarageCond]]="Po",1,0)))))</f>
        <v>3</v>
      </c>
      <c r="CF949" t="s">
        <v>131</v>
      </c>
      <c r="CG949">
        <v>0</v>
      </c>
      <c r="CH949">
        <v>252</v>
      </c>
      <c r="CI949">
        <v>0</v>
      </c>
      <c r="CJ949">
        <v>0</v>
      </c>
      <c r="CK949">
        <v>0</v>
      </c>
      <c r="CL949">
        <f>(0.5*fun[[#This Row],[WoodDeckSF]])+fun[[#This Row],[OpenPorchSF]]+(2*fun[[#This Row],[EnclosedPorch]])+(1.5*fun[[#This Row],[3SsnPorch]])+fun[[#This Row],[ScreenPorch]]</f>
        <v>252</v>
      </c>
      <c r="CM949">
        <v>0</v>
      </c>
      <c r="CN949" t="s">
        <v>109</v>
      </c>
      <c r="CO949">
        <f>IF(fun[[#This Row],[PoolQC]]="Ex",5,IF(fun[[#This Row],[PoolQC]]="Gd",4,IF(fun[[#This Row],[PoolQC]]="TA",3,IF(fun[[#This Row],[PoolQC]]="Fa",2,IF(fun[[#This Row],[PoolQC]]="Po",1,0)))))</f>
        <v>0</v>
      </c>
      <c r="CP949" t="s">
        <v>109</v>
      </c>
      <c r="CQ949" t="s">
        <v>109</v>
      </c>
      <c r="CR949">
        <v>0</v>
      </c>
      <c r="CS949">
        <v>11</v>
      </c>
      <c r="CT949">
        <v>2007</v>
      </c>
      <c r="CU949" t="s">
        <v>136</v>
      </c>
      <c r="CV949" t="s">
        <v>137</v>
      </c>
      <c r="CW949">
        <f>COUNTIF(fun[[#This Row],[Id]:[SaleCondition]],0)</f>
        <v>15</v>
      </c>
      <c r="CX949">
        <f>COUNTIF(fun[[#This Row],[Id]:[SaleCondition]],"NA")</f>
        <v>4</v>
      </c>
      <c r="CY94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949">
        <f>fun[NUM_ExCond]+fun[NUM_BsmtCond]+fun[NUM_GarCond]</f>
        <v>9</v>
      </c>
      <c r="DA9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9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949">
        <v>270000</v>
      </c>
    </row>
    <row r="950" spans="1:107" x14ac:dyDescent="0.25">
      <c r="A950">
        <v>949</v>
      </c>
      <c r="B950">
        <v>60</v>
      </c>
      <c r="C950" t="s">
        <v>107</v>
      </c>
      <c r="D950">
        <f>IF(fun[[#This Row],[MSZoning]]="RL",1,0)</f>
        <v>1</v>
      </c>
      <c r="E950">
        <f>IF(fun[[#This Row],[rl]]="RM",1,0)</f>
        <v>0</v>
      </c>
      <c r="F950">
        <f>IF(fun[[#This Row],[rm]]="RH",1,0)</f>
        <v>0</v>
      </c>
      <c r="G950">
        <f>IF(fun[[#This Row],[rh]]="C (all)",1,0)</f>
        <v>0</v>
      </c>
      <c r="H950">
        <v>65</v>
      </c>
      <c r="I950">
        <f>IF(fun[[#This Row],[LotFrontage]]="NA",0,fun[[#This Row],[LotFrontage]])</f>
        <v>65</v>
      </c>
      <c r="J950">
        <v>14006</v>
      </c>
      <c r="K950" t="s">
        <v>108</v>
      </c>
      <c r="L950" t="s">
        <v>109</v>
      </c>
      <c r="M950" t="s">
        <v>146</v>
      </c>
      <c r="N950" t="s">
        <v>111</v>
      </c>
      <c r="O950" t="s">
        <v>112</v>
      </c>
      <c r="P950" t="s">
        <v>113</v>
      </c>
      <c r="Q950" t="s">
        <v>114</v>
      </c>
      <c r="R950" t="s">
        <v>115</v>
      </c>
      <c r="S950" t="s">
        <v>116</v>
      </c>
      <c r="T950" t="s">
        <v>116</v>
      </c>
      <c r="U950" t="s">
        <v>117</v>
      </c>
      <c r="V950" t="s">
        <v>118</v>
      </c>
      <c r="W950">
        <v>7</v>
      </c>
      <c r="X950">
        <v>5</v>
      </c>
      <c r="Y950">
        <v>2002</v>
      </c>
      <c r="Z950">
        <v>2002</v>
      </c>
      <c r="AA950" t="s">
        <v>119</v>
      </c>
      <c r="AB950" t="s">
        <v>120</v>
      </c>
      <c r="AC950" t="s">
        <v>121</v>
      </c>
      <c r="AD950" t="s">
        <v>121</v>
      </c>
      <c r="AE950" t="s">
        <v>122</v>
      </c>
      <c r="AF950">
        <v>144</v>
      </c>
      <c r="AG950" t="s">
        <v>123</v>
      </c>
      <c r="AH950">
        <f>IF(fun[[#This Row],[ExterQual]]="Ex",5,IF(fun[[#This Row],[ExterQual]]="Gd",4,IF(fun[[#This Row],[ExterQual]]="TA",3,IF(fun[[#This Row],[ExterQual]]="Fa",2,1))))</f>
        <v>4</v>
      </c>
      <c r="AI950" t="s">
        <v>124</v>
      </c>
      <c r="AJ950">
        <f>IF(fun[[#This Row],[ExterCond]]="Ex",5,IF(fun[[#This Row],[ExterCond]]="Gd",4,IF(fun[[#This Row],[ExterCond]]="TA",3,IF(fun[[#This Row],[ExterCond]]="Fa",2,1))))</f>
        <v>3</v>
      </c>
      <c r="AK950" t="s">
        <v>125</v>
      </c>
      <c r="AL950" t="s">
        <v>123</v>
      </c>
      <c r="AM950">
        <f>IF(fun[[#This Row],[BsmtQual]]="Ex",5,IF(fun[[#This Row],[BsmtQual]]="Gd",4,IF(fun[[#This Row],[BsmtQual]]="TA",3,IF(fun[[#This Row],[BsmtQual]]="Fa",2,IF(fun[[#This Row],[BsmtQual]]="Po",1,0)))))</f>
        <v>4</v>
      </c>
      <c r="AN950" t="s">
        <v>124</v>
      </c>
      <c r="AO950">
        <f>IF(fun[[#This Row],[BsmtCond]]="Ex",5,IF(fun[[#This Row],[BsmtCond]]="Gd",4,IF(fun[[#This Row],[BsmtCond]]="TA",3,IF(fun[[#This Row],[BsmtCond]]="Fa",2,IF(fun[[#This Row],[BsmtCond]]="Po",1,0)))))</f>
        <v>3</v>
      </c>
      <c r="AP950" t="s">
        <v>109</v>
      </c>
      <c r="AQ950">
        <f>IF(fun[[#This Row],[BsmtExposure]]="Gd",3,IF(fun[[#This Row],[BsmtExposure]]="Av",2,IF(fun[[#This Row],[BsmtExposure]]="Mn",1,0)))</f>
        <v>0</v>
      </c>
      <c r="AR950" t="s">
        <v>128</v>
      </c>
      <c r="AS950">
        <v>0</v>
      </c>
      <c r="AT950" t="s">
        <v>128</v>
      </c>
      <c r="AU950">
        <v>0</v>
      </c>
      <c r="AV950">
        <v>936</v>
      </c>
      <c r="AW950">
        <v>936</v>
      </c>
      <c r="AX950" t="s">
        <v>129</v>
      </c>
      <c r="AY950" t="s">
        <v>130</v>
      </c>
      <c r="AZ950">
        <f>IF(fun[[#This Row],[HeatingQC]]="Ex",5,IF(fun[[#This Row],[HeatingQC]]="Gd",4,IF(fun[[#This Row],[HeatingQC]]="TA",3,IF(fun[[#This Row],[HeatingQC]]="Fa",2,IF(fun[[#This Row],[HeatingQC]]="Po",1,0)))))</f>
        <v>5</v>
      </c>
      <c r="BA950" t="s">
        <v>131</v>
      </c>
      <c r="BB950" t="s">
        <v>132</v>
      </c>
      <c r="BC950">
        <v>936</v>
      </c>
      <c r="BD950">
        <v>840</v>
      </c>
      <c r="BE950">
        <v>0</v>
      </c>
      <c r="BF950">
        <v>1776</v>
      </c>
      <c r="BG950">
        <f>LOG(fun[[#This Row],[GrLivArea]])</f>
        <v>3.2494429614425822</v>
      </c>
      <c r="BH950">
        <v>0</v>
      </c>
      <c r="BI950">
        <v>0</v>
      </c>
      <c r="BJ950">
        <f>fun[[#This Row],[BsmtFullBath]]+(0.5*fun[[#This Row],[BsmtHalfBath]])</f>
        <v>0</v>
      </c>
      <c r="BK950">
        <v>2</v>
      </c>
      <c r="BL950">
        <v>1</v>
      </c>
      <c r="BM950">
        <f>fun[[#This Row],[HalfBath]]+fun[[#This Row],[TOTBaseBath]]+fun[[#This Row],[FullBath]]</f>
        <v>3</v>
      </c>
      <c r="BN950">
        <v>3</v>
      </c>
      <c r="BO950">
        <v>1</v>
      </c>
      <c r="BP950" t="s">
        <v>123</v>
      </c>
      <c r="BQ950">
        <f>IF(fun[[#This Row],[KitchenQual]]="Ex",5,IF(fun[[#This Row],[KitchenQual]]="Gd",4,IF(fun[[#This Row],[KitchenQual]]="TA",3,IF(fun[[#This Row],[KitchenQual]]="Fa",2,0))))</f>
        <v>4</v>
      </c>
      <c r="BR950">
        <v>7</v>
      </c>
      <c r="BS950" t="s">
        <v>133</v>
      </c>
      <c r="BT950">
        <v>1</v>
      </c>
      <c r="BU950" t="s">
        <v>124</v>
      </c>
      <c r="BV950">
        <f>IF(fun[[#This Row],[FireplaceQu]]="Ex",5,IF(fun[[#This Row],[FireplaceQu]]="Gd",4,IF(fun[[#This Row],[FireplaceQu]]="TA",3,IF(fun[[#This Row],[FireplaceQu]]="Fa",2,0))))</f>
        <v>3</v>
      </c>
      <c r="BW950" t="s">
        <v>134</v>
      </c>
      <c r="BX950">
        <v>2002</v>
      </c>
      <c r="BY950" t="s">
        <v>135</v>
      </c>
      <c r="BZ950">
        <v>2</v>
      </c>
      <c r="CA950">
        <v>474</v>
      </c>
      <c r="CB950" t="s">
        <v>124</v>
      </c>
      <c r="CC950">
        <f>IF(fun[[#This Row],[GarageQual]]="Ex",5,IF(fun[[#This Row],[GarageQual]]="Gd",4,IF(fun[[#This Row],[GarageQual]]="TA",3,IF(fun[[#This Row],[GarageQual]]="Fa",2,IF(fun[[#This Row],[GarageQual]]="Po",1,0)))))</f>
        <v>3</v>
      </c>
      <c r="CD950" t="s">
        <v>124</v>
      </c>
      <c r="CE950">
        <f>IF(fun[[#This Row],[GarageCond]]="Ex",5,IF(fun[[#This Row],[GarageCond]]="Gd",4,IF(fun[[#This Row],[GarageCond]]="TA",3,IF(fun[[#This Row],[GarageCond]]="Fa",2,IF(fun[[#This Row],[GarageCond]]="Po",1,0)))))</f>
        <v>3</v>
      </c>
      <c r="CF950" t="s">
        <v>131</v>
      </c>
      <c r="CG950">
        <v>144</v>
      </c>
      <c r="CH950">
        <v>96</v>
      </c>
      <c r="CI950">
        <v>0</v>
      </c>
      <c r="CJ950">
        <v>0</v>
      </c>
      <c r="CK950">
        <v>0</v>
      </c>
      <c r="CL950">
        <f>(0.5*fun[[#This Row],[WoodDeckSF]])+fun[[#This Row],[OpenPorchSF]]+(2*fun[[#This Row],[EnclosedPorch]])+(1.5*fun[[#This Row],[3SsnPorch]])+fun[[#This Row],[ScreenPorch]]</f>
        <v>168</v>
      </c>
      <c r="CM950">
        <v>0</v>
      </c>
      <c r="CN950" t="s">
        <v>109</v>
      </c>
      <c r="CO950">
        <f>IF(fun[[#This Row],[PoolQC]]="Ex",5,IF(fun[[#This Row],[PoolQC]]="Gd",4,IF(fun[[#This Row],[PoolQC]]="TA",3,IF(fun[[#This Row],[PoolQC]]="Fa",2,IF(fun[[#This Row],[PoolQC]]="Po",1,0)))))</f>
        <v>0</v>
      </c>
      <c r="CP950" t="s">
        <v>109</v>
      </c>
      <c r="CQ950" t="s">
        <v>109</v>
      </c>
      <c r="CR950">
        <v>0</v>
      </c>
      <c r="CS950">
        <v>2</v>
      </c>
      <c r="CT950">
        <v>2006</v>
      </c>
      <c r="CU950" t="s">
        <v>136</v>
      </c>
      <c r="CV950" t="s">
        <v>137</v>
      </c>
      <c r="CW950">
        <f>COUNTIF(fun[[#This Row],[Id]:[SaleCondition]],0)</f>
        <v>16</v>
      </c>
      <c r="CX950">
        <f>COUNTIF(fun[[#This Row],[Id]:[SaleCondition]],"NA")</f>
        <v>5</v>
      </c>
      <c r="CY950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950">
        <f>fun[NUM_ExCond]+fun[NUM_BsmtCond]+fun[NUM_GarCond]</f>
        <v>9</v>
      </c>
      <c r="DA9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9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950">
        <v>192500</v>
      </c>
    </row>
    <row r="951" spans="1:107" x14ac:dyDescent="0.25">
      <c r="A951">
        <v>950</v>
      </c>
      <c r="B951">
        <v>20</v>
      </c>
      <c r="C951" t="s">
        <v>107</v>
      </c>
      <c r="D951">
        <f>IF(fun[[#This Row],[MSZoning]]="RL",1,0)</f>
        <v>1</v>
      </c>
      <c r="E951">
        <f>IF(fun[[#This Row],[rl]]="RM",1,0)</f>
        <v>0</v>
      </c>
      <c r="F951">
        <f>IF(fun[[#This Row],[rm]]="RH",1,0)</f>
        <v>0</v>
      </c>
      <c r="G951">
        <f>IF(fun[[#This Row],[rh]]="C (all)",1,0)</f>
        <v>0</v>
      </c>
      <c r="H951">
        <v>78</v>
      </c>
      <c r="I951">
        <f>IF(fun[[#This Row],[LotFrontage]]="NA",0,fun[[#This Row],[LotFrontage]])</f>
        <v>78</v>
      </c>
      <c r="J951">
        <v>9360</v>
      </c>
      <c r="K951" t="s">
        <v>108</v>
      </c>
      <c r="L951" t="s">
        <v>109</v>
      </c>
      <c r="M951" t="s">
        <v>110</v>
      </c>
      <c r="N951" t="s">
        <v>111</v>
      </c>
      <c r="O951" t="s">
        <v>112</v>
      </c>
      <c r="P951" t="s">
        <v>113</v>
      </c>
      <c r="Q951" t="s">
        <v>114</v>
      </c>
      <c r="R951" t="s">
        <v>164</v>
      </c>
      <c r="S951" t="s">
        <v>116</v>
      </c>
      <c r="T951" t="s">
        <v>116</v>
      </c>
      <c r="U951" t="s">
        <v>117</v>
      </c>
      <c r="V951" t="s">
        <v>141</v>
      </c>
      <c r="W951">
        <v>6</v>
      </c>
      <c r="X951">
        <v>7</v>
      </c>
      <c r="Y951">
        <v>1972</v>
      </c>
      <c r="Z951">
        <v>2006</v>
      </c>
      <c r="AA951" t="s">
        <v>178</v>
      </c>
      <c r="AB951" t="s">
        <v>120</v>
      </c>
      <c r="AC951" t="s">
        <v>187</v>
      </c>
      <c r="AD951" t="s">
        <v>187</v>
      </c>
      <c r="AE951" t="s">
        <v>143</v>
      </c>
      <c r="AF951">
        <v>0</v>
      </c>
      <c r="AG951" t="s">
        <v>124</v>
      </c>
      <c r="AH951">
        <f>IF(fun[[#This Row],[ExterQual]]="Ex",5,IF(fun[[#This Row],[ExterQual]]="Gd",4,IF(fun[[#This Row],[ExterQual]]="TA",3,IF(fun[[#This Row],[ExterQual]]="Fa",2,1))))</f>
        <v>3</v>
      </c>
      <c r="AI951" t="s">
        <v>124</v>
      </c>
      <c r="AJ951">
        <f>IF(fun[[#This Row],[ExterCond]]="Ex",5,IF(fun[[#This Row],[ExterCond]]="Gd",4,IF(fun[[#This Row],[ExterCond]]="TA",3,IF(fun[[#This Row],[ExterCond]]="Fa",2,1))))</f>
        <v>3</v>
      </c>
      <c r="AK951" t="s">
        <v>144</v>
      </c>
      <c r="AL951" t="s">
        <v>124</v>
      </c>
      <c r="AM951">
        <f>IF(fun[[#This Row],[BsmtQual]]="Ex",5,IF(fun[[#This Row],[BsmtQual]]="Gd",4,IF(fun[[#This Row],[BsmtQual]]="TA",3,IF(fun[[#This Row],[BsmtQual]]="Fa",2,IF(fun[[#This Row],[BsmtQual]]="Po",1,0)))))</f>
        <v>3</v>
      </c>
      <c r="AN951" t="s">
        <v>124</v>
      </c>
      <c r="AO951">
        <f>IF(fun[[#This Row],[BsmtCond]]="Ex",5,IF(fun[[#This Row],[BsmtCond]]="Gd",4,IF(fun[[#This Row],[BsmtCond]]="TA",3,IF(fun[[#This Row],[BsmtCond]]="Fa",2,IF(fun[[#This Row],[BsmtCond]]="Po",1,0)))))</f>
        <v>3</v>
      </c>
      <c r="AP951" t="s">
        <v>126</v>
      </c>
      <c r="AQ951">
        <f>IF(fun[[#This Row],[BsmtExposure]]="Gd",3,IF(fun[[#This Row],[BsmtExposure]]="Av",2,IF(fun[[#This Row],[BsmtExposure]]="Mn",1,0)))</f>
        <v>0</v>
      </c>
      <c r="AR951" t="s">
        <v>145</v>
      </c>
      <c r="AS951">
        <v>982</v>
      </c>
      <c r="AT951" t="s">
        <v>128</v>
      </c>
      <c r="AU951">
        <v>0</v>
      </c>
      <c r="AV951">
        <v>179</v>
      </c>
      <c r="AW951">
        <v>1161</v>
      </c>
      <c r="AX951" t="s">
        <v>129</v>
      </c>
      <c r="AY951" t="s">
        <v>124</v>
      </c>
      <c r="AZ951">
        <f>IF(fun[[#This Row],[HeatingQC]]="Ex",5,IF(fun[[#This Row],[HeatingQC]]="Gd",4,IF(fun[[#This Row],[HeatingQC]]="TA",3,IF(fun[[#This Row],[HeatingQC]]="Fa",2,IF(fun[[#This Row],[HeatingQC]]="Po",1,0)))))</f>
        <v>3</v>
      </c>
      <c r="BA951" t="s">
        <v>131</v>
      </c>
      <c r="BB951" t="s">
        <v>132</v>
      </c>
      <c r="BC951">
        <v>1381</v>
      </c>
      <c r="BD951">
        <v>0</v>
      </c>
      <c r="BE951">
        <v>0</v>
      </c>
      <c r="BF951">
        <v>1381</v>
      </c>
      <c r="BG951">
        <f>LOG(fun[[#This Row],[GrLivArea]])</f>
        <v>3.1401936785786311</v>
      </c>
      <c r="BH951">
        <v>1</v>
      </c>
      <c r="BI951">
        <v>0</v>
      </c>
      <c r="BJ951">
        <f>fun[[#This Row],[BsmtFullBath]]+(0.5*fun[[#This Row],[BsmtHalfBath]])</f>
        <v>1</v>
      </c>
      <c r="BK951">
        <v>1</v>
      </c>
      <c r="BL951">
        <v>1</v>
      </c>
      <c r="BM951">
        <f>fun[[#This Row],[HalfBath]]+fun[[#This Row],[TOTBaseBath]]+fun[[#This Row],[FullBath]]</f>
        <v>3</v>
      </c>
      <c r="BN951">
        <v>3</v>
      </c>
      <c r="BO951">
        <v>1</v>
      </c>
      <c r="BP951" t="s">
        <v>123</v>
      </c>
      <c r="BQ951">
        <f>IF(fun[[#This Row],[KitchenQual]]="Ex",5,IF(fun[[#This Row],[KitchenQual]]="Gd",4,IF(fun[[#This Row],[KitchenQual]]="TA",3,IF(fun[[#This Row],[KitchenQual]]="Fa",2,0))))</f>
        <v>4</v>
      </c>
      <c r="BR951">
        <v>5</v>
      </c>
      <c r="BS951" t="s">
        <v>133</v>
      </c>
      <c r="BT951">
        <v>1</v>
      </c>
      <c r="BU951" t="s">
        <v>124</v>
      </c>
      <c r="BV951">
        <f>IF(fun[[#This Row],[FireplaceQu]]="Ex",5,IF(fun[[#This Row],[FireplaceQu]]="Gd",4,IF(fun[[#This Row],[FireplaceQu]]="TA",3,IF(fun[[#This Row],[FireplaceQu]]="Fa",2,0))))</f>
        <v>3</v>
      </c>
      <c r="BW951" t="s">
        <v>134</v>
      </c>
      <c r="BX951">
        <v>1972</v>
      </c>
      <c r="BY951" t="s">
        <v>135</v>
      </c>
      <c r="BZ951">
        <v>2</v>
      </c>
      <c r="CA951">
        <v>676</v>
      </c>
      <c r="CB951" t="s">
        <v>124</v>
      </c>
      <c r="CC951">
        <f>IF(fun[[#This Row],[GarageQual]]="Ex",5,IF(fun[[#This Row],[GarageQual]]="Gd",4,IF(fun[[#This Row],[GarageQual]]="TA",3,IF(fun[[#This Row],[GarageQual]]="Fa",2,IF(fun[[#This Row],[GarageQual]]="Po",1,0)))))</f>
        <v>3</v>
      </c>
      <c r="CD951" t="s">
        <v>124</v>
      </c>
      <c r="CE951">
        <f>IF(fun[[#This Row],[GarageCond]]="Ex",5,IF(fun[[#This Row],[GarageCond]]="Gd",4,IF(fun[[#This Row],[GarageCond]]="TA",3,IF(fun[[#This Row],[GarageCond]]="Fa",2,IF(fun[[#This Row],[GarageCond]]="Po",1,0)))))</f>
        <v>3</v>
      </c>
      <c r="CF951" t="s">
        <v>131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f>(0.5*fun[[#This Row],[WoodDeckSF]])+fun[[#This Row],[OpenPorchSF]]+(2*fun[[#This Row],[EnclosedPorch]])+(1.5*fun[[#This Row],[3SsnPorch]])+fun[[#This Row],[ScreenPorch]]</f>
        <v>0</v>
      </c>
      <c r="CM951">
        <v>0</v>
      </c>
      <c r="CN951" t="s">
        <v>109</v>
      </c>
      <c r="CO951">
        <f>IF(fun[[#This Row],[PoolQC]]="Ex",5,IF(fun[[#This Row],[PoolQC]]="Gd",4,IF(fun[[#This Row],[PoolQC]]="TA",3,IF(fun[[#This Row],[PoolQC]]="Fa",2,IF(fun[[#This Row],[PoolQC]]="Po",1,0)))))</f>
        <v>0</v>
      </c>
      <c r="CP951" t="s">
        <v>109</v>
      </c>
      <c r="CQ951" t="s">
        <v>109</v>
      </c>
      <c r="CR951">
        <v>0</v>
      </c>
      <c r="CS951">
        <v>3</v>
      </c>
      <c r="CT951">
        <v>2010</v>
      </c>
      <c r="CU951" t="s">
        <v>136</v>
      </c>
      <c r="CV951" t="s">
        <v>137</v>
      </c>
      <c r="CW951">
        <f>COUNTIF(fun[[#This Row],[Id]:[SaleCondition]],0)</f>
        <v>18</v>
      </c>
      <c r="CX951">
        <f>COUNTIF(fun[[#This Row],[Id]:[SaleCondition]],"NA")</f>
        <v>4</v>
      </c>
      <c r="CY951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951">
        <f>fun[NUM_ExCond]+fun[NUM_BsmtCond]+fun[NUM_GarCond]</f>
        <v>9</v>
      </c>
      <c r="DA9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9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</v>
      </c>
      <c r="DC951">
        <v>197500</v>
      </c>
    </row>
    <row r="952" spans="1:107" x14ac:dyDescent="0.25">
      <c r="A952">
        <v>951</v>
      </c>
      <c r="B952">
        <v>20</v>
      </c>
      <c r="C952" t="s">
        <v>107</v>
      </c>
      <c r="D952">
        <f>IF(fun[[#This Row],[MSZoning]]="RL",1,0)</f>
        <v>1</v>
      </c>
      <c r="E952">
        <f>IF(fun[[#This Row],[rl]]="RM",1,0)</f>
        <v>0</v>
      </c>
      <c r="F952">
        <f>IF(fun[[#This Row],[rm]]="RH",1,0)</f>
        <v>0</v>
      </c>
      <c r="G952">
        <f>IF(fun[[#This Row],[rh]]="C (all)",1,0)</f>
        <v>0</v>
      </c>
      <c r="H952">
        <v>60</v>
      </c>
      <c r="I952">
        <f>IF(fun[[#This Row],[LotFrontage]]="NA",0,fun[[#This Row],[LotFrontage]])</f>
        <v>60</v>
      </c>
      <c r="J952">
        <v>7200</v>
      </c>
      <c r="K952" t="s">
        <v>108</v>
      </c>
      <c r="L952" t="s">
        <v>109</v>
      </c>
      <c r="M952" t="s">
        <v>110</v>
      </c>
      <c r="N952" t="s">
        <v>111</v>
      </c>
      <c r="O952" t="s">
        <v>112</v>
      </c>
      <c r="P952" t="s">
        <v>113</v>
      </c>
      <c r="Q952" t="s">
        <v>114</v>
      </c>
      <c r="R952" t="s">
        <v>188</v>
      </c>
      <c r="S952" t="s">
        <v>116</v>
      </c>
      <c r="T952" t="s">
        <v>116</v>
      </c>
      <c r="U952" t="s">
        <v>117</v>
      </c>
      <c r="V952" t="s">
        <v>141</v>
      </c>
      <c r="W952">
        <v>5</v>
      </c>
      <c r="X952">
        <v>8</v>
      </c>
      <c r="Y952">
        <v>1950</v>
      </c>
      <c r="Z952">
        <v>2002</v>
      </c>
      <c r="AA952" t="s">
        <v>119</v>
      </c>
      <c r="AB952" t="s">
        <v>120</v>
      </c>
      <c r="AC952" t="s">
        <v>121</v>
      </c>
      <c r="AD952" t="s">
        <v>121</v>
      </c>
      <c r="AE952" t="s">
        <v>143</v>
      </c>
      <c r="AF952">
        <v>0</v>
      </c>
      <c r="AG952" t="s">
        <v>124</v>
      </c>
      <c r="AH952">
        <f>IF(fun[[#This Row],[ExterQual]]="Ex",5,IF(fun[[#This Row],[ExterQual]]="Gd",4,IF(fun[[#This Row],[ExterQual]]="TA",3,IF(fun[[#This Row],[ExterQual]]="Fa",2,1))))</f>
        <v>3</v>
      </c>
      <c r="AI952" t="s">
        <v>124</v>
      </c>
      <c r="AJ952">
        <f>IF(fun[[#This Row],[ExterCond]]="Ex",5,IF(fun[[#This Row],[ExterCond]]="Gd",4,IF(fun[[#This Row],[ExterCond]]="TA",3,IF(fun[[#This Row],[ExterCond]]="Fa",2,1))))</f>
        <v>3</v>
      </c>
      <c r="AK952" t="s">
        <v>144</v>
      </c>
      <c r="AL952" t="s">
        <v>124</v>
      </c>
      <c r="AM952">
        <f>IF(fun[[#This Row],[BsmtQual]]="Ex",5,IF(fun[[#This Row],[BsmtQual]]="Gd",4,IF(fun[[#This Row],[BsmtQual]]="TA",3,IF(fun[[#This Row],[BsmtQual]]="Fa",2,IF(fun[[#This Row],[BsmtQual]]="Po",1,0)))))</f>
        <v>3</v>
      </c>
      <c r="AN952" t="s">
        <v>124</v>
      </c>
      <c r="AO952">
        <f>IF(fun[[#This Row],[BsmtCond]]="Ex",5,IF(fun[[#This Row],[BsmtCond]]="Gd",4,IF(fun[[#This Row],[BsmtCond]]="TA",3,IF(fun[[#This Row],[BsmtCond]]="Fa",2,IF(fun[[#This Row],[BsmtCond]]="Po",1,0)))))</f>
        <v>3</v>
      </c>
      <c r="AP952" t="s">
        <v>126</v>
      </c>
      <c r="AQ952">
        <f>IF(fun[[#This Row],[BsmtExposure]]="Gd",3,IF(fun[[#This Row],[BsmtExposure]]="Av",2,IF(fun[[#This Row],[BsmtExposure]]="Mn",1,0)))</f>
        <v>0</v>
      </c>
      <c r="AR952" t="s">
        <v>145</v>
      </c>
      <c r="AS952">
        <v>398</v>
      </c>
      <c r="AT952" t="s">
        <v>167</v>
      </c>
      <c r="AU952">
        <v>149</v>
      </c>
      <c r="AV952">
        <v>317</v>
      </c>
      <c r="AW952">
        <v>864</v>
      </c>
      <c r="AX952" t="s">
        <v>129</v>
      </c>
      <c r="AY952" t="s">
        <v>123</v>
      </c>
      <c r="AZ952">
        <f>IF(fun[[#This Row],[HeatingQC]]="Ex",5,IF(fun[[#This Row],[HeatingQC]]="Gd",4,IF(fun[[#This Row],[HeatingQC]]="TA",3,IF(fun[[#This Row],[HeatingQC]]="Fa",2,IF(fun[[#This Row],[HeatingQC]]="Po",1,0)))))</f>
        <v>4</v>
      </c>
      <c r="BA952" t="s">
        <v>131</v>
      </c>
      <c r="BB952" t="s">
        <v>132</v>
      </c>
      <c r="BC952">
        <v>864</v>
      </c>
      <c r="BD952">
        <v>0</v>
      </c>
      <c r="BE952">
        <v>0</v>
      </c>
      <c r="BF952">
        <v>864</v>
      </c>
      <c r="BG952">
        <f>LOG(fun[[#This Row],[GrLivArea]])</f>
        <v>2.9365137424788932</v>
      </c>
      <c r="BH952">
        <v>1</v>
      </c>
      <c r="BI952">
        <v>0</v>
      </c>
      <c r="BJ952">
        <f>fun[[#This Row],[BsmtFullBath]]+(0.5*fun[[#This Row],[BsmtHalfBath]])</f>
        <v>1</v>
      </c>
      <c r="BK952">
        <v>1</v>
      </c>
      <c r="BL952">
        <v>0</v>
      </c>
      <c r="BM952">
        <f>fun[[#This Row],[HalfBath]]+fun[[#This Row],[TOTBaseBath]]+fun[[#This Row],[FullBath]]</f>
        <v>2</v>
      </c>
      <c r="BN952">
        <v>3</v>
      </c>
      <c r="BO952">
        <v>1</v>
      </c>
      <c r="BP952" t="s">
        <v>123</v>
      </c>
      <c r="BQ952">
        <f>IF(fun[[#This Row],[KitchenQual]]="Ex",5,IF(fun[[#This Row],[KitchenQual]]="Gd",4,IF(fun[[#This Row],[KitchenQual]]="TA",3,IF(fun[[#This Row],[KitchenQual]]="Fa",2,0))))</f>
        <v>4</v>
      </c>
      <c r="BR952">
        <v>5</v>
      </c>
      <c r="BS952" t="s">
        <v>133</v>
      </c>
      <c r="BT952">
        <v>0</v>
      </c>
      <c r="BU952" t="s">
        <v>109</v>
      </c>
      <c r="BV952">
        <f>IF(fun[[#This Row],[FireplaceQu]]="Ex",5,IF(fun[[#This Row],[FireplaceQu]]="Gd",4,IF(fun[[#This Row],[FireplaceQu]]="TA",3,IF(fun[[#This Row],[FireplaceQu]]="Fa",2,0))))</f>
        <v>0</v>
      </c>
      <c r="BW952" t="s">
        <v>153</v>
      </c>
      <c r="BX952">
        <v>1980</v>
      </c>
      <c r="BY952" t="s">
        <v>135</v>
      </c>
      <c r="BZ952">
        <v>2</v>
      </c>
      <c r="CA952">
        <v>720</v>
      </c>
      <c r="CB952" t="s">
        <v>124</v>
      </c>
      <c r="CC952">
        <f>IF(fun[[#This Row],[GarageQual]]="Ex",5,IF(fun[[#This Row],[GarageQual]]="Gd",4,IF(fun[[#This Row],[GarageQual]]="TA",3,IF(fun[[#This Row],[GarageQual]]="Fa",2,IF(fun[[#This Row],[GarageQual]]="Po",1,0)))))</f>
        <v>3</v>
      </c>
      <c r="CD952" t="s">
        <v>124</v>
      </c>
      <c r="CE952">
        <f>IF(fun[[#This Row],[GarageCond]]="Ex",5,IF(fun[[#This Row],[GarageCond]]="Gd",4,IF(fun[[#This Row],[GarageCond]]="TA",3,IF(fun[[#This Row],[GarageCond]]="Fa",2,IF(fun[[#This Row],[GarageCond]]="Po",1,0)))))</f>
        <v>3</v>
      </c>
      <c r="CF952" t="s">
        <v>131</v>
      </c>
      <c r="CG952">
        <v>194</v>
      </c>
      <c r="CH952">
        <v>0</v>
      </c>
      <c r="CI952">
        <v>0</v>
      </c>
      <c r="CJ952">
        <v>0</v>
      </c>
      <c r="CK952">
        <v>0</v>
      </c>
      <c r="CL952">
        <f>(0.5*fun[[#This Row],[WoodDeckSF]])+fun[[#This Row],[OpenPorchSF]]+(2*fun[[#This Row],[EnclosedPorch]])+(1.5*fun[[#This Row],[3SsnPorch]])+fun[[#This Row],[ScreenPorch]]</f>
        <v>97</v>
      </c>
      <c r="CM952">
        <v>0</v>
      </c>
      <c r="CN952" t="s">
        <v>109</v>
      </c>
      <c r="CO952">
        <f>IF(fun[[#This Row],[PoolQC]]="Ex",5,IF(fun[[#This Row],[PoolQC]]="Gd",4,IF(fun[[#This Row],[PoolQC]]="TA",3,IF(fun[[#This Row],[PoolQC]]="Fa",2,IF(fun[[#This Row],[PoolQC]]="Po",1,0)))))</f>
        <v>0</v>
      </c>
      <c r="CP952" t="s">
        <v>109</v>
      </c>
      <c r="CQ952" t="s">
        <v>109</v>
      </c>
      <c r="CR952">
        <v>0</v>
      </c>
      <c r="CS952">
        <v>7</v>
      </c>
      <c r="CT952">
        <v>2007</v>
      </c>
      <c r="CU952" t="s">
        <v>136</v>
      </c>
      <c r="CV952" t="s">
        <v>137</v>
      </c>
      <c r="CW952">
        <f>COUNTIF(fun[[#This Row],[Id]:[SaleCondition]],0)</f>
        <v>18</v>
      </c>
      <c r="CX952">
        <f>COUNTIF(fun[[#This Row],[Id]:[SaleCondition]],"NA")</f>
        <v>5</v>
      </c>
      <c r="CY952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952">
        <f>fun[NUM_ExCond]+fun[NUM_BsmtCond]+fun[NUM_GarCond]</f>
        <v>9</v>
      </c>
      <c r="DA9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9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</v>
      </c>
      <c r="DC952">
        <v>129000</v>
      </c>
    </row>
    <row r="953" spans="1:107" x14ac:dyDescent="0.25">
      <c r="A953">
        <v>952</v>
      </c>
      <c r="B953">
        <v>20</v>
      </c>
      <c r="C953" t="s">
        <v>265</v>
      </c>
      <c r="D953">
        <f>IF(fun[[#This Row],[MSZoning]]="RL",1,0)</f>
        <v>0</v>
      </c>
      <c r="E953">
        <f>IF(fun[[#This Row],[rl]]="RM",1,0)</f>
        <v>0</v>
      </c>
      <c r="F953">
        <f>IF(fun[[#This Row],[rm]]="RH",1,0)</f>
        <v>0</v>
      </c>
      <c r="G953">
        <f>IF(fun[[#This Row],[rh]]="C (all)",1,0)</f>
        <v>0</v>
      </c>
      <c r="H953">
        <v>60</v>
      </c>
      <c r="I953">
        <f>IF(fun[[#This Row],[LotFrontage]]="NA",0,fun[[#This Row],[LotFrontage]])</f>
        <v>60</v>
      </c>
      <c r="J953">
        <v>7800</v>
      </c>
      <c r="K953" t="s">
        <v>108</v>
      </c>
      <c r="L953" t="s">
        <v>109</v>
      </c>
      <c r="M953" t="s">
        <v>110</v>
      </c>
      <c r="N953" t="s">
        <v>111</v>
      </c>
      <c r="O953" t="s">
        <v>112</v>
      </c>
      <c r="P953" t="s">
        <v>148</v>
      </c>
      <c r="Q953" t="s">
        <v>114</v>
      </c>
      <c r="R953" t="s">
        <v>196</v>
      </c>
      <c r="S953" t="s">
        <v>116</v>
      </c>
      <c r="T953" t="s">
        <v>116</v>
      </c>
      <c r="U953" t="s">
        <v>117</v>
      </c>
      <c r="V953" t="s">
        <v>141</v>
      </c>
      <c r="W953">
        <v>5</v>
      </c>
      <c r="X953">
        <v>5</v>
      </c>
      <c r="Y953">
        <v>1965</v>
      </c>
      <c r="Z953">
        <v>1965</v>
      </c>
      <c r="AA953" t="s">
        <v>119</v>
      </c>
      <c r="AB953" t="s">
        <v>120</v>
      </c>
      <c r="AC953" t="s">
        <v>121</v>
      </c>
      <c r="AD953" t="s">
        <v>121</v>
      </c>
      <c r="AE953" t="s">
        <v>143</v>
      </c>
      <c r="AF953">
        <v>0</v>
      </c>
      <c r="AG953" t="s">
        <v>124</v>
      </c>
      <c r="AH953">
        <f>IF(fun[[#This Row],[ExterQual]]="Ex",5,IF(fun[[#This Row],[ExterQual]]="Gd",4,IF(fun[[#This Row],[ExterQual]]="TA",3,IF(fun[[#This Row],[ExterQual]]="Fa",2,1))))</f>
        <v>3</v>
      </c>
      <c r="AI953" t="s">
        <v>124</v>
      </c>
      <c r="AJ953">
        <f>IF(fun[[#This Row],[ExterCond]]="Ex",5,IF(fun[[#This Row],[ExterCond]]="Gd",4,IF(fun[[#This Row],[ExterCond]]="TA",3,IF(fun[[#This Row],[ExterCond]]="Fa",2,1))))</f>
        <v>3</v>
      </c>
      <c r="AK953" t="s">
        <v>144</v>
      </c>
      <c r="AL953" t="s">
        <v>124</v>
      </c>
      <c r="AM953">
        <f>IF(fun[[#This Row],[BsmtQual]]="Ex",5,IF(fun[[#This Row],[BsmtQual]]="Gd",4,IF(fun[[#This Row],[BsmtQual]]="TA",3,IF(fun[[#This Row],[BsmtQual]]="Fa",2,IF(fun[[#This Row],[BsmtQual]]="Po",1,0)))))</f>
        <v>3</v>
      </c>
      <c r="AN953" t="s">
        <v>124</v>
      </c>
      <c r="AO953">
        <f>IF(fun[[#This Row],[BsmtCond]]="Ex",5,IF(fun[[#This Row],[BsmtCond]]="Gd",4,IF(fun[[#This Row],[BsmtCond]]="TA",3,IF(fun[[#This Row],[BsmtCond]]="Fa",2,IF(fun[[#This Row],[BsmtCond]]="Po",1,0)))))</f>
        <v>3</v>
      </c>
      <c r="AP953" t="s">
        <v>126</v>
      </c>
      <c r="AQ953">
        <f>IF(fun[[#This Row],[BsmtExposure]]="Gd",3,IF(fun[[#This Row],[BsmtExposure]]="Av",2,IF(fun[[#This Row],[BsmtExposure]]="Mn",1,0)))</f>
        <v>0</v>
      </c>
      <c r="AR953" t="s">
        <v>167</v>
      </c>
      <c r="AS953">
        <v>641</v>
      </c>
      <c r="AT953" t="s">
        <v>128</v>
      </c>
      <c r="AU953">
        <v>0</v>
      </c>
      <c r="AV953">
        <v>187</v>
      </c>
      <c r="AW953">
        <v>828</v>
      </c>
      <c r="AX953" t="s">
        <v>129</v>
      </c>
      <c r="AY953" t="s">
        <v>123</v>
      </c>
      <c r="AZ953">
        <f>IF(fun[[#This Row],[HeatingQC]]="Ex",5,IF(fun[[#This Row],[HeatingQC]]="Gd",4,IF(fun[[#This Row],[HeatingQC]]="TA",3,IF(fun[[#This Row],[HeatingQC]]="Fa",2,IF(fun[[#This Row],[HeatingQC]]="Po",1,0)))))</f>
        <v>4</v>
      </c>
      <c r="BA953" t="s">
        <v>131</v>
      </c>
      <c r="BB953" t="s">
        <v>132</v>
      </c>
      <c r="BC953">
        <v>965</v>
      </c>
      <c r="BD953">
        <v>0</v>
      </c>
      <c r="BE953">
        <v>0</v>
      </c>
      <c r="BF953">
        <v>965</v>
      </c>
      <c r="BG953">
        <f>LOG(fun[[#This Row],[GrLivArea]])</f>
        <v>2.9845273133437926</v>
      </c>
      <c r="BH953">
        <v>1</v>
      </c>
      <c r="BI953">
        <v>0</v>
      </c>
      <c r="BJ953">
        <f>fun[[#This Row],[BsmtFullBath]]+(0.5*fun[[#This Row],[BsmtHalfBath]])</f>
        <v>1</v>
      </c>
      <c r="BK953">
        <v>1</v>
      </c>
      <c r="BL953">
        <v>0</v>
      </c>
      <c r="BM953">
        <f>fun[[#This Row],[HalfBath]]+fun[[#This Row],[TOTBaseBath]]+fun[[#This Row],[FullBath]]</f>
        <v>2</v>
      </c>
      <c r="BN953">
        <v>3</v>
      </c>
      <c r="BO953">
        <v>1</v>
      </c>
      <c r="BP953" t="s">
        <v>124</v>
      </c>
      <c r="BQ953">
        <f>IF(fun[[#This Row],[KitchenQual]]="Ex",5,IF(fun[[#This Row],[KitchenQual]]="Gd",4,IF(fun[[#This Row],[KitchenQual]]="TA",3,IF(fun[[#This Row],[KitchenQual]]="Fa",2,0))))</f>
        <v>3</v>
      </c>
      <c r="BR953">
        <v>6</v>
      </c>
      <c r="BS953" t="s">
        <v>133</v>
      </c>
      <c r="BT953">
        <v>0</v>
      </c>
      <c r="BU953" t="s">
        <v>109</v>
      </c>
      <c r="BV953">
        <f>IF(fun[[#This Row],[FireplaceQu]]="Ex",5,IF(fun[[#This Row],[FireplaceQu]]="Gd",4,IF(fun[[#This Row],[FireplaceQu]]="TA",3,IF(fun[[#This Row],[FireplaceQu]]="Fa",2,0))))</f>
        <v>0</v>
      </c>
      <c r="BW953" t="s">
        <v>153</v>
      </c>
      <c r="BX953">
        <v>1979</v>
      </c>
      <c r="BY953" t="s">
        <v>128</v>
      </c>
      <c r="BZ953">
        <v>1</v>
      </c>
      <c r="CA953">
        <v>300</v>
      </c>
      <c r="CB953" t="s">
        <v>124</v>
      </c>
      <c r="CC953">
        <f>IF(fun[[#This Row],[GarageQual]]="Ex",5,IF(fun[[#This Row],[GarageQual]]="Gd",4,IF(fun[[#This Row],[GarageQual]]="TA",3,IF(fun[[#This Row],[GarageQual]]="Fa",2,IF(fun[[#This Row],[GarageQual]]="Po",1,0)))))</f>
        <v>3</v>
      </c>
      <c r="CD953" t="s">
        <v>124</v>
      </c>
      <c r="CE953">
        <f>IF(fun[[#This Row],[GarageCond]]="Ex",5,IF(fun[[#This Row],[GarageCond]]="Gd",4,IF(fun[[#This Row],[GarageCond]]="TA",3,IF(fun[[#This Row],[GarageCond]]="Fa",2,IF(fun[[#This Row],[GarageCond]]="Po",1,0)))))</f>
        <v>3</v>
      </c>
      <c r="CF953" t="s">
        <v>131</v>
      </c>
      <c r="CG953">
        <v>421</v>
      </c>
      <c r="CH953">
        <v>0</v>
      </c>
      <c r="CI953">
        <v>0</v>
      </c>
      <c r="CJ953">
        <v>0</v>
      </c>
      <c r="CK953">
        <v>0</v>
      </c>
      <c r="CL953">
        <f>(0.5*fun[[#This Row],[WoodDeckSF]])+fun[[#This Row],[OpenPorchSF]]+(2*fun[[#This Row],[EnclosedPorch]])+(1.5*fun[[#This Row],[3SsnPorch]])+fun[[#This Row],[ScreenPorch]]</f>
        <v>210.5</v>
      </c>
      <c r="CM953">
        <v>0</v>
      </c>
      <c r="CN953" t="s">
        <v>109</v>
      </c>
      <c r="CO953">
        <f>IF(fun[[#This Row],[PoolQC]]="Ex",5,IF(fun[[#This Row],[PoolQC]]="Gd",4,IF(fun[[#This Row],[PoolQC]]="TA",3,IF(fun[[#This Row],[PoolQC]]="Fa",2,IF(fun[[#This Row],[PoolQC]]="Po",1,0)))))</f>
        <v>0</v>
      </c>
      <c r="CP953" t="s">
        <v>160</v>
      </c>
      <c r="CQ953" t="s">
        <v>109</v>
      </c>
      <c r="CR953">
        <v>0</v>
      </c>
      <c r="CS953">
        <v>7</v>
      </c>
      <c r="CT953">
        <v>2006</v>
      </c>
      <c r="CU953" t="s">
        <v>136</v>
      </c>
      <c r="CV953" t="s">
        <v>154</v>
      </c>
      <c r="CW953">
        <f>COUNTIF(fun[[#This Row],[Id]:[SaleCondition]],0)</f>
        <v>20</v>
      </c>
      <c r="CX953">
        <f>COUNTIF(fun[[#This Row],[Id]:[SaleCondition]],"NA")</f>
        <v>4</v>
      </c>
      <c r="CY953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953">
        <f>fun[NUM_ExCond]+fun[NUM_BsmtCond]+fun[NUM_GarCond]</f>
        <v>9</v>
      </c>
      <c r="DA9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9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953">
        <v>119900</v>
      </c>
    </row>
    <row r="954" spans="1:107" x14ac:dyDescent="0.25">
      <c r="A954">
        <v>953</v>
      </c>
      <c r="B954">
        <v>85</v>
      </c>
      <c r="C954" t="s">
        <v>107</v>
      </c>
      <c r="D954">
        <f>IF(fun[[#This Row],[MSZoning]]="RL",1,0)</f>
        <v>1</v>
      </c>
      <c r="E954">
        <f>IF(fun[[#This Row],[rl]]="RM",1,0)</f>
        <v>0</v>
      </c>
      <c r="F954">
        <f>IF(fun[[#This Row],[rm]]="RH",1,0)</f>
        <v>0</v>
      </c>
      <c r="G954">
        <f>IF(fun[[#This Row],[rh]]="C (all)",1,0)</f>
        <v>0</v>
      </c>
      <c r="H954">
        <v>60</v>
      </c>
      <c r="I954">
        <f>IF(fun[[#This Row],[LotFrontage]]="NA",0,fun[[#This Row],[LotFrontage]])</f>
        <v>60</v>
      </c>
      <c r="J954">
        <v>7200</v>
      </c>
      <c r="K954" t="s">
        <v>108</v>
      </c>
      <c r="L954" t="s">
        <v>109</v>
      </c>
      <c r="M954" t="s">
        <v>110</v>
      </c>
      <c r="N954" t="s">
        <v>111</v>
      </c>
      <c r="O954" t="s">
        <v>112</v>
      </c>
      <c r="P954" t="s">
        <v>113</v>
      </c>
      <c r="Q954" t="s">
        <v>114</v>
      </c>
      <c r="R954" t="s">
        <v>115</v>
      </c>
      <c r="S954" t="s">
        <v>116</v>
      </c>
      <c r="T954" t="s">
        <v>116</v>
      </c>
      <c r="U954" t="s">
        <v>117</v>
      </c>
      <c r="V954" t="s">
        <v>217</v>
      </c>
      <c r="W954">
        <v>5</v>
      </c>
      <c r="X954">
        <v>8</v>
      </c>
      <c r="Y954">
        <v>1972</v>
      </c>
      <c r="Z954">
        <v>2003</v>
      </c>
      <c r="AA954" t="s">
        <v>119</v>
      </c>
      <c r="AB954" t="s">
        <v>120</v>
      </c>
      <c r="AC954" t="s">
        <v>181</v>
      </c>
      <c r="AD954" t="s">
        <v>166</v>
      </c>
      <c r="AE954" t="s">
        <v>143</v>
      </c>
      <c r="AF954">
        <v>0</v>
      </c>
      <c r="AG954" t="s">
        <v>124</v>
      </c>
      <c r="AH954">
        <f>IF(fun[[#This Row],[ExterQual]]="Ex",5,IF(fun[[#This Row],[ExterQual]]="Gd",4,IF(fun[[#This Row],[ExterQual]]="TA",3,IF(fun[[#This Row],[ExterQual]]="Fa",2,1))))</f>
        <v>3</v>
      </c>
      <c r="AI954" t="s">
        <v>123</v>
      </c>
      <c r="AJ954">
        <f>IF(fun[[#This Row],[ExterCond]]="Ex",5,IF(fun[[#This Row],[ExterCond]]="Gd",4,IF(fun[[#This Row],[ExterCond]]="TA",3,IF(fun[[#This Row],[ExterCond]]="Fa",2,1))))</f>
        <v>4</v>
      </c>
      <c r="AK954" t="s">
        <v>144</v>
      </c>
      <c r="AL954" t="s">
        <v>123</v>
      </c>
      <c r="AM954">
        <f>IF(fun[[#This Row],[BsmtQual]]="Ex",5,IF(fun[[#This Row],[BsmtQual]]="Gd",4,IF(fun[[#This Row],[BsmtQual]]="TA",3,IF(fun[[#This Row],[BsmtQual]]="Fa",2,IF(fun[[#This Row],[BsmtQual]]="Po",1,0)))))</f>
        <v>4</v>
      </c>
      <c r="AN954" t="s">
        <v>124</v>
      </c>
      <c r="AO954">
        <f>IF(fun[[#This Row],[BsmtCond]]="Ex",5,IF(fun[[#This Row],[BsmtCond]]="Gd",4,IF(fun[[#This Row],[BsmtCond]]="TA",3,IF(fun[[#This Row],[BsmtCond]]="Fa",2,IF(fun[[#This Row],[BsmtCond]]="Po",1,0)))))</f>
        <v>3</v>
      </c>
      <c r="AP954" t="s">
        <v>156</v>
      </c>
      <c r="AQ954">
        <f>IF(fun[[#This Row],[BsmtExposure]]="Gd",3,IF(fun[[#This Row],[BsmtExposure]]="Av",2,IF(fun[[#This Row],[BsmtExposure]]="Mn",1,0)))</f>
        <v>2</v>
      </c>
      <c r="AR954" t="s">
        <v>127</v>
      </c>
      <c r="AS954">
        <v>660</v>
      </c>
      <c r="AT954" t="s">
        <v>128</v>
      </c>
      <c r="AU954">
        <v>0</v>
      </c>
      <c r="AV954">
        <v>108</v>
      </c>
      <c r="AW954">
        <v>768</v>
      </c>
      <c r="AX954" t="s">
        <v>129</v>
      </c>
      <c r="AY954" t="s">
        <v>123</v>
      </c>
      <c r="AZ954">
        <f>IF(fun[[#This Row],[HeatingQC]]="Ex",5,IF(fun[[#This Row],[HeatingQC]]="Gd",4,IF(fun[[#This Row],[HeatingQC]]="TA",3,IF(fun[[#This Row],[HeatingQC]]="Fa",2,IF(fun[[#This Row],[HeatingQC]]="Po",1,0)))))</f>
        <v>4</v>
      </c>
      <c r="BA954" t="s">
        <v>131</v>
      </c>
      <c r="BB954" t="s">
        <v>132</v>
      </c>
      <c r="BC954">
        <v>768</v>
      </c>
      <c r="BD954">
        <v>0</v>
      </c>
      <c r="BE954">
        <v>0</v>
      </c>
      <c r="BF954">
        <v>768</v>
      </c>
      <c r="BG954">
        <f>LOG(fun[[#This Row],[GrLivArea]])</f>
        <v>2.8853612200315122</v>
      </c>
      <c r="BH954">
        <v>0</v>
      </c>
      <c r="BI954">
        <v>1</v>
      </c>
      <c r="BJ954">
        <f>fun[[#This Row],[BsmtFullBath]]+(0.5*fun[[#This Row],[BsmtHalfBath]])</f>
        <v>0.5</v>
      </c>
      <c r="BK954">
        <v>1</v>
      </c>
      <c r="BL954">
        <v>0</v>
      </c>
      <c r="BM954">
        <f>fun[[#This Row],[HalfBath]]+fun[[#This Row],[TOTBaseBath]]+fun[[#This Row],[FullBath]]</f>
        <v>1.5</v>
      </c>
      <c r="BN954">
        <v>2</v>
      </c>
      <c r="BO954">
        <v>1</v>
      </c>
      <c r="BP954" t="s">
        <v>124</v>
      </c>
      <c r="BQ954">
        <f>IF(fun[[#This Row],[KitchenQual]]="Ex",5,IF(fun[[#This Row],[KitchenQual]]="Gd",4,IF(fun[[#This Row],[KitchenQual]]="TA",3,IF(fun[[#This Row],[KitchenQual]]="Fa",2,0))))</f>
        <v>3</v>
      </c>
      <c r="BR954">
        <v>5</v>
      </c>
      <c r="BS954" t="s">
        <v>133</v>
      </c>
      <c r="BT954">
        <v>0</v>
      </c>
      <c r="BU954" t="s">
        <v>109</v>
      </c>
      <c r="BV954">
        <f>IF(fun[[#This Row],[FireplaceQu]]="Ex",5,IF(fun[[#This Row],[FireplaceQu]]="Gd",4,IF(fun[[#This Row],[FireplaceQu]]="TA",3,IF(fun[[#This Row],[FireplaceQu]]="Fa",2,0))))</f>
        <v>0</v>
      </c>
      <c r="BW954" t="s">
        <v>153</v>
      </c>
      <c r="BX954">
        <v>1974</v>
      </c>
      <c r="BY954" t="s">
        <v>183</v>
      </c>
      <c r="BZ954">
        <v>1</v>
      </c>
      <c r="CA954">
        <v>396</v>
      </c>
      <c r="CB954" t="s">
        <v>124</v>
      </c>
      <c r="CC954">
        <f>IF(fun[[#This Row],[GarageQual]]="Ex",5,IF(fun[[#This Row],[GarageQual]]="Gd",4,IF(fun[[#This Row],[GarageQual]]="TA",3,IF(fun[[#This Row],[GarageQual]]="Fa",2,IF(fun[[#This Row],[GarageQual]]="Po",1,0)))))</f>
        <v>3</v>
      </c>
      <c r="CD954" t="s">
        <v>124</v>
      </c>
      <c r="CE954">
        <f>IF(fun[[#This Row],[GarageCond]]="Ex",5,IF(fun[[#This Row],[GarageCond]]="Gd",4,IF(fun[[#This Row],[GarageCond]]="TA",3,IF(fun[[#This Row],[GarageCond]]="Fa",2,IF(fun[[#This Row],[GarageCond]]="Po",1,0)))))</f>
        <v>3</v>
      </c>
      <c r="CF954" t="s">
        <v>131</v>
      </c>
      <c r="CG954">
        <v>192</v>
      </c>
      <c r="CH954">
        <v>0</v>
      </c>
      <c r="CI954">
        <v>0</v>
      </c>
      <c r="CJ954">
        <v>0</v>
      </c>
      <c r="CK954">
        <v>0</v>
      </c>
      <c r="CL954">
        <f>(0.5*fun[[#This Row],[WoodDeckSF]])+fun[[#This Row],[OpenPorchSF]]+(2*fun[[#This Row],[EnclosedPorch]])+(1.5*fun[[#This Row],[3SsnPorch]])+fun[[#This Row],[ScreenPorch]]</f>
        <v>96</v>
      </c>
      <c r="CM954">
        <v>0</v>
      </c>
      <c r="CN954" t="s">
        <v>109</v>
      </c>
      <c r="CO954">
        <f>IF(fun[[#This Row],[PoolQC]]="Ex",5,IF(fun[[#This Row],[PoolQC]]="Gd",4,IF(fun[[#This Row],[PoolQC]]="TA",3,IF(fun[[#This Row],[PoolQC]]="Fa",2,IF(fun[[#This Row],[PoolQC]]="Po",1,0)))))</f>
        <v>0</v>
      </c>
      <c r="CP954" t="s">
        <v>160</v>
      </c>
      <c r="CQ954" t="s">
        <v>109</v>
      </c>
      <c r="CR954">
        <v>0</v>
      </c>
      <c r="CS954">
        <v>4</v>
      </c>
      <c r="CT954">
        <v>2009</v>
      </c>
      <c r="CU954" t="s">
        <v>136</v>
      </c>
      <c r="CV954" t="s">
        <v>137</v>
      </c>
      <c r="CW954">
        <f>COUNTIF(fun[[#This Row],[Id]:[SaleCondition]],0)</f>
        <v>18</v>
      </c>
      <c r="CX954">
        <f>COUNTIF(fun[[#This Row],[Id]:[SaleCondition]],"NA")</f>
        <v>4</v>
      </c>
      <c r="CY95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954">
        <f>fun[NUM_ExCond]+fun[NUM_BsmtCond]+fun[NUM_GarCond]</f>
        <v>10</v>
      </c>
      <c r="DA9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9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65.25</v>
      </c>
      <c r="DC954">
        <v>133900</v>
      </c>
    </row>
    <row r="955" spans="1:107" x14ac:dyDescent="0.25">
      <c r="A955">
        <v>954</v>
      </c>
      <c r="B955">
        <v>60</v>
      </c>
      <c r="C955" t="s">
        <v>107</v>
      </c>
      <c r="D955">
        <f>IF(fun[[#This Row],[MSZoning]]="RL",1,0)</f>
        <v>1</v>
      </c>
      <c r="E955">
        <f>IF(fun[[#This Row],[rl]]="RM",1,0)</f>
        <v>0</v>
      </c>
      <c r="F955">
        <f>IF(fun[[#This Row],[rm]]="RH",1,0)</f>
        <v>0</v>
      </c>
      <c r="G955">
        <f>IF(fun[[#This Row],[rh]]="C (all)",1,0)</f>
        <v>0</v>
      </c>
      <c r="H955" t="s">
        <v>109</v>
      </c>
      <c r="I955">
        <f>IF(fun[[#This Row],[LotFrontage]]="NA",0,fun[[#This Row],[LotFrontage]])</f>
        <v>0</v>
      </c>
      <c r="J955">
        <v>11075</v>
      </c>
      <c r="K955" t="s">
        <v>108</v>
      </c>
      <c r="L955" t="s">
        <v>109</v>
      </c>
      <c r="M955" t="s">
        <v>146</v>
      </c>
      <c r="N955" t="s">
        <v>111</v>
      </c>
      <c r="O955" t="s">
        <v>112</v>
      </c>
      <c r="P955" t="s">
        <v>113</v>
      </c>
      <c r="Q955" t="s">
        <v>220</v>
      </c>
      <c r="R955" t="s">
        <v>157</v>
      </c>
      <c r="S955" t="s">
        <v>116</v>
      </c>
      <c r="T955" t="s">
        <v>116</v>
      </c>
      <c r="U955" t="s">
        <v>117</v>
      </c>
      <c r="V955" t="s">
        <v>118</v>
      </c>
      <c r="W955">
        <v>5</v>
      </c>
      <c r="X955">
        <v>4</v>
      </c>
      <c r="Y955">
        <v>1969</v>
      </c>
      <c r="Z955">
        <v>1969</v>
      </c>
      <c r="AA955" t="s">
        <v>119</v>
      </c>
      <c r="AB955" t="s">
        <v>120</v>
      </c>
      <c r="AC955" t="s">
        <v>166</v>
      </c>
      <c r="AD955" t="s">
        <v>166</v>
      </c>
      <c r="AE955" t="s">
        <v>122</v>
      </c>
      <c r="AF955">
        <v>232</v>
      </c>
      <c r="AG955" t="s">
        <v>124</v>
      </c>
      <c r="AH955">
        <f>IF(fun[[#This Row],[ExterQual]]="Ex",5,IF(fun[[#This Row],[ExterQual]]="Gd",4,IF(fun[[#This Row],[ExterQual]]="TA",3,IF(fun[[#This Row],[ExterQual]]="Fa",2,1))))</f>
        <v>3</v>
      </c>
      <c r="AI955" t="s">
        <v>124</v>
      </c>
      <c r="AJ955">
        <f>IF(fun[[#This Row],[ExterCond]]="Ex",5,IF(fun[[#This Row],[ExterCond]]="Gd",4,IF(fun[[#This Row],[ExterCond]]="TA",3,IF(fun[[#This Row],[ExterCond]]="Fa",2,1))))</f>
        <v>3</v>
      </c>
      <c r="AK955" t="s">
        <v>144</v>
      </c>
      <c r="AL955" t="s">
        <v>124</v>
      </c>
      <c r="AM955">
        <f>IF(fun[[#This Row],[BsmtQual]]="Ex",5,IF(fun[[#This Row],[BsmtQual]]="Gd",4,IF(fun[[#This Row],[BsmtQual]]="TA",3,IF(fun[[#This Row],[BsmtQual]]="Fa",2,IF(fun[[#This Row],[BsmtQual]]="Po",1,0)))))</f>
        <v>3</v>
      </c>
      <c r="AN955" t="s">
        <v>124</v>
      </c>
      <c r="AO955">
        <f>IF(fun[[#This Row],[BsmtCond]]="Ex",5,IF(fun[[#This Row],[BsmtCond]]="Gd",4,IF(fun[[#This Row],[BsmtCond]]="TA",3,IF(fun[[#This Row],[BsmtCond]]="Fa",2,IF(fun[[#This Row],[BsmtCond]]="Po",1,0)))))</f>
        <v>3</v>
      </c>
      <c r="AP955" t="s">
        <v>156</v>
      </c>
      <c r="AQ955">
        <f>IF(fun[[#This Row],[BsmtExposure]]="Gd",3,IF(fun[[#This Row],[BsmtExposure]]="Av",2,IF(fun[[#This Row],[BsmtExposure]]="Mn",1,0)))</f>
        <v>2</v>
      </c>
      <c r="AR955" t="s">
        <v>145</v>
      </c>
      <c r="AS955">
        <v>562</v>
      </c>
      <c r="AT955" t="s">
        <v>198</v>
      </c>
      <c r="AU955">
        <v>193</v>
      </c>
      <c r="AV955">
        <v>29</v>
      </c>
      <c r="AW955">
        <v>784</v>
      </c>
      <c r="AX955" t="s">
        <v>129</v>
      </c>
      <c r="AY955" t="s">
        <v>130</v>
      </c>
      <c r="AZ955">
        <f>IF(fun[[#This Row],[HeatingQC]]="Ex",5,IF(fun[[#This Row],[HeatingQC]]="Gd",4,IF(fun[[#This Row],[HeatingQC]]="TA",3,IF(fun[[#This Row],[HeatingQC]]="Fa",2,IF(fun[[#This Row],[HeatingQC]]="Po",1,0)))))</f>
        <v>5</v>
      </c>
      <c r="BA955" t="s">
        <v>131</v>
      </c>
      <c r="BB955" t="s">
        <v>132</v>
      </c>
      <c r="BC955">
        <v>1168</v>
      </c>
      <c r="BD955">
        <v>800</v>
      </c>
      <c r="BE955">
        <v>0</v>
      </c>
      <c r="BF955">
        <v>1968</v>
      </c>
      <c r="BG955">
        <f>LOG(fun[[#This Row],[GrLivArea]])</f>
        <v>3.2940250940953226</v>
      </c>
      <c r="BH955">
        <v>0</v>
      </c>
      <c r="BI955">
        <v>1</v>
      </c>
      <c r="BJ955">
        <f>fun[[#This Row],[BsmtFullBath]]+(0.5*fun[[#This Row],[BsmtHalfBath]])</f>
        <v>0.5</v>
      </c>
      <c r="BK955">
        <v>2</v>
      </c>
      <c r="BL955">
        <v>1</v>
      </c>
      <c r="BM955">
        <f>fun[[#This Row],[HalfBath]]+fun[[#This Row],[TOTBaseBath]]+fun[[#This Row],[FullBath]]</f>
        <v>3.5</v>
      </c>
      <c r="BN955">
        <v>4</v>
      </c>
      <c r="BO955">
        <v>1</v>
      </c>
      <c r="BP955" t="s">
        <v>124</v>
      </c>
      <c r="BQ955">
        <f>IF(fun[[#This Row],[KitchenQual]]="Ex",5,IF(fun[[#This Row],[KitchenQual]]="Gd",4,IF(fun[[#This Row],[KitchenQual]]="TA",3,IF(fun[[#This Row],[KitchenQual]]="Fa",2,0))))</f>
        <v>3</v>
      </c>
      <c r="BR955">
        <v>7</v>
      </c>
      <c r="BS955" t="s">
        <v>250</v>
      </c>
      <c r="BT955">
        <v>1</v>
      </c>
      <c r="BU955" t="s">
        <v>238</v>
      </c>
      <c r="BV955">
        <f>IF(fun[[#This Row],[FireplaceQu]]="Ex",5,IF(fun[[#This Row],[FireplaceQu]]="Gd",4,IF(fun[[#This Row],[FireplaceQu]]="TA",3,IF(fun[[#This Row],[FireplaceQu]]="Fa",2,0))))</f>
        <v>0</v>
      </c>
      <c r="BW955" t="s">
        <v>134</v>
      </c>
      <c r="BX955">
        <v>1969</v>
      </c>
      <c r="BY955" t="s">
        <v>135</v>
      </c>
      <c r="BZ955">
        <v>2</v>
      </c>
      <c r="CA955">
        <v>530</v>
      </c>
      <c r="CB955" t="s">
        <v>124</v>
      </c>
      <c r="CC955">
        <f>IF(fun[[#This Row],[GarageQual]]="Ex",5,IF(fun[[#This Row],[GarageQual]]="Gd",4,IF(fun[[#This Row],[GarageQual]]="TA",3,IF(fun[[#This Row],[GarageQual]]="Fa",2,IF(fun[[#This Row],[GarageQual]]="Po",1,0)))))</f>
        <v>3</v>
      </c>
      <c r="CD955" t="s">
        <v>124</v>
      </c>
      <c r="CE955">
        <f>IF(fun[[#This Row],[GarageCond]]="Ex",5,IF(fun[[#This Row],[GarageCond]]="Gd",4,IF(fun[[#This Row],[GarageCond]]="TA",3,IF(fun[[#This Row],[GarageCond]]="Fa",2,IF(fun[[#This Row],[GarageCond]]="Po",1,0)))))</f>
        <v>3</v>
      </c>
      <c r="CF955" t="s">
        <v>131</v>
      </c>
      <c r="CG955">
        <v>305</v>
      </c>
      <c r="CH955">
        <v>189</v>
      </c>
      <c r="CI955">
        <v>0</v>
      </c>
      <c r="CJ955">
        <v>0</v>
      </c>
      <c r="CK955">
        <v>0</v>
      </c>
      <c r="CL955">
        <f>(0.5*fun[[#This Row],[WoodDeckSF]])+fun[[#This Row],[OpenPorchSF]]+(2*fun[[#This Row],[EnclosedPorch]])+(1.5*fun[[#This Row],[3SsnPorch]])+fun[[#This Row],[ScreenPorch]]</f>
        <v>341.5</v>
      </c>
      <c r="CM955">
        <v>0</v>
      </c>
      <c r="CN955" t="s">
        <v>109</v>
      </c>
      <c r="CO955">
        <f>IF(fun[[#This Row],[PoolQC]]="Ex",5,IF(fun[[#This Row],[PoolQC]]="Gd",4,IF(fun[[#This Row],[PoolQC]]="TA",3,IF(fun[[#This Row],[PoolQC]]="Fa",2,IF(fun[[#This Row],[PoolQC]]="Po",1,0)))))</f>
        <v>0</v>
      </c>
      <c r="CP955" t="s">
        <v>160</v>
      </c>
      <c r="CQ955" t="s">
        <v>161</v>
      </c>
      <c r="CR955">
        <v>400</v>
      </c>
      <c r="CS955">
        <v>9</v>
      </c>
      <c r="CT955">
        <v>2008</v>
      </c>
      <c r="CU955" t="s">
        <v>136</v>
      </c>
      <c r="CV955" t="s">
        <v>137</v>
      </c>
      <c r="CW955">
        <f>COUNTIF(fun[[#This Row],[Id]:[SaleCondition]],0)</f>
        <v>12</v>
      </c>
      <c r="CX955">
        <f>COUNTIF(fun[[#This Row],[Id]:[SaleCondition]],"NA")</f>
        <v>3</v>
      </c>
      <c r="CY955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955">
        <f>fun[NUM_ExCond]+fun[NUM_BsmtCond]+fun[NUM_GarCond]</f>
        <v>9</v>
      </c>
      <c r="DA9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9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</v>
      </c>
      <c r="DC955">
        <v>172000</v>
      </c>
    </row>
    <row r="956" spans="1:107" x14ac:dyDescent="0.25">
      <c r="A956">
        <v>955</v>
      </c>
      <c r="B956">
        <v>90</v>
      </c>
      <c r="C956" t="s">
        <v>107</v>
      </c>
      <c r="D956">
        <f>IF(fun[[#This Row],[MSZoning]]="RL",1,0)</f>
        <v>1</v>
      </c>
      <c r="E956">
        <f>IF(fun[[#This Row],[rl]]="RM",1,0)</f>
        <v>0</v>
      </c>
      <c r="F956">
        <f>IF(fun[[#This Row],[rm]]="RH",1,0)</f>
        <v>0</v>
      </c>
      <c r="G956">
        <f>IF(fun[[#This Row],[rh]]="C (all)",1,0)</f>
        <v>0</v>
      </c>
      <c r="H956">
        <v>35</v>
      </c>
      <c r="I956">
        <f>IF(fun[[#This Row],[LotFrontage]]="NA",0,fun[[#This Row],[LotFrontage]])</f>
        <v>35</v>
      </c>
      <c r="J956">
        <v>9400</v>
      </c>
      <c r="K956" t="s">
        <v>108</v>
      </c>
      <c r="L956" t="s">
        <v>109</v>
      </c>
      <c r="M956" t="s">
        <v>146</v>
      </c>
      <c r="N956" t="s">
        <v>111</v>
      </c>
      <c r="O956" t="s">
        <v>112</v>
      </c>
      <c r="P956" t="s">
        <v>192</v>
      </c>
      <c r="Q956" t="s">
        <v>114</v>
      </c>
      <c r="R956" t="s">
        <v>211</v>
      </c>
      <c r="S956" t="s">
        <v>116</v>
      </c>
      <c r="T956" t="s">
        <v>116</v>
      </c>
      <c r="U956" t="s">
        <v>193</v>
      </c>
      <c r="V956" t="s">
        <v>217</v>
      </c>
      <c r="W956">
        <v>6</v>
      </c>
      <c r="X956">
        <v>5</v>
      </c>
      <c r="Y956">
        <v>1975</v>
      </c>
      <c r="Z956">
        <v>1975</v>
      </c>
      <c r="AA956" t="s">
        <v>240</v>
      </c>
      <c r="AB956" t="s">
        <v>268</v>
      </c>
      <c r="AC956" t="s">
        <v>181</v>
      </c>
      <c r="AD956" t="s">
        <v>187</v>
      </c>
      <c r="AE956" t="s">
        <v>122</v>
      </c>
      <c r="AF956">
        <v>250</v>
      </c>
      <c r="AG956" t="s">
        <v>124</v>
      </c>
      <c r="AH956">
        <f>IF(fun[[#This Row],[ExterQual]]="Ex",5,IF(fun[[#This Row],[ExterQual]]="Gd",4,IF(fun[[#This Row],[ExterQual]]="TA",3,IF(fun[[#This Row],[ExterQual]]="Fa",2,1))))</f>
        <v>3</v>
      </c>
      <c r="AI956" t="s">
        <v>124</v>
      </c>
      <c r="AJ956">
        <f>IF(fun[[#This Row],[ExterCond]]="Ex",5,IF(fun[[#This Row],[ExterCond]]="Gd",4,IF(fun[[#This Row],[ExterCond]]="TA",3,IF(fun[[#This Row],[ExterCond]]="Fa",2,1))))</f>
        <v>3</v>
      </c>
      <c r="AK956" t="s">
        <v>144</v>
      </c>
      <c r="AL956" t="s">
        <v>123</v>
      </c>
      <c r="AM956">
        <f>IF(fun[[#This Row],[BsmtQual]]="Ex",5,IF(fun[[#This Row],[BsmtQual]]="Gd",4,IF(fun[[#This Row],[BsmtQual]]="TA",3,IF(fun[[#This Row],[BsmtQual]]="Fa",2,IF(fun[[#This Row],[BsmtQual]]="Po",1,0)))))</f>
        <v>4</v>
      </c>
      <c r="AN956" t="s">
        <v>123</v>
      </c>
      <c r="AO956">
        <f>IF(fun[[#This Row],[BsmtCond]]="Ex",5,IF(fun[[#This Row],[BsmtCond]]="Gd",4,IF(fun[[#This Row],[BsmtCond]]="TA",3,IF(fun[[#This Row],[BsmtCond]]="Fa",2,IF(fun[[#This Row],[BsmtCond]]="Po",1,0)))))</f>
        <v>4</v>
      </c>
      <c r="AP956" t="s">
        <v>123</v>
      </c>
      <c r="AQ956">
        <f>IF(fun[[#This Row],[BsmtExposure]]="Gd",3,IF(fun[[#This Row],[BsmtExposure]]="Av",2,IF(fun[[#This Row],[BsmtExposure]]="Mn",1,0)))</f>
        <v>3</v>
      </c>
      <c r="AR956" t="s">
        <v>127</v>
      </c>
      <c r="AS956">
        <v>945</v>
      </c>
      <c r="AT956" t="s">
        <v>128</v>
      </c>
      <c r="AU956">
        <v>0</v>
      </c>
      <c r="AV956">
        <v>0</v>
      </c>
      <c r="AW956">
        <v>945</v>
      </c>
      <c r="AX956" t="s">
        <v>129</v>
      </c>
      <c r="AY956" t="s">
        <v>124</v>
      </c>
      <c r="AZ956">
        <f>IF(fun[[#This Row],[HeatingQC]]="Ex",5,IF(fun[[#This Row],[HeatingQC]]="Gd",4,IF(fun[[#This Row],[HeatingQC]]="TA",3,IF(fun[[#This Row],[HeatingQC]]="Fa",2,IF(fun[[#This Row],[HeatingQC]]="Po",1,0)))))</f>
        <v>3</v>
      </c>
      <c r="BA956" t="s">
        <v>131</v>
      </c>
      <c r="BB956" t="s">
        <v>132</v>
      </c>
      <c r="BC956">
        <v>980</v>
      </c>
      <c r="BD956">
        <v>0</v>
      </c>
      <c r="BE956">
        <v>0</v>
      </c>
      <c r="BF956">
        <v>980</v>
      </c>
      <c r="BG956">
        <f>LOG(fun[[#This Row],[GrLivArea]])</f>
        <v>2.9912260756924947</v>
      </c>
      <c r="BH956">
        <v>0</v>
      </c>
      <c r="BI956">
        <v>2</v>
      </c>
      <c r="BJ956">
        <f>fun[[#This Row],[BsmtFullBath]]+(0.5*fun[[#This Row],[BsmtHalfBath]])</f>
        <v>1</v>
      </c>
      <c r="BK956">
        <v>2</v>
      </c>
      <c r="BL956">
        <v>0</v>
      </c>
      <c r="BM956">
        <f>fun[[#This Row],[HalfBath]]+fun[[#This Row],[TOTBaseBath]]+fun[[#This Row],[FullBath]]</f>
        <v>3</v>
      </c>
      <c r="BN956">
        <v>4</v>
      </c>
      <c r="BO956">
        <v>0</v>
      </c>
      <c r="BP956" t="s">
        <v>124</v>
      </c>
      <c r="BQ956">
        <f>IF(fun[[#This Row],[KitchenQual]]="Ex",5,IF(fun[[#This Row],[KitchenQual]]="Gd",4,IF(fun[[#This Row],[KitchenQual]]="TA",3,IF(fun[[#This Row],[KitchenQual]]="Fa",2,0))))</f>
        <v>3</v>
      </c>
      <c r="BR956">
        <v>4</v>
      </c>
      <c r="BS956" t="s">
        <v>133</v>
      </c>
      <c r="BT956">
        <v>0</v>
      </c>
      <c r="BU956" t="s">
        <v>109</v>
      </c>
      <c r="BV956">
        <f>IF(fun[[#This Row],[FireplaceQu]]="Ex",5,IF(fun[[#This Row],[FireplaceQu]]="Gd",4,IF(fun[[#This Row],[FireplaceQu]]="TA",3,IF(fun[[#This Row],[FireplaceQu]]="Fa",2,0))))</f>
        <v>0</v>
      </c>
      <c r="BW956" t="s">
        <v>109</v>
      </c>
      <c r="BX956" t="s">
        <v>109</v>
      </c>
      <c r="BY956" t="s">
        <v>109</v>
      </c>
      <c r="BZ956">
        <v>0</v>
      </c>
      <c r="CA956">
        <v>0</v>
      </c>
      <c r="CB956" t="s">
        <v>109</v>
      </c>
      <c r="CC956">
        <f>IF(fun[[#This Row],[GarageQual]]="Ex",5,IF(fun[[#This Row],[GarageQual]]="Gd",4,IF(fun[[#This Row],[GarageQual]]="TA",3,IF(fun[[#This Row],[GarageQual]]="Fa",2,IF(fun[[#This Row],[GarageQual]]="Po",1,0)))))</f>
        <v>0</v>
      </c>
      <c r="CD956" t="s">
        <v>109</v>
      </c>
      <c r="CE956">
        <f>IF(fun[[#This Row],[GarageCond]]="Ex",5,IF(fun[[#This Row],[GarageCond]]="Gd",4,IF(fun[[#This Row],[GarageCond]]="TA",3,IF(fun[[#This Row],[GarageCond]]="Fa",2,IF(fun[[#This Row],[GarageCond]]="Po",1,0)))))</f>
        <v>0</v>
      </c>
      <c r="CF956" t="s">
        <v>131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f>(0.5*fun[[#This Row],[WoodDeckSF]])+fun[[#This Row],[OpenPorchSF]]+(2*fun[[#This Row],[EnclosedPorch]])+(1.5*fun[[#This Row],[3SsnPorch]])+fun[[#This Row],[ScreenPorch]]</f>
        <v>0</v>
      </c>
      <c r="CM956">
        <v>0</v>
      </c>
      <c r="CN956" t="s">
        <v>109</v>
      </c>
      <c r="CO956">
        <f>IF(fun[[#This Row],[PoolQC]]="Ex",5,IF(fun[[#This Row],[PoolQC]]="Gd",4,IF(fun[[#This Row],[PoolQC]]="TA",3,IF(fun[[#This Row],[PoolQC]]="Fa",2,IF(fun[[#This Row],[PoolQC]]="Po",1,0)))))</f>
        <v>0</v>
      </c>
      <c r="CP956" t="s">
        <v>109</v>
      </c>
      <c r="CQ956" t="s">
        <v>109</v>
      </c>
      <c r="CR956">
        <v>0</v>
      </c>
      <c r="CS956">
        <v>10</v>
      </c>
      <c r="CT956">
        <v>2006</v>
      </c>
      <c r="CU956" t="s">
        <v>136</v>
      </c>
      <c r="CV956" t="s">
        <v>214</v>
      </c>
      <c r="CW956">
        <f>COUNTIF(fun[[#This Row],[Id]:[SaleCondition]],0)</f>
        <v>25</v>
      </c>
      <c r="CX956">
        <f>COUNTIF(fun[[#This Row],[Id]:[SaleCondition]],"NA")</f>
        <v>10</v>
      </c>
      <c r="CY956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956">
        <f>fun[NUM_ExCond]+fun[NUM_BsmtCond]+fun[NUM_GarCond]</f>
        <v>7</v>
      </c>
      <c r="DA9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9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51.833333333333336</v>
      </c>
      <c r="DC956">
        <v>127500</v>
      </c>
    </row>
    <row r="957" spans="1:107" x14ac:dyDescent="0.25">
      <c r="A957">
        <v>956</v>
      </c>
      <c r="B957">
        <v>90</v>
      </c>
      <c r="C957" t="s">
        <v>265</v>
      </c>
      <c r="D957">
        <f>IF(fun[[#This Row],[MSZoning]]="RL",1,0)</f>
        <v>0</v>
      </c>
      <c r="E957">
        <f>IF(fun[[#This Row],[rl]]="RM",1,0)</f>
        <v>0</v>
      </c>
      <c r="F957">
        <f>IF(fun[[#This Row],[rm]]="RH",1,0)</f>
        <v>0</v>
      </c>
      <c r="G957">
        <f>IF(fun[[#This Row],[rh]]="C (all)",1,0)</f>
        <v>0</v>
      </c>
      <c r="H957">
        <v>82</v>
      </c>
      <c r="I957">
        <f>IF(fun[[#This Row],[LotFrontage]]="NA",0,fun[[#This Row],[LotFrontage]])</f>
        <v>82</v>
      </c>
      <c r="J957">
        <v>7136</v>
      </c>
      <c r="K957" t="s">
        <v>108</v>
      </c>
      <c r="L957" t="s">
        <v>109</v>
      </c>
      <c r="M957" t="s">
        <v>146</v>
      </c>
      <c r="N957" t="s">
        <v>225</v>
      </c>
      <c r="O957" t="s">
        <v>112</v>
      </c>
      <c r="P957" t="s">
        <v>113</v>
      </c>
      <c r="Q957" t="s">
        <v>114</v>
      </c>
      <c r="R957" t="s">
        <v>149</v>
      </c>
      <c r="S957" t="s">
        <v>116</v>
      </c>
      <c r="T957" t="s">
        <v>116</v>
      </c>
      <c r="U957" t="s">
        <v>193</v>
      </c>
      <c r="V957" t="s">
        <v>118</v>
      </c>
      <c r="W957">
        <v>6</v>
      </c>
      <c r="X957">
        <v>6</v>
      </c>
      <c r="Y957">
        <v>1946</v>
      </c>
      <c r="Z957">
        <v>1950</v>
      </c>
      <c r="AA957" t="s">
        <v>119</v>
      </c>
      <c r="AB957" t="s">
        <v>120</v>
      </c>
      <c r="AC957" t="s">
        <v>142</v>
      </c>
      <c r="AD957" t="s">
        <v>142</v>
      </c>
      <c r="AE957" t="s">
        <v>122</v>
      </c>
      <c r="AF957">
        <v>423</v>
      </c>
      <c r="AG957" t="s">
        <v>124</v>
      </c>
      <c r="AH957">
        <f>IF(fun[[#This Row],[ExterQual]]="Ex",5,IF(fun[[#This Row],[ExterQual]]="Gd",4,IF(fun[[#This Row],[ExterQual]]="TA",3,IF(fun[[#This Row],[ExterQual]]="Fa",2,1))))</f>
        <v>3</v>
      </c>
      <c r="AI957" t="s">
        <v>124</v>
      </c>
      <c r="AJ957">
        <f>IF(fun[[#This Row],[ExterCond]]="Ex",5,IF(fun[[#This Row],[ExterCond]]="Gd",4,IF(fun[[#This Row],[ExterCond]]="TA",3,IF(fun[[#This Row],[ExterCond]]="Fa",2,1))))</f>
        <v>3</v>
      </c>
      <c r="AK957" t="s">
        <v>144</v>
      </c>
      <c r="AL957" t="s">
        <v>123</v>
      </c>
      <c r="AM957">
        <f>IF(fun[[#This Row],[BsmtQual]]="Ex",5,IF(fun[[#This Row],[BsmtQual]]="Gd",4,IF(fun[[#This Row],[BsmtQual]]="TA",3,IF(fun[[#This Row],[BsmtQual]]="Fa",2,IF(fun[[#This Row],[BsmtQual]]="Po",1,0)))))</f>
        <v>4</v>
      </c>
      <c r="AN957" t="s">
        <v>124</v>
      </c>
      <c r="AO957">
        <f>IF(fun[[#This Row],[BsmtCond]]="Ex",5,IF(fun[[#This Row],[BsmtCond]]="Gd",4,IF(fun[[#This Row],[BsmtCond]]="TA",3,IF(fun[[#This Row],[BsmtCond]]="Fa",2,IF(fun[[#This Row],[BsmtCond]]="Po",1,0)))))</f>
        <v>3</v>
      </c>
      <c r="AP957" t="s">
        <v>126</v>
      </c>
      <c r="AQ957">
        <f>IF(fun[[#This Row],[BsmtExposure]]="Gd",3,IF(fun[[#This Row],[BsmtExposure]]="Av",2,IF(fun[[#This Row],[BsmtExposure]]="Mn",1,0)))</f>
        <v>0</v>
      </c>
      <c r="AR957" t="s">
        <v>179</v>
      </c>
      <c r="AS957">
        <v>484</v>
      </c>
      <c r="AT957" t="s">
        <v>128</v>
      </c>
      <c r="AU957">
        <v>0</v>
      </c>
      <c r="AV957">
        <v>495</v>
      </c>
      <c r="AW957">
        <v>979</v>
      </c>
      <c r="AX957" t="s">
        <v>129</v>
      </c>
      <c r="AY957" t="s">
        <v>124</v>
      </c>
      <c r="AZ957">
        <f>IF(fun[[#This Row],[HeatingQC]]="Ex",5,IF(fun[[#This Row],[HeatingQC]]="Gd",4,IF(fun[[#This Row],[HeatingQC]]="TA",3,IF(fun[[#This Row],[HeatingQC]]="Fa",2,IF(fun[[#This Row],[HeatingQC]]="Po",1,0)))))</f>
        <v>3</v>
      </c>
      <c r="BA957" t="s">
        <v>203</v>
      </c>
      <c r="BB957" t="s">
        <v>171</v>
      </c>
      <c r="BC957">
        <v>979</v>
      </c>
      <c r="BD957">
        <v>979</v>
      </c>
      <c r="BE957">
        <v>0</v>
      </c>
      <c r="BF957">
        <v>1958</v>
      </c>
      <c r="BG957">
        <f>LOG(fun[[#This Row],[GrLivArea]])</f>
        <v>3.291812687467119</v>
      </c>
      <c r="BH957">
        <v>0</v>
      </c>
      <c r="BI957">
        <v>0</v>
      </c>
      <c r="BJ957">
        <f>fun[[#This Row],[BsmtFullBath]]+(0.5*fun[[#This Row],[BsmtHalfBath]])</f>
        <v>0</v>
      </c>
      <c r="BK957">
        <v>2</v>
      </c>
      <c r="BL957">
        <v>0</v>
      </c>
      <c r="BM957">
        <f>fun[[#This Row],[HalfBath]]+fun[[#This Row],[TOTBaseBath]]+fun[[#This Row],[FullBath]]</f>
        <v>2</v>
      </c>
      <c r="BN957">
        <v>4</v>
      </c>
      <c r="BO957">
        <v>2</v>
      </c>
      <c r="BP957" t="s">
        <v>124</v>
      </c>
      <c r="BQ957">
        <f>IF(fun[[#This Row],[KitchenQual]]="Ex",5,IF(fun[[#This Row],[KitchenQual]]="Gd",4,IF(fun[[#This Row],[KitchenQual]]="TA",3,IF(fun[[#This Row],[KitchenQual]]="Fa",2,0))))</f>
        <v>3</v>
      </c>
      <c r="BR957">
        <v>8</v>
      </c>
      <c r="BS957" t="s">
        <v>133</v>
      </c>
      <c r="BT957">
        <v>0</v>
      </c>
      <c r="BU957" t="s">
        <v>109</v>
      </c>
      <c r="BV957">
        <f>IF(fun[[#This Row],[FireplaceQu]]="Ex",5,IF(fun[[#This Row],[FireplaceQu]]="Gd",4,IF(fun[[#This Row],[FireplaceQu]]="TA",3,IF(fun[[#This Row],[FireplaceQu]]="Fa",2,0))))</f>
        <v>0</v>
      </c>
      <c r="BW957" t="s">
        <v>134</v>
      </c>
      <c r="BX957">
        <v>1946</v>
      </c>
      <c r="BY957" t="s">
        <v>128</v>
      </c>
      <c r="BZ957">
        <v>2</v>
      </c>
      <c r="CA957">
        <v>492</v>
      </c>
      <c r="CB957" t="s">
        <v>124</v>
      </c>
      <c r="CC957">
        <f>IF(fun[[#This Row],[GarageQual]]="Ex",5,IF(fun[[#This Row],[GarageQual]]="Gd",4,IF(fun[[#This Row],[GarageQual]]="TA",3,IF(fun[[#This Row],[GarageQual]]="Fa",2,IF(fun[[#This Row],[GarageQual]]="Po",1,0)))))</f>
        <v>3</v>
      </c>
      <c r="CD957" t="s">
        <v>124</v>
      </c>
      <c r="CE957">
        <f>IF(fun[[#This Row],[GarageCond]]="Ex",5,IF(fun[[#This Row],[GarageCond]]="Gd",4,IF(fun[[#This Row],[GarageCond]]="TA",3,IF(fun[[#This Row],[GarageCond]]="Fa",2,IF(fun[[#This Row],[GarageCond]]="Po",1,0)))))</f>
        <v>3</v>
      </c>
      <c r="CF957" t="s">
        <v>131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f>(0.5*fun[[#This Row],[WoodDeckSF]])+fun[[#This Row],[OpenPorchSF]]+(2*fun[[#This Row],[EnclosedPorch]])+(1.5*fun[[#This Row],[3SsnPorch]])+fun[[#This Row],[ScreenPorch]]</f>
        <v>0</v>
      </c>
      <c r="CM957">
        <v>0</v>
      </c>
      <c r="CN957" t="s">
        <v>109</v>
      </c>
      <c r="CO957">
        <f>IF(fun[[#This Row],[PoolQC]]="Ex",5,IF(fun[[#This Row],[PoolQC]]="Gd",4,IF(fun[[#This Row],[PoolQC]]="TA",3,IF(fun[[#This Row],[PoolQC]]="Fa",2,IF(fun[[#This Row],[PoolQC]]="Po",1,0)))))</f>
        <v>0</v>
      </c>
      <c r="CP957" t="s">
        <v>109</v>
      </c>
      <c r="CQ957" t="s">
        <v>109</v>
      </c>
      <c r="CR957">
        <v>0</v>
      </c>
      <c r="CS957">
        <v>8</v>
      </c>
      <c r="CT957">
        <v>2007</v>
      </c>
      <c r="CU957" t="s">
        <v>136</v>
      </c>
      <c r="CV957" t="s">
        <v>137</v>
      </c>
      <c r="CW957">
        <f>COUNTIF(fun[[#This Row],[Id]:[SaleCondition]],0)</f>
        <v>22</v>
      </c>
      <c r="CX957">
        <f>COUNTIF(fun[[#This Row],[Id]:[SaleCondition]],"NA")</f>
        <v>5</v>
      </c>
      <c r="CY957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957">
        <f>fun[NUM_ExCond]+fun[NUM_BsmtCond]+fun[NUM_GarCond]</f>
        <v>9</v>
      </c>
      <c r="DA9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9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</v>
      </c>
      <c r="DC957">
        <v>145000</v>
      </c>
    </row>
    <row r="958" spans="1:107" x14ac:dyDescent="0.25">
      <c r="A958">
        <v>957</v>
      </c>
      <c r="B958">
        <v>160</v>
      </c>
      <c r="C958" t="s">
        <v>168</v>
      </c>
      <c r="D958">
        <f>IF(fun[[#This Row],[MSZoning]]="RL",1,0)</f>
        <v>0</v>
      </c>
      <c r="E958">
        <f>IF(fun[[#This Row],[rl]]="RM",1,0)</f>
        <v>0</v>
      </c>
      <c r="F958">
        <f>IF(fun[[#This Row],[rm]]="RH",1,0)</f>
        <v>0</v>
      </c>
      <c r="G958">
        <f>IF(fun[[#This Row],[rh]]="C (all)",1,0)</f>
        <v>0</v>
      </c>
      <c r="H958">
        <v>24</v>
      </c>
      <c r="I958">
        <f>IF(fun[[#This Row],[LotFrontage]]="NA",0,fun[[#This Row],[LotFrontage]])</f>
        <v>24</v>
      </c>
      <c r="J958">
        <v>1300</v>
      </c>
      <c r="K958" t="s">
        <v>108</v>
      </c>
      <c r="L958" t="s">
        <v>109</v>
      </c>
      <c r="M958" t="s">
        <v>110</v>
      </c>
      <c r="N958" t="s">
        <v>111</v>
      </c>
      <c r="O958" t="s">
        <v>112</v>
      </c>
      <c r="P958" t="s">
        <v>113</v>
      </c>
      <c r="Q958" t="s">
        <v>114</v>
      </c>
      <c r="R958" t="s">
        <v>273</v>
      </c>
      <c r="S958" t="s">
        <v>116</v>
      </c>
      <c r="T958" t="s">
        <v>116</v>
      </c>
      <c r="U958" t="s">
        <v>205</v>
      </c>
      <c r="V958" t="s">
        <v>118</v>
      </c>
      <c r="W958">
        <v>6</v>
      </c>
      <c r="X958">
        <v>6</v>
      </c>
      <c r="Y958">
        <v>1980</v>
      </c>
      <c r="Z958">
        <v>1980</v>
      </c>
      <c r="AA958" t="s">
        <v>119</v>
      </c>
      <c r="AB958" t="s">
        <v>120</v>
      </c>
      <c r="AC958" t="s">
        <v>142</v>
      </c>
      <c r="AD958" t="s">
        <v>142</v>
      </c>
      <c r="AE958" t="s">
        <v>143</v>
      </c>
      <c r="AF958">
        <v>0</v>
      </c>
      <c r="AG958" t="s">
        <v>124</v>
      </c>
      <c r="AH958">
        <f>IF(fun[[#This Row],[ExterQual]]="Ex",5,IF(fun[[#This Row],[ExterQual]]="Gd",4,IF(fun[[#This Row],[ExterQual]]="TA",3,IF(fun[[#This Row],[ExterQual]]="Fa",2,1))))</f>
        <v>3</v>
      </c>
      <c r="AI958" t="s">
        <v>124</v>
      </c>
      <c r="AJ958">
        <f>IF(fun[[#This Row],[ExterCond]]="Ex",5,IF(fun[[#This Row],[ExterCond]]="Gd",4,IF(fun[[#This Row],[ExterCond]]="TA",3,IF(fun[[#This Row],[ExterCond]]="Fa",2,1))))</f>
        <v>3</v>
      </c>
      <c r="AK958" t="s">
        <v>144</v>
      </c>
      <c r="AL958" t="s">
        <v>123</v>
      </c>
      <c r="AM958">
        <f>IF(fun[[#This Row],[BsmtQual]]="Ex",5,IF(fun[[#This Row],[BsmtQual]]="Gd",4,IF(fun[[#This Row],[BsmtQual]]="TA",3,IF(fun[[#This Row],[BsmtQual]]="Fa",2,IF(fun[[#This Row],[BsmtQual]]="Po",1,0)))))</f>
        <v>4</v>
      </c>
      <c r="AN958" t="s">
        <v>124</v>
      </c>
      <c r="AO958">
        <f>IF(fun[[#This Row],[BsmtCond]]="Ex",5,IF(fun[[#This Row],[BsmtCond]]="Gd",4,IF(fun[[#This Row],[BsmtCond]]="TA",3,IF(fun[[#This Row],[BsmtCond]]="Fa",2,IF(fun[[#This Row],[BsmtCond]]="Po",1,0)))))</f>
        <v>3</v>
      </c>
      <c r="AP958" t="s">
        <v>126</v>
      </c>
      <c r="AQ958">
        <f>IF(fun[[#This Row],[BsmtExposure]]="Gd",3,IF(fun[[#This Row],[BsmtExposure]]="Av",2,IF(fun[[#This Row],[BsmtExposure]]="Mn",1,0)))</f>
        <v>0</v>
      </c>
      <c r="AR958" t="s">
        <v>145</v>
      </c>
      <c r="AS958">
        <v>285</v>
      </c>
      <c r="AT958" t="s">
        <v>128</v>
      </c>
      <c r="AU958">
        <v>0</v>
      </c>
      <c r="AV958">
        <v>276</v>
      </c>
      <c r="AW958">
        <v>561</v>
      </c>
      <c r="AX958" t="s">
        <v>129</v>
      </c>
      <c r="AY958" t="s">
        <v>124</v>
      </c>
      <c r="AZ958">
        <f>IF(fun[[#This Row],[HeatingQC]]="Ex",5,IF(fun[[#This Row],[HeatingQC]]="Gd",4,IF(fun[[#This Row],[HeatingQC]]="TA",3,IF(fun[[#This Row],[HeatingQC]]="Fa",2,IF(fun[[#This Row],[HeatingQC]]="Po",1,0)))))</f>
        <v>3</v>
      </c>
      <c r="BA958" t="s">
        <v>131</v>
      </c>
      <c r="BB958" t="s">
        <v>132</v>
      </c>
      <c r="BC958">
        <v>561</v>
      </c>
      <c r="BD958">
        <v>668</v>
      </c>
      <c r="BE958">
        <v>0</v>
      </c>
      <c r="BF958">
        <v>1229</v>
      </c>
      <c r="BG958">
        <f>LOG(fun[[#This Row],[GrLivArea]])</f>
        <v>3.0895518828864539</v>
      </c>
      <c r="BH958">
        <v>0</v>
      </c>
      <c r="BI958">
        <v>0</v>
      </c>
      <c r="BJ958">
        <f>fun[[#This Row],[BsmtFullBath]]+(0.5*fun[[#This Row],[BsmtHalfBath]])</f>
        <v>0</v>
      </c>
      <c r="BK958">
        <v>1</v>
      </c>
      <c r="BL958">
        <v>1</v>
      </c>
      <c r="BM958">
        <f>fun[[#This Row],[HalfBath]]+fun[[#This Row],[TOTBaseBath]]+fun[[#This Row],[FullBath]]</f>
        <v>2</v>
      </c>
      <c r="BN958">
        <v>2</v>
      </c>
      <c r="BO958">
        <v>1</v>
      </c>
      <c r="BP958" t="s">
        <v>124</v>
      </c>
      <c r="BQ958">
        <f>IF(fun[[#This Row],[KitchenQual]]="Ex",5,IF(fun[[#This Row],[KitchenQual]]="Gd",4,IF(fun[[#This Row],[KitchenQual]]="TA",3,IF(fun[[#This Row],[KitchenQual]]="Fa",2,0))))</f>
        <v>3</v>
      </c>
      <c r="BR958">
        <v>5</v>
      </c>
      <c r="BS958" t="s">
        <v>133</v>
      </c>
      <c r="BT958">
        <v>1</v>
      </c>
      <c r="BU958" t="s">
        <v>124</v>
      </c>
      <c r="BV958">
        <f>IF(fun[[#This Row],[FireplaceQu]]="Ex",5,IF(fun[[#This Row],[FireplaceQu]]="Gd",4,IF(fun[[#This Row],[FireplaceQu]]="TA",3,IF(fun[[#This Row],[FireplaceQu]]="Fa",2,0))))</f>
        <v>3</v>
      </c>
      <c r="BW958" t="s">
        <v>134</v>
      </c>
      <c r="BX958">
        <v>1980</v>
      </c>
      <c r="BY958" t="s">
        <v>183</v>
      </c>
      <c r="BZ958">
        <v>2</v>
      </c>
      <c r="CA958">
        <v>462</v>
      </c>
      <c r="CB958" t="s">
        <v>124</v>
      </c>
      <c r="CC958">
        <f>IF(fun[[#This Row],[GarageQual]]="Ex",5,IF(fun[[#This Row],[GarageQual]]="Gd",4,IF(fun[[#This Row],[GarageQual]]="TA",3,IF(fun[[#This Row],[GarageQual]]="Fa",2,IF(fun[[#This Row],[GarageQual]]="Po",1,0)))))</f>
        <v>3</v>
      </c>
      <c r="CD958" t="s">
        <v>124</v>
      </c>
      <c r="CE958">
        <f>IF(fun[[#This Row],[GarageCond]]="Ex",5,IF(fun[[#This Row],[GarageCond]]="Gd",4,IF(fun[[#This Row],[GarageCond]]="TA",3,IF(fun[[#This Row],[GarageCond]]="Fa",2,IF(fun[[#This Row],[GarageCond]]="Po",1,0)))))</f>
        <v>3</v>
      </c>
      <c r="CF958" t="s">
        <v>131</v>
      </c>
      <c r="CG958">
        <v>150</v>
      </c>
      <c r="CH958">
        <v>0</v>
      </c>
      <c r="CI958">
        <v>0</v>
      </c>
      <c r="CJ958">
        <v>0</v>
      </c>
      <c r="CK958">
        <v>0</v>
      </c>
      <c r="CL958">
        <f>(0.5*fun[[#This Row],[WoodDeckSF]])+fun[[#This Row],[OpenPorchSF]]+(2*fun[[#This Row],[EnclosedPorch]])+(1.5*fun[[#This Row],[3SsnPorch]])+fun[[#This Row],[ScreenPorch]]</f>
        <v>75</v>
      </c>
      <c r="CM958">
        <v>0</v>
      </c>
      <c r="CN958" t="s">
        <v>109</v>
      </c>
      <c r="CO958">
        <f>IF(fun[[#This Row],[PoolQC]]="Ex",5,IF(fun[[#This Row],[PoolQC]]="Gd",4,IF(fun[[#This Row],[PoolQC]]="TA",3,IF(fun[[#This Row],[PoolQC]]="Fa",2,IF(fun[[#This Row],[PoolQC]]="Po",1,0)))))</f>
        <v>0</v>
      </c>
      <c r="CP958" t="s">
        <v>191</v>
      </c>
      <c r="CQ958" t="s">
        <v>109</v>
      </c>
      <c r="CR958">
        <v>0</v>
      </c>
      <c r="CS958">
        <v>5</v>
      </c>
      <c r="CT958">
        <v>2009</v>
      </c>
      <c r="CU958" t="s">
        <v>136</v>
      </c>
      <c r="CV958" t="s">
        <v>137</v>
      </c>
      <c r="CW958">
        <f>COUNTIF(fun[[#This Row],[Id]:[SaleCondition]],0)</f>
        <v>18</v>
      </c>
      <c r="CX958">
        <f>COUNTIF(fun[[#This Row],[Id]:[SaleCondition]],"NA")</f>
        <v>3</v>
      </c>
      <c r="CY958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958">
        <f>fun[NUM_ExCond]+fun[NUM_BsmtCond]+fun[NUM_GarCond]</f>
        <v>9</v>
      </c>
      <c r="DA9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9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958">
        <v>124000</v>
      </c>
    </row>
    <row r="959" spans="1:107" x14ac:dyDescent="0.25">
      <c r="A959">
        <v>958</v>
      </c>
      <c r="B959">
        <v>20</v>
      </c>
      <c r="C959" t="s">
        <v>107</v>
      </c>
      <c r="D959">
        <f>IF(fun[[#This Row],[MSZoning]]="RL",1,0)</f>
        <v>1</v>
      </c>
      <c r="E959">
        <f>IF(fun[[#This Row],[rl]]="RM",1,0)</f>
        <v>0</v>
      </c>
      <c r="F959">
        <f>IF(fun[[#This Row],[rm]]="RH",1,0)</f>
        <v>0</v>
      </c>
      <c r="G959">
        <f>IF(fun[[#This Row],[rh]]="C (all)",1,0)</f>
        <v>0</v>
      </c>
      <c r="H959">
        <v>70</v>
      </c>
      <c r="I959">
        <f>IF(fun[[#This Row],[LotFrontage]]="NA",0,fun[[#This Row],[LotFrontage]])</f>
        <v>70</v>
      </c>
      <c r="J959">
        <v>7420</v>
      </c>
      <c r="K959" t="s">
        <v>108</v>
      </c>
      <c r="L959" t="s">
        <v>109</v>
      </c>
      <c r="M959" t="s">
        <v>110</v>
      </c>
      <c r="N959" t="s">
        <v>111</v>
      </c>
      <c r="O959" t="s">
        <v>112</v>
      </c>
      <c r="P959" t="s">
        <v>113</v>
      </c>
      <c r="Q959" t="s">
        <v>114</v>
      </c>
      <c r="R959" t="s">
        <v>177</v>
      </c>
      <c r="S959" t="s">
        <v>116</v>
      </c>
      <c r="T959" t="s">
        <v>116</v>
      </c>
      <c r="U959" t="s">
        <v>117</v>
      </c>
      <c r="V959" t="s">
        <v>141</v>
      </c>
      <c r="W959">
        <v>5</v>
      </c>
      <c r="X959">
        <v>5</v>
      </c>
      <c r="Y959">
        <v>1962</v>
      </c>
      <c r="Z959">
        <v>1962</v>
      </c>
      <c r="AA959" t="s">
        <v>178</v>
      </c>
      <c r="AB959" t="s">
        <v>120</v>
      </c>
      <c r="AC959" t="s">
        <v>142</v>
      </c>
      <c r="AD959" t="s">
        <v>142</v>
      </c>
      <c r="AE959" t="s">
        <v>143</v>
      </c>
      <c r="AF959">
        <v>0</v>
      </c>
      <c r="AG959" t="s">
        <v>124</v>
      </c>
      <c r="AH959">
        <f>IF(fun[[#This Row],[ExterQual]]="Ex",5,IF(fun[[#This Row],[ExterQual]]="Gd",4,IF(fun[[#This Row],[ExterQual]]="TA",3,IF(fun[[#This Row],[ExterQual]]="Fa",2,1))))</f>
        <v>3</v>
      </c>
      <c r="AI959" t="s">
        <v>124</v>
      </c>
      <c r="AJ959">
        <f>IF(fun[[#This Row],[ExterCond]]="Ex",5,IF(fun[[#This Row],[ExterCond]]="Gd",4,IF(fun[[#This Row],[ExterCond]]="TA",3,IF(fun[[#This Row],[ExterCond]]="Fa",2,1))))</f>
        <v>3</v>
      </c>
      <c r="AK959" t="s">
        <v>144</v>
      </c>
      <c r="AL959" t="s">
        <v>124</v>
      </c>
      <c r="AM959">
        <f>IF(fun[[#This Row],[BsmtQual]]="Ex",5,IF(fun[[#This Row],[BsmtQual]]="Gd",4,IF(fun[[#This Row],[BsmtQual]]="TA",3,IF(fun[[#This Row],[BsmtQual]]="Fa",2,IF(fun[[#This Row],[BsmtQual]]="Po",1,0)))))</f>
        <v>3</v>
      </c>
      <c r="AN959" t="s">
        <v>124</v>
      </c>
      <c r="AO959">
        <f>IF(fun[[#This Row],[BsmtCond]]="Ex",5,IF(fun[[#This Row],[BsmtCond]]="Gd",4,IF(fun[[#This Row],[BsmtCond]]="TA",3,IF(fun[[#This Row],[BsmtCond]]="Fa",2,IF(fun[[#This Row],[BsmtCond]]="Po",1,0)))))</f>
        <v>3</v>
      </c>
      <c r="AP959" t="s">
        <v>126</v>
      </c>
      <c r="AQ959">
        <f>IF(fun[[#This Row],[BsmtExposure]]="Gd",3,IF(fun[[#This Row],[BsmtExposure]]="Av",2,IF(fun[[#This Row],[BsmtExposure]]="Mn",1,0)))</f>
        <v>0</v>
      </c>
      <c r="AR959" t="s">
        <v>179</v>
      </c>
      <c r="AS959">
        <v>417</v>
      </c>
      <c r="AT959" t="s">
        <v>128</v>
      </c>
      <c r="AU959">
        <v>0</v>
      </c>
      <c r="AV959">
        <v>640</v>
      </c>
      <c r="AW959">
        <v>1057</v>
      </c>
      <c r="AX959" t="s">
        <v>129</v>
      </c>
      <c r="AY959" t="s">
        <v>124</v>
      </c>
      <c r="AZ959">
        <f>IF(fun[[#This Row],[HeatingQC]]="Ex",5,IF(fun[[#This Row],[HeatingQC]]="Gd",4,IF(fun[[#This Row],[HeatingQC]]="TA",3,IF(fun[[#This Row],[HeatingQC]]="Fa",2,IF(fun[[#This Row],[HeatingQC]]="Po",1,0)))))</f>
        <v>3</v>
      </c>
      <c r="BA959" t="s">
        <v>131</v>
      </c>
      <c r="BB959" t="s">
        <v>132</v>
      </c>
      <c r="BC959">
        <v>1057</v>
      </c>
      <c r="BD959">
        <v>0</v>
      </c>
      <c r="BE959">
        <v>0</v>
      </c>
      <c r="BF959">
        <v>1057</v>
      </c>
      <c r="BG959">
        <f>LOG(fun[[#This Row],[GrLivArea]])</f>
        <v>3.0240749873074262</v>
      </c>
      <c r="BH959">
        <v>0</v>
      </c>
      <c r="BI959">
        <v>0</v>
      </c>
      <c r="BJ959">
        <f>fun[[#This Row],[BsmtFullBath]]+(0.5*fun[[#This Row],[BsmtHalfBath]])</f>
        <v>0</v>
      </c>
      <c r="BK959">
        <v>1</v>
      </c>
      <c r="BL959">
        <v>0</v>
      </c>
      <c r="BM959">
        <f>fun[[#This Row],[HalfBath]]+fun[[#This Row],[TOTBaseBath]]+fun[[#This Row],[FullBath]]</f>
        <v>1</v>
      </c>
      <c r="BN959">
        <v>3</v>
      </c>
      <c r="BO959">
        <v>1</v>
      </c>
      <c r="BP959" t="s">
        <v>124</v>
      </c>
      <c r="BQ959">
        <f>IF(fun[[#This Row],[KitchenQual]]="Ex",5,IF(fun[[#This Row],[KitchenQual]]="Gd",4,IF(fun[[#This Row],[KitchenQual]]="TA",3,IF(fun[[#This Row],[KitchenQual]]="Fa",2,0))))</f>
        <v>3</v>
      </c>
      <c r="BR959">
        <v>6</v>
      </c>
      <c r="BS959" t="s">
        <v>133</v>
      </c>
      <c r="BT959">
        <v>0</v>
      </c>
      <c r="BU959" t="s">
        <v>109</v>
      </c>
      <c r="BV959">
        <f>IF(fun[[#This Row],[FireplaceQu]]="Ex",5,IF(fun[[#This Row],[FireplaceQu]]="Gd",4,IF(fun[[#This Row],[FireplaceQu]]="TA",3,IF(fun[[#This Row],[FireplaceQu]]="Fa",2,0))))</f>
        <v>0</v>
      </c>
      <c r="BW959" t="s">
        <v>153</v>
      </c>
      <c r="BX959">
        <v>1977</v>
      </c>
      <c r="BY959" t="s">
        <v>183</v>
      </c>
      <c r="BZ959">
        <v>2</v>
      </c>
      <c r="CA959">
        <v>576</v>
      </c>
      <c r="CB959" t="s">
        <v>124</v>
      </c>
      <c r="CC959">
        <f>IF(fun[[#This Row],[GarageQual]]="Ex",5,IF(fun[[#This Row],[GarageQual]]="Gd",4,IF(fun[[#This Row],[GarageQual]]="TA",3,IF(fun[[#This Row],[GarageQual]]="Fa",2,IF(fun[[#This Row],[GarageQual]]="Po",1,0)))))</f>
        <v>3</v>
      </c>
      <c r="CD959" t="s">
        <v>124</v>
      </c>
      <c r="CE959">
        <f>IF(fun[[#This Row],[GarageCond]]="Ex",5,IF(fun[[#This Row],[GarageCond]]="Gd",4,IF(fun[[#This Row],[GarageCond]]="TA",3,IF(fun[[#This Row],[GarageCond]]="Fa",2,IF(fun[[#This Row],[GarageCond]]="Po",1,0)))))</f>
        <v>3</v>
      </c>
      <c r="CF959" t="s">
        <v>131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f>(0.5*fun[[#This Row],[WoodDeckSF]])+fun[[#This Row],[OpenPorchSF]]+(2*fun[[#This Row],[EnclosedPorch]])+(1.5*fun[[#This Row],[3SsnPorch]])+fun[[#This Row],[ScreenPorch]]</f>
        <v>0</v>
      </c>
      <c r="CM959">
        <v>0</v>
      </c>
      <c r="CN959" t="s">
        <v>109</v>
      </c>
      <c r="CO959">
        <f>IF(fun[[#This Row],[PoolQC]]="Ex",5,IF(fun[[#This Row],[PoolQC]]="Gd",4,IF(fun[[#This Row],[PoolQC]]="TA",3,IF(fun[[#This Row],[PoolQC]]="Fa",2,IF(fun[[#This Row],[PoolQC]]="Po",1,0)))))</f>
        <v>0</v>
      </c>
      <c r="CP959" t="s">
        <v>109</v>
      </c>
      <c r="CQ959" t="s">
        <v>109</v>
      </c>
      <c r="CR959">
        <v>0</v>
      </c>
      <c r="CS959">
        <v>4</v>
      </c>
      <c r="CT959">
        <v>2007</v>
      </c>
      <c r="CU959" t="s">
        <v>136</v>
      </c>
      <c r="CV959" t="s">
        <v>137</v>
      </c>
      <c r="CW959">
        <f>COUNTIF(fun[[#This Row],[Id]:[SaleCondition]],0)</f>
        <v>23</v>
      </c>
      <c r="CX959">
        <f>COUNTIF(fun[[#This Row],[Id]:[SaleCondition]],"NA")</f>
        <v>5</v>
      </c>
      <c r="CY959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59">
        <f>fun[NUM_ExCond]+fun[NUM_BsmtCond]+fun[NUM_GarCond]</f>
        <v>9</v>
      </c>
      <c r="DA9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9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959">
        <v>132000</v>
      </c>
    </row>
    <row r="960" spans="1:107" x14ac:dyDescent="0.25">
      <c r="A960">
        <v>959</v>
      </c>
      <c r="B960">
        <v>20</v>
      </c>
      <c r="C960" t="s">
        <v>107</v>
      </c>
      <c r="D960">
        <f>IF(fun[[#This Row],[MSZoning]]="RL",1,0)</f>
        <v>1</v>
      </c>
      <c r="E960">
        <f>IF(fun[[#This Row],[rl]]="RM",1,0)</f>
        <v>0</v>
      </c>
      <c r="F960">
        <f>IF(fun[[#This Row],[rm]]="RH",1,0)</f>
        <v>0</v>
      </c>
      <c r="G960">
        <f>IF(fun[[#This Row],[rh]]="C (all)",1,0)</f>
        <v>0</v>
      </c>
      <c r="H960">
        <v>65</v>
      </c>
      <c r="I960">
        <f>IF(fun[[#This Row],[LotFrontage]]="NA",0,fun[[#This Row],[LotFrontage]])</f>
        <v>65</v>
      </c>
      <c r="J960">
        <v>8450</v>
      </c>
      <c r="K960" t="s">
        <v>108</v>
      </c>
      <c r="L960" t="s">
        <v>109</v>
      </c>
      <c r="M960" t="s">
        <v>110</v>
      </c>
      <c r="N960" t="s">
        <v>111</v>
      </c>
      <c r="O960" t="s">
        <v>112</v>
      </c>
      <c r="P960" t="s">
        <v>113</v>
      </c>
      <c r="Q960" t="s">
        <v>114</v>
      </c>
      <c r="R960" t="s">
        <v>115</v>
      </c>
      <c r="S960" t="s">
        <v>116</v>
      </c>
      <c r="T960" t="s">
        <v>116</v>
      </c>
      <c r="U960" t="s">
        <v>117</v>
      </c>
      <c r="V960" t="s">
        <v>141</v>
      </c>
      <c r="W960">
        <v>7</v>
      </c>
      <c r="X960">
        <v>5</v>
      </c>
      <c r="Y960">
        <v>2003</v>
      </c>
      <c r="Z960">
        <v>2003</v>
      </c>
      <c r="AA960" t="s">
        <v>119</v>
      </c>
      <c r="AB960" t="s">
        <v>120</v>
      </c>
      <c r="AC960" t="s">
        <v>121</v>
      </c>
      <c r="AD960" t="s">
        <v>121</v>
      </c>
      <c r="AE960" t="s">
        <v>143</v>
      </c>
      <c r="AF960">
        <v>0</v>
      </c>
      <c r="AG960" t="s">
        <v>123</v>
      </c>
      <c r="AH960">
        <f>IF(fun[[#This Row],[ExterQual]]="Ex",5,IF(fun[[#This Row],[ExterQual]]="Gd",4,IF(fun[[#This Row],[ExterQual]]="TA",3,IF(fun[[#This Row],[ExterQual]]="Fa",2,1))))</f>
        <v>4</v>
      </c>
      <c r="AI960" t="s">
        <v>124</v>
      </c>
      <c r="AJ960">
        <f>IF(fun[[#This Row],[ExterCond]]="Ex",5,IF(fun[[#This Row],[ExterCond]]="Gd",4,IF(fun[[#This Row],[ExterCond]]="TA",3,IF(fun[[#This Row],[ExterCond]]="Fa",2,1))))</f>
        <v>3</v>
      </c>
      <c r="AK960" t="s">
        <v>125</v>
      </c>
      <c r="AL960" t="s">
        <v>123</v>
      </c>
      <c r="AM960">
        <f>IF(fun[[#This Row],[BsmtQual]]="Ex",5,IF(fun[[#This Row],[BsmtQual]]="Gd",4,IF(fun[[#This Row],[BsmtQual]]="TA",3,IF(fun[[#This Row],[BsmtQual]]="Fa",2,IF(fun[[#This Row],[BsmtQual]]="Po",1,0)))))</f>
        <v>4</v>
      </c>
      <c r="AN960" t="s">
        <v>124</v>
      </c>
      <c r="AO960">
        <f>IF(fun[[#This Row],[BsmtCond]]="Ex",5,IF(fun[[#This Row],[BsmtCond]]="Gd",4,IF(fun[[#This Row],[BsmtCond]]="TA",3,IF(fun[[#This Row],[BsmtCond]]="Fa",2,IF(fun[[#This Row],[BsmtCond]]="Po",1,0)))))</f>
        <v>3</v>
      </c>
      <c r="AP960" t="s">
        <v>147</v>
      </c>
      <c r="AQ960">
        <f>IF(fun[[#This Row],[BsmtExposure]]="Gd",3,IF(fun[[#This Row],[BsmtExposure]]="Av",2,IF(fun[[#This Row],[BsmtExposure]]="Mn",1,0)))</f>
        <v>1</v>
      </c>
      <c r="AR960" t="s">
        <v>127</v>
      </c>
      <c r="AS960">
        <v>699</v>
      </c>
      <c r="AT960" t="s">
        <v>128</v>
      </c>
      <c r="AU960">
        <v>0</v>
      </c>
      <c r="AV960">
        <v>638</v>
      </c>
      <c r="AW960">
        <v>1337</v>
      </c>
      <c r="AX960" t="s">
        <v>129</v>
      </c>
      <c r="AY960" t="s">
        <v>130</v>
      </c>
      <c r="AZ960">
        <f>IF(fun[[#This Row],[HeatingQC]]="Ex",5,IF(fun[[#This Row],[HeatingQC]]="Gd",4,IF(fun[[#This Row],[HeatingQC]]="TA",3,IF(fun[[#This Row],[HeatingQC]]="Fa",2,IF(fun[[#This Row],[HeatingQC]]="Po",1,0)))))</f>
        <v>5</v>
      </c>
      <c r="BA960" t="s">
        <v>131</v>
      </c>
      <c r="BB960" t="s">
        <v>132</v>
      </c>
      <c r="BC960">
        <v>1337</v>
      </c>
      <c r="BD960">
        <v>0</v>
      </c>
      <c r="BE960">
        <v>0</v>
      </c>
      <c r="BF960">
        <v>1337</v>
      </c>
      <c r="BG960">
        <f>LOG(fun[[#This Row],[GrLivArea]])</f>
        <v>3.1261314072619846</v>
      </c>
      <c r="BH960">
        <v>1</v>
      </c>
      <c r="BI960">
        <v>0</v>
      </c>
      <c r="BJ960">
        <f>fun[[#This Row],[BsmtFullBath]]+(0.5*fun[[#This Row],[BsmtHalfBath]])</f>
        <v>1</v>
      </c>
      <c r="BK960">
        <v>2</v>
      </c>
      <c r="BL960">
        <v>0</v>
      </c>
      <c r="BM960">
        <f>fun[[#This Row],[HalfBath]]+fun[[#This Row],[TOTBaseBath]]+fun[[#This Row],[FullBath]]</f>
        <v>3</v>
      </c>
      <c r="BN960">
        <v>3</v>
      </c>
      <c r="BO960">
        <v>1</v>
      </c>
      <c r="BP960" t="s">
        <v>123</v>
      </c>
      <c r="BQ960">
        <f>IF(fun[[#This Row],[KitchenQual]]="Ex",5,IF(fun[[#This Row],[KitchenQual]]="Gd",4,IF(fun[[#This Row],[KitchenQual]]="TA",3,IF(fun[[#This Row],[KitchenQual]]="Fa",2,0))))</f>
        <v>4</v>
      </c>
      <c r="BR960">
        <v>6</v>
      </c>
      <c r="BS960" t="s">
        <v>133</v>
      </c>
      <c r="BT960">
        <v>0</v>
      </c>
      <c r="BU960" t="s">
        <v>109</v>
      </c>
      <c r="BV960">
        <f>IF(fun[[#This Row],[FireplaceQu]]="Ex",5,IF(fun[[#This Row],[FireplaceQu]]="Gd",4,IF(fun[[#This Row],[FireplaceQu]]="TA",3,IF(fun[[#This Row],[FireplaceQu]]="Fa",2,0))))</f>
        <v>0</v>
      </c>
      <c r="BW960" t="s">
        <v>134</v>
      </c>
      <c r="BX960">
        <v>2003</v>
      </c>
      <c r="BY960" t="s">
        <v>135</v>
      </c>
      <c r="BZ960">
        <v>2</v>
      </c>
      <c r="CA960">
        <v>531</v>
      </c>
      <c r="CB960" t="s">
        <v>124</v>
      </c>
      <c r="CC960">
        <f>IF(fun[[#This Row],[GarageQual]]="Ex",5,IF(fun[[#This Row],[GarageQual]]="Gd",4,IF(fun[[#This Row],[GarageQual]]="TA",3,IF(fun[[#This Row],[GarageQual]]="Fa",2,IF(fun[[#This Row],[GarageQual]]="Po",1,0)))))</f>
        <v>3</v>
      </c>
      <c r="CD960" t="s">
        <v>124</v>
      </c>
      <c r="CE960">
        <f>IF(fun[[#This Row],[GarageCond]]="Ex",5,IF(fun[[#This Row],[GarageCond]]="Gd",4,IF(fun[[#This Row],[GarageCond]]="TA",3,IF(fun[[#This Row],[GarageCond]]="Fa",2,IF(fun[[#This Row],[GarageCond]]="Po",1,0)))))</f>
        <v>3</v>
      </c>
      <c r="CF960" t="s">
        <v>131</v>
      </c>
      <c r="CG960">
        <v>0</v>
      </c>
      <c r="CH960">
        <v>39</v>
      </c>
      <c r="CI960">
        <v>0</v>
      </c>
      <c r="CJ960">
        <v>0</v>
      </c>
      <c r="CK960">
        <v>0</v>
      </c>
      <c r="CL960">
        <f>(0.5*fun[[#This Row],[WoodDeckSF]])+fun[[#This Row],[OpenPorchSF]]+(2*fun[[#This Row],[EnclosedPorch]])+(1.5*fun[[#This Row],[3SsnPorch]])+fun[[#This Row],[ScreenPorch]]</f>
        <v>39</v>
      </c>
      <c r="CM960">
        <v>0</v>
      </c>
      <c r="CN960" t="s">
        <v>109</v>
      </c>
      <c r="CO960">
        <f>IF(fun[[#This Row],[PoolQC]]="Ex",5,IF(fun[[#This Row],[PoolQC]]="Gd",4,IF(fun[[#This Row],[PoolQC]]="TA",3,IF(fun[[#This Row],[PoolQC]]="Fa",2,IF(fun[[#This Row],[PoolQC]]="Po",1,0)))))</f>
        <v>0</v>
      </c>
      <c r="CP960" t="s">
        <v>109</v>
      </c>
      <c r="CQ960" t="s">
        <v>109</v>
      </c>
      <c r="CR960">
        <v>0</v>
      </c>
      <c r="CS960">
        <v>10</v>
      </c>
      <c r="CT960">
        <v>2007</v>
      </c>
      <c r="CU960" t="s">
        <v>136</v>
      </c>
      <c r="CV960" t="s">
        <v>137</v>
      </c>
      <c r="CW960">
        <f>COUNTIF(fun[[#This Row],[Id]:[SaleCondition]],0)</f>
        <v>18</v>
      </c>
      <c r="CX960">
        <f>COUNTIF(fun[[#This Row],[Id]:[SaleCondition]],"NA")</f>
        <v>5</v>
      </c>
      <c r="CY96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60">
        <f>fun[NUM_ExCond]+fun[NUM_BsmtCond]+fun[NUM_GarCond]</f>
        <v>9</v>
      </c>
      <c r="DA9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9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960">
        <v>185000</v>
      </c>
    </row>
    <row r="961" spans="1:107" x14ac:dyDescent="0.25">
      <c r="A961">
        <v>960</v>
      </c>
      <c r="B961">
        <v>160</v>
      </c>
      <c r="C961" t="s">
        <v>218</v>
      </c>
      <c r="D961">
        <f>IF(fun[[#This Row],[MSZoning]]="RL",1,0)</f>
        <v>0</v>
      </c>
      <c r="E961">
        <f>IF(fun[[#This Row],[rl]]="RM",1,0)</f>
        <v>0</v>
      </c>
      <c r="F961">
        <f>IF(fun[[#This Row],[rm]]="RH",1,0)</f>
        <v>0</v>
      </c>
      <c r="G961">
        <f>IF(fun[[#This Row],[rh]]="C (all)",1,0)</f>
        <v>0</v>
      </c>
      <c r="H961">
        <v>24</v>
      </c>
      <c r="I961">
        <f>IF(fun[[#This Row],[LotFrontage]]="NA",0,fun[[#This Row],[LotFrontage]])</f>
        <v>24</v>
      </c>
      <c r="J961">
        <v>2572</v>
      </c>
      <c r="K961" t="s">
        <v>108</v>
      </c>
      <c r="L961" t="s">
        <v>109</v>
      </c>
      <c r="M961" t="s">
        <v>110</v>
      </c>
      <c r="N961" t="s">
        <v>111</v>
      </c>
      <c r="O961" t="s">
        <v>112</v>
      </c>
      <c r="P961" t="s">
        <v>138</v>
      </c>
      <c r="Q961" t="s">
        <v>114</v>
      </c>
      <c r="R961" t="s">
        <v>162</v>
      </c>
      <c r="S961" t="s">
        <v>116</v>
      </c>
      <c r="T961" t="s">
        <v>116</v>
      </c>
      <c r="U961" t="s">
        <v>224</v>
      </c>
      <c r="V961" t="s">
        <v>118</v>
      </c>
      <c r="W961">
        <v>7</v>
      </c>
      <c r="X961">
        <v>5</v>
      </c>
      <c r="Y961">
        <v>1999</v>
      </c>
      <c r="Z961">
        <v>1999</v>
      </c>
      <c r="AA961" t="s">
        <v>178</v>
      </c>
      <c r="AB961" t="s">
        <v>120</v>
      </c>
      <c r="AC961" t="s">
        <v>142</v>
      </c>
      <c r="AD961" t="s">
        <v>142</v>
      </c>
      <c r="AE961" t="s">
        <v>143</v>
      </c>
      <c r="AF961">
        <v>0</v>
      </c>
      <c r="AG961" t="s">
        <v>123</v>
      </c>
      <c r="AH961">
        <f>IF(fun[[#This Row],[ExterQual]]="Ex",5,IF(fun[[#This Row],[ExterQual]]="Gd",4,IF(fun[[#This Row],[ExterQual]]="TA",3,IF(fun[[#This Row],[ExterQual]]="Fa",2,1))))</f>
        <v>4</v>
      </c>
      <c r="AI961" t="s">
        <v>124</v>
      </c>
      <c r="AJ961">
        <f>IF(fun[[#This Row],[ExterCond]]="Ex",5,IF(fun[[#This Row],[ExterCond]]="Gd",4,IF(fun[[#This Row],[ExterCond]]="TA",3,IF(fun[[#This Row],[ExterCond]]="Fa",2,1))))</f>
        <v>3</v>
      </c>
      <c r="AK961" t="s">
        <v>125</v>
      </c>
      <c r="AL961" t="s">
        <v>123</v>
      </c>
      <c r="AM961">
        <f>IF(fun[[#This Row],[BsmtQual]]="Ex",5,IF(fun[[#This Row],[BsmtQual]]="Gd",4,IF(fun[[#This Row],[BsmtQual]]="TA",3,IF(fun[[#This Row],[BsmtQual]]="Fa",2,IF(fun[[#This Row],[BsmtQual]]="Po",1,0)))))</f>
        <v>4</v>
      </c>
      <c r="AN961" t="s">
        <v>124</v>
      </c>
      <c r="AO961">
        <f>IF(fun[[#This Row],[BsmtCond]]="Ex",5,IF(fun[[#This Row],[BsmtCond]]="Gd",4,IF(fun[[#This Row],[BsmtCond]]="TA",3,IF(fun[[#This Row],[BsmtCond]]="Fa",2,IF(fun[[#This Row],[BsmtCond]]="Po",1,0)))))</f>
        <v>3</v>
      </c>
      <c r="AP961" t="s">
        <v>126</v>
      </c>
      <c r="AQ961">
        <f>IF(fun[[#This Row],[BsmtExposure]]="Gd",3,IF(fun[[#This Row],[BsmtExposure]]="Av",2,IF(fun[[#This Row],[BsmtExposure]]="Mn",1,0)))</f>
        <v>0</v>
      </c>
      <c r="AR961" t="s">
        <v>145</v>
      </c>
      <c r="AS961">
        <v>604</v>
      </c>
      <c r="AT961" t="s">
        <v>128</v>
      </c>
      <c r="AU961">
        <v>0</v>
      </c>
      <c r="AV961">
        <v>92</v>
      </c>
      <c r="AW961">
        <v>696</v>
      </c>
      <c r="AX961" t="s">
        <v>129</v>
      </c>
      <c r="AY961" t="s">
        <v>130</v>
      </c>
      <c r="AZ961">
        <f>IF(fun[[#This Row],[HeatingQC]]="Ex",5,IF(fun[[#This Row],[HeatingQC]]="Gd",4,IF(fun[[#This Row],[HeatingQC]]="TA",3,IF(fun[[#This Row],[HeatingQC]]="Fa",2,IF(fun[[#This Row],[HeatingQC]]="Po",1,0)))))</f>
        <v>5</v>
      </c>
      <c r="BA961" t="s">
        <v>131</v>
      </c>
      <c r="BB961" t="s">
        <v>132</v>
      </c>
      <c r="BC961">
        <v>696</v>
      </c>
      <c r="BD961">
        <v>720</v>
      </c>
      <c r="BE961">
        <v>0</v>
      </c>
      <c r="BF961">
        <v>1416</v>
      </c>
      <c r="BG961">
        <f>LOG(fun[[#This Row],[GrLivArea]])</f>
        <v>3.1510632533537501</v>
      </c>
      <c r="BH961">
        <v>1</v>
      </c>
      <c r="BI961">
        <v>0</v>
      </c>
      <c r="BJ961">
        <f>fun[[#This Row],[BsmtFullBath]]+(0.5*fun[[#This Row],[BsmtHalfBath]])</f>
        <v>1</v>
      </c>
      <c r="BK961">
        <v>2</v>
      </c>
      <c r="BL961">
        <v>1</v>
      </c>
      <c r="BM961">
        <f>fun[[#This Row],[HalfBath]]+fun[[#This Row],[TOTBaseBath]]+fun[[#This Row],[FullBath]]</f>
        <v>4</v>
      </c>
      <c r="BN961">
        <v>3</v>
      </c>
      <c r="BO961">
        <v>1</v>
      </c>
      <c r="BP961" t="s">
        <v>123</v>
      </c>
      <c r="BQ961">
        <f>IF(fun[[#This Row],[KitchenQual]]="Ex",5,IF(fun[[#This Row],[KitchenQual]]="Gd",4,IF(fun[[#This Row],[KitchenQual]]="TA",3,IF(fun[[#This Row],[KitchenQual]]="Fa",2,0))))</f>
        <v>4</v>
      </c>
      <c r="BR961">
        <v>6</v>
      </c>
      <c r="BS961" t="s">
        <v>133</v>
      </c>
      <c r="BT961">
        <v>0</v>
      </c>
      <c r="BU961" t="s">
        <v>109</v>
      </c>
      <c r="BV961">
        <f>IF(fun[[#This Row],[FireplaceQu]]="Ex",5,IF(fun[[#This Row],[FireplaceQu]]="Gd",4,IF(fun[[#This Row],[FireplaceQu]]="TA",3,IF(fun[[#This Row],[FireplaceQu]]="Fa",2,0))))</f>
        <v>0</v>
      </c>
      <c r="BW961" t="s">
        <v>153</v>
      </c>
      <c r="BX961">
        <v>1999</v>
      </c>
      <c r="BY961" t="s">
        <v>128</v>
      </c>
      <c r="BZ961">
        <v>2</v>
      </c>
      <c r="CA961">
        <v>484</v>
      </c>
      <c r="CB961" t="s">
        <v>124</v>
      </c>
      <c r="CC961">
        <f>IF(fun[[#This Row],[GarageQual]]="Ex",5,IF(fun[[#This Row],[GarageQual]]="Gd",4,IF(fun[[#This Row],[GarageQual]]="TA",3,IF(fun[[#This Row],[GarageQual]]="Fa",2,IF(fun[[#This Row],[GarageQual]]="Po",1,0)))))</f>
        <v>3</v>
      </c>
      <c r="CD961" t="s">
        <v>124</v>
      </c>
      <c r="CE961">
        <f>IF(fun[[#This Row],[GarageCond]]="Ex",5,IF(fun[[#This Row],[GarageCond]]="Gd",4,IF(fun[[#This Row],[GarageCond]]="TA",3,IF(fun[[#This Row],[GarageCond]]="Fa",2,IF(fun[[#This Row],[GarageCond]]="Po",1,0)))))</f>
        <v>3</v>
      </c>
      <c r="CF961" t="s">
        <v>131</v>
      </c>
      <c r="CG961">
        <v>0</v>
      </c>
      <c r="CH961">
        <v>44</v>
      </c>
      <c r="CI961">
        <v>0</v>
      </c>
      <c r="CJ961">
        <v>0</v>
      </c>
      <c r="CK961">
        <v>0</v>
      </c>
      <c r="CL961">
        <f>(0.5*fun[[#This Row],[WoodDeckSF]])+fun[[#This Row],[OpenPorchSF]]+(2*fun[[#This Row],[EnclosedPorch]])+(1.5*fun[[#This Row],[3SsnPorch]])+fun[[#This Row],[ScreenPorch]]</f>
        <v>44</v>
      </c>
      <c r="CM961">
        <v>0</v>
      </c>
      <c r="CN961" t="s">
        <v>109</v>
      </c>
      <c r="CO961">
        <f>IF(fun[[#This Row],[PoolQC]]="Ex",5,IF(fun[[#This Row],[PoolQC]]="Gd",4,IF(fun[[#This Row],[PoolQC]]="TA",3,IF(fun[[#This Row],[PoolQC]]="Fa",2,IF(fun[[#This Row],[PoolQC]]="Po",1,0)))))</f>
        <v>0</v>
      </c>
      <c r="CP961" t="s">
        <v>109</v>
      </c>
      <c r="CQ961" t="s">
        <v>109</v>
      </c>
      <c r="CR961">
        <v>0</v>
      </c>
      <c r="CS961">
        <v>5</v>
      </c>
      <c r="CT961">
        <v>2010</v>
      </c>
      <c r="CU961" t="s">
        <v>136</v>
      </c>
      <c r="CV961" t="s">
        <v>137</v>
      </c>
      <c r="CW961">
        <f>COUNTIF(fun[[#This Row],[Id]:[SaleCondition]],0)</f>
        <v>18</v>
      </c>
      <c r="CX961">
        <f>COUNTIF(fun[[#This Row],[Id]:[SaleCondition]],"NA")</f>
        <v>5</v>
      </c>
      <c r="CY96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61">
        <f>fun[NUM_ExCond]+fun[NUM_BsmtCond]+fun[NUM_GarCond]</f>
        <v>9</v>
      </c>
      <c r="DA9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9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961">
        <v>155000</v>
      </c>
    </row>
    <row r="962" spans="1:107" x14ac:dyDescent="0.25">
      <c r="A962">
        <v>961</v>
      </c>
      <c r="B962">
        <v>20</v>
      </c>
      <c r="C962" t="s">
        <v>107</v>
      </c>
      <c r="D962">
        <f>IF(fun[[#This Row],[MSZoning]]="RL",1,0)</f>
        <v>1</v>
      </c>
      <c r="E962">
        <f>IF(fun[[#This Row],[rl]]="RM",1,0)</f>
        <v>0</v>
      </c>
      <c r="F962">
        <f>IF(fun[[#This Row],[rm]]="RH",1,0)</f>
        <v>0</v>
      </c>
      <c r="G962">
        <f>IF(fun[[#This Row],[rh]]="C (all)",1,0)</f>
        <v>0</v>
      </c>
      <c r="H962">
        <v>50</v>
      </c>
      <c r="I962">
        <f>IF(fun[[#This Row],[LotFrontage]]="NA",0,fun[[#This Row],[LotFrontage]])</f>
        <v>50</v>
      </c>
      <c r="J962">
        <v>7207</v>
      </c>
      <c r="K962" t="s">
        <v>108</v>
      </c>
      <c r="L962" t="s">
        <v>109</v>
      </c>
      <c r="M962" t="s">
        <v>146</v>
      </c>
      <c r="N962" t="s">
        <v>111</v>
      </c>
      <c r="O962" t="s">
        <v>112</v>
      </c>
      <c r="P962" t="s">
        <v>113</v>
      </c>
      <c r="Q962" t="s">
        <v>114</v>
      </c>
      <c r="R962" t="s">
        <v>174</v>
      </c>
      <c r="S962" t="s">
        <v>116</v>
      </c>
      <c r="T962" t="s">
        <v>116</v>
      </c>
      <c r="U962" t="s">
        <v>117</v>
      </c>
      <c r="V962" t="s">
        <v>141</v>
      </c>
      <c r="W962">
        <v>5</v>
      </c>
      <c r="X962">
        <v>7</v>
      </c>
      <c r="Y962">
        <v>1958</v>
      </c>
      <c r="Z962">
        <v>2008</v>
      </c>
      <c r="AA962" t="s">
        <v>119</v>
      </c>
      <c r="AB962" t="s">
        <v>120</v>
      </c>
      <c r="AC962" t="s">
        <v>150</v>
      </c>
      <c r="AD962" t="s">
        <v>187</v>
      </c>
      <c r="AE962" t="s">
        <v>143</v>
      </c>
      <c r="AF962">
        <v>0</v>
      </c>
      <c r="AG962" t="s">
        <v>124</v>
      </c>
      <c r="AH962">
        <f>IF(fun[[#This Row],[ExterQual]]="Ex",5,IF(fun[[#This Row],[ExterQual]]="Gd",4,IF(fun[[#This Row],[ExterQual]]="TA",3,IF(fun[[#This Row],[ExterQual]]="Fa",2,1))))</f>
        <v>3</v>
      </c>
      <c r="AI962" t="s">
        <v>123</v>
      </c>
      <c r="AJ962">
        <f>IF(fun[[#This Row],[ExterCond]]="Ex",5,IF(fun[[#This Row],[ExterCond]]="Gd",4,IF(fun[[#This Row],[ExterCond]]="TA",3,IF(fun[[#This Row],[ExterCond]]="Fa",2,1))))</f>
        <v>4</v>
      </c>
      <c r="AK962" t="s">
        <v>144</v>
      </c>
      <c r="AL962" t="s">
        <v>124</v>
      </c>
      <c r="AM962">
        <f>IF(fun[[#This Row],[BsmtQual]]="Ex",5,IF(fun[[#This Row],[BsmtQual]]="Gd",4,IF(fun[[#This Row],[BsmtQual]]="TA",3,IF(fun[[#This Row],[BsmtQual]]="Fa",2,IF(fun[[#This Row],[BsmtQual]]="Po",1,0)))))</f>
        <v>3</v>
      </c>
      <c r="AN962" t="s">
        <v>124</v>
      </c>
      <c r="AO962">
        <f>IF(fun[[#This Row],[BsmtCond]]="Ex",5,IF(fun[[#This Row],[BsmtCond]]="Gd",4,IF(fun[[#This Row],[BsmtCond]]="TA",3,IF(fun[[#This Row],[BsmtCond]]="Fa",2,IF(fun[[#This Row],[BsmtCond]]="Po",1,0)))))</f>
        <v>3</v>
      </c>
      <c r="AP962" t="s">
        <v>123</v>
      </c>
      <c r="AQ962">
        <f>IF(fun[[#This Row],[BsmtExposure]]="Gd",3,IF(fun[[#This Row],[BsmtExposure]]="Av",2,IF(fun[[#This Row],[BsmtExposure]]="Mn",1,0)))</f>
        <v>3</v>
      </c>
      <c r="AR962" t="s">
        <v>167</v>
      </c>
      <c r="AS962">
        <v>696</v>
      </c>
      <c r="AT962" t="s">
        <v>128</v>
      </c>
      <c r="AU962">
        <v>0</v>
      </c>
      <c r="AV962">
        <v>162</v>
      </c>
      <c r="AW962">
        <v>858</v>
      </c>
      <c r="AX962" t="s">
        <v>129</v>
      </c>
      <c r="AY962" t="s">
        <v>123</v>
      </c>
      <c r="AZ962">
        <f>IF(fun[[#This Row],[HeatingQC]]="Ex",5,IF(fun[[#This Row],[HeatingQC]]="Gd",4,IF(fun[[#This Row],[HeatingQC]]="TA",3,IF(fun[[#This Row],[HeatingQC]]="Fa",2,IF(fun[[#This Row],[HeatingQC]]="Po",1,0)))))</f>
        <v>4</v>
      </c>
      <c r="BA962" t="s">
        <v>131</v>
      </c>
      <c r="BB962" t="s">
        <v>132</v>
      </c>
      <c r="BC962">
        <v>858</v>
      </c>
      <c r="BD962">
        <v>0</v>
      </c>
      <c r="BE962">
        <v>0</v>
      </c>
      <c r="BF962">
        <v>858</v>
      </c>
      <c r="BG962">
        <f>LOG(fun[[#This Row],[GrLivArea]])</f>
        <v>2.9334872878487053</v>
      </c>
      <c r="BH962">
        <v>1</v>
      </c>
      <c r="BI962">
        <v>0</v>
      </c>
      <c r="BJ962">
        <f>fun[[#This Row],[BsmtFullBath]]+(0.5*fun[[#This Row],[BsmtHalfBath]])</f>
        <v>1</v>
      </c>
      <c r="BK962">
        <v>1</v>
      </c>
      <c r="BL962">
        <v>0</v>
      </c>
      <c r="BM962">
        <f>fun[[#This Row],[HalfBath]]+fun[[#This Row],[TOTBaseBath]]+fun[[#This Row],[FullBath]]</f>
        <v>2</v>
      </c>
      <c r="BN962">
        <v>2</v>
      </c>
      <c r="BO962">
        <v>1</v>
      </c>
      <c r="BP962" t="s">
        <v>124</v>
      </c>
      <c r="BQ962">
        <f>IF(fun[[#This Row],[KitchenQual]]="Ex",5,IF(fun[[#This Row],[KitchenQual]]="Gd",4,IF(fun[[#This Row],[KitchenQual]]="TA",3,IF(fun[[#This Row],[KitchenQual]]="Fa",2,0))))</f>
        <v>3</v>
      </c>
      <c r="BR962">
        <v>4</v>
      </c>
      <c r="BS962" t="s">
        <v>133</v>
      </c>
      <c r="BT962">
        <v>0</v>
      </c>
      <c r="BU962" t="s">
        <v>109</v>
      </c>
      <c r="BV962">
        <f>IF(fun[[#This Row],[FireplaceQu]]="Ex",5,IF(fun[[#This Row],[FireplaceQu]]="Gd",4,IF(fun[[#This Row],[FireplaceQu]]="TA",3,IF(fun[[#This Row],[FireplaceQu]]="Fa",2,0))))</f>
        <v>0</v>
      </c>
      <c r="BW962" t="s">
        <v>109</v>
      </c>
      <c r="BX962" t="s">
        <v>109</v>
      </c>
      <c r="BY962" t="s">
        <v>109</v>
      </c>
      <c r="BZ962">
        <v>0</v>
      </c>
      <c r="CA962">
        <v>0</v>
      </c>
      <c r="CB962" t="s">
        <v>109</v>
      </c>
      <c r="CC962">
        <f>IF(fun[[#This Row],[GarageQual]]="Ex",5,IF(fun[[#This Row],[GarageQual]]="Gd",4,IF(fun[[#This Row],[GarageQual]]="TA",3,IF(fun[[#This Row],[GarageQual]]="Fa",2,IF(fun[[#This Row],[GarageQual]]="Po",1,0)))))</f>
        <v>0</v>
      </c>
      <c r="CD962" t="s">
        <v>109</v>
      </c>
      <c r="CE962">
        <f>IF(fun[[#This Row],[GarageCond]]="Ex",5,IF(fun[[#This Row],[GarageCond]]="Gd",4,IF(fun[[#This Row],[GarageCond]]="TA",3,IF(fun[[#This Row],[GarageCond]]="Fa",2,IF(fun[[#This Row],[GarageCond]]="Po",1,0)))))</f>
        <v>0</v>
      </c>
      <c r="CF962" t="s">
        <v>131</v>
      </c>
      <c r="CG962">
        <v>117</v>
      </c>
      <c r="CH962">
        <v>0</v>
      </c>
      <c r="CI962">
        <v>0</v>
      </c>
      <c r="CJ962">
        <v>0</v>
      </c>
      <c r="CK962">
        <v>0</v>
      </c>
      <c r="CL962">
        <f>(0.5*fun[[#This Row],[WoodDeckSF]])+fun[[#This Row],[OpenPorchSF]]+(2*fun[[#This Row],[EnclosedPorch]])+(1.5*fun[[#This Row],[3SsnPorch]])+fun[[#This Row],[ScreenPorch]]</f>
        <v>58.5</v>
      </c>
      <c r="CM962">
        <v>0</v>
      </c>
      <c r="CN962" t="s">
        <v>109</v>
      </c>
      <c r="CO962">
        <f>IF(fun[[#This Row],[PoolQC]]="Ex",5,IF(fun[[#This Row],[PoolQC]]="Gd",4,IF(fun[[#This Row],[PoolQC]]="TA",3,IF(fun[[#This Row],[PoolQC]]="Fa",2,IF(fun[[#This Row],[PoolQC]]="Po",1,0)))))</f>
        <v>0</v>
      </c>
      <c r="CP962" t="s">
        <v>109</v>
      </c>
      <c r="CQ962" t="s">
        <v>109</v>
      </c>
      <c r="CR962">
        <v>0</v>
      </c>
      <c r="CS962">
        <v>2</v>
      </c>
      <c r="CT962">
        <v>2010</v>
      </c>
      <c r="CU962" t="s">
        <v>136</v>
      </c>
      <c r="CV962" t="s">
        <v>137</v>
      </c>
      <c r="CW962">
        <f>COUNTIF(fun[[#This Row],[Id]:[SaleCondition]],0)</f>
        <v>22</v>
      </c>
      <c r="CX962">
        <f>COUNTIF(fun[[#This Row],[Id]:[SaleCondition]],"NA")</f>
        <v>10</v>
      </c>
      <c r="CY962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962">
        <f>fun[NUM_ExCond]+fun[NUM_BsmtCond]+fun[NUM_GarCond]</f>
        <v>7</v>
      </c>
      <c r="DA9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9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962">
        <v>116500</v>
      </c>
    </row>
    <row r="963" spans="1:107" x14ac:dyDescent="0.25">
      <c r="A963">
        <v>962</v>
      </c>
      <c r="B963">
        <v>60</v>
      </c>
      <c r="C963" t="s">
        <v>107</v>
      </c>
      <c r="D963">
        <f>IF(fun[[#This Row],[MSZoning]]="RL",1,0)</f>
        <v>1</v>
      </c>
      <c r="E963">
        <f>IF(fun[[#This Row],[rl]]="RM",1,0)</f>
        <v>0</v>
      </c>
      <c r="F963">
        <f>IF(fun[[#This Row],[rm]]="RH",1,0)</f>
        <v>0</v>
      </c>
      <c r="G963">
        <f>IF(fun[[#This Row],[rh]]="C (all)",1,0)</f>
        <v>0</v>
      </c>
      <c r="H963" t="s">
        <v>109</v>
      </c>
      <c r="I963">
        <f>IF(fun[[#This Row],[LotFrontage]]="NA",0,fun[[#This Row],[LotFrontage]])</f>
        <v>0</v>
      </c>
      <c r="J963">
        <v>12227</v>
      </c>
      <c r="K963" t="s">
        <v>108</v>
      </c>
      <c r="L963" t="s">
        <v>109</v>
      </c>
      <c r="M963" t="s">
        <v>146</v>
      </c>
      <c r="N963" t="s">
        <v>111</v>
      </c>
      <c r="O963" t="s">
        <v>112</v>
      </c>
      <c r="P963" t="s">
        <v>148</v>
      </c>
      <c r="Q963" t="s">
        <v>114</v>
      </c>
      <c r="R963" t="s">
        <v>164</v>
      </c>
      <c r="S963" t="s">
        <v>165</v>
      </c>
      <c r="T963" t="s">
        <v>116</v>
      </c>
      <c r="U963" t="s">
        <v>117</v>
      </c>
      <c r="V963" t="s">
        <v>118</v>
      </c>
      <c r="W963">
        <v>6</v>
      </c>
      <c r="X963">
        <v>7</v>
      </c>
      <c r="Y963">
        <v>1977</v>
      </c>
      <c r="Z963">
        <v>1995</v>
      </c>
      <c r="AA963" t="s">
        <v>119</v>
      </c>
      <c r="AB963" t="s">
        <v>120</v>
      </c>
      <c r="AC963" t="s">
        <v>166</v>
      </c>
      <c r="AD963" t="s">
        <v>166</v>
      </c>
      <c r="AE963" t="s">
        <v>122</v>
      </c>
      <c r="AF963">
        <v>424</v>
      </c>
      <c r="AG963" t="s">
        <v>124</v>
      </c>
      <c r="AH963">
        <f>IF(fun[[#This Row],[ExterQual]]="Ex",5,IF(fun[[#This Row],[ExterQual]]="Gd",4,IF(fun[[#This Row],[ExterQual]]="TA",3,IF(fun[[#This Row],[ExterQual]]="Fa",2,1))))</f>
        <v>3</v>
      </c>
      <c r="AI963" t="s">
        <v>123</v>
      </c>
      <c r="AJ963">
        <f>IF(fun[[#This Row],[ExterCond]]="Ex",5,IF(fun[[#This Row],[ExterCond]]="Gd",4,IF(fun[[#This Row],[ExterCond]]="TA",3,IF(fun[[#This Row],[ExterCond]]="Fa",2,1))))</f>
        <v>4</v>
      </c>
      <c r="AK963" t="s">
        <v>144</v>
      </c>
      <c r="AL963" t="s">
        <v>123</v>
      </c>
      <c r="AM963">
        <f>IF(fun[[#This Row],[BsmtQual]]="Ex",5,IF(fun[[#This Row],[BsmtQual]]="Gd",4,IF(fun[[#This Row],[BsmtQual]]="TA",3,IF(fun[[#This Row],[BsmtQual]]="Fa",2,IF(fun[[#This Row],[BsmtQual]]="Po",1,0)))))</f>
        <v>4</v>
      </c>
      <c r="AN963" t="s">
        <v>123</v>
      </c>
      <c r="AO963">
        <f>IF(fun[[#This Row],[BsmtCond]]="Ex",5,IF(fun[[#This Row],[BsmtCond]]="Gd",4,IF(fun[[#This Row],[BsmtCond]]="TA",3,IF(fun[[#This Row],[BsmtCond]]="Fa",2,IF(fun[[#This Row],[BsmtCond]]="Po",1,0)))))</f>
        <v>4</v>
      </c>
      <c r="AP963" t="s">
        <v>126</v>
      </c>
      <c r="AQ963">
        <f>IF(fun[[#This Row],[BsmtExposure]]="Gd",3,IF(fun[[#This Row],[BsmtExposure]]="Av",2,IF(fun[[#This Row],[BsmtExposure]]="Mn",1,0)))</f>
        <v>0</v>
      </c>
      <c r="AR963" t="s">
        <v>145</v>
      </c>
      <c r="AS963">
        <v>896</v>
      </c>
      <c r="AT963" t="s">
        <v>128</v>
      </c>
      <c r="AU963">
        <v>0</v>
      </c>
      <c r="AV963">
        <v>434</v>
      </c>
      <c r="AW963">
        <v>1330</v>
      </c>
      <c r="AX963" t="s">
        <v>129</v>
      </c>
      <c r="AY963" t="s">
        <v>124</v>
      </c>
      <c r="AZ963">
        <f>IF(fun[[#This Row],[HeatingQC]]="Ex",5,IF(fun[[#This Row],[HeatingQC]]="Gd",4,IF(fun[[#This Row],[HeatingQC]]="TA",3,IF(fun[[#This Row],[HeatingQC]]="Fa",2,IF(fun[[#This Row],[HeatingQC]]="Po",1,0)))))</f>
        <v>3</v>
      </c>
      <c r="BA963" t="s">
        <v>131</v>
      </c>
      <c r="BB963" t="s">
        <v>132</v>
      </c>
      <c r="BC963">
        <v>1542</v>
      </c>
      <c r="BD963">
        <v>1330</v>
      </c>
      <c r="BE963">
        <v>0</v>
      </c>
      <c r="BF963">
        <v>2872</v>
      </c>
      <c r="BG963">
        <f>LOG(fun[[#This Row],[GrLivArea]])</f>
        <v>3.4581844355702627</v>
      </c>
      <c r="BH963">
        <v>1</v>
      </c>
      <c r="BI963">
        <v>0</v>
      </c>
      <c r="BJ963">
        <f>fun[[#This Row],[BsmtFullBath]]+(0.5*fun[[#This Row],[BsmtHalfBath]])</f>
        <v>1</v>
      </c>
      <c r="BK963">
        <v>2</v>
      </c>
      <c r="BL963">
        <v>1</v>
      </c>
      <c r="BM963">
        <f>fun[[#This Row],[HalfBath]]+fun[[#This Row],[TOTBaseBath]]+fun[[#This Row],[FullBath]]</f>
        <v>4</v>
      </c>
      <c r="BN963">
        <v>4</v>
      </c>
      <c r="BO963">
        <v>1</v>
      </c>
      <c r="BP963" t="s">
        <v>124</v>
      </c>
      <c r="BQ963">
        <f>IF(fun[[#This Row],[KitchenQual]]="Ex",5,IF(fun[[#This Row],[KitchenQual]]="Gd",4,IF(fun[[#This Row],[KitchenQual]]="TA",3,IF(fun[[#This Row],[KitchenQual]]="Fa",2,0))))</f>
        <v>3</v>
      </c>
      <c r="BR963">
        <v>11</v>
      </c>
      <c r="BS963" t="s">
        <v>133</v>
      </c>
      <c r="BT963">
        <v>1</v>
      </c>
      <c r="BU963" t="s">
        <v>124</v>
      </c>
      <c r="BV963">
        <f>IF(fun[[#This Row],[FireplaceQu]]="Ex",5,IF(fun[[#This Row],[FireplaceQu]]="Gd",4,IF(fun[[#This Row],[FireplaceQu]]="TA",3,IF(fun[[#This Row],[FireplaceQu]]="Fa",2,0))))</f>
        <v>3</v>
      </c>
      <c r="BW963" t="s">
        <v>134</v>
      </c>
      <c r="BX963">
        <v>1977</v>
      </c>
      <c r="BY963" t="s">
        <v>183</v>
      </c>
      <c r="BZ963">
        <v>2</v>
      </c>
      <c r="CA963">
        <v>619</v>
      </c>
      <c r="CB963" t="s">
        <v>124</v>
      </c>
      <c r="CC963">
        <f>IF(fun[[#This Row],[GarageQual]]="Ex",5,IF(fun[[#This Row],[GarageQual]]="Gd",4,IF(fun[[#This Row],[GarageQual]]="TA",3,IF(fun[[#This Row],[GarageQual]]="Fa",2,IF(fun[[#This Row],[GarageQual]]="Po",1,0)))))</f>
        <v>3</v>
      </c>
      <c r="CD963" t="s">
        <v>124</v>
      </c>
      <c r="CE963">
        <f>IF(fun[[#This Row],[GarageCond]]="Ex",5,IF(fun[[#This Row],[GarageCond]]="Gd",4,IF(fun[[#This Row],[GarageCond]]="TA",3,IF(fun[[#This Row],[GarageCond]]="Fa",2,IF(fun[[#This Row],[GarageCond]]="Po",1,0)))))</f>
        <v>3</v>
      </c>
      <c r="CF963" t="s">
        <v>131</v>
      </c>
      <c r="CG963">
        <v>550</v>
      </c>
      <c r="CH963">
        <v>282</v>
      </c>
      <c r="CI963">
        <v>0</v>
      </c>
      <c r="CJ963">
        <v>0</v>
      </c>
      <c r="CK963">
        <v>0</v>
      </c>
      <c r="CL963">
        <f>(0.5*fun[[#This Row],[WoodDeckSF]])+fun[[#This Row],[OpenPorchSF]]+(2*fun[[#This Row],[EnclosedPorch]])+(1.5*fun[[#This Row],[3SsnPorch]])+fun[[#This Row],[ScreenPorch]]</f>
        <v>557</v>
      </c>
      <c r="CM963">
        <v>0</v>
      </c>
      <c r="CN963" t="s">
        <v>109</v>
      </c>
      <c r="CO963">
        <f>IF(fun[[#This Row],[PoolQC]]="Ex",5,IF(fun[[#This Row],[PoolQC]]="Gd",4,IF(fun[[#This Row],[PoolQC]]="TA",3,IF(fun[[#This Row],[PoolQC]]="Fa",2,IF(fun[[#This Row],[PoolQC]]="Po",1,0)))))</f>
        <v>0</v>
      </c>
      <c r="CP963" t="s">
        <v>109</v>
      </c>
      <c r="CQ963" t="s">
        <v>109</v>
      </c>
      <c r="CR963">
        <v>0</v>
      </c>
      <c r="CS963">
        <v>7</v>
      </c>
      <c r="CT963">
        <v>2008</v>
      </c>
      <c r="CU963" t="s">
        <v>136</v>
      </c>
      <c r="CV963" t="s">
        <v>137</v>
      </c>
      <c r="CW963">
        <f>COUNTIF(fun[[#This Row],[Id]:[SaleCondition]],0)</f>
        <v>14</v>
      </c>
      <c r="CX963">
        <f>COUNTIF(fun[[#This Row],[Id]:[SaleCondition]],"NA")</f>
        <v>5</v>
      </c>
      <c r="CY96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963">
        <f>fun[NUM_ExCond]+fun[NUM_BsmtCond]+fun[NUM_GarCond]</f>
        <v>11</v>
      </c>
      <c r="DA9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9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72.833333333333343</v>
      </c>
      <c r="DC963">
        <v>272000</v>
      </c>
    </row>
    <row r="964" spans="1:107" x14ac:dyDescent="0.25">
      <c r="A964">
        <v>963</v>
      </c>
      <c r="B964">
        <v>160</v>
      </c>
      <c r="C964" t="s">
        <v>107</v>
      </c>
      <c r="D964">
        <f>IF(fun[[#This Row],[MSZoning]]="RL",1,0)</f>
        <v>1</v>
      </c>
      <c r="E964">
        <f>IF(fun[[#This Row],[rl]]="RM",1,0)</f>
        <v>0</v>
      </c>
      <c r="F964">
        <f>IF(fun[[#This Row],[rm]]="RH",1,0)</f>
        <v>0</v>
      </c>
      <c r="G964">
        <f>IF(fun[[#This Row],[rh]]="C (all)",1,0)</f>
        <v>0</v>
      </c>
      <c r="H964">
        <v>24</v>
      </c>
      <c r="I964">
        <f>IF(fun[[#This Row],[LotFrontage]]="NA",0,fun[[#This Row],[LotFrontage]])</f>
        <v>24</v>
      </c>
      <c r="J964">
        <v>2308</v>
      </c>
      <c r="K964" t="s">
        <v>108</v>
      </c>
      <c r="L964" t="s">
        <v>109</v>
      </c>
      <c r="M964" t="s">
        <v>110</v>
      </c>
      <c r="N964" t="s">
        <v>111</v>
      </c>
      <c r="O964" t="s">
        <v>112</v>
      </c>
      <c r="P964" t="s">
        <v>148</v>
      </c>
      <c r="Q964" t="s">
        <v>114</v>
      </c>
      <c r="R964" t="s">
        <v>242</v>
      </c>
      <c r="S964" t="s">
        <v>116</v>
      </c>
      <c r="T964" t="s">
        <v>116</v>
      </c>
      <c r="U964" t="s">
        <v>205</v>
      </c>
      <c r="V964" t="s">
        <v>118</v>
      </c>
      <c r="W964">
        <v>6</v>
      </c>
      <c r="X964">
        <v>6</v>
      </c>
      <c r="Y964">
        <v>1976</v>
      </c>
      <c r="Z964">
        <v>1976</v>
      </c>
      <c r="AA964" t="s">
        <v>119</v>
      </c>
      <c r="AB964" t="s">
        <v>120</v>
      </c>
      <c r="AC964" t="s">
        <v>187</v>
      </c>
      <c r="AD964" t="s">
        <v>252</v>
      </c>
      <c r="AE964" t="s">
        <v>143</v>
      </c>
      <c r="AF964">
        <v>0</v>
      </c>
      <c r="AG964" t="s">
        <v>124</v>
      </c>
      <c r="AH964">
        <f>IF(fun[[#This Row],[ExterQual]]="Ex",5,IF(fun[[#This Row],[ExterQual]]="Gd",4,IF(fun[[#This Row],[ExterQual]]="TA",3,IF(fun[[#This Row],[ExterQual]]="Fa",2,1))))</f>
        <v>3</v>
      </c>
      <c r="AI964" t="s">
        <v>124</v>
      </c>
      <c r="AJ964">
        <f>IF(fun[[#This Row],[ExterCond]]="Ex",5,IF(fun[[#This Row],[ExterCond]]="Gd",4,IF(fun[[#This Row],[ExterCond]]="TA",3,IF(fun[[#This Row],[ExterCond]]="Fa",2,1))))</f>
        <v>3</v>
      </c>
      <c r="AK964" t="s">
        <v>144</v>
      </c>
      <c r="AL964" t="s">
        <v>123</v>
      </c>
      <c r="AM964">
        <f>IF(fun[[#This Row],[BsmtQual]]="Ex",5,IF(fun[[#This Row],[BsmtQual]]="Gd",4,IF(fun[[#This Row],[BsmtQual]]="TA",3,IF(fun[[#This Row],[BsmtQual]]="Fa",2,IF(fun[[#This Row],[BsmtQual]]="Po",1,0)))))</f>
        <v>4</v>
      </c>
      <c r="AN964" t="s">
        <v>124</v>
      </c>
      <c r="AO964">
        <f>IF(fun[[#This Row],[BsmtCond]]="Ex",5,IF(fun[[#This Row],[BsmtCond]]="Gd",4,IF(fun[[#This Row],[BsmtCond]]="TA",3,IF(fun[[#This Row],[BsmtCond]]="Fa",2,IF(fun[[#This Row],[BsmtCond]]="Po",1,0)))))</f>
        <v>3</v>
      </c>
      <c r="AP964" t="s">
        <v>126</v>
      </c>
      <c r="AQ964">
        <f>IF(fun[[#This Row],[BsmtExposure]]="Gd",3,IF(fun[[#This Row],[BsmtExposure]]="Av",2,IF(fun[[#This Row],[BsmtExposure]]="Mn",1,0)))</f>
        <v>0</v>
      </c>
      <c r="AR964" t="s">
        <v>145</v>
      </c>
      <c r="AS964">
        <v>556</v>
      </c>
      <c r="AT964" t="s">
        <v>128</v>
      </c>
      <c r="AU964">
        <v>0</v>
      </c>
      <c r="AV964">
        <v>248</v>
      </c>
      <c r="AW964">
        <v>804</v>
      </c>
      <c r="AX964" t="s">
        <v>129</v>
      </c>
      <c r="AY964" t="s">
        <v>124</v>
      </c>
      <c r="AZ964">
        <f>IF(fun[[#This Row],[HeatingQC]]="Ex",5,IF(fun[[#This Row],[HeatingQC]]="Gd",4,IF(fun[[#This Row],[HeatingQC]]="TA",3,IF(fun[[#This Row],[HeatingQC]]="Fa",2,IF(fun[[#This Row],[HeatingQC]]="Po",1,0)))))</f>
        <v>3</v>
      </c>
      <c r="BA964" t="s">
        <v>131</v>
      </c>
      <c r="BB964" t="s">
        <v>132</v>
      </c>
      <c r="BC964">
        <v>804</v>
      </c>
      <c r="BD964">
        <v>744</v>
      </c>
      <c r="BE964">
        <v>0</v>
      </c>
      <c r="BF964">
        <v>1548</v>
      </c>
      <c r="BG964">
        <f>LOG(fun[[#This Row],[GrLivArea]])</f>
        <v>3.1897709563468739</v>
      </c>
      <c r="BH964">
        <v>1</v>
      </c>
      <c r="BI964">
        <v>0</v>
      </c>
      <c r="BJ964">
        <f>fun[[#This Row],[BsmtFullBath]]+(0.5*fun[[#This Row],[BsmtHalfBath]])</f>
        <v>1</v>
      </c>
      <c r="BK964">
        <v>2</v>
      </c>
      <c r="BL964">
        <v>1</v>
      </c>
      <c r="BM964">
        <f>fun[[#This Row],[HalfBath]]+fun[[#This Row],[TOTBaseBath]]+fun[[#This Row],[FullBath]]</f>
        <v>4</v>
      </c>
      <c r="BN964">
        <v>3</v>
      </c>
      <c r="BO964">
        <v>1</v>
      </c>
      <c r="BP964" t="s">
        <v>123</v>
      </c>
      <c r="BQ964">
        <f>IF(fun[[#This Row],[KitchenQual]]="Ex",5,IF(fun[[#This Row],[KitchenQual]]="Gd",4,IF(fun[[#This Row],[KitchenQual]]="TA",3,IF(fun[[#This Row],[KitchenQual]]="Fa",2,0))))</f>
        <v>4</v>
      </c>
      <c r="BR964">
        <v>7</v>
      </c>
      <c r="BS964" t="s">
        <v>133</v>
      </c>
      <c r="BT964">
        <v>1</v>
      </c>
      <c r="BU964" t="s">
        <v>124</v>
      </c>
      <c r="BV964">
        <f>IF(fun[[#This Row],[FireplaceQu]]="Ex",5,IF(fun[[#This Row],[FireplaceQu]]="Gd",4,IF(fun[[#This Row],[FireplaceQu]]="TA",3,IF(fun[[#This Row],[FireplaceQu]]="Fa",2,0))))</f>
        <v>3</v>
      </c>
      <c r="BW964" t="s">
        <v>153</v>
      </c>
      <c r="BX964">
        <v>1976</v>
      </c>
      <c r="BY964" t="s">
        <v>128</v>
      </c>
      <c r="BZ964">
        <v>2</v>
      </c>
      <c r="CA964">
        <v>440</v>
      </c>
      <c r="CB964" t="s">
        <v>124</v>
      </c>
      <c r="CC964">
        <f>IF(fun[[#This Row],[GarageQual]]="Ex",5,IF(fun[[#This Row],[GarageQual]]="Gd",4,IF(fun[[#This Row],[GarageQual]]="TA",3,IF(fun[[#This Row],[GarageQual]]="Fa",2,IF(fun[[#This Row],[GarageQual]]="Po",1,0)))))</f>
        <v>3</v>
      </c>
      <c r="CD964" t="s">
        <v>124</v>
      </c>
      <c r="CE964">
        <f>IF(fun[[#This Row],[GarageCond]]="Ex",5,IF(fun[[#This Row],[GarageCond]]="Gd",4,IF(fun[[#This Row],[GarageCond]]="TA",3,IF(fun[[#This Row],[GarageCond]]="Fa",2,IF(fun[[#This Row],[GarageCond]]="Po",1,0)))))</f>
        <v>3</v>
      </c>
      <c r="CF964" t="s">
        <v>131</v>
      </c>
      <c r="CG964">
        <v>48</v>
      </c>
      <c r="CH964">
        <v>0</v>
      </c>
      <c r="CI964">
        <v>0</v>
      </c>
      <c r="CJ964">
        <v>0</v>
      </c>
      <c r="CK964">
        <v>0</v>
      </c>
      <c r="CL964">
        <f>(0.5*fun[[#This Row],[WoodDeckSF]])+fun[[#This Row],[OpenPorchSF]]+(2*fun[[#This Row],[EnclosedPorch]])+(1.5*fun[[#This Row],[3SsnPorch]])+fun[[#This Row],[ScreenPorch]]</f>
        <v>24</v>
      </c>
      <c r="CM964">
        <v>0</v>
      </c>
      <c r="CN964" t="s">
        <v>109</v>
      </c>
      <c r="CO964">
        <f>IF(fun[[#This Row],[PoolQC]]="Ex",5,IF(fun[[#This Row],[PoolQC]]="Gd",4,IF(fun[[#This Row],[PoolQC]]="TA",3,IF(fun[[#This Row],[PoolQC]]="Fa",2,IF(fun[[#This Row],[PoolQC]]="Po",1,0)))))</f>
        <v>0</v>
      </c>
      <c r="CP964" t="s">
        <v>109</v>
      </c>
      <c r="CQ964" t="s">
        <v>109</v>
      </c>
      <c r="CR964">
        <v>0</v>
      </c>
      <c r="CS964">
        <v>7</v>
      </c>
      <c r="CT964">
        <v>2007</v>
      </c>
      <c r="CU964" t="s">
        <v>136</v>
      </c>
      <c r="CV964" t="s">
        <v>137</v>
      </c>
      <c r="CW964">
        <f>COUNTIF(fun[[#This Row],[Id]:[SaleCondition]],0)</f>
        <v>15</v>
      </c>
      <c r="CX964">
        <f>COUNTIF(fun[[#This Row],[Id]:[SaleCondition]],"NA")</f>
        <v>4</v>
      </c>
      <c r="CY964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964">
        <f>fun[NUM_ExCond]+fun[NUM_BsmtCond]+fun[NUM_GarCond]</f>
        <v>9</v>
      </c>
      <c r="DA9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9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</v>
      </c>
      <c r="DC964">
        <v>155000</v>
      </c>
    </row>
    <row r="965" spans="1:107" x14ac:dyDescent="0.25">
      <c r="A965">
        <v>964</v>
      </c>
      <c r="B965">
        <v>20</v>
      </c>
      <c r="C965" t="s">
        <v>107</v>
      </c>
      <c r="D965">
        <f>IF(fun[[#This Row],[MSZoning]]="RL",1,0)</f>
        <v>1</v>
      </c>
      <c r="E965">
        <f>IF(fun[[#This Row],[rl]]="RM",1,0)</f>
        <v>0</v>
      </c>
      <c r="F965">
        <f>IF(fun[[#This Row],[rm]]="RH",1,0)</f>
        <v>0</v>
      </c>
      <c r="G965">
        <f>IF(fun[[#This Row],[rh]]="C (all)",1,0)</f>
        <v>0</v>
      </c>
      <c r="H965">
        <v>122</v>
      </c>
      <c r="I965">
        <f>IF(fun[[#This Row],[LotFrontage]]="NA",0,fun[[#This Row],[LotFrontage]])</f>
        <v>122</v>
      </c>
      <c r="J965">
        <v>11923</v>
      </c>
      <c r="K965" t="s">
        <v>108</v>
      </c>
      <c r="L965" t="s">
        <v>109</v>
      </c>
      <c r="M965" t="s">
        <v>146</v>
      </c>
      <c r="N965" t="s">
        <v>111</v>
      </c>
      <c r="O965" t="s">
        <v>112</v>
      </c>
      <c r="P965" t="s">
        <v>148</v>
      </c>
      <c r="Q965" t="s">
        <v>114</v>
      </c>
      <c r="R965" t="s">
        <v>115</v>
      </c>
      <c r="S965" t="s">
        <v>116</v>
      </c>
      <c r="T965" t="s">
        <v>116</v>
      </c>
      <c r="U965" t="s">
        <v>117</v>
      </c>
      <c r="V965" t="s">
        <v>141</v>
      </c>
      <c r="W965">
        <v>9</v>
      </c>
      <c r="X965">
        <v>5</v>
      </c>
      <c r="Y965">
        <v>2007</v>
      </c>
      <c r="Z965">
        <v>2007</v>
      </c>
      <c r="AA965" t="s">
        <v>119</v>
      </c>
      <c r="AB965" t="s">
        <v>120</v>
      </c>
      <c r="AC965" t="s">
        <v>121</v>
      </c>
      <c r="AD965" t="s">
        <v>121</v>
      </c>
      <c r="AE965" t="s">
        <v>143</v>
      </c>
      <c r="AF965">
        <v>0</v>
      </c>
      <c r="AG965" t="s">
        <v>123</v>
      </c>
      <c r="AH965">
        <f>IF(fun[[#This Row],[ExterQual]]="Ex",5,IF(fun[[#This Row],[ExterQual]]="Gd",4,IF(fun[[#This Row],[ExterQual]]="TA",3,IF(fun[[#This Row],[ExterQual]]="Fa",2,1))))</f>
        <v>4</v>
      </c>
      <c r="AI965" t="s">
        <v>124</v>
      </c>
      <c r="AJ965">
        <f>IF(fun[[#This Row],[ExterCond]]="Ex",5,IF(fun[[#This Row],[ExterCond]]="Gd",4,IF(fun[[#This Row],[ExterCond]]="TA",3,IF(fun[[#This Row],[ExterCond]]="Fa",2,1))))</f>
        <v>3</v>
      </c>
      <c r="AK965" t="s">
        <v>125</v>
      </c>
      <c r="AL965" t="s">
        <v>130</v>
      </c>
      <c r="AM965">
        <f>IF(fun[[#This Row],[BsmtQual]]="Ex",5,IF(fun[[#This Row],[BsmtQual]]="Gd",4,IF(fun[[#This Row],[BsmtQual]]="TA",3,IF(fun[[#This Row],[BsmtQual]]="Fa",2,IF(fun[[#This Row],[BsmtQual]]="Po",1,0)))))</f>
        <v>5</v>
      </c>
      <c r="AN965" t="s">
        <v>124</v>
      </c>
      <c r="AO965">
        <f>IF(fun[[#This Row],[BsmtCond]]="Ex",5,IF(fun[[#This Row],[BsmtCond]]="Gd",4,IF(fun[[#This Row],[BsmtCond]]="TA",3,IF(fun[[#This Row],[BsmtCond]]="Fa",2,IF(fun[[#This Row],[BsmtCond]]="Po",1,0)))))</f>
        <v>3</v>
      </c>
      <c r="AP965" t="s">
        <v>126</v>
      </c>
      <c r="AQ965">
        <f>IF(fun[[#This Row],[BsmtExposure]]="Gd",3,IF(fun[[#This Row],[BsmtExposure]]="Av",2,IF(fun[[#This Row],[BsmtExposure]]="Mn",1,0)))</f>
        <v>0</v>
      </c>
      <c r="AR965" t="s">
        <v>128</v>
      </c>
      <c r="AS965">
        <v>0</v>
      </c>
      <c r="AT965" t="s">
        <v>128</v>
      </c>
      <c r="AU965">
        <v>0</v>
      </c>
      <c r="AV965">
        <v>1800</v>
      </c>
      <c r="AW965">
        <v>1800</v>
      </c>
      <c r="AX965" t="s">
        <v>129</v>
      </c>
      <c r="AY965" t="s">
        <v>130</v>
      </c>
      <c r="AZ965">
        <f>IF(fun[[#This Row],[HeatingQC]]="Ex",5,IF(fun[[#This Row],[HeatingQC]]="Gd",4,IF(fun[[#This Row],[HeatingQC]]="TA",3,IF(fun[[#This Row],[HeatingQC]]="Fa",2,IF(fun[[#This Row],[HeatingQC]]="Po",1,0)))))</f>
        <v>5</v>
      </c>
      <c r="BA965" t="s">
        <v>131</v>
      </c>
      <c r="BB965" t="s">
        <v>132</v>
      </c>
      <c r="BC965">
        <v>1800</v>
      </c>
      <c r="BD965">
        <v>0</v>
      </c>
      <c r="BE965">
        <v>0</v>
      </c>
      <c r="BF965">
        <v>1800</v>
      </c>
      <c r="BG965">
        <f>LOG(fun[[#This Row],[GrLivArea]])</f>
        <v>3.255272505103306</v>
      </c>
      <c r="BH965">
        <v>0</v>
      </c>
      <c r="BI965">
        <v>0</v>
      </c>
      <c r="BJ965">
        <f>fun[[#This Row],[BsmtFullBath]]+(0.5*fun[[#This Row],[BsmtHalfBath]])</f>
        <v>0</v>
      </c>
      <c r="BK965">
        <v>2</v>
      </c>
      <c r="BL965">
        <v>0</v>
      </c>
      <c r="BM965">
        <f>fun[[#This Row],[HalfBath]]+fun[[#This Row],[TOTBaseBath]]+fun[[#This Row],[FullBath]]</f>
        <v>2</v>
      </c>
      <c r="BN965">
        <v>2</v>
      </c>
      <c r="BO965">
        <v>1</v>
      </c>
      <c r="BP965" t="s">
        <v>130</v>
      </c>
      <c r="BQ965">
        <f>IF(fun[[#This Row],[KitchenQual]]="Ex",5,IF(fun[[#This Row],[KitchenQual]]="Gd",4,IF(fun[[#This Row],[KitchenQual]]="TA",3,IF(fun[[#This Row],[KitchenQual]]="Fa",2,0))))</f>
        <v>5</v>
      </c>
      <c r="BR965">
        <v>7</v>
      </c>
      <c r="BS965" t="s">
        <v>133</v>
      </c>
      <c r="BT965">
        <v>0</v>
      </c>
      <c r="BU965" t="s">
        <v>109</v>
      </c>
      <c r="BV965">
        <f>IF(fun[[#This Row],[FireplaceQu]]="Ex",5,IF(fun[[#This Row],[FireplaceQu]]="Gd",4,IF(fun[[#This Row],[FireplaceQu]]="TA",3,IF(fun[[#This Row],[FireplaceQu]]="Fa",2,0))))</f>
        <v>0</v>
      </c>
      <c r="BW965" t="s">
        <v>134</v>
      </c>
      <c r="BX965">
        <v>2007</v>
      </c>
      <c r="BY965" t="s">
        <v>183</v>
      </c>
      <c r="BZ965">
        <v>2</v>
      </c>
      <c r="CA965">
        <v>702</v>
      </c>
      <c r="CB965" t="s">
        <v>124</v>
      </c>
      <c r="CC965">
        <f>IF(fun[[#This Row],[GarageQual]]="Ex",5,IF(fun[[#This Row],[GarageQual]]="Gd",4,IF(fun[[#This Row],[GarageQual]]="TA",3,IF(fun[[#This Row],[GarageQual]]="Fa",2,IF(fun[[#This Row],[GarageQual]]="Po",1,0)))))</f>
        <v>3</v>
      </c>
      <c r="CD965" t="s">
        <v>124</v>
      </c>
      <c r="CE965">
        <f>IF(fun[[#This Row],[GarageCond]]="Ex",5,IF(fun[[#This Row],[GarageCond]]="Gd",4,IF(fun[[#This Row],[GarageCond]]="TA",3,IF(fun[[#This Row],[GarageCond]]="Fa",2,IF(fun[[#This Row],[GarageCond]]="Po",1,0)))))</f>
        <v>3</v>
      </c>
      <c r="CF965" t="s">
        <v>131</v>
      </c>
      <c r="CG965">
        <v>288</v>
      </c>
      <c r="CH965">
        <v>136</v>
      </c>
      <c r="CI965">
        <v>0</v>
      </c>
      <c r="CJ965">
        <v>0</v>
      </c>
      <c r="CK965">
        <v>0</v>
      </c>
      <c r="CL965">
        <f>(0.5*fun[[#This Row],[WoodDeckSF]])+fun[[#This Row],[OpenPorchSF]]+(2*fun[[#This Row],[EnclosedPorch]])+(1.5*fun[[#This Row],[3SsnPorch]])+fun[[#This Row],[ScreenPorch]]</f>
        <v>280</v>
      </c>
      <c r="CM965">
        <v>0</v>
      </c>
      <c r="CN965" t="s">
        <v>109</v>
      </c>
      <c r="CO965">
        <f>IF(fun[[#This Row],[PoolQC]]="Ex",5,IF(fun[[#This Row],[PoolQC]]="Gd",4,IF(fun[[#This Row],[PoolQC]]="TA",3,IF(fun[[#This Row],[PoolQC]]="Fa",2,IF(fun[[#This Row],[PoolQC]]="Po",1,0)))))</f>
        <v>0</v>
      </c>
      <c r="CP965" t="s">
        <v>109</v>
      </c>
      <c r="CQ965" t="s">
        <v>109</v>
      </c>
      <c r="CR965">
        <v>0</v>
      </c>
      <c r="CS965">
        <v>5</v>
      </c>
      <c r="CT965">
        <v>2009</v>
      </c>
      <c r="CU965" t="s">
        <v>136</v>
      </c>
      <c r="CV965" t="s">
        <v>137</v>
      </c>
      <c r="CW965">
        <f>COUNTIF(fun[[#This Row],[Id]:[SaleCondition]],0)</f>
        <v>21</v>
      </c>
      <c r="CX965">
        <f>COUNTIF(fun[[#This Row],[Id]:[SaleCondition]],"NA")</f>
        <v>5</v>
      </c>
      <c r="CY965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965">
        <f>fun[NUM_ExCond]+fun[NUM_BsmtCond]+fun[NUM_GarCond]</f>
        <v>9</v>
      </c>
      <c r="DA9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9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80.5</v>
      </c>
      <c r="DC965">
        <v>239000</v>
      </c>
    </row>
    <row r="966" spans="1:107" x14ac:dyDescent="0.25">
      <c r="A966">
        <v>965</v>
      </c>
      <c r="B966">
        <v>60</v>
      </c>
      <c r="C966" t="s">
        <v>107</v>
      </c>
      <c r="D966">
        <f>IF(fun[[#This Row],[MSZoning]]="RL",1,0)</f>
        <v>1</v>
      </c>
      <c r="E966">
        <f>IF(fun[[#This Row],[rl]]="RM",1,0)</f>
        <v>0</v>
      </c>
      <c r="F966">
        <f>IF(fun[[#This Row],[rm]]="RH",1,0)</f>
        <v>0</v>
      </c>
      <c r="G966">
        <f>IF(fun[[#This Row],[rh]]="C (all)",1,0)</f>
        <v>0</v>
      </c>
      <c r="H966">
        <v>80</v>
      </c>
      <c r="I966">
        <f>IF(fun[[#This Row],[LotFrontage]]="NA",0,fun[[#This Row],[LotFrontage]])</f>
        <v>80</v>
      </c>
      <c r="J966">
        <v>11316</v>
      </c>
      <c r="K966" t="s">
        <v>108</v>
      </c>
      <c r="L966" t="s">
        <v>109</v>
      </c>
      <c r="M966" t="s">
        <v>110</v>
      </c>
      <c r="N966" t="s">
        <v>111</v>
      </c>
      <c r="O966" t="s">
        <v>112</v>
      </c>
      <c r="P966" t="s">
        <v>148</v>
      </c>
      <c r="Q966" t="s">
        <v>114</v>
      </c>
      <c r="R966" t="s">
        <v>215</v>
      </c>
      <c r="S966" t="s">
        <v>116</v>
      </c>
      <c r="T966" t="s">
        <v>116</v>
      </c>
      <c r="U966" t="s">
        <v>117</v>
      </c>
      <c r="V966" t="s">
        <v>118</v>
      </c>
      <c r="W966">
        <v>7</v>
      </c>
      <c r="X966">
        <v>5</v>
      </c>
      <c r="Y966">
        <v>2002</v>
      </c>
      <c r="Z966">
        <v>2003</v>
      </c>
      <c r="AA966" t="s">
        <v>119</v>
      </c>
      <c r="AB966" t="s">
        <v>120</v>
      </c>
      <c r="AC966" t="s">
        <v>121</v>
      </c>
      <c r="AD966" t="s">
        <v>121</v>
      </c>
      <c r="AE966" t="s">
        <v>122</v>
      </c>
      <c r="AF966">
        <v>44</v>
      </c>
      <c r="AG966" t="s">
        <v>123</v>
      </c>
      <c r="AH966">
        <f>IF(fun[[#This Row],[ExterQual]]="Ex",5,IF(fun[[#This Row],[ExterQual]]="Gd",4,IF(fun[[#This Row],[ExterQual]]="TA",3,IF(fun[[#This Row],[ExterQual]]="Fa",2,1))))</f>
        <v>4</v>
      </c>
      <c r="AI966" t="s">
        <v>124</v>
      </c>
      <c r="AJ966">
        <f>IF(fun[[#This Row],[ExterCond]]="Ex",5,IF(fun[[#This Row],[ExterCond]]="Gd",4,IF(fun[[#This Row],[ExterCond]]="TA",3,IF(fun[[#This Row],[ExterCond]]="Fa",2,1))))</f>
        <v>3</v>
      </c>
      <c r="AK966" t="s">
        <v>125</v>
      </c>
      <c r="AL966" t="s">
        <v>123</v>
      </c>
      <c r="AM966">
        <f>IF(fun[[#This Row],[BsmtQual]]="Ex",5,IF(fun[[#This Row],[BsmtQual]]="Gd",4,IF(fun[[#This Row],[BsmtQual]]="TA",3,IF(fun[[#This Row],[BsmtQual]]="Fa",2,IF(fun[[#This Row],[BsmtQual]]="Po",1,0)))))</f>
        <v>4</v>
      </c>
      <c r="AN966" t="s">
        <v>124</v>
      </c>
      <c r="AO966">
        <f>IF(fun[[#This Row],[BsmtCond]]="Ex",5,IF(fun[[#This Row],[BsmtCond]]="Gd",4,IF(fun[[#This Row],[BsmtCond]]="TA",3,IF(fun[[#This Row],[BsmtCond]]="Fa",2,IF(fun[[#This Row],[BsmtCond]]="Po",1,0)))))</f>
        <v>3</v>
      </c>
      <c r="AP966" t="s">
        <v>126</v>
      </c>
      <c r="AQ966">
        <f>IF(fun[[#This Row],[BsmtExposure]]="Gd",3,IF(fun[[#This Row],[BsmtExposure]]="Av",2,IF(fun[[#This Row],[BsmtExposure]]="Mn",1,0)))</f>
        <v>0</v>
      </c>
      <c r="AR966" t="s">
        <v>127</v>
      </c>
      <c r="AS966">
        <v>624</v>
      </c>
      <c r="AT966" t="s">
        <v>128</v>
      </c>
      <c r="AU966">
        <v>0</v>
      </c>
      <c r="AV966">
        <v>193</v>
      </c>
      <c r="AW966">
        <v>817</v>
      </c>
      <c r="AX966" t="s">
        <v>129</v>
      </c>
      <c r="AY966" t="s">
        <v>130</v>
      </c>
      <c r="AZ966">
        <f>IF(fun[[#This Row],[HeatingQC]]="Ex",5,IF(fun[[#This Row],[HeatingQC]]="Gd",4,IF(fun[[#This Row],[HeatingQC]]="TA",3,IF(fun[[#This Row],[HeatingQC]]="Fa",2,IF(fun[[#This Row],[HeatingQC]]="Po",1,0)))))</f>
        <v>5</v>
      </c>
      <c r="BA966" t="s">
        <v>131</v>
      </c>
      <c r="BB966" t="s">
        <v>132</v>
      </c>
      <c r="BC966">
        <v>824</v>
      </c>
      <c r="BD966">
        <v>1070</v>
      </c>
      <c r="BE966">
        <v>0</v>
      </c>
      <c r="BF966">
        <v>1894</v>
      </c>
      <c r="BG966">
        <f>LOG(fun[[#This Row],[GrLivArea]])</f>
        <v>3.2773799746672547</v>
      </c>
      <c r="BH966">
        <v>1</v>
      </c>
      <c r="BI966">
        <v>0</v>
      </c>
      <c r="BJ966">
        <f>fun[[#This Row],[BsmtFullBath]]+(0.5*fun[[#This Row],[BsmtHalfBath]])</f>
        <v>1</v>
      </c>
      <c r="BK966">
        <v>2</v>
      </c>
      <c r="BL966">
        <v>1</v>
      </c>
      <c r="BM966">
        <f>fun[[#This Row],[HalfBath]]+fun[[#This Row],[TOTBaseBath]]+fun[[#This Row],[FullBath]]</f>
        <v>4</v>
      </c>
      <c r="BN966">
        <v>4</v>
      </c>
      <c r="BO966">
        <v>1</v>
      </c>
      <c r="BP966" t="s">
        <v>123</v>
      </c>
      <c r="BQ966">
        <f>IF(fun[[#This Row],[KitchenQual]]="Ex",5,IF(fun[[#This Row],[KitchenQual]]="Gd",4,IF(fun[[#This Row],[KitchenQual]]="TA",3,IF(fun[[#This Row],[KitchenQual]]="Fa",2,0))))</f>
        <v>4</v>
      </c>
      <c r="BR966">
        <v>8</v>
      </c>
      <c r="BS966" t="s">
        <v>133</v>
      </c>
      <c r="BT966">
        <v>1</v>
      </c>
      <c r="BU966" t="s">
        <v>123</v>
      </c>
      <c r="BV966">
        <f>IF(fun[[#This Row],[FireplaceQu]]="Ex",5,IF(fun[[#This Row],[FireplaceQu]]="Gd",4,IF(fun[[#This Row],[FireplaceQu]]="TA",3,IF(fun[[#This Row],[FireplaceQu]]="Fa",2,0))))</f>
        <v>4</v>
      </c>
      <c r="BW966" t="s">
        <v>182</v>
      </c>
      <c r="BX966">
        <v>2002</v>
      </c>
      <c r="BY966" t="s">
        <v>183</v>
      </c>
      <c r="BZ966">
        <v>2</v>
      </c>
      <c r="CA966">
        <v>510</v>
      </c>
      <c r="CB966" t="s">
        <v>124</v>
      </c>
      <c r="CC966">
        <f>IF(fun[[#This Row],[GarageQual]]="Ex",5,IF(fun[[#This Row],[GarageQual]]="Gd",4,IF(fun[[#This Row],[GarageQual]]="TA",3,IF(fun[[#This Row],[GarageQual]]="Fa",2,IF(fun[[#This Row],[GarageQual]]="Po",1,0)))))</f>
        <v>3</v>
      </c>
      <c r="CD966" t="s">
        <v>124</v>
      </c>
      <c r="CE966">
        <f>IF(fun[[#This Row],[GarageCond]]="Ex",5,IF(fun[[#This Row],[GarageCond]]="Gd",4,IF(fun[[#This Row],[GarageCond]]="TA",3,IF(fun[[#This Row],[GarageCond]]="Fa",2,IF(fun[[#This Row],[GarageCond]]="Po",1,0)))))</f>
        <v>3</v>
      </c>
      <c r="CF966" t="s">
        <v>131</v>
      </c>
      <c r="CG966">
        <v>0</v>
      </c>
      <c r="CH966">
        <v>40</v>
      </c>
      <c r="CI966">
        <v>0</v>
      </c>
      <c r="CJ966">
        <v>0</v>
      </c>
      <c r="CK966">
        <v>0</v>
      </c>
      <c r="CL966">
        <f>(0.5*fun[[#This Row],[WoodDeckSF]])+fun[[#This Row],[OpenPorchSF]]+(2*fun[[#This Row],[EnclosedPorch]])+(1.5*fun[[#This Row],[3SsnPorch]])+fun[[#This Row],[ScreenPorch]]</f>
        <v>40</v>
      </c>
      <c r="CM966">
        <v>0</v>
      </c>
      <c r="CN966" t="s">
        <v>109</v>
      </c>
      <c r="CO966">
        <f>IF(fun[[#This Row],[PoolQC]]="Ex",5,IF(fun[[#This Row],[PoolQC]]="Gd",4,IF(fun[[#This Row],[PoolQC]]="TA",3,IF(fun[[#This Row],[PoolQC]]="Fa",2,IF(fun[[#This Row],[PoolQC]]="Po",1,0)))))</f>
        <v>0</v>
      </c>
      <c r="CP966" t="s">
        <v>109</v>
      </c>
      <c r="CQ966" t="s">
        <v>109</v>
      </c>
      <c r="CR966">
        <v>0</v>
      </c>
      <c r="CS966">
        <v>2</v>
      </c>
      <c r="CT966">
        <v>2010</v>
      </c>
      <c r="CU966" t="s">
        <v>136</v>
      </c>
      <c r="CV966" t="s">
        <v>137</v>
      </c>
      <c r="CW966">
        <f>COUNTIF(fun[[#This Row],[Id]:[SaleCondition]],0)</f>
        <v>14</v>
      </c>
      <c r="CX966">
        <f>COUNTIF(fun[[#This Row],[Id]:[SaleCondition]],"NA")</f>
        <v>4</v>
      </c>
      <c r="CY96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966">
        <f>fun[NUM_ExCond]+fun[NUM_BsmtCond]+fun[NUM_GarCond]</f>
        <v>9</v>
      </c>
      <c r="DA9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9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966">
        <v>214900</v>
      </c>
    </row>
    <row r="967" spans="1:107" x14ac:dyDescent="0.25">
      <c r="A967">
        <v>966</v>
      </c>
      <c r="B967">
        <v>60</v>
      </c>
      <c r="C967" t="s">
        <v>107</v>
      </c>
      <c r="D967">
        <f>IF(fun[[#This Row],[MSZoning]]="RL",1,0)</f>
        <v>1</v>
      </c>
      <c r="E967">
        <f>IF(fun[[#This Row],[rl]]="RM",1,0)</f>
        <v>0</v>
      </c>
      <c r="F967">
        <f>IF(fun[[#This Row],[rm]]="RH",1,0)</f>
        <v>0</v>
      </c>
      <c r="G967">
        <f>IF(fun[[#This Row],[rh]]="C (all)",1,0)</f>
        <v>0</v>
      </c>
      <c r="H967">
        <v>65</v>
      </c>
      <c r="I967">
        <f>IF(fun[[#This Row],[LotFrontage]]="NA",0,fun[[#This Row],[LotFrontage]])</f>
        <v>65</v>
      </c>
      <c r="J967">
        <v>10237</v>
      </c>
      <c r="K967" t="s">
        <v>108</v>
      </c>
      <c r="L967" t="s">
        <v>109</v>
      </c>
      <c r="M967" t="s">
        <v>110</v>
      </c>
      <c r="N967" t="s">
        <v>111</v>
      </c>
      <c r="O967" t="s">
        <v>112</v>
      </c>
      <c r="P967" t="s">
        <v>113</v>
      </c>
      <c r="Q967" t="s">
        <v>114</v>
      </c>
      <c r="R967" t="s">
        <v>219</v>
      </c>
      <c r="S967" t="s">
        <v>228</v>
      </c>
      <c r="T967" t="s">
        <v>116</v>
      </c>
      <c r="U967" t="s">
        <v>117</v>
      </c>
      <c r="V967" t="s">
        <v>118</v>
      </c>
      <c r="W967">
        <v>6</v>
      </c>
      <c r="X967">
        <v>5</v>
      </c>
      <c r="Y967">
        <v>2005</v>
      </c>
      <c r="Z967">
        <v>2007</v>
      </c>
      <c r="AA967" t="s">
        <v>119</v>
      </c>
      <c r="AB967" t="s">
        <v>120</v>
      </c>
      <c r="AC967" t="s">
        <v>121</v>
      </c>
      <c r="AD967" t="s">
        <v>121</v>
      </c>
      <c r="AE967" t="s">
        <v>143</v>
      </c>
      <c r="AF967">
        <v>0</v>
      </c>
      <c r="AG967" t="s">
        <v>123</v>
      </c>
      <c r="AH967">
        <f>IF(fun[[#This Row],[ExterQual]]="Ex",5,IF(fun[[#This Row],[ExterQual]]="Gd",4,IF(fun[[#This Row],[ExterQual]]="TA",3,IF(fun[[#This Row],[ExterQual]]="Fa",2,1))))</f>
        <v>4</v>
      </c>
      <c r="AI967" t="s">
        <v>124</v>
      </c>
      <c r="AJ967">
        <f>IF(fun[[#This Row],[ExterCond]]="Ex",5,IF(fun[[#This Row],[ExterCond]]="Gd",4,IF(fun[[#This Row],[ExterCond]]="TA",3,IF(fun[[#This Row],[ExterCond]]="Fa",2,1))))</f>
        <v>3</v>
      </c>
      <c r="AK967" t="s">
        <v>125</v>
      </c>
      <c r="AL967" t="s">
        <v>123</v>
      </c>
      <c r="AM967">
        <f>IF(fun[[#This Row],[BsmtQual]]="Ex",5,IF(fun[[#This Row],[BsmtQual]]="Gd",4,IF(fun[[#This Row],[BsmtQual]]="TA",3,IF(fun[[#This Row],[BsmtQual]]="Fa",2,IF(fun[[#This Row],[BsmtQual]]="Po",1,0)))))</f>
        <v>4</v>
      </c>
      <c r="AN967" t="s">
        <v>124</v>
      </c>
      <c r="AO967">
        <f>IF(fun[[#This Row],[BsmtCond]]="Ex",5,IF(fun[[#This Row],[BsmtCond]]="Gd",4,IF(fun[[#This Row],[BsmtCond]]="TA",3,IF(fun[[#This Row],[BsmtCond]]="Fa",2,IF(fun[[#This Row],[BsmtCond]]="Po",1,0)))))</f>
        <v>3</v>
      </c>
      <c r="AP967" t="s">
        <v>126</v>
      </c>
      <c r="AQ967">
        <f>IF(fun[[#This Row],[BsmtExposure]]="Gd",3,IF(fun[[#This Row],[BsmtExposure]]="Av",2,IF(fun[[#This Row],[BsmtExposure]]="Mn",1,0)))</f>
        <v>0</v>
      </c>
      <c r="AR967" t="s">
        <v>128</v>
      </c>
      <c r="AS967">
        <v>0</v>
      </c>
      <c r="AT967" t="s">
        <v>128</v>
      </c>
      <c r="AU967">
        <v>0</v>
      </c>
      <c r="AV967">
        <v>783</v>
      </c>
      <c r="AW967">
        <v>783</v>
      </c>
      <c r="AX967" t="s">
        <v>129</v>
      </c>
      <c r="AY967" t="s">
        <v>130</v>
      </c>
      <c r="AZ967">
        <f>IF(fun[[#This Row],[HeatingQC]]="Ex",5,IF(fun[[#This Row],[HeatingQC]]="Gd",4,IF(fun[[#This Row],[HeatingQC]]="TA",3,IF(fun[[#This Row],[HeatingQC]]="Fa",2,IF(fun[[#This Row],[HeatingQC]]="Po",1,0)))))</f>
        <v>5</v>
      </c>
      <c r="BA967" t="s">
        <v>131</v>
      </c>
      <c r="BB967" t="s">
        <v>132</v>
      </c>
      <c r="BC967">
        <v>783</v>
      </c>
      <c r="BD967">
        <v>701</v>
      </c>
      <c r="BE967">
        <v>0</v>
      </c>
      <c r="BF967">
        <v>1484</v>
      </c>
      <c r="BG967">
        <f>LOG(fun[[#This Row],[GrLivArea]])</f>
        <v>3.1714339009430081</v>
      </c>
      <c r="BH967">
        <v>0</v>
      </c>
      <c r="BI967">
        <v>0</v>
      </c>
      <c r="BJ967">
        <f>fun[[#This Row],[BsmtFullBath]]+(0.5*fun[[#This Row],[BsmtHalfBath]])</f>
        <v>0</v>
      </c>
      <c r="BK967">
        <v>2</v>
      </c>
      <c r="BL967">
        <v>1</v>
      </c>
      <c r="BM967">
        <f>fun[[#This Row],[HalfBath]]+fun[[#This Row],[TOTBaseBath]]+fun[[#This Row],[FullBath]]</f>
        <v>3</v>
      </c>
      <c r="BN967">
        <v>3</v>
      </c>
      <c r="BO967">
        <v>1</v>
      </c>
      <c r="BP967" t="s">
        <v>123</v>
      </c>
      <c r="BQ967">
        <f>IF(fun[[#This Row],[KitchenQual]]="Ex",5,IF(fun[[#This Row],[KitchenQual]]="Gd",4,IF(fun[[#This Row],[KitchenQual]]="TA",3,IF(fun[[#This Row],[KitchenQual]]="Fa",2,0))))</f>
        <v>4</v>
      </c>
      <c r="BR967">
        <v>8</v>
      </c>
      <c r="BS967" t="s">
        <v>133</v>
      </c>
      <c r="BT967">
        <v>1</v>
      </c>
      <c r="BU967" t="s">
        <v>123</v>
      </c>
      <c r="BV967">
        <f>IF(fun[[#This Row],[FireplaceQu]]="Ex",5,IF(fun[[#This Row],[FireplaceQu]]="Gd",4,IF(fun[[#This Row],[FireplaceQu]]="TA",3,IF(fun[[#This Row],[FireplaceQu]]="Fa",2,0))))</f>
        <v>4</v>
      </c>
      <c r="BW967" t="s">
        <v>134</v>
      </c>
      <c r="BX967">
        <v>2005</v>
      </c>
      <c r="BY967" t="s">
        <v>183</v>
      </c>
      <c r="BZ967">
        <v>2</v>
      </c>
      <c r="CA967">
        <v>393</v>
      </c>
      <c r="CB967" t="s">
        <v>124</v>
      </c>
      <c r="CC967">
        <f>IF(fun[[#This Row],[GarageQual]]="Ex",5,IF(fun[[#This Row],[GarageQual]]="Gd",4,IF(fun[[#This Row],[GarageQual]]="TA",3,IF(fun[[#This Row],[GarageQual]]="Fa",2,IF(fun[[#This Row],[GarageQual]]="Po",1,0)))))</f>
        <v>3</v>
      </c>
      <c r="CD967" t="s">
        <v>124</v>
      </c>
      <c r="CE967">
        <f>IF(fun[[#This Row],[GarageCond]]="Ex",5,IF(fun[[#This Row],[GarageCond]]="Gd",4,IF(fun[[#This Row],[GarageCond]]="TA",3,IF(fun[[#This Row],[GarageCond]]="Fa",2,IF(fun[[#This Row],[GarageCond]]="Po",1,0)))))</f>
        <v>3</v>
      </c>
      <c r="CF967" t="s">
        <v>131</v>
      </c>
      <c r="CG967">
        <v>0</v>
      </c>
      <c r="CH967">
        <v>72</v>
      </c>
      <c r="CI967">
        <v>0</v>
      </c>
      <c r="CJ967">
        <v>0</v>
      </c>
      <c r="CK967">
        <v>0</v>
      </c>
      <c r="CL967">
        <f>(0.5*fun[[#This Row],[WoodDeckSF]])+fun[[#This Row],[OpenPorchSF]]+(2*fun[[#This Row],[EnclosedPorch]])+(1.5*fun[[#This Row],[3SsnPorch]])+fun[[#This Row],[ScreenPorch]]</f>
        <v>72</v>
      </c>
      <c r="CM967">
        <v>0</v>
      </c>
      <c r="CN967" t="s">
        <v>109</v>
      </c>
      <c r="CO967">
        <f>IF(fun[[#This Row],[PoolQC]]="Ex",5,IF(fun[[#This Row],[PoolQC]]="Gd",4,IF(fun[[#This Row],[PoolQC]]="TA",3,IF(fun[[#This Row],[PoolQC]]="Fa",2,IF(fun[[#This Row],[PoolQC]]="Po",1,0)))))</f>
        <v>0</v>
      </c>
      <c r="CP967" t="s">
        <v>109</v>
      </c>
      <c r="CQ967" t="s">
        <v>109</v>
      </c>
      <c r="CR967">
        <v>0</v>
      </c>
      <c r="CS967">
        <v>7</v>
      </c>
      <c r="CT967">
        <v>2007</v>
      </c>
      <c r="CU967" t="s">
        <v>184</v>
      </c>
      <c r="CV967" t="s">
        <v>185</v>
      </c>
      <c r="CW967">
        <f>COUNTIF(fun[[#This Row],[Id]:[SaleCondition]],0)</f>
        <v>18</v>
      </c>
      <c r="CX967">
        <f>COUNTIF(fun[[#This Row],[Id]:[SaleCondition]],"NA")</f>
        <v>4</v>
      </c>
      <c r="CY967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967">
        <f>fun[NUM_ExCond]+fun[NUM_BsmtCond]+fun[NUM_GarCond]</f>
        <v>9</v>
      </c>
      <c r="DA9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9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967">
        <v>178900</v>
      </c>
    </row>
    <row r="968" spans="1:107" x14ac:dyDescent="0.25">
      <c r="A968">
        <v>967</v>
      </c>
      <c r="B968">
        <v>50</v>
      </c>
      <c r="C968" t="s">
        <v>107</v>
      </c>
      <c r="D968">
        <f>IF(fun[[#This Row],[MSZoning]]="RL",1,0)</f>
        <v>1</v>
      </c>
      <c r="E968">
        <f>IF(fun[[#This Row],[rl]]="RM",1,0)</f>
        <v>0</v>
      </c>
      <c r="F968">
        <f>IF(fun[[#This Row],[rm]]="RH",1,0)</f>
        <v>0</v>
      </c>
      <c r="G968">
        <f>IF(fun[[#This Row],[rh]]="C (all)",1,0)</f>
        <v>0</v>
      </c>
      <c r="H968">
        <v>130</v>
      </c>
      <c r="I968">
        <f>IF(fun[[#This Row],[LotFrontage]]="NA",0,fun[[#This Row],[LotFrontage]])</f>
        <v>130</v>
      </c>
      <c r="J968">
        <v>9600</v>
      </c>
      <c r="K968" t="s">
        <v>108</v>
      </c>
      <c r="L968" t="s">
        <v>109</v>
      </c>
      <c r="M968" t="s">
        <v>146</v>
      </c>
      <c r="N968" t="s">
        <v>225</v>
      </c>
      <c r="O968" t="s">
        <v>112</v>
      </c>
      <c r="P968" t="s">
        <v>113</v>
      </c>
      <c r="Q968" t="s">
        <v>114</v>
      </c>
      <c r="R968" t="s">
        <v>149</v>
      </c>
      <c r="S968" t="s">
        <v>116</v>
      </c>
      <c r="T968" t="s">
        <v>116</v>
      </c>
      <c r="U968" t="s">
        <v>117</v>
      </c>
      <c r="V968" t="s">
        <v>158</v>
      </c>
      <c r="W968">
        <v>5</v>
      </c>
      <c r="X968">
        <v>7</v>
      </c>
      <c r="Y968">
        <v>1940</v>
      </c>
      <c r="Z968">
        <v>1950</v>
      </c>
      <c r="AA968" t="s">
        <v>119</v>
      </c>
      <c r="AB968" t="s">
        <v>120</v>
      </c>
      <c r="AC968" t="s">
        <v>142</v>
      </c>
      <c r="AD968" t="s">
        <v>142</v>
      </c>
      <c r="AE968" t="s">
        <v>143</v>
      </c>
      <c r="AF968">
        <v>0</v>
      </c>
      <c r="AG968" t="s">
        <v>123</v>
      </c>
      <c r="AH968">
        <f>IF(fun[[#This Row],[ExterQual]]="Ex",5,IF(fun[[#This Row],[ExterQual]]="Gd",4,IF(fun[[#This Row],[ExterQual]]="TA",3,IF(fun[[#This Row],[ExterQual]]="Fa",2,1))))</f>
        <v>4</v>
      </c>
      <c r="AI968" t="s">
        <v>123</v>
      </c>
      <c r="AJ968">
        <f>IF(fun[[#This Row],[ExterCond]]="Ex",5,IF(fun[[#This Row],[ExterCond]]="Gd",4,IF(fun[[#This Row],[ExterCond]]="TA",3,IF(fun[[#This Row],[ExterCond]]="Fa",2,1))))</f>
        <v>4</v>
      </c>
      <c r="AK968" t="s">
        <v>152</v>
      </c>
      <c r="AL968" t="s">
        <v>124</v>
      </c>
      <c r="AM968">
        <f>IF(fun[[#This Row],[BsmtQual]]="Ex",5,IF(fun[[#This Row],[BsmtQual]]="Gd",4,IF(fun[[#This Row],[BsmtQual]]="TA",3,IF(fun[[#This Row],[BsmtQual]]="Fa",2,IF(fun[[#This Row],[BsmtQual]]="Po",1,0)))))</f>
        <v>3</v>
      </c>
      <c r="AN968" t="s">
        <v>173</v>
      </c>
      <c r="AO968">
        <f>IF(fun[[#This Row],[BsmtCond]]="Ex",5,IF(fun[[#This Row],[BsmtCond]]="Gd",4,IF(fun[[#This Row],[BsmtCond]]="TA",3,IF(fun[[#This Row],[BsmtCond]]="Fa",2,IF(fun[[#This Row],[BsmtCond]]="Po",1,0)))))</f>
        <v>2</v>
      </c>
      <c r="AP968" t="s">
        <v>126</v>
      </c>
      <c r="AQ968">
        <f>IF(fun[[#This Row],[BsmtExposure]]="Gd",3,IF(fun[[#This Row],[BsmtExposure]]="Av",2,IF(fun[[#This Row],[BsmtExposure]]="Mn",1,0)))</f>
        <v>0</v>
      </c>
      <c r="AR968" t="s">
        <v>179</v>
      </c>
      <c r="AS968">
        <v>428</v>
      </c>
      <c r="AT968" t="s">
        <v>128</v>
      </c>
      <c r="AU968">
        <v>0</v>
      </c>
      <c r="AV968">
        <v>300</v>
      </c>
      <c r="AW968">
        <v>728</v>
      </c>
      <c r="AX968" t="s">
        <v>129</v>
      </c>
      <c r="AY968" t="s">
        <v>130</v>
      </c>
      <c r="AZ968">
        <f>IF(fun[[#This Row],[HeatingQC]]="Ex",5,IF(fun[[#This Row],[HeatingQC]]="Gd",4,IF(fun[[#This Row],[HeatingQC]]="TA",3,IF(fun[[#This Row],[HeatingQC]]="Fa",2,IF(fun[[#This Row],[HeatingQC]]="Po",1,0)))))</f>
        <v>5</v>
      </c>
      <c r="BA968" t="s">
        <v>131</v>
      </c>
      <c r="BB968" t="s">
        <v>132</v>
      </c>
      <c r="BC968">
        <v>976</v>
      </c>
      <c r="BD968">
        <v>332</v>
      </c>
      <c r="BE968">
        <v>0</v>
      </c>
      <c r="BF968">
        <v>1308</v>
      </c>
      <c r="BG968">
        <f>LOG(fun[[#This Row],[GrLivArea]])</f>
        <v>3.1166077439882485</v>
      </c>
      <c r="BH968">
        <v>1</v>
      </c>
      <c r="BI968">
        <v>0</v>
      </c>
      <c r="BJ968">
        <f>fun[[#This Row],[BsmtFullBath]]+(0.5*fun[[#This Row],[BsmtHalfBath]])</f>
        <v>1</v>
      </c>
      <c r="BK968">
        <v>1</v>
      </c>
      <c r="BL968">
        <v>1</v>
      </c>
      <c r="BM968">
        <f>fun[[#This Row],[HalfBath]]+fun[[#This Row],[TOTBaseBath]]+fun[[#This Row],[FullBath]]</f>
        <v>3</v>
      </c>
      <c r="BN968">
        <v>2</v>
      </c>
      <c r="BO968">
        <v>1</v>
      </c>
      <c r="BP968" t="s">
        <v>124</v>
      </c>
      <c r="BQ968">
        <f>IF(fun[[#This Row],[KitchenQual]]="Ex",5,IF(fun[[#This Row],[KitchenQual]]="Gd",4,IF(fun[[#This Row],[KitchenQual]]="TA",3,IF(fun[[#This Row],[KitchenQual]]="Fa",2,0))))</f>
        <v>3</v>
      </c>
      <c r="BR968">
        <v>7</v>
      </c>
      <c r="BS968" t="s">
        <v>250</v>
      </c>
      <c r="BT968">
        <v>2</v>
      </c>
      <c r="BU968" t="s">
        <v>124</v>
      </c>
      <c r="BV968">
        <f>IF(fun[[#This Row],[FireplaceQu]]="Ex",5,IF(fun[[#This Row],[FireplaceQu]]="Gd",4,IF(fun[[#This Row],[FireplaceQu]]="TA",3,IF(fun[[#This Row],[FireplaceQu]]="Fa",2,0))))</f>
        <v>3</v>
      </c>
      <c r="BW968" t="s">
        <v>153</v>
      </c>
      <c r="BX968">
        <v>1940</v>
      </c>
      <c r="BY968" t="s">
        <v>128</v>
      </c>
      <c r="BZ968">
        <v>1</v>
      </c>
      <c r="CA968">
        <v>256</v>
      </c>
      <c r="CB968" t="s">
        <v>124</v>
      </c>
      <c r="CC968">
        <f>IF(fun[[#This Row],[GarageQual]]="Ex",5,IF(fun[[#This Row],[GarageQual]]="Gd",4,IF(fun[[#This Row],[GarageQual]]="TA",3,IF(fun[[#This Row],[GarageQual]]="Fa",2,IF(fun[[#This Row],[GarageQual]]="Po",1,0)))))</f>
        <v>3</v>
      </c>
      <c r="CD968" t="s">
        <v>124</v>
      </c>
      <c r="CE968">
        <f>IF(fun[[#This Row],[GarageCond]]="Ex",5,IF(fun[[#This Row],[GarageCond]]="Gd",4,IF(fun[[#This Row],[GarageCond]]="TA",3,IF(fun[[#This Row],[GarageCond]]="Fa",2,IF(fun[[#This Row],[GarageCond]]="Po",1,0)))))</f>
        <v>3</v>
      </c>
      <c r="CF968" t="s">
        <v>131</v>
      </c>
      <c r="CG968">
        <v>0</v>
      </c>
      <c r="CH968">
        <v>70</v>
      </c>
      <c r="CI968">
        <v>0</v>
      </c>
      <c r="CJ968">
        <v>0</v>
      </c>
      <c r="CK968">
        <v>0</v>
      </c>
      <c r="CL968">
        <f>(0.5*fun[[#This Row],[WoodDeckSF]])+fun[[#This Row],[OpenPorchSF]]+(2*fun[[#This Row],[EnclosedPorch]])+(1.5*fun[[#This Row],[3SsnPorch]])+fun[[#This Row],[ScreenPorch]]</f>
        <v>70</v>
      </c>
      <c r="CM968">
        <v>0</v>
      </c>
      <c r="CN968" t="s">
        <v>109</v>
      </c>
      <c r="CO968">
        <f>IF(fun[[#This Row],[PoolQC]]="Ex",5,IF(fun[[#This Row],[PoolQC]]="Gd",4,IF(fun[[#This Row],[PoolQC]]="TA",3,IF(fun[[#This Row],[PoolQC]]="Fa",2,IF(fun[[#This Row],[PoolQC]]="Po",1,0)))))</f>
        <v>0</v>
      </c>
      <c r="CP968" t="s">
        <v>109</v>
      </c>
      <c r="CQ968" t="s">
        <v>109</v>
      </c>
      <c r="CR968">
        <v>0</v>
      </c>
      <c r="CS968">
        <v>6</v>
      </c>
      <c r="CT968">
        <v>2009</v>
      </c>
      <c r="CU968" t="s">
        <v>136</v>
      </c>
      <c r="CV968" t="s">
        <v>137</v>
      </c>
      <c r="CW968">
        <f>COUNTIF(fun[[#This Row],[Id]:[SaleCondition]],0)</f>
        <v>15</v>
      </c>
      <c r="CX968">
        <f>COUNTIF(fun[[#This Row],[Id]:[SaleCondition]],"NA")</f>
        <v>4</v>
      </c>
      <c r="CY96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968">
        <f>fun[NUM_ExCond]+fun[NUM_BsmtCond]+fun[NUM_GarCond]</f>
        <v>9</v>
      </c>
      <c r="DA9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9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64.25</v>
      </c>
      <c r="DC968">
        <v>160000</v>
      </c>
    </row>
    <row r="969" spans="1:107" x14ac:dyDescent="0.25">
      <c r="A969">
        <v>968</v>
      </c>
      <c r="B969">
        <v>20</v>
      </c>
      <c r="C969" t="s">
        <v>107</v>
      </c>
      <c r="D969">
        <f>IF(fun[[#This Row],[MSZoning]]="RL",1,0)</f>
        <v>1</v>
      </c>
      <c r="E969">
        <f>IF(fun[[#This Row],[rl]]="RM",1,0)</f>
        <v>0</v>
      </c>
      <c r="F969">
        <f>IF(fun[[#This Row],[rm]]="RH",1,0)</f>
        <v>0</v>
      </c>
      <c r="G969">
        <f>IF(fun[[#This Row],[rh]]="C (all)",1,0)</f>
        <v>0</v>
      </c>
      <c r="H969" t="s">
        <v>109</v>
      </c>
      <c r="I969">
        <f>IF(fun[[#This Row],[LotFrontage]]="NA",0,fun[[#This Row],[LotFrontage]])</f>
        <v>0</v>
      </c>
      <c r="J969">
        <v>7390</v>
      </c>
      <c r="K969" t="s">
        <v>108</v>
      </c>
      <c r="L969" t="s">
        <v>109</v>
      </c>
      <c r="M969" t="s">
        <v>146</v>
      </c>
      <c r="N969" t="s">
        <v>111</v>
      </c>
      <c r="O969" t="s">
        <v>112</v>
      </c>
      <c r="P969" t="s">
        <v>113</v>
      </c>
      <c r="Q969" t="s">
        <v>114</v>
      </c>
      <c r="R969" t="s">
        <v>188</v>
      </c>
      <c r="S969" t="s">
        <v>116</v>
      </c>
      <c r="T969" t="s">
        <v>116</v>
      </c>
      <c r="U969" t="s">
        <v>117</v>
      </c>
      <c r="V969" t="s">
        <v>141</v>
      </c>
      <c r="W969">
        <v>5</v>
      </c>
      <c r="X969">
        <v>7</v>
      </c>
      <c r="Y969">
        <v>1955</v>
      </c>
      <c r="Z969">
        <v>1955</v>
      </c>
      <c r="AA969" t="s">
        <v>178</v>
      </c>
      <c r="AB969" t="s">
        <v>120</v>
      </c>
      <c r="AC969" t="s">
        <v>150</v>
      </c>
      <c r="AD969" t="s">
        <v>150</v>
      </c>
      <c r="AE969" t="s">
        <v>122</v>
      </c>
      <c r="AF969">
        <v>151</v>
      </c>
      <c r="AG969" t="s">
        <v>124</v>
      </c>
      <c r="AH969">
        <f>IF(fun[[#This Row],[ExterQual]]="Ex",5,IF(fun[[#This Row],[ExterQual]]="Gd",4,IF(fun[[#This Row],[ExterQual]]="TA",3,IF(fun[[#This Row],[ExterQual]]="Fa",2,1))))</f>
        <v>3</v>
      </c>
      <c r="AI969" t="s">
        <v>124</v>
      </c>
      <c r="AJ969">
        <f>IF(fun[[#This Row],[ExterCond]]="Ex",5,IF(fun[[#This Row],[ExterCond]]="Gd",4,IF(fun[[#This Row],[ExterCond]]="TA",3,IF(fun[[#This Row],[ExterCond]]="Fa",2,1))))</f>
        <v>3</v>
      </c>
      <c r="AK969" t="s">
        <v>144</v>
      </c>
      <c r="AL969" t="s">
        <v>124</v>
      </c>
      <c r="AM969">
        <f>IF(fun[[#This Row],[BsmtQual]]="Ex",5,IF(fun[[#This Row],[BsmtQual]]="Gd",4,IF(fun[[#This Row],[BsmtQual]]="TA",3,IF(fun[[#This Row],[BsmtQual]]="Fa",2,IF(fun[[#This Row],[BsmtQual]]="Po",1,0)))))</f>
        <v>3</v>
      </c>
      <c r="AN969" t="s">
        <v>124</v>
      </c>
      <c r="AO969">
        <f>IF(fun[[#This Row],[BsmtCond]]="Ex",5,IF(fun[[#This Row],[BsmtCond]]="Gd",4,IF(fun[[#This Row],[BsmtCond]]="TA",3,IF(fun[[#This Row],[BsmtCond]]="Fa",2,IF(fun[[#This Row],[BsmtCond]]="Po",1,0)))))</f>
        <v>3</v>
      </c>
      <c r="AP969" t="s">
        <v>126</v>
      </c>
      <c r="AQ969">
        <f>IF(fun[[#This Row],[BsmtExposure]]="Gd",3,IF(fun[[#This Row],[BsmtExposure]]="Av",2,IF(fun[[#This Row],[BsmtExposure]]="Mn",1,0)))</f>
        <v>0</v>
      </c>
      <c r="AR969" t="s">
        <v>145</v>
      </c>
      <c r="AS969">
        <v>902</v>
      </c>
      <c r="AT969" t="s">
        <v>128</v>
      </c>
      <c r="AU969">
        <v>0</v>
      </c>
      <c r="AV969">
        <v>196</v>
      </c>
      <c r="AW969">
        <v>1098</v>
      </c>
      <c r="AX969" t="s">
        <v>129</v>
      </c>
      <c r="AY969" t="s">
        <v>124</v>
      </c>
      <c r="AZ969">
        <f>IF(fun[[#This Row],[HeatingQC]]="Ex",5,IF(fun[[#This Row],[HeatingQC]]="Gd",4,IF(fun[[#This Row],[HeatingQC]]="TA",3,IF(fun[[#This Row],[HeatingQC]]="Fa",2,IF(fun[[#This Row],[HeatingQC]]="Po",1,0)))))</f>
        <v>3</v>
      </c>
      <c r="BA969" t="s">
        <v>131</v>
      </c>
      <c r="BB969" t="s">
        <v>132</v>
      </c>
      <c r="BC969">
        <v>1098</v>
      </c>
      <c r="BD969">
        <v>0</v>
      </c>
      <c r="BE969">
        <v>0</v>
      </c>
      <c r="BF969">
        <v>1098</v>
      </c>
      <c r="BG969">
        <f>LOG(fun[[#This Row],[GrLivArea]])</f>
        <v>3.0406023401140732</v>
      </c>
      <c r="BH969">
        <v>1</v>
      </c>
      <c r="BI969">
        <v>0</v>
      </c>
      <c r="BJ969">
        <f>fun[[#This Row],[BsmtFullBath]]+(0.5*fun[[#This Row],[BsmtHalfBath]])</f>
        <v>1</v>
      </c>
      <c r="BK969">
        <v>1</v>
      </c>
      <c r="BL969">
        <v>0</v>
      </c>
      <c r="BM969">
        <f>fun[[#This Row],[HalfBath]]+fun[[#This Row],[TOTBaseBath]]+fun[[#This Row],[FullBath]]</f>
        <v>2</v>
      </c>
      <c r="BN969">
        <v>3</v>
      </c>
      <c r="BO969">
        <v>1</v>
      </c>
      <c r="BP969" t="s">
        <v>124</v>
      </c>
      <c r="BQ969">
        <f>IF(fun[[#This Row],[KitchenQual]]="Ex",5,IF(fun[[#This Row],[KitchenQual]]="Gd",4,IF(fun[[#This Row],[KitchenQual]]="TA",3,IF(fun[[#This Row],[KitchenQual]]="Fa",2,0))))</f>
        <v>3</v>
      </c>
      <c r="BR969">
        <v>6</v>
      </c>
      <c r="BS969" t="s">
        <v>133</v>
      </c>
      <c r="BT969">
        <v>0</v>
      </c>
      <c r="BU969" t="s">
        <v>109</v>
      </c>
      <c r="BV969">
        <f>IF(fun[[#This Row],[FireplaceQu]]="Ex",5,IF(fun[[#This Row],[FireplaceQu]]="Gd",4,IF(fun[[#This Row],[FireplaceQu]]="TA",3,IF(fun[[#This Row],[FireplaceQu]]="Fa",2,0))))</f>
        <v>0</v>
      </c>
      <c r="BW969" t="s">
        <v>134</v>
      </c>
      <c r="BX969">
        <v>1955</v>
      </c>
      <c r="BY969" t="s">
        <v>128</v>
      </c>
      <c r="BZ969">
        <v>1</v>
      </c>
      <c r="CA969">
        <v>260</v>
      </c>
      <c r="CB969" t="s">
        <v>124</v>
      </c>
      <c r="CC969">
        <f>IF(fun[[#This Row],[GarageQual]]="Ex",5,IF(fun[[#This Row],[GarageQual]]="Gd",4,IF(fun[[#This Row],[GarageQual]]="TA",3,IF(fun[[#This Row],[GarageQual]]="Fa",2,IF(fun[[#This Row],[GarageQual]]="Po",1,0)))))</f>
        <v>3</v>
      </c>
      <c r="CD969" t="s">
        <v>124</v>
      </c>
      <c r="CE969">
        <f>IF(fun[[#This Row],[GarageCond]]="Ex",5,IF(fun[[#This Row],[GarageCond]]="Gd",4,IF(fun[[#This Row],[GarageCond]]="TA",3,IF(fun[[#This Row],[GarageCond]]="Fa",2,IF(fun[[#This Row],[GarageCond]]="Po",1,0)))))</f>
        <v>3</v>
      </c>
      <c r="CF969" t="s">
        <v>131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f>(0.5*fun[[#This Row],[WoodDeckSF]])+fun[[#This Row],[OpenPorchSF]]+(2*fun[[#This Row],[EnclosedPorch]])+(1.5*fun[[#This Row],[3SsnPorch]])+fun[[#This Row],[ScreenPorch]]</f>
        <v>0</v>
      </c>
      <c r="CM969">
        <v>0</v>
      </c>
      <c r="CN969" t="s">
        <v>109</v>
      </c>
      <c r="CO969">
        <f>IF(fun[[#This Row],[PoolQC]]="Ex",5,IF(fun[[#This Row],[PoolQC]]="Gd",4,IF(fun[[#This Row],[PoolQC]]="TA",3,IF(fun[[#This Row],[PoolQC]]="Fa",2,IF(fun[[#This Row],[PoolQC]]="Po",1,0)))))</f>
        <v>0</v>
      </c>
      <c r="CP969" t="s">
        <v>109</v>
      </c>
      <c r="CQ969" t="s">
        <v>109</v>
      </c>
      <c r="CR969">
        <v>0</v>
      </c>
      <c r="CS969">
        <v>7</v>
      </c>
      <c r="CT969">
        <v>2008</v>
      </c>
      <c r="CU969" t="s">
        <v>136</v>
      </c>
      <c r="CV969" t="s">
        <v>137</v>
      </c>
      <c r="CW969">
        <f>COUNTIF(fun[[#This Row],[Id]:[SaleCondition]],0)</f>
        <v>21</v>
      </c>
      <c r="CX969">
        <f>COUNTIF(fun[[#This Row],[Id]:[SaleCondition]],"NA")</f>
        <v>6</v>
      </c>
      <c r="CY969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69">
        <f>fun[NUM_ExCond]+fun[NUM_BsmtCond]+fun[NUM_GarCond]</f>
        <v>9</v>
      </c>
      <c r="DA9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9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969">
        <v>135000</v>
      </c>
    </row>
    <row r="970" spans="1:107" x14ac:dyDescent="0.25">
      <c r="A970">
        <v>969</v>
      </c>
      <c r="B970">
        <v>50</v>
      </c>
      <c r="C970" t="s">
        <v>168</v>
      </c>
      <c r="D970">
        <f>IF(fun[[#This Row],[MSZoning]]="RL",1,0)</f>
        <v>0</v>
      </c>
      <c r="E970">
        <f>IF(fun[[#This Row],[rl]]="RM",1,0)</f>
        <v>0</v>
      </c>
      <c r="F970">
        <f>IF(fun[[#This Row],[rm]]="RH",1,0)</f>
        <v>0</v>
      </c>
      <c r="G970">
        <f>IF(fun[[#This Row],[rh]]="C (all)",1,0)</f>
        <v>0</v>
      </c>
      <c r="H970">
        <v>50</v>
      </c>
      <c r="I970">
        <f>IF(fun[[#This Row],[LotFrontage]]="NA",0,fun[[#This Row],[LotFrontage]])</f>
        <v>50</v>
      </c>
      <c r="J970">
        <v>5925</v>
      </c>
      <c r="K970" t="s">
        <v>108</v>
      </c>
      <c r="L970" t="s">
        <v>109</v>
      </c>
      <c r="M970" t="s">
        <v>110</v>
      </c>
      <c r="N970" t="s">
        <v>111</v>
      </c>
      <c r="O970" t="s">
        <v>112</v>
      </c>
      <c r="P970" t="s">
        <v>113</v>
      </c>
      <c r="Q970" t="s">
        <v>114</v>
      </c>
      <c r="R970" t="s">
        <v>169</v>
      </c>
      <c r="S970" t="s">
        <v>116</v>
      </c>
      <c r="T970" t="s">
        <v>116</v>
      </c>
      <c r="U970" t="s">
        <v>117</v>
      </c>
      <c r="V970" t="s">
        <v>158</v>
      </c>
      <c r="W970">
        <v>3</v>
      </c>
      <c r="X970">
        <v>6</v>
      </c>
      <c r="Y970">
        <v>1910</v>
      </c>
      <c r="Z970">
        <v>1950</v>
      </c>
      <c r="AA970" t="s">
        <v>119</v>
      </c>
      <c r="AB970" t="s">
        <v>120</v>
      </c>
      <c r="AC970" t="s">
        <v>121</v>
      </c>
      <c r="AD970" t="s">
        <v>121</v>
      </c>
      <c r="AE970" t="s">
        <v>143</v>
      </c>
      <c r="AF970">
        <v>0</v>
      </c>
      <c r="AG970" t="s">
        <v>124</v>
      </c>
      <c r="AH970">
        <f>IF(fun[[#This Row],[ExterQual]]="Ex",5,IF(fun[[#This Row],[ExterQual]]="Gd",4,IF(fun[[#This Row],[ExterQual]]="TA",3,IF(fun[[#This Row],[ExterQual]]="Fa",2,1))))</f>
        <v>3</v>
      </c>
      <c r="AI970" t="s">
        <v>124</v>
      </c>
      <c r="AJ970">
        <f>IF(fun[[#This Row],[ExterCond]]="Ex",5,IF(fun[[#This Row],[ExterCond]]="Gd",4,IF(fun[[#This Row],[ExterCond]]="TA",3,IF(fun[[#This Row],[ExterCond]]="Fa",2,1))))</f>
        <v>3</v>
      </c>
      <c r="AK970" t="s">
        <v>152</v>
      </c>
      <c r="AL970" t="s">
        <v>124</v>
      </c>
      <c r="AM970">
        <f>IF(fun[[#This Row],[BsmtQual]]="Ex",5,IF(fun[[#This Row],[BsmtQual]]="Gd",4,IF(fun[[#This Row],[BsmtQual]]="TA",3,IF(fun[[#This Row],[BsmtQual]]="Fa",2,IF(fun[[#This Row],[BsmtQual]]="Po",1,0)))))</f>
        <v>3</v>
      </c>
      <c r="AN970" t="s">
        <v>124</v>
      </c>
      <c r="AO970">
        <f>IF(fun[[#This Row],[BsmtCond]]="Ex",5,IF(fun[[#This Row],[BsmtCond]]="Gd",4,IF(fun[[#This Row],[BsmtCond]]="TA",3,IF(fun[[#This Row],[BsmtCond]]="Fa",2,IF(fun[[#This Row],[BsmtCond]]="Po",1,0)))))</f>
        <v>3</v>
      </c>
      <c r="AP970" t="s">
        <v>126</v>
      </c>
      <c r="AQ970">
        <f>IF(fun[[#This Row],[BsmtExposure]]="Gd",3,IF(fun[[#This Row],[BsmtExposure]]="Av",2,IF(fun[[#This Row],[BsmtExposure]]="Mn",1,0)))</f>
        <v>0</v>
      </c>
      <c r="AR970" t="s">
        <v>128</v>
      </c>
      <c r="AS970">
        <v>0</v>
      </c>
      <c r="AT970" t="s">
        <v>128</v>
      </c>
      <c r="AU970">
        <v>0</v>
      </c>
      <c r="AV970">
        <v>600</v>
      </c>
      <c r="AW970">
        <v>600</v>
      </c>
      <c r="AX970" t="s">
        <v>248</v>
      </c>
      <c r="AY970" t="s">
        <v>173</v>
      </c>
      <c r="AZ970">
        <f>IF(fun[[#This Row],[HeatingQC]]="Ex",5,IF(fun[[#This Row],[HeatingQC]]="Gd",4,IF(fun[[#This Row],[HeatingQC]]="TA",3,IF(fun[[#This Row],[HeatingQC]]="Fa",2,IF(fun[[#This Row],[HeatingQC]]="Po",1,0)))))</f>
        <v>2</v>
      </c>
      <c r="BA970" t="s">
        <v>203</v>
      </c>
      <c r="BB970" t="s">
        <v>132</v>
      </c>
      <c r="BC970">
        <v>600</v>
      </c>
      <c r="BD970">
        <v>368</v>
      </c>
      <c r="BE970">
        <v>0</v>
      </c>
      <c r="BF970">
        <v>968</v>
      </c>
      <c r="BG970">
        <f>LOG(fun[[#This Row],[GrLivArea]])</f>
        <v>2.9858753573083936</v>
      </c>
      <c r="BH970">
        <v>0</v>
      </c>
      <c r="BI970">
        <v>0</v>
      </c>
      <c r="BJ970">
        <f>fun[[#This Row],[BsmtFullBath]]+(0.5*fun[[#This Row],[BsmtHalfBath]])</f>
        <v>0</v>
      </c>
      <c r="BK970">
        <v>1</v>
      </c>
      <c r="BL970">
        <v>0</v>
      </c>
      <c r="BM970">
        <f>fun[[#This Row],[HalfBath]]+fun[[#This Row],[TOTBaseBath]]+fun[[#This Row],[FullBath]]</f>
        <v>1</v>
      </c>
      <c r="BN970">
        <v>2</v>
      </c>
      <c r="BO970">
        <v>1</v>
      </c>
      <c r="BP970" t="s">
        <v>124</v>
      </c>
      <c r="BQ970">
        <f>IF(fun[[#This Row],[KitchenQual]]="Ex",5,IF(fun[[#This Row],[KitchenQual]]="Gd",4,IF(fun[[#This Row],[KitchenQual]]="TA",3,IF(fun[[#This Row],[KitchenQual]]="Fa",2,0))))</f>
        <v>3</v>
      </c>
      <c r="BR970">
        <v>6</v>
      </c>
      <c r="BS970" t="s">
        <v>133</v>
      </c>
      <c r="BT970">
        <v>0</v>
      </c>
      <c r="BU970" t="s">
        <v>109</v>
      </c>
      <c r="BV970">
        <f>IF(fun[[#This Row],[FireplaceQu]]="Ex",5,IF(fun[[#This Row],[FireplaceQu]]="Gd",4,IF(fun[[#This Row],[FireplaceQu]]="TA",3,IF(fun[[#This Row],[FireplaceQu]]="Fa",2,0))))</f>
        <v>0</v>
      </c>
      <c r="BW970" t="s">
        <v>109</v>
      </c>
      <c r="BX970" t="s">
        <v>109</v>
      </c>
      <c r="BY970" t="s">
        <v>109</v>
      </c>
      <c r="BZ970">
        <v>0</v>
      </c>
      <c r="CA970">
        <v>0</v>
      </c>
      <c r="CB970" t="s">
        <v>109</v>
      </c>
      <c r="CC970">
        <f>IF(fun[[#This Row],[GarageQual]]="Ex",5,IF(fun[[#This Row],[GarageQual]]="Gd",4,IF(fun[[#This Row],[GarageQual]]="TA",3,IF(fun[[#This Row],[GarageQual]]="Fa",2,IF(fun[[#This Row],[GarageQual]]="Po",1,0)))))</f>
        <v>0</v>
      </c>
      <c r="CD970" t="s">
        <v>109</v>
      </c>
      <c r="CE970">
        <f>IF(fun[[#This Row],[GarageCond]]="Ex",5,IF(fun[[#This Row],[GarageCond]]="Gd",4,IF(fun[[#This Row],[GarageCond]]="TA",3,IF(fun[[#This Row],[GarageCond]]="Fa",2,IF(fun[[#This Row],[GarageCond]]="Po",1,0)))))</f>
        <v>0</v>
      </c>
      <c r="CF970" t="s">
        <v>131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f>(0.5*fun[[#This Row],[WoodDeckSF]])+fun[[#This Row],[OpenPorchSF]]+(2*fun[[#This Row],[EnclosedPorch]])+(1.5*fun[[#This Row],[3SsnPorch]])+fun[[#This Row],[ScreenPorch]]</f>
        <v>0</v>
      </c>
      <c r="CM970">
        <v>0</v>
      </c>
      <c r="CN970" t="s">
        <v>109</v>
      </c>
      <c r="CO970">
        <f>IF(fun[[#This Row],[PoolQC]]="Ex",5,IF(fun[[#This Row],[PoolQC]]="Gd",4,IF(fun[[#This Row],[PoolQC]]="TA",3,IF(fun[[#This Row],[PoolQC]]="Fa",2,IF(fun[[#This Row],[PoolQC]]="Po",1,0)))))</f>
        <v>0</v>
      </c>
      <c r="CP970" t="s">
        <v>189</v>
      </c>
      <c r="CQ970" t="s">
        <v>109</v>
      </c>
      <c r="CR970">
        <v>0</v>
      </c>
      <c r="CS970">
        <v>5</v>
      </c>
      <c r="CT970">
        <v>2009</v>
      </c>
      <c r="CU970" t="s">
        <v>136</v>
      </c>
      <c r="CV970" t="s">
        <v>154</v>
      </c>
      <c r="CW970">
        <f>COUNTIF(fun[[#This Row],[Id]:[SaleCondition]],0)</f>
        <v>28</v>
      </c>
      <c r="CX970">
        <f>COUNTIF(fun[[#This Row],[Id]:[SaleCondition]],"NA")</f>
        <v>9</v>
      </c>
      <c r="CY970">
        <f>fun[[#This Row],[OverallQual]]+fun[[#This Row],[NUM_ExQual]]+fun[[#This Row],[NUM_BsmtQual]]+fun[[#This Row],[NUM_Heat]]+fun[[#This Row],[NUM_KitchQual]]+fun[[#This Row],[NUM_GarQual]]+fun[[#This Row],[NUM_Pool]]+fun[NUM_Fire]</f>
        <v>14</v>
      </c>
      <c r="CZ970">
        <f>fun[NUM_ExCond]+fun[NUM_BsmtCond]+fun[NUM_GarCond]</f>
        <v>6</v>
      </c>
      <c r="DA9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49</v>
      </c>
      <c r="DB9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36.5</v>
      </c>
      <c r="DC970">
        <v>37900</v>
      </c>
    </row>
    <row r="971" spans="1:107" x14ac:dyDescent="0.25">
      <c r="A971">
        <v>970</v>
      </c>
      <c r="B971">
        <v>190</v>
      </c>
      <c r="C971" t="s">
        <v>107</v>
      </c>
      <c r="D971">
        <f>IF(fun[[#This Row],[MSZoning]]="RL",1,0)</f>
        <v>1</v>
      </c>
      <c r="E971">
        <f>IF(fun[[#This Row],[rl]]="RM",1,0)</f>
        <v>0</v>
      </c>
      <c r="F971">
        <f>IF(fun[[#This Row],[rm]]="RH",1,0)</f>
        <v>0</v>
      </c>
      <c r="G971">
        <f>IF(fun[[#This Row],[rh]]="C (all)",1,0)</f>
        <v>0</v>
      </c>
      <c r="H971">
        <v>75</v>
      </c>
      <c r="I971">
        <f>IF(fun[[#This Row],[LotFrontage]]="NA",0,fun[[#This Row],[LotFrontage]])</f>
        <v>75</v>
      </c>
      <c r="J971">
        <v>10382</v>
      </c>
      <c r="K971" t="s">
        <v>108</v>
      </c>
      <c r="L971" t="s">
        <v>109</v>
      </c>
      <c r="M971" t="s">
        <v>110</v>
      </c>
      <c r="N971" t="s">
        <v>111</v>
      </c>
      <c r="O971" t="s">
        <v>112</v>
      </c>
      <c r="P971" t="s">
        <v>113</v>
      </c>
      <c r="Q971" t="s">
        <v>114</v>
      </c>
      <c r="R971" t="s">
        <v>188</v>
      </c>
      <c r="S971" t="s">
        <v>116</v>
      </c>
      <c r="T971" t="s">
        <v>116</v>
      </c>
      <c r="U971" t="s">
        <v>175</v>
      </c>
      <c r="V971" t="s">
        <v>223</v>
      </c>
      <c r="W971">
        <v>6</v>
      </c>
      <c r="X971">
        <v>5</v>
      </c>
      <c r="Y971">
        <v>1958</v>
      </c>
      <c r="Z971">
        <v>1958</v>
      </c>
      <c r="AA971" t="s">
        <v>178</v>
      </c>
      <c r="AB971" t="s">
        <v>120</v>
      </c>
      <c r="AC971" t="s">
        <v>166</v>
      </c>
      <c r="AD971" t="s">
        <v>166</v>
      </c>
      <c r="AE971" t="s">
        <v>122</v>
      </c>
      <c r="AF971">
        <v>105</v>
      </c>
      <c r="AG971" t="s">
        <v>124</v>
      </c>
      <c r="AH971">
        <f>IF(fun[[#This Row],[ExterQual]]="Ex",5,IF(fun[[#This Row],[ExterQual]]="Gd",4,IF(fun[[#This Row],[ExterQual]]="TA",3,IF(fun[[#This Row],[ExterQual]]="Fa",2,1))))</f>
        <v>3</v>
      </c>
      <c r="AI971" t="s">
        <v>173</v>
      </c>
      <c r="AJ971">
        <f>IF(fun[[#This Row],[ExterCond]]="Ex",5,IF(fun[[#This Row],[ExterCond]]="Gd",4,IF(fun[[#This Row],[ExterCond]]="TA",3,IF(fun[[#This Row],[ExterCond]]="Fa",2,1))))</f>
        <v>2</v>
      </c>
      <c r="AK971" t="s">
        <v>144</v>
      </c>
      <c r="AL971" t="s">
        <v>124</v>
      </c>
      <c r="AM971">
        <f>IF(fun[[#This Row],[BsmtQual]]="Ex",5,IF(fun[[#This Row],[BsmtQual]]="Gd",4,IF(fun[[#This Row],[BsmtQual]]="TA",3,IF(fun[[#This Row],[BsmtQual]]="Fa",2,IF(fun[[#This Row],[BsmtQual]]="Po",1,0)))))</f>
        <v>3</v>
      </c>
      <c r="AN971" t="s">
        <v>124</v>
      </c>
      <c r="AO971">
        <f>IF(fun[[#This Row],[BsmtCond]]="Ex",5,IF(fun[[#This Row],[BsmtCond]]="Gd",4,IF(fun[[#This Row],[BsmtCond]]="TA",3,IF(fun[[#This Row],[BsmtCond]]="Fa",2,IF(fun[[#This Row],[BsmtCond]]="Po",1,0)))))</f>
        <v>3</v>
      </c>
      <c r="AP971" t="s">
        <v>123</v>
      </c>
      <c r="AQ971">
        <f>IF(fun[[#This Row],[BsmtExposure]]="Gd",3,IF(fun[[#This Row],[BsmtExposure]]="Av",2,IF(fun[[#This Row],[BsmtExposure]]="Mn",1,0)))</f>
        <v>3</v>
      </c>
      <c r="AR971" t="s">
        <v>145</v>
      </c>
      <c r="AS971">
        <v>513</v>
      </c>
      <c r="AT971" t="s">
        <v>128</v>
      </c>
      <c r="AU971">
        <v>0</v>
      </c>
      <c r="AV971">
        <v>75</v>
      </c>
      <c r="AW971">
        <v>588</v>
      </c>
      <c r="AX971" t="s">
        <v>129</v>
      </c>
      <c r="AY971" t="s">
        <v>124</v>
      </c>
      <c r="AZ971">
        <f>IF(fun[[#This Row],[HeatingQC]]="Ex",5,IF(fun[[#This Row],[HeatingQC]]="Gd",4,IF(fun[[#This Row],[HeatingQC]]="TA",3,IF(fun[[#This Row],[HeatingQC]]="Fa",2,IF(fun[[#This Row],[HeatingQC]]="Po",1,0)))))</f>
        <v>3</v>
      </c>
      <c r="BA971" t="s">
        <v>131</v>
      </c>
      <c r="BB971" t="s">
        <v>132</v>
      </c>
      <c r="BC971">
        <v>1095</v>
      </c>
      <c r="BD971">
        <v>0</v>
      </c>
      <c r="BE971">
        <v>0</v>
      </c>
      <c r="BF971">
        <v>1095</v>
      </c>
      <c r="BG971">
        <f>LOG(fun[[#This Row],[GrLivArea]])</f>
        <v>3.0394141191761372</v>
      </c>
      <c r="BH971">
        <v>1</v>
      </c>
      <c r="BI971">
        <v>0</v>
      </c>
      <c r="BJ971">
        <f>fun[[#This Row],[BsmtFullBath]]+(0.5*fun[[#This Row],[BsmtHalfBath]])</f>
        <v>1</v>
      </c>
      <c r="BK971">
        <v>1</v>
      </c>
      <c r="BL971">
        <v>0</v>
      </c>
      <c r="BM971">
        <f>fun[[#This Row],[HalfBath]]+fun[[#This Row],[TOTBaseBath]]+fun[[#This Row],[FullBath]]</f>
        <v>2</v>
      </c>
      <c r="BN971">
        <v>2</v>
      </c>
      <c r="BO971">
        <v>1</v>
      </c>
      <c r="BP971" t="s">
        <v>124</v>
      </c>
      <c r="BQ971">
        <f>IF(fun[[#This Row],[KitchenQual]]="Ex",5,IF(fun[[#This Row],[KitchenQual]]="Gd",4,IF(fun[[#This Row],[KitchenQual]]="TA",3,IF(fun[[#This Row],[KitchenQual]]="Fa",2,0))))</f>
        <v>3</v>
      </c>
      <c r="BR971">
        <v>6</v>
      </c>
      <c r="BS971" t="s">
        <v>133</v>
      </c>
      <c r="BT971">
        <v>0</v>
      </c>
      <c r="BU971" t="s">
        <v>109</v>
      </c>
      <c r="BV971">
        <f>IF(fun[[#This Row],[FireplaceQu]]="Ex",5,IF(fun[[#This Row],[FireplaceQu]]="Gd",4,IF(fun[[#This Row],[FireplaceQu]]="TA",3,IF(fun[[#This Row],[FireplaceQu]]="Fa",2,0))))</f>
        <v>0</v>
      </c>
      <c r="BW971" t="s">
        <v>134</v>
      </c>
      <c r="BX971">
        <v>1958</v>
      </c>
      <c r="BY971" t="s">
        <v>135</v>
      </c>
      <c r="BZ971">
        <v>1</v>
      </c>
      <c r="CA971">
        <v>264</v>
      </c>
      <c r="CB971" t="s">
        <v>124</v>
      </c>
      <c r="CC971">
        <f>IF(fun[[#This Row],[GarageQual]]="Ex",5,IF(fun[[#This Row],[GarageQual]]="Gd",4,IF(fun[[#This Row],[GarageQual]]="TA",3,IF(fun[[#This Row],[GarageQual]]="Fa",2,IF(fun[[#This Row],[GarageQual]]="Po",1,0)))))</f>
        <v>3</v>
      </c>
      <c r="CD971" t="s">
        <v>124</v>
      </c>
      <c r="CE971">
        <f>IF(fun[[#This Row],[GarageCond]]="Ex",5,IF(fun[[#This Row],[GarageCond]]="Gd",4,IF(fun[[#This Row],[GarageCond]]="TA",3,IF(fun[[#This Row],[GarageCond]]="Fa",2,IF(fun[[#This Row],[GarageCond]]="Po",1,0)))))</f>
        <v>3</v>
      </c>
      <c r="CF971" t="s">
        <v>131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f>(0.5*fun[[#This Row],[WoodDeckSF]])+fun[[#This Row],[OpenPorchSF]]+(2*fun[[#This Row],[EnclosedPorch]])+(1.5*fun[[#This Row],[3SsnPorch]])+fun[[#This Row],[ScreenPorch]]</f>
        <v>0</v>
      </c>
      <c r="CM971">
        <v>0</v>
      </c>
      <c r="CN971" t="s">
        <v>109</v>
      </c>
      <c r="CO971">
        <f>IF(fun[[#This Row],[PoolQC]]="Ex",5,IF(fun[[#This Row],[PoolQC]]="Gd",4,IF(fun[[#This Row],[PoolQC]]="TA",3,IF(fun[[#This Row],[PoolQC]]="Fa",2,IF(fun[[#This Row],[PoolQC]]="Po",1,0)))))</f>
        <v>0</v>
      </c>
      <c r="CP971" t="s">
        <v>109</v>
      </c>
      <c r="CQ971" t="s">
        <v>109</v>
      </c>
      <c r="CR971">
        <v>0</v>
      </c>
      <c r="CS971">
        <v>3</v>
      </c>
      <c r="CT971">
        <v>2006</v>
      </c>
      <c r="CU971" t="s">
        <v>234</v>
      </c>
      <c r="CV971" t="s">
        <v>137</v>
      </c>
      <c r="CW971">
        <f>COUNTIF(fun[[#This Row],[Id]:[SaleCondition]],0)</f>
        <v>19</v>
      </c>
      <c r="CX971">
        <f>COUNTIF(fun[[#This Row],[Id]:[SaleCondition]],"NA")</f>
        <v>5</v>
      </c>
      <c r="CY97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971">
        <f>fun[NUM_ExCond]+fun[NUM_BsmtCond]+fun[NUM_GarCond]</f>
        <v>8</v>
      </c>
      <c r="DA9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9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50.25</v>
      </c>
      <c r="DC971">
        <v>140000</v>
      </c>
    </row>
    <row r="972" spans="1:107" x14ac:dyDescent="0.25">
      <c r="A972">
        <v>971</v>
      </c>
      <c r="B972">
        <v>50</v>
      </c>
      <c r="C972" t="s">
        <v>107</v>
      </c>
      <c r="D972">
        <f>IF(fun[[#This Row],[MSZoning]]="RL",1,0)</f>
        <v>1</v>
      </c>
      <c r="E972">
        <f>IF(fun[[#This Row],[rl]]="RM",1,0)</f>
        <v>0</v>
      </c>
      <c r="F972">
        <f>IF(fun[[#This Row],[rm]]="RH",1,0)</f>
        <v>0</v>
      </c>
      <c r="G972">
        <f>IF(fun[[#This Row],[rh]]="C (all)",1,0)</f>
        <v>0</v>
      </c>
      <c r="H972">
        <v>60</v>
      </c>
      <c r="I972">
        <f>IF(fun[[#This Row],[LotFrontage]]="NA",0,fun[[#This Row],[LotFrontage]])</f>
        <v>60</v>
      </c>
      <c r="J972">
        <v>10800</v>
      </c>
      <c r="K972" t="s">
        <v>108</v>
      </c>
      <c r="L972" t="s">
        <v>109</v>
      </c>
      <c r="M972" t="s">
        <v>110</v>
      </c>
      <c r="N972" t="s">
        <v>111</v>
      </c>
      <c r="O972" t="s">
        <v>112</v>
      </c>
      <c r="P972" t="s">
        <v>113</v>
      </c>
      <c r="Q972" t="s">
        <v>114</v>
      </c>
      <c r="R972" t="s">
        <v>188</v>
      </c>
      <c r="S972" t="s">
        <v>116</v>
      </c>
      <c r="T972" t="s">
        <v>116</v>
      </c>
      <c r="U972" t="s">
        <v>117</v>
      </c>
      <c r="V972" t="s">
        <v>158</v>
      </c>
      <c r="W972">
        <v>4</v>
      </c>
      <c r="X972">
        <v>4</v>
      </c>
      <c r="Y972">
        <v>1949</v>
      </c>
      <c r="Z972">
        <v>1950</v>
      </c>
      <c r="AA972" t="s">
        <v>119</v>
      </c>
      <c r="AB972" t="s">
        <v>120</v>
      </c>
      <c r="AC972" t="s">
        <v>212</v>
      </c>
      <c r="AD972" t="s">
        <v>212</v>
      </c>
      <c r="AE972" t="s">
        <v>143</v>
      </c>
      <c r="AF972">
        <v>0</v>
      </c>
      <c r="AG972" t="s">
        <v>124</v>
      </c>
      <c r="AH972">
        <f>IF(fun[[#This Row],[ExterQual]]="Ex",5,IF(fun[[#This Row],[ExterQual]]="Gd",4,IF(fun[[#This Row],[ExterQual]]="TA",3,IF(fun[[#This Row],[ExterQual]]="Fa",2,1))))</f>
        <v>3</v>
      </c>
      <c r="AI972" t="s">
        <v>124</v>
      </c>
      <c r="AJ972">
        <f>IF(fun[[#This Row],[ExterCond]]="Ex",5,IF(fun[[#This Row],[ExterCond]]="Gd",4,IF(fun[[#This Row],[ExterCond]]="TA",3,IF(fun[[#This Row],[ExterCond]]="Fa",2,1))))</f>
        <v>3</v>
      </c>
      <c r="AK972" t="s">
        <v>144</v>
      </c>
      <c r="AL972" t="s">
        <v>124</v>
      </c>
      <c r="AM972">
        <f>IF(fun[[#This Row],[BsmtQual]]="Ex",5,IF(fun[[#This Row],[BsmtQual]]="Gd",4,IF(fun[[#This Row],[BsmtQual]]="TA",3,IF(fun[[#This Row],[BsmtQual]]="Fa",2,IF(fun[[#This Row],[BsmtQual]]="Po",1,0)))))</f>
        <v>3</v>
      </c>
      <c r="AN972" t="s">
        <v>124</v>
      </c>
      <c r="AO972">
        <f>IF(fun[[#This Row],[BsmtCond]]="Ex",5,IF(fun[[#This Row],[BsmtCond]]="Gd",4,IF(fun[[#This Row],[BsmtCond]]="TA",3,IF(fun[[#This Row],[BsmtCond]]="Fa",2,IF(fun[[#This Row],[BsmtCond]]="Po",1,0)))))</f>
        <v>3</v>
      </c>
      <c r="AP972" t="s">
        <v>126</v>
      </c>
      <c r="AQ972">
        <f>IF(fun[[#This Row],[BsmtExposure]]="Gd",3,IF(fun[[#This Row],[BsmtExposure]]="Av",2,IF(fun[[#This Row],[BsmtExposure]]="Mn",1,0)))</f>
        <v>0</v>
      </c>
      <c r="AR972" t="s">
        <v>128</v>
      </c>
      <c r="AS972">
        <v>0</v>
      </c>
      <c r="AT972" t="s">
        <v>128</v>
      </c>
      <c r="AU972">
        <v>0</v>
      </c>
      <c r="AV972">
        <v>720</v>
      </c>
      <c r="AW972">
        <v>720</v>
      </c>
      <c r="AX972" t="s">
        <v>129</v>
      </c>
      <c r="AY972" t="s">
        <v>124</v>
      </c>
      <c r="AZ972">
        <f>IF(fun[[#This Row],[HeatingQC]]="Ex",5,IF(fun[[#This Row],[HeatingQC]]="Gd",4,IF(fun[[#This Row],[HeatingQC]]="TA",3,IF(fun[[#This Row],[HeatingQC]]="Fa",2,IF(fun[[#This Row],[HeatingQC]]="Po",1,0)))))</f>
        <v>3</v>
      </c>
      <c r="BA972" t="s">
        <v>203</v>
      </c>
      <c r="BB972" t="s">
        <v>190</v>
      </c>
      <c r="BC972">
        <v>720</v>
      </c>
      <c r="BD972">
        <v>472</v>
      </c>
      <c r="BE972">
        <v>0</v>
      </c>
      <c r="BF972">
        <v>1192</v>
      </c>
      <c r="BG972">
        <f>LOG(fun[[#This Row],[GrLivArea]])</f>
        <v>3.0762762554042178</v>
      </c>
      <c r="BH972">
        <v>0</v>
      </c>
      <c r="BI972">
        <v>0</v>
      </c>
      <c r="BJ972">
        <f>fun[[#This Row],[BsmtFullBath]]+(0.5*fun[[#This Row],[BsmtHalfBath]])</f>
        <v>0</v>
      </c>
      <c r="BK972">
        <v>1</v>
      </c>
      <c r="BL972">
        <v>1</v>
      </c>
      <c r="BM972">
        <f>fun[[#This Row],[HalfBath]]+fun[[#This Row],[TOTBaseBath]]+fun[[#This Row],[FullBath]]</f>
        <v>2</v>
      </c>
      <c r="BN972">
        <v>4</v>
      </c>
      <c r="BO972">
        <v>1</v>
      </c>
      <c r="BP972" t="s">
        <v>124</v>
      </c>
      <c r="BQ972">
        <f>IF(fun[[#This Row],[KitchenQual]]="Ex",5,IF(fun[[#This Row],[KitchenQual]]="Gd",4,IF(fun[[#This Row],[KitchenQual]]="TA",3,IF(fun[[#This Row],[KitchenQual]]="Fa",2,0))))</f>
        <v>3</v>
      </c>
      <c r="BR972">
        <v>6</v>
      </c>
      <c r="BS972" t="s">
        <v>133</v>
      </c>
      <c r="BT972">
        <v>0</v>
      </c>
      <c r="BU972" t="s">
        <v>109</v>
      </c>
      <c r="BV972">
        <f>IF(fun[[#This Row],[FireplaceQu]]="Ex",5,IF(fun[[#This Row],[FireplaceQu]]="Gd",4,IF(fun[[#This Row],[FireplaceQu]]="TA",3,IF(fun[[#This Row],[FireplaceQu]]="Fa",2,0))))</f>
        <v>0</v>
      </c>
      <c r="BW972" t="s">
        <v>109</v>
      </c>
      <c r="BX972" t="s">
        <v>109</v>
      </c>
      <c r="BY972" t="s">
        <v>109</v>
      </c>
      <c r="BZ972">
        <v>0</v>
      </c>
      <c r="CA972">
        <v>0</v>
      </c>
      <c r="CB972" t="s">
        <v>109</v>
      </c>
      <c r="CC972">
        <f>IF(fun[[#This Row],[GarageQual]]="Ex",5,IF(fun[[#This Row],[GarageQual]]="Gd",4,IF(fun[[#This Row],[GarageQual]]="TA",3,IF(fun[[#This Row],[GarageQual]]="Fa",2,IF(fun[[#This Row],[GarageQual]]="Po",1,0)))))</f>
        <v>0</v>
      </c>
      <c r="CD972" t="s">
        <v>109</v>
      </c>
      <c r="CE972">
        <f>IF(fun[[#This Row],[GarageCond]]="Ex",5,IF(fun[[#This Row],[GarageCond]]="Gd",4,IF(fun[[#This Row],[GarageCond]]="TA",3,IF(fun[[#This Row],[GarageCond]]="Fa",2,IF(fun[[#This Row],[GarageCond]]="Po",1,0)))))</f>
        <v>0</v>
      </c>
      <c r="CF972" t="s">
        <v>131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f>(0.5*fun[[#This Row],[WoodDeckSF]])+fun[[#This Row],[OpenPorchSF]]+(2*fun[[#This Row],[EnclosedPorch]])+(1.5*fun[[#This Row],[3SsnPorch]])+fun[[#This Row],[ScreenPorch]]</f>
        <v>0</v>
      </c>
      <c r="CM972">
        <v>0</v>
      </c>
      <c r="CN972" t="s">
        <v>109</v>
      </c>
      <c r="CO972">
        <f>IF(fun[[#This Row],[PoolQC]]="Ex",5,IF(fun[[#This Row],[PoolQC]]="Gd",4,IF(fun[[#This Row],[PoolQC]]="TA",3,IF(fun[[#This Row],[PoolQC]]="Fa",2,IF(fun[[#This Row],[PoolQC]]="Po",1,0)))))</f>
        <v>0</v>
      </c>
      <c r="CP972" t="s">
        <v>109</v>
      </c>
      <c r="CQ972" t="s">
        <v>109</v>
      </c>
      <c r="CR972">
        <v>0</v>
      </c>
      <c r="CS972">
        <v>12</v>
      </c>
      <c r="CT972">
        <v>2006</v>
      </c>
      <c r="CU972" t="s">
        <v>136</v>
      </c>
      <c r="CV972" t="s">
        <v>154</v>
      </c>
      <c r="CW972">
        <f>COUNTIF(fun[[#This Row],[Id]:[SaleCondition]],0)</f>
        <v>26</v>
      </c>
      <c r="CX972">
        <f>COUNTIF(fun[[#This Row],[Id]:[SaleCondition]],"NA")</f>
        <v>10</v>
      </c>
      <c r="CY972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972">
        <f>fun[NUM_ExCond]+fun[NUM_BsmtCond]+fun[NUM_GarCond]</f>
        <v>6</v>
      </c>
      <c r="DA9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49</v>
      </c>
      <c r="DB9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35.5</v>
      </c>
      <c r="DC972">
        <v>135000</v>
      </c>
    </row>
    <row r="973" spans="1:107" x14ac:dyDescent="0.25">
      <c r="A973">
        <v>972</v>
      </c>
      <c r="B973">
        <v>160</v>
      </c>
      <c r="C973" t="s">
        <v>107</v>
      </c>
      <c r="D973">
        <f>IF(fun[[#This Row],[MSZoning]]="RL",1,0)</f>
        <v>1</v>
      </c>
      <c r="E973">
        <f>IF(fun[[#This Row],[rl]]="RM",1,0)</f>
        <v>0</v>
      </c>
      <c r="F973">
        <f>IF(fun[[#This Row],[rm]]="RH",1,0)</f>
        <v>0</v>
      </c>
      <c r="G973">
        <f>IF(fun[[#This Row],[rh]]="C (all)",1,0)</f>
        <v>0</v>
      </c>
      <c r="H973">
        <v>36</v>
      </c>
      <c r="I973">
        <f>IF(fun[[#This Row],[LotFrontage]]="NA",0,fun[[#This Row],[LotFrontage]])</f>
        <v>36</v>
      </c>
      <c r="J973">
        <v>2268</v>
      </c>
      <c r="K973" t="s">
        <v>108</v>
      </c>
      <c r="L973" t="s">
        <v>109</v>
      </c>
      <c r="M973" t="s">
        <v>110</v>
      </c>
      <c r="N973" t="s">
        <v>111</v>
      </c>
      <c r="O973" t="s">
        <v>112</v>
      </c>
      <c r="P973" t="s">
        <v>113</v>
      </c>
      <c r="Q973" t="s">
        <v>114</v>
      </c>
      <c r="R973" t="s">
        <v>180</v>
      </c>
      <c r="S973" t="s">
        <v>116</v>
      </c>
      <c r="T973" t="s">
        <v>116</v>
      </c>
      <c r="U973" t="s">
        <v>224</v>
      </c>
      <c r="V973" t="s">
        <v>118</v>
      </c>
      <c r="W973">
        <v>7</v>
      </c>
      <c r="X973">
        <v>5</v>
      </c>
      <c r="Y973">
        <v>2003</v>
      </c>
      <c r="Z973">
        <v>2004</v>
      </c>
      <c r="AA973" t="s">
        <v>119</v>
      </c>
      <c r="AB973" t="s">
        <v>120</v>
      </c>
      <c r="AC973" t="s">
        <v>121</v>
      </c>
      <c r="AD973" t="s">
        <v>151</v>
      </c>
      <c r="AE973" t="s">
        <v>163</v>
      </c>
      <c r="AF973">
        <v>106</v>
      </c>
      <c r="AG973" t="s">
        <v>123</v>
      </c>
      <c r="AH973">
        <f>IF(fun[[#This Row],[ExterQual]]="Ex",5,IF(fun[[#This Row],[ExterQual]]="Gd",4,IF(fun[[#This Row],[ExterQual]]="TA",3,IF(fun[[#This Row],[ExterQual]]="Fa",2,1))))</f>
        <v>4</v>
      </c>
      <c r="AI973" t="s">
        <v>124</v>
      </c>
      <c r="AJ973">
        <f>IF(fun[[#This Row],[ExterCond]]="Ex",5,IF(fun[[#This Row],[ExterCond]]="Gd",4,IF(fun[[#This Row],[ExterCond]]="TA",3,IF(fun[[#This Row],[ExterCond]]="Fa",2,1))))</f>
        <v>3</v>
      </c>
      <c r="AK973" t="s">
        <v>125</v>
      </c>
      <c r="AL973" t="s">
        <v>123</v>
      </c>
      <c r="AM973">
        <f>IF(fun[[#This Row],[BsmtQual]]="Ex",5,IF(fun[[#This Row],[BsmtQual]]="Gd",4,IF(fun[[#This Row],[BsmtQual]]="TA",3,IF(fun[[#This Row],[BsmtQual]]="Fa",2,IF(fun[[#This Row],[BsmtQual]]="Po",1,0)))))</f>
        <v>4</v>
      </c>
      <c r="AN973" t="s">
        <v>124</v>
      </c>
      <c r="AO973">
        <f>IF(fun[[#This Row],[BsmtCond]]="Ex",5,IF(fun[[#This Row],[BsmtCond]]="Gd",4,IF(fun[[#This Row],[BsmtCond]]="TA",3,IF(fun[[#This Row],[BsmtCond]]="Fa",2,IF(fun[[#This Row],[BsmtCond]]="Po",1,0)))))</f>
        <v>3</v>
      </c>
      <c r="AP973" t="s">
        <v>126</v>
      </c>
      <c r="AQ973">
        <f>IF(fun[[#This Row],[BsmtExposure]]="Gd",3,IF(fun[[#This Row],[BsmtExposure]]="Av",2,IF(fun[[#This Row],[BsmtExposure]]="Mn",1,0)))</f>
        <v>0</v>
      </c>
      <c r="AR973" t="s">
        <v>127</v>
      </c>
      <c r="AS973">
        <v>567</v>
      </c>
      <c r="AT973" t="s">
        <v>128</v>
      </c>
      <c r="AU973">
        <v>0</v>
      </c>
      <c r="AV973">
        <v>197</v>
      </c>
      <c r="AW973">
        <v>764</v>
      </c>
      <c r="AX973" t="s">
        <v>129</v>
      </c>
      <c r="AY973" t="s">
        <v>130</v>
      </c>
      <c r="AZ973">
        <f>IF(fun[[#This Row],[HeatingQC]]="Ex",5,IF(fun[[#This Row],[HeatingQC]]="Gd",4,IF(fun[[#This Row],[HeatingQC]]="TA",3,IF(fun[[#This Row],[HeatingQC]]="Fa",2,IF(fun[[#This Row],[HeatingQC]]="Po",1,0)))))</f>
        <v>5</v>
      </c>
      <c r="BA973" t="s">
        <v>131</v>
      </c>
      <c r="BB973" t="s">
        <v>132</v>
      </c>
      <c r="BC973">
        <v>764</v>
      </c>
      <c r="BD973">
        <v>862</v>
      </c>
      <c r="BE973">
        <v>0</v>
      </c>
      <c r="BF973">
        <v>1626</v>
      </c>
      <c r="BG973">
        <f>LOG(fun[[#This Row],[GrLivArea]])</f>
        <v>3.2111205412580492</v>
      </c>
      <c r="BH973">
        <v>0</v>
      </c>
      <c r="BI973">
        <v>0</v>
      </c>
      <c r="BJ973">
        <f>fun[[#This Row],[BsmtFullBath]]+(0.5*fun[[#This Row],[BsmtHalfBath]])</f>
        <v>0</v>
      </c>
      <c r="BK973">
        <v>2</v>
      </c>
      <c r="BL973">
        <v>0</v>
      </c>
      <c r="BM973">
        <f>fun[[#This Row],[HalfBath]]+fun[[#This Row],[TOTBaseBath]]+fun[[#This Row],[FullBath]]</f>
        <v>2</v>
      </c>
      <c r="BN973">
        <v>2</v>
      </c>
      <c r="BO973">
        <v>1</v>
      </c>
      <c r="BP973" t="s">
        <v>123</v>
      </c>
      <c r="BQ973">
        <f>IF(fun[[#This Row],[KitchenQual]]="Ex",5,IF(fun[[#This Row],[KitchenQual]]="Gd",4,IF(fun[[#This Row],[KitchenQual]]="TA",3,IF(fun[[#This Row],[KitchenQual]]="Fa",2,0))))</f>
        <v>4</v>
      </c>
      <c r="BR973">
        <v>6</v>
      </c>
      <c r="BS973" t="s">
        <v>133</v>
      </c>
      <c r="BT973">
        <v>0</v>
      </c>
      <c r="BU973" t="s">
        <v>109</v>
      </c>
      <c r="BV973">
        <f>IF(fun[[#This Row],[FireplaceQu]]="Ex",5,IF(fun[[#This Row],[FireplaceQu]]="Gd",4,IF(fun[[#This Row],[FireplaceQu]]="TA",3,IF(fun[[#This Row],[FireplaceQu]]="Fa",2,0))))</f>
        <v>0</v>
      </c>
      <c r="BW973" t="s">
        <v>182</v>
      </c>
      <c r="BX973">
        <v>2003</v>
      </c>
      <c r="BY973" t="s">
        <v>135</v>
      </c>
      <c r="BZ973">
        <v>2</v>
      </c>
      <c r="CA973">
        <v>474</v>
      </c>
      <c r="CB973" t="s">
        <v>124</v>
      </c>
      <c r="CC973">
        <f>IF(fun[[#This Row],[GarageQual]]="Ex",5,IF(fun[[#This Row],[GarageQual]]="Gd",4,IF(fun[[#This Row],[GarageQual]]="TA",3,IF(fun[[#This Row],[GarageQual]]="Fa",2,IF(fun[[#This Row],[GarageQual]]="Po",1,0)))))</f>
        <v>3</v>
      </c>
      <c r="CD973" t="s">
        <v>124</v>
      </c>
      <c r="CE973">
        <f>IF(fun[[#This Row],[GarageCond]]="Ex",5,IF(fun[[#This Row],[GarageCond]]="Gd",4,IF(fun[[#This Row],[GarageCond]]="TA",3,IF(fun[[#This Row],[GarageCond]]="Fa",2,IF(fun[[#This Row],[GarageCond]]="Po",1,0)))))</f>
        <v>3</v>
      </c>
      <c r="CF973" t="s">
        <v>131</v>
      </c>
      <c r="CG973">
        <v>0</v>
      </c>
      <c r="CH973">
        <v>27</v>
      </c>
      <c r="CI973">
        <v>0</v>
      </c>
      <c r="CJ973">
        <v>0</v>
      </c>
      <c r="CK973">
        <v>0</v>
      </c>
      <c r="CL973">
        <f>(0.5*fun[[#This Row],[WoodDeckSF]])+fun[[#This Row],[OpenPorchSF]]+(2*fun[[#This Row],[EnclosedPorch]])+(1.5*fun[[#This Row],[3SsnPorch]])+fun[[#This Row],[ScreenPorch]]</f>
        <v>27</v>
      </c>
      <c r="CM973">
        <v>0</v>
      </c>
      <c r="CN973" t="s">
        <v>109</v>
      </c>
      <c r="CO973">
        <f>IF(fun[[#This Row],[PoolQC]]="Ex",5,IF(fun[[#This Row],[PoolQC]]="Gd",4,IF(fun[[#This Row],[PoolQC]]="TA",3,IF(fun[[#This Row],[PoolQC]]="Fa",2,IF(fun[[#This Row],[PoolQC]]="Po",1,0)))))</f>
        <v>0</v>
      </c>
      <c r="CP973" t="s">
        <v>109</v>
      </c>
      <c r="CQ973" t="s">
        <v>109</v>
      </c>
      <c r="CR973">
        <v>0</v>
      </c>
      <c r="CS973">
        <v>7</v>
      </c>
      <c r="CT973">
        <v>2009</v>
      </c>
      <c r="CU973" t="s">
        <v>136</v>
      </c>
      <c r="CV973" t="s">
        <v>137</v>
      </c>
      <c r="CW973">
        <f>COUNTIF(fun[[#This Row],[Id]:[SaleCondition]],0)</f>
        <v>19</v>
      </c>
      <c r="CX973">
        <f>COUNTIF(fun[[#This Row],[Id]:[SaleCondition]],"NA")</f>
        <v>5</v>
      </c>
      <c r="CY97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73">
        <f>fun[NUM_ExCond]+fun[NUM_BsmtCond]+fun[NUM_GarCond]</f>
        <v>9</v>
      </c>
      <c r="DA9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9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973">
        <v>173000</v>
      </c>
    </row>
    <row r="974" spans="1:107" x14ac:dyDescent="0.25">
      <c r="A974">
        <v>973</v>
      </c>
      <c r="B974">
        <v>120</v>
      </c>
      <c r="C974" t="s">
        <v>107</v>
      </c>
      <c r="D974">
        <f>IF(fun[[#This Row],[MSZoning]]="RL",1,0)</f>
        <v>1</v>
      </c>
      <c r="E974">
        <f>IF(fun[[#This Row],[rl]]="RM",1,0)</f>
        <v>0</v>
      </c>
      <c r="F974">
        <f>IF(fun[[#This Row],[rm]]="RH",1,0)</f>
        <v>0</v>
      </c>
      <c r="G974">
        <f>IF(fun[[#This Row],[rh]]="C (all)",1,0)</f>
        <v>0</v>
      </c>
      <c r="H974">
        <v>55</v>
      </c>
      <c r="I974">
        <f>IF(fun[[#This Row],[LotFrontage]]="NA",0,fun[[#This Row],[LotFrontage]])</f>
        <v>55</v>
      </c>
      <c r="J974">
        <v>7892</v>
      </c>
      <c r="K974" t="s">
        <v>108</v>
      </c>
      <c r="L974" t="s">
        <v>109</v>
      </c>
      <c r="M974" t="s">
        <v>110</v>
      </c>
      <c r="N974" t="s">
        <v>111</v>
      </c>
      <c r="O974" t="s">
        <v>112</v>
      </c>
      <c r="P974" t="s">
        <v>113</v>
      </c>
      <c r="Q974" t="s">
        <v>114</v>
      </c>
      <c r="R974" t="s">
        <v>196</v>
      </c>
      <c r="S974" t="s">
        <v>116</v>
      </c>
      <c r="T974" t="s">
        <v>116</v>
      </c>
      <c r="U974" t="s">
        <v>205</v>
      </c>
      <c r="V974" t="s">
        <v>141</v>
      </c>
      <c r="W974">
        <v>6</v>
      </c>
      <c r="X974">
        <v>5</v>
      </c>
      <c r="Y974">
        <v>1979</v>
      </c>
      <c r="Z974">
        <v>1979</v>
      </c>
      <c r="AA974" t="s">
        <v>119</v>
      </c>
      <c r="AB974" t="s">
        <v>120</v>
      </c>
      <c r="AC974" t="s">
        <v>187</v>
      </c>
      <c r="AD974" t="s">
        <v>187</v>
      </c>
      <c r="AE974" t="s">
        <v>143</v>
      </c>
      <c r="AF974">
        <v>0</v>
      </c>
      <c r="AG974" t="s">
        <v>124</v>
      </c>
      <c r="AH974">
        <f>IF(fun[[#This Row],[ExterQual]]="Ex",5,IF(fun[[#This Row],[ExterQual]]="Gd",4,IF(fun[[#This Row],[ExterQual]]="TA",3,IF(fun[[#This Row],[ExterQual]]="Fa",2,1))))</f>
        <v>3</v>
      </c>
      <c r="AI974" t="s">
        <v>124</v>
      </c>
      <c r="AJ974">
        <f>IF(fun[[#This Row],[ExterCond]]="Ex",5,IF(fun[[#This Row],[ExterCond]]="Gd",4,IF(fun[[#This Row],[ExterCond]]="TA",3,IF(fun[[#This Row],[ExterCond]]="Fa",2,1))))</f>
        <v>3</v>
      </c>
      <c r="AK974" t="s">
        <v>144</v>
      </c>
      <c r="AL974" t="s">
        <v>123</v>
      </c>
      <c r="AM974">
        <f>IF(fun[[#This Row],[BsmtQual]]="Ex",5,IF(fun[[#This Row],[BsmtQual]]="Gd",4,IF(fun[[#This Row],[BsmtQual]]="TA",3,IF(fun[[#This Row],[BsmtQual]]="Fa",2,IF(fun[[#This Row],[BsmtQual]]="Po",1,0)))))</f>
        <v>4</v>
      </c>
      <c r="AN974" t="s">
        <v>124</v>
      </c>
      <c r="AO974">
        <f>IF(fun[[#This Row],[BsmtCond]]="Ex",5,IF(fun[[#This Row],[BsmtCond]]="Gd",4,IF(fun[[#This Row],[BsmtCond]]="TA",3,IF(fun[[#This Row],[BsmtCond]]="Fa",2,IF(fun[[#This Row],[BsmtCond]]="Po",1,0)))))</f>
        <v>3</v>
      </c>
      <c r="AP974" t="s">
        <v>126</v>
      </c>
      <c r="AQ974">
        <f>IF(fun[[#This Row],[BsmtExposure]]="Gd",3,IF(fun[[#This Row],[BsmtExposure]]="Av",2,IF(fun[[#This Row],[BsmtExposure]]="Mn",1,0)))</f>
        <v>0</v>
      </c>
      <c r="AR974" t="s">
        <v>128</v>
      </c>
      <c r="AS974">
        <v>0</v>
      </c>
      <c r="AT974" t="s">
        <v>128</v>
      </c>
      <c r="AU974">
        <v>0</v>
      </c>
      <c r="AV974">
        <v>918</v>
      </c>
      <c r="AW974">
        <v>918</v>
      </c>
      <c r="AX974" t="s">
        <v>129</v>
      </c>
      <c r="AY974" t="s">
        <v>124</v>
      </c>
      <c r="AZ974">
        <f>IF(fun[[#This Row],[HeatingQC]]="Ex",5,IF(fun[[#This Row],[HeatingQC]]="Gd",4,IF(fun[[#This Row],[HeatingQC]]="TA",3,IF(fun[[#This Row],[HeatingQC]]="Fa",2,IF(fun[[#This Row],[HeatingQC]]="Po",1,0)))))</f>
        <v>3</v>
      </c>
      <c r="BA974" t="s">
        <v>131</v>
      </c>
      <c r="BB974" t="s">
        <v>132</v>
      </c>
      <c r="BC974">
        <v>918</v>
      </c>
      <c r="BD974">
        <v>0</v>
      </c>
      <c r="BE974">
        <v>0</v>
      </c>
      <c r="BF974">
        <v>918</v>
      </c>
      <c r="BG974">
        <f>LOG(fun[[#This Row],[GrLivArea]])</f>
        <v>2.9628426812012423</v>
      </c>
      <c r="BH974">
        <v>0</v>
      </c>
      <c r="BI974">
        <v>0</v>
      </c>
      <c r="BJ974">
        <f>fun[[#This Row],[BsmtFullBath]]+(0.5*fun[[#This Row],[BsmtHalfBath]])</f>
        <v>0</v>
      </c>
      <c r="BK974">
        <v>2</v>
      </c>
      <c r="BL974">
        <v>0</v>
      </c>
      <c r="BM974">
        <f>fun[[#This Row],[HalfBath]]+fun[[#This Row],[TOTBaseBath]]+fun[[#This Row],[FullBath]]</f>
        <v>2</v>
      </c>
      <c r="BN974">
        <v>2</v>
      </c>
      <c r="BO974">
        <v>1</v>
      </c>
      <c r="BP974" t="s">
        <v>124</v>
      </c>
      <c r="BQ974">
        <f>IF(fun[[#This Row],[KitchenQual]]="Ex",5,IF(fun[[#This Row],[KitchenQual]]="Gd",4,IF(fun[[#This Row],[KitchenQual]]="TA",3,IF(fun[[#This Row],[KitchenQual]]="Fa",2,0))))</f>
        <v>3</v>
      </c>
      <c r="BR974">
        <v>5</v>
      </c>
      <c r="BS974" t="s">
        <v>133</v>
      </c>
      <c r="BT974">
        <v>1</v>
      </c>
      <c r="BU974" t="s">
        <v>124</v>
      </c>
      <c r="BV974">
        <f>IF(fun[[#This Row],[FireplaceQu]]="Ex",5,IF(fun[[#This Row],[FireplaceQu]]="Gd",4,IF(fun[[#This Row],[FireplaceQu]]="TA",3,IF(fun[[#This Row],[FireplaceQu]]="Fa",2,0))))</f>
        <v>3</v>
      </c>
      <c r="BW974" t="s">
        <v>134</v>
      </c>
      <c r="BX974">
        <v>1979</v>
      </c>
      <c r="BY974" t="s">
        <v>128</v>
      </c>
      <c r="BZ974">
        <v>1</v>
      </c>
      <c r="CA974">
        <v>264</v>
      </c>
      <c r="CB974" t="s">
        <v>124</v>
      </c>
      <c r="CC974">
        <f>IF(fun[[#This Row],[GarageQual]]="Ex",5,IF(fun[[#This Row],[GarageQual]]="Gd",4,IF(fun[[#This Row],[GarageQual]]="TA",3,IF(fun[[#This Row],[GarageQual]]="Fa",2,IF(fun[[#This Row],[GarageQual]]="Po",1,0)))))</f>
        <v>3</v>
      </c>
      <c r="CD974" t="s">
        <v>124</v>
      </c>
      <c r="CE974">
        <f>IF(fun[[#This Row],[GarageCond]]="Ex",5,IF(fun[[#This Row],[GarageCond]]="Gd",4,IF(fun[[#This Row],[GarageCond]]="TA",3,IF(fun[[#This Row],[GarageCond]]="Fa",2,IF(fun[[#This Row],[GarageCond]]="Po",1,0)))))</f>
        <v>3</v>
      </c>
      <c r="CF974" t="s">
        <v>131</v>
      </c>
      <c r="CG974">
        <v>28</v>
      </c>
      <c r="CH974">
        <v>0</v>
      </c>
      <c r="CI974">
        <v>0</v>
      </c>
      <c r="CJ974">
        <v>0</v>
      </c>
      <c r="CK974">
        <v>0</v>
      </c>
      <c r="CL974">
        <f>(0.5*fun[[#This Row],[WoodDeckSF]])+fun[[#This Row],[OpenPorchSF]]+(2*fun[[#This Row],[EnclosedPorch]])+(1.5*fun[[#This Row],[3SsnPorch]])+fun[[#This Row],[ScreenPorch]]</f>
        <v>14</v>
      </c>
      <c r="CM974">
        <v>0</v>
      </c>
      <c r="CN974" t="s">
        <v>109</v>
      </c>
      <c r="CO974">
        <f>IF(fun[[#This Row],[PoolQC]]="Ex",5,IF(fun[[#This Row],[PoolQC]]="Gd",4,IF(fun[[#This Row],[PoolQC]]="TA",3,IF(fun[[#This Row],[PoolQC]]="Fa",2,IF(fun[[#This Row],[PoolQC]]="Po",1,0)))))</f>
        <v>0</v>
      </c>
      <c r="CP974" t="s">
        <v>109</v>
      </c>
      <c r="CQ974" t="s">
        <v>109</v>
      </c>
      <c r="CR974">
        <v>0</v>
      </c>
      <c r="CS974">
        <v>4</v>
      </c>
      <c r="CT974">
        <v>2010</v>
      </c>
      <c r="CU974" t="s">
        <v>136</v>
      </c>
      <c r="CV974" t="s">
        <v>137</v>
      </c>
      <c r="CW974">
        <f>COUNTIF(fun[[#This Row],[Id]:[SaleCondition]],0)</f>
        <v>20</v>
      </c>
      <c r="CX974">
        <f>COUNTIF(fun[[#This Row],[Id]:[SaleCondition]],"NA")</f>
        <v>4</v>
      </c>
      <c r="CY974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974">
        <f>fun[NUM_ExCond]+fun[NUM_BsmtCond]+fun[NUM_GarCond]</f>
        <v>9</v>
      </c>
      <c r="DA9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9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974">
        <v>99500</v>
      </c>
    </row>
    <row r="975" spans="1:107" x14ac:dyDescent="0.25">
      <c r="A975">
        <v>974</v>
      </c>
      <c r="B975">
        <v>20</v>
      </c>
      <c r="C975" t="s">
        <v>218</v>
      </c>
      <c r="D975">
        <f>IF(fun[[#This Row],[MSZoning]]="RL",1,0)</f>
        <v>0</v>
      </c>
      <c r="E975">
        <f>IF(fun[[#This Row],[rl]]="RM",1,0)</f>
        <v>0</v>
      </c>
      <c r="F975">
        <f>IF(fun[[#This Row],[rm]]="RH",1,0)</f>
        <v>0</v>
      </c>
      <c r="G975">
        <f>IF(fun[[#This Row],[rh]]="C (all)",1,0)</f>
        <v>0</v>
      </c>
      <c r="H975">
        <v>95</v>
      </c>
      <c r="I975">
        <f>IF(fun[[#This Row],[LotFrontage]]="NA",0,fun[[#This Row],[LotFrontage]])</f>
        <v>95</v>
      </c>
      <c r="J975">
        <v>11639</v>
      </c>
      <c r="K975" t="s">
        <v>108</v>
      </c>
      <c r="L975" t="s">
        <v>109</v>
      </c>
      <c r="M975" t="s">
        <v>110</v>
      </c>
      <c r="N975" t="s">
        <v>111</v>
      </c>
      <c r="O975" t="s">
        <v>112</v>
      </c>
      <c r="P975" t="s">
        <v>148</v>
      </c>
      <c r="Q975" t="s">
        <v>114</v>
      </c>
      <c r="R975" t="s">
        <v>162</v>
      </c>
      <c r="S975" t="s">
        <v>116</v>
      </c>
      <c r="T975" t="s">
        <v>116</v>
      </c>
      <c r="U975" t="s">
        <v>117</v>
      </c>
      <c r="V975" t="s">
        <v>141</v>
      </c>
      <c r="W975">
        <v>7</v>
      </c>
      <c r="X975">
        <v>5</v>
      </c>
      <c r="Y975">
        <v>2007</v>
      </c>
      <c r="Z975">
        <v>2008</v>
      </c>
      <c r="AA975" t="s">
        <v>119</v>
      </c>
      <c r="AB975" t="s">
        <v>120</v>
      </c>
      <c r="AC975" t="s">
        <v>206</v>
      </c>
      <c r="AD975" t="s">
        <v>207</v>
      </c>
      <c r="AE975" t="s">
        <v>109</v>
      </c>
      <c r="AF975" t="s">
        <v>109</v>
      </c>
      <c r="AG975" t="s">
        <v>123</v>
      </c>
      <c r="AH975">
        <f>IF(fun[[#This Row],[ExterQual]]="Ex",5,IF(fun[[#This Row],[ExterQual]]="Gd",4,IF(fun[[#This Row],[ExterQual]]="TA",3,IF(fun[[#This Row],[ExterQual]]="Fa",2,1))))</f>
        <v>4</v>
      </c>
      <c r="AI975" t="s">
        <v>124</v>
      </c>
      <c r="AJ975">
        <f>IF(fun[[#This Row],[ExterCond]]="Ex",5,IF(fun[[#This Row],[ExterCond]]="Gd",4,IF(fun[[#This Row],[ExterCond]]="TA",3,IF(fun[[#This Row],[ExterCond]]="Fa",2,1))))</f>
        <v>3</v>
      </c>
      <c r="AK975" t="s">
        <v>125</v>
      </c>
      <c r="AL975" t="s">
        <v>123</v>
      </c>
      <c r="AM975">
        <f>IF(fun[[#This Row],[BsmtQual]]="Ex",5,IF(fun[[#This Row],[BsmtQual]]="Gd",4,IF(fun[[#This Row],[BsmtQual]]="TA",3,IF(fun[[#This Row],[BsmtQual]]="Fa",2,IF(fun[[#This Row],[BsmtQual]]="Po",1,0)))))</f>
        <v>4</v>
      </c>
      <c r="AN975" t="s">
        <v>124</v>
      </c>
      <c r="AO975">
        <f>IF(fun[[#This Row],[BsmtCond]]="Ex",5,IF(fun[[#This Row],[BsmtCond]]="Gd",4,IF(fun[[#This Row],[BsmtCond]]="TA",3,IF(fun[[#This Row],[BsmtCond]]="Fa",2,IF(fun[[#This Row],[BsmtCond]]="Po",1,0)))))</f>
        <v>3</v>
      </c>
      <c r="AP975" t="s">
        <v>126</v>
      </c>
      <c r="AQ975">
        <f>IF(fun[[#This Row],[BsmtExposure]]="Gd",3,IF(fun[[#This Row],[BsmtExposure]]="Av",2,IF(fun[[#This Row],[BsmtExposure]]="Mn",1,0)))</f>
        <v>0</v>
      </c>
      <c r="AR975" t="s">
        <v>128</v>
      </c>
      <c r="AS975">
        <v>0</v>
      </c>
      <c r="AT975" t="s">
        <v>128</v>
      </c>
      <c r="AU975">
        <v>0</v>
      </c>
      <c r="AV975">
        <v>1428</v>
      </c>
      <c r="AW975">
        <v>1428</v>
      </c>
      <c r="AX975" t="s">
        <v>129</v>
      </c>
      <c r="AY975" t="s">
        <v>130</v>
      </c>
      <c r="AZ975">
        <f>IF(fun[[#This Row],[HeatingQC]]="Ex",5,IF(fun[[#This Row],[HeatingQC]]="Gd",4,IF(fun[[#This Row],[HeatingQC]]="TA",3,IF(fun[[#This Row],[HeatingQC]]="Fa",2,IF(fun[[#This Row],[HeatingQC]]="Po",1,0)))))</f>
        <v>5</v>
      </c>
      <c r="BA975" t="s">
        <v>131</v>
      </c>
      <c r="BB975" t="s">
        <v>132</v>
      </c>
      <c r="BC975">
        <v>1428</v>
      </c>
      <c r="BD975">
        <v>0</v>
      </c>
      <c r="BE975">
        <v>0</v>
      </c>
      <c r="BF975">
        <v>1428</v>
      </c>
      <c r="BG975">
        <f>LOG(fun[[#This Row],[GrLivArea]])</f>
        <v>3.1547282074401557</v>
      </c>
      <c r="BH975">
        <v>0</v>
      </c>
      <c r="BI975">
        <v>0</v>
      </c>
      <c r="BJ975">
        <f>fun[[#This Row],[BsmtFullBath]]+(0.5*fun[[#This Row],[BsmtHalfBath]])</f>
        <v>0</v>
      </c>
      <c r="BK975">
        <v>2</v>
      </c>
      <c r="BL975">
        <v>0</v>
      </c>
      <c r="BM975">
        <f>fun[[#This Row],[HalfBath]]+fun[[#This Row],[TOTBaseBath]]+fun[[#This Row],[FullBath]]</f>
        <v>2</v>
      </c>
      <c r="BN975">
        <v>3</v>
      </c>
      <c r="BO975">
        <v>1</v>
      </c>
      <c r="BP975" t="s">
        <v>123</v>
      </c>
      <c r="BQ975">
        <f>IF(fun[[#This Row],[KitchenQual]]="Ex",5,IF(fun[[#This Row],[KitchenQual]]="Gd",4,IF(fun[[#This Row],[KitchenQual]]="TA",3,IF(fun[[#This Row],[KitchenQual]]="Fa",2,0))))</f>
        <v>4</v>
      </c>
      <c r="BR975">
        <v>6</v>
      </c>
      <c r="BS975" t="s">
        <v>133</v>
      </c>
      <c r="BT975">
        <v>0</v>
      </c>
      <c r="BU975" t="s">
        <v>109</v>
      </c>
      <c r="BV975">
        <f>IF(fun[[#This Row],[FireplaceQu]]="Ex",5,IF(fun[[#This Row],[FireplaceQu]]="Gd",4,IF(fun[[#This Row],[FireplaceQu]]="TA",3,IF(fun[[#This Row],[FireplaceQu]]="Fa",2,0))))</f>
        <v>0</v>
      </c>
      <c r="BW975" t="s">
        <v>134</v>
      </c>
      <c r="BX975">
        <v>2007</v>
      </c>
      <c r="BY975" t="s">
        <v>183</v>
      </c>
      <c r="BZ975">
        <v>2</v>
      </c>
      <c r="CA975">
        <v>480</v>
      </c>
      <c r="CB975" t="s">
        <v>124</v>
      </c>
      <c r="CC975">
        <f>IF(fun[[#This Row],[GarageQual]]="Ex",5,IF(fun[[#This Row],[GarageQual]]="Gd",4,IF(fun[[#This Row],[GarageQual]]="TA",3,IF(fun[[#This Row],[GarageQual]]="Fa",2,IF(fun[[#This Row],[GarageQual]]="Po",1,0)))))</f>
        <v>3</v>
      </c>
      <c r="CD975" t="s">
        <v>124</v>
      </c>
      <c r="CE975">
        <f>IF(fun[[#This Row],[GarageCond]]="Ex",5,IF(fun[[#This Row],[GarageCond]]="Gd",4,IF(fun[[#This Row],[GarageCond]]="TA",3,IF(fun[[#This Row],[GarageCond]]="Fa",2,IF(fun[[#This Row],[GarageCond]]="Po",1,0)))))</f>
        <v>3</v>
      </c>
      <c r="CF975" t="s">
        <v>131</v>
      </c>
      <c r="CG975">
        <v>0</v>
      </c>
      <c r="CH975">
        <v>120</v>
      </c>
      <c r="CI975">
        <v>0</v>
      </c>
      <c r="CJ975">
        <v>0</v>
      </c>
      <c r="CK975">
        <v>0</v>
      </c>
      <c r="CL975">
        <f>(0.5*fun[[#This Row],[WoodDeckSF]])+fun[[#This Row],[OpenPorchSF]]+(2*fun[[#This Row],[EnclosedPorch]])+(1.5*fun[[#This Row],[3SsnPorch]])+fun[[#This Row],[ScreenPorch]]</f>
        <v>120</v>
      </c>
      <c r="CM975">
        <v>0</v>
      </c>
      <c r="CN975" t="s">
        <v>109</v>
      </c>
      <c r="CO975">
        <f>IF(fun[[#This Row],[PoolQC]]="Ex",5,IF(fun[[#This Row],[PoolQC]]="Gd",4,IF(fun[[#This Row],[PoolQC]]="TA",3,IF(fun[[#This Row],[PoolQC]]="Fa",2,IF(fun[[#This Row],[PoolQC]]="Po",1,0)))))</f>
        <v>0</v>
      </c>
      <c r="CP975" t="s">
        <v>109</v>
      </c>
      <c r="CQ975" t="s">
        <v>109</v>
      </c>
      <c r="CR975">
        <v>0</v>
      </c>
      <c r="CS975">
        <v>12</v>
      </c>
      <c r="CT975">
        <v>2008</v>
      </c>
      <c r="CU975" t="s">
        <v>184</v>
      </c>
      <c r="CV975" t="s">
        <v>185</v>
      </c>
      <c r="CW975">
        <f>COUNTIF(fun[[#This Row],[Id]:[SaleCondition]],0)</f>
        <v>22</v>
      </c>
      <c r="CX975">
        <f>COUNTIF(fun[[#This Row],[Id]:[SaleCondition]],"NA")</f>
        <v>7</v>
      </c>
      <c r="CY97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75">
        <f>fun[NUM_ExCond]+fun[NUM_BsmtCond]+fun[NUM_GarCond]</f>
        <v>9</v>
      </c>
      <c r="DA9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9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975">
        <v>182000</v>
      </c>
    </row>
    <row r="976" spans="1:107" x14ac:dyDescent="0.25">
      <c r="A976">
        <v>975</v>
      </c>
      <c r="B976">
        <v>70</v>
      </c>
      <c r="C976" t="s">
        <v>107</v>
      </c>
      <c r="D976">
        <f>IF(fun[[#This Row],[MSZoning]]="RL",1,0)</f>
        <v>1</v>
      </c>
      <c r="E976">
        <f>IF(fun[[#This Row],[rl]]="RM",1,0)</f>
        <v>0</v>
      </c>
      <c r="F976">
        <f>IF(fun[[#This Row],[rm]]="RH",1,0)</f>
        <v>0</v>
      </c>
      <c r="G976">
        <f>IF(fun[[#This Row],[rh]]="C (all)",1,0)</f>
        <v>0</v>
      </c>
      <c r="H976">
        <v>60</v>
      </c>
      <c r="I976">
        <f>IF(fun[[#This Row],[LotFrontage]]="NA",0,fun[[#This Row],[LotFrontage]])</f>
        <v>60</v>
      </c>
      <c r="J976">
        <v>11414</v>
      </c>
      <c r="K976" t="s">
        <v>108</v>
      </c>
      <c r="L976" t="s">
        <v>109</v>
      </c>
      <c r="M976" t="s">
        <v>146</v>
      </c>
      <c r="N976" t="s">
        <v>111</v>
      </c>
      <c r="O976" t="s">
        <v>112</v>
      </c>
      <c r="P976" t="s">
        <v>148</v>
      </c>
      <c r="Q976" t="s">
        <v>114</v>
      </c>
      <c r="R976" t="s">
        <v>174</v>
      </c>
      <c r="S976" t="s">
        <v>228</v>
      </c>
      <c r="T976" t="s">
        <v>140</v>
      </c>
      <c r="U976" t="s">
        <v>117</v>
      </c>
      <c r="V976" t="s">
        <v>118</v>
      </c>
      <c r="W976">
        <v>7</v>
      </c>
      <c r="X976">
        <v>8</v>
      </c>
      <c r="Y976">
        <v>1910</v>
      </c>
      <c r="Z976">
        <v>1993</v>
      </c>
      <c r="AA976" t="s">
        <v>119</v>
      </c>
      <c r="AB976" t="s">
        <v>120</v>
      </c>
      <c r="AC976" t="s">
        <v>166</v>
      </c>
      <c r="AD976" t="s">
        <v>166</v>
      </c>
      <c r="AE976" t="s">
        <v>143</v>
      </c>
      <c r="AF976">
        <v>0</v>
      </c>
      <c r="AG976" t="s">
        <v>124</v>
      </c>
      <c r="AH976">
        <f>IF(fun[[#This Row],[ExterQual]]="Ex",5,IF(fun[[#This Row],[ExterQual]]="Gd",4,IF(fun[[#This Row],[ExterQual]]="TA",3,IF(fun[[#This Row],[ExterQual]]="Fa",2,1))))</f>
        <v>3</v>
      </c>
      <c r="AI976" t="s">
        <v>123</v>
      </c>
      <c r="AJ976">
        <f>IF(fun[[#This Row],[ExterCond]]="Ex",5,IF(fun[[#This Row],[ExterCond]]="Gd",4,IF(fun[[#This Row],[ExterCond]]="TA",3,IF(fun[[#This Row],[ExterCond]]="Fa",2,1))))</f>
        <v>4</v>
      </c>
      <c r="AK976" t="s">
        <v>152</v>
      </c>
      <c r="AL976" t="s">
        <v>123</v>
      </c>
      <c r="AM976">
        <f>IF(fun[[#This Row],[BsmtQual]]="Ex",5,IF(fun[[#This Row],[BsmtQual]]="Gd",4,IF(fun[[#This Row],[BsmtQual]]="TA",3,IF(fun[[#This Row],[BsmtQual]]="Fa",2,IF(fun[[#This Row],[BsmtQual]]="Po",1,0)))))</f>
        <v>4</v>
      </c>
      <c r="AN976" t="s">
        <v>124</v>
      </c>
      <c r="AO976">
        <f>IF(fun[[#This Row],[BsmtCond]]="Ex",5,IF(fun[[#This Row],[BsmtCond]]="Gd",4,IF(fun[[#This Row],[BsmtCond]]="TA",3,IF(fun[[#This Row],[BsmtCond]]="Fa",2,IF(fun[[#This Row],[BsmtCond]]="Po",1,0)))))</f>
        <v>3</v>
      </c>
      <c r="AP976" t="s">
        <v>126</v>
      </c>
      <c r="AQ976">
        <f>IF(fun[[#This Row],[BsmtExposure]]="Gd",3,IF(fun[[#This Row],[BsmtExposure]]="Av",2,IF(fun[[#This Row],[BsmtExposure]]="Mn",1,0)))</f>
        <v>0</v>
      </c>
      <c r="AR976" t="s">
        <v>128</v>
      </c>
      <c r="AS976">
        <v>0</v>
      </c>
      <c r="AT976" t="s">
        <v>128</v>
      </c>
      <c r="AU976">
        <v>0</v>
      </c>
      <c r="AV976">
        <v>728</v>
      </c>
      <c r="AW976">
        <v>728</v>
      </c>
      <c r="AX976" t="s">
        <v>129</v>
      </c>
      <c r="AY976" t="s">
        <v>124</v>
      </c>
      <c r="AZ976">
        <f>IF(fun[[#This Row],[HeatingQC]]="Ex",5,IF(fun[[#This Row],[HeatingQC]]="Gd",4,IF(fun[[#This Row],[HeatingQC]]="TA",3,IF(fun[[#This Row],[HeatingQC]]="Fa",2,IF(fun[[#This Row],[HeatingQC]]="Po",1,0)))))</f>
        <v>3</v>
      </c>
      <c r="BA976" t="s">
        <v>203</v>
      </c>
      <c r="BB976" t="s">
        <v>132</v>
      </c>
      <c r="BC976">
        <v>1136</v>
      </c>
      <c r="BD976">
        <v>883</v>
      </c>
      <c r="BE976">
        <v>0</v>
      </c>
      <c r="BF976">
        <v>2019</v>
      </c>
      <c r="BG976">
        <f>LOG(fun[[#This Row],[GrLivArea]])</f>
        <v>3.3051363189436391</v>
      </c>
      <c r="BH976">
        <v>0</v>
      </c>
      <c r="BI976">
        <v>0</v>
      </c>
      <c r="BJ976">
        <f>fun[[#This Row],[BsmtFullBath]]+(0.5*fun[[#This Row],[BsmtHalfBath]])</f>
        <v>0</v>
      </c>
      <c r="BK976">
        <v>1</v>
      </c>
      <c r="BL976">
        <v>0</v>
      </c>
      <c r="BM976">
        <f>fun[[#This Row],[HalfBath]]+fun[[#This Row],[TOTBaseBath]]+fun[[#This Row],[FullBath]]</f>
        <v>1</v>
      </c>
      <c r="BN976">
        <v>3</v>
      </c>
      <c r="BO976">
        <v>1</v>
      </c>
      <c r="BP976" t="s">
        <v>123</v>
      </c>
      <c r="BQ976">
        <f>IF(fun[[#This Row],[KitchenQual]]="Ex",5,IF(fun[[#This Row],[KitchenQual]]="Gd",4,IF(fun[[#This Row],[KitchenQual]]="TA",3,IF(fun[[#This Row],[KitchenQual]]="Fa",2,0))))</f>
        <v>4</v>
      </c>
      <c r="BR976">
        <v>8</v>
      </c>
      <c r="BS976" t="s">
        <v>133</v>
      </c>
      <c r="BT976">
        <v>0</v>
      </c>
      <c r="BU976" t="s">
        <v>109</v>
      </c>
      <c r="BV976">
        <f>IF(fun[[#This Row],[FireplaceQu]]="Ex",5,IF(fun[[#This Row],[FireplaceQu]]="Gd",4,IF(fun[[#This Row],[FireplaceQu]]="TA",3,IF(fun[[#This Row],[FireplaceQu]]="Fa",2,0))))</f>
        <v>0</v>
      </c>
      <c r="BW976" t="s">
        <v>153</v>
      </c>
      <c r="BX976">
        <v>1997</v>
      </c>
      <c r="BY976" t="s">
        <v>128</v>
      </c>
      <c r="BZ976">
        <v>2</v>
      </c>
      <c r="CA976">
        <v>532</v>
      </c>
      <c r="CB976" t="s">
        <v>124</v>
      </c>
      <c r="CC976">
        <f>IF(fun[[#This Row],[GarageQual]]="Ex",5,IF(fun[[#This Row],[GarageQual]]="Gd",4,IF(fun[[#This Row],[GarageQual]]="TA",3,IF(fun[[#This Row],[GarageQual]]="Fa",2,IF(fun[[#This Row],[GarageQual]]="Po",1,0)))))</f>
        <v>3</v>
      </c>
      <c r="CD976" t="s">
        <v>124</v>
      </c>
      <c r="CE976">
        <f>IF(fun[[#This Row],[GarageCond]]="Ex",5,IF(fun[[#This Row],[GarageCond]]="Gd",4,IF(fun[[#This Row],[GarageCond]]="TA",3,IF(fun[[#This Row],[GarageCond]]="Fa",2,IF(fun[[#This Row],[GarageCond]]="Po",1,0)))))</f>
        <v>3</v>
      </c>
      <c r="CF976" t="s">
        <v>131</v>
      </c>
      <c r="CG976">
        <v>509</v>
      </c>
      <c r="CH976">
        <v>135</v>
      </c>
      <c r="CI976">
        <v>0</v>
      </c>
      <c r="CJ976">
        <v>0</v>
      </c>
      <c r="CK976">
        <v>0</v>
      </c>
      <c r="CL976">
        <f>(0.5*fun[[#This Row],[WoodDeckSF]])+fun[[#This Row],[OpenPorchSF]]+(2*fun[[#This Row],[EnclosedPorch]])+(1.5*fun[[#This Row],[3SsnPorch]])+fun[[#This Row],[ScreenPorch]]</f>
        <v>389.5</v>
      </c>
      <c r="CM976">
        <v>0</v>
      </c>
      <c r="CN976" t="s">
        <v>109</v>
      </c>
      <c r="CO976">
        <f>IF(fun[[#This Row],[PoolQC]]="Ex",5,IF(fun[[#This Row],[PoolQC]]="Gd",4,IF(fun[[#This Row],[PoolQC]]="TA",3,IF(fun[[#This Row],[PoolQC]]="Fa",2,IF(fun[[#This Row],[PoolQC]]="Po",1,0)))))</f>
        <v>0</v>
      </c>
      <c r="CP976" t="s">
        <v>191</v>
      </c>
      <c r="CQ976" t="s">
        <v>109</v>
      </c>
      <c r="CR976">
        <v>0</v>
      </c>
      <c r="CS976">
        <v>10</v>
      </c>
      <c r="CT976">
        <v>2009</v>
      </c>
      <c r="CU976" t="s">
        <v>136</v>
      </c>
      <c r="CV976" t="s">
        <v>137</v>
      </c>
      <c r="CW976">
        <f>COUNTIF(fun[[#This Row],[Id]:[SaleCondition]],0)</f>
        <v>20</v>
      </c>
      <c r="CX976">
        <f>COUNTIF(fun[[#This Row],[Id]:[SaleCondition]],"NA")</f>
        <v>4</v>
      </c>
      <c r="CY976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976">
        <f>fun[NUM_ExCond]+fun[NUM_BsmtCond]+fun[NUM_GarCond]</f>
        <v>10</v>
      </c>
      <c r="DA9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9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85.5</v>
      </c>
      <c r="DC976">
        <v>167500</v>
      </c>
    </row>
    <row r="977" spans="1:107" x14ac:dyDescent="0.25">
      <c r="A977">
        <v>976</v>
      </c>
      <c r="B977">
        <v>160</v>
      </c>
      <c r="C977" t="s">
        <v>218</v>
      </c>
      <c r="D977">
        <f>IF(fun[[#This Row],[MSZoning]]="RL",1,0)</f>
        <v>0</v>
      </c>
      <c r="E977">
        <f>IF(fun[[#This Row],[rl]]="RM",1,0)</f>
        <v>0</v>
      </c>
      <c r="F977">
        <f>IF(fun[[#This Row],[rm]]="RH",1,0)</f>
        <v>0</v>
      </c>
      <c r="G977">
        <f>IF(fun[[#This Row],[rh]]="C (all)",1,0)</f>
        <v>0</v>
      </c>
      <c r="H977" t="s">
        <v>109</v>
      </c>
      <c r="I977">
        <f>IF(fun[[#This Row],[LotFrontage]]="NA",0,fun[[#This Row],[LotFrontage]])</f>
        <v>0</v>
      </c>
      <c r="J977">
        <v>2651</v>
      </c>
      <c r="K977" t="s">
        <v>108</v>
      </c>
      <c r="L977" t="s">
        <v>109</v>
      </c>
      <c r="M977" t="s">
        <v>110</v>
      </c>
      <c r="N977" t="s">
        <v>111</v>
      </c>
      <c r="O977" t="s">
        <v>112</v>
      </c>
      <c r="P977" t="s">
        <v>138</v>
      </c>
      <c r="Q977" t="s">
        <v>114</v>
      </c>
      <c r="R977" t="s">
        <v>162</v>
      </c>
      <c r="S977" t="s">
        <v>116</v>
      </c>
      <c r="T977" t="s">
        <v>116</v>
      </c>
      <c r="U977" t="s">
        <v>224</v>
      </c>
      <c r="V977" t="s">
        <v>118</v>
      </c>
      <c r="W977">
        <v>7</v>
      </c>
      <c r="X977">
        <v>5</v>
      </c>
      <c r="Y977">
        <v>2000</v>
      </c>
      <c r="Z977">
        <v>2000</v>
      </c>
      <c r="AA977" t="s">
        <v>119</v>
      </c>
      <c r="AB977" t="s">
        <v>120</v>
      </c>
      <c r="AC977" t="s">
        <v>142</v>
      </c>
      <c r="AD977" t="s">
        <v>142</v>
      </c>
      <c r="AE977" t="s">
        <v>143</v>
      </c>
      <c r="AF977">
        <v>0</v>
      </c>
      <c r="AG977" t="s">
        <v>123</v>
      </c>
      <c r="AH977">
        <f>IF(fun[[#This Row],[ExterQual]]="Ex",5,IF(fun[[#This Row],[ExterQual]]="Gd",4,IF(fun[[#This Row],[ExterQual]]="TA",3,IF(fun[[#This Row],[ExterQual]]="Fa",2,1))))</f>
        <v>4</v>
      </c>
      <c r="AI977" t="s">
        <v>124</v>
      </c>
      <c r="AJ977">
        <f>IF(fun[[#This Row],[ExterCond]]="Ex",5,IF(fun[[#This Row],[ExterCond]]="Gd",4,IF(fun[[#This Row],[ExterCond]]="TA",3,IF(fun[[#This Row],[ExterCond]]="Fa",2,1))))</f>
        <v>3</v>
      </c>
      <c r="AK977" t="s">
        <v>125</v>
      </c>
      <c r="AL977" t="s">
        <v>123</v>
      </c>
      <c r="AM977">
        <f>IF(fun[[#This Row],[BsmtQual]]="Ex",5,IF(fun[[#This Row],[BsmtQual]]="Gd",4,IF(fun[[#This Row],[BsmtQual]]="TA",3,IF(fun[[#This Row],[BsmtQual]]="Fa",2,IF(fun[[#This Row],[BsmtQual]]="Po",1,0)))))</f>
        <v>4</v>
      </c>
      <c r="AN977" t="s">
        <v>124</v>
      </c>
      <c r="AO977">
        <f>IF(fun[[#This Row],[BsmtCond]]="Ex",5,IF(fun[[#This Row],[BsmtCond]]="Gd",4,IF(fun[[#This Row],[BsmtCond]]="TA",3,IF(fun[[#This Row],[BsmtCond]]="Fa",2,IF(fun[[#This Row],[BsmtCond]]="Po",1,0)))))</f>
        <v>3</v>
      </c>
      <c r="AP977" t="s">
        <v>126</v>
      </c>
      <c r="AQ977">
        <f>IF(fun[[#This Row],[BsmtExposure]]="Gd",3,IF(fun[[#This Row],[BsmtExposure]]="Av",2,IF(fun[[#This Row],[BsmtExposure]]="Mn",1,0)))</f>
        <v>0</v>
      </c>
      <c r="AR977" t="s">
        <v>127</v>
      </c>
      <c r="AS977">
        <v>641</v>
      </c>
      <c r="AT977" t="s">
        <v>128</v>
      </c>
      <c r="AU977">
        <v>0</v>
      </c>
      <c r="AV977">
        <v>32</v>
      </c>
      <c r="AW977">
        <v>673</v>
      </c>
      <c r="AX977" t="s">
        <v>129</v>
      </c>
      <c r="AY977" t="s">
        <v>130</v>
      </c>
      <c r="AZ977">
        <f>IF(fun[[#This Row],[HeatingQC]]="Ex",5,IF(fun[[#This Row],[HeatingQC]]="Gd",4,IF(fun[[#This Row],[HeatingQC]]="TA",3,IF(fun[[#This Row],[HeatingQC]]="Fa",2,IF(fun[[#This Row],[HeatingQC]]="Po",1,0)))))</f>
        <v>5</v>
      </c>
      <c r="BA977" t="s">
        <v>131</v>
      </c>
      <c r="BB977" t="s">
        <v>132</v>
      </c>
      <c r="BC977">
        <v>673</v>
      </c>
      <c r="BD977">
        <v>709</v>
      </c>
      <c r="BE977">
        <v>0</v>
      </c>
      <c r="BF977">
        <v>1382</v>
      </c>
      <c r="BG977">
        <f>LOG(fun[[#This Row],[GrLivArea]])</f>
        <v>3.1405080430381798</v>
      </c>
      <c r="BH977">
        <v>1</v>
      </c>
      <c r="BI977">
        <v>0</v>
      </c>
      <c r="BJ977">
        <f>fun[[#This Row],[BsmtFullBath]]+(0.5*fun[[#This Row],[BsmtHalfBath]])</f>
        <v>1</v>
      </c>
      <c r="BK977">
        <v>2</v>
      </c>
      <c r="BL977">
        <v>1</v>
      </c>
      <c r="BM977">
        <f>fun[[#This Row],[HalfBath]]+fun[[#This Row],[TOTBaseBath]]+fun[[#This Row],[FullBath]]</f>
        <v>4</v>
      </c>
      <c r="BN977">
        <v>3</v>
      </c>
      <c r="BO977">
        <v>1</v>
      </c>
      <c r="BP977" t="s">
        <v>123</v>
      </c>
      <c r="BQ977">
        <f>IF(fun[[#This Row],[KitchenQual]]="Ex",5,IF(fun[[#This Row],[KitchenQual]]="Gd",4,IF(fun[[#This Row],[KitchenQual]]="TA",3,IF(fun[[#This Row],[KitchenQual]]="Fa",2,0))))</f>
        <v>4</v>
      </c>
      <c r="BR977">
        <v>6</v>
      </c>
      <c r="BS977" t="s">
        <v>133</v>
      </c>
      <c r="BT977">
        <v>0</v>
      </c>
      <c r="BU977" t="s">
        <v>109</v>
      </c>
      <c r="BV977">
        <f>IF(fun[[#This Row],[FireplaceQu]]="Ex",5,IF(fun[[#This Row],[FireplaceQu]]="Gd",4,IF(fun[[#This Row],[FireplaceQu]]="TA",3,IF(fun[[#This Row],[FireplaceQu]]="Fa",2,0))))</f>
        <v>0</v>
      </c>
      <c r="BW977" t="s">
        <v>153</v>
      </c>
      <c r="BX977">
        <v>2000</v>
      </c>
      <c r="BY977" t="s">
        <v>128</v>
      </c>
      <c r="BZ977">
        <v>2</v>
      </c>
      <c r="CA977">
        <v>490</v>
      </c>
      <c r="CB977" t="s">
        <v>124</v>
      </c>
      <c r="CC977">
        <f>IF(fun[[#This Row],[GarageQual]]="Ex",5,IF(fun[[#This Row],[GarageQual]]="Gd",4,IF(fun[[#This Row],[GarageQual]]="TA",3,IF(fun[[#This Row],[GarageQual]]="Fa",2,IF(fun[[#This Row],[GarageQual]]="Po",1,0)))))</f>
        <v>3</v>
      </c>
      <c r="CD977" t="s">
        <v>124</v>
      </c>
      <c r="CE977">
        <f>IF(fun[[#This Row],[GarageCond]]="Ex",5,IF(fun[[#This Row],[GarageCond]]="Gd",4,IF(fun[[#This Row],[GarageCond]]="TA",3,IF(fun[[#This Row],[GarageCond]]="Fa",2,IF(fun[[#This Row],[GarageCond]]="Po",1,0)))))</f>
        <v>3</v>
      </c>
      <c r="CF977" t="s">
        <v>131</v>
      </c>
      <c r="CG977">
        <v>153</v>
      </c>
      <c r="CH977">
        <v>50</v>
      </c>
      <c r="CI977">
        <v>0</v>
      </c>
      <c r="CJ977">
        <v>0</v>
      </c>
      <c r="CK977">
        <v>0</v>
      </c>
      <c r="CL977">
        <f>(0.5*fun[[#This Row],[WoodDeckSF]])+fun[[#This Row],[OpenPorchSF]]+(2*fun[[#This Row],[EnclosedPorch]])+(1.5*fun[[#This Row],[3SsnPorch]])+fun[[#This Row],[ScreenPorch]]</f>
        <v>126.5</v>
      </c>
      <c r="CM977">
        <v>0</v>
      </c>
      <c r="CN977" t="s">
        <v>109</v>
      </c>
      <c r="CO977">
        <f>IF(fun[[#This Row],[PoolQC]]="Ex",5,IF(fun[[#This Row],[PoolQC]]="Gd",4,IF(fun[[#This Row],[PoolQC]]="TA",3,IF(fun[[#This Row],[PoolQC]]="Fa",2,IF(fun[[#This Row],[PoolQC]]="Po",1,0)))))</f>
        <v>0</v>
      </c>
      <c r="CP977" t="s">
        <v>109</v>
      </c>
      <c r="CQ977" t="s">
        <v>109</v>
      </c>
      <c r="CR977">
        <v>0</v>
      </c>
      <c r="CS977">
        <v>4</v>
      </c>
      <c r="CT977">
        <v>2006</v>
      </c>
      <c r="CU977" t="s">
        <v>136</v>
      </c>
      <c r="CV977" t="s">
        <v>137</v>
      </c>
      <c r="CW977">
        <f>COUNTIF(fun[[#This Row],[Id]:[SaleCondition]],0)</f>
        <v>18</v>
      </c>
      <c r="CX977">
        <f>COUNTIF(fun[[#This Row],[Id]:[SaleCondition]],"NA")</f>
        <v>6</v>
      </c>
      <c r="CY97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77">
        <f>fun[NUM_ExCond]+fun[NUM_BsmtCond]+fun[NUM_GarCond]</f>
        <v>9</v>
      </c>
      <c r="DA9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9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977">
        <v>165000</v>
      </c>
    </row>
    <row r="978" spans="1:107" x14ac:dyDescent="0.25">
      <c r="A978">
        <v>977</v>
      </c>
      <c r="B978">
        <v>30</v>
      </c>
      <c r="C978" t="s">
        <v>107</v>
      </c>
      <c r="D978">
        <f>IF(fun[[#This Row],[MSZoning]]="RL",1,0)</f>
        <v>1</v>
      </c>
      <c r="E978">
        <f>IF(fun[[#This Row],[rl]]="RM",1,0)</f>
        <v>0</v>
      </c>
      <c r="F978">
        <f>IF(fun[[#This Row],[rm]]="RH",1,0)</f>
        <v>0</v>
      </c>
      <c r="G978">
        <f>IF(fun[[#This Row],[rh]]="C (all)",1,0)</f>
        <v>0</v>
      </c>
      <c r="H978">
        <v>51</v>
      </c>
      <c r="I978">
        <f>IF(fun[[#This Row],[LotFrontage]]="NA",0,fun[[#This Row],[LotFrontage]])</f>
        <v>51</v>
      </c>
      <c r="J978">
        <v>5900</v>
      </c>
      <c r="K978" t="s">
        <v>108</v>
      </c>
      <c r="L978" t="s">
        <v>109</v>
      </c>
      <c r="M978" t="s">
        <v>146</v>
      </c>
      <c r="N978" t="s">
        <v>201</v>
      </c>
      <c r="O978" t="s">
        <v>112</v>
      </c>
      <c r="P978" t="s">
        <v>113</v>
      </c>
      <c r="Q978" t="s">
        <v>114</v>
      </c>
      <c r="R978" t="s">
        <v>174</v>
      </c>
      <c r="S978" t="s">
        <v>116</v>
      </c>
      <c r="T978" t="s">
        <v>116</v>
      </c>
      <c r="U978" t="s">
        <v>117</v>
      </c>
      <c r="V978" t="s">
        <v>141</v>
      </c>
      <c r="W978">
        <v>4</v>
      </c>
      <c r="X978">
        <v>7</v>
      </c>
      <c r="Y978">
        <v>1923</v>
      </c>
      <c r="Z978">
        <v>1958</v>
      </c>
      <c r="AA978" t="s">
        <v>119</v>
      </c>
      <c r="AB978" t="s">
        <v>120</v>
      </c>
      <c r="AC978" t="s">
        <v>150</v>
      </c>
      <c r="AD978" t="s">
        <v>150</v>
      </c>
      <c r="AE978" t="s">
        <v>143</v>
      </c>
      <c r="AF978">
        <v>0</v>
      </c>
      <c r="AG978" t="s">
        <v>124</v>
      </c>
      <c r="AH978">
        <f>IF(fun[[#This Row],[ExterQual]]="Ex",5,IF(fun[[#This Row],[ExterQual]]="Gd",4,IF(fun[[#This Row],[ExterQual]]="TA",3,IF(fun[[#This Row],[ExterQual]]="Fa",2,1))))</f>
        <v>3</v>
      </c>
      <c r="AI978" t="s">
        <v>124</v>
      </c>
      <c r="AJ978">
        <f>IF(fun[[#This Row],[ExterCond]]="Ex",5,IF(fun[[#This Row],[ExterCond]]="Gd",4,IF(fun[[#This Row],[ExterCond]]="TA",3,IF(fun[[#This Row],[ExterCond]]="Fa",2,1))))</f>
        <v>3</v>
      </c>
      <c r="AK978" t="s">
        <v>125</v>
      </c>
      <c r="AL978" t="s">
        <v>123</v>
      </c>
      <c r="AM978">
        <f>IF(fun[[#This Row],[BsmtQual]]="Ex",5,IF(fun[[#This Row],[BsmtQual]]="Gd",4,IF(fun[[#This Row],[BsmtQual]]="TA",3,IF(fun[[#This Row],[BsmtQual]]="Fa",2,IF(fun[[#This Row],[BsmtQual]]="Po",1,0)))))</f>
        <v>4</v>
      </c>
      <c r="AN978" t="s">
        <v>124</v>
      </c>
      <c r="AO978">
        <f>IF(fun[[#This Row],[BsmtCond]]="Ex",5,IF(fun[[#This Row],[BsmtCond]]="Gd",4,IF(fun[[#This Row],[BsmtCond]]="TA",3,IF(fun[[#This Row],[BsmtCond]]="Fa",2,IF(fun[[#This Row],[BsmtCond]]="Po",1,0)))))</f>
        <v>3</v>
      </c>
      <c r="AP978" t="s">
        <v>126</v>
      </c>
      <c r="AQ978">
        <f>IF(fun[[#This Row],[BsmtExposure]]="Gd",3,IF(fun[[#This Row],[BsmtExposure]]="Av",2,IF(fun[[#This Row],[BsmtExposure]]="Mn",1,0)))</f>
        <v>0</v>
      </c>
      <c r="AR978" t="s">
        <v>128</v>
      </c>
      <c r="AS978">
        <v>0</v>
      </c>
      <c r="AT978" t="s">
        <v>128</v>
      </c>
      <c r="AU978">
        <v>0</v>
      </c>
      <c r="AV978">
        <v>440</v>
      </c>
      <c r="AW978">
        <v>440</v>
      </c>
      <c r="AX978" t="s">
        <v>129</v>
      </c>
      <c r="AY978" t="s">
        <v>124</v>
      </c>
      <c r="AZ978">
        <f>IF(fun[[#This Row],[HeatingQC]]="Ex",5,IF(fun[[#This Row],[HeatingQC]]="Gd",4,IF(fun[[#This Row],[HeatingQC]]="TA",3,IF(fun[[#This Row],[HeatingQC]]="Fa",2,IF(fun[[#This Row],[HeatingQC]]="Po",1,0)))))</f>
        <v>3</v>
      </c>
      <c r="BA978" t="s">
        <v>131</v>
      </c>
      <c r="BB978" t="s">
        <v>190</v>
      </c>
      <c r="BC978">
        <v>869</v>
      </c>
      <c r="BD978">
        <v>0</v>
      </c>
      <c r="BE978">
        <v>0</v>
      </c>
      <c r="BF978">
        <v>869</v>
      </c>
      <c r="BG978">
        <f>LOG(fun[[#This Row],[GrLivArea]])</f>
        <v>2.9390197764486663</v>
      </c>
      <c r="BH978">
        <v>0</v>
      </c>
      <c r="BI978">
        <v>0</v>
      </c>
      <c r="BJ978">
        <f>fun[[#This Row],[BsmtFullBath]]+(0.5*fun[[#This Row],[BsmtHalfBath]])</f>
        <v>0</v>
      </c>
      <c r="BK978">
        <v>1</v>
      </c>
      <c r="BL978">
        <v>0</v>
      </c>
      <c r="BM978">
        <f>fun[[#This Row],[HalfBath]]+fun[[#This Row],[TOTBaseBath]]+fun[[#This Row],[FullBath]]</f>
        <v>1</v>
      </c>
      <c r="BN978">
        <v>2</v>
      </c>
      <c r="BO978">
        <v>1</v>
      </c>
      <c r="BP978" t="s">
        <v>173</v>
      </c>
      <c r="BQ978">
        <f>IF(fun[[#This Row],[KitchenQual]]="Ex",5,IF(fun[[#This Row],[KitchenQual]]="Gd",4,IF(fun[[#This Row],[KitchenQual]]="TA",3,IF(fun[[#This Row],[KitchenQual]]="Fa",2,0))))</f>
        <v>2</v>
      </c>
      <c r="BR978">
        <v>4</v>
      </c>
      <c r="BS978" t="s">
        <v>133</v>
      </c>
      <c r="BT978">
        <v>0</v>
      </c>
      <c r="BU978" t="s">
        <v>109</v>
      </c>
      <c r="BV978">
        <f>IF(fun[[#This Row],[FireplaceQu]]="Ex",5,IF(fun[[#This Row],[FireplaceQu]]="Gd",4,IF(fun[[#This Row],[FireplaceQu]]="TA",3,IF(fun[[#This Row],[FireplaceQu]]="Fa",2,0))))</f>
        <v>0</v>
      </c>
      <c r="BW978" t="s">
        <v>109</v>
      </c>
      <c r="BX978" t="s">
        <v>109</v>
      </c>
      <c r="BY978" t="s">
        <v>109</v>
      </c>
      <c r="BZ978">
        <v>0</v>
      </c>
      <c r="CA978">
        <v>0</v>
      </c>
      <c r="CB978" t="s">
        <v>109</v>
      </c>
      <c r="CC978">
        <f>IF(fun[[#This Row],[GarageQual]]="Ex",5,IF(fun[[#This Row],[GarageQual]]="Gd",4,IF(fun[[#This Row],[GarageQual]]="TA",3,IF(fun[[#This Row],[GarageQual]]="Fa",2,IF(fun[[#This Row],[GarageQual]]="Po",1,0)))))</f>
        <v>0</v>
      </c>
      <c r="CD978" t="s">
        <v>109</v>
      </c>
      <c r="CE978">
        <f>IF(fun[[#This Row],[GarageCond]]="Ex",5,IF(fun[[#This Row],[GarageCond]]="Gd",4,IF(fun[[#This Row],[GarageCond]]="TA",3,IF(fun[[#This Row],[GarageCond]]="Fa",2,IF(fun[[#This Row],[GarageCond]]="Po",1,0)))))</f>
        <v>0</v>
      </c>
      <c r="CF978" t="s">
        <v>131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f>(0.5*fun[[#This Row],[WoodDeckSF]])+fun[[#This Row],[OpenPorchSF]]+(2*fun[[#This Row],[EnclosedPorch]])+(1.5*fun[[#This Row],[3SsnPorch]])+fun[[#This Row],[ScreenPorch]]</f>
        <v>0</v>
      </c>
      <c r="CM978">
        <v>0</v>
      </c>
      <c r="CN978" t="s">
        <v>109</v>
      </c>
      <c r="CO978">
        <f>IF(fun[[#This Row],[PoolQC]]="Ex",5,IF(fun[[#This Row],[PoolQC]]="Gd",4,IF(fun[[#This Row],[PoolQC]]="TA",3,IF(fun[[#This Row],[PoolQC]]="Fa",2,IF(fun[[#This Row],[PoolQC]]="Po",1,0)))))</f>
        <v>0</v>
      </c>
      <c r="CP978" t="s">
        <v>109</v>
      </c>
      <c r="CQ978" t="s">
        <v>109</v>
      </c>
      <c r="CR978">
        <v>0</v>
      </c>
      <c r="CS978">
        <v>8</v>
      </c>
      <c r="CT978">
        <v>2006</v>
      </c>
      <c r="CU978" t="s">
        <v>136</v>
      </c>
      <c r="CV978" t="s">
        <v>137</v>
      </c>
      <c r="CW978">
        <f>COUNTIF(fun[[#This Row],[Id]:[SaleCondition]],0)</f>
        <v>28</v>
      </c>
      <c r="CX978">
        <f>COUNTIF(fun[[#This Row],[Id]:[SaleCondition]],"NA")</f>
        <v>10</v>
      </c>
      <c r="CY978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978">
        <f>fun[NUM_ExCond]+fun[NUM_BsmtCond]+fun[NUM_GarCond]</f>
        <v>6</v>
      </c>
      <c r="DA9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9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45.5</v>
      </c>
      <c r="DC978">
        <v>85500</v>
      </c>
    </row>
    <row r="979" spans="1:107" x14ac:dyDescent="0.25">
      <c r="A979">
        <v>978</v>
      </c>
      <c r="B979">
        <v>120</v>
      </c>
      <c r="C979" t="s">
        <v>218</v>
      </c>
      <c r="D979">
        <f>IF(fun[[#This Row],[MSZoning]]="RL",1,0)</f>
        <v>0</v>
      </c>
      <c r="E979">
        <f>IF(fun[[#This Row],[rl]]="RM",1,0)</f>
        <v>0</v>
      </c>
      <c r="F979">
        <f>IF(fun[[#This Row],[rm]]="RH",1,0)</f>
        <v>0</v>
      </c>
      <c r="G979">
        <f>IF(fun[[#This Row],[rh]]="C (all)",1,0)</f>
        <v>0</v>
      </c>
      <c r="H979">
        <v>35</v>
      </c>
      <c r="I979">
        <f>IF(fun[[#This Row],[LotFrontage]]="NA",0,fun[[#This Row],[LotFrontage]])</f>
        <v>35</v>
      </c>
      <c r="J979">
        <v>4274</v>
      </c>
      <c r="K979" t="s">
        <v>108</v>
      </c>
      <c r="L979" t="s">
        <v>108</v>
      </c>
      <c r="M979" t="s">
        <v>146</v>
      </c>
      <c r="N979" t="s">
        <v>111</v>
      </c>
      <c r="O979" t="s">
        <v>112</v>
      </c>
      <c r="P979" t="s">
        <v>113</v>
      </c>
      <c r="Q979" t="s">
        <v>114</v>
      </c>
      <c r="R979" t="s">
        <v>162</v>
      </c>
      <c r="S979" t="s">
        <v>116</v>
      </c>
      <c r="T979" t="s">
        <v>116</v>
      </c>
      <c r="U979" t="s">
        <v>205</v>
      </c>
      <c r="V979" t="s">
        <v>141</v>
      </c>
      <c r="W979">
        <v>7</v>
      </c>
      <c r="X979">
        <v>5</v>
      </c>
      <c r="Y979">
        <v>2006</v>
      </c>
      <c r="Z979">
        <v>2007</v>
      </c>
      <c r="AA979" t="s">
        <v>119</v>
      </c>
      <c r="AB979" t="s">
        <v>120</v>
      </c>
      <c r="AC979" t="s">
        <v>121</v>
      </c>
      <c r="AD979" t="s">
        <v>121</v>
      </c>
      <c r="AE979" t="s">
        <v>109</v>
      </c>
      <c r="AF979" t="s">
        <v>109</v>
      </c>
      <c r="AG979" t="s">
        <v>123</v>
      </c>
      <c r="AH979">
        <f>IF(fun[[#This Row],[ExterQual]]="Ex",5,IF(fun[[#This Row],[ExterQual]]="Gd",4,IF(fun[[#This Row],[ExterQual]]="TA",3,IF(fun[[#This Row],[ExterQual]]="Fa",2,1))))</f>
        <v>4</v>
      </c>
      <c r="AI979" t="s">
        <v>124</v>
      </c>
      <c r="AJ979">
        <f>IF(fun[[#This Row],[ExterCond]]="Ex",5,IF(fun[[#This Row],[ExterCond]]="Gd",4,IF(fun[[#This Row],[ExterCond]]="TA",3,IF(fun[[#This Row],[ExterCond]]="Fa",2,1))))</f>
        <v>3</v>
      </c>
      <c r="AK979" t="s">
        <v>125</v>
      </c>
      <c r="AL979" t="s">
        <v>123</v>
      </c>
      <c r="AM979">
        <f>IF(fun[[#This Row],[BsmtQual]]="Ex",5,IF(fun[[#This Row],[BsmtQual]]="Gd",4,IF(fun[[#This Row],[BsmtQual]]="TA",3,IF(fun[[#This Row],[BsmtQual]]="Fa",2,IF(fun[[#This Row],[BsmtQual]]="Po",1,0)))))</f>
        <v>4</v>
      </c>
      <c r="AN979" t="s">
        <v>124</v>
      </c>
      <c r="AO979">
        <f>IF(fun[[#This Row],[BsmtCond]]="Ex",5,IF(fun[[#This Row],[BsmtCond]]="Gd",4,IF(fun[[#This Row],[BsmtCond]]="TA",3,IF(fun[[#This Row],[BsmtCond]]="Fa",2,IF(fun[[#This Row],[BsmtCond]]="Po",1,0)))))</f>
        <v>3</v>
      </c>
      <c r="AP979" t="s">
        <v>126</v>
      </c>
      <c r="AQ979">
        <f>IF(fun[[#This Row],[BsmtExposure]]="Gd",3,IF(fun[[#This Row],[BsmtExposure]]="Av",2,IF(fun[[#This Row],[BsmtExposure]]="Mn",1,0)))</f>
        <v>0</v>
      </c>
      <c r="AR979" t="s">
        <v>127</v>
      </c>
      <c r="AS979">
        <v>1106</v>
      </c>
      <c r="AT979" t="s">
        <v>128</v>
      </c>
      <c r="AU979">
        <v>0</v>
      </c>
      <c r="AV979">
        <v>135</v>
      </c>
      <c r="AW979">
        <v>1241</v>
      </c>
      <c r="AX979" t="s">
        <v>129</v>
      </c>
      <c r="AY979" t="s">
        <v>130</v>
      </c>
      <c r="AZ979">
        <f>IF(fun[[#This Row],[HeatingQC]]="Ex",5,IF(fun[[#This Row],[HeatingQC]]="Gd",4,IF(fun[[#This Row],[HeatingQC]]="TA",3,IF(fun[[#This Row],[HeatingQC]]="Fa",2,IF(fun[[#This Row],[HeatingQC]]="Po",1,0)))))</f>
        <v>5</v>
      </c>
      <c r="BA979" t="s">
        <v>131</v>
      </c>
      <c r="BB979" t="s">
        <v>132</v>
      </c>
      <c r="BC979">
        <v>1241</v>
      </c>
      <c r="BD979">
        <v>0</v>
      </c>
      <c r="BE979">
        <v>0</v>
      </c>
      <c r="BF979">
        <v>1241</v>
      </c>
      <c r="BG979">
        <f>LOG(fun[[#This Row],[GrLivArea]])</f>
        <v>3.09377178149873</v>
      </c>
      <c r="BH979">
        <v>1</v>
      </c>
      <c r="BI979">
        <v>0</v>
      </c>
      <c r="BJ979">
        <f>fun[[#This Row],[BsmtFullBath]]+(0.5*fun[[#This Row],[BsmtHalfBath]])</f>
        <v>1</v>
      </c>
      <c r="BK979">
        <v>1</v>
      </c>
      <c r="BL979">
        <v>1</v>
      </c>
      <c r="BM979">
        <f>fun[[#This Row],[HalfBath]]+fun[[#This Row],[TOTBaseBath]]+fun[[#This Row],[FullBath]]</f>
        <v>3</v>
      </c>
      <c r="BN979">
        <v>1</v>
      </c>
      <c r="BO979">
        <v>1</v>
      </c>
      <c r="BP979" t="s">
        <v>123</v>
      </c>
      <c r="BQ979">
        <f>IF(fun[[#This Row],[KitchenQual]]="Ex",5,IF(fun[[#This Row],[KitchenQual]]="Gd",4,IF(fun[[#This Row],[KitchenQual]]="TA",3,IF(fun[[#This Row],[KitchenQual]]="Fa",2,0))))</f>
        <v>4</v>
      </c>
      <c r="BR979">
        <v>4</v>
      </c>
      <c r="BS979" t="s">
        <v>133</v>
      </c>
      <c r="BT979">
        <v>0</v>
      </c>
      <c r="BU979" t="s">
        <v>109</v>
      </c>
      <c r="BV979">
        <f>IF(fun[[#This Row],[FireplaceQu]]="Ex",5,IF(fun[[#This Row],[FireplaceQu]]="Gd",4,IF(fun[[#This Row],[FireplaceQu]]="TA",3,IF(fun[[#This Row],[FireplaceQu]]="Fa",2,0))))</f>
        <v>0</v>
      </c>
      <c r="BW979" t="s">
        <v>134</v>
      </c>
      <c r="BX979">
        <v>2007</v>
      </c>
      <c r="BY979" t="s">
        <v>183</v>
      </c>
      <c r="BZ979">
        <v>2</v>
      </c>
      <c r="CA979">
        <v>569</v>
      </c>
      <c r="CB979" t="s">
        <v>124</v>
      </c>
      <c r="CC979">
        <f>IF(fun[[#This Row],[GarageQual]]="Ex",5,IF(fun[[#This Row],[GarageQual]]="Gd",4,IF(fun[[#This Row],[GarageQual]]="TA",3,IF(fun[[#This Row],[GarageQual]]="Fa",2,IF(fun[[#This Row],[GarageQual]]="Po",1,0)))))</f>
        <v>3</v>
      </c>
      <c r="CD979" t="s">
        <v>124</v>
      </c>
      <c r="CE979">
        <f>IF(fun[[#This Row],[GarageCond]]="Ex",5,IF(fun[[#This Row],[GarageCond]]="Gd",4,IF(fun[[#This Row],[GarageCond]]="TA",3,IF(fun[[#This Row],[GarageCond]]="Fa",2,IF(fun[[#This Row],[GarageCond]]="Po",1,0)))))</f>
        <v>3</v>
      </c>
      <c r="CF979" t="s">
        <v>131</v>
      </c>
      <c r="CG979">
        <v>0</v>
      </c>
      <c r="CH979">
        <v>116</v>
      </c>
      <c r="CI979">
        <v>0</v>
      </c>
      <c r="CJ979">
        <v>0</v>
      </c>
      <c r="CK979">
        <v>0</v>
      </c>
      <c r="CL979">
        <f>(0.5*fun[[#This Row],[WoodDeckSF]])+fun[[#This Row],[OpenPorchSF]]+(2*fun[[#This Row],[EnclosedPorch]])+(1.5*fun[[#This Row],[3SsnPorch]])+fun[[#This Row],[ScreenPorch]]</f>
        <v>116</v>
      </c>
      <c r="CM979">
        <v>0</v>
      </c>
      <c r="CN979" t="s">
        <v>109</v>
      </c>
      <c r="CO979">
        <f>IF(fun[[#This Row],[PoolQC]]="Ex",5,IF(fun[[#This Row],[PoolQC]]="Gd",4,IF(fun[[#This Row],[PoolQC]]="TA",3,IF(fun[[#This Row],[PoolQC]]="Fa",2,IF(fun[[#This Row],[PoolQC]]="Po",1,0)))))</f>
        <v>0</v>
      </c>
      <c r="CP979" t="s">
        <v>109</v>
      </c>
      <c r="CQ979" t="s">
        <v>109</v>
      </c>
      <c r="CR979">
        <v>0</v>
      </c>
      <c r="CS979">
        <v>11</v>
      </c>
      <c r="CT979">
        <v>2007</v>
      </c>
      <c r="CU979" t="s">
        <v>184</v>
      </c>
      <c r="CV979" t="s">
        <v>185</v>
      </c>
      <c r="CW979">
        <f>COUNTIF(fun[[#This Row],[Id]:[SaleCondition]],0)</f>
        <v>18</v>
      </c>
      <c r="CX979">
        <f>COUNTIF(fun[[#This Row],[Id]:[SaleCondition]],"NA")</f>
        <v>6</v>
      </c>
      <c r="CY97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79">
        <f>fun[NUM_ExCond]+fun[NUM_BsmtCond]+fun[NUM_GarCond]</f>
        <v>9</v>
      </c>
      <c r="DA9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9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979">
        <v>199900</v>
      </c>
    </row>
    <row r="980" spans="1:107" x14ac:dyDescent="0.25">
      <c r="A980">
        <v>979</v>
      </c>
      <c r="B980">
        <v>20</v>
      </c>
      <c r="C980" t="s">
        <v>107</v>
      </c>
      <c r="D980">
        <f>IF(fun[[#This Row],[MSZoning]]="RL",1,0)</f>
        <v>1</v>
      </c>
      <c r="E980">
        <f>IF(fun[[#This Row],[rl]]="RM",1,0)</f>
        <v>0</v>
      </c>
      <c r="F980">
        <f>IF(fun[[#This Row],[rm]]="RH",1,0)</f>
        <v>0</v>
      </c>
      <c r="G980">
        <f>IF(fun[[#This Row],[rh]]="C (all)",1,0)</f>
        <v>0</v>
      </c>
      <c r="H980">
        <v>68</v>
      </c>
      <c r="I980">
        <f>IF(fun[[#This Row],[LotFrontage]]="NA",0,fun[[#This Row],[LotFrontage]])</f>
        <v>68</v>
      </c>
      <c r="J980">
        <v>9450</v>
      </c>
      <c r="K980" t="s">
        <v>108</v>
      </c>
      <c r="L980" t="s">
        <v>109</v>
      </c>
      <c r="M980" t="s">
        <v>110</v>
      </c>
      <c r="N980" t="s">
        <v>201</v>
      </c>
      <c r="O980" t="s">
        <v>112</v>
      </c>
      <c r="P980" t="s">
        <v>113</v>
      </c>
      <c r="Q980" t="s">
        <v>220</v>
      </c>
      <c r="R980" t="s">
        <v>211</v>
      </c>
      <c r="S980" t="s">
        <v>116</v>
      </c>
      <c r="T980" t="s">
        <v>116</v>
      </c>
      <c r="U980" t="s">
        <v>117</v>
      </c>
      <c r="V980" t="s">
        <v>141</v>
      </c>
      <c r="W980">
        <v>4</v>
      </c>
      <c r="X980">
        <v>5</v>
      </c>
      <c r="Y980">
        <v>1954</v>
      </c>
      <c r="Z980">
        <v>1954</v>
      </c>
      <c r="AA980" t="s">
        <v>119</v>
      </c>
      <c r="AB980" t="s">
        <v>120</v>
      </c>
      <c r="AC980" t="s">
        <v>142</v>
      </c>
      <c r="AD980" t="s">
        <v>142</v>
      </c>
      <c r="AE980" t="s">
        <v>143</v>
      </c>
      <c r="AF980">
        <v>0</v>
      </c>
      <c r="AG980" t="s">
        <v>124</v>
      </c>
      <c r="AH980">
        <f>IF(fun[[#This Row],[ExterQual]]="Ex",5,IF(fun[[#This Row],[ExterQual]]="Gd",4,IF(fun[[#This Row],[ExterQual]]="TA",3,IF(fun[[#This Row],[ExterQual]]="Fa",2,1))))</f>
        <v>3</v>
      </c>
      <c r="AI980" t="s">
        <v>124</v>
      </c>
      <c r="AJ980">
        <f>IF(fun[[#This Row],[ExterCond]]="Ex",5,IF(fun[[#This Row],[ExterCond]]="Gd",4,IF(fun[[#This Row],[ExterCond]]="TA",3,IF(fun[[#This Row],[ExterCond]]="Fa",2,1))))</f>
        <v>3</v>
      </c>
      <c r="AK980" t="s">
        <v>144</v>
      </c>
      <c r="AL980" t="s">
        <v>124</v>
      </c>
      <c r="AM980">
        <f>IF(fun[[#This Row],[BsmtQual]]="Ex",5,IF(fun[[#This Row],[BsmtQual]]="Gd",4,IF(fun[[#This Row],[BsmtQual]]="TA",3,IF(fun[[#This Row],[BsmtQual]]="Fa",2,IF(fun[[#This Row],[BsmtQual]]="Po",1,0)))))</f>
        <v>3</v>
      </c>
      <c r="AN980" t="s">
        <v>124</v>
      </c>
      <c r="AO980">
        <f>IF(fun[[#This Row],[BsmtCond]]="Ex",5,IF(fun[[#This Row],[BsmtCond]]="Gd",4,IF(fun[[#This Row],[BsmtCond]]="TA",3,IF(fun[[#This Row],[BsmtCond]]="Fa",2,IF(fun[[#This Row],[BsmtCond]]="Po",1,0)))))</f>
        <v>3</v>
      </c>
      <c r="AP980" t="s">
        <v>126</v>
      </c>
      <c r="AQ980">
        <f>IF(fun[[#This Row],[BsmtExposure]]="Gd",3,IF(fun[[#This Row],[BsmtExposure]]="Av",2,IF(fun[[#This Row],[BsmtExposure]]="Mn",1,0)))</f>
        <v>0</v>
      </c>
      <c r="AR980" t="s">
        <v>198</v>
      </c>
      <c r="AS980">
        <v>552</v>
      </c>
      <c r="AT980" t="s">
        <v>128</v>
      </c>
      <c r="AU980">
        <v>0</v>
      </c>
      <c r="AV980">
        <v>342</v>
      </c>
      <c r="AW980">
        <v>894</v>
      </c>
      <c r="AX980" t="s">
        <v>129</v>
      </c>
      <c r="AY980" t="s">
        <v>130</v>
      </c>
      <c r="AZ980">
        <f>IF(fun[[#This Row],[HeatingQC]]="Ex",5,IF(fun[[#This Row],[HeatingQC]]="Gd",4,IF(fun[[#This Row],[HeatingQC]]="TA",3,IF(fun[[#This Row],[HeatingQC]]="Fa",2,IF(fun[[#This Row],[HeatingQC]]="Po",1,0)))))</f>
        <v>5</v>
      </c>
      <c r="BA980" t="s">
        <v>131</v>
      </c>
      <c r="BB980" t="s">
        <v>132</v>
      </c>
      <c r="BC980">
        <v>894</v>
      </c>
      <c r="BD980">
        <v>0</v>
      </c>
      <c r="BE980">
        <v>0</v>
      </c>
      <c r="BF980">
        <v>894</v>
      </c>
      <c r="BG980">
        <f>LOG(fun[[#This Row],[GrLivArea]])</f>
        <v>2.9513375187959179</v>
      </c>
      <c r="BH980">
        <v>0</v>
      </c>
      <c r="BI980">
        <v>0</v>
      </c>
      <c r="BJ980">
        <f>fun[[#This Row],[BsmtFullBath]]+(0.5*fun[[#This Row],[BsmtHalfBath]])</f>
        <v>0</v>
      </c>
      <c r="BK980">
        <v>1</v>
      </c>
      <c r="BL980">
        <v>0</v>
      </c>
      <c r="BM980">
        <f>fun[[#This Row],[HalfBath]]+fun[[#This Row],[TOTBaseBath]]+fun[[#This Row],[FullBath]]</f>
        <v>1</v>
      </c>
      <c r="BN980">
        <v>3</v>
      </c>
      <c r="BO980">
        <v>1</v>
      </c>
      <c r="BP980" t="s">
        <v>124</v>
      </c>
      <c r="BQ980">
        <f>IF(fun[[#This Row],[KitchenQual]]="Ex",5,IF(fun[[#This Row],[KitchenQual]]="Gd",4,IF(fun[[#This Row],[KitchenQual]]="TA",3,IF(fun[[#This Row],[KitchenQual]]="Fa",2,0))))</f>
        <v>3</v>
      </c>
      <c r="BR980">
        <v>5</v>
      </c>
      <c r="BS980" t="s">
        <v>133</v>
      </c>
      <c r="BT980">
        <v>0</v>
      </c>
      <c r="BU980" t="s">
        <v>109</v>
      </c>
      <c r="BV980">
        <f>IF(fun[[#This Row],[FireplaceQu]]="Ex",5,IF(fun[[#This Row],[FireplaceQu]]="Gd",4,IF(fun[[#This Row],[FireplaceQu]]="TA",3,IF(fun[[#This Row],[FireplaceQu]]="Fa",2,0))))</f>
        <v>0</v>
      </c>
      <c r="BW980" t="s">
        <v>153</v>
      </c>
      <c r="BX980">
        <v>1999</v>
      </c>
      <c r="BY980" t="s">
        <v>128</v>
      </c>
      <c r="BZ980">
        <v>2</v>
      </c>
      <c r="CA980">
        <v>400</v>
      </c>
      <c r="CB980" t="s">
        <v>124</v>
      </c>
      <c r="CC980">
        <f>IF(fun[[#This Row],[GarageQual]]="Ex",5,IF(fun[[#This Row],[GarageQual]]="Gd",4,IF(fun[[#This Row],[GarageQual]]="TA",3,IF(fun[[#This Row],[GarageQual]]="Fa",2,IF(fun[[#This Row],[GarageQual]]="Po",1,0)))))</f>
        <v>3</v>
      </c>
      <c r="CD980" t="s">
        <v>124</v>
      </c>
      <c r="CE980">
        <f>IF(fun[[#This Row],[GarageCond]]="Ex",5,IF(fun[[#This Row],[GarageCond]]="Gd",4,IF(fun[[#This Row],[GarageCond]]="TA",3,IF(fun[[#This Row],[GarageCond]]="Fa",2,IF(fun[[#This Row],[GarageCond]]="Po",1,0)))))</f>
        <v>3</v>
      </c>
      <c r="CF980" t="s">
        <v>131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f>(0.5*fun[[#This Row],[WoodDeckSF]])+fun[[#This Row],[OpenPorchSF]]+(2*fun[[#This Row],[EnclosedPorch]])+(1.5*fun[[#This Row],[3SsnPorch]])+fun[[#This Row],[ScreenPorch]]</f>
        <v>0</v>
      </c>
      <c r="CM980">
        <v>0</v>
      </c>
      <c r="CN980" t="s">
        <v>109</v>
      </c>
      <c r="CO980">
        <f>IF(fun[[#This Row],[PoolQC]]="Ex",5,IF(fun[[#This Row],[PoolQC]]="Gd",4,IF(fun[[#This Row],[PoolQC]]="TA",3,IF(fun[[#This Row],[PoolQC]]="Fa",2,IF(fun[[#This Row],[PoolQC]]="Po",1,0)))))</f>
        <v>0</v>
      </c>
      <c r="CP980" t="s">
        <v>109</v>
      </c>
      <c r="CQ980" t="s">
        <v>109</v>
      </c>
      <c r="CR980">
        <v>0</v>
      </c>
      <c r="CS980">
        <v>5</v>
      </c>
      <c r="CT980">
        <v>2007</v>
      </c>
      <c r="CU980" t="s">
        <v>136</v>
      </c>
      <c r="CV980" t="s">
        <v>154</v>
      </c>
      <c r="CW980">
        <f>COUNTIF(fun[[#This Row],[Id]:[SaleCondition]],0)</f>
        <v>23</v>
      </c>
      <c r="CX980">
        <f>COUNTIF(fun[[#This Row],[Id]:[SaleCondition]],"NA")</f>
        <v>5</v>
      </c>
      <c r="CY980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980">
        <f>fun[NUM_ExCond]+fun[NUM_BsmtCond]+fun[NUM_GarCond]</f>
        <v>9</v>
      </c>
      <c r="DA9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9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</v>
      </c>
      <c r="DC980">
        <v>110000</v>
      </c>
    </row>
    <row r="981" spans="1:107" x14ac:dyDescent="0.25">
      <c r="A981">
        <v>980</v>
      </c>
      <c r="B981">
        <v>20</v>
      </c>
      <c r="C981" t="s">
        <v>107</v>
      </c>
      <c r="D981">
        <f>IF(fun[[#This Row],[MSZoning]]="RL",1,0)</f>
        <v>1</v>
      </c>
      <c r="E981">
        <f>IF(fun[[#This Row],[rl]]="RM",1,0)</f>
        <v>0</v>
      </c>
      <c r="F981">
        <f>IF(fun[[#This Row],[rm]]="RH",1,0)</f>
        <v>0</v>
      </c>
      <c r="G981">
        <f>IF(fun[[#This Row],[rh]]="C (all)",1,0)</f>
        <v>0</v>
      </c>
      <c r="H981">
        <v>80</v>
      </c>
      <c r="I981">
        <f>IF(fun[[#This Row],[LotFrontage]]="NA",0,fun[[#This Row],[LotFrontage]])</f>
        <v>80</v>
      </c>
      <c r="J981">
        <v>8816</v>
      </c>
      <c r="K981" t="s">
        <v>108</v>
      </c>
      <c r="L981" t="s">
        <v>109</v>
      </c>
      <c r="M981" t="s">
        <v>110</v>
      </c>
      <c r="N981" t="s">
        <v>111</v>
      </c>
      <c r="O981" t="s">
        <v>112</v>
      </c>
      <c r="P981" t="s">
        <v>148</v>
      </c>
      <c r="Q981" t="s">
        <v>114</v>
      </c>
      <c r="R981" t="s">
        <v>177</v>
      </c>
      <c r="S981" t="s">
        <v>140</v>
      </c>
      <c r="T981" t="s">
        <v>116</v>
      </c>
      <c r="U981" t="s">
        <v>117</v>
      </c>
      <c r="V981" t="s">
        <v>141</v>
      </c>
      <c r="W981">
        <v>5</v>
      </c>
      <c r="X981">
        <v>6</v>
      </c>
      <c r="Y981">
        <v>1963</v>
      </c>
      <c r="Z981">
        <v>1963</v>
      </c>
      <c r="AA981" t="s">
        <v>119</v>
      </c>
      <c r="AB981" t="s">
        <v>120</v>
      </c>
      <c r="AC981" t="s">
        <v>121</v>
      </c>
      <c r="AD981" t="s">
        <v>121</v>
      </c>
      <c r="AE981" t="s">
        <v>143</v>
      </c>
      <c r="AF981">
        <v>0</v>
      </c>
      <c r="AG981" t="s">
        <v>124</v>
      </c>
      <c r="AH981">
        <f>IF(fun[[#This Row],[ExterQual]]="Ex",5,IF(fun[[#This Row],[ExterQual]]="Gd",4,IF(fun[[#This Row],[ExterQual]]="TA",3,IF(fun[[#This Row],[ExterQual]]="Fa",2,1))))</f>
        <v>3</v>
      </c>
      <c r="AI981" t="s">
        <v>124</v>
      </c>
      <c r="AJ981">
        <f>IF(fun[[#This Row],[ExterCond]]="Ex",5,IF(fun[[#This Row],[ExterCond]]="Gd",4,IF(fun[[#This Row],[ExterCond]]="TA",3,IF(fun[[#This Row],[ExterCond]]="Fa",2,1))))</f>
        <v>3</v>
      </c>
      <c r="AK981" t="s">
        <v>125</v>
      </c>
      <c r="AL981" t="s">
        <v>124</v>
      </c>
      <c r="AM981">
        <f>IF(fun[[#This Row],[BsmtQual]]="Ex",5,IF(fun[[#This Row],[BsmtQual]]="Gd",4,IF(fun[[#This Row],[BsmtQual]]="TA",3,IF(fun[[#This Row],[BsmtQual]]="Fa",2,IF(fun[[#This Row],[BsmtQual]]="Po",1,0)))))</f>
        <v>3</v>
      </c>
      <c r="AN981" t="s">
        <v>124</v>
      </c>
      <c r="AO981">
        <f>IF(fun[[#This Row],[BsmtCond]]="Ex",5,IF(fun[[#This Row],[BsmtCond]]="Gd",4,IF(fun[[#This Row],[BsmtCond]]="TA",3,IF(fun[[#This Row],[BsmtCond]]="Fa",2,IF(fun[[#This Row],[BsmtCond]]="Po",1,0)))))</f>
        <v>3</v>
      </c>
      <c r="AP981" t="s">
        <v>126</v>
      </c>
      <c r="AQ981">
        <f>IF(fun[[#This Row],[BsmtExposure]]="Gd",3,IF(fun[[#This Row],[BsmtExposure]]="Av",2,IF(fun[[#This Row],[BsmtExposure]]="Mn",1,0)))</f>
        <v>0</v>
      </c>
      <c r="AR981" t="s">
        <v>179</v>
      </c>
      <c r="AS981">
        <v>651</v>
      </c>
      <c r="AT981" t="s">
        <v>128</v>
      </c>
      <c r="AU981">
        <v>0</v>
      </c>
      <c r="AV981">
        <v>470</v>
      </c>
      <c r="AW981">
        <v>1121</v>
      </c>
      <c r="AX981" t="s">
        <v>129</v>
      </c>
      <c r="AY981" t="s">
        <v>124</v>
      </c>
      <c r="AZ981">
        <f>IF(fun[[#This Row],[HeatingQC]]="Ex",5,IF(fun[[#This Row],[HeatingQC]]="Gd",4,IF(fun[[#This Row],[HeatingQC]]="TA",3,IF(fun[[#This Row],[HeatingQC]]="Fa",2,IF(fun[[#This Row],[HeatingQC]]="Po",1,0)))))</f>
        <v>3</v>
      </c>
      <c r="BA981" t="s">
        <v>131</v>
      </c>
      <c r="BB981" t="s">
        <v>132</v>
      </c>
      <c r="BC981">
        <v>1121</v>
      </c>
      <c r="BD981">
        <v>0</v>
      </c>
      <c r="BE981">
        <v>0</v>
      </c>
      <c r="BF981">
        <v>1121</v>
      </c>
      <c r="BG981">
        <f>LOG(fun[[#This Row],[GrLivArea]])</f>
        <v>3.0496056125949731</v>
      </c>
      <c r="BH981">
        <v>1</v>
      </c>
      <c r="BI981">
        <v>0</v>
      </c>
      <c r="BJ981">
        <f>fun[[#This Row],[BsmtFullBath]]+(0.5*fun[[#This Row],[BsmtHalfBath]])</f>
        <v>1</v>
      </c>
      <c r="BK981">
        <v>1</v>
      </c>
      <c r="BL981">
        <v>0</v>
      </c>
      <c r="BM981">
        <f>fun[[#This Row],[HalfBath]]+fun[[#This Row],[TOTBaseBath]]+fun[[#This Row],[FullBath]]</f>
        <v>2</v>
      </c>
      <c r="BN981">
        <v>3</v>
      </c>
      <c r="BO981">
        <v>1</v>
      </c>
      <c r="BP981" t="s">
        <v>124</v>
      </c>
      <c r="BQ981">
        <f>IF(fun[[#This Row],[KitchenQual]]="Ex",5,IF(fun[[#This Row],[KitchenQual]]="Gd",4,IF(fun[[#This Row],[KitchenQual]]="TA",3,IF(fun[[#This Row],[KitchenQual]]="Fa",2,0))))</f>
        <v>3</v>
      </c>
      <c r="BR981">
        <v>5</v>
      </c>
      <c r="BS981" t="s">
        <v>133</v>
      </c>
      <c r="BT981">
        <v>0</v>
      </c>
      <c r="BU981" t="s">
        <v>109</v>
      </c>
      <c r="BV981">
        <f>IF(fun[[#This Row],[FireplaceQu]]="Ex",5,IF(fun[[#This Row],[FireplaceQu]]="Gd",4,IF(fun[[#This Row],[FireplaceQu]]="TA",3,IF(fun[[#This Row],[FireplaceQu]]="Fa",2,0))))</f>
        <v>0</v>
      </c>
      <c r="BW981" t="s">
        <v>153</v>
      </c>
      <c r="BX981">
        <v>1963</v>
      </c>
      <c r="BY981" t="s">
        <v>128</v>
      </c>
      <c r="BZ981">
        <v>2</v>
      </c>
      <c r="CA981">
        <v>480</v>
      </c>
      <c r="CB981" t="s">
        <v>124</v>
      </c>
      <c r="CC981">
        <f>IF(fun[[#This Row],[GarageQual]]="Ex",5,IF(fun[[#This Row],[GarageQual]]="Gd",4,IF(fun[[#This Row],[GarageQual]]="TA",3,IF(fun[[#This Row],[GarageQual]]="Fa",2,IF(fun[[#This Row],[GarageQual]]="Po",1,0)))))</f>
        <v>3</v>
      </c>
      <c r="CD981" t="s">
        <v>124</v>
      </c>
      <c r="CE981">
        <f>IF(fun[[#This Row],[GarageCond]]="Ex",5,IF(fun[[#This Row],[GarageCond]]="Gd",4,IF(fun[[#This Row],[GarageCond]]="TA",3,IF(fun[[#This Row],[GarageCond]]="Fa",2,IF(fun[[#This Row],[GarageCond]]="Po",1,0)))))</f>
        <v>3</v>
      </c>
      <c r="CF981" t="s">
        <v>131</v>
      </c>
      <c r="CG981">
        <v>0</v>
      </c>
      <c r="CH981">
        <v>80</v>
      </c>
      <c r="CI981">
        <v>0</v>
      </c>
      <c r="CJ981">
        <v>0</v>
      </c>
      <c r="CK981">
        <v>0</v>
      </c>
      <c r="CL981">
        <f>(0.5*fun[[#This Row],[WoodDeckSF]])+fun[[#This Row],[OpenPorchSF]]+(2*fun[[#This Row],[EnclosedPorch]])+(1.5*fun[[#This Row],[3SsnPorch]])+fun[[#This Row],[ScreenPorch]]</f>
        <v>80</v>
      </c>
      <c r="CM981">
        <v>0</v>
      </c>
      <c r="CN981" t="s">
        <v>109</v>
      </c>
      <c r="CO981">
        <f>IF(fun[[#This Row],[PoolQC]]="Ex",5,IF(fun[[#This Row],[PoolQC]]="Gd",4,IF(fun[[#This Row],[PoolQC]]="TA",3,IF(fun[[#This Row],[PoolQC]]="Fa",2,IF(fun[[#This Row],[PoolQC]]="Po",1,0)))))</f>
        <v>0</v>
      </c>
      <c r="CP981" t="s">
        <v>160</v>
      </c>
      <c r="CQ981" t="s">
        <v>109</v>
      </c>
      <c r="CR981">
        <v>0</v>
      </c>
      <c r="CS981">
        <v>6</v>
      </c>
      <c r="CT981">
        <v>2009</v>
      </c>
      <c r="CU981" t="s">
        <v>136</v>
      </c>
      <c r="CV981" t="s">
        <v>137</v>
      </c>
      <c r="CW981">
        <f>COUNTIF(fun[[#This Row],[Id]:[SaleCondition]],0)</f>
        <v>19</v>
      </c>
      <c r="CX981">
        <f>COUNTIF(fun[[#This Row],[Id]:[SaleCondition]],"NA")</f>
        <v>4</v>
      </c>
      <c r="CY98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81">
        <f>fun[NUM_ExCond]+fun[NUM_BsmtCond]+fun[NUM_GarCond]</f>
        <v>9</v>
      </c>
      <c r="DA9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9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981">
        <v>139000</v>
      </c>
    </row>
    <row r="982" spans="1:107" x14ac:dyDescent="0.25">
      <c r="A982">
        <v>981</v>
      </c>
      <c r="B982">
        <v>85</v>
      </c>
      <c r="C982" t="s">
        <v>107</v>
      </c>
      <c r="D982">
        <f>IF(fun[[#This Row],[MSZoning]]="RL",1,0)</f>
        <v>1</v>
      </c>
      <c r="E982">
        <f>IF(fun[[#This Row],[rl]]="RM",1,0)</f>
        <v>0</v>
      </c>
      <c r="F982">
        <f>IF(fun[[#This Row],[rm]]="RH",1,0)</f>
        <v>0</v>
      </c>
      <c r="G982">
        <f>IF(fun[[#This Row],[rh]]="C (all)",1,0)</f>
        <v>0</v>
      </c>
      <c r="H982" t="s">
        <v>109</v>
      </c>
      <c r="I982">
        <f>IF(fun[[#This Row],[LotFrontage]]="NA",0,fun[[#This Row],[LotFrontage]])</f>
        <v>0</v>
      </c>
      <c r="J982">
        <v>12122</v>
      </c>
      <c r="K982" t="s">
        <v>108</v>
      </c>
      <c r="L982" t="s">
        <v>109</v>
      </c>
      <c r="M982" t="s">
        <v>146</v>
      </c>
      <c r="N982" t="s">
        <v>111</v>
      </c>
      <c r="O982" t="s">
        <v>112</v>
      </c>
      <c r="P982" t="s">
        <v>148</v>
      </c>
      <c r="Q982" t="s">
        <v>114</v>
      </c>
      <c r="R982" t="s">
        <v>188</v>
      </c>
      <c r="S982" t="s">
        <v>116</v>
      </c>
      <c r="T982" t="s">
        <v>116</v>
      </c>
      <c r="U982" t="s">
        <v>117</v>
      </c>
      <c r="V982" t="s">
        <v>217</v>
      </c>
      <c r="W982">
        <v>7</v>
      </c>
      <c r="X982">
        <v>9</v>
      </c>
      <c r="Y982">
        <v>1961</v>
      </c>
      <c r="Z982">
        <v>2007</v>
      </c>
      <c r="AA982" t="s">
        <v>119</v>
      </c>
      <c r="AB982" t="s">
        <v>120</v>
      </c>
      <c r="AC982" t="s">
        <v>206</v>
      </c>
      <c r="AD982" t="s">
        <v>207</v>
      </c>
      <c r="AE982" t="s">
        <v>163</v>
      </c>
      <c r="AF982">
        <v>210</v>
      </c>
      <c r="AG982" t="s">
        <v>130</v>
      </c>
      <c r="AH982">
        <f>IF(fun[[#This Row],[ExterQual]]="Ex",5,IF(fun[[#This Row],[ExterQual]]="Gd",4,IF(fun[[#This Row],[ExterQual]]="TA",3,IF(fun[[#This Row],[ExterQual]]="Fa",2,1))))</f>
        <v>5</v>
      </c>
      <c r="AI982" t="s">
        <v>124</v>
      </c>
      <c r="AJ982">
        <f>IF(fun[[#This Row],[ExterCond]]="Ex",5,IF(fun[[#This Row],[ExterCond]]="Gd",4,IF(fun[[#This Row],[ExterCond]]="TA",3,IF(fun[[#This Row],[ExterCond]]="Fa",2,1))))</f>
        <v>3</v>
      </c>
      <c r="AK982" t="s">
        <v>144</v>
      </c>
      <c r="AL982" t="s">
        <v>124</v>
      </c>
      <c r="AM982">
        <f>IF(fun[[#This Row],[BsmtQual]]="Ex",5,IF(fun[[#This Row],[BsmtQual]]="Gd",4,IF(fun[[#This Row],[BsmtQual]]="TA",3,IF(fun[[#This Row],[BsmtQual]]="Fa",2,IF(fun[[#This Row],[BsmtQual]]="Po",1,0)))))</f>
        <v>3</v>
      </c>
      <c r="AN982" t="s">
        <v>124</v>
      </c>
      <c r="AO982">
        <f>IF(fun[[#This Row],[BsmtCond]]="Ex",5,IF(fun[[#This Row],[BsmtCond]]="Gd",4,IF(fun[[#This Row],[BsmtCond]]="TA",3,IF(fun[[#This Row],[BsmtCond]]="Fa",2,IF(fun[[#This Row],[BsmtCond]]="Po",1,0)))))</f>
        <v>3</v>
      </c>
      <c r="AP982" t="s">
        <v>156</v>
      </c>
      <c r="AQ982">
        <f>IF(fun[[#This Row],[BsmtExposure]]="Gd",3,IF(fun[[#This Row],[BsmtExposure]]="Av",2,IF(fun[[#This Row],[BsmtExposure]]="Mn",1,0)))</f>
        <v>2</v>
      </c>
      <c r="AR982" t="s">
        <v>145</v>
      </c>
      <c r="AS982">
        <v>867</v>
      </c>
      <c r="AT982" t="s">
        <v>128</v>
      </c>
      <c r="AU982">
        <v>0</v>
      </c>
      <c r="AV982">
        <v>77</v>
      </c>
      <c r="AW982">
        <v>944</v>
      </c>
      <c r="AX982" t="s">
        <v>129</v>
      </c>
      <c r="AY982" t="s">
        <v>123</v>
      </c>
      <c r="AZ982">
        <f>IF(fun[[#This Row],[HeatingQC]]="Ex",5,IF(fun[[#This Row],[HeatingQC]]="Gd",4,IF(fun[[#This Row],[HeatingQC]]="TA",3,IF(fun[[#This Row],[HeatingQC]]="Fa",2,IF(fun[[#This Row],[HeatingQC]]="Po",1,0)))))</f>
        <v>4</v>
      </c>
      <c r="BA982" t="s">
        <v>131</v>
      </c>
      <c r="BB982" t="s">
        <v>132</v>
      </c>
      <c r="BC982">
        <v>999</v>
      </c>
      <c r="BD982">
        <v>0</v>
      </c>
      <c r="BE982">
        <v>0</v>
      </c>
      <c r="BF982">
        <v>999</v>
      </c>
      <c r="BG982">
        <f>LOG(fun[[#This Row],[GrLivArea]])</f>
        <v>2.9995654882259823</v>
      </c>
      <c r="BH982">
        <v>1</v>
      </c>
      <c r="BI982">
        <v>0</v>
      </c>
      <c r="BJ982">
        <f>fun[[#This Row],[BsmtFullBath]]+(0.5*fun[[#This Row],[BsmtHalfBath]])</f>
        <v>1</v>
      </c>
      <c r="BK982">
        <v>1</v>
      </c>
      <c r="BL982">
        <v>0</v>
      </c>
      <c r="BM982">
        <f>fun[[#This Row],[HalfBath]]+fun[[#This Row],[TOTBaseBath]]+fun[[#This Row],[FullBath]]</f>
        <v>2</v>
      </c>
      <c r="BN982">
        <v>3</v>
      </c>
      <c r="BO982">
        <v>1</v>
      </c>
      <c r="BP982" t="s">
        <v>130</v>
      </c>
      <c r="BQ982">
        <f>IF(fun[[#This Row],[KitchenQual]]="Ex",5,IF(fun[[#This Row],[KitchenQual]]="Gd",4,IF(fun[[#This Row],[KitchenQual]]="TA",3,IF(fun[[#This Row],[KitchenQual]]="Fa",2,0))))</f>
        <v>5</v>
      </c>
      <c r="BR982">
        <v>6</v>
      </c>
      <c r="BS982" t="s">
        <v>133</v>
      </c>
      <c r="BT982">
        <v>0</v>
      </c>
      <c r="BU982" t="s">
        <v>109</v>
      </c>
      <c r="BV982">
        <f>IF(fun[[#This Row],[FireplaceQu]]="Ex",5,IF(fun[[#This Row],[FireplaceQu]]="Gd",4,IF(fun[[#This Row],[FireplaceQu]]="TA",3,IF(fun[[#This Row],[FireplaceQu]]="Fa",2,0))))</f>
        <v>0</v>
      </c>
      <c r="BW982" t="s">
        <v>134</v>
      </c>
      <c r="BX982">
        <v>1961</v>
      </c>
      <c r="BY982" t="s">
        <v>135</v>
      </c>
      <c r="BZ982">
        <v>2</v>
      </c>
      <c r="CA982">
        <v>588</v>
      </c>
      <c r="CB982" t="s">
        <v>124</v>
      </c>
      <c r="CC982">
        <f>IF(fun[[#This Row],[GarageQual]]="Ex",5,IF(fun[[#This Row],[GarageQual]]="Gd",4,IF(fun[[#This Row],[GarageQual]]="TA",3,IF(fun[[#This Row],[GarageQual]]="Fa",2,IF(fun[[#This Row],[GarageQual]]="Po",1,0)))))</f>
        <v>3</v>
      </c>
      <c r="CD982" t="s">
        <v>124</v>
      </c>
      <c r="CE982">
        <f>IF(fun[[#This Row],[GarageCond]]="Ex",5,IF(fun[[#This Row],[GarageCond]]="Gd",4,IF(fun[[#This Row],[GarageCond]]="TA",3,IF(fun[[#This Row],[GarageCond]]="Fa",2,IF(fun[[#This Row],[GarageCond]]="Po",1,0)))))</f>
        <v>3</v>
      </c>
      <c r="CF982" t="s">
        <v>131</v>
      </c>
      <c r="CG982">
        <v>144</v>
      </c>
      <c r="CH982">
        <v>76</v>
      </c>
      <c r="CI982">
        <v>0</v>
      </c>
      <c r="CJ982">
        <v>0</v>
      </c>
      <c r="CK982">
        <v>0</v>
      </c>
      <c r="CL982">
        <f>(0.5*fun[[#This Row],[WoodDeckSF]])+fun[[#This Row],[OpenPorchSF]]+(2*fun[[#This Row],[EnclosedPorch]])+(1.5*fun[[#This Row],[3SsnPorch]])+fun[[#This Row],[ScreenPorch]]</f>
        <v>148</v>
      </c>
      <c r="CM982">
        <v>0</v>
      </c>
      <c r="CN982" t="s">
        <v>109</v>
      </c>
      <c r="CO982">
        <f>IF(fun[[#This Row],[PoolQC]]="Ex",5,IF(fun[[#This Row],[PoolQC]]="Gd",4,IF(fun[[#This Row],[PoolQC]]="TA",3,IF(fun[[#This Row],[PoolQC]]="Fa",2,IF(fun[[#This Row],[PoolQC]]="Po",1,0)))))</f>
        <v>0</v>
      </c>
      <c r="CP982" t="s">
        <v>109</v>
      </c>
      <c r="CQ982" t="s">
        <v>109</v>
      </c>
      <c r="CR982">
        <v>0</v>
      </c>
      <c r="CS982">
        <v>7</v>
      </c>
      <c r="CT982">
        <v>2008</v>
      </c>
      <c r="CU982" t="s">
        <v>136</v>
      </c>
      <c r="CV982" t="s">
        <v>137</v>
      </c>
      <c r="CW982">
        <f>COUNTIF(fun[[#This Row],[Id]:[SaleCondition]],0)</f>
        <v>17</v>
      </c>
      <c r="CX982">
        <f>COUNTIF(fun[[#This Row],[Id]:[SaleCondition]],"NA")</f>
        <v>6</v>
      </c>
      <c r="CY98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82">
        <f>fun[NUM_ExCond]+fun[NUM_BsmtCond]+fun[NUM_GarCond]</f>
        <v>9</v>
      </c>
      <c r="DA9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128</v>
      </c>
      <c r="DB9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97</v>
      </c>
      <c r="DC982">
        <v>178400</v>
      </c>
    </row>
    <row r="983" spans="1:107" x14ac:dyDescent="0.25">
      <c r="A983">
        <v>982</v>
      </c>
      <c r="B983">
        <v>60</v>
      </c>
      <c r="C983" t="s">
        <v>107</v>
      </c>
      <c r="D983">
        <f>IF(fun[[#This Row],[MSZoning]]="RL",1,0)</f>
        <v>1</v>
      </c>
      <c r="E983">
        <f>IF(fun[[#This Row],[rl]]="RM",1,0)</f>
        <v>0</v>
      </c>
      <c r="F983">
        <f>IF(fun[[#This Row],[rm]]="RH",1,0)</f>
        <v>0</v>
      </c>
      <c r="G983">
        <f>IF(fun[[#This Row],[rh]]="C (all)",1,0)</f>
        <v>0</v>
      </c>
      <c r="H983">
        <v>98</v>
      </c>
      <c r="I983">
        <f>IF(fun[[#This Row],[LotFrontage]]="NA",0,fun[[#This Row],[LotFrontage]])</f>
        <v>98</v>
      </c>
      <c r="J983">
        <v>12203</v>
      </c>
      <c r="K983" t="s">
        <v>108</v>
      </c>
      <c r="L983" t="s">
        <v>109</v>
      </c>
      <c r="M983" t="s">
        <v>146</v>
      </c>
      <c r="N983" t="s">
        <v>111</v>
      </c>
      <c r="O983" t="s">
        <v>112</v>
      </c>
      <c r="P983" t="s">
        <v>148</v>
      </c>
      <c r="Q983" t="s">
        <v>114</v>
      </c>
      <c r="R983" t="s">
        <v>155</v>
      </c>
      <c r="S983" t="s">
        <v>116</v>
      </c>
      <c r="T983" t="s">
        <v>116</v>
      </c>
      <c r="U983" t="s">
        <v>117</v>
      </c>
      <c r="V983" t="s">
        <v>118</v>
      </c>
      <c r="W983">
        <v>8</v>
      </c>
      <c r="X983">
        <v>5</v>
      </c>
      <c r="Y983">
        <v>1998</v>
      </c>
      <c r="Z983">
        <v>1999</v>
      </c>
      <c r="AA983" t="s">
        <v>178</v>
      </c>
      <c r="AB983" t="s">
        <v>120</v>
      </c>
      <c r="AC983" t="s">
        <v>121</v>
      </c>
      <c r="AD983" t="s">
        <v>121</v>
      </c>
      <c r="AE983" t="s">
        <v>122</v>
      </c>
      <c r="AF983">
        <v>975</v>
      </c>
      <c r="AG983" t="s">
        <v>123</v>
      </c>
      <c r="AH983">
        <f>IF(fun[[#This Row],[ExterQual]]="Ex",5,IF(fun[[#This Row],[ExterQual]]="Gd",4,IF(fun[[#This Row],[ExterQual]]="TA",3,IF(fun[[#This Row],[ExterQual]]="Fa",2,1))))</f>
        <v>4</v>
      </c>
      <c r="AI983" t="s">
        <v>124</v>
      </c>
      <c r="AJ983">
        <f>IF(fun[[#This Row],[ExterCond]]="Ex",5,IF(fun[[#This Row],[ExterCond]]="Gd",4,IF(fun[[#This Row],[ExterCond]]="TA",3,IF(fun[[#This Row],[ExterCond]]="Fa",2,1))))</f>
        <v>3</v>
      </c>
      <c r="AK983" t="s">
        <v>125</v>
      </c>
      <c r="AL983" t="s">
        <v>123</v>
      </c>
      <c r="AM983">
        <f>IF(fun[[#This Row],[BsmtQual]]="Ex",5,IF(fun[[#This Row],[BsmtQual]]="Gd",4,IF(fun[[#This Row],[BsmtQual]]="TA",3,IF(fun[[#This Row],[BsmtQual]]="Fa",2,IF(fun[[#This Row],[BsmtQual]]="Po",1,0)))))</f>
        <v>4</v>
      </c>
      <c r="AN983" t="s">
        <v>124</v>
      </c>
      <c r="AO983">
        <f>IF(fun[[#This Row],[BsmtCond]]="Ex",5,IF(fun[[#This Row],[BsmtCond]]="Gd",4,IF(fun[[#This Row],[BsmtCond]]="TA",3,IF(fun[[#This Row],[BsmtCond]]="Fa",2,IF(fun[[#This Row],[BsmtCond]]="Po",1,0)))))</f>
        <v>3</v>
      </c>
      <c r="AP983" t="s">
        <v>126</v>
      </c>
      <c r="AQ983">
        <f>IF(fun[[#This Row],[BsmtExposure]]="Gd",3,IF(fun[[#This Row],[BsmtExposure]]="Av",2,IF(fun[[#This Row],[BsmtExposure]]="Mn",1,0)))</f>
        <v>0</v>
      </c>
      <c r="AR983" t="s">
        <v>127</v>
      </c>
      <c r="AS983">
        <v>854</v>
      </c>
      <c r="AT983" t="s">
        <v>128</v>
      </c>
      <c r="AU983">
        <v>0</v>
      </c>
      <c r="AV983">
        <v>371</v>
      </c>
      <c r="AW983">
        <v>1225</v>
      </c>
      <c r="AX983" t="s">
        <v>129</v>
      </c>
      <c r="AY983" t="s">
        <v>130</v>
      </c>
      <c r="AZ983">
        <f>IF(fun[[#This Row],[HeatingQC]]="Ex",5,IF(fun[[#This Row],[HeatingQC]]="Gd",4,IF(fun[[#This Row],[HeatingQC]]="TA",3,IF(fun[[#This Row],[HeatingQC]]="Fa",2,IF(fun[[#This Row],[HeatingQC]]="Po",1,0)))))</f>
        <v>5</v>
      </c>
      <c r="BA983" t="s">
        <v>131</v>
      </c>
      <c r="BB983" t="s">
        <v>132</v>
      </c>
      <c r="BC983">
        <v>1276</v>
      </c>
      <c r="BD983">
        <v>1336</v>
      </c>
      <c r="BE983">
        <v>0</v>
      </c>
      <c r="BF983">
        <v>2612</v>
      </c>
      <c r="BG983">
        <f>LOG(fun[[#This Row],[GrLivArea]])</f>
        <v>3.4169731726030363</v>
      </c>
      <c r="BH983">
        <v>1</v>
      </c>
      <c r="BI983">
        <v>0</v>
      </c>
      <c r="BJ983">
        <f>fun[[#This Row],[BsmtFullBath]]+(0.5*fun[[#This Row],[BsmtHalfBath]])</f>
        <v>1</v>
      </c>
      <c r="BK983">
        <v>2</v>
      </c>
      <c r="BL983">
        <v>1</v>
      </c>
      <c r="BM983">
        <f>fun[[#This Row],[HalfBath]]+fun[[#This Row],[TOTBaseBath]]+fun[[#This Row],[FullBath]]</f>
        <v>4</v>
      </c>
      <c r="BN983">
        <v>4</v>
      </c>
      <c r="BO983">
        <v>1</v>
      </c>
      <c r="BP983" t="s">
        <v>123</v>
      </c>
      <c r="BQ983">
        <f>IF(fun[[#This Row],[KitchenQual]]="Ex",5,IF(fun[[#This Row],[KitchenQual]]="Gd",4,IF(fun[[#This Row],[KitchenQual]]="TA",3,IF(fun[[#This Row],[KitchenQual]]="Fa",2,0))))</f>
        <v>4</v>
      </c>
      <c r="BR983">
        <v>8</v>
      </c>
      <c r="BS983" t="s">
        <v>133</v>
      </c>
      <c r="BT983">
        <v>1</v>
      </c>
      <c r="BU983" t="s">
        <v>124</v>
      </c>
      <c r="BV983">
        <f>IF(fun[[#This Row],[FireplaceQu]]="Ex",5,IF(fun[[#This Row],[FireplaceQu]]="Gd",4,IF(fun[[#This Row],[FireplaceQu]]="TA",3,IF(fun[[#This Row],[FireplaceQu]]="Fa",2,0))))</f>
        <v>3</v>
      </c>
      <c r="BW983" t="s">
        <v>134</v>
      </c>
      <c r="BX983">
        <v>1998</v>
      </c>
      <c r="BY983" t="s">
        <v>183</v>
      </c>
      <c r="BZ983">
        <v>3</v>
      </c>
      <c r="CA983">
        <v>676</v>
      </c>
      <c r="CB983" t="s">
        <v>124</v>
      </c>
      <c r="CC983">
        <f>IF(fun[[#This Row],[GarageQual]]="Ex",5,IF(fun[[#This Row],[GarageQual]]="Gd",4,IF(fun[[#This Row],[GarageQual]]="TA",3,IF(fun[[#This Row],[GarageQual]]="Fa",2,IF(fun[[#This Row],[GarageQual]]="Po",1,0)))))</f>
        <v>3</v>
      </c>
      <c r="CD983" t="s">
        <v>124</v>
      </c>
      <c r="CE983">
        <f>IF(fun[[#This Row],[GarageCond]]="Ex",5,IF(fun[[#This Row],[GarageCond]]="Gd",4,IF(fun[[#This Row],[GarageCond]]="TA",3,IF(fun[[#This Row],[GarageCond]]="Fa",2,IF(fun[[#This Row],[GarageCond]]="Po",1,0)))))</f>
        <v>3</v>
      </c>
      <c r="CF983" t="s">
        <v>131</v>
      </c>
      <c r="CG983">
        <v>250</v>
      </c>
      <c r="CH983">
        <v>0</v>
      </c>
      <c r="CI983">
        <v>0</v>
      </c>
      <c r="CJ983">
        <v>0</v>
      </c>
      <c r="CK983">
        <v>0</v>
      </c>
      <c r="CL983">
        <f>(0.5*fun[[#This Row],[WoodDeckSF]])+fun[[#This Row],[OpenPorchSF]]+(2*fun[[#This Row],[EnclosedPorch]])+(1.5*fun[[#This Row],[3SsnPorch]])+fun[[#This Row],[ScreenPorch]]</f>
        <v>125</v>
      </c>
      <c r="CM983">
        <v>0</v>
      </c>
      <c r="CN983" t="s">
        <v>109</v>
      </c>
      <c r="CO983">
        <f>IF(fun[[#This Row],[PoolQC]]="Ex",5,IF(fun[[#This Row],[PoolQC]]="Gd",4,IF(fun[[#This Row],[PoolQC]]="TA",3,IF(fun[[#This Row],[PoolQC]]="Fa",2,IF(fun[[#This Row],[PoolQC]]="Po",1,0)))))</f>
        <v>0</v>
      </c>
      <c r="CP983" t="s">
        <v>109</v>
      </c>
      <c r="CQ983" t="s">
        <v>109</v>
      </c>
      <c r="CR983">
        <v>0</v>
      </c>
      <c r="CS983">
        <v>7</v>
      </c>
      <c r="CT983">
        <v>2009</v>
      </c>
      <c r="CU983" t="s">
        <v>136</v>
      </c>
      <c r="CV983" t="s">
        <v>137</v>
      </c>
      <c r="CW983">
        <f>COUNTIF(fun[[#This Row],[Id]:[SaleCondition]],0)</f>
        <v>14</v>
      </c>
      <c r="CX983">
        <f>COUNTIF(fun[[#This Row],[Id]:[SaleCondition]],"NA")</f>
        <v>4</v>
      </c>
      <c r="CY983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983">
        <f>fun[NUM_ExCond]+fun[NUM_BsmtCond]+fun[NUM_GarCond]</f>
        <v>9</v>
      </c>
      <c r="DA9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9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983">
        <v>336000</v>
      </c>
    </row>
    <row r="984" spans="1:107" x14ac:dyDescent="0.25">
      <c r="A984">
        <v>983</v>
      </c>
      <c r="B984">
        <v>20</v>
      </c>
      <c r="C984" t="s">
        <v>107</v>
      </c>
      <c r="D984">
        <f>IF(fun[[#This Row],[MSZoning]]="RL",1,0)</f>
        <v>1</v>
      </c>
      <c r="E984">
        <f>IF(fun[[#This Row],[rl]]="RM",1,0)</f>
        <v>0</v>
      </c>
      <c r="F984">
        <f>IF(fun[[#This Row],[rm]]="RH",1,0)</f>
        <v>0</v>
      </c>
      <c r="G984">
        <f>IF(fun[[#This Row],[rh]]="C (all)",1,0)</f>
        <v>0</v>
      </c>
      <c r="H984">
        <v>43</v>
      </c>
      <c r="I984">
        <f>IF(fun[[#This Row],[LotFrontage]]="NA",0,fun[[#This Row],[LotFrontage]])</f>
        <v>43</v>
      </c>
      <c r="J984">
        <v>3182</v>
      </c>
      <c r="K984" t="s">
        <v>108</v>
      </c>
      <c r="L984" t="s">
        <v>109</v>
      </c>
      <c r="M984" t="s">
        <v>110</v>
      </c>
      <c r="N984" t="s">
        <v>111</v>
      </c>
      <c r="O984" t="s">
        <v>112</v>
      </c>
      <c r="P984" t="s">
        <v>113</v>
      </c>
      <c r="Q984" t="s">
        <v>114</v>
      </c>
      <c r="R984" t="s">
        <v>253</v>
      </c>
      <c r="S984" t="s">
        <v>116</v>
      </c>
      <c r="T984" t="s">
        <v>116</v>
      </c>
      <c r="U984" t="s">
        <v>117</v>
      </c>
      <c r="V984" t="s">
        <v>141</v>
      </c>
      <c r="W984">
        <v>7</v>
      </c>
      <c r="X984">
        <v>5</v>
      </c>
      <c r="Y984">
        <v>2007</v>
      </c>
      <c r="Z984">
        <v>2007</v>
      </c>
      <c r="AA984" t="s">
        <v>119</v>
      </c>
      <c r="AB984" t="s">
        <v>120</v>
      </c>
      <c r="AC984" t="s">
        <v>121</v>
      </c>
      <c r="AD984" t="s">
        <v>121</v>
      </c>
      <c r="AE984" t="s">
        <v>122</v>
      </c>
      <c r="AF984">
        <v>16</v>
      </c>
      <c r="AG984" t="s">
        <v>123</v>
      </c>
      <c r="AH984">
        <f>IF(fun[[#This Row],[ExterQual]]="Ex",5,IF(fun[[#This Row],[ExterQual]]="Gd",4,IF(fun[[#This Row],[ExterQual]]="TA",3,IF(fun[[#This Row],[ExterQual]]="Fa",2,1))))</f>
        <v>4</v>
      </c>
      <c r="AI984" t="s">
        <v>124</v>
      </c>
      <c r="AJ984">
        <f>IF(fun[[#This Row],[ExterCond]]="Ex",5,IF(fun[[#This Row],[ExterCond]]="Gd",4,IF(fun[[#This Row],[ExterCond]]="TA",3,IF(fun[[#This Row],[ExterCond]]="Fa",2,1))))</f>
        <v>3</v>
      </c>
      <c r="AK984" t="s">
        <v>125</v>
      </c>
      <c r="AL984" t="s">
        <v>123</v>
      </c>
      <c r="AM984">
        <f>IF(fun[[#This Row],[BsmtQual]]="Ex",5,IF(fun[[#This Row],[BsmtQual]]="Gd",4,IF(fun[[#This Row],[BsmtQual]]="TA",3,IF(fun[[#This Row],[BsmtQual]]="Fa",2,IF(fun[[#This Row],[BsmtQual]]="Po",1,0)))))</f>
        <v>4</v>
      </c>
      <c r="AN984" t="s">
        <v>124</v>
      </c>
      <c r="AO984">
        <f>IF(fun[[#This Row],[BsmtCond]]="Ex",5,IF(fun[[#This Row],[BsmtCond]]="Gd",4,IF(fun[[#This Row],[BsmtCond]]="TA",3,IF(fun[[#This Row],[BsmtCond]]="Fa",2,IF(fun[[#This Row],[BsmtCond]]="Po",1,0)))))</f>
        <v>3</v>
      </c>
      <c r="AP984" t="s">
        <v>156</v>
      </c>
      <c r="AQ984">
        <f>IF(fun[[#This Row],[BsmtExposure]]="Gd",3,IF(fun[[#This Row],[BsmtExposure]]="Av",2,IF(fun[[#This Row],[BsmtExposure]]="Mn",1,0)))</f>
        <v>2</v>
      </c>
      <c r="AR984" t="s">
        <v>128</v>
      </c>
      <c r="AS984">
        <v>0</v>
      </c>
      <c r="AT984" t="s">
        <v>128</v>
      </c>
      <c r="AU984">
        <v>0</v>
      </c>
      <c r="AV984">
        <v>1266</v>
      </c>
      <c r="AW984">
        <v>1266</v>
      </c>
      <c r="AX984" t="s">
        <v>129</v>
      </c>
      <c r="AY984" t="s">
        <v>130</v>
      </c>
      <c r="AZ984">
        <f>IF(fun[[#This Row],[HeatingQC]]="Ex",5,IF(fun[[#This Row],[HeatingQC]]="Gd",4,IF(fun[[#This Row],[HeatingQC]]="TA",3,IF(fun[[#This Row],[HeatingQC]]="Fa",2,IF(fun[[#This Row],[HeatingQC]]="Po",1,0)))))</f>
        <v>5</v>
      </c>
      <c r="BA984" t="s">
        <v>131</v>
      </c>
      <c r="BB984" t="s">
        <v>132</v>
      </c>
      <c r="BC984">
        <v>1266</v>
      </c>
      <c r="BD984">
        <v>0</v>
      </c>
      <c r="BE984">
        <v>0</v>
      </c>
      <c r="BF984">
        <v>1266</v>
      </c>
      <c r="BG984">
        <f>LOG(fun[[#This Row],[GrLivArea]])</f>
        <v>3.1024337056813365</v>
      </c>
      <c r="BH984">
        <v>0</v>
      </c>
      <c r="BI984">
        <v>0</v>
      </c>
      <c r="BJ984">
        <f>fun[[#This Row],[BsmtFullBath]]+(0.5*fun[[#This Row],[BsmtHalfBath]])</f>
        <v>0</v>
      </c>
      <c r="BK984">
        <v>2</v>
      </c>
      <c r="BL984">
        <v>0</v>
      </c>
      <c r="BM984">
        <f>fun[[#This Row],[HalfBath]]+fun[[#This Row],[TOTBaseBath]]+fun[[#This Row],[FullBath]]</f>
        <v>2</v>
      </c>
      <c r="BN984">
        <v>2</v>
      </c>
      <c r="BO984">
        <v>1</v>
      </c>
      <c r="BP984" t="s">
        <v>123</v>
      </c>
      <c r="BQ984">
        <f>IF(fun[[#This Row],[KitchenQual]]="Ex",5,IF(fun[[#This Row],[KitchenQual]]="Gd",4,IF(fun[[#This Row],[KitchenQual]]="TA",3,IF(fun[[#This Row],[KitchenQual]]="Fa",2,0))))</f>
        <v>4</v>
      </c>
      <c r="BR984">
        <v>6</v>
      </c>
      <c r="BS984" t="s">
        <v>133</v>
      </c>
      <c r="BT984">
        <v>1</v>
      </c>
      <c r="BU984" t="s">
        <v>123</v>
      </c>
      <c r="BV984">
        <f>IF(fun[[#This Row],[FireplaceQu]]="Ex",5,IF(fun[[#This Row],[FireplaceQu]]="Gd",4,IF(fun[[#This Row],[FireplaceQu]]="TA",3,IF(fun[[#This Row],[FireplaceQu]]="Fa",2,0))))</f>
        <v>4</v>
      </c>
      <c r="BW984" t="s">
        <v>134</v>
      </c>
      <c r="BX984">
        <v>2007</v>
      </c>
      <c r="BY984" t="s">
        <v>183</v>
      </c>
      <c r="BZ984">
        <v>2</v>
      </c>
      <c r="CA984">
        <v>388</v>
      </c>
      <c r="CB984" t="s">
        <v>124</v>
      </c>
      <c r="CC984">
        <f>IF(fun[[#This Row],[GarageQual]]="Ex",5,IF(fun[[#This Row],[GarageQual]]="Gd",4,IF(fun[[#This Row],[GarageQual]]="TA",3,IF(fun[[#This Row],[GarageQual]]="Fa",2,IF(fun[[#This Row],[GarageQual]]="Po",1,0)))))</f>
        <v>3</v>
      </c>
      <c r="CD984" t="s">
        <v>124</v>
      </c>
      <c r="CE984">
        <f>IF(fun[[#This Row],[GarageCond]]="Ex",5,IF(fun[[#This Row],[GarageCond]]="Gd",4,IF(fun[[#This Row],[GarageCond]]="TA",3,IF(fun[[#This Row],[GarageCond]]="Fa",2,IF(fun[[#This Row],[GarageCond]]="Po",1,0)))))</f>
        <v>3</v>
      </c>
      <c r="CF984" t="s">
        <v>131</v>
      </c>
      <c r="CG984">
        <v>100</v>
      </c>
      <c r="CH984">
        <v>16</v>
      </c>
      <c r="CI984">
        <v>0</v>
      </c>
      <c r="CJ984">
        <v>0</v>
      </c>
      <c r="CK984">
        <v>0</v>
      </c>
      <c r="CL984">
        <f>(0.5*fun[[#This Row],[WoodDeckSF]])+fun[[#This Row],[OpenPorchSF]]+(2*fun[[#This Row],[EnclosedPorch]])+(1.5*fun[[#This Row],[3SsnPorch]])+fun[[#This Row],[ScreenPorch]]</f>
        <v>66</v>
      </c>
      <c r="CM984">
        <v>0</v>
      </c>
      <c r="CN984" t="s">
        <v>109</v>
      </c>
      <c r="CO984">
        <f>IF(fun[[#This Row],[PoolQC]]="Ex",5,IF(fun[[#This Row],[PoolQC]]="Gd",4,IF(fun[[#This Row],[PoolQC]]="TA",3,IF(fun[[#This Row],[PoolQC]]="Fa",2,IF(fun[[#This Row],[PoolQC]]="Po",1,0)))))</f>
        <v>0</v>
      </c>
      <c r="CP984" t="s">
        <v>109</v>
      </c>
      <c r="CQ984" t="s">
        <v>109</v>
      </c>
      <c r="CR984">
        <v>0</v>
      </c>
      <c r="CS984">
        <v>3</v>
      </c>
      <c r="CT984">
        <v>2008</v>
      </c>
      <c r="CU984" t="s">
        <v>136</v>
      </c>
      <c r="CV984" t="s">
        <v>137</v>
      </c>
      <c r="CW984">
        <f>COUNTIF(fun[[#This Row],[Id]:[SaleCondition]],0)</f>
        <v>17</v>
      </c>
      <c r="CX984">
        <f>COUNTIF(fun[[#This Row],[Id]:[SaleCondition]],"NA")</f>
        <v>4</v>
      </c>
      <c r="CY98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984">
        <f>fun[NUM_ExCond]+fun[NUM_BsmtCond]+fun[NUM_GarCond]</f>
        <v>9</v>
      </c>
      <c r="DA9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9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984">
        <v>159895</v>
      </c>
    </row>
    <row r="985" spans="1:107" x14ac:dyDescent="0.25">
      <c r="A985">
        <v>984</v>
      </c>
      <c r="B985">
        <v>60</v>
      </c>
      <c r="C985" t="s">
        <v>107</v>
      </c>
      <c r="D985">
        <f>IF(fun[[#This Row],[MSZoning]]="RL",1,0)</f>
        <v>1</v>
      </c>
      <c r="E985">
        <f>IF(fun[[#This Row],[rl]]="RM",1,0)</f>
        <v>0</v>
      </c>
      <c r="F985">
        <f>IF(fun[[#This Row],[rm]]="RH",1,0)</f>
        <v>0</v>
      </c>
      <c r="G985">
        <f>IF(fun[[#This Row],[rh]]="C (all)",1,0)</f>
        <v>0</v>
      </c>
      <c r="H985" t="s">
        <v>109</v>
      </c>
      <c r="I985">
        <f>IF(fun[[#This Row],[LotFrontage]]="NA",0,fun[[#This Row],[LotFrontage]])</f>
        <v>0</v>
      </c>
      <c r="J985">
        <v>11250</v>
      </c>
      <c r="K985" t="s">
        <v>108</v>
      </c>
      <c r="L985" t="s">
        <v>109</v>
      </c>
      <c r="M985" t="s">
        <v>110</v>
      </c>
      <c r="N985" t="s">
        <v>111</v>
      </c>
      <c r="O985" t="s">
        <v>112</v>
      </c>
      <c r="P985" t="s">
        <v>148</v>
      </c>
      <c r="Q985" t="s">
        <v>114</v>
      </c>
      <c r="R985" t="s">
        <v>115</v>
      </c>
      <c r="S985" t="s">
        <v>116</v>
      </c>
      <c r="T985" t="s">
        <v>116</v>
      </c>
      <c r="U985" t="s">
        <v>117</v>
      </c>
      <c r="V985" t="s">
        <v>118</v>
      </c>
      <c r="W985">
        <v>8</v>
      </c>
      <c r="X985">
        <v>5</v>
      </c>
      <c r="Y985">
        <v>2002</v>
      </c>
      <c r="Z985">
        <v>2002</v>
      </c>
      <c r="AA985" t="s">
        <v>119</v>
      </c>
      <c r="AB985" t="s">
        <v>120</v>
      </c>
      <c r="AC985" t="s">
        <v>206</v>
      </c>
      <c r="AD985" t="s">
        <v>207</v>
      </c>
      <c r="AE985" t="s">
        <v>143</v>
      </c>
      <c r="AF985">
        <v>0</v>
      </c>
      <c r="AG985" t="s">
        <v>123</v>
      </c>
      <c r="AH985">
        <f>IF(fun[[#This Row],[ExterQual]]="Ex",5,IF(fun[[#This Row],[ExterQual]]="Gd",4,IF(fun[[#This Row],[ExterQual]]="TA",3,IF(fun[[#This Row],[ExterQual]]="Fa",2,1))))</f>
        <v>4</v>
      </c>
      <c r="AI985" t="s">
        <v>124</v>
      </c>
      <c r="AJ985">
        <f>IF(fun[[#This Row],[ExterCond]]="Ex",5,IF(fun[[#This Row],[ExterCond]]="Gd",4,IF(fun[[#This Row],[ExterCond]]="TA",3,IF(fun[[#This Row],[ExterCond]]="Fa",2,1))))</f>
        <v>3</v>
      </c>
      <c r="AK985" t="s">
        <v>125</v>
      </c>
      <c r="AL985" t="s">
        <v>123</v>
      </c>
      <c r="AM985">
        <f>IF(fun[[#This Row],[BsmtQual]]="Ex",5,IF(fun[[#This Row],[BsmtQual]]="Gd",4,IF(fun[[#This Row],[BsmtQual]]="TA",3,IF(fun[[#This Row],[BsmtQual]]="Fa",2,IF(fun[[#This Row],[BsmtQual]]="Po",1,0)))))</f>
        <v>4</v>
      </c>
      <c r="AN985" t="s">
        <v>124</v>
      </c>
      <c r="AO985">
        <f>IF(fun[[#This Row],[BsmtCond]]="Ex",5,IF(fun[[#This Row],[BsmtCond]]="Gd",4,IF(fun[[#This Row],[BsmtCond]]="TA",3,IF(fun[[#This Row],[BsmtCond]]="Fa",2,IF(fun[[#This Row],[BsmtCond]]="Po",1,0)))))</f>
        <v>3</v>
      </c>
      <c r="AP985" t="s">
        <v>147</v>
      </c>
      <c r="AQ985">
        <f>IF(fun[[#This Row],[BsmtExposure]]="Gd",3,IF(fun[[#This Row],[BsmtExposure]]="Av",2,IF(fun[[#This Row],[BsmtExposure]]="Mn",1,0)))</f>
        <v>1</v>
      </c>
      <c r="AR985" t="s">
        <v>128</v>
      </c>
      <c r="AS985">
        <v>0</v>
      </c>
      <c r="AT985" t="s">
        <v>128</v>
      </c>
      <c r="AU985">
        <v>0</v>
      </c>
      <c r="AV985">
        <v>1128</v>
      </c>
      <c r="AW985">
        <v>1128</v>
      </c>
      <c r="AX985" t="s">
        <v>129</v>
      </c>
      <c r="AY985" t="s">
        <v>130</v>
      </c>
      <c r="AZ985">
        <f>IF(fun[[#This Row],[HeatingQC]]="Ex",5,IF(fun[[#This Row],[HeatingQC]]="Gd",4,IF(fun[[#This Row],[HeatingQC]]="TA",3,IF(fun[[#This Row],[HeatingQC]]="Fa",2,IF(fun[[#This Row],[HeatingQC]]="Po",1,0)))))</f>
        <v>5</v>
      </c>
      <c r="BA985" t="s">
        <v>131</v>
      </c>
      <c r="BB985" t="s">
        <v>132</v>
      </c>
      <c r="BC985">
        <v>1149</v>
      </c>
      <c r="BD985">
        <v>1141</v>
      </c>
      <c r="BE985">
        <v>0</v>
      </c>
      <c r="BF985">
        <v>2290</v>
      </c>
      <c r="BG985">
        <f>LOG(fun[[#This Row],[GrLivArea]])</f>
        <v>3.3598354823398879</v>
      </c>
      <c r="BH985">
        <v>0</v>
      </c>
      <c r="BI985">
        <v>0</v>
      </c>
      <c r="BJ985">
        <f>fun[[#This Row],[BsmtFullBath]]+(0.5*fun[[#This Row],[BsmtHalfBath]])</f>
        <v>0</v>
      </c>
      <c r="BK985">
        <v>2</v>
      </c>
      <c r="BL985">
        <v>1</v>
      </c>
      <c r="BM985">
        <f>fun[[#This Row],[HalfBath]]+fun[[#This Row],[TOTBaseBath]]+fun[[#This Row],[FullBath]]</f>
        <v>3</v>
      </c>
      <c r="BN985">
        <v>4</v>
      </c>
      <c r="BO985">
        <v>1</v>
      </c>
      <c r="BP985" t="s">
        <v>123</v>
      </c>
      <c r="BQ985">
        <f>IF(fun[[#This Row],[KitchenQual]]="Ex",5,IF(fun[[#This Row],[KitchenQual]]="Gd",4,IF(fun[[#This Row],[KitchenQual]]="TA",3,IF(fun[[#This Row],[KitchenQual]]="Fa",2,0))))</f>
        <v>4</v>
      </c>
      <c r="BR985">
        <v>9</v>
      </c>
      <c r="BS985" t="s">
        <v>133</v>
      </c>
      <c r="BT985">
        <v>1</v>
      </c>
      <c r="BU985" t="s">
        <v>123</v>
      </c>
      <c r="BV985">
        <f>IF(fun[[#This Row],[FireplaceQu]]="Ex",5,IF(fun[[#This Row],[FireplaceQu]]="Gd",4,IF(fun[[#This Row],[FireplaceQu]]="TA",3,IF(fun[[#This Row],[FireplaceQu]]="Fa",2,0))))</f>
        <v>4</v>
      </c>
      <c r="BW985" t="s">
        <v>134</v>
      </c>
      <c r="BX985">
        <v>2002</v>
      </c>
      <c r="BY985" t="s">
        <v>128</v>
      </c>
      <c r="BZ985">
        <v>2</v>
      </c>
      <c r="CA985">
        <v>779</v>
      </c>
      <c r="CB985" t="s">
        <v>124</v>
      </c>
      <c r="CC985">
        <f>IF(fun[[#This Row],[GarageQual]]="Ex",5,IF(fun[[#This Row],[GarageQual]]="Gd",4,IF(fun[[#This Row],[GarageQual]]="TA",3,IF(fun[[#This Row],[GarageQual]]="Fa",2,IF(fun[[#This Row],[GarageQual]]="Po",1,0)))))</f>
        <v>3</v>
      </c>
      <c r="CD985" t="s">
        <v>124</v>
      </c>
      <c r="CE985">
        <f>IF(fun[[#This Row],[GarageCond]]="Ex",5,IF(fun[[#This Row],[GarageCond]]="Gd",4,IF(fun[[#This Row],[GarageCond]]="TA",3,IF(fun[[#This Row],[GarageCond]]="Fa",2,IF(fun[[#This Row],[GarageCond]]="Po",1,0)))))</f>
        <v>3</v>
      </c>
      <c r="CF985" t="s">
        <v>131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f>(0.5*fun[[#This Row],[WoodDeckSF]])+fun[[#This Row],[OpenPorchSF]]+(2*fun[[#This Row],[EnclosedPorch]])+(1.5*fun[[#This Row],[3SsnPorch]])+fun[[#This Row],[ScreenPorch]]</f>
        <v>0</v>
      </c>
      <c r="CM985">
        <v>0</v>
      </c>
      <c r="CN985" t="s">
        <v>109</v>
      </c>
      <c r="CO985">
        <f>IF(fun[[#This Row],[PoolQC]]="Ex",5,IF(fun[[#This Row],[PoolQC]]="Gd",4,IF(fun[[#This Row],[PoolQC]]="TA",3,IF(fun[[#This Row],[PoolQC]]="Fa",2,IF(fun[[#This Row],[PoolQC]]="Po",1,0)))))</f>
        <v>0</v>
      </c>
      <c r="CP985" t="s">
        <v>109</v>
      </c>
      <c r="CQ985" t="s">
        <v>109</v>
      </c>
      <c r="CR985">
        <v>0</v>
      </c>
      <c r="CS985">
        <v>5</v>
      </c>
      <c r="CT985">
        <v>2008</v>
      </c>
      <c r="CU985" t="s">
        <v>136</v>
      </c>
      <c r="CV985" t="s">
        <v>137</v>
      </c>
      <c r="CW985">
        <f>COUNTIF(fun[[#This Row],[Id]:[SaleCondition]],0)</f>
        <v>20</v>
      </c>
      <c r="CX985">
        <f>COUNTIF(fun[[#This Row],[Id]:[SaleCondition]],"NA")</f>
        <v>5</v>
      </c>
      <c r="CY985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985">
        <f>fun[NUM_ExCond]+fun[NUM_BsmtCond]+fun[NUM_GarCond]</f>
        <v>9</v>
      </c>
      <c r="DA9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9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985">
        <v>255900</v>
      </c>
    </row>
    <row r="986" spans="1:107" x14ac:dyDescent="0.25">
      <c r="A986">
        <v>985</v>
      </c>
      <c r="B986">
        <v>90</v>
      </c>
      <c r="C986" t="s">
        <v>107</v>
      </c>
      <c r="D986">
        <f>IF(fun[[#This Row],[MSZoning]]="RL",1,0)</f>
        <v>1</v>
      </c>
      <c r="E986">
        <f>IF(fun[[#This Row],[rl]]="RM",1,0)</f>
        <v>0</v>
      </c>
      <c r="F986">
        <f>IF(fun[[#This Row],[rm]]="RH",1,0)</f>
        <v>0</v>
      </c>
      <c r="G986">
        <f>IF(fun[[#This Row],[rh]]="C (all)",1,0)</f>
        <v>0</v>
      </c>
      <c r="H986">
        <v>75</v>
      </c>
      <c r="I986">
        <f>IF(fun[[#This Row],[LotFrontage]]="NA",0,fun[[#This Row],[LotFrontage]])</f>
        <v>75</v>
      </c>
      <c r="J986">
        <v>10125</v>
      </c>
      <c r="K986" t="s">
        <v>108</v>
      </c>
      <c r="L986" t="s">
        <v>109</v>
      </c>
      <c r="M986" t="s">
        <v>110</v>
      </c>
      <c r="N986" t="s">
        <v>111</v>
      </c>
      <c r="O986" t="s">
        <v>112</v>
      </c>
      <c r="P986" t="s">
        <v>113</v>
      </c>
      <c r="Q986" t="s">
        <v>114</v>
      </c>
      <c r="R986" t="s">
        <v>157</v>
      </c>
      <c r="S986" t="s">
        <v>116</v>
      </c>
      <c r="T986" t="s">
        <v>116</v>
      </c>
      <c r="U986" t="s">
        <v>193</v>
      </c>
      <c r="V986" t="s">
        <v>158</v>
      </c>
      <c r="W986">
        <v>5</v>
      </c>
      <c r="X986">
        <v>5</v>
      </c>
      <c r="Y986">
        <v>1977</v>
      </c>
      <c r="Z986">
        <v>1977</v>
      </c>
      <c r="AA986" t="s">
        <v>119</v>
      </c>
      <c r="AB986" t="s">
        <v>120</v>
      </c>
      <c r="AC986" t="s">
        <v>187</v>
      </c>
      <c r="AD986" t="s">
        <v>187</v>
      </c>
      <c r="AE986" t="s">
        <v>143</v>
      </c>
      <c r="AF986">
        <v>0</v>
      </c>
      <c r="AG986" t="s">
        <v>124</v>
      </c>
      <c r="AH986">
        <f>IF(fun[[#This Row],[ExterQual]]="Ex",5,IF(fun[[#This Row],[ExterQual]]="Gd",4,IF(fun[[#This Row],[ExterQual]]="TA",3,IF(fun[[#This Row],[ExterQual]]="Fa",2,1))))</f>
        <v>3</v>
      </c>
      <c r="AI986" t="s">
        <v>124</v>
      </c>
      <c r="AJ986">
        <f>IF(fun[[#This Row],[ExterCond]]="Ex",5,IF(fun[[#This Row],[ExterCond]]="Gd",4,IF(fun[[#This Row],[ExterCond]]="TA",3,IF(fun[[#This Row],[ExterCond]]="Fa",2,1))))</f>
        <v>3</v>
      </c>
      <c r="AK986" t="s">
        <v>144</v>
      </c>
      <c r="AL986" t="s">
        <v>109</v>
      </c>
      <c r="AM986">
        <f>IF(fun[[#This Row],[BsmtQual]]="Ex",5,IF(fun[[#This Row],[BsmtQual]]="Gd",4,IF(fun[[#This Row],[BsmtQual]]="TA",3,IF(fun[[#This Row],[BsmtQual]]="Fa",2,IF(fun[[#This Row],[BsmtQual]]="Po",1,0)))))</f>
        <v>0</v>
      </c>
      <c r="AN986" t="s">
        <v>109</v>
      </c>
      <c r="AO986">
        <f>IF(fun[[#This Row],[BsmtCond]]="Ex",5,IF(fun[[#This Row],[BsmtCond]]="Gd",4,IF(fun[[#This Row],[BsmtCond]]="TA",3,IF(fun[[#This Row],[BsmtCond]]="Fa",2,IF(fun[[#This Row],[BsmtCond]]="Po",1,0)))))</f>
        <v>0</v>
      </c>
      <c r="AP986" t="s">
        <v>109</v>
      </c>
      <c r="AQ986">
        <f>IF(fun[[#This Row],[BsmtExposure]]="Gd",3,IF(fun[[#This Row],[BsmtExposure]]="Av",2,IF(fun[[#This Row],[BsmtExposure]]="Mn",1,0)))</f>
        <v>0</v>
      </c>
      <c r="AR986" t="s">
        <v>109</v>
      </c>
      <c r="AS986">
        <v>0</v>
      </c>
      <c r="AT986" t="s">
        <v>109</v>
      </c>
      <c r="AU986">
        <v>0</v>
      </c>
      <c r="AV986">
        <v>0</v>
      </c>
      <c r="AW986">
        <v>0</v>
      </c>
      <c r="AX986" t="s">
        <v>129</v>
      </c>
      <c r="AY986" t="s">
        <v>124</v>
      </c>
      <c r="AZ986">
        <f>IF(fun[[#This Row],[HeatingQC]]="Ex",5,IF(fun[[#This Row],[HeatingQC]]="Gd",4,IF(fun[[#This Row],[HeatingQC]]="TA",3,IF(fun[[#This Row],[HeatingQC]]="Fa",2,IF(fun[[#This Row],[HeatingQC]]="Po",1,0)))))</f>
        <v>3</v>
      </c>
      <c r="BA986" t="s">
        <v>131</v>
      </c>
      <c r="BB986" t="s">
        <v>132</v>
      </c>
      <c r="BC986">
        <v>1302</v>
      </c>
      <c r="BD986">
        <v>432</v>
      </c>
      <c r="BE986">
        <v>0</v>
      </c>
      <c r="BF986">
        <v>1734</v>
      </c>
      <c r="BG986">
        <f>LOG(fun[[#This Row],[GrLivArea]])</f>
        <v>3.2390490931401916</v>
      </c>
      <c r="BH986">
        <v>0</v>
      </c>
      <c r="BI986">
        <v>0</v>
      </c>
      <c r="BJ986">
        <f>fun[[#This Row],[BsmtFullBath]]+(0.5*fun[[#This Row],[BsmtHalfBath]])</f>
        <v>0</v>
      </c>
      <c r="BK986">
        <v>2</v>
      </c>
      <c r="BL986">
        <v>0</v>
      </c>
      <c r="BM986">
        <f>fun[[#This Row],[HalfBath]]+fun[[#This Row],[TOTBaseBath]]+fun[[#This Row],[FullBath]]</f>
        <v>2</v>
      </c>
      <c r="BN986">
        <v>4</v>
      </c>
      <c r="BO986">
        <v>2</v>
      </c>
      <c r="BP986" t="s">
        <v>123</v>
      </c>
      <c r="BQ986">
        <f>IF(fun[[#This Row],[KitchenQual]]="Ex",5,IF(fun[[#This Row],[KitchenQual]]="Gd",4,IF(fun[[#This Row],[KitchenQual]]="TA",3,IF(fun[[#This Row],[KitchenQual]]="Fa",2,0))))</f>
        <v>4</v>
      </c>
      <c r="BR986">
        <v>8</v>
      </c>
      <c r="BS986" t="s">
        <v>133</v>
      </c>
      <c r="BT986">
        <v>0</v>
      </c>
      <c r="BU986" t="s">
        <v>109</v>
      </c>
      <c r="BV986">
        <f>IF(fun[[#This Row],[FireplaceQu]]="Ex",5,IF(fun[[#This Row],[FireplaceQu]]="Gd",4,IF(fun[[#This Row],[FireplaceQu]]="TA",3,IF(fun[[#This Row],[FireplaceQu]]="Fa",2,0))))</f>
        <v>0</v>
      </c>
      <c r="BW986" t="s">
        <v>134</v>
      </c>
      <c r="BX986">
        <v>1977</v>
      </c>
      <c r="BY986" t="s">
        <v>128</v>
      </c>
      <c r="BZ986">
        <v>2</v>
      </c>
      <c r="CA986">
        <v>539</v>
      </c>
      <c r="CB986" t="s">
        <v>124</v>
      </c>
      <c r="CC986">
        <f>IF(fun[[#This Row],[GarageQual]]="Ex",5,IF(fun[[#This Row],[GarageQual]]="Gd",4,IF(fun[[#This Row],[GarageQual]]="TA",3,IF(fun[[#This Row],[GarageQual]]="Fa",2,IF(fun[[#This Row],[GarageQual]]="Po",1,0)))))</f>
        <v>3</v>
      </c>
      <c r="CD986" t="s">
        <v>124</v>
      </c>
      <c r="CE986">
        <f>IF(fun[[#This Row],[GarageCond]]="Ex",5,IF(fun[[#This Row],[GarageCond]]="Gd",4,IF(fun[[#This Row],[GarageCond]]="TA",3,IF(fun[[#This Row],[GarageCond]]="Fa",2,IF(fun[[#This Row],[GarageCond]]="Po",1,0)))))</f>
        <v>3</v>
      </c>
      <c r="CF986" t="s">
        <v>131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f>(0.5*fun[[#This Row],[WoodDeckSF]])+fun[[#This Row],[OpenPorchSF]]+(2*fun[[#This Row],[EnclosedPorch]])+(1.5*fun[[#This Row],[3SsnPorch]])+fun[[#This Row],[ScreenPorch]]</f>
        <v>0</v>
      </c>
      <c r="CM986">
        <v>0</v>
      </c>
      <c r="CN986" t="s">
        <v>109</v>
      </c>
      <c r="CO986">
        <f>IF(fun[[#This Row],[PoolQC]]="Ex",5,IF(fun[[#This Row],[PoolQC]]="Gd",4,IF(fun[[#This Row],[PoolQC]]="TA",3,IF(fun[[#This Row],[PoolQC]]="Fa",2,IF(fun[[#This Row],[PoolQC]]="Po",1,0)))))</f>
        <v>0</v>
      </c>
      <c r="CP986" t="s">
        <v>109</v>
      </c>
      <c r="CQ986" t="s">
        <v>109</v>
      </c>
      <c r="CR986">
        <v>0</v>
      </c>
      <c r="CS986">
        <v>8</v>
      </c>
      <c r="CT986">
        <v>2009</v>
      </c>
      <c r="CU986" t="s">
        <v>199</v>
      </c>
      <c r="CV986" t="s">
        <v>137</v>
      </c>
      <c r="CW986">
        <f>COUNTIF(fun[[#This Row],[Id]:[SaleCondition]],0)</f>
        <v>27</v>
      </c>
      <c r="CX986">
        <f>COUNTIF(fun[[#This Row],[Id]:[SaleCondition]],"NA")</f>
        <v>10</v>
      </c>
      <c r="CY986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986">
        <f>fun[NUM_ExCond]+fun[NUM_BsmtCond]+fun[NUM_GarCond]</f>
        <v>6</v>
      </c>
      <c r="DA9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9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986">
        <v>126000</v>
      </c>
    </row>
    <row r="987" spans="1:107" x14ac:dyDescent="0.25">
      <c r="A987">
        <v>986</v>
      </c>
      <c r="B987">
        <v>190</v>
      </c>
      <c r="C987" t="s">
        <v>107</v>
      </c>
      <c r="D987">
        <f>IF(fun[[#This Row],[MSZoning]]="RL",1,0)</f>
        <v>1</v>
      </c>
      <c r="E987">
        <f>IF(fun[[#This Row],[rl]]="RM",1,0)</f>
        <v>0</v>
      </c>
      <c r="F987">
        <f>IF(fun[[#This Row],[rm]]="RH",1,0)</f>
        <v>0</v>
      </c>
      <c r="G987">
        <f>IF(fun[[#This Row],[rh]]="C (all)",1,0)</f>
        <v>0</v>
      </c>
      <c r="H987">
        <v>68</v>
      </c>
      <c r="I987">
        <f>IF(fun[[#This Row],[LotFrontage]]="NA",0,fun[[#This Row],[LotFrontage]])</f>
        <v>68</v>
      </c>
      <c r="J987">
        <v>10880</v>
      </c>
      <c r="K987" t="s">
        <v>108</v>
      </c>
      <c r="L987" t="s">
        <v>109</v>
      </c>
      <c r="M987" t="s">
        <v>110</v>
      </c>
      <c r="N987" t="s">
        <v>111</v>
      </c>
      <c r="O987" t="s">
        <v>112</v>
      </c>
      <c r="P987" t="s">
        <v>113</v>
      </c>
      <c r="Q987" t="s">
        <v>114</v>
      </c>
      <c r="R987" t="s">
        <v>211</v>
      </c>
      <c r="S987" t="s">
        <v>116</v>
      </c>
      <c r="T987" t="s">
        <v>116</v>
      </c>
      <c r="U987" t="s">
        <v>175</v>
      </c>
      <c r="V987" t="s">
        <v>141</v>
      </c>
      <c r="W987">
        <v>5</v>
      </c>
      <c r="X987">
        <v>5</v>
      </c>
      <c r="Y987">
        <v>1950</v>
      </c>
      <c r="Z987">
        <v>1950</v>
      </c>
      <c r="AA987" t="s">
        <v>119</v>
      </c>
      <c r="AB987" t="s">
        <v>120</v>
      </c>
      <c r="AC987" t="s">
        <v>142</v>
      </c>
      <c r="AD987" t="s">
        <v>142</v>
      </c>
      <c r="AE987" t="s">
        <v>143</v>
      </c>
      <c r="AF987">
        <v>0</v>
      </c>
      <c r="AG987" t="s">
        <v>124</v>
      </c>
      <c r="AH987">
        <f>IF(fun[[#This Row],[ExterQual]]="Ex",5,IF(fun[[#This Row],[ExterQual]]="Gd",4,IF(fun[[#This Row],[ExterQual]]="TA",3,IF(fun[[#This Row],[ExterQual]]="Fa",2,1))))</f>
        <v>3</v>
      </c>
      <c r="AI987" t="s">
        <v>124</v>
      </c>
      <c r="AJ987">
        <f>IF(fun[[#This Row],[ExterCond]]="Ex",5,IF(fun[[#This Row],[ExterCond]]="Gd",4,IF(fun[[#This Row],[ExterCond]]="TA",3,IF(fun[[#This Row],[ExterCond]]="Fa",2,1))))</f>
        <v>3</v>
      </c>
      <c r="AK987" t="s">
        <v>144</v>
      </c>
      <c r="AL987" t="s">
        <v>124</v>
      </c>
      <c r="AM987">
        <f>IF(fun[[#This Row],[BsmtQual]]="Ex",5,IF(fun[[#This Row],[BsmtQual]]="Gd",4,IF(fun[[#This Row],[BsmtQual]]="TA",3,IF(fun[[#This Row],[BsmtQual]]="Fa",2,IF(fun[[#This Row],[BsmtQual]]="Po",1,0)))))</f>
        <v>3</v>
      </c>
      <c r="AN987" t="s">
        <v>124</v>
      </c>
      <c r="AO987">
        <f>IF(fun[[#This Row],[BsmtCond]]="Ex",5,IF(fun[[#This Row],[BsmtCond]]="Gd",4,IF(fun[[#This Row],[BsmtCond]]="TA",3,IF(fun[[#This Row],[BsmtCond]]="Fa",2,IF(fun[[#This Row],[BsmtCond]]="Po",1,0)))))</f>
        <v>3</v>
      </c>
      <c r="AP987" t="s">
        <v>126</v>
      </c>
      <c r="AQ987">
        <f>IF(fun[[#This Row],[BsmtExposure]]="Gd",3,IF(fun[[#This Row],[BsmtExposure]]="Av",2,IF(fun[[#This Row],[BsmtExposure]]="Mn",1,0)))</f>
        <v>0</v>
      </c>
      <c r="AR987" t="s">
        <v>145</v>
      </c>
      <c r="AS987">
        <v>1040</v>
      </c>
      <c r="AT987" t="s">
        <v>128</v>
      </c>
      <c r="AU987">
        <v>0</v>
      </c>
      <c r="AV987">
        <v>124</v>
      </c>
      <c r="AW987">
        <v>1164</v>
      </c>
      <c r="AX987" t="s">
        <v>232</v>
      </c>
      <c r="AY987" t="s">
        <v>124</v>
      </c>
      <c r="AZ987">
        <f>IF(fun[[#This Row],[HeatingQC]]="Ex",5,IF(fun[[#This Row],[HeatingQC]]="Gd",4,IF(fun[[#This Row],[HeatingQC]]="TA",3,IF(fun[[#This Row],[HeatingQC]]="Fa",2,IF(fun[[#This Row],[HeatingQC]]="Po",1,0)))))</f>
        <v>3</v>
      </c>
      <c r="BA987" t="s">
        <v>203</v>
      </c>
      <c r="BB987" t="s">
        <v>132</v>
      </c>
      <c r="BC987">
        <v>1164</v>
      </c>
      <c r="BD987">
        <v>0</v>
      </c>
      <c r="BE987">
        <v>0</v>
      </c>
      <c r="BF987">
        <v>1164</v>
      </c>
      <c r="BG987">
        <f>LOG(fun[[#This Row],[GrLivArea]])</f>
        <v>3.0659529803138699</v>
      </c>
      <c r="BH987">
        <v>1</v>
      </c>
      <c r="BI987">
        <v>0</v>
      </c>
      <c r="BJ987">
        <f>fun[[#This Row],[BsmtFullBath]]+(0.5*fun[[#This Row],[BsmtHalfBath]])</f>
        <v>1</v>
      </c>
      <c r="BK987">
        <v>1</v>
      </c>
      <c r="BL987">
        <v>0</v>
      </c>
      <c r="BM987">
        <f>fun[[#This Row],[HalfBath]]+fun[[#This Row],[TOTBaseBath]]+fun[[#This Row],[FullBath]]</f>
        <v>2</v>
      </c>
      <c r="BN987">
        <v>3</v>
      </c>
      <c r="BO987">
        <v>1</v>
      </c>
      <c r="BP987" t="s">
        <v>124</v>
      </c>
      <c r="BQ987">
        <f>IF(fun[[#This Row],[KitchenQual]]="Ex",5,IF(fun[[#This Row],[KitchenQual]]="Gd",4,IF(fun[[#This Row],[KitchenQual]]="TA",3,IF(fun[[#This Row],[KitchenQual]]="Fa",2,0))))</f>
        <v>3</v>
      </c>
      <c r="BR987">
        <v>5</v>
      </c>
      <c r="BS987" t="s">
        <v>133</v>
      </c>
      <c r="BT987">
        <v>0</v>
      </c>
      <c r="BU987" t="s">
        <v>109</v>
      </c>
      <c r="BV987">
        <f>IF(fun[[#This Row],[FireplaceQu]]="Ex",5,IF(fun[[#This Row],[FireplaceQu]]="Gd",4,IF(fun[[#This Row],[FireplaceQu]]="TA",3,IF(fun[[#This Row],[FireplaceQu]]="Fa",2,0))))</f>
        <v>0</v>
      </c>
      <c r="BW987" t="s">
        <v>153</v>
      </c>
      <c r="BX987">
        <v>1950</v>
      </c>
      <c r="BY987" t="s">
        <v>128</v>
      </c>
      <c r="BZ987">
        <v>1</v>
      </c>
      <c r="CA987">
        <v>240</v>
      </c>
      <c r="CB987" t="s">
        <v>124</v>
      </c>
      <c r="CC987">
        <f>IF(fun[[#This Row],[GarageQual]]="Ex",5,IF(fun[[#This Row],[GarageQual]]="Gd",4,IF(fun[[#This Row],[GarageQual]]="TA",3,IF(fun[[#This Row],[GarageQual]]="Fa",2,IF(fun[[#This Row],[GarageQual]]="Po",1,0)))))</f>
        <v>3</v>
      </c>
      <c r="CD987" t="s">
        <v>124</v>
      </c>
      <c r="CE987">
        <f>IF(fun[[#This Row],[GarageCond]]="Ex",5,IF(fun[[#This Row],[GarageCond]]="Gd",4,IF(fun[[#This Row],[GarageCond]]="TA",3,IF(fun[[#This Row],[GarageCond]]="Fa",2,IF(fun[[#This Row],[GarageCond]]="Po",1,0)))))</f>
        <v>3</v>
      </c>
      <c r="CF987" t="s">
        <v>131</v>
      </c>
      <c r="CG987">
        <v>0</v>
      </c>
      <c r="CH987">
        <v>48</v>
      </c>
      <c r="CI987">
        <v>0</v>
      </c>
      <c r="CJ987">
        <v>0</v>
      </c>
      <c r="CK987">
        <v>0</v>
      </c>
      <c r="CL987">
        <f>(0.5*fun[[#This Row],[WoodDeckSF]])+fun[[#This Row],[OpenPorchSF]]+(2*fun[[#This Row],[EnclosedPorch]])+(1.5*fun[[#This Row],[3SsnPorch]])+fun[[#This Row],[ScreenPorch]]</f>
        <v>48</v>
      </c>
      <c r="CM987">
        <v>0</v>
      </c>
      <c r="CN987" t="s">
        <v>109</v>
      </c>
      <c r="CO987">
        <f>IF(fun[[#This Row],[PoolQC]]="Ex",5,IF(fun[[#This Row],[PoolQC]]="Gd",4,IF(fun[[#This Row],[PoolQC]]="TA",3,IF(fun[[#This Row],[PoolQC]]="Fa",2,IF(fun[[#This Row],[PoolQC]]="Po",1,0)))))</f>
        <v>0</v>
      </c>
      <c r="CP987" t="s">
        <v>109</v>
      </c>
      <c r="CQ987" t="s">
        <v>109</v>
      </c>
      <c r="CR987">
        <v>0</v>
      </c>
      <c r="CS987">
        <v>8</v>
      </c>
      <c r="CT987">
        <v>2008</v>
      </c>
      <c r="CU987" t="s">
        <v>234</v>
      </c>
      <c r="CV987" t="s">
        <v>137</v>
      </c>
      <c r="CW987">
        <f>COUNTIF(fun[[#This Row],[Id]:[SaleCondition]],0)</f>
        <v>19</v>
      </c>
      <c r="CX987">
        <f>COUNTIF(fun[[#This Row],[Id]:[SaleCondition]],"NA")</f>
        <v>5</v>
      </c>
      <c r="CY98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87">
        <f>fun[NUM_ExCond]+fun[NUM_BsmtCond]+fun[NUM_GarCond]</f>
        <v>9</v>
      </c>
      <c r="DA9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9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987">
        <v>125000</v>
      </c>
    </row>
    <row r="988" spans="1:107" x14ac:dyDescent="0.25">
      <c r="A988">
        <v>987</v>
      </c>
      <c r="B988">
        <v>50</v>
      </c>
      <c r="C988" t="s">
        <v>168</v>
      </c>
      <c r="D988">
        <f>IF(fun[[#This Row],[MSZoning]]="RL",1,0)</f>
        <v>0</v>
      </c>
      <c r="E988">
        <f>IF(fun[[#This Row],[rl]]="RM",1,0)</f>
        <v>0</v>
      </c>
      <c r="F988">
        <f>IF(fun[[#This Row],[rm]]="RH",1,0)</f>
        <v>0</v>
      </c>
      <c r="G988">
        <f>IF(fun[[#This Row],[rh]]="C (all)",1,0)</f>
        <v>0</v>
      </c>
      <c r="H988">
        <v>59</v>
      </c>
      <c r="I988">
        <f>IF(fun[[#This Row],[LotFrontage]]="NA",0,fun[[#This Row],[LotFrontage]])</f>
        <v>59</v>
      </c>
      <c r="J988">
        <v>5310</v>
      </c>
      <c r="K988" t="s">
        <v>108</v>
      </c>
      <c r="L988" t="s">
        <v>109</v>
      </c>
      <c r="M988" t="s">
        <v>110</v>
      </c>
      <c r="N988" t="s">
        <v>111</v>
      </c>
      <c r="O988" t="s">
        <v>112</v>
      </c>
      <c r="P988" t="s">
        <v>148</v>
      </c>
      <c r="Q988" t="s">
        <v>114</v>
      </c>
      <c r="R988" t="s">
        <v>169</v>
      </c>
      <c r="S988" t="s">
        <v>140</v>
      </c>
      <c r="T988" t="s">
        <v>116</v>
      </c>
      <c r="U988" t="s">
        <v>117</v>
      </c>
      <c r="V988" t="s">
        <v>158</v>
      </c>
      <c r="W988">
        <v>6</v>
      </c>
      <c r="X988">
        <v>8</v>
      </c>
      <c r="Y988">
        <v>1910</v>
      </c>
      <c r="Z988">
        <v>2003</v>
      </c>
      <c r="AA988" t="s">
        <v>178</v>
      </c>
      <c r="AB988" t="s">
        <v>120</v>
      </c>
      <c r="AC988" t="s">
        <v>121</v>
      </c>
      <c r="AD988" t="s">
        <v>121</v>
      </c>
      <c r="AE988" t="s">
        <v>143</v>
      </c>
      <c r="AF988">
        <v>0</v>
      </c>
      <c r="AG988" t="s">
        <v>124</v>
      </c>
      <c r="AH988">
        <f>IF(fun[[#This Row],[ExterQual]]="Ex",5,IF(fun[[#This Row],[ExterQual]]="Gd",4,IF(fun[[#This Row],[ExterQual]]="TA",3,IF(fun[[#This Row],[ExterQual]]="Fa",2,1))))</f>
        <v>3</v>
      </c>
      <c r="AI988" t="s">
        <v>123</v>
      </c>
      <c r="AJ988">
        <f>IF(fun[[#This Row],[ExterCond]]="Ex",5,IF(fun[[#This Row],[ExterCond]]="Gd",4,IF(fun[[#This Row],[ExterCond]]="TA",3,IF(fun[[#This Row],[ExterCond]]="Fa",2,1))))</f>
        <v>4</v>
      </c>
      <c r="AK988" t="s">
        <v>144</v>
      </c>
      <c r="AL988" t="s">
        <v>124</v>
      </c>
      <c r="AM988">
        <f>IF(fun[[#This Row],[BsmtQual]]="Ex",5,IF(fun[[#This Row],[BsmtQual]]="Gd",4,IF(fun[[#This Row],[BsmtQual]]="TA",3,IF(fun[[#This Row],[BsmtQual]]="Fa",2,IF(fun[[#This Row],[BsmtQual]]="Po",1,0)))))</f>
        <v>3</v>
      </c>
      <c r="AN988" t="s">
        <v>173</v>
      </c>
      <c r="AO988">
        <f>IF(fun[[#This Row],[BsmtCond]]="Ex",5,IF(fun[[#This Row],[BsmtCond]]="Gd",4,IF(fun[[#This Row],[BsmtCond]]="TA",3,IF(fun[[#This Row],[BsmtCond]]="Fa",2,IF(fun[[#This Row],[BsmtCond]]="Po",1,0)))))</f>
        <v>2</v>
      </c>
      <c r="AP988" t="s">
        <v>126</v>
      </c>
      <c r="AQ988">
        <f>IF(fun[[#This Row],[BsmtExposure]]="Gd",3,IF(fun[[#This Row],[BsmtExposure]]="Av",2,IF(fun[[#This Row],[BsmtExposure]]="Mn",1,0)))</f>
        <v>0</v>
      </c>
      <c r="AR988" t="s">
        <v>128</v>
      </c>
      <c r="AS988">
        <v>0</v>
      </c>
      <c r="AT988" t="s">
        <v>128</v>
      </c>
      <c r="AU988">
        <v>0</v>
      </c>
      <c r="AV988">
        <v>485</v>
      </c>
      <c r="AW988">
        <v>485</v>
      </c>
      <c r="AX988" t="s">
        <v>129</v>
      </c>
      <c r="AY988" t="s">
        <v>123</v>
      </c>
      <c r="AZ988">
        <f>IF(fun[[#This Row],[HeatingQC]]="Ex",5,IF(fun[[#This Row],[HeatingQC]]="Gd",4,IF(fun[[#This Row],[HeatingQC]]="TA",3,IF(fun[[#This Row],[HeatingQC]]="Fa",2,IF(fun[[#This Row],[HeatingQC]]="Po",1,0)))))</f>
        <v>4</v>
      </c>
      <c r="BA988" t="s">
        <v>131</v>
      </c>
      <c r="BB988" t="s">
        <v>132</v>
      </c>
      <c r="BC988">
        <v>1001</v>
      </c>
      <c r="BD988">
        <v>634</v>
      </c>
      <c r="BE988">
        <v>0</v>
      </c>
      <c r="BF988">
        <v>1635</v>
      </c>
      <c r="BG988">
        <f>LOG(fun[[#This Row],[GrLivArea]])</f>
        <v>3.2135177569963047</v>
      </c>
      <c r="BH988">
        <v>0</v>
      </c>
      <c r="BI988">
        <v>0</v>
      </c>
      <c r="BJ988">
        <f>fun[[#This Row],[BsmtFullBath]]+(0.5*fun[[#This Row],[BsmtHalfBath]])</f>
        <v>0</v>
      </c>
      <c r="BK988">
        <v>1</v>
      </c>
      <c r="BL988">
        <v>0</v>
      </c>
      <c r="BM988">
        <f>fun[[#This Row],[HalfBath]]+fun[[#This Row],[TOTBaseBath]]+fun[[#This Row],[FullBath]]</f>
        <v>1</v>
      </c>
      <c r="BN988">
        <v>2</v>
      </c>
      <c r="BO988">
        <v>1</v>
      </c>
      <c r="BP988" t="s">
        <v>123</v>
      </c>
      <c r="BQ988">
        <f>IF(fun[[#This Row],[KitchenQual]]="Ex",5,IF(fun[[#This Row],[KitchenQual]]="Gd",4,IF(fun[[#This Row],[KitchenQual]]="TA",3,IF(fun[[#This Row],[KitchenQual]]="Fa",2,0))))</f>
        <v>4</v>
      </c>
      <c r="BR988">
        <v>5</v>
      </c>
      <c r="BS988" t="s">
        <v>133</v>
      </c>
      <c r="BT988">
        <v>0</v>
      </c>
      <c r="BU988" t="s">
        <v>109</v>
      </c>
      <c r="BV988">
        <f>IF(fun[[#This Row],[FireplaceQu]]="Ex",5,IF(fun[[#This Row],[FireplaceQu]]="Gd",4,IF(fun[[#This Row],[FireplaceQu]]="TA",3,IF(fun[[#This Row],[FireplaceQu]]="Fa",2,0))))</f>
        <v>0</v>
      </c>
      <c r="BW988" t="s">
        <v>134</v>
      </c>
      <c r="BX988">
        <v>1950</v>
      </c>
      <c r="BY988" t="s">
        <v>128</v>
      </c>
      <c r="BZ988">
        <v>1</v>
      </c>
      <c r="CA988">
        <v>255</v>
      </c>
      <c r="CB988" t="s">
        <v>173</v>
      </c>
      <c r="CC988">
        <f>IF(fun[[#This Row],[GarageQual]]="Ex",5,IF(fun[[#This Row],[GarageQual]]="Gd",4,IF(fun[[#This Row],[GarageQual]]="TA",3,IF(fun[[#This Row],[GarageQual]]="Fa",2,IF(fun[[#This Row],[GarageQual]]="Po",1,0)))))</f>
        <v>2</v>
      </c>
      <c r="CD988" t="s">
        <v>124</v>
      </c>
      <c r="CE988">
        <f>IF(fun[[#This Row],[GarageCond]]="Ex",5,IF(fun[[#This Row],[GarageCond]]="Gd",4,IF(fun[[#This Row],[GarageCond]]="TA",3,IF(fun[[#This Row],[GarageCond]]="Fa",2,IF(fun[[#This Row],[GarageCond]]="Po",1,0)))))</f>
        <v>3</v>
      </c>
      <c r="CF988" t="s">
        <v>131</v>
      </c>
      <c r="CG988">
        <v>394</v>
      </c>
      <c r="CH988">
        <v>0</v>
      </c>
      <c r="CI988">
        <v>0</v>
      </c>
      <c r="CJ988">
        <v>0</v>
      </c>
      <c r="CK988">
        <v>0</v>
      </c>
      <c r="CL988">
        <f>(0.5*fun[[#This Row],[WoodDeckSF]])+fun[[#This Row],[OpenPorchSF]]+(2*fun[[#This Row],[EnclosedPorch]])+(1.5*fun[[#This Row],[3SsnPorch]])+fun[[#This Row],[ScreenPorch]]</f>
        <v>197</v>
      </c>
      <c r="CM988">
        <v>0</v>
      </c>
      <c r="CN988" t="s">
        <v>109</v>
      </c>
      <c r="CO988">
        <f>IF(fun[[#This Row],[PoolQC]]="Ex",5,IF(fun[[#This Row],[PoolQC]]="Gd",4,IF(fun[[#This Row],[PoolQC]]="TA",3,IF(fun[[#This Row],[PoolQC]]="Fa",2,IF(fun[[#This Row],[PoolQC]]="Po",1,0)))))</f>
        <v>0</v>
      </c>
      <c r="CP988" t="s">
        <v>109</v>
      </c>
      <c r="CQ988" t="s">
        <v>109</v>
      </c>
      <c r="CR988">
        <v>0</v>
      </c>
      <c r="CS988">
        <v>6</v>
      </c>
      <c r="CT988">
        <v>2006</v>
      </c>
      <c r="CU988" t="s">
        <v>136</v>
      </c>
      <c r="CV988" t="s">
        <v>137</v>
      </c>
      <c r="CW988">
        <f>COUNTIF(fun[[#This Row],[Id]:[SaleCondition]],0)</f>
        <v>22</v>
      </c>
      <c r="CX988">
        <f>COUNTIF(fun[[#This Row],[Id]:[SaleCondition]],"NA")</f>
        <v>5</v>
      </c>
      <c r="CY988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988">
        <f>fun[NUM_ExCond]+fun[NUM_BsmtCond]+fun[NUM_GarCond]</f>
        <v>9</v>
      </c>
      <c r="DA9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9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73.5</v>
      </c>
      <c r="DC988">
        <v>117000</v>
      </c>
    </row>
    <row r="989" spans="1:107" x14ac:dyDescent="0.25">
      <c r="A989">
        <v>988</v>
      </c>
      <c r="B989">
        <v>20</v>
      </c>
      <c r="C989" t="s">
        <v>107</v>
      </c>
      <c r="D989">
        <f>IF(fun[[#This Row],[MSZoning]]="RL",1,0)</f>
        <v>1</v>
      </c>
      <c r="E989">
        <f>IF(fun[[#This Row],[rl]]="RM",1,0)</f>
        <v>0</v>
      </c>
      <c r="F989">
        <f>IF(fun[[#This Row],[rm]]="RH",1,0)</f>
        <v>0</v>
      </c>
      <c r="G989">
        <f>IF(fun[[#This Row],[rh]]="C (all)",1,0)</f>
        <v>0</v>
      </c>
      <c r="H989">
        <v>83</v>
      </c>
      <c r="I989">
        <f>IF(fun[[#This Row],[LotFrontage]]="NA",0,fun[[#This Row],[LotFrontage]])</f>
        <v>83</v>
      </c>
      <c r="J989">
        <v>10159</v>
      </c>
      <c r="K989" t="s">
        <v>108</v>
      </c>
      <c r="L989" t="s">
        <v>109</v>
      </c>
      <c r="M989" t="s">
        <v>146</v>
      </c>
      <c r="N989" t="s">
        <v>111</v>
      </c>
      <c r="O989" t="s">
        <v>112</v>
      </c>
      <c r="P989" t="s">
        <v>113</v>
      </c>
      <c r="Q989" t="s">
        <v>114</v>
      </c>
      <c r="R989" t="s">
        <v>180</v>
      </c>
      <c r="S989" t="s">
        <v>116</v>
      </c>
      <c r="T989" t="s">
        <v>116</v>
      </c>
      <c r="U989" t="s">
        <v>117</v>
      </c>
      <c r="V989" t="s">
        <v>141</v>
      </c>
      <c r="W989">
        <v>9</v>
      </c>
      <c r="X989">
        <v>5</v>
      </c>
      <c r="Y989">
        <v>2009</v>
      </c>
      <c r="Z989">
        <v>2010</v>
      </c>
      <c r="AA989" t="s">
        <v>178</v>
      </c>
      <c r="AB989" t="s">
        <v>120</v>
      </c>
      <c r="AC989" t="s">
        <v>121</v>
      </c>
      <c r="AD989" t="s">
        <v>121</v>
      </c>
      <c r="AE989" t="s">
        <v>163</v>
      </c>
      <c r="AF989">
        <v>450</v>
      </c>
      <c r="AG989" t="s">
        <v>130</v>
      </c>
      <c r="AH989">
        <f>IF(fun[[#This Row],[ExterQual]]="Ex",5,IF(fun[[#This Row],[ExterQual]]="Gd",4,IF(fun[[#This Row],[ExterQual]]="TA",3,IF(fun[[#This Row],[ExterQual]]="Fa",2,1))))</f>
        <v>5</v>
      </c>
      <c r="AI989" t="s">
        <v>124</v>
      </c>
      <c r="AJ989">
        <f>IF(fun[[#This Row],[ExterCond]]="Ex",5,IF(fun[[#This Row],[ExterCond]]="Gd",4,IF(fun[[#This Row],[ExterCond]]="TA",3,IF(fun[[#This Row],[ExterCond]]="Fa",2,1))))</f>
        <v>3</v>
      </c>
      <c r="AK989" t="s">
        <v>125</v>
      </c>
      <c r="AL989" t="s">
        <v>130</v>
      </c>
      <c r="AM989">
        <f>IF(fun[[#This Row],[BsmtQual]]="Ex",5,IF(fun[[#This Row],[BsmtQual]]="Gd",4,IF(fun[[#This Row],[BsmtQual]]="TA",3,IF(fun[[#This Row],[BsmtQual]]="Fa",2,IF(fun[[#This Row],[BsmtQual]]="Po",1,0)))))</f>
        <v>5</v>
      </c>
      <c r="AN989" t="s">
        <v>124</v>
      </c>
      <c r="AO989">
        <f>IF(fun[[#This Row],[BsmtCond]]="Ex",5,IF(fun[[#This Row],[BsmtCond]]="Gd",4,IF(fun[[#This Row],[BsmtCond]]="TA",3,IF(fun[[#This Row],[BsmtCond]]="Fa",2,IF(fun[[#This Row],[BsmtCond]]="Po",1,0)))))</f>
        <v>3</v>
      </c>
      <c r="AP989" t="s">
        <v>156</v>
      </c>
      <c r="AQ989">
        <f>IF(fun[[#This Row],[BsmtExposure]]="Gd",3,IF(fun[[#This Row],[BsmtExposure]]="Av",2,IF(fun[[#This Row],[BsmtExposure]]="Mn",1,0)))</f>
        <v>2</v>
      </c>
      <c r="AR989" t="s">
        <v>127</v>
      </c>
      <c r="AS989">
        <v>1646</v>
      </c>
      <c r="AT989" t="s">
        <v>128</v>
      </c>
      <c r="AU989">
        <v>0</v>
      </c>
      <c r="AV989">
        <v>284</v>
      </c>
      <c r="AW989">
        <v>1930</v>
      </c>
      <c r="AX989" t="s">
        <v>129</v>
      </c>
      <c r="AY989" t="s">
        <v>130</v>
      </c>
      <c r="AZ989">
        <f>IF(fun[[#This Row],[HeatingQC]]="Ex",5,IF(fun[[#This Row],[HeatingQC]]="Gd",4,IF(fun[[#This Row],[HeatingQC]]="TA",3,IF(fun[[#This Row],[HeatingQC]]="Fa",2,IF(fun[[#This Row],[HeatingQC]]="Po",1,0)))))</f>
        <v>5</v>
      </c>
      <c r="BA989" t="s">
        <v>131</v>
      </c>
      <c r="BB989" t="s">
        <v>132</v>
      </c>
      <c r="BC989">
        <v>1940</v>
      </c>
      <c r="BD989">
        <v>0</v>
      </c>
      <c r="BE989">
        <v>0</v>
      </c>
      <c r="BF989">
        <v>1940</v>
      </c>
      <c r="BG989">
        <f>LOG(fun[[#This Row],[GrLivArea]])</f>
        <v>3.287801729930226</v>
      </c>
      <c r="BH989">
        <v>1</v>
      </c>
      <c r="BI989">
        <v>0</v>
      </c>
      <c r="BJ989">
        <f>fun[[#This Row],[BsmtFullBath]]+(0.5*fun[[#This Row],[BsmtHalfBath]])</f>
        <v>1</v>
      </c>
      <c r="BK989">
        <v>2</v>
      </c>
      <c r="BL989">
        <v>1</v>
      </c>
      <c r="BM989">
        <f>fun[[#This Row],[HalfBath]]+fun[[#This Row],[TOTBaseBath]]+fun[[#This Row],[FullBath]]</f>
        <v>4</v>
      </c>
      <c r="BN989">
        <v>3</v>
      </c>
      <c r="BO989">
        <v>1</v>
      </c>
      <c r="BP989" t="s">
        <v>130</v>
      </c>
      <c r="BQ989">
        <f>IF(fun[[#This Row],[KitchenQual]]="Ex",5,IF(fun[[#This Row],[KitchenQual]]="Gd",4,IF(fun[[#This Row],[KitchenQual]]="TA",3,IF(fun[[#This Row],[KitchenQual]]="Fa",2,0))))</f>
        <v>5</v>
      </c>
      <c r="BR989">
        <v>8</v>
      </c>
      <c r="BS989" t="s">
        <v>133</v>
      </c>
      <c r="BT989">
        <v>1</v>
      </c>
      <c r="BU989" t="s">
        <v>123</v>
      </c>
      <c r="BV989">
        <f>IF(fun[[#This Row],[FireplaceQu]]="Ex",5,IF(fun[[#This Row],[FireplaceQu]]="Gd",4,IF(fun[[#This Row],[FireplaceQu]]="TA",3,IF(fun[[#This Row],[FireplaceQu]]="Fa",2,0))))</f>
        <v>4</v>
      </c>
      <c r="BW989" t="s">
        <v>134</v>
      </c>
      <c r="BX989">
        <v>2010</v>
      </c>
      <c r="BY989" t="s">
        <v>183</v>
      </c>
      <c r="BZ989">
        <v>3</v>
      </c>
      <c r="CA989">
        <v>606</v>
      </c>
      <c r="CB989" t="s">
        <v>124</v>
      </c>
      <c r="CC989">
        <f>IF(fun[[#This Row],[GarageQual]]="Ex",5,IF(fun[[#This Row],[GarageQual]]="Gd",4,IF(fun[[#This Row],[GarageQual]]="TA",3,IF(fun[[#This Row],[GarageQual]]="Fa",2,IF(fun[[#This Row],[GarageQual]]="Po",1,0)))))</f>
        <v>3</v>
      </c>
      <c r="CD989" t="s">
        <v>124</v>
      </c>
      <c r="CE989">
        <f>IF(fun[[#This Row],[GarageCond]]="Ex",5,IF(fun[[#This Row],[GarageCond]]="Gd",4,IF(fun[[#This Row],[GarageCond]]="TA",3,IF(fun[[#This Row],[GarageCond]]="Fa",2,IF(fun[[#This Row],[GarageCond]]="Po",1,0)))))</f>
        <v>3</v>
      </c>
      <c r="CF989" t="s">
        <v>131</v>
      </c>
      <c r="CG989">
        <v>168</v>
      </c>
      <c r="CH989">
        <v>95</v>
      </c>
      <c r="CI989">
        <v>0</v>
      </c>
      <c r="CJ989">
        <v>0</v>
      </c>
      <c r="CK989">
        <v>0</v>
      </c>
      <c r="CL989">
        <f>(0.5*fun[[#This Row],[WoodDeckSF]])+fun[[#This Row],[OpenPorchSF]]+(2*fun[[#This Row],[EnclosedPorch]])+(1.5*fun[[#This Row],[3SsnPorch]])+fun[[#This Row],[ScreenPorch]]</f>
        <v>179</v>
      </c>
      <c r="CM989">
        <v>0</v>
      </c>
      <c r="CN989" t="s">
        <v>109</v>
      </c>
      <c r="CO989">
        <f>IF(fun[[#This Row],[PoolQC]]="Ex",5,IF(fun[[#This Row],[PoolQC]]="Gd",4,IF(fun[[#This Row],[PoolQC]]="TA",3,IF(fun[[#This Row],[PoolQC]]="Fa",2,IF(fun[[#This Row],[PoolQC]]="Po",1,0)))))</f>
        <v>0</v>
      </c>
      <c r="CP989" t="s">
        <v>109</v>
      </c>
      <c r="CQ989" t="s">
        <v>109</v>
      </c>
      <c r="CR989">
        <v>0</v>
      </c>
      <c r="CS989">
        <v>4</v>
      </c>
      <c r="CT989">
        <v>2010</v>
      </c>
      <c r="CU989" t="s">
        <v>184</v>
      </c>
      <c r="CV989" t="s">
        <v>185</v>
      </c>
      <c r="CW989">
        <f>COUNTIF(fun[[#This Row],[Id]:[SaleCondition]],0)</f>
        <v>13</v>
      </c>
      <c r="CX989">
        <f>COUNTIF(fun[[#This Row],[Id]:[SaleCondition]],"NA")</f>
        <v>4</v>
      </c>
      <c r="CY989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989">
        <f>fun[NUM_ExCond]+fun[NUM_BsmtCond]+fun[NUM_GarCond]</f>
        <v>9</v>
      </c>
      <c r="DA9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9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989">
        <v>395192</v>
      </c>
    </row>
    <row r="990" spans="1:107" x14ac:dyDescent="0.25">
      <c r="A990">
        <v>989</v>
      </c>
      <c r="B990">
        <v>60</v>
      </c>
      <c r="C990" t="s">
        <v>107</v>
      </c>
      <c r="D990">
        <f>IF(fun[[#This Row],[MSZoning]]="RL",1,0)</f>
        <v>1</v>
      </c>
      <c r="E990">
        <f>IF(fun[[#This Row],[rl]]="RM",1,0)</f>
        <v>0</v>
      </c>
      <c r="F990">
        <f>IF(fun[[#This Row],[rm]]="RH",1,0)</f>
        <v>0</v>
      </c>
      <c r="G990">
        <f>IF(fun[[#This Row],[rh]]="C (all)",1,0)</f>
        <v>0</v>
      </c>
      <c r="H990" t="s">
        <v>109</v>
      </c>
      <c r="I990">
        <f>IF(fun[[#This Row],[LotFrontage]]="NA",0,fun[[#This Row],[LotFrontage]])</f>
        <v>0</v>
      </c>
      <c r="J990">
        <v>12046</v>
      </c>
      <c r="K990" t="s">
        <v>108</v>
      </c>
      <c r="L990" t="s">
        <v>109</v>
      </c>
      <c r="M990" t="s">
        <v>146</v>
      </c>
      <c r="N990" t="s">
        <v>111</v>
      </c>
      <c r="O990" t="s">
        <v>112</v>
      </c>
      <c r="P990" t="s">
        <v>113</v>
      </c>
      <c r="Q990" t="s">
        <v>114</v>
      </c>
      <c r="R990" t="s">
        <v>164</v>
      </c>
      <c r="S990" t="s">
        <v>116</v>
      </c>
      <c r="T990" t="s">
        <v>116</v>
      </c>
      <c r="U990" t="s">
        <v>117</v>
      </c>
      <c r="V990" t="s">
        <v>118</v>
      </c>
      <c r="W990">
        <v>6</v>
      </c>
      <c r="X990">
        <v>6</v>
      </c>
      <c r="Y990">
        <v>1976</v>
      </c>
      <c r="Z990">
        <v>1976</v>
      </c>
      <c r="AA990" t="s">
        <v>119</v>
      </c>
      <c r="AB990" t="s">
        <v>120</v>
      </c>
      <c r="AC990" t="s">
        <v>187</v>
      </c>
      <c r="AD990" t="s">
        <v>187</v>
      </c>
      <c r="AE990" t="s">
        <v>122</v>
      </c>
      <c r="AF990">
        <v>298</v>
      </c>
      <c r="AG990" t="s">
        <v>124</v>
      </c>
      <c r="AH990">
        <f>IF(fun[[#This Row],[ExterQual]]="Ex",5,IF(fun[[#This Row],[ExterQual]]="Gd",4,IF(fun[[#This Row],[ExterQual]]="TA",3,IF(fun[[#This Row],[ExterQual]]="Fa",2,1))))</f>
        <v>3</v>
      </c>
      <c r="AI990" t="s">
        <v>124</v>
      </c>
      <c r="AJ990">
        <f>IF(fun[[#This Row],[ExterCond]]="Ex",5,IF(fun[[#This Row],[ExterCond]]="Gd",4,IF(fun[[#This Row],[ExterCond]]="TA",3,IF(fun[[#This Row],[ExterCond]]="Fa",2,1))))</f>
        <v>3</v>
      </c>
      <c r="AK990" t="s">
        <v>144</v>
      </c>
      <c r="AL990" t="s">
        <v>124</v>
      </c>
      <c r="AM990">
        <f>IF(fun[[#This Row],[BsmtQual]]="Ex",5,IF(fun[[#This Row],[BsmtQual]]="Gd",4,IF(fun[[#This Row],[BsmtQual]]="TA",3,IF(fun[[#This Row],[BsmtQual]]="Fa",2,IF(fun[[#This Row],[BsmtQual]]="Po",1,0)))))</f>
        <v>3</v>
      </c>
      <c r="AN990" t="s">
        <v>124</v>
      </c>
      <c r="AO990">
        <f>IF(fun[[#This Row],[BsmtCond]]="Ex",5,IF(fun[[#This Row],[BsmtCond]]="Gd",4,IF(fun[[#This Row],[BsmtCond]]="TA",3,IF(fun[[#This Row],[BsmtCond]]="Fa",2,IF(fun[[#This Row],[BsmtCond]]="Po",1,0)))))</f>
        <v>3</v>
      </c>
      <c r="AP990" t="s">
        <v>126</v>
      </c>
      <c r="AQ990">
        <f>IF(fun[[#This Row],[BsmtExposure]]="Gd",3,IF(fun[[#This Row],[BsmtExposure]]="Av",2,IF(fun[[#This Row],[BsmtExposure]]="Mn",1,0)))</f>
        <v>0</v>
      </c>
      <c r="AR990" t="s">
        <v>198</v>
      </c>
      <c r="AS990">
        <v>156</v>
      </c>
      <c r="AT990" t="s">
        <v>128</v>
      </c>
      <c r="AU990">
        <v>0</v>
      </c>
      <c r="AV990">
        <v>692</v>
      </c>
      <c r="AW990">
        <v>848</v>
      </c>
      <c r="AX990" t="s">
        <v>129</v>
      </c>
      <c r="AY990" t="s">
        <v>124</v>
      </c>
      <c r="AZ990">
        <f>IF(fun[[#This Row],[HeatingQC]]="Ex",5,IF(fun[[#This Row],[HeatingQC]]="Gd",4,IF(fun[[#This Row],[HeatingQC]]="TA",3,IF(fun[[#This Row],[HeatingQC]]="Fa",2,IF(fun[[#This Row],[HeatingQC]]="Po",1,0)))))</f>
        <v>3</v>
      </c>
      <c r="BA990" t="s">
        <v>131</v>
      </c>
      <c r="BB990" t="s">
        <v>132</v>
      </c>
      <c r="BC990">
        <v>1118</v>
      </c>
      <c r="BD990">
        <v>912</v>
      </c>
      <c r="BE990">
        <v>0</v>
      </c>
      <c r="BF990">
        <v>2030</v>
      </c>
      <c r="BG990">
        <f>LOG(fun[[#This Row],[GrLivArea]])</f>
        <v>3.307496037913213</v>
      </c>
      <c r="BH990">
        <v>0</v>
      </c>
      <c r="BI990">
        <v>0</v>
      </c>
      <c r="BJ990">
        <f>fun[[#This Row],[BsmtFullBath]]+(0.5*fun[[#This Row],[BsmtHalfBath]])</f>
        <v>0</v>
      </c>
      <c r="BK990">
        <v>2</v>
      </c>
      <c r="BL990">
        <v>1</v>
      </c>
      <c r="BM990">
        <f>fun[[#This Row],[HalfBath]]+fun[[#This Row],[TOTBaseBath]]+fun[[#This Row],[FullBath]]</f>
        <v>3</v>
      </c>
      <c r="BN990">
        <v>4</v>
      </c>
      <c r="BO990">
        <v>1</v>
      </c>
      <c r="BP990" t="s">
        <v>123</v>
      </c>
      <c r="BQ990">
        <f>IF(fun[[#This Row],[KitchenQual]]="Ex",5,IF(fun[[#This Row],[KitchenQual]]="Gd",4,IF(fun[[#This Row],[KitchenQual]]="TA",3,IF(fun[[#This Row],[KitchenQual]]="Fa",2,0))))</f>
        <v>4</v>
      </c>
      <c r="BR990">
        <v>8</v>
      </c>
      <c r="BS990" t="s">
        <v>133</v>
      </c>
      <c r="BT990">
        <v>1</v>
      </c>
      <c r="BU990" t="s">
        <v>124</v>
      </c>
      <c r="BV990">
        <f>IF(fun[[#This Row],[FireplaceQu]]="Ex",5,IF(fun[[#This Row],[FireplaceQu]]="Gd",4,IF(fun[[#This Row],[FireplaceQu]]="TA",3,IF(fun[[#This Row],[FireplaceQu]]="Fa",2,0))))</f>
        <v>3</v>
      </c>
      <c r="BW990" t="s">
        <v>134</v>
      </c>
      <c r="BX990">
        <v>1976</v>
      </c>
      <c r="BY990" t="s">
        <v>183</v>
      </c>
      <c r="BZ990">
        <v>2</v>
      </c>
      <c r="CA990">
        <v>551</v>
      </c>
      <c r="CB990" t="s">
        <v>124</v>
      </c>
      <c r="CC990">
        <f>IF(fun[[#This Row],[GarageQual]]="Ex",5,IF(fun[[#This Row],[GarageQual]]="Gd",4,IF(fun[[#This Row],[GarageQual]]="TA",3,IF(fun[[#This Row],[GarageQual]]="Fa",2,IF(fun[[#This Row],[GarageQual]]="Po",1,0)))))</f>
        <v>3</v>
      </c>
      <c r="CD990" t="s">
        <v>124</v>
      </c>
      <c r="CE990">
        <f>IF(fun[[#This Row],[GarageCond]]="Ex",5,IF(fun[[#This Row],[GarageCond]]="Gd",4,IF(fun[[#This Row],[GarageCond]]="TA",3,IF(fun[[#This Row],[GarageCond]]="Fa",2,IF(fun[[#This Row],[GarageCond]]="Po",1,0)))))</f>
        <v>3</v>
      </c>
      <c r="CF990" t="s">
        <v>131</v>
      </c>
      <c r="CG990">
        <v>0</v>
      </c>
      <c r="CH990">
        <v>224</v>
      </c>
      <c r="CI990">
        <v>0</v>
      </c>
      <c r="CJ990">
        <v>0</v>
      </c>
      <c r="CK990">
        <v>0</v>
      </c>
      <c r="CL990">
        <f>(0.5*fun[[#This Row],[WoodDeckSF]])+fun[[#This Row],[OpenPorchSF]]+(2*fun[[#This Row],[EnclosedPorch]])+(1.5*fun[[#This Row],[3SsnPorch]])+fun[[#This Row],[ScreenPorch]]</f>
        <v>224</v>
      </c>
      <c r="CM990">
        <v>0</v>
      </c>
      <c r="CN990" t="s">
        <v>109</v>
      </c>
      <c r="CO990">
        <f>IF(fun[[#This Row],[PoolQC]]="Ex",5,IF(fun[[#This Row],[PoolQC]]="Gd",4,IF(fun[[#This Row],[PoolQC]]="TA",3,IF(fun[[#This Row],[PoolQC]]="Fa",2,IF(fun[[#This Row],[PoolQC]]="Po",1,0)))))</f>
        <v>0</v>
      </c>
      <c r="CP990" t="s">
        <v>109</v>
      </c>
      <c r="CQ990" t="s">
        <v>109</v>
      </c>
      <c r="CR990">
        <v>0</v>
      </c>
      <c r="CS990">
        <v>6</v>
      </c>
      <c r="CT990">
        <v>2007</v>
      </c>
      <c r="CU990" t="s">
        <v>136</v>
      </c>
      <c r="CV990" t="s">
        <v>137</v>
      </c>
      <c r="CW990">
        <f>COUNTIF(fun[[#This Row],[Id]:[SaleCondition]],0)</f>
        <v>17</v>
      </c>
      <c r="CX990">
        <f>COUNTIF(fun[[#This Row],[Id]:[SaleCondition]],"NA")</f>
        <v>5</v>
      </c>
      <c r="CY990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990">
        <f>fun[NUM_ExCond]+fun[NUM_BsmtCond]+fun[NUM_GarCond]</f>
        <v>9</v>
      </c>
      <c r="DA9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9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990">
        <v>195000</v>
      </c>
    </row>
    <row r="991" spans="1:107" x14ac:dyDescent="0.25">
      <c r="A991">
        <v>990</v>
      </c>
      <c r="B991">
        <v>60</v>
      </c>
      <c r="C991" t="s">
        <v>218</v>
      </c>
      <c r="D991">
        <f>IF(fun[[#This Row],[MSZoning]]="RL",1,0)</f>
        <v>0</v>
      </c>
      <c r="E991">
        <f>IF(fun[[#This Row],[rl]]="RM",1,0)</f>
        <v>0</v>
      </c>
      <c r="F991">
        <f>IF(fun[[#This Row],[rm]]="RH",1,0)</f>
        <v>0</v>
      </c>
      <c r="G991">
        <f>IF(fun[[#This Row],[rh]]="C (all)",1,0)</f>
        <v>0</v>
      </c>
      <c r="H991">
        <v>65</v>
      </c>
      <c r="I991">
        <f>IF(fun[[#This Row],[LotFrontage]]="NA",0,fun[[#This Row],[LotFrontage]])</f>
        <v>65</v>
      </c>
      <c r="J991">
        <v>8125</v>
      </c>
      <c r="K991" t="s">
        <v>108</v>
      </c>
      <c r="L991" t="s">
        <v>109</v>
      </c>
      <c r="M991" t="s">
        <v>110</v>
      </c>
      <c r="N991" t="s">
        <v>111</v>
      </c>
      <c r="O991" t="s">
        <v>112</v>
      </c>
      <c r="P991" t="s">
        <v>113</v>
      </c>
      <c r="Q991" t="s">
        <v>114</v>
      </c>
      <c r="R991" t="s">
        <v>162</v>
      </c>
      <c r="S991" t="s">
        <v>116</v>
      </c>
      <c r="T991" t="s">
        <v>116</v>
      </c>
      <c r="U991" t="s">
        <v>117</v>
      </c>
      <c r="V991" t="s">
        <v>118</v>
      </c>
      <c r="W991">
        <v>7</v>
      </c>
      <c r="X991">
        <v>5</v>
      </c>
      <c r="Y991">
        <v>2006</v>
      </c>
      <c r="Z991">
        <v>2006</v>
      </c>
      <c r="AA991" t="s">
        <v>119</v>
      </c>
      <c r="AB991" t="s">
        <v>120</v>
      </c>
      <c r="AC991" t="s">
        <v>121</v>
      </c>
      <c r="AD991" t="s">
        <v>121</v>
      </c>
      <c r="AE991" t="s">
        <v>143</v>
      </c>
      <c r="AF991">
        <v>0</v>
      </c>
      <c r="AG991" t="s">
        <v>123</v>
      </c>
      <c r="AH991">
        <f>IF(fun[[#This Row],[ExterQual]]="Ex",5,IF(fun[[#This Row],[ExterQual]]="Gd",4,IF(fun[[#This Row],[ExterQual]]="TA",3,IF(fun[[#This Row],[ExterQual]]="Fa",2,1))))</f>
        <v>4</v>
      </c>
      <c r="AI991" t="s">
        <v>124</v>
      </c>
      <c r="AJ991">
        <f>IF(fun[[#This Row],[ExterCond]]="Ex",5,IF(fun[[#This Row],[ExterCond]]="Gd",4,IF(fun[[#This Row],[ExterCond]]="TA",3,IF(fun[[#This Row],[ExterCond]]="Fa",2,1))))</f>
        <v>3</v>
      </c>
      <c r="AK991" t="s">
        <v>125</v>
      </c>
      <c r="AL991" t="s">
        <v>123</v>
      </c>
      <c r="AM991">
        <f>IF(fun[[#This Row],[BsmtQual]]="Ex",5,IF(fun[[#This Row],[BsmtQual]]="Gd",4,IF(fun[[#This Row],[BsmtQual]]="TA",3,IF(fun[[#This Row],[BsmtQual]]="Fa",2,IF(fun[[#This Row],[BsmtQual]]="Po",1,0)))))</f>
        <v>4</v>
      </c>
      <c r="AN991" t="s">
        <v>123</v>
      </c>
      <c r="AO991">
        <f>IF(fun[[#This Row],[BsmtCond]]="Ex",5,IF(fun[[#This Row],[BsmtCond]]="Gd",4,IF(fun[[#This Row],[BsmtCond]]="TA",3,IF(fun[[#This Row],[BsmtCond]]="Fa",2,IF(fun[[#This Row],[BsmtCond]]="Po",1,0)))))</f>
        <v>4</v>
      </c>
      <c r="AP991" t="s">
        <v>126</v>
      </c>
      <c r="AQ991">
        <f>IF(fun[[#This Row],[BsmtExposure]]="Gd",3,IF(fun[[#This Row],[BsmtExposure]]="Av",2,IF(fun[[#This Row],[BsmtExposure]]="Mn",1,0)))</f>
        <v>0</v>
      </c>
      <c r="AR991" t="s">
        <v>128</v>
      </c>
      <c r="AS991">
        <v>0</v>
      </c>
      <c r="AT991" t="s">
        <v>128</v>
      </c>
      <c r="AU991">
        <v>0</v>
      </c>
      <c r="AV991">
        <v>770</v>
      </c>
      <c r="AW991">
        <v>770</v>
      </c>
      <c r="AX991" t="s">
        <v>129</v>
      </c>
      <c r="AY991" t="s">
        <v>130</v>
      </c>
      <c r="AZ991">
        <f>IF(fun[[#This Row],[HeatingQC]]="Ex",5,IF(fun[[#This Row],[HeatingQC]]="Gd",4,IF(fun[[#This Row],[HeatingQC]]="TA",3,IF(fun[[#This Row],[HeatingQC]]="Fa",2,IF(fun[[#This Row],[HeatingQC]]="Po",1,0)))))</f>
        <v>5</v>
      </c>
      <c r="BA991" t="s">
        <v>131</v>
      </c>
      <c r="BB991" t="s">
        <v>132</v>
      </c>
      <c r="BC991">
        <v>778</v>
      </c>
      <c r="BD991">
        <v>798</v>
      </c>
      <c r="BE991">
        <v>0</v>
      </c>
      <c r="BF991">
        <v>1576</v>
      </c>
      <c r="BG991">
        <f>LOG(fun[[#This Row],[GrLivArea]])</f>
        <v>3.1975562131535367</v>
      </c>
      <c r="BH991">
        <v>0</v>
      </c>
      <c r="BI991">
        <v>0</v>
      </c>
      <c r="BJ991">
        <f>fun[[#This Row],[BsmtFullBath]]+(0.5*fun[[#This Row],[BsmtHalfBath]])</f>
        <v>0</v>
      </c>
      <c r="BK991">
        <v>2</v>
      </c>
      <c r="BL991">
        <v>1</v>
      </c>
      <c r="BM991">
        <f>fun[[#This Row],[HalfBath]]+fun[[#This Row],[TOTBaseBath]]+fun[[#This Row],[FullBath]]</f>
        <v>3</v>
      </c>
      <c r="BN991">
        <v>3</v>
      </c>
      <c r="BO991">
        <v>1</v>
      </c>
      <c r="BP991" t="s">
        <v>123</v>
      </c>
      <c r="BQ991">
        <f>IF(fun[[#This Row],[KitchenQual]]="Ex",5,IF(fun[[#This Row],[KitchenQual]]="Gd",4,IF(fun[[#This Row],[KitchenQual]]="TA",3,IF(fun[[#This Row],[KitchenQual]]="Fa",2,0))))</f>
        <v>4</v>
      </c>
      <c r="BR991">
        <v>6</v>
      </c>
      <c r="BS991" t="s">
        <v>133</v>
      </c>
      <c r="BT991">
        <v>0</v>
      </c>
      <c r="BU991" t="s">
        <v>109</v>
      </c>
      <c r="BV991">
        <f>IF(fun[[#This Row],[FireplaceQu]]="Ex",5,IF(fun[[#This Row],[FireplaceQu]]="Gd",4,IF(fun[[#This Row],[FireplaceQu]]="TA",3,IF(fun[[#This Row],[FireplaceQu]]="Fa",2,0))))</f>
        <v>0</v>
      </c>
      <c r="BW991" t="s">
        <v>134</v>
      </c>
      <c r="BX991">
        <v>2006</v>
      </c>
      <c r="BY991" t="s">
        <v>135</v>
      </c>
      <c r="BZ991">
        <v>2</v>
      </c>
      <c r="CA991">
        <v>614</v>
      </c>
      <c r="CB991" t="s">
        <v>124</v>
      </c>
      <c r="CC991">
        <f>IF(fun[[#This Row],[GarageQual]]="Ex",5,IF(fun[[#This Row],[GarageQual]]="Gd",4,IF(fun[[#This Row],[GarageQual]]="TA",3,IF(fun[[#This Row],[GarageQual]]="Fa",2,IF(fun[[#This Row],[GarageQual]]="Po",1,0)))))</f>
        <v>3</v>
      </c>
      <c r="CD991" t="s">
        <v>124</v>
      </c>
      <c r="CE991">
        <f>IF(fun[[#This Row],[GarageCond]]="Ex",5,IF(fun[[#This Row],[GarageCond]]="Gd",4,IF(fun[[#This Row],[GarageCond]]="TA",3,IF(fun[[#This Row],[GarageCond]]="Fa",2,IF(fun[[#This Row],[GarageCond]]="Po",1,0)))))</f>
        <v>3</v>
      </c>
      <c r="CF991" t="s">
        <v>131</v>
      </c>
      <c r="CG991">
        <v>0</v>
      </c>
      <c r="CH991">
        <v>50</v>
      </c>
      <c r="CI991">
        <v>0</v>
      </c>
      <c r="CJ991">
        <v>0</v>
      </c>
      <c r="CK991">
        <v>0</v>
      </c>
      <c r="CL991">
        <f>(0.5*fun[[#This Row],[WoodDeckSF]])+fun[[#This Row],[OpenPorchSF]]+(2*fun[[#This Row],[EnclosedPorch]])+(1.5*fun[[#This Row],[3SsnPorch]])+fun[[#This Row],[ScreenPorch]]</f>
        <v>50</v>
      </c>
      <c r="CM991">
        <v>0</v>
      </c>
      <c r="CN991" t="s">
        <v>109</v>
      </c>
      <c r="CO991">
        <f>IF(fun[[#This Row],[PoolQC]]="Ex",5,IF(fun[[#This Row],[PoolQC]]="Gd",4,IF(fun[[#This Row],[PoolQC]]="TA",3,IF(fun[[#This Row],[PoolQC]]="Fa",2,IF(fun[[#This Row],[PoolQC]]="Po",1,0)))))</f>
        <v>0</v>
      </c>
      <c r="CP991" t="s">
        <v>109</v>
      </c>
      <c r="CQ991" t="s">
        <v>109</v>
      </c>
      <c r="CR991">
        <v>0</v>
      </c>
      <c r="CS991">
        <v>8</v>
      </c>
      <c r="CT991">
        <v>2006</v>
      </c>
      <c r="CU991" t="s">
        <v>184</v>
      </c>
      <c r="CV991" t="s">
        <v>185</v>
      </c>
      <c r="CW991">
        <f>COUNTIF(fun[[#This Row],[Id]:[SaleCondition]],0)</f>
        <v>21</v>
      </c>
      <c r="CX991">
        <f>COUNTIF(fun[[#This Row],[Id]:[SaleCondition]],"NA")</f>
        <v>5</v>
      </c>
      <c r="CY99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991">
        <f>fun[NUM_ExCond]+fun[NUM_BsmtCond]+fun[NUM_GarCond]</f>
        <v>10</v>
      </c>
      <c r="DA9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9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67.833333333333343</v>
      </c>
      <c r="DC991">
        <v>197000</v>
      </c>
    </row>
    <row r="992" spans="1:107" x14ac:dyDescent="0.25">
      <c r="A992">
        <v>991</v>
      </c>
      <c r="B992">
        <v>60</v>
      </c>
      <c r="C992" t="s">
        <v>107</v>
      </c>
      <c r="D992">
        <f>IF(fun[[#This Row],[MSZoning]]="RL",1,0)</f>
        <v>1</v>
      </c>
      <c r="E992">
        <f>IF(fun[[#This Row],[rl]]="RM",1,0)</f>
        <v>0</v>
      </c>
      <c r="F992">
        <f>IF(fun[[#This Row],[rm]]="RH",1,0)</f>
        <v>0</v>
      </c>
      <c r="G992">
        <f>IF(fun[[#This Row],[rh]]="C (all)",1,0)</f>
        <v>0</v>
      </c>
      <c r="H992">
        <v>82</v>
      </c>
      <c r="I992">
        <f>IF(fun[[#This Row],[LotFrontage]]="NA",0,fun[[#This Row],[LotFrontage]])</f>
        <v>82</v>
      </c>
      <c r="J992">
        <v>9452</v>
      </c>
      <c r="K992" t="s">
        <v>108</v>
      </c>
      <c r="L992" t="s">
        <v>109</v>
      </c>
      <c r="M992" t="s">
        <v>110</v>
      </c>
      <c r="N992" t="s">
        <v>111</v>
      </c>
      <c r="O992" t="s">
        <v>112</v>
      </c>
      <c r="P992" t="s">
        <v>113</v>
      </c>
      <c r="Q992" t="s">
        <v>114</v>
      </c>
      <c r="R992" t="s">
        <v>155</v>
      </c>
      <c r="S992" t="s">
        <v>116</v>
      </c>
      <c r="T992" t="s">
        <v>116</v>
      </c>
      <c r="U992" t="s">
        <v>117</v>
      </c>
      <c r="V992" t="s">
        <v>118</v>
      </c>
      <c r="W992">
        <v>8</v>
      </c>
      <c r="X992">
        <v>5</v>
      </c>
      <c r="Y992">
        <v>1997</v>
      </c>
      <c r="Z992">
        <v>1998</v>
      </c>
      <c r="AA992" t="s">
        <v>119</v>
      </c>
      <c r="AB992" t="s">
        <v>120</v>
      </c>
      <c r="AC992" t="s">
        <v>121</v>
      </c>
      <c r="AD992" t="s">
        <v>121</v>
      </c>
      <c r="AE992" t="s">
        <v>122</v>
      </c>
      <c r="AF992">
        <v>423</v>
      </c>
      <c r="AG992" t="s">
        <v>123</v>
      </c>
      <c r="AH992">
        <f>IF(fun[[#This Row],[ExterQual]]="Ex",5,IF(fun[[#This Row],[ExterQual]]="Gd",4,IF(fun[[#This Row],[ExterQual]]="TA",3,IF(fun[[#This Row],[ExterQual]]="Fa",2,1))))</f>
        <v>4</v>
      </c>
      <c r="AI992" t="s">
        <v>124</v>
      </c>
      <c r="AJ992">
        <f>IF(fun[[#This Row],[ExterCond]]="Ex",5,IF(fun[[#This Row],[ExterCond]]="Gd",4,IF(fun[[#This Row],[ExterCond]]="TA",3,IF(fun[[#This Row],[ExterCond]]="Fa",2,1))))</f>
        <v>3</v>
      </c>
      <c r="AK992" t="s">
        <v>125</v>
      </c>
      <c r="AL992" t="s">
        <v>123</v>
      </c>
      <c r="AM992">
        <f>IF(fun[[#This Row],[BsmtQual]]="Ex",5,IF(fun[[#This Row],[BsmtQual]]="Gd",4,IF(fun[[#This Row],[BsmtQual]]="TA",3,IF(fun[[#This Row],[BsmtQual]]="Fa",2,IF(fun[[#This Row],[BsmtQual]]="Po",1,0)))))</f>
        <v>4</v>
      </c>
      <c r="AN992" t="s">
        <v>124</v>
      </c>
      <c r="AO992">
        <f>IF(fun[[#This Row],[BsmtCond]]="Ex",5,IF(fun[[#This Row],[BsmtCond]]="Gd",4,IF(fun[[#This Row],[BsmtCond]]="TA",3,IF(fun[[#This Row],[BsmtCond]]="Fa",2,IF(fun[[#This Row],[BsmtCond]]="Po",1,0)))))</f>
        <v>3</v>
      </c>
      <c r="AP992" t="s">
        <v>126</v>
      </c>
      <c r="AQ992">
        <f>IF(fun[[#This Row],[BsmtExposure]]="Gd",3,IF(fun[[#This Row],[BsmtExposure]]="Av",2,IF(fun[[#This Row],[BsmtExposure]]="Mn",1,0)))</f>
        <v>0</v>
      </c>
      <c r="AR992" t="s">
        <v>127</v>
      </c>
      <c r="AS992">
        <v>1074</v>
      </c>
      <c r="AT992" t="s">
        <v>128</v>
      </c>
      <c r="AU992">
        <v>0</v>
      </c>
      <c r="AV992">
        <v>322</v>
      </c>
      <c r="AW992">
        <v>1396</v>
      </c>
      <c r="AX992" t="s">
        <v>129</v>
      </c>
      <c r="AY992" t="s">
        <v>130</v>
      </c>
      <c r="AZ992">
        <f>IF(fun[[#This Row],[HeatingQC]]="Ex",5,IF(fun[[#This Row],[HeatingQC]]="Gd",4,IF(fun[[#This Row],[HeatingQC]]="TA",3,IF(fun[[#This Row],[HeatingQC]]="Fa",2,IF(fun[[#This Row],[HeatingQC]]="Po",1,0)))))</f>
        <v>5</v>
      </c>
      <c r="BA992" t="s">
        <v>131</v>
      </c>
      <c r="BB992" t="s">
        <v>132</v>
      </c>
      <c r="BC992">
        <v>1407</v>
      </c>
      <c r="BD992">
        <v>985</v>
      </c>
      <c r="BE992">
        <v>0</v>
      </c>
      <c r="BF992">
        <v>2392</v>
      </c>
      <c r="BG992">
        <f>LOG(fun[[#This Row],[GrLivArea]])</f>
        <v>3.3787611753163733</v>
      </c>
      <c r="BH992">
        <v>1</v>
      </c>
      <c r="BI992">
        <v>0</v>
      </c>
      <c r="BJ992">
        <f>fun[[#This Row],[BsmtFullBath]]+(0.5*fun[[#This Row],[BsmtHalfBath]])</f>
        <v>1</v>
      </c>
      <c r="BK992">
        <v>2</v>
      </c>
      <c r="BL992">
        <v>1</v>
      </c>
      <c r="BM992">
        <f>fun[[#This Row],[HalfBath]]+fun[[#This Row],[TOTBaseBath]]+fun[[#This Row],[FullBath]]</f>
        <v>4</v>
      </c>
      <c r="BN992">
        <v>3</v>
      </c>
      <c r="BO992">
        <v>1</v>
      </c>
      <c r="BP992" t="s">
        <v>123</v>
      </c>
      <c r="BQ992">
        <f>IF(fun[[#This Row],[KitchenQual]]="Ex",5,IF(fun[[#This Row],[KitchenQual]]="Gd",4,IF(fun[[#This Row],[KitchenQual]]="TA",3,IF(fun[[#This Row],[KitchenQual]]="Fa",2,0))))</f>
        <v>4</v>
      </c>
      <c r="BR992">
        <v>7</v>
      </c>
      <c r="BS992" t="s">
        <v>133</v>
      </c>
      <c r="BT992">
        <v>1</v>
      </c>
      <c r="BU992" t="s">
        <v>124</v>
      </c>
      <c r="BV992">
        <f>IF(fun[[#This Row],[FireplaceQu]]="Ex",5,IF(fun[[#This Row],[FireplaceQu]]="Gd",4,IF(fun[[#This Row],[FireplaceQu]]="TA",3,IF(fun[[#This Row],[FireplaceQu]]="Fa",2,0))))</f>
        <v>3</v>
      </c>
      <c r="BW992" t="s">
        <v>134</v>
      </c>
      <c r="BX992">
        <v>1997</v>
      </c>
      <c r="BY992" t="s">
        <v>183</v>
      </c>
      <c r="BZ992">
        <v>3</v>
      </c>
      <c r="CA992">
        <v>870</v>
      </c>
      <c r="CB992" t="s">
        <v>124</v>
      </c>
      <c r="CC992">
        <f>IF(fun[[#This Row],[GarageQual]]="Ex",5,IF(fun[[#This Row],[GarageQual]]="Gd",4,IF(fun[[#This Row],[GarageQual]]="TA",3,IF(fun[[#This Row],[GarageQual]]="Fa",2,IF(fun[[#This Row],[GarageQual]]="Po",1,0)))))</f>
        <v>3</v>
      </c>
      <c r="CD992" t="s">
        <v>124</v>
      </c>
      <c r="CE992">
        <f>IF(fun[[#This Row],[GarageCond]]="Ex",5,IF(fun[[#This Row],[GarageCond]]="Gd",4,IF(fun[[#This Row],[GarageCond]]="TA",3,IF(fun[[#This Row],[GarageCond]]="Fa",2,IF(fun[[#This Row],[GarageCond]]="Po",1,0)))))</f>
        <v>3</v>
      </c>
      <c r="CF992" t="s">
        <v>131</v>
      </c>
      <c r="CG992">
        <v>0</v>
      </c>
      <c r="CH992">
        <v>70</v>
      </c>
      <c r="CI992">
        <v>0</v>
      </c>
      <c r="CJ992">
        <v>0</v>
      </c>
      <c r="CK992">
        <v>0</v>
      </c>
      <c r="CL992">
        <f>(0.5*fun[[#This Row],[WoodDeckSF]])+fun[[#This Row],[OpenPorchSF]]+(2*fun[[#This Row],[EnclosedPorch]])+(1.5*fun[[#This Row],[3SsnPorch]])+fun[[#This Row],[ScreenPorch]]</f>
        <v>70</v>
      </c>
      <c r="CM992">
        <v>0</v>
      </c>
      <c r="CN992" t="s">
        <v>109</v>
      </c>
      <c r="CO992">
        <f>IF(fun[[#This Row],[PoolQC]]="Ex",5,IF(fun[[#This Row],[PoolQC]]="Gd",4,IF(fun[[#This Row],[PoolQC]]="TA",3,IF(fun[[#This Row],[PoolQC]]="Fa",2,IF(fun[[#This Row],[PoolQC]]="Po",1,0)))))</f>
        <v>0</v>
      </c>
      <c r="CP992" t="s">
        <v>109</v>
      </c>
      <c r="CQ992" t="s">
        <v>109</v>
      </c>
      <c r="CR992">
        <v>0</v>
      </c>
      <c r="CS992">
        <v>6</v>
      </c>
      <c r="CT992">
        <v>2006</v>
      </c>
      <c r="CU992" t="s">
        <v>136</v>
      </c>
      <c r="CV992" t="s">
        <v>137</v>
      </c>
      <c r="CW992">
        <f>COUNTIF(fun[[#This Row],[Id]:[SaleCondition]],0)</f>
        <v>14</v>
      </c>
      <c r="CX992">
        <f>COUNTIF(fun[[#This Row],[Id]:[SaleCondition]],"NA")</f>
        <v>4</v>
      </c>
      <c r="CY992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992">
        <f>fun[NUM_ExCond]+fun[NUM_BsmtCond]+fun[NUM_GarCond]</f>
        <v>9</v>
      </c>
      <c r="DA9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9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992">
        <v>348000</v>
      </c>
    </row>
    <row r="993" spans="1:107" x14ac:dyDescent="0.25">
      <c r="A993">
        <v>992</v>
      </c>
      <c r="B993">
        <v>70</v>
      </c>
      <c r="C993" t="s">
        <v>168</v>
      </c>
      <c r="D993">
        <f>IF(fun[[#This Row],[MSZoning]]="RL",1,0)</f>
        <v>0</v>
      </c>
      <c r="E993">
        <f>IF(fun[[#This Row],[rl]]="RM",1,0)</f>
        <v>0</v>
      </c>
      <c r="F993">
        <f>IF(fun[[#This Row],[rm]]="RH",1,0)</f>
        <v>0</v>
      </c>
      <c r="G993">
        <f>IF(fun[[#This Row],[rh]]="C (all)",1,0)</f>
        <v>0</v>
      </c>
      <c r="H993">
        <v>121</v>
      </c>
      <c r="I993">
        <f>IF(fun[[#This Row],[LotFrontage]]="NA",0,fun[[#This Row],[LotFrontage]])</f>
        <v>121</v>
      </c>
      <c r="J993">
        <v>17671</v>
      </c>
      <c r="K993" t="s">
        <v>108</v>
      </c>
      <c r="L993" t="s">
        <v>200</v>
      </c>
      <c r="M993" t="s">
        <v>110</v>
      </c>
      <c r="N993" t="s">
        <v>111</v>
      </c>
      <c r="O993" t="s">
        <v>112</v>
      </c>
      <c r="P993" t="s">
        <v>148</v>
      </c>
      <c r="Q993" t="s">
        <v>114</v>
      </c>
      <c r="R993" t="s">
        <v>169</v>
      </c>
      <c r="S993" t="s">
        <v>170</v>
      </c>
      <c r="T993" t="s">
        <v>116</v>
      </c>
      <c r="U993" t="s">
        <v>117</v>
      </c>
      <c r="V993" t="s">
        <v>118</v>
      </c>
      <c r="W993">
        <v>8</v>
      </c>
      <c r="X993">
        <v>9</v>
      </c>
      <c r="Y993">
        <v>1882</v>
      </c>
      <c r="Z993">
        <v>1986</v>
      </c>
      <c r="AA993" t="s">
        <v>119</v>
      </c>
      <c r="AB993" t="s">
        <v>120</v>
      </c>
      <c r="AC993" t="s">
        <v>150</v>
      </c>
      <c r="AD993" t="s">
        <v>150</v>
      </c>
      <c r="AE993" t="s">
        <v>143</v>
      </c>
      <c r="AF993">
        <v>0</v>
      </c>
      <c r="AG993" t="s">
        <v>123</v>
      </c>
      <c r="AH993">
        <f>IF(fun[[#This Row],[ExterQual]]="Ex",5,IF(fun[[#This Row],[ExterQual]]="Gd",4,IF(fun[[#This Row],[ExterQual]]="TA",3,IF(fun[[#This Row],[ExterQual]]="Fa",2,1))))</f>
        <v>4</v>
      </c>
      <c r="AI993" t="s">
        <v>123</v>
      </c>
      <c r="AJ993">
        <f>IF(fun[[#This Row],[ExterCond]]="Ex",5,IF(fun[[#This Row],[ExterCond]]="Gd",4,IF(fun[[#This Row],[ExterCond]]="TA",3,IF(fun[[#This Row],[ExterCond]]="Fa",2,1))))</f>
        <v>4</v>
      </c>
      <c r="AK993" t="s">
        <v>152</v>
      </c>
      <c r="AL993" t="s">
        <v>124</v>
      </c>
      <c r="AM993">
        <f>IF(fun[[#This Row],[BsmtQual]]="Ex",5,IF(fun[[#This Row],[BsmtQual]]="Gd",4,IF(fun[[#This Row],[BsmtQual]]="TA",3,IF(fun[[#This Row],[BsmtQual]]="Fa",2,IF(fun[[#This Row],[BsmtQual]]="Po",1,0)))))</f>
        <v>3</v>
      </c>
      <c r="AN993" t="s">
        <v>124</v>
      </c>
      <c r="AO993">
        <f>IF(fun[[#This Row],[BsmtCond]]="Ex",5,IF(fun[[#This Row],[BsmtCond]]="Gd",4,IF(fun[[#This Row],[BsmtCond]]="TA",3,IF(fun[[#This Row],[BsmtCond]]="Fa",2,IF(fun[[#This Row],[BsmtCond]]="Po",1,0)))))</f>
        <v>3</v>
      </c>
      <c r="AP993" t="s">
        <v>126</v>
      </c>
      <c r="AQ993">
        <f>IF(fun[[#This Row],[BsmtExposure]]="Gd",3,IF(fun[[#This Row],[BsmtExposure]]="Av",2,IF(fun[[#This Row],[BsmtExposure]]="Mn",1,0)))</f>
        <v>0</v>
      </c>
      <c r="AR993" t="s">
        <v>167</v>
      </c>
      <c r="AS993">
        <v>216</v>
      </c>
      <c r="AT993" t="s">
        <v>128</v>
      </c>
      <c r="AU993">
        <v>0</v>
      </c>
      <c r="AV993">
        <v>700</v>
      </c>
      <c r="AW993">
        <v>916</v>
      </c>
      <c r="AX993" t="s">
        <v>129</v>
      </c>
      <c r="AY993" t="s">
        <v>123</v>
      </c>
      <c r="AZ993">
        <f>IF(fun[[#This Row],[HeatingQC]]="Ex",5,IF(fun[[#This Row],[HeatingQC]]="Gd",4,IF(fun[[#This Row],[HeatingQC]]="TA",3,IF(fun[[#This Row],[HeatingQC]]="Fa",2,IF(fun[[#This Row],[HeatingQC]]="Po",1,0)))))</f>
        <v>4</v>
      </c>
      <c r="BA993" t="s">
        <v>131</v>
      </c>
      <c r="BB993" t="s">
        <v>132</v>
      </c>
      <c r="BC993">
        <v>916</v>
      </c>
      <c r="BD993">
        <v>826</v>
      </c>
      <c r="BE993">
        <v>0</v>
      </c>
      <c r="BF993">
        <v>1742</v>
      </c>
      <c r="BG993">
        <f>LOG(fun[[#This Row],[GrLivArea]])</f>
        <v>3.2410481506716442</v>
      </c>
      <c r="BH993">
        <v>0</v>
      </c>
      <c r="BI993">
        <v>0</v>
      </c>
      <c r="BJ993">
        <f>fun[[#This Row],[BsmtFullBath]]+(0.5*fun[[#This Row],[BsmtHalfBath]])</f>
        <v>0</v>
      </c>
      <c r="BK993">
        <v>1</v>
      </c>
      <c r="BL993">
        <v>1</v>
      </c>
      <c r="BM993">
        <f>fun[[#This Row],[HalfBath]]+fun[[#This Row],[TOTBaseBath]]+fun[[#This Row],[FullBath]]</f>
        <v>2</v>
      </c>
      <c r="BN993">
        <v>4</v>
      </c>
      <c r="BO993">
        <v>1</v>
      </c>
      <c r="BP993" t="s">
        <v>123</v>
      </c>
      <c r="BQ993">
        <f>IF(fun[[#This Row],[KitchenQual]]="Ex",5,IF(fun[[#This Row],[KitchenQual]]="Gd",4,IF(fun[[#This Row],[KitchenQual]]="TA",3,IF(fun[[#This Row],[KitchenQual]]="Fa",2,0))))</f>
        <v>4</v>
      </c>
      <c r="BR993">
        <v>8</v>
      </c>
      <c r="BS993" t="s">
        <v>133</v>
      </c>
      <c r="BT993">
        <v>1</v>
      </c>
      <c r="BU993" t="s">
        <v>123</v>
      </c>
      <c r="BV993">
        <f>IF(fun[[#This Row],[FireplaceQu]]="Ex",5,IF(fun[[#This Row],[FireplaceQu]]="Gd",4,IF(fun[[#This Row],[FireplaceQu]]="TA",3,IF(fun[[#This Row],[FireplaceQu]]="Fa",2,0))))</f>
        <v>4</v>
      </c>
      <c r="BW993" t="s">
        <v>134</v>
      </c>
      <c r="BX993">
        <v>1925</v>
      </c>
      <c r="BY993" t="s">
        <v>128</v>
      </c>
      <c r="BZ993">
        <v>2</v>
      </c>
      <c r="CA993">
        <v>424</v>
      </c>
      <c r="CB993" t="s">
        <v>124</v>
      </c>
      <c r="CC993">
        <f>IF(fun[[#This Row],[GarageQual]]="Ex",5,IF(fun[[#This Row],[GarageQual]]="Gd",4,IF(fun[[#This Row],[GarageQual]]="TA",3,IF(fun[[#This Row],[GarageQual]]="Fa",2,IF(fun[[#This Row],[GarageQual]]="Po",1,0)))))</f>
        <v>3</v>
      </c>
      <c r="CD993" t="s">
        <v>124</v>
      </c>
      <c r="CE993">
        <f>IF(fun[[#This Row],[GarageCond]]="Ex",5,IF(fun[[#This Row],[GarageCond]]="Gd",4,IF(fun[[#This Row],[GarageCond]]="TA",3,IF(fun[[#This Row],[GarageCond]]="Fa",2,IF(fun[[#This Row],[GarageCond]]="Po",1,0)))))</f>
        <v>3</v>
      </c>
      <c r="CF993" t="s">
        <v>216</v>
      </c>
      <c r="CG993">
        <v>0</v>
      </c>
      <c r="CH993">
        <v>169</v>
      </c>
      <c r="CI993">
        <v>0</v>
      </c>
      <c r="CJ993">
        <v>0</v>
      </c>
      <c r="CK993">
        <v>0</v>
      </c>
      <c r="CL993">
        <f>(0.5*fun[[#This Row],[WoodDeckSF]])+fun[[#This Row],[OpenPorchSF]]+(2*fun[[#This Row],[EnclosedPorch]])+(1.5*fun[[#This Row],[3SsnPorch]])+fun[[#This Row],[ScreenPorch]]</f>
        <v>169</v>
      </c>
      <c r="CM993">
        <v>0</v>
      </c>
      <c r="CN993" t="s">
        <v>109</v>
      </c>
      <c r="CO993">
        <f>IF(fun[[#This Row],[PoolQC]]="Ex",5,IF(fun[[#This Row],[PoolQC]]="Gd",4,IF(fun[[#This Row],[PoolQC]]="TA",3,IF(fun[[#This Row],[PoolQC]]="Fa",2,IF(fun[[#This Row],[PoolQC]]="Po",1,0)))))</f>
        <v>0</v>
      </c>
      <c r="CP993" t="s">
        <v>109</v>
      </c>
      <c r="CQ993" t="s">
        <v>109</v>
      </c>
      <c r="CR993">
        <v>0</v>
      </c>
      <c r="CS993">
        <v>11</v>
      </c>
      <c r="CT993">
        <v>2009</v>
      </c>
      <c r="CU993" t="s">
        <v>136</v>
      </c>
      <c r="CV993" t="s">
        <v>137</v>
      </c>
      <c r="CW993">
        <f>COUNTIF(fun[[#This Row],[Id]:[SaleCondition]],0)</f>
        <v>18</v>
      </c>
      <c r="CX993">
        <f>COUNTIF(fun[[#This Row],[Id]:[SaleCondition]],"NA")</f>
        <v>3</v>
      </c>
      <c r="CY993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993">
        <f>fun[NUM_ExCond]+fun[NUM_BsmtCond]+fun[NUM_GarCond]</f>
        <v>10</v>
      </c>
      <c r="DA9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139</v>
      </c>
      <c r="DB9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107.5</v>
      </c>
      <c r="DC993">
        <v>168000</v>
      </c>
    </row>
    <row r="994" spans="1:107" x14ac:dyDescent="0.25">
      <c r="A994">
        <v>993</v>
      </c>
      <c r="B994">
        <v>60</v>
      </c>
      <c r="C994" t="s">
        <v>107</v>
      </c>
      <c r="D994">
        <f>IF(fun[[#This Row],[MSZoning]]="RL",1,0)</f>
        <v>1</v>
      </c>
      <c r="E994">
        <f>IF(fun[[#This Row],[rl]]="RM",1,0)</f>
        <v>0</v>
      </c>
      <c r="F994">
        <f>IF(fun[[#This Row],[rm]]="RH",1,0)</f>
        <v>0</v>
      </c>
      <c r="G994">
        <f>IF(fun[[#This Row],[rh]]="C (all)",1,0)</f>
        <v>0</v>
      </c>
      <c r="H994">
        <v>80</v>
      </c>
      <c r="I994">
        <f>IF(fun[[#This Row],[LotFrontage]]="NA",0,fun[[#This Row],[LotFrontage]])</f>
        <v>80</v>
      </c>
      <c r="J994">
        <v>9760</v>
      </c>
      <c r="K994" t="s">
        <v>108</v>
      </c>
      <c r="L994" t="s">
        <v>109</v>
      </c>
      <c r="M994" t="s">
        <v>110</v>
      </c>
      <c r="N994" t="s">
        <v>111</v>
      </c>
      <c r="O994" t="s">
        <v>112</v>
      </c>
      <c r="P994" t="s">
        <v>113</v>
      </c>
      <c r="Q994" t="s">
        <v>220</v>
      </c>
      <c r="R994" t="s">
        <v>188</v>
      </c>
      <c r="S994" t="s">
        <v>116</v>
      </c>
      <c r="T994" t="s">
        <v>116</v>
      </c>
      <c r="U994" t="s">
        <v>117</v>
      </c>
      <c r="V994" t="s">
        <v>118</v>
      </c>
      <c r="W994">
        <v>6</v>
      </c>
      <c r="X994">
        <v>8</v>
      </c>
      <c r="Y994">
        <v>1964</v>
      </c>
      <c r="Z994">
        <v>1993</v>
      </c>
      <c r="AA994" t="s">
        <v>178</v>
      </c>
      <c r="AB994" t="s">
        <v>120</v>
      </c>
      <c r="AC994" t="s">
        <v>150</v>
      </c>
      <c r="AD994" t="s">
        <v>150</v>
      </c>
      <c r="AE994" t="s">
        <v>122</v>
      </c>
      <c r="AF994">
        <v>340</v>
      </c>
      <c r="AG994" t="s">
        <v>124</v>
      </c>
      <c r="AH994">
        <f>IF(fun[[#This Row],[ExterQual]]="Ex",5,IF(fun[[#This Row],[ExterQual]]="Gd",4,IF(fun[[#This Row],[ExterQual]]="TA",3,IF(fun[[#This Row],[ExterQual]]="Fa",2,1))))</f>
        <v>3</v>
      </c>
      <c r="AI994" t="s">
        <v>124</v>
      </c>
      <c r="AJ994">
        <f>IF(fun[[#This Row],[ExterCond]]="Ex",5,IF(fun[[#This Row],[ExterCond]]="Gd",4,IF(fun[[#This Row],[ExterCond]]="TA",3,IF(fun[[#This Row],[ExterCond]]="Fa",2,1))))</f>
        <v>3</v>
      </c>
      <c r="AK994" t="s">
        <v>144</v>
      </c>
      <c r="AL994" t="s">
        <v>124</v>
      </c>
      <c r="AM994">
        <f>IF(fun[[#This Row],[BsmtQual]]="Ex",5,IF(fun[[#This Row],[BsmtQual]]="Gd",4,IF(fun[[#This Row],[BsmtQual]]="TA",3,IF(fun[[#This Row],[BsmtQual]]="Fa",2,IF(fun[[#This Row],[BsmtQual]]="Po",1,0)))))</f>
        <v>3</v>
      </c>
      <c r="AN994" t="s">
        <v>124</v>
      </c>
      <c r="AO994">
        <f>IF(fun[[#This Row],[BsmtCond]]="Ex",5,IF(fun[[#This Row],[BsmtCond]]="Gd",4,IF(fun[[#This Row],[BsmtCond]]="TA",3,IF(fun[[#This Row],[BsmtCond]]="Fa",2,IF(fun[[#This Row],[BsmtCond]]="Po",1,0)))))</f>
        <v>3</v>
      </c>
      <c r="AP994" t="s">
        <v>123</v>
      </c>
      <c r="AQ994">
        <f>IF(fun[[#This Row],[BsmtExposure]]="Gd",3,IF(fun[[#This Row],[BsmtExposure]]="Av",2,IF(fun[[#This Row],[BsmtExposure]]="Mn",1,0)))</f>
        <v>3</v>
      </c>
      <c r="AR994" t="s">
        <v>167</v>
      </c>
      <c r="AS994">
        <v>536</v>
      </c>
      <c r="AT994" t="s">
        <v>179</v>
      </c>
      <c r="AU994">
        <v>117</v>
      </c>
      <c r="AV994">
        <v>169</v>
      </c>
      <c r="AW994">
        <v>822</v>
      </c>
      <c r="AX994" t="s">
        <v>129</v>
      </c>
      <c r="AY994" t="s">
        <v>123</v>
      </c>
      <c r="AZ994">
        <f>IF(fun[[#This Row],[HeatingQC]]="Ex",5,IF(fun[[#This Row],[HeatingQC]]="Gd",4,IF(fun[[#This Row],[HeatingQC]]="TA",3,IF(fun[[#This Row],[HeatingQC]]="Fa",2,IF(fun[[#This Row],[HeatingQC]]="Po",1,0)))))</f>
        <v>4</v>
      </c>
      <c r="BA994" t="s">
        <v>131</v>
      </c>
      <c r="BB994" t="s">
        <v>132</v>
      </c>
      <c r="BC994">
        <v>1020</v>
      </c>
      <c r="BD994">
        <v>831</v>
      </c>
      <c r="BE994">
        <v>0</v>
      </c>
      <c r="BF994">
        <v>1851</v>
      </c>
      <c r="BG994">
        <f>LOG(fun[[#This Row],[GrLivArea]])</f>
        <v>3.2674064187529042</v>
      </c>
      <c r="BH994">
        <v>0</v>
      </c>
      <c r="BI994">
        <v>0</v>
      </c>
      <c r="BJ994">
        <f>fun[[#This Row],[BsmtFullBath]]+(0.5*fun[[#This Row],[BsmtHalfBath]])</f>
        <v>0</v>
      </c>
      <c r="BK994">
        <v>2</v>
      </c>
      <c r="BL994">
        <v>1</v>
      </c>
      <c r="BM994">
        <f>fun[[#This Row],[HalfBath]]+fun[[#This Row],[TOTBaseBath]]+fun[[#This Row],[FullBath]]</f>
        <v>3</v>
      </c>
      <c r="BN994">
        <v>3</v>
      </c>
      <c r="BO994">
        <v>1</v>
      </c>
      <c r="BP994" t="s">
        <v>123</v>
      </c>
      <c r="BQ994">
        <f>IF(fun[[#This Row],[KitchenQual]]="Ex",5,IF(fun[[#This Row],[KitchenQual]]="Gd",4,IF(fun[[#This Row],[KitchenQual]]="TA",3,IF(fun[[#This Row],[KitchenQual]]="Fa",2,0))))</f>
        <v>4</v>
      </c>
      <c r="BR994">
        <v>7</v>
      </c>
      <c r="BS994" t="s">
        <v>133</v>
      </c>
      <c r="BT994">
        <v>1</v>
      </c>
      <c r="BU994" t="s">
        <v>173</v>
      </c>
      <c r="BV994">
        <f>IF(fun[[#This Row],[FireplaceQu]]="Ex",5,IF(fun[[#This Row],[FireplaceQu]]="Gd",4,IF(fun[[#This Row],[FireplaceQu]]="TA",3,IF(fun[[#This Row],[FireplaceQu]]="Fa",2,0))))</f>
        <v>2</v>
      </c>
      <c r="BW994" t="s">
        <v>134</v>
      </c>
      <c r="BX994">
        <v>1964</v>
      </c>
      <c r="BY994" t="s">
        <v>135</v>
      </c>
      <c r="BZ994">
        <v>2</v>
      </c>
      <c r="CA994">
        <v>440</v>
      </c>
      <c r="CB994" t="s">
        <v>124</v>
      </c>
      <c r="CC994">
        <f>IF(fun[[#This Row],[GarageQual]]="Ex",5,IF(fun[[#This Row],[GarageQual]]="Gd",4,IF(fun[[#This Row],[GarageQual]]="TA",3,IF(fun[[#This Row],[GarageQual]]="Fa",2,IF(fun[[#This Row],[GarageQual]]="Po",1,0)))))</f>
        <v>3</v>
      </c>
      <c r="CD994" t="s">
        <v>124</v>
      </c>
      <c r="CE994">
        <f>IF(fun[[#This Row],[GarageCond]]="Ex",5,IF(fun[[#This Row],[GarageCond]]="Gd",4,IF(fun[[#This Row],[GarageCond]]="TA",3,IF(fun[[#This Row],[GarageCond]]="Fa",2,IF(fun[[#This Row],[GarageCond]]="Po",1,0)))))</f>
        <v>3</v>
      </c>
      <c r="CF994" t="s">
        <v>131</v>
      </c>
      <c r="CG994">
        <v>239</v>
      </c>
      <c r="CH994">
        <v>42</v>
      </c>
      <c r="CI994">
        <v>0</v>
      </c>
      <c r="CJ994">
        <v>0</v>
      </c>
      <c r="CK994">
        <v>0</v>
      </c>
      <c r="CL994">
        <f>(0.5*fun[[#This Row],[WoodDeckSF]])+fun[[#This Row],[OpenPorchSF]]+(2*fun[[#This Row],[EnclosedPorch]])+(1.5*fun[[#This Row],[3SsnPorch]])+fun[[#This Row],[ScreenPorch]]</f>
        <v>161.5</v>
      </c>
      <c r="CM994">
        <v>0</v>
      </c>
      <c r="CN994" t="s">
        <v>109</v>
      </c>
      <c r="CO994">
        <f>IF(fun[[#This Row],[PoolQC]]="Ex",5,IF(fun[[#This Row],[PoolQC]]="Gd",4,IF(fun[[#This Row],[PoolQC]]="TA",3,IF(fun[[#This Row],[PoolQC]]="Fa",2,IF(fun[[#This Row],[PoolQC]]="Po",1,0)))))</f>
        <v>0</v>
      </c>
      <c r="CP994" t="s">
        <v>244</v>
      </c>
      <c r="CQ994" t="s">
        <v>109</v>
      </c>
      <c r="CR994">
        <v>0</v>
      </c>
      <c r="CS994">
        <v>7</v>
      </c>
      <c r="CT994">
        <v>2007</v>
      </c>
      <c r="CU994" t="s">
        <v>136</v>
      </c>
      <c r="CV994" t="s">
        <v>137</v>
      </c>
      <c r="CW994">
        <f>COUNTIF(fun[[#This Row],[Id]:[SaleCondition]],0)</f>
        <v>13</v>
      </c>
      <c r="CX994">
        <f>COUNTIF(fun[[#This Row],[Id]:[SaleCondition]],"NA")</f>
        <v>3</v>
      </c>
      <c r="CY994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994">
        <f>fun[NUM_ExCond]+fun[NUM_BsmtCond]+fun[NUM_GarCond]</f>
        <v>9</v>
      </c>
      <c r="DA9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9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</v>
      </c>
      <c r="DC994">
        <v>187000</v>
      </c>
    </row>
    <row r="995" spans="1:107" x14ac:dyDescent="0.25">
      <c r="A995">
        <v>994</v>
      </c>
      <c r="B995">
        <v>60</v>
      </c>
      <c r="C995" t="s">
        <v>107</v>
      </c>
      <c r="D995">
        <f>IF(fun[[#This Row],[MSZoning]]="RL",1,0)</f>
        <v>1</v>
      </c>
      <c r="E995">
        <f>IF(fun[[#This Row],[rl]]="RM",1,0)</f>
        <v>0</v>
      </c>
      <c r="F995">
        <f>IF(fun[[#This Row],[rm]]="RH",1,0)</f>
        <v>0</v>
      </c>
      <c r="G995">
        <f>IF(fun[[#This Row],[rh]]="C (all)",1,0)</f>
        <v>0</v>
      </c>
      <c r="H995">
        <v>68</v>
      </c>
      <c r="I995">
        <f>IF(fun[[#This Row],[LotFrontage]]="NA",0,fun[[#This Row],[LotFrontage]])</f>
        <v>68</v>
      </c>
      <c r="J995">
        <v>8846</v>
      </c>
      <c r="K995" t="s">
        <v>108</v>
      </c>
      <c r="L995" t="s">
        <v>109</v>
      </c>
      <c r="M995" t="s">
        <v>110</v>
      </c>
      <c r="N995" t="s">
        <v>111</v>
      </c>
      <c r="O995" t="s">
        <v>112</v>
      </c>
      <c r="P995" t="s">
        <v>113</v>
      </c>
      <c r="Q995" t="s">
        <v>114</v>
      </c>
      <c r="R995" t="s">
        <v>115</v>
      </c>
      <c r="S995" t="s">
        <v>116</v>
      </c>
      <c r="T995" t="s">
        <v>116</v>
      </c>
      <c r="U995" t="s">
        <v>117</v>
      </c>
      <c r="V995" t="s">
        <v>118</v>
      </c>
      <c r="W995">
        <v>6</v>
      </c>
      <c r="X995">
        <v>5</v>
      </c>
      <c r="Y995">
        <v>2005</v>
      </c>
      <c r="Z995">
        <v>2006</v>
      </c>
      <c r="AA995" t="s">
        <v>119</v>
      </c>
      <c r="AB995" t="s">
        <v>120</v>
      </c>
      <c r="AC995" t="s">
        <v>121</v>
      </c>
      <c r="AD995" t="s">
        <v>121</v>
      </c>
      <c r="AE995" t="s">
        <v>143</v>
      </c>
      <c r="AF995">
        <v>0</v>
      </c>
      <c r="AG995" t="s">
        <v>124</v>
      </c>
      <c r="AH995">
        <f>IF(fun[[#This Row],[ExterQual]]="Ex",5,IF(fun[[#This Row],[ExterQual]]="Gd",4,IF(fun[[#This Row],[ExterQual]]="TA",3,IF(fun[[#This Row],[ExterQual]]="Fa",2,1))))</f>
        <v>3</v>
      </c>
      <c r="AI995" t="s">
        <v>124</v>
      </c>
      <c r="AJ995">
        <f>IF(fun[[#This Row],[ExterCond]]="Ex",5,IF(fun[[#This Row],[ExterCond]]="Gd",4,IF(fun[[#This Row],[ExterCond]]="TA",3,IF(fun[[#This Row],[ExterCond]]="Fa",2,1))))</f>
        <v>3</v>
      </c>
      <c r="AK995" t="s">
        <v>125</v>
      </c>
      <c r="AL995" t="s">
        <v>123</v>
      </c>
      <c r="AM995">
        <f>IF(fun[[#This Row],[BsmtQual]]="Ex",5,IF(fun[[#This Row],[BsmtQual]]="Gd",4,IF(fun[[#This Row],[BsmtQual]]="TA",3,IF(fun[[#This Row],[BsmtQual]]="Fa",2,IF(fun[[#This Row],[BsmtQual]]="Po",1,0)))))</f>
        <v>4</v>
      </c>
      <c r="AN995" t="s">
        <v>124</v>
      </c>
      <c r="AO995">
        <f>IF(fun[[#This Row],[BsmtCond]]="Ex",5,IF(fun[[#This Row],[BsmtCond]]="Gd",4,IF(fun[[#This Row],[BsmtCond]]="TA",3,IF(fun[[#This Row],[BsmtCond]]="Fa",2,IF(fun[[#This Row],[BsmtCond]]="Po",1,0)))))</f>
        <v>3</v>
      </c>
      <c r="AP995" t="s">
        <v>126</v>
      </c>
      <c r="AQ995">
        <f>IF(fun[[#This Row],[BsmtExposure]]="Gd",3,IF(fun[[#This Row],[BsmtExposure]]="Av",2,IF(fun[[#This Row],[BsmtExposure]]="Mn",1,0)))</f>
        <v>0</v>
      </c>
      <c r="AR995" t="s">
        <v>128</v>
      </c>
      <c r="AS995">
        <v>0</v>
      </c>
      <c r="AT995" t="s">
        <v>128</v>
      </c>
      <c r="AU995">
        <v>0</v>
      </c>
      <c r="AV995">
        <v>750</v>
      </c>
      <c r="AW995">
        <v>750</v>
      </c>
      <c r="AX995" t="s">
        <v>129</v>
      </c>
      <c r="AY995" t="s">
        <v>130</v>
      </c>
      <c r="AZ995">
        <f>IF(fun[[#This Row],[HeatingQC]]="Ex",5,IF(fun[[#This Row],[HeatingQC]]="Gd",4,IF(fun[[#This Row],[HeatingQC]]="TA",3,IF(fun[[#This Row],[HeatingQC]]="Fa",2,IF(fun[[#This Row],[HeatingQC]]="Po",1,0)))))</f>
        <v>5</v>
      </c>
      <c r="BA995" t="s">
        <v>131</v>
      </c>
      <c r="BB995" t="s">
        <v>132</v>
      </c>
      <c r="BC995">
        <v>750</v>
      </c>
      <c r="BD995">
        <v>750</v>
      </c>
      <c r="BE995">
        <v>0</v>
      </c>
      <c r="BF995">
        <v>1500</v>
      </c>
      <c r="BG995">
        <f>LOG(fun[[#This Row],[GrLivArea]])</f>
        <v>3.1760912590556813</v>
      </c>
      <c r="BH995">
        <v>0</v>
      </c>
      <c r="BI995">
        <v>0</v>
      </c>
      <c r="BJ995">
        <f>fun[[#This Row],[BsmtFullBath]]+(0.5*fun[[#This Row],[BsmtHalfBath]])</f>
        <v>0</v>
      </c>
      <c r="BK995">
        <v>2</v>
      </c>
      <c r="BL995">
        <v>1</v>
      </c>
      <c r="BM995">
        <f>fun[[#This Row],[HalfBath]]+fun[[#This Row],[TOTBaseBath]]+fun[[#This Row],[FullBath]]</f>
        <v>3</v>
      </c>
      <c r="BN995">
        <v>3</v>
      </c>
      <c r="BO995">
        <v>1</v>
      </c>
      <c r="BP995" t="s">
        <v>123</v>
      </c>
      <c r="BQ995">
        <f>IF(fun[[#This Row],[KitchenQual]]="Ex",5,IF(fun[[#This Row],[KitchenQual]]="Gd",4,IF(fun[[#This Row],[KitchenQual]]="TA",3,IF(fun[[#This Row],[KitchenQual]]="Fa",2,0))))</f>
        <v>4</v>
      </c>
      <c r="BR995">
        <v>6</v>
      </c>
      <c r="BS995" t="s">
        <v>133</v>
      </c>
      <c r="BT995">
        <v>0</v>
      </c>
      <c r="BU995" t="s">
        <v>109</v>
      </c>
      <c r="BV995">
        <f>IF(fun[[#This Row],[FireplaceQu]]="Ex",5,IF(fun[[#This Row],[FireplaceQu]]="Gd",4,IF(fun[[#This Row],[FireplaceQu]]="TA",3,IF(fun[[#This Row],[FireplaceQu]]="Fa",2,0))))</f>
        <v>0</v>
      </c>
      <c r="BW995" t="s">
        <v>134</v>
      </c>
      <c r="BX995">
        <v>2005</v>
      </c>
      <c r="BY995" t="s">
        <v>135</v>
      </c>
      <c r="BZ995">
        <v>2</v>
      </c>
      <c r="CA995">
        <v>564</v>
      </c>
      <c r="CB995" t="s">
        <v>124</v>
      </c>
      <c r="CC995">
        <f>IF(fun[[#This Row],[GarageQual]]="Ex",5,IF(fun[[#This Row],[GarageQual]]="Gd",4,IF(fun[[#This Row],[GarageQual]]="TA",3,IF(fun[[#This Row],[GarageQual]]="Fa",2,IF(fun[[#This Row],[GarageQual]]="Po",1,0)))))</f>
        <v>3</v>
      </c>
      <c r="CD995" t="s">
        <v>124</v>
      </c>
      <c r="CE995">
        <f>IF(fun[[#This Row],[GarageCond]]="Ex",5,IF(fun[[#This Row],[GarageCond]]="Gd",4,IF(fun[[#This Row],[GarageCond]]="TA",3,IF(fun[[#This Row],[GarageCond]]="Fa",2,IF(fun[[#This Row],[GarageCond]]="Po",1,0)))))</f>
        <v>3</v>
      </c>
      <c r="CF995" t="s">
        <v>131</v>
      </c>
      <c r="CG995">
        <v>0</v>
      </c>
      <c r="CH995">
        <v>35</v>
      </c>
      <c r="CI995">
        <v>0</v>
      </c>
      <c r="CJ995">
        <v>0</v>
      </c>
      <c r="CK995">
        <v>0</v>
      </c>
      <c r="CL995">
        <f>(0.5*fun[[#This Row],[WoodDeckSF]])+fun[[#This Row],[OpenPorchSF]]+(2*fun[[#This Row],[EnclosedPorch]])+(1.5*fun[[#This Row],[3SsnPorch]])+fun[[#This Row],[ScreenPorch]]</f>
        <v>35</v>
      </c>
      <c r="CM995">
        <v>0</v>
      </c>
      <c r="CN995" t="s">
        <v>109</v>
      </c>
      <c r="CO995">
        <f>IF(fun[[#This Row],[PoolQC]]="Ex",5,IF(fun[[#This Row],[PoolQC]]="Gd",4,IF(fun[[#This Row],[PoolQC]]="TA",3,IF(fun[[#This Row],[PoolQC]]="Fa",2,IF(fun[[#This Row],[PoolQC]]="Po",1,0)))))</f>
        <v>0</v>
      </c>
      <c r="CP995" t="s">
        <v>109</v>
      </c>
      <c r="CQ995" t="s">
        <v>109</v>
      </c>
      <c r="CR995">
        <v>0</v>
      </c>
      <c r="CS995">
        <v>8</v>
      </c>
      <c r="CT995">
        <v>2006</v>
      </c>
      <c r="CU995" t="s">
        <v>184</v>
      </c>
      <c r="CV995" t="s">
        <v>185</v>
      </c>
      <c r="CW995">
        <f>COUNTIF(fun[[#This Row],[Id]:[SaleCondition]],0)</f>
        <v>20</v>
      </c>
      <c r="CX995">
        <f>COUNTIF(fun[[#This Row],[Id]:[SaleCondition]],"NA")</f>
        <v>5</v>
      </c>
      <c r="CY99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995">
        <f>fun[NUM_ExCond]+fun[NUM_BsmtCond]+fun[NUM_GarCond]</f>
        <v>9</v>
      </c>
      <c r="DA9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9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995">
        <v>173900</v>
      </c>
    </row>
    <row r="996" spans="1:107" x14ac:dyDescent="0.25">
      <c r="A996">
        <v>995</v>
      </c>
      <c r="B996">
        <v>20</v>
      </c>
      <c r="C996" t="s">
        <v>107</v>
      </c>
      <c r="D996">
        <f>IF(fun[[#This Row],[MSZoning]]="RL",1,0)</f>
        <v>1</v>
      </c>
      <c r="E996">
        <f>IF(fun[[#This Row],[rl]]="RM",1,0)</f>
        <v>0</v>
      </c>
      <c r="F996">
        <f>IF(fun[[#This Row],[rm]]="RH",1,0)</f>
        <v>0</v>
      </c>
      <c r="G996">
        <f>IF(fun[[#This Row],[rh]]="C (all)",1,0)</f>
        <v>0</v>
      </c>
      <c r="H996">
        <v>96</v>
      </c>
      <c r="I996">
        <f>IF(fun[[#This Row],[LotFrontage]]="NA",0,fun[[#This Row],[LotFrontage]])</f>
        <v>96</v>
      </c>
      <c r="J996">
        <v>12456</v>
      </c>
      <c r="K996" t="s">
        <v>108</v>
      </c>
      <c r="L996" t="s">
        <v>109</v>
      </c>
      <c r="M996" t="s">
        <v>110</v>
      </c>
      <c r="N996" t="s">
        <v>111</v>
      </c>
      <c r="O996" t="s">
        <v>112</v>
      </c>
      <c r="P996" t="s">
        <v>138</v>
      </c>
      <c r="Q996" t="s">
        <v>114</v>
      </c>
      <c r="R996" t="s">
        <v>180</v>
      </c>
      <c r="S996" t="s">
        <v>116</v>
      </c>
      <c r="T996" t="s">
        <v>116</v>
      </c>
      <c r="U996" t="s">
        <v>117</v>
      </c>
      <c r="V996" t="s">
        <v>141</v>
      </c>
      <c r="W996">
        <v>10</v>
      </c>
      <c r="X996">
        <v>5</v>
      </c>
      <c r="Y996">
        <v>2006</v>
      </c>
      <c r="Z996">
        <v>2007</v>
      </c>
      <c r="AA996" t="s">
        <v>178</v>
      </c>
      <c r="AB996" t="s">
        <v>120</v>
      </c>
      <c r="AC996" t="s">
        <v>206</v>
      </c>
      <c r="AD996" t="s">
        <v>207</v>
      </c>
      <c r="AE996" t="s">
        <v>163</v>
      </c>
      <c r="AF996">
        <v>230</v>
      </c>
      <c r="AG996" t="s">
        <v>130</v>
      </c>
      <c r="AH996">
        <f>IF(fun[[#This Row],[ExterQual]]="Ex",5,IF(fun[[#This Row],[ExterQual]]="Gd",4,IF(fun[[#This Row],[ExterQual]]="TA",3,IF(fun[[#This Row],[ExterQual]]="Fa",2,1))))</f>
        <v>5</v>
      </c>
      <c r="AI996" t="s">
        <v>124</v>
      </c>
      <c r="AJ996">
        <f>IF(fun[[#This Row],[ExterCond]]="Ex",5,IF(fun[[#This Row],[ExterCond]]="Gd",4,IF(fun[[#This Row],[ExterCond]]="TA",3,IF(fun[[#This Row],[ExterCond]]="Fa",2,1))))</f>
        <v>3</v>
      </c>
      <c r="AK996" t="s">
        <v>125</v>
      </c>
      <c r="AL996" t="s">
        <v>130</v>
      </c>
      <c r="AM996">
        <f>IF(fun[[#This Row],[BsmtQual]]="Ex",5,IF(fun[[#This Row],[BsmtQual]]="Gd",4,IF(fun[[#This Row],[BsmtQual]]="TA",3,IF(fun[[#This Row],[BsmtQual]]="Fa",2,IF(fun[[#This Row],[BsmtQual]]="Po",1,0)))))</f>
        <v>5</v>
      </c>
      <c r="AN996" t="s">
        <v>124</v>
      </c>
      <c r="AO996">
        <f>IF(fun[[#This Row],[BsmtCond]]="Ex",5,IF(fun[[#This Row],[BsmtCond]]="Gd",4,IF(fun[[#This Row],[BsmtCond]]="TA",3,IF(fun[[#This Row],[BsmtCond]]="Fa",2,IF(fun[[#This Row],[BsmtCond]]="Po",1,0)))))</f>
        <v>3</v>
      </c>
      <c r="AP996" t="s">
        <v>123</v>
      </c>
      <c r="AQ996">
        <f>IF(fun[[#This Row],[BsmtExposure]]="Gd",3,IF(fun[[#This Row],[BsmtExposure]]="Av",2,IF(fun[[#This Row],[BsmtExposure]]="Mn",1,0)))</f>
        <v>3</v>
      </c>
      <c r="AR996" t="s">
        <v>127</v>
      </c>
      <c r="AS996">
        <v>1172</v>
      </c>
      <c r="AT996" t="s">
        <v>128</v>
      </c>
      <c r="AU996">
        <v>0</v>
      </c>
      <c r="AV996">
        <v>528</v>
      </c>
      <c r="AW996">
        <v>1700</v>
      </c>
      <c r="AX996" t="s">
        <v>129</v>
      </c>
      <c r="AY996" t="s">
        <v>130</v>
      </c>
      <c r="AZ996">
        <f>IF(fun[[#This Row],[HeatingQC]]="Ex",5,IF(fun[[#This Row],[HeatingQC]]="Gd",4,IF(fun[[#This Row],[HeatingQC]]="TA",3,IF(fun[[#This Row],[HeatingQC]]="Fa",2,IF(fun[[#This Row],[HeatingQC]]="Po",1,0)))))</f>
        <v>5</v>
      </c>
      <c r="BA996" t="s">
        <v>131</v>
      </c>
      <c r="BB996" t="s">
        <v>132</v>
      </c>
      <c r="BC996">
        <v>1718</v>
      </c>
      <c r="BD996">
        <v>0</v>
      </c>
      <c r="BE996">
        <v>0</v>
      </c>
      <c r="BF996">
        <v>1718</v>
      </c>
      <c r="BG996">
        <f>LOG(fun[[#This Row],[GrLivArea]])</f>
        <v>3.2350231594952237</v>
      </c>
      <c r="BH996">
        <v>1</v>
      </c>
      <c r="BI996">
        <v>0</v>
      </c>
      <c r="BJ996">
        <f>fun[[#This Row],[BsmtFullBath]]+(0.5*fun[[#This Row],[BsmtHalfBath]])</f>
        <v>1</v>
      </c>
      <c r="BK996">
        <v>2</v>
      </c>
      <c r="BL996">
        <v>0</v>
      </c>
      <c r="BM996">
        <f>fun[[#This Row],[HalfBath]]+fun[[#This Row],[TOTBaseBath]]+fun[[#This Row],[FullBath]]</f>
        <v>3</v>
      </c>
      <c r="BN996">
        <v>3</v>
      </c>
      <c r="BO996">
        <v>1</v>
      </c>
      <c r="BP996" t="s">
        <v>130</v>
      </c>
      <c r="BQ996">
        <f>IF(fun[[#This Row],[KitchenQual]]="Ex",5,IF(fun[[#This Row],[KitchenQual]]="Gd",4,IF(fun[[#This Row],[KitchenQual]]="TA",3,IF(fun[[#This Row],[KitchenQual]]="Fa",2,0))))</f>
        <v>5</v>
      </c>
      <c r="BR996">
        <v>7</v>
      </c>
      <c r="BS996" t="s">
        <v>133</v>
      </c>
      <c r="BT996">
        <v>1</v>
      </c>
      <c r="BU996" t="s">
        <v>123</v>
      </c>
      <c r="BV996">
        <f>IF(fun[[#This Row],[FireplaceQu]]="Ex",5,IF(fun[[#This Row],[FireplaceQu]]="Gd",4,IF(fun[[#This Row],[FireplaceQu]]="TA",3,IF(fun[[#This Row],[FireplaceQu]]="Fa",2,0))))</f>
        <v>4</v>
      </c>
      <c r="BW996" t="s">
        <v>134</v>
      </c>
      <c r="BX996">
        <v>2008</v>
      </c>
      <c r="BY996" t="s">
        <v>183</v>
      </c>
      <c r="BZ996">
        <v>3</v>
      </c>
      <c r="CA996">
        <v>786</v>
      </c>
      <c r="CB996" t="s">
        <v>124</v>
      </c>
      <c r="CC996">
        <f>IF(fun[[#This Row],[GarageQual]]="Ex",5,IF(fun[[#This Row],[GarageQual]]="Gd",4,IF(fun[[#This Row],[GarageQual]]="TA",3,IF(fun[[#This Row],[GarageQual]]="Fa",2,IF(fun[[#This Row],[GarageQual]]="Po",1,0)))))</f>
        <v>3</v>
      </c>
      <c r="CD996" t="s">
        <v>124</v>
      </c>
      <c r="CE996">
        <f>IF(fun[[#This Row],[GarageCond]]="Ex",5,IF(fun[[#This Row],[GarageCond]]="Gd",4,IF(fun[[#This Row],[GarageCond]]="TA",3,IF(fun[[#This Row],[GarageCond]]="Fa",2,IF(fun[[#This Row],[GarageCond]]="Po",1,0)))))</f>
        <v>3</v>
      </c>
      <c r="CF996" t="s">
        <v>131</v>
      </c>
      <c r="CG996">
        <v>216</v>
      </c>
      <c r="CH996">
        <v>48</v>
      </c>
      <c r="CI996">
        <v>0</v>
      </c>
      <c r="CJ996">
        <v>0</v>
      </c>
      <c r="CK996">
        <v>0</v>
      </c>
      <c r="CL996">
        <f>(0.5*fun[[#This Row],[WoodDeckSF]])+fun[[#This Row],[OpenPorchSF]]+(2*fun[[#This Row],[EnclosedPorch]])+(1.5*fun[[#This Row],[3SsnPorch]])+fun[[#This Row],[ScreenPorch]]</f>
        <v>156</v>
      </c>
      <c r="CM996">
        <v>0</v>
      </c>
      <c r="CN996" t="s">
        <v>109</v>
      </c>
      <c r="CO996">
        <f>IF(fun[[#This Row],[PoolQC]]="Ex",5,IF(fun[[#This Row],[PoolQC]]="Gd",4,IF(fun[[#This Row],[PoolQC]]="TA",3,IF(fun[[#This Row],[PoolQC]]="Fa",2,IF(fun[[#This Row],[PoolQC]]="Po",1,0)))))</f>
        <v>0</v>
      </c>
      <c r="CP996" t="s">
        <v>109</v>
      </c>
      <c r="CQ996" t="s">
        <v>109</v>
      </c>
      <c r="CR996">
        <v>0</v>
      </c>
      <c r="CS996">
        <v>7</v>
      </c>
      <c r="CT996">
        <v>2009</v>
      </c>
      <c r="CU996" t="s">
        <v>136</v>
      </c>
      <c r="CV996" t="s">
        <v>137</v>
      </c>
      <c r="CW996">
        <f>COUNTIF(fun[[#This Row],[Id]:[SaleCondition]],0)</f>
        <v>14</v>
      </c>
      <c r="CX996">
        <f>COUNTIF(fun[[#This Row],[Id]:[SaleCondition]],"NA")</f>
        <v>4</v>
      </c>
      <c r="CY996">
        <f>fun[[#This Row],[OverallQual]]+fun[[#This Row],[NUM_ExQual]]+fun[[#This Row],[NUM_BsmtQual]]+fun[[#This Row],[NUM_Heat]]+fun[[#This Row],[NUM_KitchQual]]+fun[[#This Row],[NUM_GarQual]]+fun[[#This Row],[NUM_Pool]]+fun[NUM_Fire]</f>
        <v>37</v>
      </c>
      <c r="CZ996">
        <f>fun[NUM_ExCond]+fun[NUM_BsmtCond]+fun[NUM_GarCond]</f>
        <v>9</v>
      </c>
      <c r="DA9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136</v>
      </c>
      <c r="DB9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93.25</v>
      </c>
      <c r="DC996">
        <v>337500</v>
      </c>
    </row>
    <row r="997" spans="1:107" x14ac:dyDescent="0.25">
      <c r="A997">
        <v>996</v>
      </c>
      <c r="B997">
        <v>50</v>
      </c>
      <c r="C997" t="s">
        <v>107</v>
      </c>
      <c r="D997">
        <f>IF(fun[[#This Row],[MSZoning]]="RL",1,0)</f>
        <v>1</v>
      </c>
      <c r="E997">
        <f>IF(fun[[#This Row],[rl]]="RM",1,0)</f>
        <v>0</v>
      </c>
      <c r="F997">
        <f>IF(fun[[#This Row],[rm]]="RH",1,0)</f>
        <v>0</v>
      </c>
      <c r="G997">
        <f>IF(fun[[#This Row],[rh]]="C (all)",1,0)</f>
        <v>0</v>
      </c>
      <c r="H997">
        <v>51</v>
      </c>
      <c r="I997">
        <f>IF(fun[[#This Row],[LotFrontage]]="NA",0,fun[[#This Row],[LotFrontage]])</f>
        <v>51</v>
      </c>
      <c r="J997">
        <v>4712</v>
      </c>
      <c r="K997" t="s">
        <v>108</v>
      </c>
      <c r="L997" t="s">
        <v>109</v>
      </c>
      <c r="M997" t="s">
        <v>146</v>
      </c>
      <c r="N997" t="s">
        <v>111</v>
      </c>
      <c r="O997" t="s">
        <v>112</v>
      </c>
      <c r="P997" t="s">
        <v>113</v>
      </c>
      <c r="Q997" t="s">
        <v>220</v>
      </c>
      <c r="R997" t="s">
        <v>174</v>
      </c>
      <c r="S997" t="s">
        <v>140</v>
      </c>
      <c r="T997" t="s">
        <v>116</v>
      </c>
      <c r="U997" t="s">
        <v>117</v>
      </c>
      <c r="V997" t="s">
        <v>158</v>
      </c>
      <c r="W997">
        <v>4</v>
      </c>
      <c r="X997">
        <v>7</v>
      </c>
      <c r="Y997">
        <v>1946</v>
      </c>
      <c r="Z997">
        <v>1950</v>
      </c>
      <c r="AA997" t="s">
        <v>119</v>
      </c>
      <c r="AB997" t="s">
        <v>120</v>
      </c>
      <c r="AC997" t="s">
        <v>142</v>
      </c>
      <c r="AD997" t="s">
        <v>142</v>
      </c>
      <c r="AE997" t="s">
        <v>143</v>
      </c>
      <c r="AF997">
        <v>0</v>
      </c>
      <c r="AG997" t="s">
        <v>124</v>
      </c>
      <c r="AH997">
        <f>IF(fun[[#This Row],[ExterQual]]="Ex",5,IF(fun[[#This Row],[ExterQual]]="Gd",4,IF(fun[[#This Row],[ExterQual]]="TA",3,IF(fun[[#This Row],[ExterQual]]="Fa",2,1))))</f>
        <v>3</v>
      </c>
      <c r="AI997" t="s">
        <v>124</v>
      </c>
      <c r="AJ997">
        <f>IF(fun[[#This Row],[ExterCond]]="Ex",5,IF(fun[[#This Row],[ExterCond]]="Gd",4,IF(fun[[#This Row],[ExterCond]]="TA",3,IF(fun[[#This Row],[ExterCond]]="Fa",2,1))))</f>
        <v>3</v>
      </c>
      <c r="AK997" t="s">
        <v>144</v>
      </c>
      <c r="AL997" t="s">
        <v>124</v>
      </c>
      <c r="AM997">
        <f>IF(fun[[#This Row],[BsmtQual]]="Ex",5,IF(fun[[#This Row],[BsmtQual]]="Gd",4,IF(fun[[#This Row],[BsmtQual]]="TA",3,IF(fun[[#This Row],[BsmtQual]]="Fa",2,IF(fun[[#This Row],[BsmtQual]]="Po",1,0)))))</f>
        <v>3</v>
      </c>
      <c r="AN997" t="s">
        <v>124</v>
      </c>
      <c r="AO997">
        <f>IF(fun[[#This Row],[BsmtCond]]="Ex",5,IF(fun[[#This Row],[BsmtCond]]="Gd",4,IF(fun[[#This Row],[BsmtCond]]="TA",3,IF(fun[[#This Row],[BsmtCond]]="Fa",2,IF(fun[[#This Row],[BsmtCond]]="Po",1,0)))))</f>
        <v>3</v>
      </c>
      <c r="AP997" t="s">
        <v>126</v>
      </c>
      <c r="AQ997">
        <f>IF(fun[[#This Row],[BsmtExposure]]="Gd",3,IF(fun[[#This Row],[BsmtExposure]]="Av",2,IF(fun[[#This Row],[BsmtExposure]]="Mn",1,0)))</f>
        <v>0</v>
      </c>
      <c r="AR997" t="s">
        <v>145</v>
      </c>
      <c r="AS997">
        <v>384</v>
      </c>
      <c r="AT997" t="s">
        <v>128</v>
      </c>
      <c r="AU997">
        <v>0</v>
      </c>
      <c r="AV997">
        <v>363</v>
      </c>
      <c r="AW997">
        <v>747</v>
      </c>
      <c r="AX997" t="s">
        <v>129</v>
      </c>
      <c r="AY997" t="s">
        <v>124</v>
      </c>
      <c r="AZ997">
        <f>IF(fun[[#This Row],[HeatingQC]]="Ex",5,IF(fun[[#This Row],[HeatingQC]]="Gd",4,IF(fun[[#This Row],[HeatingQC]]="TA",3,IF(fun[[#This Row],[HeatingQC]]="Fa",2,IF(fun[[#This Row],[HeatingQC]]="Po",1,0)))))</f>
        <v>3</v>
      </c>
      <c r="BA997" t="s">
        <v>131</v>
      </c>
      <c r="BB997" t="s">
        <v>132</v>
      </c>
      <c r="BC997">
        <v>774</v>
      </c>
      <c r="BD997">
        <v>456</v>
      </c>
      <c r="BE997">
        <v>0</v>
      </c>
      <c r="BF997">
        <v>1230</v>
      </c>
      <c r="BG997">
        <f>LOG(fun[[#This Row],[GrLivArea]])</f>
        <v>3.0899051114393981</v>
      </c>
      <c r="BH997">
        <v>1</v>
      </c>
      <c r="BI997">
        <v>0</v>
      </c>
      <c r="BJ997">
        <f>fun[[#This Row],[BsmtFullBath]]+(0.5*fun[[#This Row],[BsmtHalfBath]])</f>
        <v>1</v>
      </c>
      <c r="BK997">
        <v>1</v>
      </c>
      <c r="BL997">
        <v>1</v>
      </c>
      <c r="BM997">
        <f>fun[[#This Row],[HalfBath]]+fun[[#This Row],[TOTBaseBath]]+fun[[#This Row],[FullBath]]</f>
        <v>3</v>
      </c>
      <c r="BN997">
        <v>3</v>
      </c>
      <c r="BO997">
        <v>1</v>
      </c>
      <c r="BP997" t="s">
        <v>124</v>
      </c>
      <c r="BQ997">
        <f>IF(fun[[#This Row],[KitchenQual]]="Ex",5,IF(fun[[#This Row],[KitchenQual]]="Gd",4,IF(fun[[#This Row],[KitchenQual]]="TA",3,IF(fun[[#This Row],[KitchenQual]]="Fa",2,0))))</f>
        <v>3</v>
      </c>
      <c r="BR997">
        <v>5</v>
      </c>
      <c r="BS997" t="s">
        <v>133</v>
      </c>
      <c r="BT997">
        <v>0</v>
      </c>
      <c r="BU997" t="s">
        <v>109</v>
      </c>
      <c r="BV997">
        <f>IF(fun[[#This Row],[FireplaceQu]]="Ex",5,IF(fun[[#This Row],[FireplaceQu]]="Gd",4,IF(fun[[#This Row],[FireplaceQu]]="TA",3,IF(fun[[#This Row],[FireplaceQu]]="Fa",2,0))))</f>
        <v>0</v>
      </c>
      <c r="BW997" t="s">
        <v>153</v>
      </c>
      <c r="BX997">
        <v>1946</v>
      </c>
      <c r="BY997" t="s">
        <v>128</v>
      </c>
      <c r="BZ997">
        <v>1</v>
      </c>
      <c r="CA997">
        <v>305</v>
      </c>
      <c r="CB997" t="s">
        <v>124</v>
      </c>
      <c r="CC997">
        <f>IF(fun[[#This Row],[GarageQual]]="Ex",5,IF(fun[[#This Row],[GarageQual]]="Gd",4,IF(fun[[#This Row],[GarageQual]]="TA",3,IF(fun[[#This Row],[GarageQual]]="Fa",2,IF(fun[[#This Row],[GarageQual]]="Po",1,0)))))</f>
        <v>3</v>
      </c>
      <c r="CD997" t="s">
        <v>124</v>
      </c>
      <c r="CE997">
        <f>IF(fun[[#This Row],[GarageCond]]="Ex",5,IF(fun[[#This Row],[GarageCond]]="Gd",4,IF(fun[[#This Row],[GarageCond]]="TA",3,IF(fun[[#This Row],[GarageCond]]="Fa",2,IF(fun[[#This Row],[GarageCond]]="Po",1,0)))))</f>
        <v>3</v>
      </c>
      <c r="CF997" t="s">
        <v>131</v>
      </c>
      <c r="CG997">
        <v>0</v>
      </c>
      <c r="CH997">
        <v>57</v>
      </c>
      <c r="CI997">
        <v>0</v>
      </c>
      <c r="CJ997">
        <v>0</v>
      </c>
      <c r="CK997">
        <v>63</v>
      </c>
      <c r="CL997">
        <f>(0.5*fun[[#This Row],[WoodDeckSF]])+fun[[#This Row],[OpenPorchSF]]+(2*fun[[#This Row],[EnclosedPorch]])+(1.5*fun[[#This Row],[3SsnPorch]])+fun[[#This Row],[ScreenPorch]]</f>
        <v>120</v>
      </c>
      <c r="CM997">
        <v>0</v>
      </c>
      <c r="CN997" t="s">
        <v>109</v>
      </c>
      <c r="CO997">
        <f>IF(fun[[#This Row],[PoolQC]]="Ex",5,IF(fun[[#This Row],[PoolQC]]="Gd",4,IF(fun[[#This Row],[PoolQC]]="TA",3,IF(fun[[#This Row],[PoolQC]]="Fa",2,IF(fun[[#This Row],[PoolQC]]="Po",1,0)))))</f>
        <v>0</v>
      </c>
      <c r="CP997" t="s">
        <v>160</v>
      </c>
      <c r="CQ997" t="s">
        <v>109</v>
      </c>
      <c r="CR997">
        <v>0</v>
      </c>
      <c r="CS997">
        <v>8</v>
      </c>
      <c r="CT997">
        <v>2006</v>
      </c>
      <c r="CU997" t="s">
        <v>136</v>
      </c>
      <c r="CV997" t="s">
        <v>154</v>
      </c>
      <c r="CW997">
        <f>COUNTIF(fun[[#This Row],[Id]:[SaleCondition]],0)</f>
        <v>16</v>
      </c>
      <c r="CX997">
        <f>COUNTIF(fun[[#This Row],[Id]:[SaleCondition]],"NA")</f>
        <v>4</v>
      </c>
      <c r="CY997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997">
        <f>fun[NUM_ExCond]+fun[NUM_BsmtCond]+fun[NUM_GarCond]</f>
        <v>9</v>
      </c>
      <c r="DA9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9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49.75</v>
      </c>
      <c r="DC997">
        <v>121600</v>
      </c>
    </row>
    <row r="998" spans="1:107" x14ac:dyDescent="0.25">
      <c r="A998">
        <v>997</v>
      </c>
      <c r="B998">
        <v>20</v>
      </c>
      <c r="C998" t="s">
        <v>107</v>
      </c>
      <c r="D998">
        <f>IF(fun[[#This Row],[MSZoning]]="RL",1,0)</f>
        <v>1</v>
      </c>
      <c r="E998">
        <f>IF(fun[[#This Row],[rl]]="RM",1,0)</f>
        <v>0</v>
      </c>
      <c r="F998">
        <f>IF(fun[[#This Row],[rm]]="RH",1,0)</f>
        <v>0</v>
      </c>
      <c r="G998">
        <f>IF(fun[[#This Row],[rh]]="C (all)",1,0)</f>
        <v>0</v>
      </c>
      <c r="H998" t="s">
        <v>109</v>
      </c>
      <c r="I998">
        <f>IF(fun[[#This Row],[LotFrontage]]="NA",0,fun[[#This Row],[LotFrontage]])</f>
        <v>0</v>
      </c>
      <c r="J998">
        <v>10659</v>
      </c>
      <c r="K998" t="s">
        <v>108</v>
      </c>
      <c r="L998" t="s">
        <v>109</v>
      </c>
      <c r="M998" t="s">
        <v>146</v>
      </c>
      <c r="N998" t="s">
        <v>111</v>
      </c>
      <c r="O998" t="s">
        <v>112</v>
      </c>
      <c r="P998" t="s">
        <v>113</v>
      </c>
      <c r="Q998" t="s">
        <v>114</v>
      </c>
      <c r="R998" t="s">
        <v>188</v>
      </c>
      <c r="S998" t="s">
        <v>116</v>
      </c>
      <c r="T998" t="s">
        <v>116</v>
      </c>
      <c r="U998" t="s">
        <v>117</v>
      </c>
      <c r="V998" t="s">
        <v>141</v>
      </c>
      <c r="W998">
        <v>5</v>
      </c>
      <c r="X998">
        <v>6</v>
      </c>
      <c r="Y998">
        <v>1961</v>
      </c>
      <c r="Z998">
        <v>1961</v>
      </c>
      <c r="AA998" t="s">
        <v>178</v>
      </c>
      <c r="AB998" t="s">
        <v>120</v>
      </c>
      <c r="AC998" t="s">
        <v>150</v>
      </c>
      <c r="AD998" t="s">
        <v>150</v>
      </c>
      <c r="AE998" t="s">
        <v>143</v>
      </c>
      <c r="AF998">
        <v>0</v>
      </c>
      <c r="AG998" t="s">
        <v>124</v>
      </c>
      <c r="AH998">
        <f>IF(fun[[#This Row],[ExterQual]]="Ex",5,IF(fun[[#This Row],[ExterQual]]="Gd",4,IF(fun[[#This Row],[ExterQual]]="TA",3,IF(fun[[#This Row],[ExterQual]]="Fa",2,1))))</f>
        <v>3</v>
      </c>
      <c r="AI998" t="s">
        <v>124</v>
      </c>
      <c r="AJ998">
        <f>IF(fun[[#This Row],[ExterCond]]="Ex",5,IF(fun[[#This Row],[ExterCond]]="Gd",4,IF(fun[[#This Row],[ExterCond]]="TA",3,IF(fun[[#This Row],[ExterCond]]="Fa",2,1))))</f>
        <v>3</v>
      </c>
      <c r="AK998" t="s">
        <v>144</v>
      </c>
      <c r="AL998" t="s">
        <v>124</v>
      </c>
      <c r="AM998">
        <f>IF(fun[[#This Row],[BsmtQual]]="Ex",5,IF(fun[[#This Row],[BsmtQual]]="Gd",4,IF(fun[[#This Row],[BsmtQual]]="TA",3,IF(fun[[#This Row],[BsmtQual]]="Fa",2,IF(fun[[#This Row],[BsmtQual]]="Po",1,0)))))</f>
        <v>3</v>
      </c>
      <c r="AN998" t="s">
        <v>124</v>
      </c>
      <c r="AO998">
        <f>IF(fun[[#This Row],[BsmtCond]]="Ex",5,IF(fun[[#This Row],[BsmtCond]]="Gd",4,IF(fun[[#This Row],[BsmtCond]]="TA",3,IF(fun[[#This Row],[BsmtCond]]="Fa",2,IF(fun[[#This Row],[BsmtCond]]="Po",1,0)))))</f>
        <v>3</v>
      </c>
      <c r="AP998" t="s">
        <v>126</v>
      </c>
      <c r="AQ998">
        <f>IF(fun[[#This Row],[BsmtExposure]]="Gd",3,IF(fun[[#This Row],[BsmtExposure]]="Av",2,IF(fun[[#This Row],[BsmtExposure]]="Mn",1,0)))</f>
        <v>0</v>
      </c>
      <c r="AR998" t="s">
        <v>179</v>
      </c>
      <c r="AS998">
        <v>915</v>
      </c>
      <c r="AT998" t="s">
        <v>128</v>
      </c>
      <c r="AU998">
        <v>0</v>
      </c>
      <c r="AV998">
        <v>135</v>
      </c>
      <c r="AW998">
        <v>1050</v>
      </c>
      <c r="AX998" t="s">
        <v>129</v>
      </c>
      <c r="AY998" t="s">
        <v>124</v>
      </c>
      <c r="AZ998">
        <f>IF(fun[[#This Row],[HeatingQC]]="Ex",5,IF(fun[[#This Row],[HeatingQC]]="Gd",4,IF(fun[[#This Row],[HeatingQC]]="TA",3,IF(fun[[#This Row],[HeatingQC]]="Fa",2,IF(fun[[#This Row],[HeatingQC]]="Po",1,0)))))</f>
        <v>3</v>
      </c>
      <c r="BA998" t="s">
        <v>131</v>
      </c>
      <c r="BB998" t="s">
        <v>132</v>
      </c>
      <c r="BC998">
        <v>1050</v>
      </c>
      <c r="BD998">
        <v>0</v>
      </c>
      <c r="BE998">
        <v>0</v>
      </c>
      <c r="BF998">
        <v>1050</v>
      </c>
      <c r="BG998">
        <f>LOG(fun[[#This Row],[GrLivArea]])</f>
        <v>3.0211892990699383</v>
      </c>
      <c r="BH998">
        <v>1</v>
      </c>
      <c r="BI998">
        <v>0</v>
      </c>
      <c r="BJ998">
        <f>fun[[#This Row],[BsmtFullBath]]+(0.5*fun[[#This Row],[BsmtHalfBath]])</f>
        <v>1</v>
      </c>
      <c r="BK998">
        <v>1</v>
      </c>
      <c r="BL998">
        <v>0</v>
      </c>
      <c r="BM998">
        <f>fun[[#This Row],[HalfBath]]+fun[[#This Row],[TOTBaseBath]]+fun[[#This Row],[FullBath]]</f>
        <v>2</v>
      </c>
      <c r="BN998">
        <v>3</v>
      </c>
      <c r="BO998">
        <v>1</v>
      </c>
      <c r="BP998" t="s">
        <v>124</v>
      </c>
      <c r="BQ998">
        <f>IF(fun[[#This Row],[KitchenQual]]="Ex",5,IF(fun[[#This Row],[KitchenQual]]="Gd",4,IF(fun[[#This Row],[KitchenQual]]="TA",3,IF(fun[[#This Row],[KitchenQual]]="Fa",2,0))))</f>
        <v>3</v>
      </c>
      <c r="BR998">
        <v>6</v>
      </c>
      <c r="BS998" t="s">
        <v>133</v>
      </c>
      <c r="BT998">
        <v>0</v>
      </c>
      <c r="BU998" t="s">
        <v>109</v>
      </c>
      <c r="BV998">
        <f>IF(fun[[#This Row],[FireplaceQu]]="Ex",5,IF(fun[[#This Row],[FireplaceQu]]="Gd",4,IF(fun[[#This Row],[FireplaceQu]]="TA",3,IF(fun[[#This Row],[FireplaceQu]]="Fa",2,0))))</f>
        <v>0</v>
      </c>
      <c r="BW998" t="s">
        <v>134</v>
      </c>
      <c r="BX998">
        <v>1961</v>
      </c>
      <c r="BY998" t="s">
        <v>128</v>
      </c>
      <c r="BZ998">
        <v>1</v>
      </c>
      <c r="CA998">
        <v>368</v>
      </c>
      <c r="CB998" t="s">
        <v>124</v>
      </c>
      <c r="CC998">
        <f>IF(fun[[#This Row],[GarageQual]]="Ex",5,IF(fun[[#This Row],[GarageQual]]="Gd",4,IF(fun[[#This Row],[GarageQual]]="TA",3,IF(fun[[#This Row],[GarageQual]]="Fa",2,IF(fun[[#This Row],[GarageQual]]="Po",1,0)))))</f>
        <v>3</v>
      </c>
      <c r="CD998" t="s">
        <v>124</v>
      </c>
      <c r="CE998">
        <f>IF(fun[[#This Row],[GarageCond]]="Ex",5,IF(fun[[#This Row],[GarageCond]]="Gd",4,IF(fun[[#This Row],[GarageCond]]="TA",3,IF(fun[[#This Row],[GarageCond]]="Fa",2,IF(fun[[#This Row],[GarageCond]]="Po",1,0)))))</f>
        <v>3</v>
      </c>
      <c r="CF998" t="s">
        <v>131</v>
      </c>
      <c r="CG998">
        <v>0</v>
      </c>
      <c r="CH998">
        <v>319</v>
      </c>
      <c r="CI998">
        <v>0</v>
      </c>
      <c r="CJ998">
        <v>0</v>
      </c>
      <c r="CK998">
        <v>0</v>
      </c>
      <c r="CL998">
        <f>(0.5*fun[[#This Row],[WoodDeckSF]])+fun[[#This Row],[OpenPorchSF]]+(2*fun[[#This Row],[EnclosedPorch]])+(1.5*fun[[#This Row],[3SsnPorch]])+fun[[#This Row],[ScreenPorch]]</f>
        <v>319</v>
      </c>
      <c r="CM998">
        <v>0</v>
      </c>
      <c r="CN998" t="s">
        <v>109</v>
      </c>
      <c r="CO998">
        <f>IF(fun[[#This Row],[PoolQC]]="Ex",5,IF(fun[[#This Row],[PoolQC]]="Gd",4,IF(fun[[#This Row],[PoolQC]]="TA",3,IF(fun[[#This Row],[PoolQC]]="Fa",2,IF(fun[[#This Row],[PoolQC]]="Po",1,0)))))</f>
        <v>0</v>
      </c>
      <c r="CP998" t="s">
        <v>109</v>
      </c>
      <c r="CQ998" t="s">
        <v>109</v>
      </c>
      <c r="CR998">
        <v>0</v>
      </c>
      <c r="CS998">
        <v>1</v>
      </c>
      <c r="CT998">
        <v>2006</v>
      </c>
      <c r="CU998" t="s">
        <v>199</v>
      </c>
      <c r="CV998" t="s">
        <v>137</v>
      </c>
      <c r="CW998">
        <f>COUNTIF(fun[[#This Row],[Id]:[SaleCondition]],0)</f>
        <v>20</v>
      </c>
      <c r="CX998">
        <f>COUNTIF(fun[[#This Row],[Id]:[SaleCondition]],"NA")</f>
        <v>6</v>
      </c>
      <c r="CY99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998">
        <f>fun[NUM_ExCond]+fun[NUM_BsmtCond]+fun[NUM_GarCond]</f>
        <v>9</v>
      </c>
      <c r="DA9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9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998">
        <v>136500</v>
      </c>
    </row>
    <row r="999" spans="1:107" x14ac:dyDescent="0.25">
      <c r="A999">
        <v>998</v>
      </c>
      <c r="B999">
        <v>20</v>
      </c>
      <c r="C999" t="s">
        <v>107</v>
      </c>
      <c r="D999">
        <f>IF(fun[[#This Row],[MSZoning]]="RL",1,0)</f>
        <v>1</v>
      </c>
      <c r="E999">
        <f>IF(fun[[#This Row],[rl]]="RM",1,0)</f>
        <v>0</v>
      </c>
      <c r="F999">
        <f>IF(fun[[#This Row],[rm]]="RH",1,0)</f>
        <v>0</v>
      </c>
      <c r="G999">
        <f>IF(fun[[#This Row],[rh]]="C (all)",1,0)</f>
        <v>0</v>
      </c>
      <c r="H999" t="s">
        <v>109</v>
      </c>
      <c r="I999">
        <f>IF(fun[[#This Row],[LotFrontage]]="NA",0,fun[[#This Row],[LotFrontage]])</f>
        <v>0</v>
      </c>
      <c r="J999">
        <v>11717</v>
      </c>
      <c r="K999" t="s">
        <v>108</v>
      </c>
      <c r="L999" t="s">
        <v>109</v>
      </c>
      <c r="M999" t="s">
        <v>146</v>
      </c>
      <c r="N999" t="s">
        <v>111</v>
      </c>
      <c r="O999" t="s">
        <v>112</v>
      </c>
      <c r="P999" t="s">
        <v>113</v>
      </c>
      <c r="Q999" t="s">
        <v>114</v>
      </c>
      <c r="R999" t="s">
        <v>164</v>
      </c>
      <c r="S999" t="s">
        <v>230</v>
      </c>
      <c r="T999" t="s">
        <v>116</v>
      </c>
      <c r="U999" t="s">
        <v>117</v>
      </c>
      <c r="V999" t="s">
        <v>141</v>
      </c>
      <c r="W999">
        <v>6</v>
      </c>
      <c r="X999">
        <v>6</v>
      </c>
      <c r="Y999">
        <v>1970</v>
      </c>
      <c r="Z999">
        <v>1970</v>
      </c>
      <c r="AA999" t="s">
        <v>178</v>
      </c>
      <c r="AB999" t="s">
        <v>120</v>
      </c>
      <c r="AC999" t="s">
        <v>166</v>
      </c>
      <c r="AD999" t="s">
        <v>166</v>
      </c>
      <c r="AE999" t="s">
        <v>122</v>
      </c>
      <c r="AF999">
        <v>571</v>
      </c>
      <c r="AG999" t="s">
        <v>124</v>
      </c>
      <c r="AH999">
        <f>IF(fun[[#This Row],[ExterQual]]="Ex",5,IF(fun[[#This Row],[ExterQual]]="Gd",4,IF(fun[[#This Row],[ExterQual]]="TA",3,IF(fun[[#This Row],[ExterQual]]="Fa",2,1))))</f>
        <v>3</v>
      </c>
      <c r="AI999" t="s">
        <v>124</v>
      </c>
      <c r="AJ999">
        <f>IF(fun[[#This Row],[ExterCond]]="Ex",5,IF(fun[[#This Row],[ExterCond]]="Gd",4,IF(fun[[#This Row],[ExterCond]]="TA",3,IF(fun[[#This Row],[ExterCond]]="Fa",2,1))))</f>
        <v>3</v>
      </c>
      <c r="AK999" t="s">
        <v>144</v>
      </c>
      <c r="AL999" t="s">
        <v>124</v>
      </c>
      <c r="AM999">
        <f>IF(fun[[#This Row],[BsmtQual]]="Ex",5,IF(fun[[#This Row],[BsmtQual]]="Gd",4,IF(fun[[#This Row],[BsmtQual]]="TA",3,IF(fun[[#This Row],[BsmtQual]]="Fa",2,IF(fun[[#This Row],[BsmtQual]]="Po",1,0)))))</f>
        <v>3</v>
      </c>
      <c r="AN999" t="s">
        <v>124</v>
      </c>
      <c r="AO999">
        <f>IF(fun[[#This Row],[BsmtCond]]="Ex",5,IF(fun[[#This Row],[BsmtCond]]="Gd",4,IF(fun[[#This Row],[BsmtCond]]="TA",3,IF(fun[[#This Row],[BsmtCond]]="Fa",2,IF(fun[[#This Row],[BsmtCond]]="Po",1,0)))))</f>
        <v>3</v>
      </c>
      <c r="AP999" t="s">
        <v>126</v>
      </c>
      <c r="AQ999">
        <f>IF(fun[[#This Row],[BsmtExposure]]="Gd",3,IF(fun[[#This Row],[BsmtExposure]]="Av",2,IF(fun[[#This Row],[BsmtExposure]]="Mn",1,0)))</f>
        <v>0</v>
      </c>
      <c r="AR999" t="s">
        <v>128</v>
      </c>
      <c r="AS999">
        <v>0</v>
      </c>
      <c r="AT999" t="s">
        <v>128</v>
      </c>
      <c r="AU999">
        <v>0</v>
      </c>
      <c r="AV999">
        <v>1442</v>
      </c>
      <c r="AW999">
        <v>1442</v>
      </c>
      <c r="AX999" t="s">
        <v>129</v>
      </c>
      <c r="AY999" t="s">
        <v>124</v>
      </c>
      <c r="AZ999">
        <f>IF(fun[[#This Row],[HeatingQC]]="Ex",5,IF(fun[[#This Row],[HeatingQC]]="Gd",4,IF(fun[[#This Row],[HeatingQC]]="TA",3,IF(fun[[#This Row],[HeatingQC]]="Fa",2,IF(fun[[#This Row],[HeatingQC]]="Po",1,0)))))</f>
        <v>3</v>
      </c>
      <c r="BA999" t="s">
        <v>131</v>
      </c>
      <c r="BB999" t="s">
        <v>132</v>
      </c>
      <c r="BC999">
        <v>1442</v>
      </c>
      <c r="BD999">
        <v>0</v>
      </c>
      <c r="BE999">
        <v>0</v>
      </c>
      <c r="BF999">
        <v>1442</v>
      </c>
      <c r="BG999">
        <f>LOG(fun[[#This Row],[GrLivArea]])</f>
        <v>3.1589652603834102</v>
      </c>
      <c r="BH999">
        <v>0</v>
      </c>
      <c r="BI999">
        <v>0</v>
      </c>
      <c r="BJ999">
        <f>fun[[#This Row],[BsmtFullBath]]+(0.5*fun[[#This Row],[BsmtHalfBath]])</f>
        <v>0</v>
      </c>
      <c r="BK999">
        <v>2</v>
      </c>
      <c r="BL999">
        <v>0</v>
      </c>
      <c r="BM999">
        <f>fun[[#This Row],[HalfBath]]+fun[[#This Row],[TOTBaseBath]]+fun[[#This Row],[FullBath]]</f>
        <v>2</v>
      </c>
      <c r="BN999">
        <v>2</v>
      </c>
      <c r="BO999">
        <v>1</v>
      </c>
      <c r="BP999" t="s">
        <v>124</v>
      </c>
      <c r="BQ999">
        <f>IF(fun[[#This Row],[KitchenQual]]="Ex",5,IF(fun[[#This Row],[KitchenQual]]="Gd",4,IF(fun[[#This Row],[KitchenQual]]="TA",3,IF(fun[[#This Row],[KitchenQual]]="Fa",2,0))))</f>
        <v>3</v>
      </c>
      <c r="BR999">
        <v>6</v>
      </c>
      <c r="BS999" t="s">
        <v>133</v>
      </c>
      <c r="BT999">
        <v>1</v>
      </c>
      <c r="BU999" t="s">
        <v>124</v>
      </c>
      <c r="BV999">
        <f>IF(fun[[#This Row],[FireplaceQu]]="Ex",5,IF(fun[[#This Row],[FireplaceQu]]="Gd",4,IF(fun[[#This Row],[FireplaceQu]]="TA",3,IF(fun[[#This Row],[FireplaceQu]]="Fa",2,0))))</f>
        <v>3</v>
      </c>
      <c r="BW999" t="s">
        <v>134</v>
      </c>
      <c r="BX999">
        <v>1970</v>
      </c>
      <c r="BY999" t="s">
        <v>135</v>
      </c>
      <c r="BZ999">
        <v>2</v>
      </c>
      <c r="CA999">
        <v>615</v>
      </c>
      <c r="CB999" t="s">
        <v>124</v>
      </c>
      <c r="CC999">
        <f>IF(fun[[#This Row],[GarageQual]]="Ex",5,IF(fun[[#This Row],[GarageQual]]="Gd",4,IF(fun[[#This Row],[GarageQual]]="TA",3,IF(fun[[#This Row],[GarageQual]]="Fa",2,IF(fun[[#This Row],[GarageQual]]="Po",1,0)))))</f>
        <v>3</v>
      </c>
      <c r="CD999" t="s">
        <v>124</v>
      </c>
      <c r="CE999">
        <f>IF(fun[[#This Row],[GarageCond]]="Ex",5,IF(fun[[#This Row],[GarageCond]]="Gd",4,IF(fun[[#This Row],[GarageCond]]="TA",3,IF(fun[[#This Row],[GarageCond]]="Fa",2,IF(fun[[#This Row],[GarageCond]]="Po",1,0)))))</f>
        <v>3</v>
      </c>
      <c r="CF999" t="s">
        <v>131</v>
      </c>
      <c r="CG999">
        <v>371</v>
      </c>
      <c r="CH999">
        <v>0</v>
      </c>
      <c r="CI999">
        <v>0</v>
      </c>
      <c r="CJ999">
        <v>0</v>
      </c>
      <c r="CK999">
        <v>0</v>
      </c>
      <c r="CL999">
        <f>(0.5*fun[[#This Row],[WoodDeckSF]])+fun[[#This Row],[OpenPorchSF]]+(2*fun[[#This Row],[EnclosedPorch]])+(1.5*fun[[#This Row],[3SsnPorch]])+fun[[#This Row],[ScreenPorch]]</f>
        <v>185.5</v>
      </c>
      <c r="CM999">
        <v>0</v>
      </c>
      <c r="CN999" t="s">
        <v>109</v>
      </c>
      <c r="CO999">
        <f>IF(fun[[#This Row],[PoolQC]]="Ex",5,IF(fun[[#This Row],[PoolQC]]="Gd",4,IF(fun[[#This Row],[PoolQC]]="TA",3,IF(fun[[#This Row],[PoolQC]]="Fa",2,IF(fun[[#This Row],[PoolQC]]="Po",1,0)))))</f>
        <v>0</v>
      </c>
      <c r="CP999" t="s">
        <v>109</v>
      </c>
      <c r="CQ999" t="s">
        <v>109</v>
      </c>
      <c r="CR999">
        <v>0</v>
      </c>
      <c r="CS999">
        <v>2</v>
      </c>
      <c r="CT999">
        <v>2009</v>
      </c>
      <c r="CU999" t="s">
        <v>136</v>
      </c>
      <c r="CV999" t="s">
        <v>137</v>
      </c>
      <c r="CW999">
        <f>COUNTIF(fun[[#This Row],[Id]:[SaleCondition]],0)</f>
        <v>20</v>
      </c>
      <c r="CX999">
        <f>COUNTIF(fun[[#This Row],[Id]:[SaleCondition]],"NA")</f>
        <v>5</v>
      </c>
      <c r="CY999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999">
        <f>fun[NUM_ExCond]+fun[NUM_BsmtCond]+fun[NUM_GarCond]</f>
        <v>9</v>
      </c>
      <c r="DA9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9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999">
        <v>185000</v>
      </c>
    </row>
    <row r="1000" spans="1:107" x14ac:dyDescent="0.25">
      <c r="A1000">
        <v>999</v>
      </c>
      <c r="B1000">
        <v>30</v>
      </c>
      <c r="C1000" t="s">
        <v>168</v>
      </c>
      <c r="D1000">
        <f>IF(fun[[#This Row],[MSZoning]]="RL",1,0)</f>
        <v>0</v>
      </c>
      <c r="E1000">
        <f>IF(fun[[#This Row],[rl]]="RM",1,0)</f>
        <v>0</v>
      </c>
      <c r="F1000">
        <f>IF(fun[[#This Row],[rm]]="RH",1,0)</f>
        <v>0</v>
      </c>
      <c r="G1000">
        <f>IF(fun[[#This Row],[rh]]="C (all)",1,0)</f>
        <v>0</v>
      </c>
      <c r="H1000">
        <v>60</v>
      </c>
      <c r="I1000">
        <f>IF(fun[[#This Row],[LotFrontage]]="NA",0,fun[[#This Row],[LotFrontage]])</f>
        <v>60</v>
      </c>
      <c r="J1000">
        <v>9786</v>
      </c>
      <c r="K1000" t="s">
        <v>108</v>
      </c>
      <c r="L1000" t="s">
        <v>109</v>
      </c>
      <c r="M1000" t="s">
        <v>110</v>
      </c>
      <c r="N1000" t="s">
        <v>111</v>
      </c>
      <c r="O1000" t="s">
        <v>112</v>
      </c>
      <c r="P1000" t="s">
        <v>113</v>
      </c>
      <c r="Q1000" t="s">
        <v>114</v>
      </c>
      <c r="R1000" t="s">
        <v>202</v>
      </c>
      <c r="S1000" t="s">
        <v>116</v>
      </c>
      <c r="T1000" t="s">
        <v>116</v>
      </c>
      <c r="U1000" t="s">
        <v>117</v>
      </c>
      <c r="V1000" t="s">
        <v>141</v>
      </c>
      <c r="W1000">
        <v>3</v>
      </c>
      <c r="X1000">
        <v>4</v>
      </c>
      <c r="Y1000">
        <v>1922</v>
      </c>
      <c r="Z1000">
        <v>1950</v>
      </c>
      <c r="AA1000" t="s">
        <v>178</v>
      </c>
      <c r="AB1000" t="s">
        <v>120</v>
      </c>
      <c r="AC1000" t="s">
        <v>150</v>
      </c>
      <c r="AD1000" t="s">
        <v>150</v>
      </c>
      <c r="AE1000" t="s">
        <v>143</v>
      </c>
      <c r="AF1000">
        <v>0</v>
      </c>
      <c r="AG1000" t="s">
        <v>124</v>
      </c>
      <c r="AH1000">
        <f>IF(fun[[#This Row],[ExterQual]]="Ex",5,IF(fun[[#This Row],[ExterQual]]="Gd",4,IF(fun[[#This Row],[ExterQual]]="TA",3,IF(fun[[#This Row],[ExterQual]]="Fa",2,1))))</f>
        <v>3</v>
      </c>
      <c r="AI1000" t="s">
        <v>124</v>
      </c>
      <c r="AJ1000">
        <f>IF(fun[[#This Row],[ExterCond]]="Ex",5,IF(fun[[#This Row],[ExterCond]]="Gd",4,IF(fun[[#This Row],[ExterCond]]="TA",3,IF(fun[[#This Row],[ExterCond]]="Fa",2,1))))</f>
        <v>3</v>
      </c>
      <c r="AK1000" t="s">
        <v>152</v>
      </c>
      <c r="AL1000" t="s">
        <v>124</v>
      </c>
      <c r="AM1000">
        <f>IF(fun[[#This Row],[BsmtQual]]="Ex",5,IF(fun[[#This Row],[BsmtQual]]="Gd",4,IF(fun[[#This Row],[BsmtQual]]="TA",3,IF(fun[[#This Row],[BsmtQual]]="Fa",2,IF(fun[[#This Row],[BsmtQual]]="Po",1,0)))))</f>
        <v>3</v>
      </c>
      <c r="AN1000" t="s">
        <v>173</v>
      </c>
      <c r="AO1000">
        <f>IF(fun[[#This Row],[BsmtCond]]="Ex",5,IF(fun[[#This Row],[BsmtCond]]="Gd",4,IF(fun[[#This Row],[BsmtCond]]="TA",3,IF(fun[[#This Row],[BsmtCond]]="Fa",2,IF(fun[[#This Row],[BsmtCond]]="Po",1,0)))))</f>
        <v>2</v>
      </c>
      <c r="AP1000" t="s">
        <v>126</v>
      </c>
      <c r="AQ1000">
        <f>IF(fun[[#This Row],[BsmtExposure]]="Gd",3,IF(fun[[#This Row],[BsmtExposure]]="Av",2,IF(fun[[#This Row],[BsmtExposure]]="Mn",1,0)))</f>
        <v>0</v>
      </c>
      <c r="AR1000" t="s">
        <v>128</v>
      </c>
      <c r="AS1000">
        <v>0</v>
      </c>
      <c r="AT1000" t="s">
        <v>128</v>
      </c>
      <c r="AU1000">
        <v>0</v>
      </c>
      <c r="AV1000">
        <v>1007</v>
      </c>
      <c r="AW1000">
        <v>1007</v>
      </c>
      <c r="AX1000" t="s">
        <v>129</v>
      </c>
      <c r="AY1000" t="s">
        <v>173</v>
      </c>
      <c r="AZ1000">
        <f>IF(fun[[#This Row],[HeatingQC]]="Ex",5,IF(fun[[#This Row],[HeatingQC]]="Gd",4,IF(fun[[#This Row],[HeatingQC]]="TA",3,IF(fun[[#This Row],[HeatingQC]]="Fa",2,IF(fun[[#This Row],[HeatingQC]]="Po",1,0)))))</f>
        <v>2</v>
      </c>
      <c r="BA1000" t="s">
        <v>203</v>
      </c>
      <c r="BB1000" t="s">
        <v>132</v>
      </c>
      <c r="BC1000">
        <v>1077</v>
      </c>
      <c r="BD1000">
        <v>0</v>
      </c>
      <c r="BE1000">
        <v>0</v>
      </c>
      <c r="BF1000">
        <v>1077</v>
      </c>
      <c r="BG1000">
        <f>LOG(fun[[#This Row],[GrLivArea]])</f>
        <v>3.0322157032979815</v>
      </c>
      <c r="BH1000">
        <v>0</v>
      </c>
      <c r="BI1000">
        <v>0</v>
      </c>
      <c r="BJ1000">
        <f>fun[[#This Row],[BsmtFullBath]]+(0.5*fun[[#This Row],[BsmtHalfBath]])</f>
        <v>0</v>
      </c>
      <c r="BK1000">
        <v>1</v>
      </c>
      <c r="BL1000">
        <v>0</v>
      </c>
      <c r="BM1000">
        <f>fun[[#This Row],[HalfBath]]+fun[[#This Row],[TOTBaseBath]]+fun[[#This Row],[FullBath]]</f>
        <v>1</v>
      </c>
      <c r="BN1000">
        <v>3</v>
      </c>
      <c r="BO1000">
        <v>1</v>
      </c>
      <c r="BP1000" t="s">
        <v>124</v>
      </c>
      <c r="BQ1000">
        <f>IF(fun[[#This Row],[KitchenQual]]="Ex",5,IF(fun[[#This Row],[KitchenQual]]="Gd",4,IF(fun[[#This Row],[KitchenQual]]="TA",3,IF(fun[[#This Row],[KitchenQual]]="Fa",2,0))))</f>
        <v>3</v>
      </c>
      <c r="BR1000">
        <v>6</v>
      </c>
      <c r="BS1000" t="s">
        <v>133</v>
      </c>
      <c r="BT1000">
        <v>1</v>
      </c>
      <c r="BU1000" t="s">
        <v>123</v>
      </c>
      <c r="BV1000">
        <f>IF(fun[[#This Row],[FireplaceQu]]="Ex",5,IF(fun[[#This Row],[FireplaceQu]]="Gd",4,IF(fun[[#This Row],[FireplaceQu]]="TA",3,IF(fun[[#This Row],[FireplaceQu]]="Fa",2,0))))</f>
        <v>4</v>
      </c>
      <c r="BW1000" t="s">
        <v>153</v>
      </c>
      <c r="BX1000">
        <v>1922</v>
      </c>
      <c r="BY1000" t="s">
        <v>128</v>
      </c>
      <c r="BZ1000">
        <v>1</v>
      </c>
      <c r="CA1000">
        <v>210</v>
      </c>
      <c r="CB1000" t="s">
        <v>124</v>
      </c>
      <c r="CC1000">
        <f>IF(fun[[#This Row],[GarageQual]]="Ex",5,IF(fun[[#This Row],[GarageQual]]="Gd",4,IF(fun[[#This Row],[GarageQual]]="TA",3,IF(fun[[#This Row],[GarageQual]]="Fa",2,IF(fun[[#This Row],[GarageQual]]="Po",1,0)))))</f>
        <v>3</v>
      </c>
      <c r="CD1000" t="s">
        <v>173</v>
      </c>
      <c r="CE1000">
        <f>IF(fun[[#This Row],[GarageCond]]="Ex",5,IF(fun[[#This Row],[GarageCond]]="Gd",4,IF(fun[[#This Row],[GarageCond]]="TA",3,IF(fun[[#This Row],[GarageCond]]="Fa",2,IF(fun[[#This Row],[GarageCond]]="Po",1,0)))))</f>
        <v>2</v>
      </c>
      <c r="CF1000" t="s">
        <v>216</v>
      </c>
      <c r="CG1000">
        <v>0</v>
      </c>
      <c r="CH1000">
        <v>100</v>
      </c>
      <c r="CI1000">
        <v>48</v>
      </c>
      <c r="CJ1000">
        <v>0</v>
      </c>
      <c r="CK1000">
        <v>0</v>
      </c>
      <c r="CL1000">
        <f>(0.5*fun[[#This Row],[WoodDeckSF]])+fun[[#This Row],[OpenPorchSF]]+(2*fun[[#This Row],[EnclosedPorch]])+(1.5*fun[[#This Row],[3SsnPorch]])+fun[[#This Row],[ScreenPorch]]</f>
        <v>196</v>
      </c>
      <c r="CM1000">
        <v>0</v>
      </c>
      <c r="CN1000" t="s">
        <v>109</v>
      </c>
      <c r="CO1000">
        <f>IF(fun[[#This Row],[PoolQC]]="Ex",5,IF(fun[[#This Row],[PoolQC]]="Gd",4,IF(fun[[#This Row],[PoolQC]]="TA",3,IF(fun[[#This Row],[PoolQC]]="Fa",2,IF(fun[[#This Row],[PoolQC]]="Po",1,0)))))</f>
        <v>0</v>
      </c>
      <c r="CP1000" t="s">
        <v>109</v>
      </c>
      <c r="CQ1000" t="s">
        <v>109</v>
      </c>
      <c r="CR1000">
        <v>0</v>
      </c>
      <c r="CS1000">
        <v>5</v>
      </c>
      <c r="CT1000">
        <v>2006</v>
      </c>
      <c r="CU1000" t="s">
        <v>136</v>
      </c>
      <c r="CV1000" t="s">
        <v>137</v>
      </c>
      <c r="CW1000">
        <f>COUNTIF(fun[[#This Row],[Id]:[SaleCondition]],0)</f>
        <v>20</v>
      </c>
      <c r="CX1000">
        <f>COUNTIF(fun[[#This Row],[Id]:[SaleCondition]],"NA")</f>
        <v>4</v>
      </c>
      <c r="CY1000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000">
        <f>fun[NUM_ExCond]+fun[NUM_BsmtCond]+fun[NUM_GarCond]</f>
        <v>7</v>
      </c>
      <c r="DA10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50</v>
      </c>
      <c r="DB10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35</v>
      </c>
      <c r="DC1000">
        <v>91000</v>
      </c>
    </row>
    <row r="1001" spans="1:107" x14ac:dyDescent="0.25">
      <c r="A1001">
        <v>1000</v>
      </c>
      <c r="B1001">
        <v>20</v>
      </c>
      <c r="C1001" t="s">
        <v>107</v>
      </c>
      <c r="D1001">
        <f>IF(fun[[#This Row],[MSZoning]]="RL",1,0)</f>
        <v>1</v>
      </c>
      <c r="E1001">
        <f>IF(fun[[#This Row],[rl]]="RM",1,0)</f>
        <v>0</v>
      </c>
      <c r="F1001">
        <f>IF(fun[[#This Row],[rm]]="RH",1,0)</f>
        <v>0</v>
      </c>
      <c r="G1001">
        <f>IF(fun[[#This Row],[rh]]="C (all)",1,0)</f>
        <v>0</v>
      </c>
      <c r="H1001">
        <v>64</v>
      </c>
      <c r="I1001">
        <f>IF(fun[[#This Row],[LotFrontage]]="NA",0,fun[[#This Row],[LotFrontage]])</f>
        <v>64</v>
      </c>
      <c r="J1001">
        <v>6762</v>
      </c>
      <c r="K1001" t="s">
        <v>108</v>
      </c>
      <c r="L1001" t="s">
        <v>109</v>
      </c>
      <c r="M1001" t="s">
        <v>110</v>
      </c>
      <c r="N1001" t="s">
        <v>111</v>
      </c>
      <c r="O1001" t="s">
        <v>112</v>
      </c>
      <c r="P1001" t="s">
        <v>113</v>
      </c>
      <c r="Q1001" t="s">
        <v>114</v>
      </c>
      <c r="R1001" t="s">
        <v>115</v>
      </c>
      <c r="S1001" t="s">
        <v>116</v>
      </c>
      <c r="T1001" t="s">
        <v>116</v>
      </c>
      <c r="U1001" t="s">
        <v>117</v>
      </c>
      <c r="V1001" t="s">
        <v>141</v>
      </c>
      <c r="W1001">
        <v>7</v>
      </c>
      <c r="X1001">
        <v>5</v>
      </c>
      <c r="Y1001">
        <v>2006</v>
      </c>
      <c r="Z1001">
        <v>2006</v>
      </c>
      <c r="AA1001" t="s">
        <v>119</v>
      </c>
      <c r="AB1001" t="s">
        <v>120</v>
      </c>
      <c r="AC1001" t="s">
        <v>121</v>
      </c>
      <c r="AD1001" t="s">
        <v>121</v>
      </c>
      <c r="AE1001" t="s">
        <v>163</v>
      </c>
      <c r="AF1001">
        <v>24</v>
      </c>
      <c r="AG1001" t="s">
        <v>123</v>
      </c>
      <c r="AH1001">
        <f>IF(fun[[#This Row],[ExterQual]]="Ex",5,IF(fun[[#This Row],[ExterQual]]="Gd",4,IF(fun[[#This Row],[ExterQual]]="TA",3,IF(fun[[#This Row],[ExterQual]]="Fa",2,1))))</f>
        <v>4</v>
      </c>
      <c r="AI1001" t="s">
        <v>124</v>
      </c>
      <c r="AJ1001">
        <f>IF(fun[[#This Row],[ExterCond]]="Ex",5,IF(fun[[#This Row],[ExterCond]]="Gd",4,IF(fun[[#This Row],[ExterCond]]="TA",3,IF(fun[[#This Row],[ExterCond]]="Fa",2,1))))</f>
        <v>3</v>
      </c>
      <c r="AK1001" t="s">
        <v>125</v>
      </c>
      <c r="AL1001" t="s">
        <v>123</v>
      </c>
      <c r="AM1001">
        <f>IF(fun[[#This Row],[BsmtQual]]="Ex",5,IF(fun[[#This Row],[BsmtQual]]="Gd",4,IF(fun[[#This Row],[BsmtQual]]="TA",3,IF(fun[[#This Row],[BsmtQual]]="Fa",2,IF(fun[[#This Row],[BsmtQual]]="Po",1,0)))))</f>
        <v>4</v>
      </c>
      <c r="AN1001" t="s">
        <v>124</v>
      </c>
      <c r="AO1001">
        <f>IF(fun[[#This Row],[BsmtCond]]="Ex",5,IF(fun[[#This Row],[BsmtCond]]="Gd",4,IF(fun[[#This Row],[BsmtCond]]="TA",3,IF(fun[[#This Row],[BsmtCond]]="Fa",2,IF(fun[[#This Row],[BsmtCond]]="Po",1,0)))))</f>
        <v>3</v>
      </c>
      <c r="AP1001" t="s">
        <v>156</v>
      </c>
      <c r="AQ1001">
        <f>IF(fun[[#This Row],[BsmtExposure]]="Gd",3,IF(fun[[#This Row],[BsmtExposure]]="Av",2,IF(fun[[#This Row],[BsmtExposure]]="Mn",1,0)))</f>
        <v>2</v>
      </c>
      <c r="AR1001" t="s">
        <v>127</v>
      </c>
      <c r="AS1001">
        <v>686</v>
      </c>
      <c r="AT1001" t="s">
        <v>128</v>
      </c>
      <c r="AU1001">
        <v>0</v>
      </c>
      <c r="AV1001">
        <v>501</v>
      </c>
      <c r="AW1001">
        <v>1187</v>
      </c>
      <c r="AX1001" t="s">
        <v>129</v>
      </c>
      <c r="AY1001" t="s">
        <v>130</v>
      </c>
      <c r="AZ1001">
        <f>IF(fun[[#This Row],[HeatingQC]]="Ex",5,IF(fun[[#This Row],[HeatingQC]]="Gd",4,IF(fun[[#This Row],[HeatingQC]]="TA",3,IF(fun[[#This Row],[HeatingQC]]="Fa",2,IF(fun[[#This Row],[HeatingQC]]="Po",1,0)))))</f>
        <v>5</v>
      </c>
      <c r="BA1001" t="s">
        <v>131</v>
      </c>
      <c r="BB1001" t="s">
        <v>132</v>
      </c>
      <c r="BC1001">
        <v>1208</v>
      </c>
      <c r="BD1001">
        <v>0</v>
      </c>
      <c r="BE1001">
        <v>0</v>
      </c>
      <c r="BF1001">
        <v>1208</v>
      </c>
      <c r="BG1001">
        <f>LOG(fun[[#This Row],[GrLivArea]])</f>
        <v>3.082066934285113</v>
      </c>
      <c r="BH1001">
        <v>1</v>
      </c>
      <c r="BI1001">
        <v>0</v>
      </c>
      <c r="BJ1001">
        <f>fun[[#This Row],[BsmtFullBath]]+(0.5*fun[[#This Row],[BsmtHalfBath]])</f>
        <v>1</v>
      </c>
      <c r="BK1001">
        <v>2</v>
      </c>
      <c r="BL1001">
        <v>0</v>
      </c>
      <c r="BM1001">
        <f>fun[[#This Row],[HalfBath]]+fun[[#This Row],[TOTBaseBath]]+fun[[#This Row],[FullBath]]</f>
        <v>3</v>
      </c>
      <c r="BN1001">
        <v>2</v>
      </c>
      <c r="BO1001">
        <v>1</v>
      </c>
      <c r="BP1001" t="s">
        <v>123</v>
      </c>
      <c r="BQ1001">
        <f>IF(fun[[#This Row],[KitchenQual]]="Ex",5,IF(fun[[#This Row],[KitchenQual]]="Gd",4,IF(fun[[#This Row],[KitchenQual]]="TA",3,IF(fun[[#This Row],[KitchenQual]]="Fa",2,0))))</f>
        <v>4</v>
      </c>
      <c r="BR1001">
        <v>6</v>
      </c>
      <c r="BS1001" t="s">
        <v>133</v>
      </c>
      <c r="BT1001">
        <v>0</v>
      </c>
      <c r="BU1001" t="s">
        <v>109</v>
      </c>
      <c r="BV1001">
        <f>IF(fun[[#This Row],[FireplaceQu]]="Ex",5,IF(fun[[#This Row],[FireplaceQu]]="Gd",4,IF(fun[[#This Row],[FireplaceQu]]="TA",3,IF(fun[[#This Row],[FireplaceQu]]="Fa",2,0))))</f>
        <v>0</v>
      </c>
      <c r="BW1001" t="s">
        <v>134</v>
      </c>
      <c r="BX1001">
        <v>2006</v>
      </c>
      <c r="BY1001" t="s">
        <v>135</v>
      </c>
      <c r="BZ1001">
        <v>2</v>
      </c>
      <c r="CA1001">
        <v>632</v>
      </c>
      <c r="CB1001" t="s">
        <v>124</v>
      </c>
      <c r="CC1001">
        <f>IF(fun[[#This Row],[GarageQual]]="Ex",5,IF(fun[[#This Row],[GarageQual]]="Gd",4,IF(fun[[#This Row],[GarageQual]]="TA",3,IF(fun[[#This Row],[GarageQual]]="Fa",2,IF(fun[[#This Row],[GarageQual]]="Po",1,0)))))</f>
        <v>3</v>
      </c>
      <c r="CD1001" t="s">
        <v>124</v>
      </c>
      <c r="CE1001">
        <f>IF(fun[[#This Row],[GarageCond]]="Ex",5,IF(fun[[#This Row],[GarageCond]]="Gd",4,IF(fun[[#This Row],[GarageCond]]="TA",3,IF(fun[[#This Row],[GarageCond]]="Fa",2,IF(fun[[#This Row],[GarageCond]]="Po",1,0)))))</f>
        <v>3</v>
      </c>
      <c r="CF1001" t="s">
        <v>131</v>
      </c>
      <c r="CG1001">
        <v>105</v>
      </c>
      <c r="CH1001">
        <v>61</v>
      </c>
      <c r="CI1001">
        <v>0</v>
      </c>
      <c r="CJ1001">
        <v>0</v>
      </c>
      <c r="CK1001">
        <v>0</v>
      </c>
      <c r="CL1001">
        <f>(0.5*fun[[#This Row],[WoodDeckSF]])+fun[[#This Row],[OpenPorchSF]]+(2*fun[[#This Row],[EnclosedPorch]])+(1.5*fun[[#This Row],[3SsnPorch]])+fun[[#This Row],[ScreenPorch]]</f>
        <v>113.5</v>
      </c>
      <c r="CM1001">
        <v>0</v>
      </c>
      <c r="CN1001" t="s">
        <v>109</v>
      </c>
      <c r="CO1001">
        <f>IF(fun[[#This Row],[PoolQC]]="Ex",5,IF(fun[[#This Row],[PoolQC]]="Gd",4,IF(fun[[#This Row],[PoolQC]]="TA",3,IF(fun[[#This Row],[PoolQC]]="Fa",2,IF(fun[[#This Row],[PoolQC]]="Po",1,0)))))</f>
        <v>0</v>
      </c>
      <c r="CP1001" t="s">
        <v>109</v>
      </c>
      <c r="CQ1001" t="s">
        <v>109</v>
      </c>
      <c r="CR1001">
        <v>0</v>
      </c>
      <c r="CS1001">
        <v>2</v>
      </c>
      <c r="CT1001">
        <v>2010</v>
      </c>
      <c r="CU1001" t="s">
        <v>136</v>
      </c>
      <c r="CV1001" t="s">
        <v>137</v>
      </c>
      <c r="CW1001">
        <f>COUNTIF(fun[[#This Row],[Id]:[SaleCondition]],0)</f>
        <v>16</v>
      </c>
      <c r="CX1001">
        <f>COUNTIF(fun[[#This Row],[Id]:[SaleCondition]],"NA")</f>
        <v>5</v>
      </c>
      <c r="CY100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01">
        <f>fun[NUM_ExCond]+fun[NUM_BsmtCond]+fun[NUM_GarCond]</f>
        <v>9</v>
      </c>
      <c r="DA10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0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001">
        <v>206000</v>
      </c>
    </row>
    <row r="1002" spans="1:107" x14ac:dyDescent="0.25">
      <c r="A1002">
        <v>1001</v>
      </c>
      <c r="B1002">
        <v>20</v>
      </c>
      <c r="C1002" t="s">
        <v>107</v>
      </c>
      <c r="D1002">
        <f>IF(fun[[#This Row],[MSZoning]]="RL",1,0)</f>
        <v>1</v>
      </c>
      <c r="E1002">
        <f>IF(fun[[#This Row],[rl]]="RM",1,0)</f>
        <v>0</v>
      </c>
      <c r="F1002">
        <f>IF(fun[[#This Row],[rm]]="RH",1,0)</f>
        <v>0</v>
      </c>
      <c r="G1002">
        <f>IF(fun[[#This Row],[rh]]="C (all)",1,0)</f>
        <v>0</v>
      </c>
      <c r="H1002">
        <v>74</v>
      </c>
      <c r="I1002">
        <f>IF(fun[[#This Row],[LotFrontage]]="NA",0,fun[[#This Row],[LotFrontage]])</f>
        <v>74</v>
      </c>
      <c r="J1002">
        <v>10206</v>
      </c>
      <c r="K1002" t="s">
        <v>108</v>
      </c>
      <c r="L1002" t="s">
        <v>109</v>
      </c>
      <c r="M1002" t="s">
        <v>110</v>
      </c>
      <c r="N1002" t="s">
        <v>111</v>
      </c>
      <c r="O1002" t="s">
        <v>112</v>
      </c>
      <c r="P1002" t="s">
        <v>148</v>
      </c>
      <c r="Q1002" t="s">
        <v>114</v>
      </c>
      <c r="R1002" t="s">
        <v>211</v>
      </c>
      <c r="S1002" t="s">
        <v>116</v>
      </c>
      <c r="T1002" t="s">
        <v>116</v>
      </c>
      <c r="U1002" t="s">
        <v>117</v>
      </c>
      <c r="V1002" t="s">
        <v>141</v>
      </c>
      <c r="W1002">
        <v>3</v>
      </c>
      <c r="X1002">
        <v>3</v>
      </c>
      <c r="Y1002">
        <v>1952</v>
      </c>
      <c r="Z1002">
        <v>1952</v>
      </c>
      <c r="AA1002" t="s">
        <v>240</v>
      </c>
      <c r="AB1002" t="s">
        <v>268</v>
      </c>
      <c r="AC1002" t="s">
        <v>271</v>
      </c>
      <c r="AD1002" t="s">
        <v>252</v>
      </c>
      <c r="AE1002" t="s">
        <v>143</v>
      </c>
      <c r="AF1002">
        <v>0</v>
      </c>
      <c r="AG1002" t="s">
        <v>124</v>
      </c>
      <c r="AH1002">
        <f>IF(fun[[#This Row],[ExterQual]]="Ex",5,IF(fun[[#This Row],[ExterQual]]="Gd",4,IF(fun[[#This Row],[ExterQual]]="TA",3,IF(fun[[#This Row],[ExterQual]]="Fa",2,1))))</f>
        <v>3</v>
      </c>
      <c r="AI1002" t="s">
        <v>124</v>
      </c>
      <c r="AJ1002">
        <f>IF(fun[[#This Row],[ExterCond]]="Ex",5,IF(fun[[#This Row],[ExterCond]]="Gd",4,IF(fun[[#This Row],[ExterCond]]="TA",3,IF(fun[[#This Row],[ExterCond]]="Fa",2,1))))</f>
        <v>3</v>
      </c>
      <c r="AK1002" t="s">
        <v>194</v>
      </c>
      <c r="AL1002" t="s">
        <v>109</v>
      </c>
      <c r="AM1002">
        <f>IF(fun[[#This Row],[BsmtQual]]="Ex",5,IF(fun[[#This Row],[BsmtQual]]="Gd",4,IF(fun[[#This Row],[BsmtQual]]="TA",3,IF(fun[[#This Row],[BsmtQual]]="Fa",2,IF(fun[[#This Row],[BsmtQual]]="Po",1,0)))))</f>
        <v>0</v>
      </c>
      <c r="AN1002" t="s">
        <v>109</v>
      </c>
      <c r="AO1002">
        <f>IF(fun[[#This Row],[BsmtCond]]="Ex",5,IF(fun[[#This Row],[BsmtCond]]="Gd",4,IF(fun[[#This Row],[BsmtCond]]="TA",3,IF(fun[[#This Row],[BsmtCond]]="Fa",2,IF(fun[[#This Row],[BsmtCond]]="Po",1,0)))))</f>
        <v>0</v>
      </c>
      <c r="AP1002" t="s">
        <v>109</v>
      </c>
      <c r="AQ1002">
        <f>IF(fun[[#This Row],[BsmtExposure]]="Gd",3,IF(fun[[#This Row],[BsmtExposure]]="Av",2,IF(fun[[#This Row],[BsmtExposure]]="Mn",1,0)))</f>
        <v>0</v>
      </c>
      <c r="AR1002" t="s">
        <v>109</v>
      </c>
      <c r="AS1002">
        <v>0</v>
      </c>
      <c r="AT1002" t="s">
        <v>109</v>
      </c>
      <c r="AU1002">
        <v>0</v>
      </c>
      <c r="AV1002">
        <v>0</v>
      </c>
      <c r="AW1002">
        <v>0</v>
      </c>
      <c r="AX1002" t="s">
        <v>232</v>
      </c>
      <c r="AY1002" t="s">
        <v>173</v>
      </c>
      <c r="AZ1002">
        <f>IF(fun[[#This Row],[HeatingQC]]="Ex",5,IF(fun[[#This Row],[HeatingQC]]="Gd",4,IF(fun[[#This Row],[HeatingQC]]="TA",3,IF(fun[[#This Row],[HeatingQC]]="Fa",2,IF(fun[[#This Row],[HeatingQC]]="Po",1,0)))))</f>
        <v>2</v>
      </c>
      <c r="BA1002" t="s">
        <v>203</v>
      </c>
      <c r="BB1002" t="s">
        <v>171</v>
      </c>
      <c r="BC1002">
        <v>944</v>
      </c>
      <c r="BD1002">
        <v>0</v>
      </c>
      <c r="BE1002">
        <v>0</v>
      </c>
      <c r="BF1002">
        <v>944</v>
      </c>
      <c r="BG1002">
        <f>LOG(fun[[#This Row],[GrLivArea]])</f>
        <v>2.9749719942980688</v>
      </c>
      <c r="BH1002">
        <v>0</v>
      </c>
      <c r="BI1002">
        <v>0</v>
      </c>
      <c r="BJ1002">
        <f>fun[[#This Row],[BsmtFullBath]]+(0.5*fun[[#This Row],[BsmtHalfBath]])</f>
        <v>0</v>
      </c>
      <c r="BK1002">
        <v>1</v>
      </c>
      <c r="BL1002">
        <v>0</v>
      </c>
      <c r="BM1002">
        <f>fun[[#This Row],[HalfBath]]+fun[[#This Row],[TOTBaseBath]]+fun[[#This Row],[FullBath]]</f>
        <v>1</v>
      </c>
      <c r="BN1002">
        <v>2</v>
      </c>
      <c r="BO1002">
        <v>1</v>
      </c>
      <c r="BP1002" t="s">
        <v>173</v>
      </c>
      <c r="BQ1002">
        <f>IF(fun[[#This Row],[KitchenQual]]="Ex",5,IF(fun[[#This Row],[KitchenQual]]="Gd",4,IF(fun[[#This Row],[KitchenQual]]="TA",3,IF(fun[[#This Row],[KitchenQual]]="Fa",2,0))))</f>
        <v>2</v>
      </c>
      <c r="BR1002">
        <v>4</v>
      </c>
      <c r="BS1002" t="s">
        <v>172</v>
      </c>
      <c r="BT1002">
        <v>0</v>
      </c>
      <c r="BU1002" t="s">
        <v>109</v>
      </c>
      <c r="BV1002">
        <f>IF(fun[[#This Row],[FireplaceQu]]="Ex",5,IF(fun[[#This Row],[FireplaceQu]]="Gd",4,IF(fun[[#This Row],[FireplaceQu]]="TA",3,IF(fun[[#This Row],[FireplaceQu]]="Fa",2,0))))</f>
        <v>0</v>
      </c>
      <c r="BW1002" t="s">
        <v>153</v>
      </c>
      <c r="BX1002">
        <v>1956</v>
      </c>
      <c r="BY1002" t="s">
        <v>128</v>
      </c>
      <c r="BZ1002">
        <v>2</v>
      </c>
      <c r="CA1002">
        <v>528</v>
      </c>
      <c r="CB1002" t="s">
        <v>124</v>
      </c>
      <c r="CC1002">
        <f>IF(fun[[#This Row],[GarageQual]]="Ex",5,IF(fun[[#This Row],[GarageQual]]="Gd",4,IF(fun[[#This Row],[GarageQual]]="TA",3,IF(fun[[#This Row],[GarageQual]]="Fa",2,IF(fun[[#This Row],[GarageQual]]="Po",1,0)))))</f>
        <v>3</v>
      </c>
      <c r="CD1002" t="s">
        <v>173</v>
      </c>
      <c r="CE1002">
        <f>IF(fun[[#This Row],[GarageCond]]="Ex",5,IF(fun[[#This Row],[GarageCond]]="Gd",4,IF(fun[[#This Row],[GarageCond]]="TA",3,IF(fun[[#This Row],[GarageCond]]="Fa",2,IF(fun[[#This Row],[GarageCond]]="Po",1,0)))))</f>
        <v>2</v>
      </c>
      <c r="CF1002" t="s">
        <v>131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f>(0.5*fun[[#This Row],[WoodDeckSF]])+fun[[#This Row],[OpenPorchSF]]+(2*fun[[#This Row],[EnclosedPorch]])+(1.5*fun[[#This Row],[3SsnPorch]])+fun[[#This Row],[ScreenPorch]]</f>
        <v>0</v>
      </c>
      <c r="CM1002">
        <v>0</v>
      </c>
      <c r="CN1002" t="s">
        <v>109</v>
      </c>
      <c r="CO1002">
        <f>IF(fun[[#This Row],[PoolQC]]="Ex",5,IF(fun[[#This Row],[PoolQC]]="Gd",4,IF(fun[[#This Row],[PoolQC]]="TA",3,IF(fun[[#This Row],[PoolQC]]="Fa",2,IF(fun[[#This Row],[PoolQC]]="Po",1,0)))))</f>
        <v>0</v>
      </c>
      <c r="CP1002" t="s">
        <v>109</v>
      </c>
      <c r="CQ1002" t="s">
        <v>109</v>
      </c>
      <c r="CR1002">
        <v>0</v>
      </c>
      <c r="CS1002">
        <v>7</v>
      </c>
      <c r="CT1002">
        <v>2009</v>
      </c>
      <c r="CU1002" t="s">
        <v>136</v>
      </c>
      <c r="CV1002" t="s">
        <v>137</v>
      </c>
      <c r="CW1002">
        <f>COUNTIF(fun[[#This Row],[Id]:[SaleCondition]],0)</f>
        <v>28</v>
      </c>
      <c r="CX1002">
        <f>COUNTIF(fun[[#This Row],[Id]:[SaleCondition]],"NA")</f>
        <v>10</v>
      </c>
      <c r="CY1002">
        <f>fun[[#This Row],[OverallQual]]+fun[[#This Row],[NUM_ExQual]]+fun[[#This Row],[NUM_BsmtQual]]+fun[[#This Row],[NUM_Heat]]+fun[[#This Row],[NUM_KitchQual]]+fun[[#This Row],[NUM_GarQual]]+fun[[#This Row],[NUM_Pool]]+fun[NUM_Fire]</f>
        <v>13</v>
      </c>
      <c r="CZ1002">
        <f>fun[NUM_ExCond]+fun[NUM_BsmtCond]+fun[NUM_GarCond]</f>
        <v>5</v>
      </c>
      <c r="DA10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40</v>
      </c>
      <c r="DB10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24.5</v>
      </c>
      <c r="DC1002">
        <v>82000</v>
      </c>
    </row>
    <row r="1003" spans="1:107" x14ac:dyDescent="0.25">
      <c r="A1003">
        <v>1002</v>
      </c>
      <c r="B1003">
        <v>30</v>
      </c>
      <c r="C1003" t="s">
        <v>107</v>
      </c>
      <c r="D1003">
        <f>IF(fun[[#This Row],[MSZoning]]="RL",1,0)</f>
        <v>1</v>
      </c>
      <c r="E1003">
        <f>IF(fun[[#This Row],[rl]]="RM",1,0)</f>
        <v>0</v>
      </c>
      <c r="F1003">
        <f>IF(fun[[#This Row],[rm]]="RH",1,0)</f>
        <v>0</v>
      </c>
      <c r="G1003">
        <f>IF(fun[[#This Row],[rh]]="C (all)",1,0)</f>
        <v>0</v>
      </c>
      <c r="H1003">
        <v>60</v>
      </c>
      <c r="I1003">
        <f>IF(fun[[#This Row],[LotFrontage]]="NA",0,fun[[#This Row],[LotFrontage]])</f>
        <v>60</v>
      </c>
      <c r="J1003">
        <v>5400</v>
      </c>
      <c r="K1003" t="s">
        <v>108</v>
      </c>
      <c r="L1003" t="s">
        <v>109</v>
      </c>
      <c r="M1003" t="s">
        <v>110</v>
      </c>
      <c r="N1003" t="s">
        <v>111</v>
      </c>
      <c r="O1003" t="s">
        <v>112</v>
      </c>
      <c r="P1003" t="s">
        <v>148</v>
      </c>
      <c r="Q1003" t="s">
        <v>114</v>
      </c>
      <c r="R1003" t="s">
        <v>169</v>
      </c>
      <c r="S1003" t="s">
        <v>116</v>
      </c>
      <c r="T1003" t="s">
        <v>116</v>
      </c>
      <c r="U1003" t="s">
        <v>117</v>
      </c>
      <c r="V1003" t="s">
        <v>141</v>
      </c>
      <c r="W1003">
        <v>5</v>
      </c>
      <c r="X1003">
        <v>6</v>
      </c>
      <c r="Y1003">
        <v>1920</v>
      </c>
      <c r="Z1003">
        <v>1950</v>
      </c>
      <c r="AA1003" t="s">
        <v>119</v>
      </c>
      <c r="AB1003" t="s">
        <v>120</v>
      </c>
      <c r="AC1003" t="s">
        <v>150</v>
      </c>
      <c r="AD1003" t="s">
        <v>150</v>
      </c>
      <c r="AE1003" t="s">
        <v>143</v>
      </c>
      <c r="AF1003">
        <v>0</v>
      </c>
      <c r="AG1003" t="s">
        <v>124</v>
      </c>
      <c r="AH1003">
        <f>IF(fun[[#This Row],[ExterQual]]="Ex",5,IF(fun[[#This Row],[ExterQual]]="Gd",4,IF(fun[[#This Row],[ExterQual]]="TA",3,IF(fun[[#This Row],[ExterQual]]="Fa",2,1))))</f>
        <v>3</v>
      </c>
      <c r="AI1003" t="s">
        <v>124</v>
      </c>
      <c r="AJ1003">
        <f>IF(fun[[#This Row],[ExterCond]]="Ex",5,IF(fun[[#This Row],[ExterCond]]="Gd",4,IF(fun[[#This Row],[ExterCond]]="TA",3,IF(fun[[#This Row],[ExterCond]]="Fa",2,1))))</f>
        <v>3</v>
      </c>
      <c r="AK1003" t="s">
        <v>152</v>
      </c>
      <c r="AL1003" t="s">
        <v>173</v>
      </c>
      <c r="AM1003">
        <f>IF(fun[[#This Row],[BsmtQual]]="Ex",5,IF(fun[[#This Row],[BsmtQual]]="Gd",4,IF(fun[[#This Row],[BsmtQual]]="TA",3,IF(fun[[#This Row],[BsmtQual]]="Fa",2,IF(fun[[#This Row],[BsmtQual]]="Po",1,0)))))</f>
        <v>2</v>
      </c>
      <c r="AN1003" t="s">
        <v>124</v>
      </c>
      <c r="AO1003">
        <f>IF(fun[[#This Row],[BsmtCond]]="Ex",5,IF(fun[[#This Row],[BsmtCond]]="Gd",4,IF(fun[[#This Row],[BsmtCond]]="TA",3,IF(fun[[#This Row],[BsmtCond]]="Fa",2,IF(fun[[#This Row],[BsmtCond]]="Po",1,0)))))</f>
        <v>3</v>
      </c>
      <c r="AP1003" t="s">
        <v>126</v>
      </c>
      <c r="AQ1003">
        <f>IF(fun[[#This Row],[BsmtExposure]]="Gd",3,IF(fun[[#This Row],[BsmtExposure]]="Av",2,IF(fun[[#This Row],[BsmtExposure]]="Mn",1,0)))</f>
        <v>0</v>
      </c>
      <c r="AR1003" t="s">
        <v>128</v>
      </c>
      <c r="AS1003">
        <v>0</v>
      </c>
      <c r="AT1003" t="s">
        <v>128</v>
      </c>
      <c r="AU1003">
        <v>0</v>
      </c>
      <c r="AV1003">
        <v>691</v>
      </c>
      <c r="AW1003">
        <v>691</v>
      </c>
      <c r="AX1003" t="s">
        <v>129</v>
      </c>
      <c r="AY1003" t="s">
        <v>130</v>
      </c>
      <c r="AZ1003">
        <f>IF(fun[[#This Row],[HeatingQC]]="Ex",5,IF(fun[[#This Row],[HeatingQC]]="Gd",4,IF(fun[[#This Row],[HeatingQC]]="TA",3,IF(fun[[#This Row],[HeatingQC]]="Fa",2,IF(fun[[#This Row],[HeatingQC]]="Po",1,0)))))</f>
        <v>5</v>
      </c>
      <c r="BA1003" t="s">
        <v>131</v>
      </c>
      <c r="BB1003" t="s">
        <v>190</v>
      </c>
      <c r="BC1003">
        <v>691</v>
      </c>
      <c r="BD1003">
        <v>0</v>
      </c>
      <c r="BE1003">
        <v>0</v>
      </c>
      <c r="BF1003">
        <v>691</v>
      </c>
      <c r="BG1003">
        <f>LOG(fun[[#This Row],[GrLivArea]])</f>
        <v>2.8394780473741985</v>
      </c>
      <c r="BH1003">
        <v>0</v>
      </c>
      <c r="BI1003">
        <v>0</v>
      </c>
      <c r="BJ1003">
        <f>fun[[#This Row],[BsmtFullBath]]+(0.5*fun[[#This Row],[BsmtHalfBath]])</f>
        <v>0</v>
      </c>
      <c r="BK1003">
        <v>1</v>
      </c>
      <c r="BL1003">
        <v>0</v>
      </c>
      <c r="BM1003">
        <f>fun[[#This Row],[HalfBath]]+fun[[#This Row],[TOTBaseBath]]+fun[[#This Row],[FullBath]]</f>
        <v>1</v>
      </c>
      <c r="BN1003">
        <v>2</v>
      </c>
      <c r="BO1003">
        <v>1</v>
      </c>
      <c r="BP1003" t="s">
        <v>130</v>
      </c>
      <c r="BQ1003">
        <f>IF(fun[[#This Row],[KitchenQual]]="Ex",5,IF(fun[[#This Row],[KitchenQual]]="Gd",4,IF(fun[[#This Row],[KitchenQual]]="TA",3,IF(fun[[#This Row],[KitchenQual]]="Fa",2,0))))</f>
        <v>5</v>
      </c>
      <c r="BR1003">
        <v>4</v>
      </c>
      <c r="BS1003" t="s">
        <v>133</v>
      </c>
      <c r="BT1003">
        <v>0</v>
      </c>
      <c r="BU1003" t="s">
        <v>109</v>
      </c>
      <c r="BV1003">
        <f>IF(fun[[#This Row],[FireplaceQu]]="Ex",5,IF(fun[[#This Row],[FireplaceQu]]="Gd",4,IF(fun[[#This Row],[FireplaceQu]]="TA",3,IF(fun[[#This Row],[FireplaceQu]]="Fa",2,0))))</f>
        <v>0</v>
      </c>
      <c r="BW1003" t="s">
        <v>153</v>
      </c>
      <c r="BX1003">
        <v>1920</v>
      </c>
      <c r="BY1003" t="s">
        <v>128</v>
      </c>
      <c r="BZ1003">
        <v>1</v>
      </c>
      <c r="CA1003">
        <v>216</v>
      </c>
      <c r="CB1003" t="s">
        <v>173</v>
      </c>
      <c r="CC1003">
        <f>IF(fun[[#This Row],[GarageQual]]="Ex",5,IF(fun[[#This Row],[GarageQual]]="Gd",4,IF(fun[[#This Row],[GarageQual]]="TA",3,IF(fun[[#This Row],[GarageQual]]="Fa",2,IF(fun[[#This Row],[GarageQual]]="Po",1,0)))))</f>
        <v>2</v>
      </c>
      <c r="CD1003" t="s">
        <v>124</v>
      </c>
      <c r="CE1003">
        <f>IF(fun[[#This Row],[GarageCond]]="Ex",5,IF(fun[[#This Row],[GarageCond]]="Gd",4,IF(fun[[#This Row],[GarageCond]]="TA",3,IF(fun[[#This Row],[GarageCond]]="Fa",2,IF(fun[[#This Row],[GarageCond]]="Po",1,0)))))</f>
        <v>3</v>
      </c>
      <c r="CF1003" t="s">
        <v>203</v>
      </c>
      <c r="CG1003">
        <v>0</v>
      </c>
      <c r="CH1003">
        <v>20</v>
      </c>
      <c r="CI1003">
        <v>94</v>
      </c>
      <c r="CJ1003">
        <v>0</v>
      </c>
      <c r="CK1003">
        <v>0</v>
      </c>
      <c r="CL1003">
        <f>(0.5*fun[[#This Row],[WoodDeckSF]])+fun[[#This Row],[OpenPorchSF]]+(2*fun[[#This Row],[EnclosedPorch]])+(1.5*fun[[#This Row],[3SsnPorch]])+fun[[#This Row],[ScreenPorch]]</f>
        <v>208</v>
      </c>
      <c r="CM1003">
        <v>0</v>
      </c>
      <c r="CN1003" t="s">
        <v>109</v>
      </c>
      <c r="CO1003">
        <f>IF(fun[[#This Row],[PoolQC]]="Ex",5,IF(fun[[#This Row],[PoolQC]]="Gd",4,IF(fun[[#This Row],[PoolQC]]="TA",3,IF(fun[[#This Row],[PoolQC]]="Fa",2,IF(fun[[#This Row],[PoolQC]]="Po",1,0)))))</f>
        <v>0</v>
      </c>
      <c r="CP1003" t="s">
        <v>109</v>
      </c>
      <c r="CQ1003" t="s">
        <v>109</v>
      </c>
      <c r="CR1003">
        <v>0</v>
      </c>
      <c r="CS1003">
        <v>1</v>
      </c>
      <c r="CT1003">
        <v>2007</v>
      </c>
      <c r="CU1003" t="s">
        <v>136</v>
      </c>
      <c r="CV1003" t="s">
        <v>154</v>
      </c>
      <c r="CW1003">
        <f>COUNTIF(fun[[#This Row],[Id]:[SaleCondition]],0)</f>
        <v>21</v>
      </c>
      <c r="CX1003">
        <f>COUNTIF(fun[[#This Row],[Id]:[SaleCondition]],"NA")</f>
        <v>5</v>
      </c>
      <c r="CY1003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003">
        <f>fun[NUM_ExCond]+fun[NUM_BsmtCond]+fun[NUM_GarCond]</f>
        <v>9</v>
      </c>
      <c r="DA10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10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003">
        <v>86000</v>
      </c>
    </row>
    <row r="1004" spans="1:107" x14ac:dyDescent="0.25">
      <c r="A1004">
        <v>1003</v>
      </c>
      <c r="B1004">
        <v>20</v>
      </c>
      <c r="C1004" t="s">
        <v>107</v>
      </c>
      <c r="D1004">
        <f>IF(fun[[#This Row],[MSZoning]]="RL",1,0)</f>
        <v>1</v>
      </c>
      <c r="E1004">
        <f>IF(fun[[#This Row],[rl]]="RM",1,0)</f>
        <v>0</v>
      </c>
      <c r="F1004">
        <f>IF(fun[[#This Row],[rm]]="RH",1,0)</f>
        <v>0</v>
      </c>
      <c r="G1004">
        <f>IF(fun[[#This Row],[rh]]="C (all)",1,0)</f>
        <v>0</v>
      </c>
      <c r="H1004">
        <v>75</v>
      </c>
      <c r="I1004">
        <f>IF(fun[[#This Row],[LotFrontage]]="NA",0,fun[[#This Row],[LotFrontage]])</f>
        <v>75</v>
      </c>
      <c r="J1004">
        <v>11957</v>
      </c>
      <c r="K1004" t="s">
        <v>108</v>
      </c>
      <c r="L1004" t="s">
        <v>109</v>
      </c>
      <c r="M1004" t="s">
        <v>146</v>
      </c>
      <c r="N1004" t="s">
        <v>111</v>
      </c>
      <c r="O1004" t="s">
        <v>112</v>
      </c>
      <c r="P1004" t="s">
        <v>113</v>
      </c>
      <c r="Q1004" t="s">
        <v>114</v>
      </c>
      <c r="R1004" t="s">
        <v>162</v>
      </c>
      <c r="S1004" t="s">
        <v>228</v>
      </c>
      <c r="T1004" t="s">
        <v>116</v>
      </c>
      <c r="U1004" t="s">
        <v>117</v>
      </c>
      <c r="V1004" t="s">
        <v>141</v>
      </c>
      <c r="W1004">
        <v>8</v>
      </c>
      <c r="X1004">
        <v>5</v>
      </c>
      <c r="Y1004">
        <v>2006</v>
      </c>
      <c r="Z1004">
        <v>2006</v>
      </c>
      <c r="AA1004" t="s">
        <v>119</v>
      </c>
      <c r="AB1004" t="s">
        <v>120</v>
      </c>
      <c r="AC1004" t="s">
        <v>121</v>
      </c>
      <c r="AD1004" t="s">
        <v>121</v>
      </c>
      <c r="AE1004" t="s">
        <v>122</v>
      </c>
      <c r="AF1004">
        <v>53</v>
      </c>
      <c r="AG1004" t="s">
        <v>123</v>
      </c>
      <c r="AH1004">
        <f>IF(fun[[#This Row],[ExterQual]]="Ex",5,IF(fun[[#This Row],[ExterQual]]="Gd",4,IF(fun[[#This Row],[ExterQual]]="TA",3,IF(fun[[#This Row],[ExterQual]]="Fa",2,1))))</f>
        <v>4</v>
      </c>
      <c r="AI1004" t="s">
        <v>124</v>
      </c>
      <c r="AJ1004">
        <f>IF(fun[[#This Row],[ExterCond]]="Ex",5,IF(fun[[#This Row],[ExterCond]]="Gd",4,IF(fun[[#This Row],[ExterCond]]="TA",3,IF(fun[[#This Row],[ExterCond]]="Fa",2,1))))</f>
        <v>3</v>
      </c>
      <c r="AK1004" t="s">
        <v>125</v>
      </c>
      <c r="AL1004" t="s">
        <v>123</v>
      </c>
      <c r="AM1004">
        <f>IF(fun[[#This Row],[BsmtQual]]="Ex",5,IF(fun[[#This Row],[BsmtQual]]="Gd",4,IF(fun[[#This Row],[BsmtQual]]="TA",3,IF(fun[[#This Row],[BsmtQual]]="Fa",2,IF(fun[[#This Row],[BsmtQual]]="Po",1,0)))))</f>
        <v>4</v>
      </c>
      <c r="AN1004" t="s">
        <v>124</v>
      </c>
      <c r="AO1004">
        <f>IF(fun[[#This Row],[BsmtCond]]="Ex",5,IF(fun[[#This Row],[BsmtCond]]="Gd",4,IF(fun[[#This Row],[BsmtCond]]="TA",3,IF(fun[[#This Row],[BsmtCond]]="Fa",2,IF(fun[[#This Row],[BsmtCond]]="Po",1,0)))))</f>
        <v>3</v>
      </c>
      <c r="AP1004" t="s">
        <v>126</v>
      </c>
      <c r="AQ1004">
        <f>IF(fun[[#This Row],[BsmtExposure]]="Gd",3,IF(fun[[#This Row],[BsmtExposure]]="Av",2,IF(fun[[#This Row],[BsmtExposure]]="Mn",1,0)))</f>
        <v>0</v>
      </c>
      <c r="AR1004" t="s">
        <v>127</v>
      </c>
      <c r="AS1004">
        <v>24</v>
      </c>
      <c r="AT1004" t="s">
        <v>128</v>
      </c>
      <c r="AU1004">
        <v>0</v>
      </c>
      <c r="AV1004">
        <v>1550</v>
      </c>
      <c r="AW1004">
        <v>1574</v>
      </c>
      <c r="AX1004" t="s">
        <v>129</v>
      </c>
      <c r="AY1004" t="s">
        <v>130</v>
      </c>
      <c r="AZ1004">
        <f>IF(fun[[#This Row],[HeatingQC]]="Ex",5,IF(fun[[#This Row],[HeatingQC]]="Gd",4,IF(fun[[#This Row],[HeatingQC]]="TA",3,IF(fun[[#This Row],[HeatingQC]]="Fa",2,IF(fun[[#This Row],[HeatingQC]]="Po",1,0)))))</f>
        <v>5</v>
      </c>
      <c r="BA1004" t="s">
        <v>131</v>
      </c>
      <c r="BB1004" t="s">
        <v>132</v>
      </c>
      <c r="BC1004">
        <v>1574</v>
      </c>
      <c r="BD1004">
        <v>0</v>
      </c>
      <c r="BE1004">
        <v>0</v>
      </c>
      <c r="BF1004">
        <v>1574</v>
      </c>
      <c r="BG1004">
        <f>LOG(fun[[#This Row],[GrLivArea]])</f>
        <v>3.1970047280230456</v>
      </c>
      <c r="BH1004">
        <v>0</v>
      </c>
      <c r="BI1004">
        <v>0</v>
      </c>
      <c r="BJ1004">
        <f>fun[[#This Row],[BsmtFullBath]]+(0.5*fun[[#This Row],[BsmtHalfBath]])</f>
        <v>0</v>
      </c>
      <c r="BK1004">
        <v>2</v>
      </c>
      <c r="BL1004">
        <v>0</v>
      </c>
      <c r="BM1004">
        <f>fun[[#This Row],[HalfBath]]+fun[[#This Row],[TOTBaseBath]]+fun[[#This Row],[FullBath]]</f>
        <v>2</v>
      </c>
      <c r="BN1004">
        <v>3</v>
      </c>
      <c r="BO1004">
        <v>1</v>
      </c>
      <c r="BP1004" t="s">
        <v>123</v>
      </c>
      <c r="BQ1004">
        <f>IF(fun[[#This Row],[KitchenQual]]="Ex",5,IF(fun[[#This Row],[KitchenQual]]="Gd",4,IF(fun[[#This Row],[KitchenQual]]="TA",3,IF(fun[[#This Row],[KitchenQual]]="Fa",2,0))))</f>
        <v>4</v>
      </c>
      <c r="BR1004">
        <v>7</v>
      </c>
      <c r="BS1004" t="s">
        <v>133</v>
      </c>
      <c r="BT1004">
        <v>1</v>
      </c>
      <c r="BU1004" t="s">
        <v>123</v>
      </c>
      <c r="BV1004">
        <f>IF(fun[[#This Row],[FireplaceQu]]="Ex",5,IF(fun[[#This Row],[FireplaceQu]]="Gd",4,IF(fun[[#This Row],[FireplaceQu]]="TA",3,IF(fun[[#This Row],[FireplaceQu]]="Fa",2,0))))</f>
        <v>4</v>
      </c>
      <c r="BW1004" t="s">
        <v>134</v>
      </c>
      <c r="BX1004">
        <v>2006</v>
      </c>
      <c r="BY1004" t="s">
        <v>135</v>
      </c>
      <c r="BZ1004">
        <v>3</v>
      </c>
      <c r="CA1004">
        <v>824</v>
      </c>
      <c r="CB1004" t="s">
        <v>124</v>
      </c>
      <c r="CC1004">
        <f>IF(fun[[#This Row],[GarageQual]]="Ex",5,IF(fun[[#This Row],[GarageQual]]="Gd",4,IF(fun[[#This Row],[GarageQual]]="TA",3,IF(fun[[#This Row],[GarageQual]]="Fa",2,IF(fun[[#This Row],[GarageQual]]="Po",1,0)))))</f>
        <v>3</v>
      </c>
      <c r="CD1004" t="s">
        <v>124</v>
      </c>
      <c r="CE1004">
        <f>IF(fun[[#This Row],[GarageCond]]="Ex",5,IF(fun[[#This Row],[GarageCond]]="Gd",4,IF(fun[[#This Row],[GarageCond]]="TA",3,IF(fun[[#This Row],[GarageCond]]="Fa",2,IF(fun[[#This Row],[GarageCond]]="Po",1,0)))))</f>
        <v>3</v>
      </c>
      <c r="CF1004" t="s">
        <v>131</v>
      </c>
      <c r="CG1004">
        <v>144</v>
      </c>
      <c r="CH1004">
        <v>104</v>
      </c>
      <c r="CI1004">
        <v>0</v>
      </c>
      <c r="CJ1004">
        <v>0</v>
      </c>
      <c r="CK1004">
        <v>0</v>
      </c>
      <c r="CL1004">
        <f>(0.5*fun[[#This Row],[WoodDeckSF]])+fun[[#This Row],[OpenPorchSF]]+(2*fun[[#This Row],[EnclosedPorch]])+(1.5*fun[[#This Row],[3SsnPorch]])+fun[[#This Row],[ScreenPorch]]</f>
        <v>176</v>
      </c>
      <c r="CM1004">
        <v>0</v>
      </c>
      <c r="CN1004" t="s">
        <v>109</v>
      </c>
      <c r="CO1004">
        <f>IF(fun[[#This Row],[PoolQC]]="Ex",5,IF(fun[[#This Row],[PoolQC]]="Gd",4,IF(fun[[#This Row],[PoolQC]]="TA",3,IF(fun[[#This Row],[PoolQC]]="Fa",2,IF(fun[[#This Row],[PoolQC]]="Po",1,0)))))</f>
        <v>0</v>
      </c>
      <c r="CP1004" t="s">
        <v>109</v>
      </c>
      <c r="CQ1004" t="s">
        <v>109</v>
      </c>
      <c r="CR1004">
        <v>0</v>
      </c>
      <c r="CS1004">
        <v>7</v>
      </c>
      <c r="CT1004">
        <v>2008</v>
      </c>
      <c r="CU1004" t="s">
        <v>136</v>
      </c>
      <c r="CV1004" t="s">
        <v>137</v>
      </c>
      <c r="CW1004">
        <f>COUNTIF(fun[[#This Row],[Id]:[SaleCondition]],0)</f>
        <v>17</v>
      </c>
      <c r="CX1004">
        <f>COUNTIF(fun[[#This Row],[Id]:[SaleCondition]],"NA")</f>
        <v>4</v>
      </c>
      <c r="CY1004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004">
        <f>fun[NUM_ExCond]+fun[NUM_BsmtCond]+fun[NUM_GarCond]</f>
        <v>9</v>
      </c>
      <c r="DA10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10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1004">
        <v>232000</v>
      </c>
    </row>
    <row r="1005" spans="1:107" x14ac:dyDescent="0.25">
      <c r="A1005">
        <v>1004</v>
      </c>
      <c r="B1005">
        <v>90</v>
      </c>
      <c r="C1005" t="s">
        <v>107</v>
      </c>
      <c r="D1005">
        <f>IF(fun[[#This Row],[MSZoning]]="RL",1,0)</f>
        <v>1</v>
      </c>
      <c r="E1005">
        <f>IF(fun[[#This Row],[rl]]="RM",1,0)</f>
        <v>0</v>
      </c>
      <c r="F1005">
        <f>IF(fun[[#This Row],[rm]]="RH",1,0)</f>
        <v>0</v>
      </c>
      <c r="G1005">
        <f>IF(fun[[#This Row],[rh]]="C (all)",1,0)</f>
        <v>0</v>
      </c>
      <c r="H1005" t="s">
        <v>109</v>
      </c>
      <c r="I1005">
        <f>IF(fun[[#This Row],[LotFrontage]]="NA",0,fun[[#This Row],[LotFrontage]])</f>
        <v>0</v>
      </c>
      <c r="J1005">
        <v>11500</v>
      </c>
      <c r="K1005" t="s">
        <v>108</v>
      </c>
      <c r="L1005" t="s">
        <v>109</v>
      </c>
      <c r="M1005" t="s">
        <v>146</v>
      </c>
      <c r="N1005" t="s">
        <v>111</v>
      </c>
      <c r="O1005" t="s">
        <v>112</v>
      </c>
      <c r="P1005" t="s">
        <v>148</v>
      </c>
      <c r="Q1005" t="s">
        <v>114</v>
      </c>
      <c r="R1005" t="s">
        <v>164</v>
      </c>
      <c r="S1005" t="s">
        <v>140</v>
      </c>
      <c r="T1005" t="s">
        <v>228</v>
      </c>
      <c r="U1005" t="s">
        <v>193</v>
      </c>
      <c r="V1005" t="s">
        <v>141</v>
      </c>
      <c r="W1005">
        <v>5</v>
      </c>
      <c r="X1005">
        <v>6</v>
      </c>
      <c r="Y1005">
        <v>1976</v>
      </c>
      <c r="Z1005">
        <v>1976</v>
      </c>
      <c r="AA1005" t="s">
        <v>119</v>
      </c>
      <c r="AB1005" t="s">
        <v>120</v>
      </c>
      <c r="AC1005" t="s">
        <v>121</v>
      </c>
      <c r="AD1005" t="s">
        <v>121</v>
      </c>
      <c r="AE1005" t="s">
        <v>122</v>
      </c>
      <c r="AF1005">
        <v>164</v>
      </c>
      <c r="AG1005" t="s">
        <v>124</v>
      </c>
      <c r="AH1005">
        <f>IF(fun[[#This Row],[ExterQual]]="Ex",5,IF(fun[[#This Row],[ExterQual]]="Gd",4,IF(fun[[#This Row],[ExterQual]]="TA",3,IF(fun[[#This Row],[ExterQual]]="Fa",2,1))))</f>
        <v>3</v>
      </c>
      <c r="AI1005" t="s">
        <v>124</v>
      </c>
      <c r="AJ1005">
        <f>IF(fun[[#This Row],[ExterCond]]="Ex",5,IF(fun[[#This Row],[ExterCond]]="Gd",4,IF(fun[[#This Row],[ExterCond]]="TA",3,IF(fun[[#This Row],[ExterCond]]="Fa",2,1))))</f>
        <v>3</v>
      </c>
      <c r="AK1005" t="s">
        <v>144</v>
      </c>
      <c r="AL1005" t="s">
        <v>124</v>
      </c>
      <c r="AM1005">
        <f>IF(fun[[#This Row],[BsmtQual]]="Ex",5,IF(fun[[#This Row],[BsmtQual]]="Gd",4,IF(fun[[#This Row],[BsmtQual]]="TA",3,IF(fun[[#This Row],[BsmtQual]]="Fa",2,IF(fun[[#This Row],[BsmtQual]]="Po",1,0)))))</f>
        <v>3</v>
      </c>
      <c r="AN1005" t="s">
        <v>124</v>
      </c>
      <c r="AO1005">
        <f>IF(fun[[#This Row],[BsmtCond]]="Ex",5,IF(fun[[#This Row],[BsmtCond]]="Gd",4,IF(fun[[#This Row],[BsmtCond]]="TA",3,IF(fun[[#This Row],[BsmtCond]]="Fa",2,IF(fun[[#This Row],[BsmtCond]]="Po",1,0)))))</f>
        <v>3</v>
      </c>
      <c r="AP1005" t="s">
        <v>126</v>
      </c>
      <c r="AQ1005">
        <f>IF(fun[[#This Row],[BsmtExposure]]="Gd",3,IF(fun[[#This Row],[BsmtExposure]]="Av",2,IF(fun[[#This Row],[BsmtExposure]]="Mn",1,0)))</f>
        <v>0</v>
      </c>
      <c r="AR1005" t="s">
        <v>128</v>
      </c>
      <c r="AS1005">
        <v>0</v>
      </c>
      <c r="AT1005" t="s">
        <v>128</v>
      </c>
      <c r="AU1005">
        <v>0</v>
      </c>
      <c r="AV1005">
        <v>1680</v>
      </c>
      <c r="AW1005">
        <v>1680</v>
      </c>
      <c r="AX1005" t="s">
        <v>129</v>
      </c>
      <c r="AY1005" t="s">
        <v>173</v>
      </c>
      <c r="AZ1005">
        <f>IF(fun[[#This Row],[HeatingQC]]="Ex",5,IF(fun[[#This Row],[HeatingQC]]="Gd",4,IF(fun[[#This Row],[HeatingQC]]="TA",3,IF(fun[[#This Row],[HeatingQC]]="Fa",2,IF(fun[[#This Row],[HeatingQC]]="Po",1,0)))))</f>
        <v>2</v>
      </c>
      <c r="BA1005" t="s">
        <v>131</v>
      </c>
      <c r="BB1005" t="s">
        <v>132</v>
      </c>
      <c r="BC1005">
        <v>1680</v>
      </c>
      <c r="BD1005">
        <v>0</v>
      </c>
      <c r="BE1005">
        <v>0</v>
      </c>
      <c r="BF1005">
        <v>1680</v>
      </c>
      <c r="BG1005">
        <f>LOG(fun[[#This Row],[GrLivArea]])</f>
        <v>3.2253092817258628</v>
      </c>
      <c r="BH1005">
        <v>0</v>
      </c>
      <c r="BI1005">
        <v>0</v>
      </c>
      <c r="BJ1005">
        <f>fun[[#This Row],[BsmtFullBath]]+(0.5*fun[[#This Row],[BsmtHalfBath]])</f>
        <v>0</v>
      </c>
      <c r="BK1005">
        <v>2</v>
      </c>
      <c r="BL1005">
        <v>0</v>
      </c>
      <c r="BM1005">
        <f>fun[[#This Row],[HalfBath]]+fun[[#This Row],[TOTBaseBath]]+fun[[#This Row],[FullBath]]</f>
        <v>2</v>
      </c>
      <c r="BN1005">
        <v>4</v>
      </c>
      <c r="BO1005">
        <v>2</v>
      </c>
      <c r="BP1005" t="s">
        <v>124</v>
      </c>
      <c r="BQ1005">
        <f>IF(fun[[#This Row],[KitchenQual]]="Ex",5,IF(fun[[#This Row],[KitchenQual]]="Gd",4,IF(fun[[#This Row],[KitchenQual]]="TA",3,IF(fun[[#This Row],[KitchenQual]]="Fa",2,0))))</f>
        <v>3</v>
      </c>
      <c r="BR1005">
        <v>8</v>
      </c>
      <c r="BS1005" t="s">
        <v>133</v>
      </c>
      <c r="BT1005">
        <v>0</v>
      </c>
      <c r="BU1005" t="s">
        <v>109</v>
      </c>
      <c r="BV1005">
        <f>IF(fun[[#This Row],[FireplaceQu]]="Ex",5,IF(fun[[#This Row],[FireplaceQu]]="Gd",4,IF(fun[[#This Row],[FireplaceQu]]="TA",3,IF(fun[[#This Row],[FireplaceQu]]="Fa",2,0))))</f>
        <v>0</v>
      </c>
      <c r="BW1005" t="s">
        <v>153</v>
      </c>
      <c r="BX1005">
        <v>1976</v>
      </c>
      <c r="BY1005" t="s">
        <v>128</v>
      </c>
      <c r="BZ1005">
        <v>2</v>
      </c>
      <c r="CA1005">
        <v>528</v>
      </c>
      <c r="CB1005" t="s">
        <v>124</v>
      </c>
      <c r="CC1005">
        <f>IF(fun[[#This Row],[GarageQual]]="Ex",5,IF(fun[[#This Row],[GarageQual]]="Gd",4,IF(fun[[#This Row],[GarageQual]]="TA",3,IF(fun[[#This Row],[GarageQual]]="Fa",2,IF(fun[[#This Row],[GarageQual]]="Po",1,0)))))</f>
        <v>3</v>
      </c>
      <c r="CD1005" t="s">
        <v>124</v>
      </c>
      <c r="CE1005">
        <f>IF(fun[[#This Row],[GarageCond]]="Ex",5,IF(fun[[#This Row],[GarageCond]]="Gd",4,IF(fun[[#This Row],[GarageCond]]="TA",3,IF(fun[[#This Row],[GarageCond]]="Fa",2,IF(fun[[#This Row],[GarageCond]]="Po",1,0)))))</f>
        <v>3</v>
      </c>
      <c r="CF1005" t="s">
        <v>131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f>(0.5*fun[[#This Row],[WoodDeckSF]])+fun[[#This Row],[OpenPorchSF]]+(2*fun[[#This Row],[EnclosedPorch]])+(1.5*fun[[#This Row],[3SsnPorch]])+fun[[#This Row],[ScreenPorch]]</f>
        <v>0</v>
      </c>
      <c r="CM1005">
        <v>0</v>
      </c>
      <c r="CN1005" t="s">
        <v>109</v>
      </c>
      <c r="CO1005">
        <f>IF(fun[[#This Row],[PoolQC]]="Ex",5,IF(fun[[#This Row],[PoolQC]]="Gd",4,IF(fun[[#This Row],[PoolQC]]="TA",3,IF(fun[[#This Row],[PoolQC]]="Fa",2,IF(fun[[#This Row],[PoolQC]]="Po",1,0)))))</f>
        <v>0</v>
      </c>
      <c r="CP1005" t="s">
        <v>109</v>
      </c>
      <c r="CQ1005" t="s">
        <v>109</v>
      </c>
      <c r="CR1005">
        <v>0</v>
      </c>
      <c r="CS1005">
        <v>6</v>
      </c>
      <c r="CT1005">
        <v>2007</v>
      </c>
      <c r="CU1005" t="s">
        <v>136</v>
      </c>
      <c r="CV1005" t="s">
        <v>137</v>
      </c>
      <c r="CW1005">
        <f>COUNTIF(fun[[#This Row],[Id]:[SaleCondition]],0)</f>
        <v>24</v>
      </c>
      <c r="CX1005">
        <f>COUNTIF(fun[[#This Row],[Id]:[SaleCondition]],"NA")</f>
        <v>6</v>
      </c>
      <c r="CY1005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005">
        <f>fun[NUM_ExCond]+fun[NUM_BsmtCond]+fun[NUM_GarCond]</f>
        <v>9</v>
      </c>
      <c r="DA10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10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</v>
      </c>
      <c r="DC1005">
        <v>136905</v>
      </c>
    </row>
    <row r="1006" spans="1:107" x14ac:dyDescent="0.25">
      <c r="A1006">
        <v>1005</v>
      </c>
      <c r="B1006">
        <v>120</v>
      </c>
      <c r="C1006" t="s">
        <v>107</v>
      </c>
      <c r="D1006">
        <f>IF(fun[[#This Row],[MSZoning]]="RL",1,0)</f>
        <v>1</v>
      </c>
      <c r="E1006">
        <f>IF(fun[[#This Row],[rl]]="RM",1,0)</f>
        <v>0</v>
      </c>
      <c r="F1006">
        <f>IF(fun[[#This Row],[rm]]="RH",1,0)</f>
        <v>0</v>
      </c>
      <c r="G1006">
        <f>IF(fun[[#This Row],[rh]]="C (all)",1,0)</f>
        <v>0</v>
      </c>
      <c r="H1006">
        <v>43</v>
      </c>
      <c r="I1006">
        <f>IF(fun[[#This Row],[LotFrontage]]="NA",0,fun[[#This Row],[LotFrontage]])</f>
        <v>43</v>
      </c>
      <c r="J1006">
        <v>3182</v>
      </c>
      <c r="K1006" t="s">
        <v>108</v>
      </c>
      <c r="L1006" t="s">
        <v>109</v>
      </c>
      <c r="M1006" t="s">
        <v>110</v>
      </c>
      <c r="N1006" t="s">
        <v>111</v>
      </c>
      <c r="O1006" t="s">
        <v>112</v>
      </c>
      <c r="P1006" t="s">
        <v>113</v>
      </c>
      <c r="Q1006" t="s">
        <v>114</v>
      </c>
      <c r="R1006" t="s">
        <v>253</v>
      </c>
      <c r="S1006" t="s">
        <v>116</v>
      </c>
      <c r="T1006" t="s">
        <v>116</v>
      </c>
      <c r="U1006" t="s">
        <v>205</v>
      </c>
      <c r="V1006" t="s">
        <v>141</v>
      </c>
      <c r="W1006">
        <v>7</v>
      </c>
      <c r="X1006">
        <v>5</v>
      </c>
      <c r="Y1006">
        <v>2005</v>
      </c>
      <c r="Z1006">
        <v>2006</v>
      </c>
      <c r="AA1006" t="s">
        <v>119</v>
      </c>
      <c r="AB1006" t="s">
        <v>120</v>
      </c>
      <c r="AC1006" t="s">
        <v>121</v>
      </c>
      <c r="AD1006" t="s">
        <v>121</v>
      </c>
      <c r="AE1006" t="s">
        <v>122</v>
      </c>
      <c r="AF1006">
        <v>16</v>
      </c>
      <c r="AG1006" t="s">
        <v>123</v>
      </c>
      <c r="AH1006">
        <f>IF(fun[[#This Row],[ExterQual]]="Ex",5,IF(fun[[#This Row],[ExterQual]]="Gd",4,IF(fun[[#This Row],[ExterQual]]="TA",3,IF(fun[[#This Row],[ExterQual]]="Fa",2,1))))</f>
        <v>4</v>
      </c>
      <c r="AI1006" t="s">
        <v>124</v>
      </c>
      <c r="AJ1006">
        <f>IF(fun[[#This Row],[ExterCond]]="Ex",5,IF(fun[[#This Row],[ExterCond]]="Gd",4,IF(fun[[#This Row],[ExterCond]]="TA",3,IF(fun[[#This Row],[ExterCond]]="Fa",2,1))))</f>
        <v>3</v>
      </c>
      <c r="AK1006" t="s">
        <v>125</v>
      </c>
      <c r="AL1006" t="s">
        <v>123</v>
      </c>
      <c r="AM1006">
        <f>IF(fun[[#This Row],[BsmtQual]]="Ex",5,IF(fun[[#This Row],[BsmtQual]]="Gd",4,IF(fun[[#This Row],[BsmtQual]]="TA",3,IF(fun[[#This Row],[BsmtQual]]="Fa",2,IF(fun[[#This Row],[BsmtQual]]="Po",1,0)))))</f>
        <v>4</v>
      </c>
      <c r="AN1006" t="s">
        <v>124</v>
      </c>
      <c r="AO1006">
        <f>IF(fun[[#This Row],[BsmtCond]]="Ex",5,IF(fun[[#This Row],[BsmtCond]]="Gd",4,IF(fun[[#This Row],[BsmtCond]]="TA",3,IF(fun[[#This Row],[BsmtCond]]="Fa",2,IF(fun[[#This Row],[BsmtCond]]="Po",1,0)))))</f>
        <v>3</v>
      </c>
      <c r="AP1006" t="s">
        <v>126</v>
      </c>
      <c r="AQ1006">
        <f>IF(fun[[#This Row],[BsmtExposure]]="Gd",3,IF(fun[[#This Row],[BsmtExposure]]="Av",2,IF(fun[[#This Row],[BsmtExposure]]="Mn",1,0)))</f>
        <v>0</v>
      </c>
      <c r="AR1006" t="s">
        <v>127</v>
      </c>
      <c r="AS1006">
        <v>16</v>
      </c>
      <c r="AT1006" t="s">
        <v>128</v>
      </c>
      <c r="AU1006">
        <v>0</v>
      </c>
      <c r="AV1006">
        <v>1330</v>
      </c>
      <c r="AW1006">
        <v>1346</v>
      </c>
      <c r="AX1006" t="s">
        <v>129</v>
      </c>
      <c r="AY1006" t="s">
        <v>130</v>
      </c>
      <c r="AZ1006">
        <f>IF(fun[[#This Row],[HeatingQC]]="Ex",5,IF(fun[[#This Row],[HeatingQC]]="Gd",4,IF(fun[[#This Row],[HeatingQC]]="TA",3,IF(fun[[#This Row],[HeatingQC]]="Fa",2,IF(fun[[#This Row],[HeatingQC]]="Po",1,0)))))</f>
        <v>5</v>
      </c>
      <c r="BA1006" t="s">
        <v>131</v>
      </c>
      <c r="BB1006" t="s">
        <v>132</v>
      </c>
      <c r="BC1006">
        <v>1504</v>
      </c>
      <c r="BD1006">
        <v>0</v>
      </c>
      <c r="BE1006">
        <v>0</v>
      </c>
      <c r="BF1006">
        <v>1504</v>
      </c>
      <c r="BG1006">
        <f>LOG(fun[[#This Row],[GrLivArea]])</f>
        <v>3.1772478362556233</v>
      </c>
      <c r="BH1006">
        <v>0</v>
      </c>
      <c r="BI1006">
        <v>0</v>
      </c>
      <c r="BJ1006">
        <f>fun[[#This Row],[BsmtFullBath]]+(0.5*fun[[#This Row],[BsmtHalfBath]])</f>
        <v>0</v>
      </c>
      <c r="BK1006">
        <v>2</v>
      </c>
      <c r="BL1006">
        <v>0</v>
      </c>
      <c r="BM1006">
        <f>fun[[#This Row],[HalfBath]]+fun[[#This Row],[TOTBaseBath]]+fun[[#This Row],[FullBath]]</f>
        <v>2</v>
      </c>
      <c r="BN1006">
        <v>1</v>
      </c>
      <c r="BO1006">
        <v>1</v>
      </c>
      <c r="BP1006" t="s">
        <v>123</v>
      </c>
      <c r="BQ1006">
        <f>IF(fun[[#This Row],[KitchenQual]]="Ex",5,IF(fun[[#This Row],[KitchenQual]]="Gd",4,IF(fun[[#This Row],[KitchenQual]]="TA",3,IF(fun[[#This Row],[KitchenQual]]="Fa",2,0))))</f>
        <v>4</v>
      </c>
      <c r="BR1006">
        <v>7</v>
      </c>
      <c r="BS1006" t="s">
        <v>133</v>
      </c>
      <c r="BT1006">
        <v>1</v>
      </c>
      <c r="BU1006" t="s">
        <v>123</v>
      </c>
      <c r="BV1006">
        <f>IF(fun[[#This Row],[FireplaceQu]]="Ex",5,IF(fun[[#This Row],[FireplaceQu]]="Gd",4,IF(fun[[#This Row],[FireplaceQu]]="TA",3,IF(fun[[#This Row],[FireplaceQu]]="Fa",2,0))))</f>
        <v>4</v>
      </c>
      <c r="BW1006" t="s">
        <v>134</v>
      </c>
      <c r="BX1006">
        <v>2005</v>
      </c>
      <c r="BY1006" t="s">
        <v>183</v>
      </c>
      <c r="BZ1006">
        <v>2</v>
      </c>
      <c r="CA1006">
        <v>457</v>
      </c>
      <c r="CB1006" t="s">
        <v>124</v>
      </c>
      <c r="CC1006">
        <f>IF(fun[[#This Row],[GarageQual]]="Ex",5,IF(fun[[#This Row],[GarageQual]]="Gd",4,IF(fun[[#This Row],[GarageQual]]="TA",3,IF(fun[[#This Row],[GarageQual]]="Fa",2,IF(fun[[#This Row],[GarageQual]]="Po",1,0)))))</f>
        <v>3</v>
      </c>
      <c r="CD1006" t="s">
        <v>124</v>
      </c>
      <c r="CE1006">
        <f>IF(fun[[#This Row],[GarageCond]]="Ex",5,IF(fun[[#This Row],[GarageCond]]="Gd",4,IF(fun[[#This Row],[GarageCond]]="TA",3,IF(fun[[#This Row],[GarageCond]]="Fa",2,IF(fun[[#This Row],[GarageCond]]="Po",1,0)))))</f>
        <v>3</v>
      </c>
      <c r="CF1006" t="s">
        <v>131</v>
      </c>
      <c r="CG1006">
        <v>156</v>
      </c>
      <c r="CH1006">
        <v>0</v>
      </c>
      <c r="CI1006">
        <v>0</v>
      </c>
      <c r="CJ1006">
        <v>0</v>
      </c>
      <c r="CK1006">
        <v>0</v>
      </c>
      <c r="CL1006">
        <f>(0.5*fun[[#This Row],[WoodDeckSF]])+fun[[#This Row],[OpenPorchSF]]+(2*fun[[#This Row],[EnclosedPorch]])+(1.5*fun[[#This Row],[3SsnPorch]])+fun[[#This Row],[ScreenPorch]]</f>
        <v>78</v>
      </c>
      <c r="CM1006">
        <v>0</v>
      </c>
      <c r="CN1006" t="s">
        <v>109</v>
      </c>
      <c r="CO1006">
        <f>IF(fun[[#This Row],[PoolQC]]="Ex",5,IF(fun[[#This Row],[PoolQC]]="Gd",4,IF(fun[[#This Row],[PoolQC]]="TA",3,IF(fun[[#This Row],[PoolQC]]="Fa",2,IF(fun[[#This Row],[PoolQC]]="Po",1,0)))))</f>
        <v>0</v>
      </c>
      <c r="CP1006" t="s">
        <v>109</v>
      </c>
      <c r="CQ1006" t="s">
        <v>109</v>
      </c>
      <c r="CR1006">
        <v>0</v>
      </c>
      <c r="CS1006">
        <v>5</v>
      </c>
      <c r="CT1006">
        <v>2009</v>
      </c>
      <c r="CU1006" t="s">
        <v>136</v>
      </c>
      <c r="CV1006" t="s">
        <v>137</v>
      </c>
      <c r="CW1006">
        <f>COUNTIF(fun[[#This Row],[Id]:[SaleCondition]],0)</f>
        <v>18</v>
      </c>
      <c r="CX1006">
        <f>COUNTIF(fun[[#This Row],[Id]:[SaleCondition]],"NA")</f>
        <v>4</v>
      </c>
      <c r="CY100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006">
        <f>fun[NUM_ExCond]+fun[NUM_BsmtCond]+fun[NUM_GarCond]</f>
        <v>9</v>
      </c>
      <c r="DA10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0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006">
        <v>181000</v>
      </c>
    </row>
    <row r="1007" spans="1:107" x14ac:dyDescent="0.25">
      <c r="A1007">
        <v>1006</v>
      </c>
      <c r="B1007">
        <v>80</v>
      </c>
      <c r="C1007" t="s">
        <v>107</v>
      </c>
      <c r="D1007">
        <f>IF(fun[[#This Row],[MSZoning]]="RL",1,0)</f>
        <v>1</v>
      </c>
      <c r="E1007">
        <f>IF(fun[[#This Row],[rl]]="RM",1,0)</f>
        <v>0</v>
      </c>
      <c r="F1007">
        <f>IF(fun[[#This Row],[rm]]="RH",1,0)</f>
        <v>0</v>
      </c>
      <c r="G1007">
        <f>IF(fun[[#This Row],[rh]]="C (all)",1,0)</f>
        <v>0</v>
      </c>
      <c r="H1007">
        <v>65</v>
      </c>
      <c r="I1007">
        <f>IF(fun[[#This Row],[LotFrontage]]="NA",0,fun[[#This Row],[LotFrontage]])</f>
        <v>65</v>
      </c>
      <c r="J1007">
        <v>8385</v>
      </c>
      <c r="K1007" t="s">
        <v>108</v>
      </c>
      <c r="L1007" t="s">
        <v>109</v>
      </c>
      <c r="M1007" t="s">
        <v>110</v>
      </c>
      <c r="N1007" t="s">
        <v>111</v>
      </c>
      <c r="O1007" t="s">
        <v>112</v>
      </c>
      <c r="P1007" t="s">
        <v>113</v>
      </c>
      <c r="Q1007" t="s">
        <v>114</v>
      </c>
      <c r="R1007" t="s">
        <v>115</v>
      </c>
      <c r="S1007" t="s">
        <v>116</v>
      </c>
      <c r="T1007" t="s">
        <v>116</v>
      </c>
      <c r="U1007" t="s">
        <v>117</v>
      </c>
      <c r="V1007" t="s">
        <v>223</v>
      </c>
      <c r="W1007">
        <v>5</v>
      </c>
      <c r="X1007">
        <v>8</v>
      </c>
      <c r="Y1007">
        <v>1977</v>
      </c>
      <c r="Z1007">
        <v>1977</v>
      </c>
      <c r="AA1007" t="s">
        <v>119</v>
      </c>
      <c r="AB1007" t="s">
        <v>120</v>
      </c>
      <c r="AC1007" t="s">
        <v>166</v>
      </c>
      <c r="AD1007" t="s">
        <v>166</v>
      </c>
      <c r="AE1007" t="s">
        <v>122</v>
      </c>
      <c r="AF1007">
        <v>220</v>
      </c>
      <c r="AG1007" t="s">
        <v>123</v>
      </c>
      <c r="AH1007">
        <f>IF(fun[[#This Row],[ExterQual]]="Ex",5,IF(fun[[#This Row],[ExterQual]]="Gd",4,IF(fun[[#This Row],[ExterQual]]="TA",3,IF(fun[[#This Row],[ExterQual]]="Fa",2,1))))</f>
        <v>4</v>
      </c>
      <c r="AI1007" t="s">
        <v>124</v>
      </c>
      <c r="AJ1007">
        <f>IF(fun[[#This Row],[ExterCond]]="Ex",5,IF(fun[[#This Row],[ExterCond]]="Gd",4,IF(fun[[#This Row],[ExterCond]]="TA",3,IF(fun[[#This Row],[ExterCond]]="Fa",2,1))))</f>
        <v>3</v>
      </c>
      <c r="AK1007" t="s">
        <v>144</v>
      </c>
      <c r="AL1007" t="s">
        <v>123</v>
      </c>
      <c r="AM1007">
        <f>IF(fun[[#This Row],[BsmtQual]]="Ex",5,IF(fun[[#This Row],[BsmtQual]]="Gd",4,IF(fun[[#This Row],[BsmtQual]]="TA",3,IF(fun[[#This Row],[BsmtQual]]="Fa",2,IF(fun[[#This Row],[BsmtQual]]="Po",1,0)))))</f>
        <v>4</v>
      </c>
      <c r="AN1007" t="s">
        <v>123</v>
      </c>
      <c r="AO1007">
        <f>IF(fun[[#This Row],[BsmtCond]]="Ex",5,IF(fun[[#This Row],[BsmtCond]]="Gd",4,IF(fun[[#This Row],[BsmtCond]]="TA",3,IF(fun[[#This Row],[BsmtCond]]="Fa",2,IF(fun[[#This Row],[BsmtCond]]="Po",1,0)))))</f>
        <v>4</v>
      </c>
      <c r="AP1007" t="s">
        <v>156</v>
      </c>
      <c r="AQ1007">
        <f>IF(fun[[#This Row],[BsmtExposure]]="Gd",3,IF(fun[[#This Row],[BsmtExposure]]="Av",2,IF(fun[[#This Row],[BsmtExposure]]="Mn",1,0)))</f>
        <v>2</v>
      </c>
      <c r="AR1007" t="s">
        <v>127</v>
      </c>
      <c r="AS1007">
        <v>595</v>
      </c>
      <c r="AT1007" t="s">
        <v>128</v>
      </c>
      <c r="AU1007">
        <v>0</v>
      </c>
      <c r="AV1007">
        <v>390</v>
      </c>
      <c r="AW1007">
        <v>985</v>
      </c>
      <c r="AX1007" t="s">
        <v>129</v>
      </c>
      <c r="AY1007" t="s">
        <v>124</v>
      </c>
      <c r="AZ1007">
        <f>IF(fun[[#This Row],[HeatingQC]]="Ex",5,IF(fun[[#This Row],[HeatingQC]]="Gd",4,IF(fun[[#This Row],[HeatingQC]]="TA",3,IF(fun[[#This Row],[HeatingQC]]="Fa",2,IF(fun[[#This Row],[HeatingQC]]="Po",1,0)))))</f>
        <v>3</v>
      </c>
      <c r="BA1007" t="s">
        <v>131</v>
      </c>
      <c r="BB1007" t="s">
        <v>132</v>
      </c>
      <c r="BC1007">
        <v>985</v>
      </c>
      <c r="BD1007">
        <v>0</v>
      </c>
      <c r="BE1007">
        <v>0</v>
      </c>
      <c r="BF1007">
        <v>985</v>
      </c>
      <c r="BG1007">
        <f>LOG(fun[[#This Row],[GrLivArea]])</f>
        <v>2.9934362304976116</v>
      </c>
      <c r="BH1007">
        <v>0</v>
      </c>
      <c r="BI1007">
        <v>0</v>
      </c>
      <c r="BJ1007">
        <f>fun[[#This Row],[BsmtFullBath]]+(0.5*fun[[#This Row],[BsmtHalfBath]])</f>
        <v>0</v>
      </c>
      <c r="BK1007">
        <v>2</v>
      </c>
      <c r="BL1007">
        <v>0</v>
      </c>
      <c r="BM1007">
        <f>fun[[#This Row],[HalfBath]]+fun[[#This Row],[TOTBaseBath]]+fun[[#This Row],[FullBath]]</f>
        <v>2</v>
      </c>
      <c r="BN1007">
        <v>3</v>
      </c>
      <c r="BO1007">
        <v>1</v>
      </c>
      <c r="BP1007" t="s">
        <v>124</v>
      </c>
      <c r="BQ1007">
        <f>IF(fun[[#This Row],[KitchenQual]]="Ex",5,IF(fun[[#This Row],[KitchenQual]]="Gd",4,IF(fun[[#This Row],[KitchenQual]]="TA",3,IF(fun[[#This Row],[KitchenQual]]="Fa",2,0))))</f>
        <v>3</v>
      </c>
      <c r="BR1007">
        <v>6</v>
      </c>
      <c r="BS1007" t="s">
        <v>133</v>
      </c>
      <c r="BT1007">
        <v>0</v>
      </c>
      <c r="BU1007" t="s">
        <v>109</v>
      </c>
      <c r="BV1007">
        <f>IF(fun[[#This Row],[FireplaceQu]]="Ex",5,IF(fun[[#This Row],[FireplaceQu]]="Gd",4,IF(fun[[#This Row],[FireplaceQu]]="TA",3,IF(fun[[#This Row],[FireplaceQu]]="Fa",2,0))))</f>
        <v>0</v>
      </c>
      <c r="BW1007" t="s">
        <v>134</v>
      </c>
      <c r="BX1007">
        <v>1977</v>
      </c>
      <c r="BY1007" t="s">
        <v>128</v>
      </c>
      <c r="BZ1007">
        <v>1</v>
      </c>
      <c r="CA1007">
        <v>328</v>
      </c>
      <c r="CB1007" t="s">
        <v>124</v>
      </c>
      <c r="CC1007">
        <f>IF(fun[[#This Row],[GarageQual]]="Ex",5,IF(fun[[#This Row],[GarageQual]]="Gd",4,IF(fun[[#This Row],[GarageQual]]="TA",3,IF(fun[[#This Row],[GarageQual]]="Fa",2,IF(fun[[#This Row],[GarageQual]]="Po",1,0)))))</f>
        <v>3</v>
      </c>
      <c r="CD1007" t="s">
        <v>124</v>
      </c>
      <c r="CE1007">
        <f>IF(fun[[#This Row],[GarageCond]]="Ex",5,IF(fun[[#This Row],[GarageCond]]="Gd",4,IF(fun[[#This Row],[GarageCond]]="TA",3,IF(fun[[#This Row],[GarageCond]]="Fa",2,IF(fun[[#This Row],[GarageCond]]="Po",1,0)))))</f>
        <v>3</v>
      </c>
      <c r="CF1007" t="s">
        <v>131</v>
      </c>
      <c r="CG1007">
        <v>210</v>
      </c>
      <c r="CH1007">
        <v>0</v>
      </c>
      <c r="CI1007">
        <v>0</v>
      </c>
      <c r="CJ1007">
        <v>0</v>
      </c>
      <c r="CK1007">
        <v>0</v>
      </c>
      <c r="CL1007">
        <f>(0.5*fun[[#This Row],[WoodDeckSF]])+fun[[#This Row],[OpenPorchSF]]+(2*fun[[#This Row],[EnclosedPorch]])+(1.5*fun[[#This Row],[3SsnPorch]])+fun[[#This Row],[ScreenPorch]]</f>
        <v>105</v>
      </c>
      <c r="CM1007">
        <v>0</v>
      </c>
      <c r="CN1007" t="s">
        <v>109</v>
      </c>
      <c r="CO1007">
        <f>IF(fun[[#This Row],[PoolQC]]="Ex",5,IF(fun[[#This Row],[PoolQC]]="Gd",4,IF(fun[[#This Row],[PoolQC]]="TA",3,IF(fun[[#This Row],[PoolQC]]="Fa",2,IF(fun[[#This Row],[PoolQC]]="Po",1,0)))))</f>
        <v>0</v>
      </c>
      <c r="CP1007" t="s">
        <v>109</v>
      </c>
      <c r="CQ1007" t="s">
        <v>109</v>
      </c>
      <c r="CR1007">
        <v>0</v>
      </c>
      <c r="CS1007">
        <v>11</v>
      </c>
      <c r="CT1007">
        <v>2008</v>
      </c>
      <c r="CU1007" t="s">
        <v>136</v>
      </c>
      <c r="CV1007" t="s">
        <v>137</v>
      </c>
      <c r="CW1007">
        <f>COUNTIF(fun[[#This Row],[Id]:[SaleCondition]],0)</f>
        <v>19</v>
      </c>
      <c r="CX1007">
        <f>COUNTIF(fun[[#This Row],[Id]:[SaleCondition]],"NA")</f>
        <v>5</v>
      </c>
      <c r="CY1007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007">
        <f>fun[NUM_ExCond]+fun[NUM_BsmtCond]+fun[NUM_GarCond]</f>
        <v>10</v>
      </c>
      <c r="DA10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10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65.583333333333343</v>
      </c>
      <c r="DC1007">
        <v>149900</v>
      </c>
    </row>
    <row r="1008" spans="1:107" x14ac:dyDescent="0.25">
      <c r="A1008">
        <v>1007</v>
      </c>
      <c r="B1008">
        <v>20</v>
      </c>
      <c r="C1008" t="s">
        <v>107</v>
      </c>
      <c r="D1008">
        <f>IF(fun[[#This Row],[MSZoning]]="RL",1,0)</f>
        <v>1</v>
      </c>
      <c r="E1008">
        <f>IF(fun[[#This Row],[rl]]="RM",1,0)</f>
        <v>0</v>
      </c>
      <c r="F1008">
        <f>IF(fun[[#This Row],[rm]]="RH",1,0)</f>
        <v>0</v>
      </c>
      <c r="G1008">
        <f>IF(fun[[#This Row],[rh]]="C (all)",1,0)</f>
        <v>0</v>
      </c>
      <c r="H1008" t="s">
        <v>109</v>
      </c>
      <c r="I1008">
        <f>IF(fun[[#This Row],[LotFrontage]]="NA",0,fun[[#This Row],[LotFrontage]])</f>
        <v>0</v>
      </c>
      <c r="J1008">
        <v>12155</v>
      </c>
      <c r="K1008" t="s">
        <v>108</v>
      </c>
      <c r="L1008" t="s">
        <v>109</v>
      </c>
      <c r="M1008" t="s">
        <v>257</v>
      </c>
      <c r="N1008" t="s">
        <v>111</v>
      </c>
      <c r="O1008" t="s">
        <v>112</v>
      </c>
      <c r="P1008" t="s">
        <v>113</v>
      </c>
      <c r="Q1008" t="s">
        <v>114</v>
      </c>
      <c r="R1008" t="s">
        <v>188</v>
      </c>
      <c r="S1008" t="s">
        <v>165</v>
      </c>
      <c r="T1008" t="s">
        <v>116</v>
      </c>
      <c r="U1008" t="s">
        <v>117</v>
      </c>
      <c r="V1008" t="s">
        <v>141</v>
      </c>
      <c r="W1008">
        <v>6</v>
      </c>
      <c r="X1008">
        <v>3</v>
      </c>
      <c r="Y1008">
        <v>1970</v>
      </c>
      <c r="Z1008">
        <v>1970</v>
      </c>
      <c r="AA1008" t="s">
        <v>119</v>
      </c>
      <c r="AB1008" t="s">
        <v>120</v>
      </c>
      <c r="AC1008" t="s">
        <v>187</v>
      </c>
      <c r="AD1008" t="s">
        <v>187</v>
      </c>
      <c r="AE1008" t="s">
        <v>143</v>
      </c>
      <c r="AF1008">
        <v>0</v>
      </c>
      <c r="AG1008" t="s">
        <v>124</v>
      </c>
      <c r="AH1008">
        <f>IF(fun[[#This Row],[ExterQual]]="Ex",5,IF(fun[[#This Row],[ExterQual]]="Gd",4,IF(fun[[#This Row],[ExterQual]]="TA",3,IF(fun[[#This Row],[ExterQual]]="Fa",2,1))))</f>
        <v>3</v>
      </c>
      <c r="AI1008" t="s">
        <v>124</v>
      </c>
      <c r="AJ1008">
        <f>IF(fun[[#This Row],[ExterCond]]="Ex",5,IF(fun[[#This Row],[ExterCond]]="Gd",4,IF(fun[[#This Row],[ExterCond]]="TA",3,IF(fun[[#This Row],[ExterCond]]="Fa",2,1))))</f>
        <v>3</v>
      </c>
      <c r="AK1008" t="s">
        <v>144</v>
      </c>
      <c r="AL1008" t="s">
        <v>123</v>
      </c>
      <c r="AM1008">
        <f>IF(fun[[#This Row],[BsmtQual]]="Ex",5,IF(fun[[#This Row],[BsmtQual]]="Gd",4,IF(fun[[#This Row],[BsmtQual]]="TA",3,IF(fun[[#This Row],[BsmtQual]]="Fa",2,IF(fun[[#This Row],[BsmtQual]]="Po",1,0)))))</f>
        <v>4</v>
      </c>
      <c r="AN1008" t="s">
        <v>124</v>
      </c>
      <c r="AO1008">
        <f>IF(fun[[#This Row],[BsmtCond]]="Ex",5,IF(fun[[#This Row],[BsmtCond]]="Gd",4,IF(fun[[#This Row],[BsmtCond]]="TA",3,IF(fun[[#This Row],[BsmtCond]]="Fa",2,IF(fun[[#This Row],[BsmtCond]]="Po",1,0)))))</f>
        <v>3</v>
      </c>
      <c r="AP1008" t="s">
        <v>126</v>
      </c>
      <c r="AQ1008">
        <f>IF(fun[[#This Row],[BsmtExposure]]="Gd",3,IF(fun[[#This Row],[BsmtExposure]]="Av",2,IF(fun[[#This Row],[BsmtExposure]]="Mn",1,0)))</f>
        <v>0</v>
      </c>
      <c r="AR1008" t="s">
        <v>198</v>
      </c>
      <c r="AS1008">
        <v>1237</v>
      </c>
      <c r="AT1008" t="s">
        <v>128</v>
      </c>
      <c r="AU1008">
        <v>0</v>
      </c>
      <c r="AV1008">
        <v>420</v>
      </c>
      <c r="AW1008">
        <v>1657</v>
      </c>
      <c r="AX1008" t="s">
        <v>129</v>
      </c>
      <c r="AY1008" t="s">
        <v>123</v>
      </c>
      <c r="AZ1008">
        <f>IF(fun[[#This Row],[HeatingQC]]="Ex",5,IF(fun[[#This Row],[HeatingQC]]="Gd",4,IF(fun[[#This Row],[HeatingQC]]="TA",3,IF(fun[[#This Row],[HeatingQC]]="Fa",2,IF(fun[[#This Row],[HeatingQC]]="Po",1,0)))))</f>
        <v>4</v>
      </c>
      <c r="BA1008" t="s">
        <v>131</v>
      </c>
      <c r="BB1008" t="s">
        <v>132</v>
      </c>
      <c r="BC1008">
        <v>1657</v>
      </c>
      <c r="BD1008">
        <v>0</v>
      </c>
      <c r="BE1008">
        <v>0</v>
      </c>
      <c r="BF1008">
        <v>1657</v>
      </c>
      <c r="BG1008">
        <f>LOG(fun[[#This Row],[GrLivArea]])</f>
        <v>3.2193225084193369</v>
      </c>
      <c r="BH1008">
        <v>0</v>
      </c>
      <c r="BI1008">
        <v>1</v>
      </c>
      <c r="BJ1008">
        <f>fun[[#This Row],[BsmtFullBath]]+(0.5*fun[[#This Row],[BsmtHalfBath]])</f>
        <v>0.5</v>
      </c>
      <c r="BK1008">
        <v>2</v>
      </c>
      <c r="BL1008">
        <v>0</v>
      </c>
      <c r="BM1008">
        <f>fun[[#This Row],[HalfBath]]+fun[[#This Row],[TOTBaseBath]]+fun[[#This Row],[FullBath]]</f>
        <v>2.5</v>
      </c>
      <c r="BN1008">
        <v>3</v>
      </c>
      <c r="BO1008">
        <v>1</v>
      </c>
      <c r="BP1008" t="s">
        <v>124</v>
      </c>
      <c r="BQ1008">
        <f>IF(fun[[#This Row],[KitchenQual]]="Ex",5,IF(fun[[#This Row],[KitchenQual]]="Gd",4,IF(fun[[#This Row],[KitchenQual]]="TA",3,IF(fun[[#This Row],[KitchenQual]]="Fa",2,0))))</f>
        <v>3</v>
      </c>
      <c r="BR1008">
        <v>7</v>
      </c>
      <c r="BS1008" t="s">
        <v>133</v>
      </c>
      <c r="BT1008">
        <v>1</v>
      </c>
      <c r="BU1008" t="s">
        <v>124</v>
      </c>
      <c r="BV1008">
        <f>IF(fun[[#This Row],[FireplaceQu]]="Ex",5,IF(fun[[#This Row],[FireplaceQu]]="Gd",4,IF(fun[[#This Row],[FireplaceQu]]="TA",3,IF(fun[[#This Row],[FireplaceQu]]="Fa",2,0))))</f>
        <v>3</v>
      </c>
      <c r="BW1008" t="s">
        <v>134</v>
      </c>
      <c r="BX1008">
        <v>1970</v>
      </c>
      <c r="BY1008" t="s">
        <v>128</v>
      </c>
      <c r="BZ1008">
        <v>2</v>
      </c>
      <c r="CA1008">
        <v>484</v>
      </c>
      <c r="CB1008" t="s">
        <v>124</v>
      </c>
      <c r="CC1008">
        <f>IF(fun[[#This Row],[GarageQual]]="Ex",5,IF(fun[[#This Row],[GarageQual]]="Gd",4,IF(fun[[#This Row],[GarageQual]]="TA",3,IF(fun[[#This Row],[GarageQual]]="Fa",2,IF(fun[[#This Row],[GarageQual]]="Po",1,0)))))</f>
        <v>3</v>
      </c>
      <c r="CD1008" t="s">
        <v>124</v>
      </c>
      <c r="CE1008">
        <f>IF(fun[[#This Row],[GarageCond]]="Ex",5,IF(fun[[#This Row],[GarageCond]]="Gd",4,IF(fun[[#This Row],[GarageCond]]="TA",3,IF(fun[[#This Row],[GarageCond]]="Fa",2,IF(fun[[#This Row],[GarageCond]]="Po",1,0)))))</f>
        <v>3</v>
      </c>
      <c r="CF1008" t="s">
        <v>131</v>
      </c>
      <c r="CG1008">
        <v>0</v>
      </c>
      <c r="CH1008">
        <v>0</v>
      </c>
      <c r="CI1008">
        <v>0</v>
      </c>
      <c r="CJ1008">
        <v>0</v>
      </c>
      <c r="CK1008">
        <v>147</v>
      </c>
      <c r="CL1008">
        <f>(0.5*fun[[#This Row],[WoodDeckSF]])+fun[[#This Row],[OpenPorchSF]]+(2*fun[[#This Row],[EnclosedPorch]])+(1.5*fun[[#This Row],[3SsnPorch]])+fun[[#This Row],[ScreenPorch]]</f>
        <v>147</v>
      </c>
      <c r="CM1008">
        <v>0</v>
      </c>
      <c r="CN1008" t="s">
        <v>109</v>
      </c>
      <c r="CO1008">
        <f>IF(fun[[#This Row],[PoolQC]]="Ex",5,IF(fun[[#This Row],[PoolQC]]="Gd",4,IF(fun[[#This Row],[PoolQC]]="TA",3,IF(fun[[#This Row],[PoolQC]]="Fa",2,IF(fun[[#This Row],[PoolQC]]="Po",1,0)))))</f>
        <v>0</v>
      </c>
      <c r="CP1008" t="s">
        <v>109</v>
      </c>
      <c r="CQ1008" t="s">
        <v>109</v>
      </c>
      <c r="CR1008">
        <v>0</v>
      </c>
      <c r="CS1008">
        <v>3</v>
      </c>
      <c r="CT1008">
        <v>2007</v>
      </c>
      <c r="CU1008" t="s">
        <v>136</v>
      </c>
      <c r="CV1008" t="s">
        <v>137</v>
      </c>
      <c r="CW1008">
        <f>COUNTIF(fun[[#This Row],[Id]:[SaleCondition]],0)</f>
        <v>18</v>
      </c>
      <c r="CX1008">
        <f>COUNTIF(fun[[#This Row],[Id]:[SaleCondition]],"NA")</f>
        <v>5</v>
      </c>
      <c r="CY100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008">
        <f>fun[NUM_ExCond]+fun[NUM_BsmtCond]+fun[NUM_GarCond]</f>
        <v>9</v>
      </c>
      <c r="DA10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0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</v>
      </c>
      <c r="DC1008">
        <v>163500</v>
      </c>
    </row>
    <row r="1009" spans="1:107" x14ac:dyDescent="0.25">
      <c r="A1009">
        <v>1008</v>
      </c>
      <c r="B1009">
        <v>160</v>
      </c>
      <c r="C1009" t="s">
        <v>168</v>
      </c>
      <c r="D1009">
        <f>IF(fun[[#This Row],[MSZoning]]="RL",1,0)</f>
        <v>0</v>
      </c>
      <c r="E1009">
        <f>IF(fun[[#This Row],[rl]]="RM",1,0)</f>
        <v>0</v>
      </c>
      <c r="F1009">
        <f>IF(fun[[#This Row],[rm]]="RH",1,0)</f>
        <v>0</v>
      </c>
      <c r="G1009">
        <f>IF(fun[[#This Row],[rh]]="C (all)",1,0)</f>
        <v>0</v>
      </c>
      <c r="H1009">
        <v>21</v>
      </c>
      <c r="I1009">
        <f>IF(fun[[#This Row],[LotFrontage]]="NA",0,fun[[#This Row],[LotFrontage]])</f>
        <v>21</v>
      </c>
      <c r="J1009">
        <v>2217</v>
      </c>
      <c r="K1009" t="s">
        <v>108</v>
      </c>
      <c r="L1009" t="s">
        <v>109</v>
      </c>
      <c r="M1009" t="s">
        <v>110</v>
      </c>
      <c r="N1009" t="s">
        <v>111</v>
      </c>
      <c r="O1009" t="s">
        <v>112</v>
      </c>
      <c r="P1009" t="s">
        <v>113</v>
      </c>
      <c r="Q1009" t="s">
        <v>114</v>
      </c>
      <c r="R1009" t="s">
        <v>204</v>
      </c>
      <c r="S1009" t="s">
        <v>116</v>
      </c>
      <c r="T1009" t="s">
        <v>116</v>
      </c>
      <c r="U1009" t="s">
        <v>205</v>
      </c>
      <c r="V1009" t="s">
        <v>118</v>
      </c>
      <c r="W1009">
        <v>4</v>
      </c>
      <c r="X1009">
        <v>4</v>
      </c>
      <c r="Y1009">
        <v>1970</v>
      </c>
      <c r="Z1009">
        <v>1970</v>
      </c>
      <c r="AA1009" t="s">
        <v>119</v>
      </c>
      <c r="AB1009" t="s">
        <v>120</v>
      </c>
      <c r="AC1009" t="s">
        <v>206</v>
      </c>
      <c r="AD1009" t="s">
        <v>207</v>
      </c>
      <c r="AE1009" t="s">
        <v>143</v>
      </c>
      <c r="AF1009">
        <v>0</v>
      </c>
      <c r="AG1009" t="s">
        <v>124</v>
      </c>
      <c r="AH1009">
        <f>IF(fun[[#This Row],[ExterQual]]="Ex",5,IF(fun[[#This Row],[ExterQual]]="Gd",4,IF(fun[[#This Row],[ExterQual]]="TA",3,IF(fun[[#This Row],[ExterQual]]="Fa",2,1))))</f>
        <v>3</v>
      </c>
      <c r="AI1009" t="s">
        <v>124</v>
      </c>
      <c r="AJ1009">
        <f>IF(fun[[#This Row],[ExterCond]]="Ex",5,IF(fun[[#This Row],[ExterCond]]="Gd",4,IF(fun[[#This Row],[ExterCond]]="TA",3,IF(fun[[#This Row],[ExterCond]]="Fa",2,1))))</f>
        <v>3</v>
      </c>
      <c r="AK1009" t="s">
        <v>144</v>
      </c>
      <c r="AL1009" t="s">
        <v>124</v>
      </c>
      <c r="AM1009">
        <f>IF(fun[[#This Row],[BsmtQual]]="Ex",5,IF(fun[[#This Row],[BsmtQual]]="Gd",4,IF(fun[[#This Row],[BsmtQual]]="TA",3,IF(fun[[#This Row],[BsmtQual]]="Fa",2,IF(fun[[#This Row],[BsmtQual]]="Po",1,0)))))</f>
        <v>3</v>
      </c>
      <c r="AN1009" t="s">
        <v>124</v>
      </c>
      <c r="AO1009">
        <f>IF(fun[[#This Row],[BsmtCond]]="Ex",5,IF(fun[[#This Row],[BsmtCond]]="Gd",4,IF(fun[[#This Row],[BsmtCond]]="TA",3,IF(fun[[#This Row],[BsmtCond]]="Fa",2,IF(fun[[#This Row],[BsmtCond]]="Po",1,0)))))</f>
        <v>3</v>
      </c>
      <c r="AP1009" t="s">
        <v>126</v>
      </c>
      <c r="AQ1009">
        <f>IF(fun[[#This Row],[BsmtExposure]]="Gd",3,IF(fun[[#This Row],[BsmtExposure]]="Av",2,IF(fun[[#This Row],[BsmtExposure]]="Mn",1,0)))</f>
        <v>0</v>
      </c>
      <c r="AR1009" t="s">
        <v>167</v>
      </c>
      <c r="AS1009">
        <v>273</v>
      </c>
      <c r="AT1009" t="s">
        <v>198</v>
      </c>
      <c r="AU1009">
        <v>273</v>
      </c>
      <c r="AV1009">
        <v>0</v>
      </c>
      <c r="AW1009">
        <v>546</v>
      </c>
      <c r="AX1009" t="s">
        <v>129</v>
      </c>
      <c r="AY1009" t="s">
        <v>124</v>
      </c>
      <c r="AZ1009">
        <f>IF(fun[[#This Row],[HeatingQC]]="Ex",5,IF(fun[[#This Row],[HeatingQC]]="Gd",4,IF(fun[[#This Row],[HeatingQC]]="TA",3,IF(fun[[#This Row],[HeatingQC]]="Fa",2,IF(fun[[#This Row],[HeatingQC]]="Po",1,0)))))</f>
        <v>3</v>
      </c>
      <c r="BA1009" t="s">
        <v>131</v>
      </c>
      <c r="BB1009" t="s">
        <v>132</v>
      </c>
      <c r="BC1009">
        <v>546</v>
      </c>
      <c r="BD1009">
        <v>546</v>
      </c>
      <c r="BE1009">
        <v>0</v>
      </c>
      <c r="BF1009">
        <v>1092</v>
      </c>
      <c r="BG1009">
        <f>LOG(fun[[#This Row],[GrLivArea]])</f>
        <v>3.0382226383687185</v>
      </c>
      <c r="BH1009">
        <v>0</v>
      </c>
      <c r="BI1009">
        <v>0</v>
      </c>
      <c r="BJ1009">
        <f>fun[[#This Row],[BsmtFullBath]]+(0.5*fun[[#This Row],[BsmtHalfBath]])</f>
        <v>0</v>
      </c>
      <c r="BK1009">
        <v>1</v>
      </c>
      <c r="BL1009">
        <v>1</v>
      </c>
      <c r="BM1009">
        <f>fun[[#This Row],[HalfBath]]+fun[[#This Row],[TOTBaseBath]]+fun[[#This Row],[FullBath]]</f>
        <v>2</v>
      </c>
      <c r="BN1009">
        <v>3</v>
      </c>
      <c r="BO1009">
        <v>1</v>
      </c>
      <c r="BP1009" t="s">
        <v>124</v>
      </c>
      <c r="BQ1009">
        <f>IF(fun[[#This Row],[KitchenQual]]="Ex",5,IF(fun[[#This Row],[KitchenQual]]="Gd",4,IF(fun[[#This Row],[KitchenQual]]="TA",3,IF(fun[[#This Row],[KitchenQual]]="Fa",2,0))))</f>
        <v>3</v>
      </c>
      <c r="BR1009">
        <v>6</v>
      </c>
      <c r="BS1009" t="s">
        <v>133</v>
      </c>
      <c r="BT1009">
        <v>0</v>
      </c>
      <c r="BU1009" t="s">
        <v>109</v>
      </c>
      <c r="BV1009">
        <f>IF(fun[[#This Row],[FireplaceQu]]="Ex",5,IF(fun[[#This Row],[FireplaceQu]]="Gd",4,IF(fun[[#This Row],[FireplaceQu]]="TA",3,IF(fun[[#This Row],[FireplaceQu]]="Fa",2,0))))</f>
        <v>0</v>
      </c>
      <c r="BW1009" t="s">
        <v>134</v>
      </c>
      <c r="BX1009">
        <v>1970</v>
      </c>
      <c r="BY1009" t="s">
        <v>135</v>
      </c>
      <c r="BZ1009">
        <v>1</v>
      </c>
      <c r="CA1009">
        <v>286</v>
      </c>
      <c r="CB1009" t="s">
        <v>124</v>
      </c>
      <c r="CC1009">
        <f>IF(fun[[#This Row],[GarageQual]]="Ex",5,IF(fun[[#This Row],[GarageQual]]="Gd",4,IF(fun[[#This Row],[GarageQual]]="TA",3,IF(fun[[#This Row],[GarageQual]]="Fa",2,IF(fun[[#This Row],[GarageQual]]="Po",1,0)))))</f>
        <v>3</v>
      </c>
      <c r="CD1009" t="s">
        <v>124</v>
      </c>
      <c r="CE1009">
        <f>IF(fun[[#This Row],[GarageCond]]="Ex",5,IF(fun[[#This Row],[GarageCond]]="Gd",4,IF(fun[[#This Row],[GarageCond]]="TA",3,IF(fun[[#This Row],[GarageCond]]="Fa",2,IF(fun[[#This Row],[GarageCond]]="Po",1,0)))))</f>
        <v>3</v>
      </c>
      <c r="CF1009" t="s">
        <v>131</v>
      </c>
      <c r="CG1009">
        <v>238</v>
      </c>
      <c r="CH1009">
        <v>0</v>
      </c>
      <c r="CI1009">
        <v>0</v>
      </c>
      <c r="CJ1009">
        <v>0</v>
      </c>
      <c r="CK1009">
        <v>0</v>
      </c>
      <c r="CL1009">
        <f>(0.5*fun[[#This Row],[WoodDeckSF]])+fun[[#This Row],[OpenPorchSF]]+(2*fun[[#This Row],[EnclosedPorch]])+(1.5*fun[[#This Row],[3SsnPorch]])+fun[[#This Row],[ScreenPorch]]</f>
        <v>119</v>
      </c>
      <c r="CM1009">
        <v>0</v>
      </c>
      <c r="CN1009" t="s">
        <v>109</v>
      </c>
      <c r="CO1009">
        <f>IF(fun[[#This Row],[PoolQC]]="Ex",5,IF(fun[[#This Row],[PoolQC]]="Gd",4,IF(fun[[#This Row],[PoolQC]]="TA",3,IF(fun[[#This Row],[PoolQC]]="Fa",2,IF(fun[[#This Row],[PoolQC]]="Po",1,0)))))</f>
        <v>0</v>
      </c>
      <c r="CP1009" t="s">
        <v>109</v>
      </c>
      <c r="CQ1009" t="s">
        <v>109</v>
      </c>
      <c r="CR1009">
        <v>0</v>
      </c>
      <c r="CS1009">
        <v>8</v>
      </c>
      <c r="CT1009">
        <v>2009</v>
      </c>
      <c r="CU1009" t="s">
        <v>136</v>
      </c>
      <c r="CV1009" t="s">
        <v>137</v>
      </c>
      <c r="CW1009">
        <f>COUNTIF(fun[[#This Row],[Id]:[SaleCondition]],0)</f>
        <v>20</v>
      </c>
      <c r="CX1009">
        <f>COUNTIF(fun[[#This Row],[Id]:[SaleCondition]],"NA")</f>
        <v>5</v>
      </c>
      <c r="CY1009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009">
        <f>fun[NUM_ExCond]+fun[NUM_BsmtCond]+fun[NUM_GarCond]</f>
        <v>9</v>
      </c>
      <c r="DA10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58</v>
      </c>
      <c r="DB10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37.75</v>
      </c>
      <c r="DC1009">
        <v>88000</v>
      </c>
    </row>
    <row r="1010" spans="1:107" x14ac:dyDescent="0.25">
      <c r="A1010">
        <v>1009</v>
      </c>
      <c r="B1010">
        <v>20</v>
      </c>
      <c r="C1010" t="s">
        <v>107</v>
      </c>
      <c r="D1010">
        <f>IF(fun[[#This Row],[MSZoning]]="RL",1,0)</f>
        <v>1</v>
      </c>
      <c r="E1010">
        <f>IF(fun[[#This Row],[rl]]="RM",1,0)</f>
        <v>0</v>
      </c>
      <c r="F1010">
        <f>IF(fun[[#This Row],[rm]]="RH",1,0)</f>
        <v>0</v>
      </c>
      <c r="G1010">
        <f>IF(fun[[#This Row],[rh]]="C (all)",1,0)</f>
        <v>0</v>
      </c>
      <c r="H1010">
        <v>43</v>
      </c>
      <c r="I1010">
        <f>IF(fun[[#This Row],[LotFrontage]]="NA",0,fun[[#This Row],[LotFrontage]])</f>
        <v>43</v>
      </c>
      <c r="J1010">
        <v>12118</v>
      </c>
      <c r="K1010" t="s">
        <v>108</v>
      </c>
      <c r="L1010" t="s">
        <v>109</v>
      </c>
      <c r="M1010" t="s">
        <v>146</v>
      </c>
      <c r="N1010" t="s">
        <v>111</v>
      </c>
      <c r="O1010" t="s">
        <v>112</v>
      </c>
      <c r="P1010" t="s">
        <v>192</v>
      </c>
      <c r="Q1010" t="s">
        <v>114</v>
      </c>
      <c r="R1010" t="s">
        <v>157</v>
      </c>
      <c r="S1010" t="s">
        <v>116</v>
      </c>
      <c r="T1010" t="s">
        <v>116</v>
      </c>
      <c r="U1010" t="s">
        <v>117</v>
      </c>
      <c r="V1010" t="s">
        <v>141</v>
      </c>
      <c r="W1010">
        <v>7</v>
      </c>
      <c r="X1010">
        <v>5</v>
      </c>
      <c r="Y1010">
        <v>2004</v>
      </c>
      <c r="Z1010">
        <v>2005</v>
      </c>
      <c r="AA1010" t="s">
        <v>178</v>
      </c>
      <c r="AB1010" t="s">
        <v>120</v>
      </c>
      <c r="AC1010" t="s">
        <v>121</v>
      </c>
      <c r="AD1010" t="s">
        <v>121</v>
      </c>
      <c r="AE1010" t="s">
        <v>163</v>
      </c>
      <c r="AF1010">
        <v>108</v>
      </c>
      <c r="AG1010" t="s">
        <v>123</v>
      </c>
      <c r="AH1010">
        <f>IF(fun[[#This Row],[ExterQual]]="Ex",5,IF(fun[[#This Row],[ExterQual]]="Gd",4,IF(fun[[#This Row],[ExterQual]]="TA",3,IF(fun[[#This Row],[ExterQual]]="Fa",2,1))))</f>
        <v>4</v>
      </c>
      <c r="AI1010" t="s">
        <v>124</v>
      </c>
      <c r="AJ1010">
        <f>IF(fun[[#This Row],[ExterCond]]="Ex",5,IF(fun[[#This Row],[ExterCond]]="Gd",4,IF(fun[[#This Row],[ExterCond]]="TA",3,IF(fun[[#This Row],[ExterCond]]="Fa",2,1))))</f>
        <v>3</v>
      </c>
      <c r="AK1010" t="s">
        <v>125</v>
      </c>
      <c r="AL1010" t="s">
        <v>130</v>
      </c>
      <c r="AM1010">
        <f>IF(fun[[#This Row],[BsmtQual]]="Ex",5,IF(fun[[#This Row],[BsmtQual]]="Gd",4,IF(fun[[#This Row],[BsmtQual]]="TA",3,IF(fun[[#This Row],[BsmtQual]]="Fa",2,IF(fun[[#This Row],[BsmtQual]]="Po",1,0)))))</f>
        <v>5</v>
      </c>
      <c r="AN1010" t="s">
        <v>124</v>
      </c>
      <c r="AO1010">
        <f>IF(fun[[#This Row],[BsmtCond]]="Ex",5,IF(fun[[#This Row],[BsmtCond]]="Gd",4,IF(fun[[#This Row],[BsmtCond]]="TA",3,IF(fun[[#This Row],[BsmtCond]]="Fa",2,IF(fun[[#This Row],[BsmtCond]]="Po",1,0)))))</f>
        <v>3</v>
      </c>
      <c r="AP1010" t="s">
        <v>147</v>
      </c>
      <c r="AQ1010">
        <f>IF(fun[[#This Row],[BsmtExposure]]="Gd",3,IF(fun[[#This Row],[BsmtExposure]]="Av",2,IF(fun[[#This Row],[BsmtExposure]]="Mn",1,0)))</f>
        <v>1</v>
      </c>
      <c r="AR1010" t="s">
        <v>128</v>
      </c>
      <c r="AS1010">
        <v>0</v>
      </c>
      <c r="AT1010" t="s">
        <v>128</v>
      </c>
      <c r="AU1010">
        <v>0</v>
      </c>
      <c r="AV1010">
        <v>1710</v>
      </c>
      <c r="AW1010">
        <v>1710</v>
      </c>
      <c r="AX1010" t="s">
        <v>129</v>
      </c>
      <c r="AY1010" t="s">
        <v>130</v>
      </c>
      <c r="AZ1010">
        <f>IF(fun[[#This Row],[HeatingQC]]="Ex",5,IF(fun[[#This Row],[HeatingQC]]="Gd",4,IF(fun[[#This Row],[HeatingQC]]="TA",3,IF(fun[[#This Row],[HeatingQC]]="Fa",2,IF(fun[[#This Row],[HeatingQC]]="Po",1,0)))))</f>
        <v>5</v>
      </c>
      <c r="BA1010" t="s">
        <v>131</v>
      </c>
      <c r="BB1010" t="s">
        <v>132</v>
      </c>
      <c r="BC1010">
        <v>1710</v>
      </c>
      <c r="BD1010">
        <v>0</v>
      </c>
      <c r="BE1010">
        <v>0</v>
      </c>
      <c r="BF1010">
        <v>1710</v>
      </c>
      <c r="BG1010">
        <f>LOG(fun[[#This Row],[GrLivArea]])</f>
        <v>3.2329961103921536</v>
      </c>
      <c r="BH1010">
        <v>0</v>
      </c>
      <c r="BI1010">
        <v>0</v>
      </c>
      <c r="BJ1010">
        <f>fun[[#This Row],[BsmtFullBath]]+(0.5*fun[[#This Row],[BsmtHalfBath]])</f>
        <v>0</v>
      </c>
      <c r="BK1010">
        <v>2</v>
      </c>
      <c r="BL1010">
        <v>0</v>
      </c>
      <c r="BM1010">
        <f>fun[[#This Row],[HalfBath]]+fun[[#This Row],[TOTBaseBath]]+fun[[#This Row],[FullBath]]</f>
        <v>2</v>
      </c>
      <c r="BN1010">
        <v>3</v>
      </c>
      <c r="BO1010">
        <v>1</v>
      </c>
      <c r="BP1010" t="s">
        <v>123</v>
      </c>
      <c r="BQ1010">
        <f>IF(fun[[#This Row],[KitchenQual]]="Ex",5,IF(fun[[#This Row],[KitchenQual]]="Gd",4,IF(fun[[#This Row],[KitchenQual]]="TA",3,IF(fun[[#This Row],[KitchenQual]]="Fa",2,0))))</f>
        <v>4</v>
      </c>
      <c r="BR1010">
        <v>7</v>
      </c>
      <c r="BS1010" t="s">
        <v>133</v>
      </c>
      <c r="BT1010">
        <v>1</v>
      </c>
      <c r="BU1010" t="s">
        <v>123</v>
      </c>
      <c r="BV1010">
        <f>IF(fun[[#This Row],[FireplaceQu]]="Ex",5,IF(fun[[#This Row],[FireplaceQu]]="Gd",4,IF(fun[[#This Row],[FireplaceQu]]="TA",3,IF(fun[[#This Row],[FireplaceQu]]="Fa",2,0))))</f>
        <v>4</v>
      </c>
      <c r="BW1010" t="s">
        <v>134</v>
      </c>
      <c r="BX1010">
        <v>2004</v>
      </c>
      <c r="BY1010" t="s">
        <v>183</v>
      </c>
      <c r="BZ1010">
        <v>2</v>
      </c>
      <c r="CA1010">
        <v>550</v>
      </c>
      <c r="CB1010" t="s">
        <v>124</v>
      </c>
      <c r="CC1010">
        <f>IF(fun[[#This Row],[GarageQual]]="Ex",5,IF(fun[[#This Row],[GarageQual]]="Gd",4,IF(fun[[#This Row],[GarageQual]]="TA",3,IF(fun[[#This Row],[GarageQual]]="Fa",2,IF(fun[[#This Row],[GarageQual]]="Po",1,0)))))</f>
        <v>3</v>
      </c>
      <c r="CD1010" t="s">
        <v>124</v>
      </c>
      <c r="CE1010">
        <f>IF(fun[[#This Row],[GarageCond]]="Ex",5,IF(fun[[#This Row],[GarageCond]]="Gd",4,IF(fun[[#This Row],[GarageCond]]="TA",3,IF(fun[[#This Row],[GarageCond]]="Fa",2,IF(fun[[#This Row],[GarageCond]]="Po",1,0)))))</f>
        <v>3</v>
      </c>
      <c r="CF1010" t="s">
        <v>131</v>
      </c>
      <c r="CG1010">
        <v>100</v>
      </c>
      <c r="CH1010">
        <v>48</v>
      </c>
      <c r="CI1010">
        <v>0</v>
      </c>
      <c r="CJ1010">
        <v>0</v>
      </c>
      <c r="CK1010">
        <v>180</v>
      </c>
      <c r="CL1010">
        <f>(0.5*fun[[#This Row],[WoodDeckSF]])+fun[[#This Row],[OpenPorchSF]]+(2*fun[[#This Row],[EnclosedPorch]])+(1.5*fun[[#This Row],[3SsnPorch]])+fun[[#This Row],[ScreenPorch]]</f>
        <v>278</v>
      </c>
      <c r="CM1010">
        <v>0</v>
      </c>
      <c r="CN1010" t="s">
        <v>109</v>
      </c>
      <c r="CO1010">
        <f>IF(fun[[#This Row],[PoolQC]]="Ex",5,IF(fun[[#This Row],[PoolQC]]="Gd",4,IF(fun[[#This Row],[PoolQC]]="TA",3,IF(fun[[#This Row],[PoolQC]]="Fa",2,IF(fun[[#This Row],[PoolQC]]="Po",1,0)))))</f>
        <v>0</v>
      </c>
      <c r="CP1010" t="s">
        <v>109</v>
      </c>
      <c r="CQ1010" t="s">
        <v>109</v>
      </c>
      <c r="CR1010">
        <v>0</v>
      </c>
      <c r="CS1010">
        <v>4</v>
      </c>
      <c r="CT1010">
        <v>2009</v>
      </c>
      <c r="CU1010" t="s">
        <v>136</v>
      </c>
      <c r="CV1010" t="s">
        <v>137</v>
      </c>
      <c r="CW1010">
        <f>COUNTIF(fun[[#This Row],[Id]:[SaleCondition]],0)</f>
        <v>16</v>
      </c>
      <c r="CX1010">
        <f>COUNTIF(fun[[#This Row],[Id]:[SaleCondition]],"NA")</f>
        <v>4</v>
      </c>
      <c r="CY1010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010">
        <f>fun[NUM_ExCond]+fun[NUM_BsmtCond]+fun[NUM_GarCond]</f>
        <v>9</v>
      </c>
      <c r="DA10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10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1010">
        <v>240000</v>
      </c>
    </row>
    <row r="1011" spans="1:107" x14ac:dyDescent="0.25">
      <c r="A1011">
        <v>1010</v>
      </c>
      <c r="B1011">
        <v>50</v>
      </c>
      <c r="C1011" t="s">
        <v>107</v>
      </c>
      <c r="D1011">
        <f>IF(fun[[#This Row],[MSZoning]]="RL",1,0)</f>
        <v>1</v>
      </c>
      <c r="E1011">
        <f>IF(fun[[#This Row],[rl]]="RM",1,0)</f>
        <v>0</v>
      </c>
      <c r="F1011">
        <f>IF(fun[[#This Row],[rm]]="RH",1,0)</f>
        <v>0</v>
      </c>
      <c r="G1011">
        <f>IF(fun[[#This Row],[rh]]="C (all)",1,0)</f>
        <v>0</v>
      </c>
      <c r="H1011">
        <v>60</v>
      </c>
      <c r="I1011">
        <f>IF(fun[[#This Row],[LotFrontage]]="NA",0,fun[[#This Row],[LotFrontage]])</f>
        <v>60</v>
      </c>
      <c r="J1011">
        <v>6000</v>
      </c>
      <c r="K1011" t="s">
        <v>108</v>
      </c>
      <c r="L1011" t="s">
        <v>109</v>
      </c>
      <c r="M1011" t="s">
        <v>110</v>
      </c>
      <c r="N1011" t="s">
        <v>111</v>
      </c>
      <c r="O1011" t="s">
        <v>112</v>
      </c>
      <c r="P1011" t="s">
        <v>113</v>
      </c>
      <c r="Q1011" t="s">
        <v>114</v>
      </c>
      <c r="R1011" t="s">
        <v>258</v>
      </c>
      <c r="S1011" t="s">
        <v>116</v>
      </c>
      <c r="T1011" t="s">
        <v>116</v>
      </c>
      <c r="U1011" t="s">
        <v>117</v>
      </c>
      <c r="V1011" t="s">
        <v>158</v>
      </c>
      <c r="W1011">
        <v>5</v>
      </c>
      <c r="X1011">
        <v>5</v>
      </c>
      <c r="Y1011">
        <v>1926</v>
      </c>
      <c r="Z1011">
        <v>1950</v>
      </c>
      <c r="AA1011" t="s">
        <v>119</v>
      </c>
      <c r="AB1011" t="s">
        <v>120</v>
      </c>
      <c r="AC1011" t="s">
        <v>150</v>
      </c>
      <c r="AD1011" t="s">
        <v>150</v>
      </c>
      <c r="AE1011" t="s">
        <v>143</v>
      </c>
      <c r="AF1011">
        <v>0</v>
      </c>
      <c r="AG1011" t="s">
        <v>124</v>
      </c>
      <c r="AH1011">
        <f>IF(fun[[#This Row],[ExterQual]]="Ex",5,IF(fun[[#This Row],[ExterQual]]="Gd",4,IF(fun[[#This Row],[ExterQual]]="TA",3,IF(fun[[#This Row],[ExterQual]]="Fa",2,1))))</f>
        <v>3</v>
      </c>
      <c r="AI1011" t="s">
        <v>173</v>
      </c>
      <c r="AJ1011">
        <f>IF(fun[[#This Row],[ExterCond]]="Ex",5,IF(fun[[#This Row],[ExterCond]]="Gd",4,IF(fun[[#This Row],[ExterCond]]="TA",3,IF(fun[[#This Row],[ExterCond]]="Fa",2,1))))</f>
        <v>2</v>
      </c>
      <c r="AK1011" t="s">
        <v>152</v>
      </c>
      <c r="AL1011" t="s">
        <v>124</v>
      </c>
      <c r="AM1011">
        <f>IF(fun[[#This Row],[BsmtQual]]="Ex",5,IF(fun[[#This Row],[BsmtQual]]="Gd",4,IF(fun[[#This Row],[BsmtQual]]="TA",3,IF(fun[[#This Row],[BsmtQual]]="Fa",2,IF(fun[[#This Row],[BsmtQual]]="Po",1,0)))))</f>
        <v>3</v>
      </c>
      <c r="AN1011" t="s">
        <v>124</v>
      </c>
      <c r="AO1011">
        <f>IF(fun[[#This Row],[BsmtCond]]="Ex",5,IF(fun[[#This Row],[BsmtCond]]="Gd",4,IF(fun[[#This Row],[BsmtCond]]="TA",3,IF(fun[[#This Row],[BsmtCond]]="Fa",2,IF(fun[[#This Row],[BsmtCond]]="Po",1,0)))))</f>
        <v>3</v>
      </c>
      <c r="AP1011" t="s">
        <v>126</v>
      </c>
      <c r="AQ1011">
        <f>IF(fun[[#This Row],[BsmtExposure]]="Gd",3,IF(fun[[#This Row],[BsmtExposure]]="Av",2,IF(fun[[#This Row],[BsmtExposure]]="Mn",1,0)))</f>
        <v>0</v>
      </c>
      <c r="AR1011" t="s">
        <v>128</v>
      </c>
      <c r="AS1011">
        <v>0</v>
      </c>
      <c r="AT1011" t="s">
        <v>128</v>
      </c>
      <c r="AU1011">
        <v>0</v>
      </c>
      <c r="AV1011">
        <v>1008</v>
      </c>
      <c r="AW1011">
        <v>1008</v>
      </c>
      <c r="AX1011" t="s">
        <v>129</v>
      </c>
      <c r="AY1011" t="s">
        <v>130</v>
      </c>
      <c r="AZ1011">
        <f>IF(fun[[#This Row],[HeatingQC]]="Ex",5,IF(fun[[#This Row],[HeatingQC]]="Gd",4,IF(fun[[#This Row],[HeatingQC]]="TA",3,IF(fun[[#This Row],[HeatingQC]]="Fa",2,IF(fun[[#This Row],[HeatingQC]]="Po",1,0)))))</f>
        <v>5</v>
      </c>
      <c r="BA1011" t="s">
        <v>131</v>
      </c>
      <c r="BB1011" t="s">
        <v>132</v>
      </c>
      <c r="BC1011">
        <v>1008</v>
      </c>
      <c r="BD1011">
        <v>0</v>
      </c>
      <c r="BE1011">
        <v>514</v>
      </c>
      <c r="BF1011">
        <v>1522</v>
      </c>
      <c r="BG1011">
        <f>LOG(fun[[#This Row],[GrLivArea]])</f>
        <v>3.182414652434554</v>
      </c>
      <c r="BH1011">
        <v>0</v>
      </c>
      <c r="BI1011">
        <v>0</v>
      </c>
      <c r="BJ1011">
        <f>fun[[#This Row],[BsmtFullBath]]+(0.5*fun[[#This Row],[BsmtHalfBath]])</f>
        <v>0</v>
      </c>
      <c r="BK1011">
        <v>2</v>
      </c>
      <c r="BL1011">
        <v>0</v>
      </c>
      <c r="BM1011">
        <f>fun[[#This Row],[HalfBath]]+fun[[#This Row],[TOTBaseBath]]+fun[[#This Row],[FullBath]]</f>
        <v>2</v>
      </c>
      <c r="BN1011">
        <v>4</v>
      </c>
      <c r="BO1011">
        <v>1</v>
      </c>
      <c r="BP1011" t="s">
        <v>124</v>
      </c>
      <c r="BQ1011">
        <f>IF(fun[[#This Row],[KitchenQual]]="Ex",5,IF(fun[[#This Row],[KitchenQual]]="Gd",4,IF(fun[[#This Row],[KitchenQual]]="TA",3,IF(fun[[#This Row],[KitchenQual]]="Fa",2,0))))</f>
        <v>3</v>
      </c>
      <c r="BR1011">
        <v>7</v>
      </c>
      <c r="BS1011" t="s">
        <v>133</v>
      </c>
      <c r="BT1011">
        <v>0</v>
      </c>
      <c r="BU1011" t="s">
        <v>109</v>
      </c>
      <c r="BV1011">
        <f>IF(fun[[#This Row],[FireplaceQu]]="Ex",5,IF(fun[[#This Row],[FireplaceQu]]="Gd",4,IF(fun[[#This Row],[FireplaceQu]]="TA",3,IF(fun[[#This Row],[FireplaceQu]]="Fa",2,0))))</f>
        <v>0</v>
      </c>
      <c r="BW1011" t="s">
        <v>109</v>
      </c>
      <c r="BX1011" t="s">
        <v>109</v>
      </c>
      <c r="BY1011" t="s">
        <v>109</v>
      </c>
      <c r="BZ1011">
        <v>0</v>
      </c>
      <c r="CA1011">
        <v>0</v>
      </c>
      <c r="CB1011" t="s">
        <v>109</v>
      </c>
      <c r="CC1011">
        <f>IF(fun[[#This Row],[GarageQual]]="Ex",5,IF(fun[[#This Row],[GarageQual]]="Gd",4,IF(fun[[#This Row],[GarageQual]]="TA",3,IF(fun[[#This Row],[GarageQual]]="Fa",2,IF(fun[[#This Row],[GarageQual]]="Po",1,0)))))</f>
        <v>0</v>
      </c>
      <c r="CD1011" t="s">
        <v>109</v>
      </c>
      <c r="CE1011">
        <f>IF(fun[[#This Row],[GarageCond]]="Ex",5,IF(fun[[#This Row],[GarageCond]]="Gd",4,IF(fun[[#This Row],[GarageCond]]="TA",3,IF(fun[[#This Row],[GarageCond]]="Fa",2,IF(fun[[#This Row],[GarageCond]]="Po",1,0)))))</f>
        <v>0</v>
      </c>
      <c r="CF1011" t="s">
        <v>216</v>
      </c>
      <c r="CG1011">
        <v>0</v>
      </c>
      <c r="CH1011">
        <v>0</v>
      </c>
      <c r="CI1011">
        <v>138</v>
      </c>
      <c r="CJ1011">
        <v>0</v>
      </c>
      <c r="CK1011">
        <v>0</v>
      </c>
      <c r="CL1011">
        <f>(0.5*fun[[#This Row],[WoodDeckSF]])+fun[[#This Row],[OpenPorchSF]]+(2*fun[[#This Row],[EnclosedPorch]])+(1.5*fun[[#This Row],[3SsnPorch]])+fun[[#This Row],[ScreenPorch]]</f>
        <v>276</v>
      </c>
      <c r="CM1011">
        <v>0</v>
      </c>
      <c r="CN1011" t="s">
        <v>109</v>
      </c>
      <c r="CO1011">
        <f>IF(fun[[#This Row],[PoolQC]]="Ex",5,IF(fun[[#This Row],[PoolQC]]="Gd",4,IF(fun[[#This Row],[PoolQC]]="TA",3,IF(fun[[#This Row],[PoolQC]]="Fa",2,IF(fun[[#This Row],[PoolQC]]="Po",1,0)))))</f>
        <v>0</v>
      </c>
      <c r="CP1011" t="s">
        <v>109</v>
      </c>
      <c r="CQ1011" t="s">
        <v>109</v>
      </c>
      <c r="CR1011">
        <v>0</v>
      </c>
      <c r="CS1011">
        <v>6</v>
      </c>
      <c r="CT1011">
        <v>2006</v>
      </c>
      <c r="CU1011" t="s">
        <v>136</v>
      </c>
      <c r="CV1011" t="s">
        <v>137</v>
      </c>
      <c r="CW1011">
        <f>COUNTIF(fun[[#This Row],[Id]:[SaleCondition]],0)</f>
        <v>25</v>
      </c>
      <c r="CX1011">
        <f>COUNTIF(fun[[#This Row],[Id]:[SaleCondition]],"NA")</f>
        <v>10</v>
      </c>
      <c r="CY1011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011">
        <f>fun[NUM_ExCond]+fun[NUM_BsmtCond]+fun[NUM_GarCond]</f>
        <v>5</v>
      </c>
      <c r="DA10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59</v>
      </c>
      <c r="DB10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</v>
      </c>
      <c r="DC1011">
        <v>102000</v>
      </c>
    </row>
    <row r="1012" spans="1:107" x14ac:dyDescent="0.25">
      <c r="A1012">
        <v>1011</v>
      </c>
      <c r="B1012">
        <v>50</v>
      </c>
      <c r="C1012" t="s">
        <v>107</v>
      </c>
      <c r="D1012">
        <f>IF(fun[[#This Row],[MSZoning]]="RL",1,0)</f>
        <v>1</v>
      </c>
      <c r="E1012">
        <f>IF(fun[[#This Row],[rl]]="RM",1,0)</f>
        <v>0</v>
      </c>
      <c r="F1012">
        <f>IF(fun[[#This Row],[rm]]="RH",1,0)</f>
        <v>0</v>
      </c>
      <c r="G1012">
        <f>IF(fun[[#This Row],[rh]]="C (all)",1,0)</f>
        <v>0</v>
      </c>
      <c r="H1012">
        <v>115</v>
      </c>
      <c r="I1012">
        <f>IF(fun[[#This Row],[LotFrontage]]="NA",0,fun[[#This Row],[LotFrontage]])</f>
        <v>115</v>
      </c>
      <c r="J1012">
        <v>21286</v>
      </c>
      <c r="K1012" t="s">
        <v>108</v>
      </c>
      <c r="L1012" t="s">
        <v>109</v>
      </c>
      <c r="M1012" t="s">
        <v>110</v>
      </c>
      <c r="N1012" t="s">
        <v>111</v>
      </c>
      <c r="O1012" t="s">
        <v>112</v>
      </c>
      <c r="P1012" t="s">
        <v>113</v>
      </c>
      <c r="Q1012" t="s">
        <v>114</v>
      </c>
      <c r="R1012" t="s">
        <v>177</v>
      </c>
      <c r="S1012" t="s">
        <v>116</v>
      </c>
      <c r="T1012" t="s">
        <v>116</v>
      </c>
      <c r="U1012" t="s">
        <v>117</v>
      </c>
      <c r="V1012" t="s">
        <v>158</v>
      </c>
      <c r="W1012">
        <v>5</v>
      </c>
      <c r="X1012">
        <v>5</v>
      </c>
      <c r="Y1012">
        <v>1948</v>
      </c>
      <c r="Z1012">
        <v>1950</v>
      </c>
      <c r="AA1012" t="s">
        <v>119</v>
      </c>
      <c r="AB1012" t="s">
        <v>120</v>
      </c>
      <c r="AC1012" t="s">
        <v>150</v>
      </c>
      <c r="AD1012" t="s">
        <v>150</v>
      </c>
      <c r="AE1012" t="s">
        <v>143</v>
      </c>
      <c r="AF1012">
        <v>0</v>
      </c>
      <c r="AG1012" t="s">
        <v>124</v>
      </c>
      <c r="AH1012">
        <f>IF(fun[[#This Row],[ExterQual]]="Ex",5,IF(fun[[#This Row],[ExterQual]]="Gd",4,IF(fun[[#This Row],[ExterQual]]="TA",3,IF(fun[[#This Row],[ExterQual]]="Fa",2,1))))</f>
        <v>3</v>
      </c>
      <c r="AI1012" t="s">
        <v>124</v>
      </c>
      <c r="AJ1012">
        <f>IF(fun[[#This Row],[ExterCond]]="Ex",5,IF(fun[[#This Row],[ExterCond]]="Gd",4,IF(fun[[#This Row],[ExterCond]]="TA",3,IF(fun[[#This Row],[ExterCond]]="Fa",2,1))))</f>
        <v>3</v>
      </c>
      <c r="AK1012" t="s">
        <v>144</v>
      </c>
      <c r="AL1012" t="s">
        <v>124</v>
      </c>
      <c r="AM1012">
        <f>IF(fun[[#This Row],[BsmtQual]]="Ex",5,IF(fun[[#This Row],[BsmtQual]]="Gd",4,IF(fun[[#This Row],[BsmtQual]]="TA",3,IF(fun[[#This Row],[BsmtQual]]="Fa",2,IF(fun[[#This Row],[BsmtQual]]="Po",1,0)))))</f>
        <v>3</v>
      </c>
      <c r="AN1012" t="s">
        <v>124</v>
      </c>
      <c r="AO1012">
        <f>IF(fun[[#This Row],[BsmtCond]]="Ex",5,IF(fun[[#This Row],[BsmtCond]]="Gd",4,IF(fun[[#This Row],[BsmtCond]]="TA",3,IF(fun[[#This Row],[BsmtCond]]="Fa",2,IF(fun[[#This Row],[BsmtCond]]="Po",1,0)))))</f>
        <v>3</v>
      </c>
      <c r="AP1012" t="s">
        <v>126</v>
      </c>
      <c r="AQ1012">
        <f>IF(fun[[#This Row],[BsmtExposure]]="Gd",3,IF(fun[[#This Row],[BsmtExposure]]="Av",2,IF(fun[[#This Row],[BsmtExposure]]="Mn",1,0)))</f>
        <v>0</v>
      </c>
      <c r="AR1012" t="s">
        <v>128</v>
      </c>
      <c r="AS1012">
        <v>0</v>
      </c>
      <c r="AT1012" t="s">
        <v>128</v>
      </c>
      <c r="AU1012">
        <v>0</v>
      </c>
      <c r="AV1012">
        <v>720</v>
      </c>
      <c r="AW1012">
        <v>720</v>
      </c>
      <c r="AX1012" t="s">
        <v>129</v>
      </c>
      <c r="AY1012" t="s">
        <v>124</v>
      </c>
      <c r="AZ1012">
        <f>IF(fun[[#This Row],[HeatingQC]]="Ex",5,IF(fun[[#This Row],[HeatingQC]]="Gd",4,IF(fun[[#This Row],[HeatingQC]]="TA",3,IF(fun[[#This Row],[HeatingQC]]="Fa",2,IF(fun[[#This Row],[HeatingQC]]="Po",1,0)))))</f>
        <v>3</v>
      </c>
      <c r="BA1012" t="s">
        <v>131</v>
      </c>
      <c r="BB1012" t="s">
        <v>132</v>
      </c>
      <c r="BC1012">
        <v>720</v>
      </c>
      <c r="BD1012">
        <v>551</v>
      </c>
      <c r="BE1012">
        <v>0</v>
      </c>
      <c r="BF1012">
        <v>1271</v>
      </c>
      <c r="BG1012">
        <f>LOG(fun[[#This Row],[GrLivArea]])</f>
        <v>3.1041455505540081</v>
      </c>
      <c r="BH1012">
        <v>0</v>
      </c>
      <c r="BI1012">
        <v>0</v>
      </c>
      <c r="BJ1012">
        <f>fun[[#This Row],[BsmtFullBath]]+(0.5*fun[[#This Row],[BsmtHalfBath]])</f>
        <v>0</v>
      </c>
      <c r="BK1012">
        <v>2</v>
      </c>
      <c r="BL1012">
        <v>0</v>
      </c>
      <c r="BM1012">
        <f>fun[[#This Row],[HalfBath]]+fun[[#This Row],[TOTBaseBath]]+fun[[#This Row],[FullBath]]</f>
        <v>2</v>
      </c>
      <c r="BN1012">
        <v>4</v>
      </c>
      <c r="BO1012">
        <v>1</v>
      </c>
      <c r="BP1012" t="s">
        <v>124</v>
      </c>
      <c r="BQ1012">
        <f>IF(fun[[#This Row],[KitchenQual]]="Ex",5,IF(fun[[#This Row],[KitchenQual]]="Gd",4,IF(fun[[#This Row],[KitchenQual]]="TA",3,IF(fun[[#This Row],[KitchenQual]]="Fa",2,0))))</f>
        <v>3</v>
      </c>
      <c r="BR1012">
        <v>7</v>
      </c>
      <c r="BS1012" t="s">
        <v>133</v>
      </c>
      <c r="BT1012">
        <v>1</v>
      </c>
      <c r="BU1012" t="s">
        <v>123</v>
      </c>
      <c r="BV1012">
        <f>IF(fun[[#This Row],[FireplaceQu]]="Ex",5,IF(fun[[#This Row],[FireplaceQu]]="Gd",4,IF(fun[[#This Row],[FireplaceQu]]="TA",3,IF(fun[[#This Row],[FireplaceQu]]="Fa",2,0))))</f>
        <v>4</v>
      </c>
      <c r="BW1012" t="s">
        <v>134</v>
      </c>
      <c r="BX1012">
        <v>1948</v>
      </c>
      <c r="BY1012" t="s">
        <v>128</v>
      </c>
      <c r="BZ1012">
        <v>1</v>
      </c>
      <c r="CA1012">
        <v>312</v>
      </c>
      <c r="CB1012" t="s">
        <v>124</v>
      </c>
      <c r="CC1012">
        <f>IF(fun[[#This Row],[GarageQual]]="Ex",5,IF(fun[[#This Row],[GarageQual]]="Gd",4,IF(fun[[#This Row],[GarageQual]]="TA",3,IF(fun[[#This Row],[GarageQual]]="Fa",2,IF(fun[[#This Row],[GarageQual]]="Po",1,0)))))</f>
        <v>3</v>
      </c>
      <c r="CD1012" t="s">
        <v>124</v>
      </c>
      <c r="CE1012">
        <f>IF(fun[[#This Row],[GarageCond]]="Ex",5,IF(fun[[#This Row],[GarageCond]]="Gd",4,IF(fun[[#This Row],[GarageCond]]="TA",3,IF(fun[[#This Row],[GarageCond]]="Fa",2,IF(fun[[#This Row],[GarageCond]]="Po",1,0)))))</f>
        <v>3</v>
      </c>
      <c r="CF1012" t="s">
        <v>131</v>
      </c>
      <c r="CG1012">
        <v>0</v>
      </c>
      <c r="CH1012">
        <v>0</v>
      </c>
      <c r="CI1012">
        <v>108</v>
      </c>
      <c r="CJ1012">
        <v>0</v>
      </c>
      <c r="CK1012">
        <v>0</v>
      </c>
      <c r="CL1012">
        <f>(0.5*fun[[#This Row],[WoodDeckSF]])+fun[[#This Row],[OpenPorchSF]]+(2*fun[[#This Row],[EnclosedPorch]])+(1.5*fun[[#This Row],[3SsnPorch]])+fun[[#This Row],[ScreenPorch]]</f>
        <v>216</v>
      </c>
      <c r="CM1012">
        <v>0</v>
      </c>
      <c r="CN1012" t="s">
        <v>109</v>
      </c>
      <c r="CO1012">
        <f>IF(fun[[#This Row],[PoolQC]]="Ex",5,IF(fun[[#This Row],[PoolQC]]="Gd",4,IF(fun[[#This Row],[PoolQC]]="TA",3,IF(fun[[#This Row],[PoolQC]]="Fa",2,IF(fun[[#This Row],[PoolQC]]="Po",1,0)))))</f>
        <v>0</v>
      </c>
      <c r="CP1012" t="s">
        <v>109</v>
      </c>
      <c r="CQ1012" t="s">
        <v>109</v>
      </c>
      <c r="CR1012">
        <v>0</v>
      </c>
      <c r="CS1012">
        <v>8</v>
      </c>
      <c r="CT1012">
        <v>2008</v>
      </c>
      <c r="CU1012" t="s">
        <v>136</v>
      </c>
      <c r="CV1012" t="s">
        <v>137</v>
      </c>
      <c r="CW1012">
        <f>COUNTIF(fun[[#This Row],[Id]:[SaleCondition]],0)</f>
        <v>19</v>
      </c>
      <c r="CX1012">
        <f>COUNTIF(fun[[#This Row],[Id]:[SaleCondition]],"NA")</f>
        <v>4</v>
      </c>
      <c r="CY1012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012">
        <f>fun[NUM_ExCond]+fun[NUM_BsmtCond]+fun[NUM_GarCond]</f>
        <v>9</v>
      </c>
      <c r="DA10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10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50.75</v>
      </c>
      <c r="DC1012">
        <v>135000</v>
      </c>
    </row>
    <row r="1013" spans="1:107" x14ac:dyDescent="0.25">
      <c r="A1013">
        <v>1012</v>
      </c>
      <c r="B1013">
        <v>90</v>
      </c>
      <c r="C1013" t="s">
        <v>107</v>
      </c>
      <c r="D1013">
        <f>IF(fun[[#This Row],[MSZoning]]="RL",1,0)</f>
        <v>1</v>
      </c>
      <c r="E1013">
        <f>IF(fun[[#This Row],[rl]]="RM",1,0)</f>
        <v>0</v>
      </c>
      <c r="F1013">
        <f>IF(fun[[#This Row],[rm]]="RH",1,0)</f>
        <v>0</v>
      </c>
      <c r="G1013">
        <f>IF(fun[[#This Row],[rh]]="C (all)",1,0)</f>
        <v>0</v>
      </c>
      <c r="H1013">
        <v>75</v>
      </c>
      <c r="I1013">
        <f>IF(fun[[#This Row],[LotFrontage]]="NA",0,fun[[#This Row],[LotFrontage]])</f>
        <v>75</v>
      </c>
      <c r="J1013">
        <v>9825</v>
      </c>
      <c r="K1013" t="s">
        <v>108</v>
      </c>
      <c r="L1013" t="s">
        <v>109</v>
      </c>
      <c r="M1013" t="s">
        <v>110</v>
      </c>
      <c r="N1013" t="s">
        <v>111</v>
      </c>
      <c r="O1013" t="s">
        <v>112</v>
      </c>
      <c r="P1013" t="s">
        <v>113</v>
      </c>
      <c r="Q1013" t="s">
        <v>114</v>
      </c>
      <c r="R1013" t="s">
        <v>211</v>
      </c>
      <c r="S1013" t="s">
        <v>116</v>
      </c>
      <c r="T1013" t="s">
        <v>116</v>
      </c>
      <c r="U1013" t="s">
        <v>193</v>
      </c>
      <c r="V1013" t="s">
        <v>141</v>
      </c>
      <c r="W1013">
        <v>5</v>
      </c>
      <c r="X1013">
        <v>5</v>
      </c>
      <c r="Y1013">
        <v>1965</v>
      </c>
      <c r="Z1013">
        <v>1965</v>
      </c>
      <c r="AA1013" t="s">
        <v>178</v>
      </c>
      <c r="AB1013" t="s">
        <v>120</v>
      </c>
      <c r="AC1013" t="s">
        <v>262</v>
      </c>
      <c r="AD1013" t="s">
        <v>262</v>
      </c>
      <c r="AE1013" t="s">
        <v>143</v>
      </c>
      <c r="AF1013">
        <v>0</v>
      </c>
      <c r="AG1013" t="s">
        <v>124</v>
      </c>
      <c r="AH1013">
        <f>IF(fun[[#This Row],[ExterQual]]="Ex",5,IF(fun[[#This Row],[ExterQual]]="Gd",4,IF(fun[[#This Row],[ExterQual]]="TA",3,IF(fun[[#This Row],[ExterQual]]="Fa",2,1))))</f>
        <v>3</v>
      </c>
      <c r="AI1013" t="s">
        <v>124</v>
      </c>
      <c r="AJ1013">
        <f>IF(fun[[#This Row],[ExterCond]]="Ex",5,IF(fun[[#This Row],[ExterCond]]="Gd",4,IF(fun[[#This Row],[ExterCond]]="TA",3,IF(fun[[#This Row],[ExterCond]]="Fa",2,1))))</f>
        <v>3</v>
      </c>
      <c r="AK1013" t="s">
        <v>144</v>
      </c>
      <c r="AL1013" t="s">
        <v>109</v>
      </c>
      <c r="AM1013">
        <f>IF(fun[[#This Row],[BsmtQual]]="Ex",5,IF(fun[[#This Row],[BsmtQual]]="Gd",4,IF(fun[[#This Row],[BsmtQual]]="TA",3,IF(fun[[#This Row],[BsmtQual]]="Fa",2,IF(fun[[#This Row],[BsmtQual]]="Po",1,0)))))</f>
        <v>0</v>
      </c>
      <c r="AN1013" t="s">
        <v>109</v>
      </c>
      <c r="AO1013">
        <f>IF(fun[[#This Row],[BsmtCond]]="Ex",5,IF(fun[[#This Row],[BsmtCond]]="Gd",4,IF(fun[[#This Row],[BsmtCond]]="TA",3,IF(fun[[#This Row],[BsmtCond]]="Fa",2,IF(fun[[#This Row],[BsmtCond]]="Po",1,0)))))</f>
        <v>0</v>
      </c>
      <c r="AP1013" t="s">
        <v>109</v>
      </c>
      <c r="AQ1013">
        <f>IF(fun[[#This Row],[BsmtExposure]]="Gd",3,IF(fun[[#This Row],[BsmtExposure]]="Av",2,IF(fun[[#This Row],[BsmtExposure]]="Mn",1,0)))</f>
        <v>0</v>
      </c>
      <c r="AR1013" t="s">
        <v>109</v>
      </c>
      <c r="AS1013">
        <v>0</v>
      </c>
      <c r="AT1013" t="s">
        <v>109</v>
      </c>
      <c r="AU1013">
        <v>0</v>
      </c>
      <c r="AV1013">
        <v>0</v>
      </c>
      <c r="AW1013">
        <v>0</v>
      </c>
      <c r="AX1013" t="s">
        <v>129</v>
      </c>
      <c r="AY1013" t="s">
        <v>124</v>
      </c>
      <c r="AZ1013">
        <f>IF(fun[[#This Row],[HeatingQC]]="Ex",5,IF(fun[[#This Row],[HeatingQC]]="Gd",4,IF(fun[[#This Row],[HeatingQC]]="TA",3,IF(fun[[#This Row],[HeatingQC]]="Fa",2,IF(fun[[#This Row],[HeatingQC]]="Po",1,0)))))</f>
        <v>3</v>
      </c>
      <c r="BA1013" t="s">
        <v>203</v>
      </c>
      <c r="BB1013" t="s">
        <v>132</v>
      </c>
      <c r="BC1013">
        <v>1664</v>
      </c>
      <c r="BD1013">
        <v>0</v>
      </c>
      <c r="BE1013">
        <v>0</v>
      </c>
      <c r="BF1013">
        <v>1664</v>
      </c>
      <c r="BG1013">
        <f>LOG(fun[[#This Row],[GrLivArea]])</f>
        <v>3.2211533219547053</v>
      </c>
      <c r="BH1013">
        <v>0</v>
      </c>
      <c r="BI1013">
        <v>0</v>
      </c>
      <c r="BJ1013">
        <f>fun[[#This Row],[BsmtFullBath]]+(0.5*fun[[#This Row],[BsmtHalfBath]])</f>
        <v>0</v>
      </c>
      <c r="BK1013">
        <v>2</v>
      </c>
      <c r="BL1013">
        <v>0</v>
      </c>
      <c r="BM1013">
        <f>fun[[#This Row],[HalfBath]]+fun[[#This Row],[TOTBaseBath]]+fun[[#This Row],[FullBath]]</f>
        <v>2</v>
      </c>
      <c r="BN1013">
        <v>4</v>
      </c>
      <c r="BO1013">
        <v>2</v>
      </c>
      <c r="BP1013" t="s">
        <v>124</v>
      </c>
      <c r="BQ1013">
        <f>IF(fun[[#This Row],[KitchenQual]]="Ex",5,IF(fun[[#This Row],[KitchenQual]]="Gd",4,IF(fun[[#This Row],[KitchenQual]]="TA",3,IF(fun[[#This Row],[KitchenQual]]="Fa",2,0))))</f>
        <v>3</v>
      </c>
      <c r="BR1013">
        <v>8</v>
      </c>
      <c r="BS1013" t="s">
        <v>133</v>
      </c>
      <c r="BT1013">
        <v>0</v>
      </c>
      <c r="BU1013" t="s">
        <v>109</v>
      </c>
      <c r="BV1013">
        <f>IF(fun[[#This Row],[FireplaceQu]]="Ex",5,IF(fun[[#This Row],[FireplaceQu]]="Gd",4,IF(fun[[#This Row],[FireplaceQu]]="TA",3,IF(fun[[#This Row],[FireplaceQu]]="Fa",2,0))))</f>
        <v>0</v>
      </c>
      <c r="BW1013" t="s">
        <v>109</v>
      </c>
      <c r="BX1013" t="s">
        <v>109</v>
      </c>
      <c r="BY1013" t="s">
        <v>109</v>
      </c>
      <c r="BZ1013">
        <v>0</v>
      </c>
      <c r="CA1013">
        <v>0</v>
      </c>
      <c r="CB1013" t="s">
        <v>109</v>
      </c>
      <c r="CC1013">
        <f>IF(fun[[#This Row],[GarageQual]]="Ex",5,IF(fun[[#This Row],[GarageQual]]="Gd",4,IF(fun[[#This Row],[GarageQual]]="TA",3,IF(fun[[#This Row],[GarageQual]]="Fa",2,IF(fun[[#This Row],[GarageQual]]="Po",1,0)))))</f>
        <v>0</v>
      </c>
      <c r="CD1013" t="s">
        <v>109</v>
      </c>
      <c r="CE1013">
        <f>IF(fun[[#This Row],[GarageCond]]="Ex",5,IF(fun[[#This Row],[GarageCond]]="Gd",4,IF(fun[[#This Row],[GarageCond]]="TA",3,IF(fun[[#This Row],[GarageCond]]="Fa",2,IF(fun[[#This Row],[GarageCond]]="Po",1,0)))))</f>
        <v>0</v>
      </c>
      <c r="CF1013" t="s">
        <v>131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f>(0.5*fun[[#This Row],[WoodDeckSF]])+fun[[#This Row],[OpenPorchSF]]+(2*fun[[#This Row],[EnclosedPorch]])+(1.5*fun[[#This Row],[3SsnPorch]])+fun[[#This Row],[ScreenPorch]]</f>
        <v>0</v>
      </c>
      <c r="CM1013">
        <v>0</v>
      </c>
      <c r="CN1013" t="s">
        <v>109</v>
      </c>
      <c r="CO1013">
        <f>IF(fun[[#This Row],[PoolQC]]="Ex",5,IF(fun[[#This Row],[PoolQC]]="Gd",4,IF(fun[[#This Row],[PoolQC]]="TA",3,IF(fun[[#This Row],[PoolQC]]="Fa",2,IF(fun[[#This Row],[PoolQC]]="Po",1,0)))))</f>
        <v>0</v>
      </c>
      <c r="CP1013" t="s">
        <v>109</v>
      </c>
      <c r="CQ1013" t="s">
        <v>109</v>
      </c>
      <c r="CR1013">
        <v>0</v>
      </c>
      <c r="CS1013">
        <v>5</v>
      </c>
      <c r="CT1013">
        <v>2010</v>
      </c>
      <c r="CU1013" t="s">
        <v>136</v>
      </c>
      <c r="CV1013" t="s">
        <v>137</v>
      </c>
      <c r="CW1013">
        <f>COUNTIF(fun[[#This Row],[Id]:[SaleCondition]],0)</f>
        <v>32</v>
      </c>
      <c r="CX1013">
        <f>COUNTIF(fun[[#This Row],[Id]:[SaleCondition]],"NA")</f>
        <v>15</v>
      </c>
      <c r="CY1013">
        <f>fun[[#This Row],[OverallQual]]+fun[[#This Row],[NUM_ExQual]]+fun[[#This Row],[NUM_BsmtQual]]+fun[[#This Row],[NUM_Heat]]+fun[[#This Row],[NUM_KitchQual]]+fun[[#This Row],[NUM_GarQual]]+fun[[#This Row],[NUM_Pool]]+fun[NUM_Fire]</f>
        <v>14</v>
      </c>
      <c r="CZ1013">
        <f>fun[NUM_ExCond]+fun[NUM_BsmtCond]+fun[NUM_GarCond]</f>
        <v>3</v>
      </c>
      <c r="DA10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49</v>
      </c>
      <c r="DB10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41.5</v>
      </c>
      <c r="DC1013">
        <v>100000</v>
      </c>
    </row>
    <row r="1014" spans="1:107" x14ac:dyDescent="0.25">
      <c r="A1014">
        <v>1013</v>
      </c>
      <c r="B1014">
        <v>70</v>
      </c>
      <c r="C1014" t="s">
        <v>107</v>
      </c>
      <c r="D1014">
        <f>IF(fun[[#This Row],[MSZoning]]="RL",1,0)</f>
        <v>1</v>
      </c>
      <c r="E1014">
        <f>IF(fun[[#This Row],[rl]]="RM",1,0)</f>
        <v>0</v>
      </c>
      <c r="F1014">
        <f>IF(fun[[#This Row],[rm]]="RH",1,0)</f>
        <v>0</v>
      </c>
      <c r="G1014">
        <f>IF(fun[[#This Row],[rh]]="C (all)",1,0)</f>
        <v>0</v>
      </c>
      <c r="H1014">
        <v>55</v>
      </c>
      <c r="I1014">
        <f>IF(fun[[#This Row],[LotFrontage]]="NA",0,fun[[#This Row],[LotFrontage]])</f>
        <v>55</v>
      </c>
      <c r="J1014">
        <v>10592</v>
      </c>
      <c r="K1014" t="s">
        <v>108</v>
      </c>
      <c r="L1014" t="s">
        <v>109</v>
      </c>
      <c r="M1014" t="s">
        <v>110</v>
      </c>
      <c r="N1014" t="s">
        <v>111</v>
      </c>
      <c r="O1014" t="s">
        <v>112</v>
      </c>
      <c r="P1014" t="s">
        <v>113</v>
      </c>
      <c r="Q1014" t="s">
        <v>114</v>
      </c>
      <c r="R1014" t="s">
        <v>149</v>
      </c>
      <c r="S1014" t="s">
        <v>116</v>
      </c>
      <c r="T1014" t="s">
        <v>116</v>
      </c>
      <c r="U1014" t="s">
        <v>117</v>
      </c>
      <c r="V1014" t="s">
        <v>118</v>
      </c>
      <c r="W1014">
        <v>6</v>
      </c>
      <c r="X1014">
        <v>7</v>
      </c>
      <c r="Y1014">
        <v>1923</v>
      </c>
      <c r="Z1014">
        <v>1996</v>
      </c>
      <c r="AA1014" t="s">
        <v>178</v>
      </c>
      <c r="AB1014" t="s">
        <v>120</v>
      </c>
      <c r="AC1014" t="s">
        <v>150</v>
      </c>
      <c r="AD1014" t="s">
        <v>150</v>
      </c>
      <c r="AE1014" t="s">
        <v>143</v>
      </c>
      <c r="AF1014">
        <v>0</v>
      </c>
      <c r="AG1014" t="s">
        <v>124</v>
      </c>
      <c r="AH1014">
        <f>IF(fun[[#This Row],[ExterQual]]="Ex",5,IF(fun[[#This Row],[ExterQual]]="Gd",4,IF(fun[[#This Row],[ExterQual]]="TA",3,IF(fun[[#This Row],[ExterQual]]="Fa",2,1))))</f>
        <v>3</v>
      </c>
      <c r="AI1014" t="s">
        <v>123</v>
      </c>
      <c r="AJ1014">
        <f>IF(fun[[#This Row],[ExterCond]]="Ex",5,IF(fun[[#This Row],[ExterCond]]="Gd",4,IF(fun[[#This Row],[ExterCond]]="TA",3,IF(fun[[#This Row],[ExterCond]]="Fa",2,1))))</f>
        <v>4</v>
      </c>
      <c r="AK1014" t="s">
        <v>125</v>
      </c>
      <c r="AL1014" t="s">
        <v>124</v>
      </c>
      <c r="AM1014">
        <f>IF(fun[[#This Row],[BsmtQual]]="Ex",5,IF(fun[[#This Row],[BsmtQual]]="Gd",4,IF(fun[[#This Row],[BsmtQual]]="TA",3,IF(fun[[#This Row],[BsmtQual]]="Fa",2,IF(fun[[#This Row],[BsmtQual]]="Po",1,0)))))</f>
        <v>3</v>
      </c>
      <c r="AN1014" t="s">
        <v>173</v>
      </c>
      <c r="AO1014">
        <f>IF(fun[[#This Row],[BsmtCond]]="Ex",5,IF(fun[[#This Row],[BsmtCond]]="Gd",4,IF(fun[[#This Row],[BsmtCond]]="TA",3,IF(fun[[#This Row],[BsmtCond]]="Fa",2,IF(fun[[#This Row],[BsmtCond]]="Po",1,0)))))</f>
        <v>2</v>
      </c>
      <c r="AP1014" t="s">
        <v>126</v>
      </c>
      <c r="AQ1014">
        <f>IF(fun[[#This Row],[BsmtExposure]]="Gd",3,IF(fun[[#This Row],[BsmtExposure]]="Av",2,IF(fun[[#This Row],[BsmtExposure]]="Mn",1,0)))</f>
        <v>0</v>
      </c>
      <c r="AR1014" t="s">
        <v>128</v>
      </c>
      <c r="AS1014">
        <v>0</v>
      </c>
      <c r="AT1014" t="s">
        <v>128</v>
      </c>
      <c r="AU1014">
        <v>0</v>
      </c>
      <c r="AV1014">
        <v>602</v>
      </c>
      <c r="AW1014">
        <v>602</v>
      </c>
      <c r="AX1014" t="s">
        <v>129</v>
      </c>
      <c r="AY1014" t="s">
        <v>124</v>
      </c>
      <c r="AZ1014">
        <f>IF(fun[[#This Row],[HeatingQC]]="Ex",5,IF(fun[[#This Row],[HeatingQC]]="Gd",4,IF(fun[[#This Row],[HeatingQC]]="TA",3,IF(fun[[#This Row],[HeatingQC]]="Fa",2,IF(fun[[#This Row],[HeatingQC]]="Po",1,0)))))</f>
        <v>3</v>
      </c>
      <c r="BA1014" t="s">
        <v>131</v>
      </c>
      <c r="BB1014" t="s">
        <v>132</v>
      </c>
      <c r="BC1014">
        <v>900</v>
      </c>
      <c r="BD1014">
        <v>602</v>
      </c>
      <c r="BE1014">
        <v>0</v>
      </c>
      <c r="BF1014">
        <v>1502</v>
      </c>
      <c r="BG1014">
        <f>LOG(fun[[#This Row],[GrLivArea]])</f>
        <v>3.1766699326681498</v>
      </c>
      <c r="BH1014">
        <v>0</v>
      </c>
      <c r="BI1014">
        <v>0</v>
      </c>
      <c r="BJ1014">
        <f>fun[[#This Row],[BsmtFullBath]]+(0.5*fun[[#This Row],[BsmtHalfBath]])</f>
        <v>0</v>
      </c>
      <c r="BK1014">
        <v>1</v>
      </c>
      <c r="BL1014">
        <v>1</v>
      </c>
      <c r="BM1014">
        <f>fun[[#This Row],[HalfBath]]+fun[[#This Row],[TOTBaseBath]]+fun[[#This Row],[FullBath]]</f>
        <v>2</v>
      </c>
      <c r="BN1014">
        <v>3</v>
      </c>
      <c r="BO1014">
        <v>1</v>
      </c>
      <c r="BP1014" t="s">
        <v>123</v>
      </c>
      <c r="BQ1014">
        <f>IF(fun[[#This Row],[KitchenQual]]="Ex",5,IF(fun[[#This Row],[KitchenQual]]="Gd",4,IF(fun[[#This Row],[KitchenQual]]="TA",3,IF(fun[[#This Row],[KitchenQual]]="Fa",2,0))))</f>
        <v>4</v>
      </c>
      <c r="BR1014">
        <v>7</v>
      </c>
      <c r="BS1014" t="s">
        <v>133</v>
      </c>
      <c r="BT1014">
        <v>2</v>
      </c>
      <c r="BU1014" t="s">
        <v>124</v>
      </c>
      <c r="BV1014">
        <f>IF(fun[[#This Row],[FireplaceQu]]="Ex",5,IF(fun[[#This Row],[FireplaceQu]]="Gd",4,IF(fun[[#This Row],[FireplaceQu]]="TA",3,IF(fun[[#This Row],[FireplaceQu]]="Fa",2,0))))</f>
        <v>3</v>
      </c>
      <c r="BW1014" t="s">
        <v>153</v>
      </c>
      <c r="BX1014">
        <v>1923</v>
      </c>
      <c r="BY1014" t="s">
        <v>128</v>
      </c>
      <c r="BZ1014">
        <v>1</v>
      </c>
      <c r="CA1014">
        <v>180</v>
      </c>
      <c r="CB1014" t="s">
        <v>124</v>
      </c>
      <c r="CC1014">
        <f>IF(fun[[#This Row],[GarageQual]]="Ex",5,IF(fun[[#This Row],[GarageQual]]="Gd",4,IF(fun[[#This Row],[GarageQual]]="TA",3,IF(fun[[#This Row],[GarageQual]]="Fa",2,IF(fun[[#This Row],[GarageQual]]="Po",1,0)))))</f>
        <v>3</v>
      </c>
      <c r="CD1014" t="s">
        <v>124</v>
      </c>
      <c r="CE1014">
        <f>IF(fun[[#This Row],[GarageCond]]="Ex",5,IF(fun[[#This Row],[GarageCond]]="Gd",4,IF(fun[[#This Row],[GarageCond]]="TA",3,IF(fun[[#This Row],[GarageCond]]="Fa",2,IF(fun[[#This Row],[GarageCond]]="Po",1,0)))))</f>
        <v>3</v>
      </c>
      <c r="CF1014" t="s">
        <v>131</v>
      </c>
      <c r="CG1014">
        <v>96</v>
      </c>
      <c r="CH1014">
        <v>0</v>
      </c>
      <c r="CI1014">
        <v>112</v>
      </c>
      <c r="CJ1014">
        <v>0</v>
      </c>
      <c r="CK1014">
        <v>53</v>
      </c>
      <c r="CL1014">
        <f>(0.5*fun[[#This Row],[WoodDeckSF]])+fun[[#This Row],[OpenPorchSF]]+(2*fun[[#This Row],[EnclosedPorch]])+(1.5*fun[[#This Row],[3SsnPorch]])+fun[[#This Row],[ScreenPorch]]</f>
        <v>325</v>
      </c>
      <c r="CM1014">
        <v>0</v>
      </c>
      <c r="CN1014" t="s">
        <v>109</v>
      </c>
      <c r="CO1014">
        <f>IF(fun[[#This Row],[PoolQC]]="Ex",5,IF(fun[[#This Row],[PoolQC]]="Gd",4,IF(fun[[#This Row],[PoolQC]]="TA",3,IF(fun[[#This Row],[PoolQC]]="Fa",2,IF(fun[[#This Row],[PoolQC]]="Po",1,0)))))</f>
        <v>0</v>
      </c>
      <c r="CP1014" t="s">
        <v>109</v>
      </c>
      <c r="CQ1014" t="s">
        <v>109</v>
      </c>
      <c r="CR1014">
        <v>0</v>
      </c>
      <c r="CS1014">
        <v>8</v>
      </c>
      <c r="CT1014">
        <v>2007</v>
      </c>
      <c r="CU1014" t="s">
        <v>136</v>
      </c>
      <c r="CV1014" t="s">
        <v>137</v>
      </c>
      <c r="CW1014">
        <f>COUNTIF(fun[[#This Row],[Id]:[SaleCondition]],0)</f>
        <v>16</v>
      </c>
      <c r="CX1014">
        <f>COUNTIF(fun[[#This Row],[Id]:[SaleCondition]],"NA")</f>
        <v>4</v>
      </c>
      <c r="CY1014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014">
        <f>fun[NUM_ExCond]+fun[NUM_BsmtCond]+fun[NUM_GarCond]</f>
        <v>9</v>
      </c>
      <c r="DA10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10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70.25</v>
      </c>
      <c r="DC1014">
        <v>165000</v>
      </c>
    </row>
    <row r="1015" spans="1:107" x14ac:dyDescent="0.25">
      <c r="A1015">
        <v>1014</v>
      </c>
      <c r="B1015">
        <v>30</v>
      </c>
      <c r="C1015" t="s">
        <v>168</v>
      </c>
      <c r="D1015">
        <f>IF(fun[[#This Row],[MSZoning]]="RL",1,0)</f>
        <v>0</v>
      </c>
      <c r="E1015">
        <f>IF(fun[[#This Row],[rl]]="RM",1,0)</f>
        <v>0</v>
      </c>
      <c r="F1015">
        <f>IF(fun[[#This Row],[rm]]="RH",1,0)</f>
        <v>0</v>
      </c>
      <c r="G1015">
        <f>IF(fun[[#This Row],[rh]]="C (all)",1,0)</f>
        <v>0</v>
      </c>
      <c r="H1015">
        <v>60</v>
      </c>
      <c r="I1015">
        <f>IF(fun[[#This Row],[LotFrontage]]="NA",0,fun[[#This Row],[LotFrontage]])</f>
        <v>60</v>
      </c>
      <c r="J1015">
        <v>7200</v>
      </c>
      <c r="K1015" t="s">
        <v>108</v>
      </c>
      <c r="L1015" t="s">
        <v>109</v>
      </c>
      <c r="M1015" t="s">
        <v>110</v>
      </c>
      <c r="N1015" t="s">
        <v>111</v>
      </c>
      <c r="O1015" t="s">
        <v>112</v>
      </c>
      <c r="P1015" t="s">
        <v>113</v>
      </c>
      <c r="Q1015" t="s">
        <v>114</v>
      </c>
      <c r="R1015" t="s">
        <v>169</v>
      </c>
      <c r="S1015" t="s">
        <v>116</v>
      </c>
      <c r="T1015" t="s">
        <v>116</v>
      </c>
      <c r="U1015" t="s">
        <v>117</v>
      </c>
      <c r="V1015" t="s">
        <v>141</v>
      </c>
      <c r="W1015">
        <v>5</v>
      </c>
      <c r="X1015">
        <v>4</v>
      </c>
      <c r="Y1015">
        <v>1910</v>
      </c>
      <c r="Z1015">
        <v>2006</v>
      </c>
      <c r="AA1015" t="s">
        <v>178</v>
      </c>
      <c r="AB1015" t="s">
        <v>120</v>
      </c>
      <c r="AC1015" t="s">
        <v>142</v>
      </c>
      <c r="AD1015" t="s">
        <v>229</v>
      </c>
      <c r="AE1015" t="s">
        <v>143</v>
      </c>
      <c r="AF1015">
        <v>0</v>
      </c>
      <c r="AG1015" t="s">
        <v>124</v>
      </c>
      <c r="AH1015">
        <f>IF(fun[[#This Row],[ExterQual]]="Ex",5,IF(fun[[#This Row],[ExterQual]]="Gd",4,IF(fun[[#This Row],[ExterQual]]="TA",3,IF(fun[[#This Row],[ExterQual]]="Fa",2,1))))</f>
        <v>3</v>
      </c>
      <c r="AI1015" t="s">
        <v>124</v>
      </c>
      <c r="AJ1015">
        <f>IF(fun[[#This Row],[ExterCond]]="Ex",5,IF(fun[[#This Row],[ExterCond]]="Gd",4,IF(fun[[#This Row],[ExterCond]]="TA",3,IF(fun[[#This Row],[ExterCond]]="Fa",2,1))))</f>
        <v>3</v>
      </c>
      <c r="AK1015" t="s">
        <v>152</v>
      </c>
      <c r="AL1015" t="s">
        <v>124</v>
      </c>
      <c r="AM1015">
        <f>IF(fun[[#This Row],[BsmtQual]]="Ex",5,IF(fun[[#This Row],[BsmtQual]]="Gd",4,IF(fun[[#This Row],[BsmtQual]]="TA",3,IF(fun[[#This Row],[BsmtQual]]="Fa",2,IF(fun[[#This Row],[BsmtQual]]="Po",1,0)))))</f>
        <v>3</v>
      </c>
      <c r="AN1015" t="s">
        <v>124</v>
      </c>
      <c r="AO1015">
        <f>IF(fun[[#This Row],[BsmtCond]]="Ex",5,IF(fun[[#This Row],[BsmtCond]]="Gd",4,IF(fun[[#This Row],[BsmtCond]]="TA",3,IF(fun[[#This Row],[BsmtCond]]="Fa",2,IF(fun[[#This Row],[BsmtCond]]="Po",1,0)))))</f>
        <v>3</v>
      </c>
      <c r="AP1015" t="s">
        <v>126</v>
      </c>
      <c r="AQ1015">
        <f>IF(fun[[#This Row],[BsmtExposure]]="Gd",3,IF(fun[[#This Row],[BsmtExposure]]="Av",2,IF(fun[[#This Row],[BsmtExposure]]="Mn",1,0)))</f>
        <v>0</v>
      </c>
      <c r="AR1015" t="s">
        <v>145</v>
      </c>
      <c r="AS1015">
        <v>247</v>
      </c>
      <c r="AT1015" t="s">
        <v>179</v>
      </c>
      <c r="AU1015">
        <v>465</v>
      </c>
      <c r="AV1015">
        <v>310</v>
      </c>
      <c r="AW1015">
        <v>1022</v>
      </c>
      <c r="AX1015" t="s">
        <v>232</v>
      </c>
      <c r="AY1015" t="s">
        <v>124</v>
      </c>
      <c r="AZ1015">
        <f>IF(fun[[#This Row],[HeatingQC]]="Ex",5,IF(fun[[#This Row],[HeatingQC]]="Gd",4,IF(fun[[#This Row],[HeatingQC]]="TA",3,IF(fun[[#This Row],[HeatingQC]]="Fa",2,IF(fun[[#This Row],[HeatingQC]]="Po",1,0)))))</f>
        <v>3</v>
      </c>
      <c r="BA1015" t="s">
        <v>203</v>
      </c>
      <c r="BB1015" t="s">
        <v>132</v>
      </c>
      <c r="BC1015">
        <v>1022</v>
      </c>
      <c r="BD1015">
        <v>0</v>
      </c>
      <c r="BE1015">
        <v>0</v>
      </c>
      <c r="BF1015">
        <v>1022</v>
      </c>
      <c r="BG1015">
        <f>LOG(fun[[#This Row],[GrLivArea]])</f>
        <v>3.0094508957986941</v>
      </c>
      <c r="BH1015">
        <v>1</v>
      </c>
      <c r="BI1015">
        <v>0</v>
      </c>
      <c r="BJ1015">
        <f>fun[[#This Row],[BsmtFullBath]]+(0.5*fun[[#This Row],[BsmtHalfBath]])</f>
        <v>1</v>
      </c>
      <c r="BK1015">
        <v>1</v>
      </c>
      <c r="BL1015">
        <v>0</v>
      </c>
      <c r="BM1015">
        <f>fun[[#This Row],[HalfBath]]+fun[[#This Row],[TOTBaseBath]]+fun[[#This Row],[FullBath]]</f>
        <v>2</v>
      </c>
      <c r="BN1015">
        <v>2</v>
      </c>
      <c r="BO1015">
        <v>1</v>
      </c>
      <c r="BP1015" t="s">
        <v>124</v>
      </c>
      <c r="BQ1015">
        <f>IF(fun[[#This Row],[KitchenQual]]="Ex",5,IF(fun[[#This Row],[KitchenQual]]="Gd",4,IF(fun[[#This Row],[KitchenQual]]="TA",3,IF(fun[[#This Row],[KitchenQual]]="Fa",2,0))))</f>
        <v>3</v>
      </c>
      <c r="BR1015">
        <v>4</v>
      </c>
      <c r="BS1015" t="s">
        <v>270</v>
      </c>
      <c r="BT1015">
        <v>0</v>
      </c>
      <c r="BU1015" t="s">
        <v>109</v>
      </c>
      <c r="BV1015">
        <f>IF(fun[[#This Row],[FireplaceQu]]="Ex",5,IF(fun[[#This Row],[FireplaceQu]]="Gd",4,IF(fun[[#This Row],[FireplaceQu]]="TA",3,IF(fun[[#This Row],[FireplaceQu]]="Fa",2,0))))</f>
        <v>0</v>
      </c>
      <c r="BW1015" t="s">
        <v>153</v>
      </c>
      <c r="BX1015">
        <v>1956</v>
      </c>
      <c r="BY1015" t="s">
        <v>128</v>
      </c>
      <c r="BZ1015">
        <v>1</v>
      </c>
      <c r="CA1015">
        <v>280</v>
      </c>
      <c r="CB1015" t="s">
        <v>124</v>
      </c>
      <c r="CC1015">
        <f>IF(fun[[#This Row],[GarageQual]]="Ex",5,IF(fun[[#This Row],[GarageQual]]="Gd",4,IF(fun[[#This Row],[GarageQual]]="TA",3,IF(fun[[#This Row],[GarageQual]]="Fa",2,IF(fun[[#This Row],[GarageQual]]="Po",1,0)))))</f>
        <v>3</v>
      </c>
      <c r="CD1015" t="s">
        <v>124</v>
      </c>
      <c r="CE1015">
        <f>IF(fun[[#This Row],[GarageCond]]="Ex",5,IF(fun[[#This Row],[GarageCond]]="Gd",4,IF(fun[[#This Row],[GarageCond]]="TA",3,IF(fun[[#This Row],[GarageCond]]="Fa",2,IF(fun[[#This Row],[GarageCond]]="Po",1,0)))))</f>
        <v>3</v>
      </c>
      <c r="CF1015" t="s">
        <v>131</v>
      </c>
      <c r="CG1015">
        <v>0</v>
      </c>
      <c r="CH1015">
        <v>30</v>
      </c>
      <c r="CI1015">
        <v>226</v>
      </c>
      <c r="CJ1015">
        <v>0</v>
      </c>
      <c r="CK1015">
        <v>0</v>
      </c>
      <c r="CL1015">
        <f>(0.5*fun[[#This Row],[WoodDeckSF]])+fun[[#This Row],[OpenPorchSF]]+(2*fun[[#This Row],[EnclosedPorch]])+(1.5*fun[[#This Row],[3SsnPorch]])+fun[[#This Row],[ScreenPorch]]</f>
        <v>482</v>
      </c>
      <c r="CM1015">
        <v>0</v>
      </c>
      <c r="CN1015" t="s">
        <v>109</v>
      </c>
      <c r="CO1015">
        <f>IF(fun[[#This Row],[PoolQC]]="Ex",5,IF(fun[[#This Row],[PoolQC]]="Gd",4,IF(fun[[#This Row],[PoolQC]]="TA",3,IF(fun[[#This Row],[PoolQC]]="Fa",2,IF(fun[[#This Row],[PoolQC]]="Po",1,0)))))</f>
        <v>0</v>
      </c>
      <c r="CP1015" t="s">
        <v>109</v>
      </c>
      <c r="CQ1015" t="s">
        <v>109</v>
      </c>
      <c r="CR1015">
        <v>0</v>
      </c>
      <c r="CS1015">
        <v>6</v>
      </c>
      <c r="CT1015">
        <v>2009</v>
      </c>
      <c r="CU1015" t="s">
        <v>136</v>
      </c>
      <c r="CV1015" t="s">
        <v>137</v>
      </c>
      <c r="CW1015">
        <f>COUNTIF(fun[[#This Row],[Id]:[SaleCondition]],0)</f>
        <v>18</v>
      </c>
      <c r="CX1015">
        <f>COUNTIF(fun[[#This Row],[Id]:[SaleCondition]],"NA")</f>
        <v>5</v>
      </c>
      <c r="CY101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015">
        <f>fun[NUM_ExCond]+fun[NUM_BsmtCond]+fun[NUM_GarCond]</f>
        <v>9</v>
      </c>
      <c r="DA10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10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41.75</v>
      </c>
      <c r="DC1015">
        <v>85000</v>
      </c>
    </row>
    <row r="1016" spans="1:107" x14ac:dyDescent="0.25">
      <c r="A1016">
        <v>1015</v>
      </c>
      <c r="B1016">
        <v>20</v>
      </c>
      <c r="C1016" t="s">
        <v>107</v>
      </c>
      <c r="D1016">
        <f>IF(fun[[#This Row],[MSZoning]]="RL",1,0)</f>
        <v>1</v>
      </c>
      <c r="E1016">
        <f>IF(fun[[#This Row],[rl]]="RM",1,0)</f>
        <v>0</v>
      </c>
      <c r="F1016">
        <f>IF(fun[[#This Row],[rm]]="RH",1,0)</f>
        <v>0</v>
      </c>
      <c r="G1016">
        <f>IF(fun[[#This Row],[rh]]="C (all)",1,0)</f>
        <v>0</v>
      </c>
      <c r="H1016">
        <v>60</v>
      </c>
      <c r="I1016">
        <f>IF(fun[[#This Row],[LotFrontage]]="NA",0,fun[[#This Row],[LotFrontage]])</f>
        <v>60</v>
      </c>
      <c r="J1016">
        <v>11664</v>
      </c>
      <c r="K1016" t="s">
        <v>108</v>
      </c>
      <c r="L1016" t="s">
        <v>109</v>
      </c>
      <c r="M1016" t="s">
        <v>110</v>
      </c>
      <c r="N1016" t="s">
        <v>111</v>
      </c>
      <c r="O1016" t="s">
        <v>112</v>
      </c>
      <c r="P1016" t="s">
        <v>113</v>
      </c>
      <c r="Q1016" t="s">
        <v>114</v>
      </c>
      <c r="R1016" t="s">
        <v>188</v>
      </c>
      <c r="S1016" t="s">
        <v>170</v>
      </c>
      <c r="T1016" t="s">
        <v>116</v>
      </c>
      <c r="U1016" t="s">
        <v>117</v>
      </c>
      <c r="V1016" t="s">
        <v>141</v>
      </c>
      <c r="W1016">
        <v>6</v>
      </c>
      <c r="X1016">
        <v>5</v>
      </c>
      <c r="Y1016">
        <v>1948</v>
      </c>
      <c r="Z1016">
        <v>1950</v>
      </c>
      <c r="AA1016" t="s">
        <v>119</v>
      </c>
      <c r="AB1016" t="s">
        <v>120</v>
      </c>
      <c r="AC1016" t="s">
        <v>142</v>
      </c>
      <c r="AD1016" t="s">
        <v>142</v>
      </c>
      <c r="AE1016" t="s">
        <v>122</v>
      </c>
      <c r="AF1016">
        <v>206</v>
      </c>
      <c r="AG1016" t="s">
        <v>124</v>
      </c>
      <c r="AH1016">
        <f>IF(fun[[#This Row],[ExterQual]]="Ex",5,IF(fun[[#This Row],[ExterQual]]="Gd",4,IF(fun[[#This Row],[ExterQual]]="TA",3,IF(fun[[#This Row],[ExterQual]]="Fa",2,1))))</f>
        <v>3</v>
      </c>
      <c r="AI1016" t="s">
        <v>124</v>
      </c>
      <c r="AJ1016">
        <f>IF(fun[[#This Row],[ExterCond]]="Ex",5,IF(fun[[#This Row],[ExterCond]]="Gd",4,IF(fun[[#This Row],[ExterCond]]="TA",3,IF(fun[[#This Row],[ExterCond]]="Fa",2,1))))</f>
        <v>3</v>
      </c>
      <c r="AK1016" t="s">
        <v>144</v>
      </c>
      <c r="AL1016" t="s">
        <v>124</v>
      </c>
      <c r="AM1016">
        <f>IF(fun[[#This Row],[BsmtQual]]="Ex",5,IF(fun[[#This Row],[BsmtQual]]="Gd",4,IF(fun[[#This Row],[BsmtQual]]="TA",3,IF(fun[[#This Row],[BsmtQual]]="Fa",2,IF(fun[[#This Row],[BsmtQual]]="Po",1,0)))))</f>
        <v>3</v>
      </c>
      <c r="AN1016" t="s">
        <v>173</v>
      </c>
      <c r="AO1016">
        <f>IF(fun[[#This Row],[BsmtCond]]="Ex",5,IF(fun[[#This Row],[BsmtCond]]="Gd",4,IF(fun[[#This Row],[BsmtCond]]="TA",3,IF(fun[[#This Row],[BsmtCond]]="Fa",2,IF(fun[[#This Row],[BsmtCond]]="Po",1,0)))))</f>
        <v>2</v>
      </c>
      <c r="AP1016" t="s">
        <v>126</v>
      </c>
      <c r="AQ1016">
        <f>IF(fun[[#This Row],[BsmtExposure]]="Gd",3,IF(fun[[#This Row],[BsmtExposure]]="Av",2,IF(fun[[#This Row],[BsmtExposure]]="Mn",1,0)))</f>
        <v>0</v>
      </c>
      <c r="AR1016" t="s">
        <v>167</v>
      </c>
      <c r="AS1016">
        <v>336</v>
      </c>
      <c r="AT1016" t="s">
        <v>128</v>
      </c>
      <c r="AU1016">
        <v>0</v>
      </c>
      <c r="AV1016">
        <v>746</v>
      </c>
      <c r="AW1016">
        <v>1082</v>
      </c>
      <c r="AX1016" t="s">
        <v>129</v>
      </c>
      <c r="AY1016" t="s">
        <v>124</v>
      </c>
      <c r="AZ1016">
        <f>IF(fun[[#This Row],[HeatingQC]]="Ex",5,IF(fun[[#This Row],[HeatingQC]]="Gd",4,IF(fun[[#This Row],[HeatingQC]]="TA",3,IF(fun[[#This Row],[HeatingQC]]="Fa",2,IF(fun[[#This Row],[HeatingQC]]="Po",1,0)))))</f>
        <v>3</v>
      </c>
      <c r="BA1016" t="s">
        <v>131</v>
      </c>
      <c r="BB1016" t="s">
        <v>132</v>
      </c>
      <c r="BC1016">
        <v>1082</v>
      </c>
      <c r="BD1016">
        <v>0</v>
      </c>
      <c r="BE1016">
        <v>0</v>
      </c>
      <c r="BF1016">
        <v>1082</v>
      </c>
      <c r="BG1016">
        <f>LOG(fun[[#This Row],[GrLivArea]])</f>
        <v>3.0342272607705505</v>
      </c>
      <c r="BH1016">
        <v>0</v>
      </c>
      <c r="BI1016">
        <v>0</v>
      </c>
      <c r="BJ1016">
        <f>fun[[#This Row],[BsmtFullBath]]+(0.5*fun[[#This Row],[BsmtHalfBath]])</f>
        <v>0</v>
      </c>
      <c r="BK1016">
        <v>1</v>
      </c>
      <c r="BL1016">
        <v>0</v>
      </c>
      <c r="BM1016">
        <f>fun[[#This Row],[HalfBath]]+fun[[#This Row],[TOTBaseBath]]+fun[[#This Row],[FullBath]]</f>
        <v>1</v>
      </c>
      <c r="BN1016">
        <v>2</v>
      </c>
      <c r="BO1016">
        <v>1</v>
      </c>
      <c r="BP1016" t="s">
        <v>124</v>
      </c>
      <c r="BQ1016">
        <f>IF(fun[[#This Row],[KitchenQual]]="Ex",5,IF(fun[[#This Row],[KitchenQual]]="Gd",4,IF(fun[[#This Row],[KitchenQual]]="TA",3,IF(fun[[#This Row],[KitchenQual]]="Fa",2,0))))</f>
        <v>3</v>
      </c>
      <c r="BR1016">
        <v>5</v>
      </c>
      <c r="BS1016" t="s">
        <v>133</v>
      </c>
      <c r="BT1016">
        <v>1</v>
      </c>
      <c r="BU1016" t="s">
        <v>123</v>
      </c>
      <c r="BV1016">
        <f>IF(fun[[#This Row],[FireplaceQu]]="Ex",5,IF(fun[[#This Row],[FireplaceQu]]="Gd",4,IF(fun[[#This Row],[FireplaceQu]]="TA",3,IF(fun[[#This Row],[FireplaceQu]]="Fa",2,0))))</f>
        <v>4</v>
      </c>
      <c r="BW1016" t="s">
        <v>153</v>
      </c>
      <c r="BX1016">
        <v>1948</v>
      </c>
      <c r="BY1016" t="s">
        <v>128</v>
      </c>
      <c r="BZ1016">
        <v>1</v>
      </c>
      <c r="CA1016">
        <v>240</v>
      </c>
      <c r="CB1016" t="s">
        <v>124</v>
      </c>
      <c r="CC1016">
        <f>IF(fun[[#This Row],[GarageQual]]="Ex",5,IF(fun[[#This Row],[GarageQual]]="Gd",4,IF(fun[[#This Row],[GarageQual]]="TA",3,IF(fun[[#This Row],[GarageQual]]="Fa",2,IF(fun[[#This Row],[GarageQual]]="Po",1,0)))))</f>
        <v>3</v>
      </c>
      <c r="CD1016" t="s">
        <v>124</v>
      </c>
      <c r="CE1016">
        <f>IF(fun[[#This Row],[GarageCond]]="Ex",5,IF(fun[[#This Row],[GarageCond]]="Gd",4,IF(fun[[#This Row],[GarageCond]]="TA",3,IF(fun[[#This Row],[GarageCond]]="Fa",2,IF(fun[[#This Row],[GarageCond]]="Po",1,0)))))</f>
        <v>3</v>
      </c>
      <c r="CF1016" t="s">
        <v>131</v>
      </c>
      <c r="CG1016">
        <v>0</v>
      </c>
      <c r="CH1016">
        <v>130</v>
      </c>
      <c r="CI1016">
        <v>0</v>
      </c>
      <c r="CJ1016">
        <v>0</v>
      </c>
      <c r="CK1016">
        <v>0</v>
      </c>
      <c r="CL1016">
        <f>(0.5*fun[[#This Row],[WoodDeckSF]])+fun[[#This Row],[OpenPorchSF]]+(2*fun[[#This Row],[EnclosedPorch]])+(1.5*fun[[#This Row],[3SsnPorch]])+fun[[#This Row],[ScreenPorch]]</f>
        <v>130</v>
      </c>
      <c r="CM1016">
        <v>0</v>
      </c>
      <c r="CN1016" t="s">
        <v>109</v>
      </c>
      <c r="CO1016">
        <f>IF(fun[[#This Row],[PoolQC]]="Ex",5,IF(fun[[#This Row],[PoolQC]]="Gd",4,IF(fun[[#This Row],[PoolQC]]="TA",3,IF(fun[[#This Row],[PoolQC]]="Fa",2,IF(fun[[#This Row],[PoolQC]]="Po",1,0)))))</f>
        <v>0</v>
      </c>
      <c r="CP1016" t="s">
        <v>109</v>
      </c>
      <c r="CQ1016" t="s">
        <v>109</v>
      </c>
      <c r="CR1016">
        <v>0</v>
      </c>
      <c r="CS1016">
        <v>11</v>
      </c>
      <c r="CT1016">
        <v>2007</v>
      </c>
      <c r="CU1016" t="s">
        <v>136</v>
      </c>
      <c r="CV1016" t="s">
        <v>137</v>
      </c>
      <c r="CW1016">
        <f>COUNTIF(fun[[#This Row],[Id]:[SaleCondition]],0)</f>
        <v>18</v>
      </c>
      <c r="CX1016">
        <f>COUNTIF(fun[[#This Row],[Id]:[SaleCondition]],"NA")</f>
        <v>4</v>
      </c>
      <c r="CY1016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016">
        <f>fun[NUM_ExCond]+fun[NUM_BsmtCond]+fun[NUM_GarCond]</f>
        <v>8</v>
      </c>
      <c r="DA10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10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54.75</v>
      </c>
      <c r="DC1016">
        <v>119200</v>
      </c>
    </row>
    <row r="1017" spans="1:107" x14ac:dyDescent="0.25">
      <c r="A1017">
        <v>1016</v>
      </c>
      <c r="B1017">
        <v>60</v>
      </c>
      <c r="C1017" t="s">
        <v>107</v>
      </c>
      <c r="D1017">
        <f>IF(fun[[#This Row],[MSZoning]]="RL",1,0)</f>
        <v>1</v>
      </c>
      <c r="E1017">
        <f>IF(fun[[#This Row],[rl]]="RM",1,0)</f>
        <v>0</v>
      </c>
      <c r="F1017">
        <f>IF(fun[[#This Row],[rm]]="RH",1,0)</f>
        <v>0</v>
      </c>
      <c r="G1017">
        <f>IF(fun[[#This Row],[rh]]="C (all)",1,0)</f>
        <v>0</v>
      </c>
      <c r="H1017">
        <v>70</v>
      </c>
      <c r="I1017">
        <f>IF(fun[[#This Row],[LotFrontage]]="NA",0,fun[[#This Row],[LotFrontage]])</f>
        <v>70</v>
      </c>
      <c r="J1017">
        <v>8400</v>
      </c>
      <c r="K1017" t="s">
        <v>108</v>
      </c>
      <c r="L1017" t="s">
        <v>109</v>
      </c>
      <c r="M1017" t="s">
        <v>110</v>
      </c>
      <c r="N1017" t="s">
        <v>111</v>
      </c>
      <c r="O1017" t="s">
        <v>112</v>
      </c>
      <c r="P1017" t="s">
        <v>113</v>
      </c>
      <c r="Q1017" t="s">
        <v>114</v>
      </c>
      <c r="R1017" t="s">
        <v>164</v>
      </c>
      <c r="S1017" t="s">
        <v>116</v>
      </c>
      <c r="T1017" t="s">
        <v>116</v>
      </c>
      <c r="U1017" t="s">
        <v>117</v>
      </c>
      <c r="V1017" t="s">
        <v>118</v>
      </c>
      <c r="W1017">
        <v>8</v>
      </c>
      <c r="X1017">
        <v>6</v>
      </c>
      <c r="Y1017">
        <v>2001</v>
      </c>
      <c r="Z1017">
        <v>2001</v>
      </c>
      <c r="AA1017" t="s">
        <v>119</v>
      </c>
      <c r="AB1017" t="s">
        <v>120</v>
      </c>
      <c r="AC1017" t="s">
        <v>121</v>
      </c>
      <c r="AD1017" t="s">
        <v>121</v>
      </c>
      <c r="AE1017" t="s">
        <v>143</v>
      </c>
      <c r="AF1017">
        <v>0</v>
      </c>
      <c r="AG1017" t="s">
        <v>123</v>
      </c>
      <c r="AH1017">
        <f>IF(fun[[#This Row],[ExterQual]]="Ex",5,IF(fun[[#This Row],[ExterQual]]="Gd",4,IF(fun[[#This Row],[ExterQual]]="TA",3,IF(fun[[#This Row],[ExterQual]]="Fa",2,1))))</f>
        <v>4</v>
      </c>
      <c r="AI1017" t="s">
        <v>124</v>
      </c>
      <c r="AJ1017">
        <f>IF(fun[[#This Row],[ExterCond]]="Ex",5,IF(fun[[#This Row],[ExterCond]]="Gd",4,IF(fun[[#This Row],[ExterCond]]="TA",3,IF(fun[[#This Row],[ExterCond]]="Fa",2,1))))</f>
        <v>3</v>
      </c>
      <c r="AK1017" t="s">
        <v>125</v>
      </c>
      <c r="AL1017" t="s">
        <v>123</v>
      </c>
      <c r="AM1017">
        <f>IF(fun[[#This Row],[BsmtQual]]="Ex",5,IF(fun[[#This Row],[BsmtQual]]="Gd",4,IF(fun[[#This Row],[BsmtQual]]="TA",3,IF(fun[[#This Row],[BsmtQual]]="Fa",2,IF(fun[[#This Row],[BsmtQual]]="Po",1,0)))))</f>
        <v>4</v>
      </c>
      <c r="AN1017" t="s">
        <v>124</v>
      </c>
      <c r="AO1017">
        <f>IF(fun[[#This Row],[BsmtCond]]="Ex",5,IF(fun[[#This Row],[BsmtCond]]="Gd",4,IF(fun[[#This Row],[BsmtCond]]="TA",3,IF(fun[[#This Row],[BsmtCond]]="Fa",2,IF(fun[[#This Row],[BsmtCond]]="Po",1,0)))))</f>
        <v>3</v>
      </c>
      <c r="AP1017" t="s">
        <v>126</v>
      </c>
      <c r="AQ1017">
        <f>IF(fun[[#This Row],[BsmtExposure]]="Gd",3,IF(fun[[#This Row],[BsmtExposure]]="Av",2,IF(fun[[#This Row],[BsmtExposure]]="Mn",1,0)))</f>
        <v>0</v>
      </c>
      <c r="AR1017" t="s">
        <v>127</v>
      </c>
      <c r="AS1017">
        <v>643</v>
      </c>
      <c r="AT1017" t="s">
        <v>128</v>
      </c>
      <c r="AU1017">
        <v>0</v>
      </c>
      <c r="AV1017">
        <v>167</v>
      </c>
      <c r="AW1017">
        <v>810</v>
      </c>
      <c r="AX1017" t="s">
        <v>129</v>
      </c>
      <c r="AY1017" t="s">
        <v>130</v>
      </c>
      <c r="AZ1017">
        <f>IF(fun[[#This Row],[HeatingQC]]="Ex",5,IF(fun[[#This Row],[HeatingQC]]="Gd",4,IF(fun[[#This Row],[HeatingQC]]="TA",3,IF(fun[[#This Row],[HeatingQC]]="Fa",2,IF(fun[[#This Row],[HeatingQC]]="Po",1,0)))))</f>
        <v>5</v>
      </c>
      <c r="BA1017" t="s">
        <v>131</v>
      </c>
      <c r="BB1017" t="s">
        <v>132</v>
      </c>
      <c r="BC1017">
        <v>810</v>
      </c>
      <c r="BD1017">
        <v>855</v>
      </c>
      <c r="BE1017">
        <v>0</v>
      </c>
      <c r="BF1017">
        <v>1665</v>
      </c>
      <c r="BG1017">
        <f>LOG(fun[[#This Row],[GrLivArea]])</f>
        <v>3.2214142378423385</v>
      </c>
      <c r="BH1017">
        <v>1</v>
      </c>
      <c r="BI1017">
        <v>0</v>
      </c>
      <c r="BJ1017">
        <f>fun[[#This Row],[BsmtFullBath]]+(0.5*fun[[#This Row],[BsmtHalfBath]])</f>
        <v>1</v>
      </c>
      <c r="BK1017">
        <v>2</v>
      </c>
      <c r="BL1017">
        <v>1</v>
      </c>
      <c r="BM1017">
        <f>fun[[#This Row],[HalfBath]]+fun[[#This Row],[TOTBaseBath]]+fun[[#This Row],[FullBath]]</f>
        <v>4</v>
      </c>
      <c r="BN1017">
        <v>3</v>
      </c>
      <c r="BO1017">
        <v>1</v>
      </c>
      <c r="BP1017" t="s">
        <v>123</v>
      </c>
      <c r="BQ1017">
        <f>IF(fun[[#This Row],[KitchenQual]]="Ex",5,IF(fun[[#This Row],[KitchenQual]]="Gd",4,IF(fun[[#This Row],[KitchenQual]]="TA",3,IF(fun[[#This Row],[KitchenQual]]="Fa",2,0))))</f>
        <v>4</v>
      </c>
      <c r="BR1017">
        <v>6</v>
      </c>
      <c r="BS1017" t="s">
        <v>133</v>
      </c>
      <c r="BT1017">
        <v>0</v>
      </c>
      <c r="BU1017" t="s">
        <v>109</v>
      </c>
      <c r="BV1017">
        <f>IF(fun[[#This Row],[FireplaceQu]]="Ex",5,IF(fun[[#This Row],[FireplaceQu]]="Gd",4,IF(fun[[#This Row],[FireplaceQu]]="TA",3,IF(fun[[#This Row],[FireplaceQu]]="Fa",2,0))))</f>
        <v>0</v>
      </c>
      <c r="BW1017" t="s">
        <v>134</v>
      </c>
      <c r="BX1017">
        <v>2001</v>
      </c>
      <c r="BY1017" t="s">
        <v>183</v>
      </c>
      <c r="BZ1017">
        <v>2</v>
      </c>
      <c r="CA1017">
        <v>528</v>
      </c>
      <c r="CB1017" t="s">
        <v>124</v>
      </c>
      <c r="CC1017">
        <f>IF(fun[[#This Row],[GarageQual]]="Ex",5,IF(fun[[#This Row],[GarageQual]]="Gd",4,IF(fun[[#This Row],[GarageQual]]="TA",3,IF(fun[[#This Row],[GarageQual]]="Fa",2,IF(fun[[#This Row],[GarageQual]]="Po",1,0)))))</f>
        <v>3</v>
      </c>
      <c r="CD1017" t="s">
        <v>124</v>
      </c>
      <c r="CE1017">
        <f>IF(fun[[#This Row],[GarageCond]]="Ex",5,IF(fun[[#This Row],[GarageCond]]="Gd",4,IF(fun[[#This Row],[GarageCond]]="TA",3,IF(fun[[#This Row],[GarageCond]]="Fa",2,IF(fun[[#This Row],[GarageCond]]="Po",1,0)))))</f>
        <v>3</v>
      </c>
      <c r="CF1017" t="s">
        <v>131</v>
      </c>
      <c r="CG1017">
        <v>0</v>
      </c>
      <c r="CH1017">
        <v>45</v>
      </c>
      <c r="CI1017">
        <v>0</v>
      </c>
      <c r="CJ1017">
        <v>0</v>
      </c>
      <c r="CK1017">
        <v>0</v>
      </c>
      <c r="CL1017">
        <f>(0.5*fun[[#This Row],[WoodDeckSF]])+fun[[#This Row],[OpenPorchSF]]+(2*fun[[#This Row],[EnclosedPorch]])+(1.5*fun[[#This Row],[3SsnPorch]])+fun[[#This Row],[ScreenPorch]]</f>
        <v>45</v>
      </c>
      <c r="CM1017">
        <v>0</v>
      </c>
      <c r="CN1017" t="s">
        <v>109</v>
      </c>
      <c r="CO1017">
        <f>IF(fun[[#This Row],[PoolQC]]="Ex",5,IF(fun[[#This Row],[PoolQC]]="Gd",4,IF(fun[[#This Row],[PoolQC]]="TA",3,IF(fun[[#This Row],[PoolQC]]="Fa",2,IF(fun[[#This Row],[PoolQC]]="Po",1,0)))))</f>
        <v>0</v>
      </c>
      <c r="CP1017" t="s">
        <v>109</v>
      </c>
      <c r="CQ1017" t="s">
        <v>109</v>
      </c>
      <c r="CR1017">
        <v>0</v>
      </c>
      <c r="CS1017">
        <v>11</v>
      </c>
      <c r="CT1017">
        <v>2009</v>
      </c>
      <c r="CU1017" t="s">
        <v>136</v>
      </c>
      <c r="CV1017" t="s">
        <v>137</v>
      </c>
      <c r="CW1017">
        <f>COUNTIF(fun[[#This Row],[Id]:[SaleCondition]],0)</f>
        <v>17</v>
      </c>
      <c r="CX1017">
        <f>COUNTIF(fun[[#This Row],[Id]:[SaleCondition]],"NA")</f>
        <v>5</v>
      </c>
      <c r="CY1017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017">
        <f>fun[NUM_ExCond]+fun[NUM_BsmtCond]+fun[NUM_GarCond]</f>
        <v>9</v>
      </c>
      <c r="DA10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10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79.5</v>
      </c>
      <c r="DC1017">
        <v>227000</v>
      </c>
    </row>
    <row r="1018" spans="1:107" x14ac:dyDescent="0.25">
      <c r="A1018">
        <v>1017</v>
      </c>
      <c r="B1018">
        <v>20</v>
      </c>
      <c r="C1018" t="s">
        <v>107</v>
      </c>
      <c r="D1018">
        <f>IF(fun[[#This Row],[MSZoning]]="RL",1,0)</f>
        <v>1</v>
      </c>
      <c r="E1018">
        <f>IF(fun[[#This Row],[rl]]="RM",1,0)</f>
        <v>0</v>
      </c>
      <c r="F1018">
        <f>IF(fun[[#This Row],[rm]]="RH",1,0)</f>
        <v>0</v>
      </c>
      <c r="G1018">
        <f>IF(fun[[#This Row],[rh]]="C (all)",1,0)</f>
        <v>0</v>
      </c>
      <c r="H1018">
        <v>73</v>
      </c>
      <c r="I1018">
        <f>IF(fun[[#This Row],[LotFrontage]]="NA",0,fun[[#This Row],[LotFrontage]])</f>
        <v>73</v>
      </c>
      <c r="J1018">
        <v>11883</v>
      </c>
      <c r="K1018" t="s">
        <v>108</v>
      </c>
      <c r="L1018" t="s">
        <v>109</v>
      </c>
      <c r="M1018" t="s">
        <v>110</v>
      </c>
      <c r="N1018" t="s">
        <v>111</v>
      </c>
      <c r="O1018" t="s">
        <v>112</v>
      </c>
      <c r="P1018" t="s">
        <v>113</v>
      </c>
      <c r="Q1018" t="s">
        <v>114</v>
      </c>
      <c r="R1018" t="s">
        <v>115</v>
      </c>
      <c r="S1018" t="s">
        <v>116</v>
      </c>
      <c r="T1018" t="s">
        <v>116</v>
      </c>
      <c r="U1018" t="s">
        <v>117</v>
      </c>
      <c r="V1018" t="s">
        <v>141</v>
      </c>
      <c r="W1018">
        <v>7</v>
      </c>
      <c r="X1018">
        <v>5</v>
      </c>
      <c r="Y1018">
        <v>1996</v>
      </c>
      <c r="Z1018">
        <v>1996</v>
      </c>
      <c r="AA1018" t="s">
        <v>178</v>
      </c>
      <c r="AB1018" t="s">
        <v>120</v>
      </c>
      <c r="AC1018" t="s">
        <v>121</v>
      </c>
      <c r="AD1018" t="s">
        <v>121</v>
      </c>
      <c r="AE1018" t="s">
        <v>122</v>
      </c>
      <c r="AF1018">
        <v>196</v>
      </c>
      <c r="AG1018" t="s">
        <v>123</v>
      </c>
      <c r="AH1018">
        <f>IF(fun[[#This Row],[ExterQual]]="Ex",5,IF(fun[[#This Row],[ExterQual]]="Gd",4,IF(fun[[#This Row],[ExterQual]]="TA",3,IF(fun[[#This Row],[ExterQual]]="Fa",2,1))))</f>
        <v>4</v>
      </c>
      <c r="AI1018" t="s">
        <v>124</v>
      </c>
      <c r="AJ1018">
        <f>IF(fun[[#This Row],[ExterCond]]="Ex",5,IF(fun[[#This Row],[ExterCond]]="Gd",4,IF(fun[[#This Row],[ExterCond]]="TA",3,IF(fun[[#This Row],[ExterCond]]="Fa",2,1))))</f>
        <v>3</v>
      </c>
      <c r="AK1018" t="s">
        <v>125</v>
      </c>
      <c r="AL1018" t="s">
        <v>123</v>
      </c>
      <c r="AM1018">
        <f>IF(fun[[#This Row],[BsmtQual]]="Ex",5,IF(fun[[#This Row],[BsmtQual]]="Gd",4,IF(fun[[#This Row],[BsmtQual]]="TA",3,IF(fun[[#This Row],[BsmtQual]]="Fa",2,IF(fun[[#This Row],[BsmtQual]]="Po",1,0)))))</f>
        <v>4</v>
      </c>
      <c r="AN1018" t="s">
        <v>124</v>
      </c>
      <c r="AO1018">
        <f>IF(fun[[#This Row],[BsmtCond]]="Ex",5,IF(fun[[#This Row],[BsmtCond]]="Gd",4,IF(fun[[#This Row],[BsmtCond]]="TA",3,IF(fun[[#This Row],[BsmtCond]]="Fa",2,IF(fun[[#This Row],[BsmtCond]]="Po",1,0)))))</f>
        <v>3</v>
      </c>
      <c r="AP1018" t="s">
        <v>123</v>
      </c>
      <c r="AQ1018">
        <f>IF(fun[[#This Row],[BsmtExposure]]="Gd",3,IF(fun[[#This Row],[BsmtExposure]]="Av",2,IF(fun[[#This Row],[BsmtExposure]]="Mn",1,0)))</f>
        <v>3</v>
      </c>
      <c r="AR1018" t="s">
        <v>127</v>
      </c>
      <c r="AS1018">
        <v>690</v>
      </c>
      <c r="AT1018" t="s">
        <v>128</v>
      </c>
      <c r="AU1018">
        <v>0</v>
      </c>
      <c r="AV1018">
        <v>814</v>
      </c>
      <c r="AW1018">
        <v>1504</v>
      </c>
      <c r="AX1018" t="s">
        <v>129</v>
      </c>
      <c r="AY1018" t="s">
        <v>130</v>
      </c>
      <c r="AZ1018">
        <f>IF(fun[[#This Row],[HeatingQC]]="Ex",5,IF(fun[[#This Row],[HeatingQC]]="Gd",4,IF(fun[[#This Row],[HeatingQC]]="TA",3,IF(fun[[#This Row],[HeatingQC]]="Fa",2,IF(fun[[#This Row],[HeatingQC]]="Po",1,0)))))</f>
        <v>5</v>
      </c>
      <c r="BA1018" t="s">
        <v>131</v>
      </c>
      <c r="BB1018" t="s">
        <v>132</v>
      </c>
      <c r="BC1018">
        <v>1504</v>
      </c>
      <c r="BD1018">
        <v>0</v>
      </c>
      <c r="BE1018">
        <v>0</v>
      </c>
      <c r="BF1018">
        <v>1504</v>
      </c>
      <c r="BG1018">
        <f>LOG(fun[[#This Row],[GrLivArea]])</f>
        <v>3.1772478362556233</v>
      </c>
      <c r="BH1018">
        <v>1</v>
      </c>
      <c r="BI1018">
        <v>0</v>
      </c>
      <c r="BJ1018">
        <f>fun[[#This Row],[BsmtFullBath]]+(0.5*fun[[#This Row],[BsmtHalfBath]])</f>
        <v>1</v>
      </c>
      <c r="BK1018">
        <v>2</v>
      </c>
      <c r="BL1018">
        <v>0</v>
      </c>
      <c r="BM1018">
        <f>fun[[#This Row],[HalfBath]]+fun[[#This Row],[TOTBaseBath]]+fun[[#This Row],[FullBath]]</f>
        <v>3</v>
      </c>
      <c r="BN1018">
        <v>3</v>
      </c>
      <c r="BO1018">
        <v>1</v>
      </c>
      <c r="BP1018" t="s">
        <v>123</v>
      </c>
      <c r="BQ1018">
        <f>IF(fun[[#This Row],[KitchenQual]]="Ex",5,IF(fun[[#This Row],[KitchenQual]]="Gd",4,IF(fun[[#This Row],[KitchenQual]]="TA",3,IF(fun[[#This Row],[KitchenQual]]="Fa",2,0))))</f>
        <v>4</v>
      </c>
      <c r="BR1018">
        <v>6</v>
      </c>
      <c r="BS1018" t="s">
        <v>133</v>
      </c>
      <c r="BT1018">
        <v>1</v>
      </c>
      <c r="BU1018" t="s">
        <v>124</v>
      </c>
      <c r="BV1018">
        <f>IF(fun[[#This Row],[FireplaceQu]]="Ex",5,IF(fun[[#This Row],[FireplaceQu]]="Gd",4,IF(fun[[#This Row],[FireplaceQu]]="TA",3,IF(fun[[#This Row],[FireplaceQu]]="Fa",2,0))))</f>
        <v>3</v>
      </c>
      <c r="BW1018" t="s">
        <v>134</v>
      </c>
      <c r="BX1018">
        <v>1996</v>
      </c>
      <c r="BY1018" t="s">
        <v>183</v>
      </c>
      <c r="BZ1018">
        <v>2</v>
      </c>
      <c r="CA1018">
        <v>478</v>
      </c>
      <c r="CB1018" t="s">
        <v>124</v>
      </c>
      <c r="CC1018">
        <f>IF(fun[[#This Row],[GarageQual]]="Ex",5,IF(fun[[#This Row],[GarageQual]]="Gd",4,IF(fun[[#This Row],[GarageQual]]="TA",3,IF(fun[[#This Row],[GarageQual]]="Fa",2,IF(fun[[#This Row],[GarageQual]]="Po",1,0)))))</f>
        <v>3</v>
      </c>
      <c r="CD1018" t="s">
        <v>124</v>
      </c>
      <c r="CE1018">
        <f>IF(fun[[#This Row],[GarageCond]]="Ex",5,IF(fun[[#This Row],[GarageCond]]="Gd",4,IF(fun[[#This Row],[GarageCond]]="TA",3,IF(fun[[#This Row],[GarageCond]]="Fa",2,IF(fun[[#This Row],[GarageCond]]="Po",1,0)))))</f>
        <v>3</v>
      </c>
      <c r="CF1018" t="s">
        <v>131</v>
      </c>
      <c r="CG1018">
        <v>115</v>
      </c>
      <c r="CH1018">
        <v>66</v>
      </c>
      <c r="CI1018">
        <v>0</v>
      </c>
      <c r="CJ1018">
        <v>0</v>
      </c>
      <c r="CK1018">
        <v>0</v>
      </c>
      <c r="CL1018">
        <f>(0.5*fun[[#This Row],[WoodDeckSF]])+fun[[#This Row],[OpenPorchSF]]+(2*fun[[#This Row],[EnclosedPorch]])+(1.5*fun[[#This Row],[3SsnPorch]])+fun[[#This Row],[ScreenPorch]]</f>
        <v>123.5</v>
      </c>
      <c r="CM1018">
        <v>0</v>
      </c>
      <c r="CN1018" t="s">
        <v>109</v>
      </c>
      <c r="CO1018">
        <f>IF(fun[[#This Row],[PoolQC]]="Ex",5,IF(fun[[#This Row],[PoolQC]]="Gd",4,IF(fun[[#This Row],[PoolQC]]="TA",3,IF(fun[[#This Row],[PoolQC]]="Fa",2,IF(fun[[#This Row],[PoolQC]]="Po",1,0)))))</f>
        <v>0</v>
      </c>
      <c r="CP1018" t="s">
        <v>109</v>
      </c>
      <c r="CQ1018" t="s">
        <v>109</v>
      </c>
      <c r="CR1018">
        <v>0</v>
      </c>
      <c r="CS1018">
        <v>6</v>
      </c>
      <c r="CT1018">
        <v>2009</v>
      </c>
      <c r="CU1018" t="s">
        <v>136</v>
      </c>
      <c r="CV1018" t="s">
        <v>137</v>
      </c>
      <c r="CW1018">
        <f>COUNTIF(fun[[#This Row],[Id]:[SaleCondition]],0)</f>
        <v>14</v>
      </c>
      <c r="CX1018">
        <f>COUNTIF(fun[[#This Row],[Id]:[SaleCondition]],"NA")</f>
        <v>4</v>
      </c>
      <c r="CY1018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018">
        <f>fun[NUM_ExCond]+fun[NUM_BsmtCond]+fun[NUM_GarCond]</f>
        <v>9</v>
      </c>
      <c r="DA10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0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1018">
        <v>203000</v>
      </c>
    </row>
    <row r="1019" spans="1:107" x14ac:dyDescent="0.25">
      <c r="A1019">
        <v>1018</v>
      </c>
      <c r="B1019">
        <v>120</v>
      </c>
      <c r="C1019" t="s">
        <v>107</v>
      </c>
      <c r="D1019">
        <f>IF(fun[[#This Row],[MSZoning]]="RL",1,0)</f>
        <v>1</v>
      </c>
      <c r="E1019">
        <f>IF(fun[[#This Row],[rl]]="RM",1,0)</f>
        <v>0</v>
      </c>
      <c r="F1019">
        <f>IF(fun[[#This Row],[rm]]="RH",1,0)</f>
        <v>0</v>
      </c>
      <c r="G1019">
        <f>IF(fun[[#This Row],[rh]]="C (all)",1,0)</f>
        <v>0</v>
      </c>
      <c r="H1019" t="s">
        <v>109</v>
      </c>
      <c r="I1019">
        <f>IF(fun[[#This Row],[LotFrontage]]="NA",0,fun[[#This Row],[LotFrontage]])</f>
        <v>0</v>
      </c>
      <c r="J1019">
        <v>5814</v>
      </c>
      <c r="K1019" t="s">
        <v>108</v>
      </c>
      <c r="L1019" t="s">
        <v>109</v>
      </c>
      <c r="M1019" t="s">
        <v>146</v>
      </c>
      <c r="N1019" t="s">
        <v>111</v>
      </c>
      <c r="O1019" t="s">
        <v>112</v>
      </c>
      <c r="P1019" t="s">
        <v>192</v>
      </c>
      <c r="Q1019" t="s">
        <v>114</v>
      </c>
      <c r="R1019" t="s">
        <v>226</v>
      </c>
      <c r="S1019" t="s">
        <v>116</v>
      </c>
      <c r="T1019" t="s">
        <v>116</v>
      </c>
      <c r="U1019" t="s">
        <v>205</v>
      </c>
      <c r="V1019" t="s">
        <v>141</v>
      </c>
      <c r="W1019">
        <v>8</v>
      </c>
      <c r="X1019">
        <v>5</v>
      </c>
      <c r="Y1019">
        <v>1984</v>
      </c>
      <c r="Z1019">
        <v>1984</v>
      </c>
      <c r="AA1019" t="s">
        <v>119</v>
      </c>
      <c r="AB1019" t="s">
        <v>120</v>
      </c>
      <c r="AC1019" t="s">
        <v>166</v>
      </c>
      <c r="AD1019" t="s">
        <v>166</v>
      </c>
      <c r="AE1019" t="s">
        <v>143</v>
      </c>
      <c r="AF1019">
        <v>0</v>
      </c>
      <c r="AG1019" t="s">
        <v>123</v>
      </c>
      <c r="AH1019">
        <f>IF(fun[[#This Row],[ExterQual]]="Ex",5,IF(fun[[#This Row],[ExterQual]]="Gd",4,IF(fun[[#This Row],[ExterQual]]="TA",3,IF(fun[[#This Row],[ExterQual]]="Fa",2,1))))</f>
        <v>4</v>
      </c>
      <c r="AI1019" t="s">
        <v>124</v>
      </c>
      <c r="AJ1019">
        <f>IF(fun[[#This Row],[ExterCond]]="Ex",5,IF(fun[[#This Row],[ExterCond]]="Gd",4,IF(fun[[#This Row],[ExterCond]]="TA",3,IF(fun[[#This Row],[ExterCond]]="Fa",2,1))))</f>
        <v>3</v>
      </c>
      <c r="AK1019" t="s">
        <v>144</v>
      </c>
      <c r="AL1019" t="s">
        <v>123</v>
      </c>
      <c r="AM1019">
        <f>IF(fun[[#This Row],[BsmtQual]]="Ex",5,IF(fun[[#This Row],[BsmtQual]]="Gd",4,IF(fun[[#This Row],[BsmtQual]]="TA",3,IF(fun[[#This Row],[BsmtQual]]="Fa",2,IF(fun[[#This Row],[BsmtQual]]="Po",1,0)))))</f>
        <v>4</v>
      </c>
      <c r="AN1019" t="s">
        <v>124</v>
      </c>
      <c r="AO1019">
        <f>IF(fun[[#This Row],[BsmtCond]]="Ex",5,IF(fun[[#This Row],[BsmtCond]]="Gd",4,IF(fun[[#This Row],[BsmtCond]]="TA",3,IF(fun[[#This Row],[BsmtCond]]="Fa",2,IF(fun[[#This Row],[BsmtCond]]="Po",1,0)))))</f>
        <v>3</v>
      </c>
      <c r="AP1019" t="s">
        <v>156</v>
      </c>
      <c r="AQ1019">
        <f>IF(fun[[#This Row],[BsmtExposure]]="Gd",3,IF(fun[[#This Row],[BsmtExposure]]="Av",2,IF(fun[[#This Row],[BsmtExposure]]="Mn",1,0)))</f>
        <v>2</v>
      </c>
      <c r="AR1019" t="s">
        <v>127</v>
      </c>
      <c r="AS1019">
        <v>1036</v>
      </c>
      <c r="AT1019" t="s">
        <v>128</v>
      </c>
      <c r="AU1019">
        <v>0</v>
      </c>
      <c r="AV1019">
        <v>184</v>
      </c>
      <c r="AW1019">
        <v>1220</v>
      </c>
      <c r="AX1019" t="s">
        <v>129</v>
      </c>
      <c r="AY1019" t="s">
        <v>123</v>
      </c>
      <c r="AZ1019">
        <f>IF(fun[[#This Row],[HeatingQC]]="Ex",5,IF(fun[[#This Row],[HeatingQC]]="Gd",4,IF(fun[[#This Row],[HeatingQC]]="TA",3,IF(fun[[#This Row],[HeatingQC]]="Fa",2,IF(fun[[#This Row],[HeatingQC]]="Po",1,0)))))</f>
        <v>4</v>
      </c>
      <c r="BA1019" t="s">
        <v>131</v>
      </c>
      <c r="BB1019" t="s">
        <v>132</v>
      </c>
      <c r="BC1019">
        <v>1360</v>
      </c>
      <c r="BD1019">
        <v>0</v>
      </c>
      <c r="BE1019">
        <v>0</v>
      </c>
      <c r="BF1019">
        <v>1360</v>
      </c>
      <c r="BG1019">
        <f>LOG(fun[[#This Row],[GrLivArea]])</f>
        <v>3.1335389083702174</v>
      </c>
      <c r="BH1019">
        <v>1</v>
      </c>
      <c r="BI1019">
        <v>0</v>
      </c>
      <c r="BJ1019">
        <f>fun[[#This Row],[BsmtFullBath]]+(0.5*fun[[#This Row],[BsmtHalfBath]])</f>
        <v>1</v>
      </c>
      <c r="BK1019">
        <v>1</v>
      </c>
      <c r="BL1019">
        <v>0</v>
      </c>
      <c r="BM1019">
        <f>fun[[#This Row],[HalfBath]]+fun[[#This Row],[TOTBaseBath]]+fun[[#This Row],[FullBath]]</f>
        <v>2</v>
      </c>
      <c r="BN1019">
        <v>1</v>
      </c>
      <c r="BO1019">
        <v>1</v>
      </c>
      <c r="BP1019" t="s">
        <v>123</v>
      </c>
      <c r="BQ1019">
        <f>IF(fun[[#This Row],[KitchenQual]]="Ex",5,IF(fun[[#This Row],[KitchenQual]]="Gd",4,IF(fun[[#This Row],[KitchenQual]]="TA",3,IF(fun[[#This Row],[KitchenQual]]="Fa",2,0))))</f>
        <v>4</v>
      </c>
      <c r="BR1019">
        <v>4</v>
      </c>
      <c r="BS1019" t="s">
        <v>133</v>
      </c>
      <c r="BT1019">
        <v>1</v>
      </c>
      <c r="BU1019" t="s">
        <v>130</v>
      </c>
      <c r="BV1019">
        <f>IF(fun[[#This Row],[FireplaceQu]]="Ex",5,IF(fun[[#This Row],[FireplaceQu]]="Gd",4,IF(fun[[#This Row],[FireplaceQu]]="TA",3,IF(fun[[#This Row],[FireplaceQu]]="Fa",2,0))))</f>
        <v>5</v>
      </c>
      <c r="BW1019" t="s">
        <v>134</v>
      </c>
      <c r="BX1019">
        <v>1984</v>
      </c>
      <c r="BY1019" t="s">
        <v>135</v>
      </c>
      <c r="BZ1019">
        <v>2</v>
      </c>
      <c r="CA1019">
        <v>565</v>
      </c>
      <c r="CB1019" t="s">
        <v>124</v>
      </c>
      <c r="CC1019">
        <f>IF(fun[[#This Row],[GarageQual]]="Ex",5,IF(fun[[#This Row],[GarageQual]]="Gd",4,IF(fun[[#This Row],[GarageQual]]="TA",3,IF(fun[[#This Row],[GarageQual]]="Fa",2,IF(fun[[#This Row],[GarageQual]]="Po",1,0)))))</f>
        <v>3</v>
      </c>
      <c r="CD1019" t="s">
        <v>124</v>
      </c>
      <c r="CE1019">
        <f>IF(fun[[#This Row],[GarageCond]]="Ex",5,IF(fun[[#This Row],[GarageCond]]="Gd",4,IF(fun[[#This Row],[GarageCond]]="TA",3,IF(fun[[#This Row],[GarageCond]]="Fa",2,IF(fun[[#This Row],[GarageCond]]="Po",1,0)))))</f>
        <v>3</v>
      </c>
      <c r="CF1019" t="s">
        <v>131</v>
      </c>
      <c r="CG1019">
        <v>63</v>
      </c>
      <c r="CH1019">
        <v>0</v>
      </c>
      <c r="CI1019">
        <v>0</v>
      </c>
      <c r="CJ1019">
        <v>0</v>
      </c>
      <c r="CK1019">
        <v>0</v>
      </c>
      <c r="CL1019">
        <f>(0.5*fun[[#This Row],[WoodDeckSF]])+fun[[#This Row],[OpenPorchSF]]+(2*fun[[#This Row],[EnclosedPorch]])+(1.5*fun[[#This Row],[3SsnPorch]])+fun[[#This Row],[ScreenPorch]]</f>
        <v>31.5</v>
      </c>
      <c r="CM1019">
        <v>0</v>
      </c>
      <c r="CN1019" t="s">
        <v>109</v>
      </c>
      <c r="CO1019">
        <f>IF(fun[[#This Row],[PoolQC]]="Ex",5,IF(fun[[#This Row],[PoolQC]]="Gd",4,IF(fun[[#This Row],[PoolQC]]="TA",3,IF(fun[[#This Row],[PoolQC]]="Fa",2,IF(fun[[#This Row],[PoolQC]]="Po",1,0)))))</f>
        <v>0</v>
      </c>
      <c r="CP1019" t="s">
        <v>109</v>
      </c>
      <c r="CQ1019" t="s">
        <v>109</v>
      </c>
      <c r="CR1019">
        <v>0</v>
      </c>
      <c r="CS1019">
        <v>8</v>
      </c>
      <c r="CT1019">
        <v>2009</v>
      </c>
      <c r="CU1019" t="s">
        <v>199</v>
      </c>
      <c r="CV1019" t="s">
        <v>154</v>
      </c>
      <c r="CW1019">
        <f>COUNTIF(fun[[#This Row],[Id]:[SaleCondition]],0)</f>
        <v>17</v>
      </c>
      <c r="CX1019">
        <f>COUNTIF(fun[[#This Row],[Id]:[SaleCondition]],"NA")</f>
        <v>5</v>
      </c>
      <c r="CY101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019">
        <f>fun[NUM_ExCond]+fun[NUM_BsmtCond]+fun[NUM_GarCond]</f>
        <v>9</v>
      </c>
      <c r="DA10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0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1019">
        <v>187500</v>
      </c>
    </row>
    <row r="1020" spans="1:107" x14ac:dyDescent="0.25">
      <c r="A1020">
        <v>1019</v>
      </c>
      <c r="B1020">
        <v>80</v>
      </c>
      <c r="C1020" t="s">
        <v>107</v>
      </c>
      <c r="D1020">
        <f>IF(fun[[#This Row],[MSZoning]]="RL",1,0)</f>
        <v>1</v>
      </c>
      <c r="E1020">
        <f>IF(fun[[#This Row],[rl]]="RM",1,0)</f>
        <v>0</v>
      </c>
      <c r="F1020">
        <f>IF(fun[[#This Row],[rm]]="RH",1,0)</f>
        <v>0</v>
      </c>
      <c r="G1020">
        <f>IF(fun[[#This Row],[rh]]="C (all)",1,0)</f>
        <v>0</v>
      </c>
      <c r="H1020" t="s">
        <v>109</v>
      </c>
      <c r="I1020">
        <f>IF(fun[[#This Row],[LotFrontage]]="NA",0,fun[[#This Row],[LotFrontage]])</f>
        <v>0</v>
      </c>
      <c r="J1020">
        <v>10784</v>
      </c>
      <c r="K1020" t="s">
        <v>108</v>
      </c>
      <c r="L1020" t="s">
        <v>109</v>
      </c>
      <c r="M1020" t="s">
        <v>146</v>
      </c>
      <c r="N1020" t="s">
        <v>111</v>
      </c>
      <c r="O1020" t="s">
        <v>112</v>
      </c>
      <c r="P1020" t="s">
        <v>138</v>
      </c>
      <c r="Q1020" t="s">
        <v>114</v>
      </c>
      <c r="R1020" t="s">
        <v>219</v>
      </c>
      <c r="S1020" t="s">
        <v>116</v>
      </c>
      <c r="T1020" t="s">
        <v>116</v>
      </c>
      <c r="U1020" t="s">
        <v>117</v>
      </c>
      <c r="V1020" t="s">
        <v>223</v>
      </c>
      <c r="W1020">
        <v>7</v>
      </c>
      <c r="X1020">
        <v>5</v>
      </c>
      <c r="Y1020">
        <v>1991</v>
      </c>
      <c r="Z1020">
        <v>1992</v>
      </c>
      <c r="AA1020" t="s">
        <v>119</v>
      </c>
      <c r="AB1020" t="s">
        <v>120</v>
      </c>
      <c r="AC1020" t="s">
        <v>166</v>
      </c>
      <c r="AD1020" t="s">
        <v>166</v>
      </c>
      <c r="AE1020" t="s">
        <v>122</v>
      </c>
      <c r="AF1020">
        <v>76</v>
      </c>
      <c r="AG1020" t="s">
        <v>123</v>
      </c>
      <c r="AH1020">
        <f>IF(fun[[#This Row],[ExterQual]]="Ex",5,IF(fun[[#This Row],[ExterQual]]="Gd",4,IF(fun[[#This Row],[ExterQual]]="TA",3,IF(fun[[#This Row],[ExterQual]]="Fa",2,1))))</f>
        <v>4</v>
      </c>
      <c r="AI1020" t="s">
        <v>124</v>
      </c>
      <c r="AJ1020">
        <f>IF(fun[[#This Row],[ExterCond]]="Ex",5,IF(fun[[#This Row],[ExterCond]]="Gd",4,IF(fun[[#This Row],[ExterCond]]="TA",3,IF(fun[[#This Row],[ExterCond]]="Fa",2,1))))</f>
        <v>3</v>
      </c>
      <c r="AK1020" t="s">
        <v>125</v>
      </c>
      <c r="AL1020" t="s">
        <v>123</v>
      </c>
      <c r="AM1020">
        <f>IF(fun[[#This Row],[BsmtQual]]="Ex",5,IF(fun[[#This Row],[BsmtQual]]="Gd",4,IF(fun[[#This Row],[BsmtQual]]="TA",3,IF(fun[[#This Row],[BsmtQual]]="Fa",2,IF(fun[[#This Row],[BsmtQual]]="Po",1,0)))))</f>
        <v>4</v>
      </c>
      <c r="AN1020" t="s">
        <v>124</v>
      </c>
      <c r="AO1020">
        <f>IF(fun[[#This Row],[BsmtCond]]="Ex",5,IF(fun[[#This Row],[BsmtCond]]="Gd",4,IF(fun[[#This Row],[BsmtCond]]="TA",3,IF(fun[[#This Row],[BsmtCond]]="Fa",2,IF(fun[[#This Row],[BsmtCond]]="Po",1,0)))))</f>
        <v>3</v>
      </c>
      <c r="AP1020" t="s">
        <v>126</v>
      </c>
      <c r="AQ1020">
        <f>IF(fun[[#This Row],[BsmtExposure]]="Gd",3,IF(fun[[#This Row],[BsmtExposure]]="Av",2,IF(fun[[#This Row],[BsmtExposure]]="Mn",1,0)))</f>
        <v>0</v>
      </c>
      <c r="AR1020" t="s">
        <v>128</v>
      </c>
      <c r="AS1020">
        <v>0</v>
      </c>
      <c r="AT1020" t="s">
        <v>128</v>
      </c>
      <c r="AU1020">
        <v>0</v>
      </c>
      <c r="AV1020">
        <v>384</v>
      </c>
      <c r="AW1020">
        <v>384</v>
      </c>
      <c r="AX1020" t="s">
        <v>129</v>
      </c>
      <c r="AY1020" t="s">
        <v>123</v>
      </c>
      <c r="AZ1020">
        <f>IF(fun[[#This Row],[HeatingQC]]="Ex",5,IF(fun[[#This Row],[HeatingQC]]="Gd",4,IF(fun[[#This Row],[HeatingQC]]="TA",3,IF(fun[[#This Row],[HeatingQC]]="Fa",2,IF(fun[[#This Row],[HeatingQC]]="Po",1,0)))))</f>
        <v>4</v>
      </c>
      <c r="BA1020" t="s">
        <v>131</v>
      </c>
      <c r="BB1020" t="s">
        <v>132</v>
      </c>
      <c r="BC1020">
        <v>802</v>
      </c>
      <c r="BD1020">
        <v>670</v>
      </c>
      <c r="BE1020">
        <v>0</v>
      </c>
      <c r="BF1020">
        <v>1472</v>
      </c>
      <c r="BG1020">
        <f>LOG(fun[[#This Row],[GrLivArea]])</f>
        <v>3.1679078100014801</v>
      </c>
      <c r="BH1020">
        <v>0</v>
      </c>
      <c r="BI1020">
        <v>0</v>
      </c>
      <c r="BJ1020">
        <f>fun[[#This Row],[BsmtFullBath]]+(0.5*fun[[#This Row],[BsmtHalfBath]])</f>
        <v>0</v>
      </c>
      <c r="BK1020">
        <v>2</v>
      </c>
      <c r="BL1020">
        <v>1</v>
      </c>
      <c r="BM1020">
        <f>fun[[#This Row],[HalfBath]]+fun[[#This Row],[TOTBaseBath]]+fun[[#This Row],[FullBath]]</f>
        <v>3</v>
      </c>
      <c r="BN1020">
        <v>3</v>
      </c>
      <c r="BO1020">
        <v>1</v>
      </c>
      <c r="BP1020" t="s">
        <v>123</v>
      </c>
      <c r="BQ1020">
        <f>IF(fun[[#This Row],[KitchenQual]]="Ex",5,IF(fun[[#This Row],[KitchenQual]]="Gd",4,IF(fun[[#This Row],[KitchenQual]]="TA",3,IF(fun[[#This Row],[KitchenQual]]="Fa",2,0))))</f>
        <v>4</v>
      </c>
      <c r="BR1020">
        <v>7</v>
      </c>
      <c r="BS1020" t="s">
        <v>133</v>
      </c>
      <c r="BT1020">
        <v>1</v>
      </c>
      <c r="BU1020" t="s">
        <v>124</v>
      </c>
      <c r="BV1020">
        <f>IF(fun[[#This Row],[FireplaceQu]]="Ex",5,IF(fun[[#This Row],[FireplaceQu]]="Gd",4,IF(fun[[#This Row],[FireplaceQu]]="TA",3,IF(fun[[#This Row],[FireplaceQu]]="Fa",2,0))))</f>
        <v>3</v>
      </c>
      <c r="BW1020" t="s">
        <v>134</v>
      </c>
      <c r="BX1020">
        <v>1991</v>
      </c>
      <c r="BY1020" t="s">
        <v>135</v>
      </c>
      <c r="BZ1020">
        <v>2</v>
      </c>
      <c r="CA1020">
        <v>402</v>
      </c>
      <c r="CB1020" t="s">
        <v>124</v>
      </c>
      <c r="CC1020">
        <f>IF(fun[[#This Row],[GarageQual]]="Ex",5,IF(fun[[#This Row],[GarageQual]]="Gd",4,IF(fun[[#This Row],[GarageQual]]="TA",3,IF(fun[[#This Row],[GarageQual]]="Fa",2,IF(fun[[#This Row],[GarageQual]]="Po",1,0)))))</f>
        <v>3</v>
      </c>
      <c r="CD1020" t="s">
        <v>124</v>
      </c>
      <c r="CE1020">
        <f>IF(fun[[#This Row],[GarageCond]]="Ex",5,IF(fun[[#This Row],[GarageCond]]="Gd",4,IF(fun[[#This Row],[GarageCond]]="TA",3,IF(fun[[#This Row],[GarageCond]]="Fa",2,IF(fun[[#This Row],[GarageCond]]="Po",1,0)))))</f>
        <v>3</v>
      </c>
      <c r="CF1020" t="s">
        <v>131</v>
      </c>
      <c r="CG1020">
        <v>164</v>
      </c>
      <c r="CH1020">
        <v>0</v>
      </c>
      <c r="CI1020">
        <v>0</v>
      </c>
      <c r="CJ1020">
        <v>0</v>
      </c>
      <c r="CK1020">
        <v>0</v>
      </c>
      <c r="CL1020">
        <f>(0.5*fun[[#This Row],[WoodDeckSF]])+fun[[#This Row],[OpenPorchSF]]+(2*fun[[#This Row],[EnclosedPorch]])+(1.5*fun[[#This Row],[3SsnPorch]])+fun[[#This Row],[ScreenPorch]]</f>
        <v>82</v>
      </c>
      <c r="CM1020">
        <v>0</v>
      </c>
      <c r="CN1020" t="s">
        <v>109</v>
      </c>
      <c r="CO1020">
        <f>IF(fun[[#This Row],[PoolQC]]="Ex",5,IF(fun[[#This Row],[PoolQC]]="Gd",4,IF(fun[[#This Row],[PoolQC]]="TA",3,IF(fun[[#This Row],[PoolQC]]="Fa",2,IF(fun[[#This Row],[PoolQC]]="Po",1,0)))))</f>
        <v>0</v>
      </c>
      <c r="CP1020" t="s">
        <v>109</v>
      </c>
      <c r="CQ1020" t="s">
        <v>109</v>
      </c>
      <c r="CR1020">
        <v>0</v>
      </c>
      <c r="CS1020">
        <v>5</v>
      </c>
      <c r="CT1020">
        <v>2007</v>
      </c>
      <c r="CU1020" t="s">
        <v>136</v>
      </c>
      <c r="CV1020" t="s">
        <v>137</v>
      </c>
      <c r="CW1020">
        <f>COUNTIF(fun[[#This Row],[Id]:[SaleCondition]],0)</f>
        <v>18</v>
      </c>
      <c r="CX1020">
        <f>COUNTIF(fun[[#This Row],[Id]:[SaleCondition]],"NA")</f>
        <v>5</v>
      </c>
      <c r="CY1020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020">
        <f>fun[NUM_ExCond]+fun[NUM_BsmtCond]+fun[NUM_GarCond]</f>
        <v>9</v>
      </c>
      <c r="DA10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10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1020">
        <v>160000</v>
      </c>
    </row>
    <row r="1021" spans="1:107" x14ac:dyDescent="0.25">
      <c r="A1021">
        <v>1020</v>
      </c>
      <c r="B1021">
        <v>120</v>
      </c>
      <c r="C1021" t="s">
        <v>107</v>
      </c>
      <c r="D1021">
        <f>IF(fun[[#This Row],[MSZoning]]="RL",1,0)</f>
        <v>1</v>
      </c>
      <c r="E1021">
        <f>IF(fun[[#This Row],[rl]]="RM",1,0)</f>
        <v>0</v>
      </c>
      <c r="F1021">
        <f>IF(fun[[#This Row],[rm]]="RH",1,0)</f>
        <v>0</v>
      </c>
      <c r="G1021">
        <f>IF(fun[[#This Row],[rh]]="C (all)",1,0)</f>
        <v>0</v>
      </c>
      <c r="H1021">
        <v>43</v>
      </c>
      <c r="I1021">
        <f>IF(fun[[#This Row],[LotFrontage]]="NA",0,fun[[#This Row],[LotFrontage]])</f>
        <v>43</v>
      </c>
      <c r="J1021">
        <v>3013</v>
      </c>
      <c r="K1021" t="s">
        <v>108</v>
      </c>
      <c r="L1021" t="s">
        <v>109</v>
      </c>
      <c r="M1021" t="s">
        <v>110</v>
      </c>
      <c r="N1021" t="s">
        <v>111</v>
      </c>
      <c r="O1021" t="s">
        <v>112</v>
      </c>
      <c r="P1021" t="s">
        <v>113</v>
      </c>
      <c r="Q1021" t="s">
        <v>114</v>
      </c>
      <c r="R1021" t="s">
        <v>253</v>
      </c>
      <c r="S1021" t="s">
        <v>116</v>
      </c>
      <c r="T1021" t="s">
        <v>116</v>
      </c>
      <c r="U1021" t="s">
        <v>205</v>
      </c>
      <c r="V1021" t="s">
        <v>141</v>
      </c>
      <c r="W1021">
        <v>7</v>
      </c>
      <c r="X1021">
        <v>5</v>
      </c>
      <c r="Y1021">
        <v>2005</v>
      </c>
      <c r="Z1021">
        <v>2005</v>
      </c>
      <c r="AA1021" t="s">
        <v>119</v>
      </c>
      <c r="AB1021" t="s">
        <v>120</v>
      </c>
      <c r="AC1021" t="s">
        <v>121</v>
      </c>
      <c r="AD1021" t="s">
        <v>121</v>
      </c>
      <c r="AE1021" t="s">
        <v>122</v>
      </c>
      <c r="AF1021">
        <v>145</v>
      </c>
      <c r="AG1021" t="s">
        <v>123</v>
      </c>
      <c r="AH1021">
        <f>IF(fun[[#This Row],[ExterQual]]="Ex",5,IF(fun[[#This Row],[ExterQual]]="Gd",4,IF(fun[[#This Row],[ExterQual]]="TA",3,IF(fun[[#This Row],[ExterQual]]="Fa",2,1))))</f>
        <v>4</v>
      </c>
      <c r="AI1021" t="s">
        <v>124</v>
      </c>
      <c r="AJ1021">
        <f>IF(fun[[#This Row],[ExterCond]]="Ex",5,IF(fun[[#This Row],[ExterCond]]="Gd",4,IF(fun[[#This Row],[ExterCond]]="TA",3,IF(fun[[#This Row],[ExterCond]]="Fa",2,1))))</f>
        <v>3</v>
      </c>
      <c r="AK1021" t="s">
        <v>125</v>
      </c>
      <c r="AL1021" t="s">
        <v>123</v>
      </c>
      <c r="AM1021">
        <f>IF(fun[[#This Row],[BsmtQual]]="Ex",5,IF(fun[[#This Row],[BsmtQual]]="Gd",4,IF(fun[[#This Row],[BsmtQual]]="TA",3,IF(fun[[#This Row],[BsmtQual]]="Fa",2,IF(fun[[#This Row],[BsmtQual]]="Po",1,0)))))</f>
        <v>4</v>
      </c>
      <c r="AN1021" t="s">
        <v>124</v>
      </c>
      <c r="AO1021">
        <f>IF(fun[[#This Row],[BsmtCond]]="Ex",5,IF(fun[[#This Row],[BsmtCond]]="Gd",4,IF(fun[[#This Row],[BsmtCond]]="TA",3,IF(fun[[#This Row],[BsmtCond]]="Fa",2,IF(fun[[#This Row],[BsmtCond]]="Po",1,0)))))</f>
        <v>3</v>
      </c>
      <c r="AP1021" t="s">
        <v>123</v>
      </c>
      <c r="AQ1021">
        <f>IF(fun[[#This Row],[BsmtExposure]]="Gd",3,IF(fun[[#This Row],[BsmtExposure]]="Av",2,IF(fun[[#This Row],[BsmtExposure]]="Mn",1,0)))</f>
        <v>3</v>
      </c>
      <c r="AR1021" t="s">
        <v>127</v>
      </c>
      <c r="AS1021">
        <v>16</v>
      </c>
      <c r="AT1021" t="s">
        <v>128</v>
      </c>
      <c r="AU1021">
        <v>0</v>
      </c>
      <c r="AV1021">
        <v>1346</v>
      </c>
      <c r="AW1021">
        <v>1362</v>
      </c>
      <c r="AX1021" t="s">
        <v>129</v>
      </c>
      <c r="AY1021" t="s">
        <v>130</v>
      </c>
      <c r="AZ1021">
        <f>IF(fun[[#This Row],[HeatingQC]]="Ex",5,IF(fun[[#This Row],[HeatingQC]]="Gd",4,IF(fun[[#This Row],[HeatingQC]]="TA",3,IF(fun[[#This Row],[HeatingQC]]="Fa",2,IF(fun[[#This Row],[HeatingQC]]="Po",1,0)))))</f>
        <v>5</v>
      </c>
      <c r="BA1021" t="s">
        <v>131</v>
      </c>
      <c r="BB1021" t="s">
        <v>132</v>
      </c>
      <c r="BC1021">
        <v>1506</v>
      </c>
      <c r="BD1021">
        <v>0</v>
      </c>
      <c r="BE1021">
        <v>0</v>
      </c>
      <c r="BF1021">
        <v>1506</v>
      </c>
      <c r="BG1021">
        <f>LOG(fun[[#This Row],[GrLivArea]])</f>
        <v>3.1778249718646818</v>
      </c>
      <c r="BH1021">
        <v>0</v>
      </c>
      <c r="BI1021">
        <v>0</v>
      </c>
      <c r="BJ1021">
        <f>fun[[#This Row],[BsmtFullBath]]+(0.5*fun[[#This Row],[BsmtHalfBath]])</f>
        <v>0</v>
      </c>
      <c r="BK1021">
        <v>2</v>
      </c>
      <c r="BL1021">
        <v>0</v>
      </c>
      <c r="BM1021">
        <f>fun[[#This Row],[HalfBath]]+fun[[#This Row],[TOTBaseBath]]+fun[[#This Row],[FullBath]]</f>
        <v>2</v>
      </c>
      <c r="BN1021">
        <v>2</v>
      </c>
      <c r="BO1021">
        <v>1</v>
      </c>
      <c r="BP1021" t="s">
        <v>123</v>
      </c>
      <c r="BQ1021">
        <f>IF(fun[[#This Row],[KitchenQual]]="Ex",5,IF(fun[[#This Row],[KitchenQual]]="Gd",4,IF(fun[[#This Row],[KitchenQual]]="TA",3,IF(fun[[#This Row],[KitchenQual]]="Fa",2,0))))</f>
        <v>4</v>
      </c>
      <c r="BR1021">
        <v>6</v>
      </c>
      <c r="BS1021" t="s">
        <v>133</v>
      </c>
      <c r="BT1021">
        <v>1</v>
      </c>
      <c r="BU1021" t="s">
        <v>123</v>
      </c>
      <c r="BV1021">
        <f>IF(fun[[#This Row],[FireplaceQu]]="Ex",5,IF(fun[[#This Row],[FireplaceQu]]="Gd",4,IF(fun[[#This Row],[FireplaceQu]]="TA",3,IF(fun[[#This Row],[FireplaceQu]]="Fa",2,0))))</f>
        <v>4</v>
      </c>
      <c r="BW1021" t="s">
        <v>134</v>
      </c>
      <c r="BX1021">
        <v>2005</v>
      </c>
      <c r="BY1021" t="s">
        <v>183</v>
      </c>
      <c r="BZ1021">
        <v>2</v>
      </c>
      <c r="CA1021">
        <v>440</v>
      </c>
      <c r="CB1021" t="s">
        <v>124</v>
      </c>
      <c r="CC1021">
        <f>IF(fun[[#This Row],[GarageQual]]="Ex",5,IF(fun[[#This Row],[GarageQual]]="Gd",4,IF(fun[[#This Row],[GarageQual]]="TA",3,IF(fun[[#This Row],[GarageQual]]="Fa",2,IF(fun[[#This Row],[GarageQual]]="Po",1,0)))))</f>
        <v>3</v>
      </c>
      <c r="CD1021" t="s">
        <v>124</v>
      </c>
      <c r="CE1021">
        <f>IF(fun[[#This Row],[GarageCond]]="Ex",5,IF(fun[[#This Row],[GarageCond]]="Gd",4,IF(fun[[#This Row],[GarageCond]]="TA",3,IF(fun[[#This Row],[GarageCond]]="Fa",2,IF(fun[[#This Row],[GarageCond]]="Po",1,0)))))</f>
        <v>3</v>
      </c>
      <c r="CF1021" t="s">
        <v>131</v>
      </c>
      <c r="CG1021">
        <v>142</v>
      </c>
      <c r="CH1021">
        <v>20</v>
      </c>
      <c r="CI1021">
        <v>0</v>
      </c>
      <c r="CJ1021">
        <v>0</v>
      </c>
      <c r="CK1021">
        <v>0</v>
      </c>
      <c r="CL1021">
        <f>(0.5*fun[[#This Row],[WoodDeckSF]])+fun[[#This Row],[OpenPorchSF]]+(2*fun[[#This Row],[EnclosedPorch]])+(1.5*fun[[#This Row],[3SsnPorch]])+fun[[#This Row],[ScreenPorch]]</f>
        <v>91</v>
      </c>
      <c r="CM1021">
        <v>0</v>
      </c>
      <c r="CN1021" t="s">
        <v>109</v>
      </c>
      <c r="CO1021">
        <f>IF(fun[[#This Row],[PoolQC]]="Ex",5,IF(fun[[#This Row],[PoolQC]]="Gd",4,IF(fun[[#This Row],[PoolQC]]="TA",3,IF(fun[[#This Row],[PoolQC]]="Fa",2,IF(fun[[#This Row],[PoolQC]]="Po",1,0)))))</f>
        <v>0</v>
      </c>
      <c r="CP1021" t="s">
        <v>109</v>
      </c>
      <c r="CQ1021" t="s">
        <v>109</v>
      </c>
      <c r="CR1021">
        <v>0</v>
      </c>
      <c r="CS1021">
        <v>4</v>
      </c>
      <c r="CT1021">
        <v>2006</v>
      </c>
      <c r="CU1021" t="s">
        <v>136</v>
      </c>
      <c r="CV1021" t="s">
        <v>137</v>
      </c>
      <c r="CW1021">
        <f>COUNTIF(fun[[#This Row],[Id]:[SaleCondition]],0)</f>
        <v>16</v>
      </c>
      <c r="CX1021">
        <f>COUNTIF(fun[[#This Row],[Id]:[SaleCondition]],"NA")</f>
        <v>4</v>
      </c>
      <c r="CY1021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021">
        <f>fun[NUM_ExCond]+fun[NUM_BsmtCond]+fun[NUM_GarCond]</f>
        <v>9</v>
      </c>
      <c r="DA10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0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021">
        <v>213490</v>
      </c>
    </row>
    <row r="1022" spans="1:107" x14ac:dyDescent="0.25">
      <c r="A1022">
        <v>1021</v>
      </c>
      <c r="B1022">
        <v>20</v>
      </c>
      <c r="C1022" t="s">
        <v>107</v>
      </c>
      <c r="D1022">
        <f>IF(fun[[#This Row],[MSZoning]]="RL",1,0)</f>
        <v>1</v>
      </c>
      <c r="E1022">
        <f>IF(fun[[#This Row],[rl]]="RM",1,0)</f>
        <v>0</v>
      </c>
      <c r="F1022">
        <f>IF(fun[[#This Row],[rm]]="RH",1,0)</f>
        <v>0</v>
      </c>
      <c r="G1022">
        <f>IF(fun[[#This Row],[rh]]="C (all)",1,0)</f>
        <v>0</v>
      </c>
      <c r="H1022">
        <v>60</v>
      </c>
      <c r="I1022">
        <f>IF(fun[[#This Row],[LotFrontage]]="NA",0,fun[[#This Row],[LotFrontage]])</f>
        <v>60</v>
      </c>
      <c r="J1022">
        <v>7024</v>
      </c>
      <c r="K1022" t="s">
        <v>108</v>
      </c>
      <c r="L1022" t="s">
        <v>109</v>
      </c>
      <c r="M1022" t="s">
        <v>110</v>
      </c>
      <c r="N1022" t="s">
        <v>111</v>
      </c>
      <c r="O1022" t="s">
        <v>112</v>
      </c>
      <c r="P1022" t="s">
        <v>113</v>
      </c>
      <c r="Q1022" t="s">
        <v>114</v>
      </c>
      <c r="R1022" t="s">
        <v>211</v>
      </c>
      <c r="S1022" t="s">
        <v>116</v>
      </c>
      <c r="T1022" t="s">
        <v>116</v>
      </c>
      <c r="U1022" t="s">
        <v>117</v>
      </c>
      <c r="V1022" t="s">
        <v>141</v>
      </c>
      <c r="W1022">
        <v>4</v>
      </c>
      <c r="X1022">
        <v>5</v>
      </c>
      <c r="Y1022">
        <v>2005</v>
      </c>
      <c r="Z1022">
        <v>2005</v>
      </c>
      <c r="AA1022" t="s">
        <v>119</v>
      </c>
      <c r="AB1022" t="s">
        <v>120</v>
      </c>
      <c r="AC1022" t="s">
        <v>121</v>
      </c>
      <c r="AD1022" t="s">
        <v>121</v>
      </c>
      <c r="AE1022" t="s">
        <v>143</v>
      </c>
      <c r="AF1022">
        <v>0</v>
      </c>
      <c r="AG1022" t="s">
        <v>124</v>
      </c>
      <c r="AH1022">
        <f>IF(fun[[#This Row],[ExterQual]]="Ex",5,IF(fun[[#This Row],[ExterQual]]="Gd",4,IF(fun[[#This Row],[ExterQual]]="TA",3,IF(fun[[#This Row],[ExterQual]]="Fa",2,1))))</f>
        <v>3</v>
      </c>
      <c r="AI1022" t="s">
        <v>124</v>
      </c>
      <c r="AJ1022">
        <f>IF(fun[[#This Row],[ExterCond]]="Ex",5,IF(fun[[#This Row],[ExterCond]]="Gd",4,IF(fun[[#This Row],[ExterCond]]="TA",3,IF(fun[[#This Row],[ExterCond]]="Fa",2,1))))</f>
        <v>3</v>
      </c>
      <c r="AK1022" t="s">
        <v>125</v>
      </c>
      <c r="AL1022" t="s">
        <v>123</v>
      </c>
      <c r="AM1022">
        <f>IF(fun[[#This Row],[BsmtQual]]="Ex",5,IF(fun[[#This Row],[BsmtQual]]="Gd",4,IF(fun[[#This Row],[BsmtQual]]="TA",3,IF(fun[[#This Row],[BsmtQual]]="Fa",2,IF(fun[[#This Row],[BsmtQual]]="Po",1,0)))))</f>
        <v>4</v>
      </c>
      <c r="AN1022" t="s">
        <v>124</v>
      </c>
      <c r="AO1022">
        <f>IF(fun[[#This Row],[BsmtCond]]="Ex",5,IF(fun[[#This Row],[BsmtCond]]="Gd",4,IF(fun[[#This Row],[BsmtCond]]="TA",3,IF(fun[[#This Row],[BsmtCond]]="Fa",2,IF(fun[[#This Row],[BsmtCond]]="Po",1,0)))))</f>
        <v>3</v>
      </c>
      <c r="AP1022" t="s">
        <v>126</v>
      </c>
      <c r="AQ1022">
        <f>IF(fun[[#This Row],[BsmtExposure]]="Gd",3,IF(fun[[#This Row],[BsmtExposure]]="Av",2,IF(fun[[#This Row],[BsmtExposure]]="Mn",1,0)))</f>
        <v>0</v>
      </c>
      <c r="AR1022" t="s">
        <v>127</v>
      </c>
      <c r="AS1022">
        <v>1024</v>
      </c>
      <c r="AT1022" t="s">
        <v>128</v>
      </c>
      <c r="AU1022">
        <v>0</v>
      </c>
      <c r="AV1022">
        <v>108</v>
      </c>
      <c r="AW1022">
        <v>1132</v>
      </c>
      <c r="AX1022" t="s">
        <v>129</v>
      </c>
      <c r="AY1022" t="s">
        <v>130</v>
      </c>
      <c r="AZ1022">
        <f>IF(fun[[#This Row],[HeatingQC]]="Ex",5,IF(fun[[#This Row],[HeatingQC]]="Gd",4,IF(fun[[#This Row],[HeatingQC]]="TA",3,IF(fun[[#This Row],[HeatingQC]]="Fa",2,IF(fun[[#This Row],[HeatingQC]]="Po",1,0)))))</f>
        <v>5</v>
      </c>
      <c r="BA1022" t="s">
        <v>131</v>
      </c>
      <c r="BB1022" t="s">
        <v>132</v>
      </c>
      <c r="BC1022">
        <v>1132</v>
      </c>
      <c r="BD1022">
        <v>0</v>
      </c>
      <c r="BE1022">
        <v>0</v>
      </c>
      <c r="BF1022">
        <v>1132</v>
      </c>
      <c r="BG1022">
        <f>LOG(fun[[#This Row],[GrLivArea]])</f>
        <v>3.0538464268522527</v>
      </c>
      <c r="BH1022">
        <v>1</v>
      </c>
      <c r="BI1022">
        <v>0</v>
      </c>
      <c r="BJ1022">
        <f>fun[[#This Row],[BsmtFullBath]]+(0.5*fun[[#This Row],[BsmtHalfBath]])</f>
        <v>1</v>
      </c>
      <c r="BK1022">
        <v>1</v>
      </c>
      <c r="BL1022">
        <v>1</v>
      </c>
      <c r="BM1022">
        <f>fun[[#This Row],[HalfBath]]+fun[[#This Row],[TOTBaseBath]]+fun[[#This Row],[FullBath]]</f>
        <v>3</v>
      </c>
      <c r="BN1022">
        <v>2</v>
      </c>
      <c r="BO1022">
        <v>1</v>
      </c>
      <c r="BP1022" t="s">
        <v>123</v>
      </c>
      <c r="BQ1022">
        <f>IF(fun[[#This Row],[KitchenQual]]="Ex",5,IF(fun[[#This Row],[KitchenQual]]="Gd",4,IF(fun[[#This Row],[KitchenQual]]="TA",3,IF(fun[[#This Row],[KitchenQual]]="Fa",2,0))))</f>
        <v>4</v>
      </c>
      <c r="BR1022">
        <v>5</v>
      </c>
      <c r="BS1022" t="s">
        <v>133</v>
      </c>
      <c r="BT1022">
        <v>0</v>
      </c>
      <c r="BU1022" t="s">
        <v>109</v>
      </c>
      <c r="BV1022">
        <f>IF(fun[[#This Row],[FireplaceQu]]="Ex",5,IF(fun[[#This Row],[FireplaceQu]]="Gd",4,IF(fun[[#This Row],[FireplaceQu]]="TA",3,IF(fun[[#This Row],[FireplaceQu]]="Fa",2,0))))</f>
        <v>0</v>
      </c>
      <c r="BW1022" t="s">
        <v>134</v>
      </c>
      <c r="BX1022">
        <v>2005</v>
      </c>
      <c r="BY1022" t="s">
        <v>183</v>
      </c>
      <c r="BZ1022">
        <v>2</v>
      </c>
      <c r="CA1022">
        <v>451</v>
      </c>
      <c r="CB1022" t="s">
        <v>124</v>
      </c>
      <c r="CC1022">
        <f>IF(fun[[#This Row],[GarageQual]]="Ex",5,IF(fun[[#This Row],[GarageQual]]="Gd",4,IF(fun[[#This Row],[GarageQual]]="TA",3,IF(fun[[#This Row],[GarageQual]]="Fa",2,IF(fun[[#This Row],[GarageQual]]="Po",1,0)))))</f>
        <v>3</v>
      </c>
      <c r="CD1022" t="s">
        <v>124</v>
      </c>
      <c r="CE1022">
        <f>IF(fun[[#This Row],[GarageCond]]="Ex",5,IF(fun[[#This Row],[GarageCond]]="Gd",4,IF(fun[[#This Row],[GarageCond]]="TA",3,IF(fun[[#This Row],[GarageCond]]="Fa",2,IF(fun[[#This Row],[GarageCond]]="Po",1,0)))))</f>
        <v>3</v>
      </c>
      <c r="CF1022" t="s">
        <v>131</v>
      </c>
      <c r="CG1022">
        <v>252</v>
      </c>
      <c r="CH1022">
        <v>64</v>
      </c>
      <c r="CI1022">
        <v>0</v>
      </c>
      <c r="CJ1022">
        <v>0</v>
      </c>
      <c r="CK1022">
        <v>0</v>
      </c>
      <c r="CL1022">
        <f>(0.5*fun[[#This Row],[WoodDeckSF]])+fun[[#This Row],[OpenPorchSF]]+(2*fun[[#This Row],[EnclosedPorch]])+(1.5*fun[[#This Row],[3SsnPorch]])+fun[[#This Row],[ScreenPorch]]</f>
        <v>190</v>
      </c>
      <c r="CM1022">
        <v>0</v>
      </c>
      <c r="CN1022" t="s">
        <v>109</v>
      </c>
      <c r="CO1022">
        <f>IF(fun[[#This Row],[PoolQC]]="Ex",5,IF(fun[[#This Row],[PoolQC]]="Gd",4,IF(fun[[#This Row],[PoolQC]]="TA",3,IF(fun[[#This Row],[PoolQC]]="Fa",2,IF(fun[[#This Row],[PoolQC]]="Po",1,0)))))</f>
        <v>0</v>
      </c>
      <c r="CP1022" t="s">
        <v>109</v>
      </c>
      <c r="CQ1022" t="s">
        <v>109</v>
      </c>
      <c r="CR1022">
        <v>0</v>
      </c>
      <c r="CS1022">
        <v>6</v>
      </c>
      <c r="CT1022">
        <v>2008</v>
      </c>
      <c r="CU1022" t="s">
        <v>136</v>
      </c>
      <c r="CV1022" t="s">
        <v>137</v>
      </c>
      <c r="CW1022">
        <f>COUNTIF(fun[[#This Row],[Id]:[SaleCondition]],0)</f>
        <v>17</v>
      </c>
      <c r="CX1022">
        <f>COUNTIF(fun[[#This Row],[Id]:[SaleCondition]],"NA")</f>
        <v>5</v>
      </c>
      <c r="CY1022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022">
        <f>fun[NUM_ExCond]+fun[NUM_BsmtCond]+fun[NUM_GarCond]</f>
        <v>9</v>
      </c>
      <c r="DA10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0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1022">
        <v>176000</v>
      </c>
    </row>
    <row r="1023" spans="1:107" x14ac:dyDescent="0.25">
      <c r="A1023">
        <v>1022</v>
      </c>
      <c r="B1023">
        <v>20</v>
      </c>
      <c r="C1023" t="s">
        <v>107</v>
      </c>
      <c r="D1023">
        <f>IF(fun[[#This Row],[MSZoning]]="RL",1,0)</f>
        <v>1</v>
      </c>
      <c r="E1023">
        <f>IF(fun[[#This Row],[rl]]="RM",1,0)</f>
        <v>0</v>
      </c>
      <c r="F1023">
        <f>IF(fun[[#This Row],[rm]]="RH",1,0)</f>
        <v>0</v>
      </c>
      <c r="G1023">
        <f>IF(fun[[#This Row],[rh]]="C (all)",1,0)</f>
        <v>0</v>
      </c>
      <c r="H1023">
        <v>64</v>
      </c>
      <c r="I1023">
        <f>IF(fun[[#This Row],[LotFrontage]]="NA",0,fun[[#This Row],[LotFrontage]])</f>
        <v>64</v>
      </c>
      <c r="J1023">
        <v>7406</v>
      </c>
      <c r="K1023" t="s">
        <v>108</v>
      </c>
      <c r="L1023" t="s">
        <v>109</v>
      </c>
      <c r="M1023" t="s">
        <v>110</v>
      </c>
      <c r="N1023" t="s">
        <v>111</v>
      </c>
      <c r="O1023" t="s">
        <v>112</v>
      </c>
      <c r="P1023" t="s">
        <v>113</v>
      </c>
      <c r="Q1023" t="s">
        <v>114</v>
      </c>
      <c r="R1023" t="s">
        <v>115</v>
      </c>
      <c r="S1023" t="s">
        <v>116</v>
      </c>
      <c r="T1023" t="s">
        <v>116</v>
      </c>
      <c r="U1023" t="s">
        <v>117</v>
      </c>
      <c r="V1023" t="s">
        <v>141</v>
      </c>
      <c r="W1023">
        <v>7</v>
      </c>
      <c r="X1023">
        <v>5</v>
      </c>
      <c r="Y1023">
        <v>2006</v>
      </c>
      <c r="Z1023">
        <v>2006</v>
      </c>
      <c r="AA1023" t="s">
        <v>119</v>
      </c>
      <c r="AB1023" t="s">
        <v>120</v>
      </c>
      <c r="AC1023" t="s">
        <v>121</v>
      </c>
      <c r="AD1023" t="s">
        <v>121</v>
      </c>
      <c r="AE1023" t="s">
        <v>163</v>
      </c>
      <c r="AF1023">
        <v>84</v>
      </c>
      <c r="AG1023" t="s">
        <v>123</v>
      </c>
      <c r="AH1023">
        <f>IF(fun[[#This Row],[ExterQual]]="Ex",5,IF(fun[[#This Row],[ExterQual]]="Gd",4,IF(fun[[#This Row],[ExterQual]]="TA",3,IF(fun[[#This Row],[ExterQual]]="Fa",2,1))))</f>
        <v>4</v>
      </c>
      <c r="AI1023" t="s">
        <v>124</v>
      </c>
      <c r="AJ1023">
        <f>IF(fun[[#This Row],[ExterCond]]="Ex",5,IF(fun[[#This Row],[ExterCond]]="Gd",4,IF(fun[[#This Row],[ExterCond]]="TA",3,IF(fun[[#This Row],[ExterCond]]="Fa",2,1))))</f>
        <v>3</v>
      </c>
      <c r="AK1023" t="s">
        <v>125</v>
      </c>
      <c r="AL1023" t="s">
        <v>123</v>
      </c>
      <c r="AM1023">
        <f>IF(fun[[#This Row],[BsmtQual]]="Ex",5,IF(fun[[#This Row],[BsmtQual]]="Gd",4,IF(fun[[#This Row],[BsmtQual]]="TA",3,IF(fun[[#This Row],[BsmtQual]]="Fa",2,IF(fun[[#This Row],[BsmtQual]]="Po",1,0)))))</f>
        <v>4</v>
      </c>
      <c r="AN1023" t="s">
        <v>124</v>
      </c>
      <c r="AO1023">
        <f>IF(fun[[#This Row],[BsmtCond]]="Ex",5,IF(fun[[#This Row],[BsmtCond]]="Gd",4,IF(fun[[#This Row],[BsmtCond]]="TA",3,IF(fun[[#This Row],[BsmtCond]]="Fa",2,IF(fun[[#This Row],[BsmtCond]]="Po",1,0)))))</f>
        <v>3</v>
      </c>
      <c r="AP1023" t="s">
        <v>156</v>
      </c>
      <c r="AQ1023">
        <f>IF(fun[[#This Row],[BsmtExposure]]="Gd",3,IF(fun[[#This Row],[BsmtExposure]]="Av",2,IF(fun[[#This Row],[BsmtExposure]]="Mn",1,0)))</f>
        <v>2</v>
      </c>
      <c r="AR1023" t="s">
        <v>127</v>
      </c>
      <c r="AS1023">
        <v>684</v>
      </c>
      <c r="AT1023" t="s">
        <v>128</v>
      </c>
      <c r="AU1023">
        <v>0</v>
      </c>
      <c r="AV1023">
        <v>515</v>
      </c>
      <c r="AW1023">
        <v>1199</v>
      </c>
      <c r="AX1023" t="s">
        <v>129</v>
      </c>
      <c r="AY1023" t="s">
        <v>130</v>
      </c>
      <c r="AZ1023">
        <f>IF(fun[[#This Row],[HeatingQC]]="Ex",5,IF(fun[[#This Row],[HeatingQC]]="Gd",4,IF(fun[[#This Row],[HeatingQC]]="TA",3,IF(fun[[#This Row],[HeatingQC]]="Fa",2,IF(fun[[#This Row],[HeatingQC]]="Po",1,0)))))</f>
        <v>5</v>
      </c>
      <c r="BA1023" t="s">
        <v>131</v>
      </c>
      <c r="BB1023" t="s">
        <v>132</v>
      </c>
      <c r="BC1023">
        <v>1220</v>
      </c>
      <c r="BD1023">
        <v>0</v>
      </c>
      <c r="BE1023">
        <v>0</v>
      </c>
      <c r="BF1023">
        <v>1220</v>
      </c>
      <c r="BG1023">
        <f>LOG(fun[[#This Row],[GrLivArea]])</f>
        <v>3.0863598306747484</v>
      </c>
      <c r="BH1023">
        <v>1</v>
      </c>
      <c r="BI1023">
        <v>0</v>
      </c>
      <c r="BJ1023">
        <f>fun[[#This Row],[BsmtFullBath]]+(0.5*fun[[#This Row],[BsmtHalfBath]])</f>
        <v>1</v>
      </c>
      <c r="BK1023">
        <v>2</v>
      </c>
      <c r="BL1023">
        <v>0</v>
      </c>
      <c r="BM1023">
        <f>fun[[#This Row],[HalfBath]]+fun[[#This Row],[TOTBaseBath]]+fun[[#This Row],[FullBath]]</f>
        <v>3</v>
      </c>
      <c r="BN1023">
        <v>2</v>
      </c>
      <c r="BO1023">
        <v>1</v>
      </c>
      <c r="BP1023" t="s">
        <v>123</v>
      </c>
      <c r="BQ1023">
        <f>IF(fun[[#This Row],[KitchenQual]]="Ex",5,IF(fun[[#This Row],[KitchenQual]]="Gd",4,IF(fun[[#This Row],[KitchenQual]]="TA",3,IF(fun[[#This Row],[KitchenQual]]="Fa",2,0))))</f>
        <v>4</v>
      </c>
      <c r="BR1023">
        <v>6</v>
      </c>
      <c r="BS1023" t="s">
        <v>133</v>
      </c>
      <c r="BT1023">
        <v>0</v>
      </c>
      <c r="BU1023" t="s">
        <v>109</v>
      </c>
      <c r="BV1023">
        <f>IF(fun[[#This Row],[FireplaceQu]]="Ex",5,IF(fun[[#This Row],[FireplaceQu]]="Gd",4,IF(fun[[#This Row],[FireplaceQu]]="TA",3,IF(fun[[#This Row],[FireplaceQu]]="Fa",2,0))))</f>
        <v>0</v>
      </c>
      <c r="BW1023" t="s">
        <v>134</v>
      </c>
      <c r="BX1023">
        <v>2006</v>
      </c>
      <c r="BY1023" t="s">
        <v>135</v>
      </c>
      <c r="BZ1023">
        <v>2</v>
      </c>
      <c r="CA1023">
        <v>632</v>
      </c>
      <c r="CB1023" t="s">
        <v>124</v>
      </c>
      <c r="CC1023">
        <f>IF(fun[[#This Row],[GarageQual]]="Ex",5,IF(fun[[#This Row],[GarageQual]]="Gd",4,IF(fun[[#This Row],[GarageQual]]="TA",3,IF(fun[[#This Row],[GarageQual]]="Fa",2,IF(fun[[#This Row],[GarageQual]]="Po",1,0)))))</f>
        <v>3</v>
      </c>
      <c r="CD1023" t="s">
        <v>124</v>
      </c>
      <c r="CE1023">
        <f>IF(fun[[#This Row],[GarageCond]]="Ex",5,IF(fun[[#This Row],[GarageCond]]="Gd",4,IF(fun[[#This Row],[GarageCond]]="TA",3,IF(fun[[#This Row],[GarageCond]]="Fa",2,IF(fun[[#This Row],[GarageCond]]="Po",1,0)))))</f>
        <v>3</v>
      </c>
      <c r="CF1023" t="s">
        <v>131</v>
      </c>
      <c r="CG1023">
        <v>105</v>
      </c>
      <c r="CH1023">
        <v>54</v>
      </c>
      <c r="CI1023">
        <v>0</v>
      </c>
      <c r="CJ1023">
        <v>0</v>
      </c>
      <c r="CK1023">
        <v>0</v>
      </c>
      <c r="CL1023">
        <f>(0.5*fun[[#This Row],[WoodDeckSF]])+fun[[#This Row],[OpenPorchSF]]+(2*fun[[#This Row],[EnclosedPorch]])+(1.5*fun[[#This Row],[3SsnPorch]])+fun[[#This Row],[ScreenPorch]]</f>
        <v>106.5</v>
      </c>
      <c r="CM1023">
        <v>0</v>
      </c>
      <c r="CN1023" t="s">
        <v>109</v>
      </c>
      <c r="CO1023">
        <f>IF(fun[[#This Row],[PoolQC]]="Ex",5,IF(fun[[#This Row],[PoolQC]]="Gd",4,IF(fun[[#This Row],[PoolQC]]="TA",3,IF(fun[[#This Row],[PoolQC]]="Fa",2,IF(fun[[#This Row],[PoolQC]]="Po",1,0)))))</f>
        <v>0</v>
      </c>
      <c r="CP1023" t="s">
        <v>109</v>
      </c>
      <c r="CQ1023" t="s">
        <v>109</v>
      </c>
      <c r="CR1023">
        <v>0</v>
      </c>
      <c r="CS1023">
        <v>7</v>
      </c>
      <c r="CT1023">
        <v>2006</v>
      </c>
      <c r="CU1023" t="s">
        <v>184</v>
      </c>
      <c r="CV1023" t="s">
        <v>185</v>
      </c>
      <c r="CW1023">
        <f>COUNTIF(fun[[#This Row],[Id]:[SaleCondition]],0)</f>
        <v>16</v>
      </c>
      <c r="CX1023">
        <f>COUNTIF(fun[[#This Row],[Id]:[SaleCondition]],"NA")</f>
        <v>5</v>
      </c>
      <c r="CY102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23">
        <f>fun[NUM_ExCond]+fun[NUM_BsmtCond]+fun[NUM_GarCond]</f>
        <v>9</v>
      </c>
      <c r="DA10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0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023">
        <v>194000</v>
      </c>
    </row>
    <row r="1024" spans="1:107" x14ac:dyDescent="0.25">
      <c r="A1024">
        <v>1023</v>
      </c>
      <c r="B1024">
        <v>50</v>
      </c>
      <c r="C1024" t="s">
        <v>168</v>
      </c>
      <c r="D1024">
        <f>IF(fun[[#This Row],[MSZoning]]="RL",1,0)</f>
        <v>0</v>
      </c>
      <c r="E1024">
        <f>IF(fun[[#This Row],[rl]]="RM",1,0)</f>
        <v>0</v>
      </c>
      <c r="F1024">
        <f>IF(fun[[#This Row],[rm]]="RH",1,0)</f>
        <v>0</v>
      </c>
      <c r="G1024">
        <f>IF(fun[[#This Row],[rh]]="C (all)",1,0)</f>
        <v>0</v>
      </c>
      <c r="H1024">
        <v>52</v>
      </c>
      <c r="I1024">
        <f>IF(fun[[#This Row],[LotFrontage]]="NA",0,fun[[#This Row],[LotFrontage]])</f>
        <v>52</v>
      </c>
      <c r="J1024">
        <v>9439</v>
      </c>
      <c r="K1024" t="s">
        <v>108</v>
      </c>
      <c r="L1024" t="s">
        <v>109</v>
      </c>
      <c r="M1024" t="s">
        <v>110</v>
      </c>
      <c r="N1024" t="s">
        <v>111</v>
      </c>
      <c r="O1024" t="s">
        <v>112</v>
      </c>
      <c r="P1024" t="s">
        <v>113</v>
      </c>
      <c r="Q1024" t="s">
        <v>114</v>
      </c>
      <c r="R1024" t="s">
        <v>169</v>
      </c>
      <c r="S1024" t="s">
        <v>116</v>
      </c>
      <c r="T1024" t="s">
        <v>116</v>
      </c>
      <c r="U1024" t="s">
        <v>117</v>
      </c>
      <c r="V1024" t="s">
        <v>158</v>
      </c>
      <c r="W1024">
        <v>5</v>
      </c>
      <c r="X1024">
        <v>5</v>
      </c>
      <c r="Y1024">
        <v>1930</v>
      </c>
      <c r="Z1024">
        <v>1950</v>
      </c>
      <c r="AA1024" t="s">
        <v>119</v>
      </c>
      <c r="AB1024" t="s">
        <v>120</v>
      </c>
      <c r="AC1024" t="s">
        <v>150</v>
      </c>
      <c r="AD1024" t="s">
        <v>150</v>
      </c>
      <c r="AE1024" t="s">
        <v>143</v>
      </c>
      <c r="AF1024">
        <v>0</v>
      </c>
      <c r="AG1024" t="s">
        <v>124</v>
      </c>
      <c r="AH1024">
        <f>IF(fun[[#This Row],[ExterQual]]="Ex",5,IF(fun[[#This Row],[ExterQual]]="Gd",4,IF(fun[[#This Row],[ExterQual]]="TA",3,IF(fun[[#This Row],[ExterQual]]="Fa",2,1))))</f>
        <v>3</v>
      </c>
      <c r="AI1024" t="s">
        <v>124</v>
      </c>
      <c r="AJ1024">
        <f>IF(fun[[#This Row],[ExterCond]]="Ex",5,IF(fun[[#This Row],[ExterCond]]="Gd",4,IF(fun[[#This Row],[ExterCond]]="TA",3,IF(fun[[#This Row],[ExterCond]]="Fa",2,1))))</f>
        <v>3</v>
      </c>
      <c r="AK1024" t="s">
        <v>144</v>
      </c>
      <c r="AL1024" t="s">
        <v>124</v>
      </c>
      <c r="AM1024">
        <f>IF(fun[[#This Row],[BsmtQual]]="Ex",5,IF(fun[[#This Row],[BsmtQual]]="Gd",4,IF(fun[[#This Row],[BsmtQual]]="TA",3,IF(fun[[#This Row],[BsmtQual]]="Fa",2,IF(fun[[#This Row],[BsmtQual]]="Po",1,0)))))</f>
        <v>3</v>
      </c>
      <c r="AN1024" t="s">
        <v>124</v>
      </c>
      <c r="AO1024">
        <f>IF(fun[[#This Row],[BsmtCond]]="Ex",5,IF(fun[[#This Row],[BsmtCond]]="Gd",4,IF(fun[[#This Row],[BsmtCond]]="TA",3,IF(fun[[#This Row],[BsmtCond]]="Fa",2,IF(fun[[#This Row],[BsmtCond]]="Po",1,0)))))</f>
        <v>3</v>
      </c>
      <c r="AP1024" t="s">
        <v>126</v>
      </c>
      <c r="AQ1024">
        <f>IF(fun[[#This Row],[BsmtExposure]]="Gd",3,IF(fun[[#This Row],[BsmtExposure]]="Av",2,IF(fun[[#This Row],[BsmtExposure]]="Mn",1,0)))</f>
        <v>0</v>
      </c>
      <c r="AR1024" t="s">
        <v>198</v>
      </c>
      <c r="AS1024">
        <v>324</v>
      </c>
      <c r="AT1024" t="s">
        <v>128</v>
      </c>
      <c r="AU1024">
        <v>0</v>
      </c>
      <c r="AV1024">
        <v>588</v>
      </c>
      <c r="AW1024">
        <v>912</v>
      </c>
      <c r="AX1024" t="s">
        <v>129</v>
      </c>
      <c r="AY1024" t="s">
        <v>123</v>
      </c>
      <c r="AZ1024">
        <f>IF(fun[[#This Row],[HeatingQC]]="Ex",5,IF(fun[[#This Row],[HeatingQC]]="Gd",4,IF(fun[[#This Row],[HeatingQC]]="TA",3,IF(fun[[#This Row],[HeatingQC]]="Fa",2,IF(fun[[#This Row],[HeatingQC]]="Po",1,0)))))</f>
        <v>4</v>
      </c>
      <c r="BA1024" t="s">
        <v>131</v>
      </c>
      <c r="BB1024" t="s">
        <v>190</v>
      </c>
      <c r="BC1024">
        <v>912</v>
      </c>
      <c r="BD1024">
        <v>336</v>
      </c>
      <c r="BE1024">
        <v>0</v>
      </c>
      <c r="BF1024">
        <v>1248</v>
      </c>
      <c r="BG1024">
        <f>LOG(fun[[#This Row],[GrLivArea]])</f>
        <v>3.0962145853464054</v>
      </c>
      <c r="BH1024">
        <v>0</v>
      </c>
      <c r="BI1024">
        <v>0</v>
      </c>
      <c r="BJ1024">
        <f>fun[[#This Row],[BsmtFullBath]]+(0.5*fun[[#This Row],[BsmtHalfBath]])</f>
        <v>0</v>
      </c>
      <c r="BK1024">
        <v>1</v>
      </c>
      <c r="BL1024">
        <v>0</v>
      </c>
      <c r="BM1024">
        <f>fun[[#This Row],[HalfBath]]+fun[[#This Row],[TOTBaseBath]]+fun[[#This Row],[FullBath]]</f>
        <v>1</v>
      </c>
      <c r="BN1024">
        <v>2</v>
      </c>
      <c r="BO1024">
        <v>1</v>
      </c>
      <c r="BP1024" t="s">
        <v>124</v>
      </c>
      <c r="BQ1024">
        <f>IF(fun[[#This Row],[KitchenQual]]="Ex",5,IF(fun[[#This Row],[KitchenQual]]="Gd",4,IF(fun[[#This Row],[KitchenQual]]="TA",3,IF(fun[[#This Row],[KitchenQual]]="Fa",2,0))))</f>
        <v>3</v>
      </c>
      <c r="BR1024">
        <v>6</v>
      </c>
      <c r="BS1024" t="s">
        <v>133</v>
      </c>
      <c r="BT1024">
        <v>0</v>
      </c>
      <c r="BU1024" t="s">
        <v>109</v>
      </c>
      <c r="BV1024">
        <f>IF(fun[[#This Row],[FireplaceQu]]="Ex",5,IF(fun[[#This Row],[FireplaceQu]]="Gd",4,IF(fun[[#This Row],[FireplaceQu]]="TA",3,IF(fun[[#This Row],[FireplaceQu]]="Fa",2,0))))</f>
        <v>0</v>
      </c>
      <c r="BW1024" t="s">
        <v>153</v>
      </c>
      <c r="BX1024">
        <v>1957</v>
      </c>
      <c r="BY1024" t="s">
        <v>128</v>
      </c>
      <c r="BZ1024">
        <v>1</v>
      </c>
      <c r="CA1024">
        <v>160</v>
      </c>
      <c r="CB1024" t="s">
        <v>173</v>
      </c>
      <c r="CC1024">
        <f>IF(fun[[#This Row],[GarageQual]]="Ex",5,IF(fun[[#This Row],[GarageQual]]="Gd",4,IF(fun[[#This Row],[GarageQual]]="TA",3,IF(fun[[#This Row],[GarageQual]]="Fa",2,IF(fun[[#This Row],[GarageQual]]="Po",1,0)))))</f>
        <v>2</v>
      </c>
      <c r="CD1024" t="s">
        <v>173</v>
      </c>
      <c r="CE1024">
        <f>IF(fun[[#This Row],[GarageCond]]="Ex",5,IF(fun[[#This Row],[GarageCond]]="Gd",4,IF(fun[[#This Row],[GarageCond]]="TA",3,IF(fun[[#This Row],[GarageCond]]="Fa",2,IF(fun[[#This Row],[GarageCond]]="Po",1,0)))))</f>
        <v>2</v>
      </c>
      <c r="CF1024" t="s">
        <v>131</v>
      </c>
      <c r="CG1024">
        <v>0</v>
      </c>
      <c r="CH1024">
        <v>0</v>
      </c>
      <c r="CI1024">
        <v>192</v>
      </c>
      <c r="CJ1024">
        <v>0</v>
      </c>
      <c r="CK1024">
        <v>0</v>
      </c>
      <c r="CL1024">
        <f>(0.5*fun[[#This Row],[WoodDeckSF]])+fun[[#This Row],[OpenPorchSF]]+(2*fun[[#This Row],[EnclosedPorch]])+(1.5*fun[[#This Row],[3SsnPorch]])+fun[[#This Row],[ScreenPorch]]</f>
        <v>384</v>
      </c>
      <c r="CM1024">
        <v>0</v>
      </c>
      <c r="CN1024" t="s">
        <v>109</v>
      </c>
      <c r="CO1024">
        <f>IF(fun[[#This Row],[PoolQC]]="Ex",5,IF(fun[[#This Row],[PoolQC]]="Gd",4,IF(fun[[#This Row],[PoolQC]]="TA",3,IF(fun[[#This Row],[PoolQC]]="Fa",2,IF(fun[[#This Row],[PoolQC]]="Po",1,0)))))</f>
        <v>0</v>
      </c>
      <c r="CP1024" t="s">
        <v>109</v>
      </c>
      <c r="CQ1024" t="s">
        <v>109</v>
      </c>
      <c r="CR1024">
        <v>0</v>
      </c>
      <c r="CS1024">
        <v>3</v>
      </c>
      <c r="CT1024">
        <v>2007</v>
      </c>
      <c r="CU1024" t="s">
        <v>136</v>
      </c>
      <c r="CV1024" t="s">
        <v>137</v>
      </c>
      <c r="CW1024">
        <f>COUNTIF(fun[[#This Row],[Id]:[SaleCondition]],0)</f>
        <v>21</v>
      </c>
      <c r="CX1024">
        <f>COUNTIF(fun[[#This Row],[Id]:[SaleCondition]],"NA")</f>
        <v>5</v>
      </c>
      <c r="CY102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024">
        <f>fun[NUM_ExCond]+fun[NUM_BsmtCond]+fun[NUM_GarCond]</f>
        <v>8</v>
      </c>
      <c r="DA10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64</v>
      </c>
      <c r="DB10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46.5</v>
      </c>
      <c r="DC1024">
        <v>87000</v>
      </c>
    </row>
    <row r="1025" spans="1:107" x14ac:dyDescent="0.25">
      <c r="A1025">
        <v>1024</v>
      </c>
      <c r="B1025">
        <v>120</v>
      </c>
      <c r="C1025" t="s">
        <v>107</v>
      </c>
      <c r="D1025">
        <f>IF(fun[[#This Row],[MSZoning]]="RL",1,0)</f>
        <v>1</v>
      </c>
      <c r="E1025">
        <f>IF(fun[[#This Row],[rl]]="RM",1,0)</f>
        <v>0</v>
      </c>
      <c r="F1025">
        <f>IF(fun[[#This Row],[rm]]="RH",1,0)</f>
        <v>0</v>
      </c>
      <c r="G1025">
        <f>IF(fun[[#This Row],[rh]]="C (all)",1,0)</f>
        <v>0</v>
      </c>
      <c r="H1025">
        <v>43</v>
      </c>
      <c r="I1025">
        <f>IF(fun[[#This Row],[LotFrontage]]="NA",0,fun[[#This Row],[LotFrontage]])</f>
        <v>43</v>
      </c>
      <c r="J1025">
        <v>3182</v>
      </c>
      <c r="K1025" t="s">
        <v>108</v>
      </c>
      <c r="L1025" t="s">
        <v>109</v>
      </c>
      <c r="M1025" t="s">
        <v>110</v>
      </c>
      <c r="N1025" t="s">
        <v>111</v>
      </c>
      <c r="O1025" t="s">
        <v>112</v>
      </c>
      <c r="P1025" t="s">
        <v>113</v>
      </c>
      <c r="Q1025" t="s">
        <v>114</v>
      </c>
      <c r="R1025" t="s">
        <v>253</v>
      </c>
      <c r="S1025" t="s">
        <v>116</v>
      </c>
      <c r="T1025" t="s">
        <v>116</v>
      </c>
      <c r="U1025" t="s">
        <v>205</v>
      </c>
      <c r="V1025" t="s">
        <v>141</v>
      </c>
      <c r="W1025">
        <v>7</v>
      </c>
      <c r="X1025">
        <v>5</v>
      </c>
      <c r="Y1025">
        <v>2005</v>
      </c>
      <c r="Z1025">
        <v>2006</v>
      </c>
      <c r="AA1025" t="s">
        <v>119</v>
      </c>
      <c r="AB1025" t="s">
        <v>120</v>
      </c>
      <c r="AC1025" t="s">
        <v>121</v>
      </c>
      <c r="AD1025" t="s">
        <v>121</v>
      </c>
      <c r="AE1025" t="s">
        <v>122</v>
      </c>
      <c r="AF1025">
        <v>14</v>
      </c>
      <c r="AG1025" t="s">
        <v>123</v>
      </c>
      <c r="AH1025">
        <f>IF(fun[[#This Row],[ExterQual]]="Ex",5,IF(fun[[#This Row],[ExterQual]]="Gd",4,IF(fun[[#This Row],[ExterQual]]="TA",3,IF(fun[[#This Row],[ExterQual]]="Fa",2,1))))</f>
        <v>4</v>
      </c>
      <c r="AI1025" t="s">
        <v>124</v>
      </c>
      <c r="AJ1025">
        <f>IF(fun[[#This Row],[ExterCond]]="Ex",5,IF(fun[[#This Row],[ExterCond]]="Gd",4,IF(fun[[#This Row],[ExterCond]]="TA",3,IF(fun[[#This Row],[ExterCond]]="Fa",2,1))))</f>
        <v>3</v>
      </c>
      <c r="AK1025" t="s">
        <v>125</v>
      </c>
      <c r="AL1025" t="s">
        <v>123</v>
      </c>
      <c r="AM1025">
        <f>IF(fun[[#This Row],[BsmtQual]]="Ex",5,IF(fun[[#This Row],[BsmtQual]]="Gd",4,IF(fun[[#This Row],[BsmtQual]]="TA",3,IF(fun[[#This Row],[BsmtQual]]="Fa",2,IF(fun[[#This Row],[BsmtQual]]="Po",1,0)))))</f>
        <v>4</v>
      </c>
      <c r="AN1025" t="s">
        <v>123</v>
      </c>
      <c r="AO1025">
        <f>IF(fun[[#This Row],[BsmtCond]]="Ex",5,IF(fun[[#This Row],[BsmtCond]]="Gd",4,IF(fun[[#This Row],[BsmtCond]]="TA",3,IF(fun[[#This Row],[BsmtCond]]="Fa",2,IF(fun[[#This Row],[BsmtCond]]="Po",1,0)))))</f>
        <v>4</v>
      </c>
      <c r="AP1025" t="s">
        <v>126</v>
      </c>
      <c r="AQ1025">
        <f>IF(fun[[#This Row],[BsmtExposure]]="Gd",3,IF(fun[[#This Row],[BsmtExposure]]="Av",2,IF(fun[[#This Row],[BsmtExposure]]="Mn",1,0)))</f>
        <v>0</v>
      </c>
      <c r="AR1025" t="s">
        <v>127</v>
      </c>
      <c r="AS1025">
        <v>16</v>
      </c>
      <c r="AT1025" t="s">
        <v>128</v>
      </c>
      <c r="AU1025">
        <v>0</v>
      </c>
      <c r="AV1025">
        <v>1330</v>
      </c>
      <c r="AW1025">
        <v>1346</v>
      </c>
      <c r="AX1025" t="s">
        <v>129</v>
      </c>
      <c r="AY1025" t="s">
        <v>130</v>
      </c>
      <c r="AZ1025">
        <f>IF(fun[[#This Row],[HeatingQC]]="Ex",5,IF(fun[[#This Row],[HeatingQC]]="Gd",4,IF(fun[[#This Row],[HeatingQC]]="TA",3,IF(fun[[#This Row],[HeatingQC]]="Fa",2,IF(fun[[#This Row],[HeatingQC]]="Po",1,0)))))</f>
        <v>5</v>
      </c>
      <c r="BA1025" t="s">
        <v>131</v>
      </c>
      <c r="BB1025" t="s">
        <v>132</v>
      </c>
      <c r="BC1025">
        <v>1504</v>
      </c>
      <c r="BD1025">
        <v>0</v>
      </c>
      <c r="BE1025">
        <v>0</v>
      </c>
      <c r="BF1025">
        <v>1504</v>
      </c>
      <c r="BG1025">
        <f>LOG(fun[[#This Row],[GrLivArea]])</f>
        <v>3.1772478362556233</v>
      </c>
      <c r="BH1025">
        <v>0</v>
      </c>
      <c r="BI1025">
        <v>0</v>
      </c>
      <c r="BJ1025">
        <f>fun[[#This Row],[BsmtFullBath]]+(0.5*fun[[#This Row],[BsmtHalfBath]])</f>
        <v>0</v>
      </c>
      <c r="BK1025">
        <v>2</v>
      </c>
      <c r="BL1025">
        <v>0</v>
      </c>
      <c r="BM1025">
        <f>fun[[#This Row],[HalfBath]]+fun[[#This Row],[TOTBaseBath]]+fun[[#This Row],[FullBath]]</f>
        <v>2</v>
      </c>
      <c r="BN1025">
        <v>2</v>
      </c>
      <c r="BO1025">
        <v>1</v>
      </c>
      <c r="BP1025" t="s">
        <v>123</v>
      </c>
      <c r="BQ1025">
        <f>IF(fun[[#This Row],[KitchenQual]]="Ex",5,IF(fun[[#This Row],[KitchenQual]]="Gd",4,IF(fun[[#This Row],[KitchenQual]]="TA",3,IF(fun[[#This Row],[KitchenQual]]="Fa",2,0))))</f>
        <v>4</v>
      </c>
      <c r="BR1025">
        <v>7</v>
      </c>
      <c r="BS1025" t="s">
        <v>133</v>
      </c>
      <c r="BT1025">
        <v>1</v>
      </c>
      <c r="BU1025" t="s">
        <v>123</v>
      </c>
      <c r="BV1025">
        <f>IF(fun[[#This Row],[FireplaceQu]]="Ex",5,IF(fun[[#This Row],[FireplaceQu]]="Gd",4,IF(fun[[#This Row],[FireplaceQu]]="TA",3,IF(fun[[#This Row],[FireplaceQu]]="Fa",2,0))))</f>
        <v>4</v>
      </c>
      <c r="BW1025" t="s">
        <v>134</v>
      </c>
      <c r="BX1025">
        <v>2005</v>
      </c>
      <c r="BY1025" t="s">
        <v>183</v>
      </c>
      <c r="BZ1025">
        <v>2</v>
      </c>
      <c r="CA1025">
        <v>437</v>
      </c>
      <c r="CB1025" t="s">
        <v>124</v>
      </c>
      <c r="CC1025">
        <f>IF(fun[[#This Row],[GarageQual]]="Ex",5,IF(fun[[#This Row],[GarageQual]]="Gd",4,IF(fun[[#This Row],[GarageQual]]="TA",3,IF(fun[[#This Row],[GarageQual]]="Fa",2,IF(fun[[#This Row],[GarageQual]]="Po",1,0)))))</f>
        <v>3</v>
      </c>
      <c r="CD1025" t="s">
        <v>124</v>
      </c>
      <c r="CE1025">
        <f>IF(fun[[#This Row],[GarageCond]]="Ex",5,IF(fun[[#This Row],[GarageCond]]="Gd",4,IF(fun[[#This Row],[GarageCond]]="TA",3,IF(fun[[#This Row],[GarageCond]]="Fa",2,IF(fun[[#This Row],[GarageCond]]="Po",1,0)))))</f>
        <v>3</v>
      </c>
      <c r="CF1025" t="s">
        <v>131</v>
      </c>
      <c r="CG1025">
        <v>156</v>
      </c>
      <c r="CH1025">
        <v>20</v>
      </c>
      <c r="CI1025">
        <v>0</v>
      </c>
      <c r="CJ1025">
        <v>0</v>
      </c>
      <c r="CK1025">
        <v>0</v>
      </c>
      <c r="CL1025">
        <f>(0.5*fun[[#This Row],[WoodDeckSF]])+fun[[#This Row],[OpenPorchSF]]+(2*fun[[#This Row],[EnclosedPorch]])+(1.5*fun[[#This Row],[3SsnPorch]])+fun[[#This Row],[ScreenPorch]]</f>
        <v>98</v>
      </c>
      <c r="CM1025">
        <v>0</v>
      </c>
      <c r="CN1025" t="s">
        <v>109</v>
      </c>
      <c r="CO1025">
        <f>IF(fun[[#This Row],[PoolQC]]="Ex",5,IF(fun[[#This Row],[PoolQC]]="Gd",4,IF(fun[[#This Row],[PoolQC]]="TA",3,IF(fun[[#This Row],[PoolQC]]="Fa",2,IF(fun[[#This Row],[PoolQC]]="Po",1,0)))))</f>
        <v>0</v>
      </c>
      <c r="CP1025" t="s">
        <v>109</v>
      </c>
      <c r="CQ1025" t="s">
        <v>109</v>
      </c>
      <c r="CR1025">
        <v>0</v>
      </c>
      <c r="CS1025">
        <v>5</v>
      </c>
      <c r="CT1025">
        <v>2008</v>
      </c>
      <c r="CU1025" t="s">
        <v>136</v>
      </c>
      <c r="CV1025" t="s">
        <v>137</v>
      </c>
      <c r="CW1025">
        <f>COUNTIF(fun[[#This Row],[Id]:[SaleCondition]],0)</f>
        <v>17</v>
      </c>
      <c r="CX1025">
        <f>COUNTIF(fun[[#This Row],[Id]:[SaleCondition]],"NA")</f>
        <v>4</v>
      </c>
      <c r="CY1025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025">
        <f>fun[NUM_ExCond]+fun[NUM_BsmtCond]+fun[NUM_GarCond]</f>
        <v>10</v>
      </c>
      <c r="DA10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0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71.833333333333343</v>
      </c>
      <c r="DC1025">
        <v>191000</v>
      </c>
    </row>
    <row r="1026" spans="1:107" x14ac:dyDescent="0.25">
      <c r="A1026">
        <v>1025</v>
      </c>
      <c r="B1026">
        <v>20</v>
      </c>
      <c r="C1026" t="s">
        <v>107</v>
      </c>
      <c r="D1026">
        <f>IF(fun[[#This Row],[MSZoning]]="RL",1,0)</f>
        <v>1</v>
      </c>
      <c r="E1026">
        <f>IF(fun[[#This Row],[rl]]="RM",1,0)</f>
        <v>0</v>
      </c>
      <c r="F1026">
        <f>IF(fun[[#This Row],[rm]]="RH",1,0)</f>
        <v>0</v>
      </c>
      <c r="G1026">
        <f>IF(fun[[#This Row],[rh]]="C (all)",1,0)</f>
        <v>0</v>
      </c>
      <c r="H1026" t="s">
        <v>109</v>
      </c>
      <c r="I1026">
        <f>IF(fun[[#This Row],[LotFrontage]]="NA",0,fun[[#This Row],[LotFrontage]])</f>
        <v>0</v>
      </c>
      <c r="J1026">
        <v>15498</v>
      </c>
      <c r="K1026" t="s">
        <v>108</v>
      </c>
      <c r="L1026" t="s">
        <v>109</v>
      </c>
      <c r="M1026" t="s">
        <v>146</v>
      </c>
      <c r="N1026" t="s">
        <v>111</v>
      </c>
      <c r="O1026" t="s">
        <v>112</v>
      </c>
      <c r="P1026" t="s">
        <v>148</v>
      </c>
      <c r="Q1026" t="s">
        <v>114</v>
      </c>
      <c r="R1026" t="s">
        <v>215</v>
      </c>
      <c r="S1026" t="s">
        <v>116</v>
      </c>
      <c r="T1026" t="s">
        <v>116</v>
      </c>
      <c r="U1026" t="s">
        <v>117</v>
      </c>
      <c r="V1026" t="s">
        <v>141</v>
      </c>
      <c r="W1026">
        <v>8</v>
      </c>
      <c r="X1026">
        <v>6</v>
      </c>
      <c r="Y1026">
        <v>1976</v>
      </c>
      <c r="Z1026">
        <v>1976</v>
      </c>
      <c r="AA1026" t="s">
        <v>178</v>
      </c>
      <c r="AB1026" t="s">
        <v>249</v>
      </c>
      <c r="AC1026" t="s">
        <v>163</v>
      </c>
      <c r="AD1026" t="s">
        <v>166</v>
      </c>
      <c r="AE1026" t="s">
        <v>143</v>
      </c>
      <c r="AF1026">
        <v>0</v>
      </c>
      <c r="AG1026" t="s">
        <v>123</v>
      </c>
      <c r="AH1026">
        <f>IF(fun[[#This Row],[ExterQual]]="Ex",5,IF(fun[[#This Row],[ExterQual]]="Gd",4,IF(fun[[#This Row],[ExterQual]]="TA",3,IF(fun[[#This Row],[ExterQual]]="Fa",2,1))))</f>
        <v>4</v>
      </c>
      <c r="AI1026" t="s">
        <v>124</v>
      </c>
      <c r="AJ1026">
        <f>IF(fun[[#This Row],[ExterCond]]="Ex",5,IF(fun[[#This Row],[ExterCond]]="Gd",4,IF(fun[[#This Row],[ExterCond]]="TA",3,IF(fun[[#This Row],[ExterCond]]="Fa",2,1))))</f>
        <v>3</v>
      </c>
      <c r="AK1026" t="s">
        <v>144</v>
      </c>
      <c r="AL1026" t="s">
        <v>123</v>
      </c>
      <c r="AM1026">
        <f>IF(fun[[#This Row],[BsmtQual]]="Ex",5,IF(fun[[#This Row],[BsmtQual]]="Gd",4,IF(fun[[#This Row],[BsmtQual]]="TA",3,IF(fun[[#This Row],[BsmtQual]]="Fa",2,IF(fun[[#This Row],[BsmtQual]]="Po",1,0)))))</f>
        <v>4</v>
      </c>
      <c r="AN1026" t="s">
        <v>124</v>
      </c>
      <c r="AO1026">
        <f>IF(fun[[#This Row],[BsmtCond]]="Ex",5,IF(fun[[#This Row],[BsmtCond]]="Gd",4,IF(fun[[#This Row],[BsmtCond]]="TA",3,IF(fun[[#This Row],[BsmtCond]]="Fa",2,IF(fun[[#This Row],[BsmtCond]]="Po",1,0)))))</f>
        <v>3</v>
      </c>
      <c r="AP1026" t="s">
        <v>156</v>
      </c>
      <c r="AQ1026">
        <f>IF(fun[[#This Row],[BsmtExposure]]="Gd",3,IF(fun[[#This Row],[BsmtExposure]]="Av",2,IF(fun[[#This Row],[BsmtExposure]]="Mn",1,0)))</f>
        <v>2</v>
      </c>
      <c r="AR1026" t="s">
        <v>145</v>
      </c>
      <c r="AS1026">
        <v>1165</v>
      </c>
      <c r="AT1026" t="s">
        <v>198</v>
      </c>
      <c r="AU1026">
        <v>400</v>
      </c>
      <c r="AV1026">
        <v>0</v>
      </c>
      <c r="AW1026">
        <v>1565</v>
      </c>
      <c r="AX1026" t="s">
        <v>129</v>
      </c>
      <c r="AY1026" t="s">
        <v>124</v>
      </c>
      <c r="AZ1026">
        <f>IF(fun[[#This Row],[HeatingQC]]="Ex",5,IF(fun[[#This Row],[HeatingQC]]="Gd",4,IF(fun[[#This Row],[HeatingQC]]="TA",3,IF(fun[[#This Row],[HeatingQC]]="Fa",2,IF(fun[[#This Row],[HeatingQC]]="Po",1,0)))))</f>
        <v>3</v>
      </c>
      <c r="BA1026" t="s">
        <v>131</v>
      </c>
      <c r="BB1026" t="s">
        <v>132</v>
      </c>
      <c r="BC1026">
        <v>2898</v>
      </c>
      <c r="BD1026">
        <v>0</v>
      </c>
      <c r="BE1026">
        <v>0</v>
      </c>
      <c r="BF1026">
        <v>2898</v>
      </c>
      <c r="BG1026">
        <f>LOG(fun[[#This Row],[GrLivArea]])</f>
        <v>3.462098381135156</v>
      </c>
      <c r="BH1026">
        <v>1</v>
      </c>
      <c r="BI1026">
        <v>0</v>
      </c>
      <c r="BJ1026">
        <f>fun[[#This Row],[BsmtFullBath]]+(0.5*fun[[#This Row],[BsmtHalfBath]])</f>
        <v>1</v>
      </c>
      <c r="BK1026">
        <v>2</v>
      </c>
      <c r="BL1026">
        <v>0</v>
      </c>
      <c r="BM1026">
        <f>fun[[#This Row],[HalfBath]]+fun[[#This Row],[TOTBaseBath]]+fun[[#This Row],[FullBath]]</f>
        <v>3</v>
      </c>
      <c r="BN1026">
        <v>2</v>
      </c>
      <c r="BO1026">
        <v>1</v>
      </c>
      <c r="BP1026" t="s">
        <v>123</v>
      </c>
      <c r="BQ1026">
        <f>IF(fun[[#This Row],[KitchenQual]]="Ex",5,IF(fun[[#This Row],[KitchenQual]]="Gd",4,IF(fun[[#This Row],[KitchenQual]]="TA",3,IF(fun[[#This Row],[KitchenQual]]="Fa",2,0))))</f>
        <v>4</v>
      </c>
      <c r="BR1026">
        <v>10</v>
      </c>
      <c r="BS1026" t="s">
        <v>133</v>
      </c>
      <c r="BT1026">
        <v>1</v>
      </c>
      <c r="BU1026" t="s">
        <v>123</v>
      </c>
      <c r="BV1026">
        <f>IF(fun[[#This Row],[FireplaceQu]]="Ex",5,IF(fun[[#This Row],[FireplaceQu]]="Gd",4,IF(fun[[#This Row],[FireplaceQu]]="TA",3,IF(fun[[#This Row],[FireplaceQu]]="Fa",2,0))))</f>
        <v>4</v>
      </c>
      <c r="BW1026" t="s">
        <v>134</v>
      </c>
      <c r="BX1026">
        <v>1976</v>
      </c>
      <c r="BY1026" t="s">
        <v>183</v>
      </c>
      <c r="BZ1026">
        <v>2</v>
      </c>
      <c r="CA1026">
        <v>665</v>
      </c>
      <c r="CB1026" t="s">
        <v>124</v>
      </c>
      <c r="CC1026">
        <f>IF(fun[[#This Row],[GarageQual]]="Ex",5,IF(fun[[#This Row],[GarageQual]]="Gd",4,IF(fun[[#This Row],[GarageQual]]="TA",3,IF(fun[[#This Row],[GarageQual]]="Fa",2,IF(fun[[#This Row],[GarageQual]]="Po",1,0)))))</f>
        <v>3</v>
      </c>
      <c r="CD1026" t="s">
        <v>124</v>
      </c>
      <c r="CE1026">
        <f>IF(fun[[#This Row],[GarageCond]]="Ex",5,IF(fun[[#This Row],[GarageCond]]="Gd",4,IF(fun[[#This Row],[GarageCond]]="TA",3,IF(fun[[#This Row],[GarageCond]]="Fa",2,IF(fun[[#This Row],[GarageCond]]="Po",1,0)))))</f>
        <v>3</v>
      </c>
      <c r="CF1026" t="s">
        <v>131</v>
      </c>
      <c r="CG1026">
        <v>0</v>
      </c>
      <c r="CH1026">
        <v>72</v>
      </c>
      <c r="CI1026">
        <v>174</v>
      </c>
      <c r="CJ1026">
        <v>0</v>
      </c>
      <c r="CK1026">
        <v>0</v>
      </c>
      <c r="CL1026">
        <f>(0.5*fun[[#This Row],[WoodDeckSF]])+fun[[#This Row],[OpenPorchSF]]+(2*fun[[#This Row],[EnclosedPorch]])+(1.5*fun[[#This Row],[3SsnPorch]])+fun[[#This Row],[ScreenPorch]]</f>
        <v>420</v>
      </c>
      <c r="CM1026">
        <v>0</v>
      </c>
      <c r="CN1026" t="s">
        <v>109</v>
      </c>
      <c r="CO1026">
        <f>IF(fun[[#This Row],[PoolQC]]="Ex",5,IF(fun[[#This Row],[PoolQC]]="Gd",4,IF(fun[[#This Row],[PoolQC]]="TA",3,IF(fun[[#This Row],[PoolQC]]="Fa",2,IF(fun[[#This Row],[PoolQC]]="Po",1,0)))))</f>
        <v>0</v>
      </c>
      <c r="CP1026" t="s">
        <v>109</v>
      </c>
      <c r="CQ1026" t="s">
        <v>109</v>
      </c>
      <c r="CR1026">
        <v>0</v>
      </c>
      <c r="CS1026">
        <v>5</v>
      </c>
      <c r="CT1026">
        <v>2008</v>
      </c>
      <c r="CU1026" t="s">
        <v>199</v>
      </c>
      <c r="CV1026" t="s">
        <v>154</v>
      </c>
      <c r="CW1026">
        <f>COUNTIF(fun[[#This Row],[Id]:[SaleCondition]],0)</f>
        <v>16</v>
      </c>
      <c r="CX1026">
        <f>COUNTIF(fun[[#This Row],[Id]:[SaleCondition]],"NA")</f>
        <v>5</v>
      </c>
      <c r="CY102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026">
        <f>fun[NUM_ExCond]+fun[NUM_BsmtCond]+fun[NUM_GarCond]</f>
        <v>9</v>
      </c>
      <c r="DA10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10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81.5</v>
      </c>
      <c r="DC1026">
        <v>287000</v>
      </c>
    </row>
    <row r="1027" spans="1:107" x14ac:dyDescent="0.25">
      <c r="A1027">
        <v>1026</v>
      </c>
      <c r="B1027">
        <v>20</v>
      </c>
      <c r="C1027" t="s">
        <v>107</v>
      </c>
      <c r="D1027">
        <f>IF(fun[[#This Row],[MSZoning]]="RL",1,0)</f>
        <v>1</v>
      </c>
      <c r="E1027">
        <f>IF(fun[[#This Row],[rl]]="RM",1,0)</f>
        <v>0</v>
      </c>
      <c r="F1027">
        <f>IF(fun[[#This Row],[rm]]="RH",1,0)</f>
        <v>0</v>
      </c>
      <c r="G1027">
        <f>IF(fun[[#This Row],[rh]]="C (all)",1,0)</f>
        <v>0</v>
      </c>
      <c r="H1027">
        <v>70</v>
      </c>
      <c r="I1027">
        <f>IF(fun[[#This Row],[LotFrontage]]="NA",0,fun[[#This Row],[LotFrontage]])</f>
        <v>70</v>
      </c>
      <c r="J1027">
        <v>7700</v>
      </c>
      <c r="K1027" t="s">
        <v>108</v>
      </c>
      <c r="L1027" t="s">
        <v>109</v>
      </c>
      <c r="M1027" t="s">
        <v>110</v>
      </c>
      <c r="N1027" t="s">
        <v>111</v>
      </c>
      <c r="O1027" t="s">
        <v>112</v>
      </c>
      <c r="P1027" t="s">
        <v>148</v>
      </c>
      <c r="Q1027" t="s">
        <v>114</v>
      </c>
      <c r="R1027" t="s">
        <v>115</v>
      </c>
      <c r="S1027" t="s">
        <v>116</v>
      </c>
      <c r="T1027" t="s">
        <v>116</v>
      </c>
      <c r="U1027" t="s">
        <v>117</v>
      </c>
      <c r="V1027" t="s">
        <v>141</v>
      </c>
      <c r="W1027">
        <v>5</v>
      </c>
      <c r="X1027">
        <v>5</v>
      </c>
      <c r="Y1027">
        <v>1972</v>
      </c>
      <c r="Z1027">
        <v>1972</v>
      </c>
      <c r="AA1027" t="s">
        <v>119</v>
      </c>
      <c r="AB1027" t="s">
        <v>120</v>
      </c>
      <c r="AC1027" t="s">
        <v>121</v>
      </c>
      <c r="AD1027" t="s">
        <v>121</v>
      </c>
      <c r="AE1027" t="s">
        <v>143</v>
      </c>
      <c r="AF1027">
        <v>0</v>
      </c>
      <c r="AG1027" t="s">
        <v>124</v>
      </c>
      <c r="AH1027">
        <f>IF(fun[[#This Row],[ExterQual]]="Ex",5,IF(fun[[#This Row],[ExterQual]]="Gd",4,IF(fun[[#This Row],[ExterQual]]="TA",3,IF(fun[[#This Row],[ExterQual]]="Fa",2,1))))</f>
        <v>3</v>
      </c>
      <c r="AI1027" t="s">
        <v>124</v>
      </c>
      <c r="AJ1027">
        <f>IF(fun[[#This Row],[ExterCond]]="Ex",5,IF(fun[[#This Row],[ExterCond]]="Gd",4,IF(fun[[#This Row],[ExterCond]]="TA",3,IF(fun[[#This Row],[ExterCond]]="Fa",2,1))))</f>
        <v>3</v>
      </c>
      <c r="AK1027" t="s">
        <v>144</v>
      </c>
      <c r="AL1027" t="s">
        <v>124</v>
      </c>
      <c r="AM1027">
        <f>IF(fun[[#This Row],[BsmtQual]]="Ex",5,IF(fun[[#This Row],[BsmtQual]]="Gd",4,IF(fun[[#This Row],[BsmtQual]]="TA",3,IF(fun[[#This Row],[BsmtQual]]="Fa",2,IF(fun[[#This Row],[BsmtQual]]="Po",1,0)))))</f>
        <v>3</v>
      </c>
      <c r="AN1027" t="s">
        <v>124</v>
      </c>
      <c r="AO1027">
        <f>IF(fun[[#This Row],[BsmtCond]]="Ex",5,IF(fun[[#This Row],[BsmtCond]]="Gd",4,IF(fun[[#This Row],[BsmtCond]]="TA",3,IF(fun[[#This Row],[BsmtCond]]="Fa",2,IF(fun[[#This Row],[BsmtCond]]="Po",1,0)))))</f>
        <v>3</v>
      </c>
      <c r="AP1027" t="s">
        <v>126</v>
      </c>
      <c r="AQ1027">
        <f>IF(fun[[#This Row],[BsmtExposure]]="Gd",3,IF(fun[[#This Row],[BsmtExposure]]="Av",2,IF(fun[[#This Row],[BsmtExposure]]="Mn",1,0)))</f>
        <v>0</v>
      </c>
      <c r="AR1027" t="s">
        <v>198</v>
      </c>
      <c r="AS1027">
        <v>138</v>
      </c>
      <c r="AT1027" t="s">
        <v>179</v>
      </c>
      <c r="AU1027">
        <v>468</v>
      </c>
      <c r="AV1027">
        <v>276</v>
      </c>
      <c r="AW1027">
        <v>882</v>
      </c>
      <c r="AX1027" t="s">
        <v>129</v>
      </c>
      <c r="AY1027" t="s">
        <v>124</v>
      </c>
      <c r="AZ1027">
        <f>IF(fun[[#This Row],[HeatingQC]]="Ex",5,IF(fun[[#This Row],[HeatingQC]]="Gd",4,IF(fun[[#This Row],[HeatingQC]]="TA",3,IF(fun[[#This Row],[HeatingQC]]="Fa",2,IF(fun[[#This Row],[HeatingQC]]="Po",1,0)))))</f>
        <v>3</v>
      </c>
      <c r="BA1027" t="s">
        <v>131</v>
      </c>
      <c r="BB1027" t="s">
        <v>132</v>
      </c>
      <c r="BC1027">
        <v>882</v>
      </c>
      <c r="BD1027">
        <v>0</v>
      </c>
      <c r="BE1027">
        <v>0</v>
      </c>
      <c r="BF1027">
        <v>882</v>
      </c>
      <c r="BG1027">
        <f>LOG(fun[[#This Row],[GrLivArea]])</f>
        <v>2.9454685851318199</v>
      </c>
      <c r="BH1027">
        <v>1</v>
      </c>
      <c r="BI1027">
        <v>0</v>
      </c>
      <c r="BJ1027">
        <f>fun[[#This Row],[BsmtFullBath]]+(0.5*fun[[#This Row],[BsmtHalfBath]])</f>
        <v>1</v>
      </c>
      <c r="BK1027">
        <v>1</v>
      </c>
      <c r="BL1027">
        <v>0</v>
      </c>
      <c r="BM1027">
        <f>fun[[#This Row],[HalfBath]]+fun[[#This Row],[TOTBaseBath]]+fun[[#This Row],[FullBath]]</f>
        <v>2</v>
      </c>
      <c r="BN1027">
        <v>3</v>
      </c>
      <c r="BO1027">
        <v>1</v>
      </c>
      <c r="BP1027" t="s">
        <v>124</v>
      </c>
      <c r="BQ1027">
        <f>IF(fun[[#This Row],[KitchenQual]]="Ex",5,IF(fun[[#This Row],[KitchenQual]]="Gd",4,IF(fun[[#This Row],[KitchenQual]]="TA",3,IF(fun[[#This Row],[KitchenQual]]="Fa",2,0))))</f>
        <v>3</v>
      </c>
      <c r="BR1027">
        <v>5</v>
      </c>
      <c r="BS1027" t="s">
        <v>133</v>
      </c>
      <c r="BT1027">
        <v>0</v>
      </c>
      <c r="BU1027" t="s">
        <v>109</v>
      </c>
      <c r="BV1027">
        <f>IF(fun[[#This Row],[FireplaceQu]]="Ex",5,IF(fun[[#This Row],[FireplaceQu]]="Gd",4,IF(fun[[#This Row],[FireplaceQu]]="TA",3,IF(fun[[#This Row],[FireplaceQu]]="Fa",2,0))))</f>
        <v>0</v>
      </c>
      <c r="BW1027" t="s">
        <v>153</v>
      </c>
      <c r="BX1027">
        <v>1980</v>
      </c>
      <c r="BY1027" t="s">
        <v>128</v>
      </c>
      <c r="BZ1027">
        <v>2</v>
      </c>
      <c r="CA1027">
        <v>461</v>
      </c>
      <c r="CB1027" t="s">
        <v>124</v>
      </c>
      <c r="CC1027">
        <f>IF(fun[[#This Row],[GarageQual]]="Ex",5,IF(fun[[#This Row],[GarageQual]]="Gd",4,IF(fun[[#This Row],[GarageQual]]="TA",3,IF(fun[[#This Row],[GarageQual]]="Fa",2,IF(fun[[#This Row],[GarageQual]]="Po",1,0)))))</f>
        <v>3</v>
      </c>
      <c r="CD1027" t="s">
        <v>124</v>
      </c>
      <c r="CE1027">
        <f>IF(fun[[#This Row],[GarageCond]]="Ex",5,IF(fun[[#This Row],[GarageCond]]="Gd",4,IF(fun[[#This Row],[GarageCond]]="TA",3,IF(fun[[#This Row],[GarageCond]]="Fa",2,IF(fun[[#This Row],[GarageCond]]="Po",1,0)))))</f>
        <v>3</v>
      </c>
      <c r="CF1027" t="s">
        <v>131</v>
      </c>
      <c r="CG1027">
        <v>96</v>
      </c>
      <c r="CH1027">
        <v>0</v>
      </c>
      <c r="CI1027">
        <v>0</v>
      </c>
      <c r="CJ1027">
        <v>0</v>
      </c>
      <c r="CK1027">
        <v>0</v>
      </c>
      <c r="CL1027">
        <f>(0.5*fun[[#This Row],[WoodDeckSF]])+fun[[#This Row],[OpenPorchSF]]+(2*fun[[#This Row],[EnclosedPorch]])+(1.5*fun[[#This Row],[3SsnPorch]])+fun[[#This Row],[ScreenPorch]]</f>
        <v>48</v>
      </c>
      <c r="CM1027">
        <v>0</v>
      </c>
      <c r="CN1027" t="s">
        <v>109</v>
      </c>
      <c r="CO1027">
        <f>IF(fun[[#This Row],[PoolQC]]="Ex",5,IF(fun[[#This Row],[PoolQC]]="Gd",4,IF(fun[[#This Row],[PoolQC]]="TA",3,IF(fun[[#This Row],[PoolQC]]="Fa",2,IF(fun[[#This Row],[PoolQC]]="Po",1,0)))))</f>
        <v>0</v>
      </c>
      <c r="CP1027" t="s">
        <v>160</v>
      </c>
      <c r="CQ1027" t="s">
        <v>109</v>
      </c>
      <c r="CR1027">
        <v>0</v>
      </c>
      <c r="CS1027">
        <v>3</v>
      </c>
      <c r="CT1027">
        <v>2007</v>
      </c>
      <c r="CU1027" t="s">
        <v>136</v>
      </c>
      <c r="CV1027" t="s">
        <v>137</v>
      </c>
      <c r="CW1027">
        <f>COUNTIF(fun[[#This Row],[Id]:[SaleCondition]],0)</f>
        <v>18</v>
      </c>
      <c r="CX1027">
        <f>COUNTIF(fun[[#This Row],[Id]:[SaleCondition]],"NA")</f>
        <v>4</v>
      </c>
      <c r="CY102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027">
        <f>fun[NUM_ExCond]+fun[NUM_BsmtCond]+fun[NUM_GarCond]</f>
        <v>9</v>
      </c>
      <c r="DA10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10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1027">
        <v>112500</v>
      </c>
    </row>
    <row r="1028" spans="1:107" x14ac:dyDescent="0.25">
      <c r="A1028">
        <v>1027</v>
      </c>
      <c r="B1028">
        <v>20</v>
      </c>
      <c r="C1028" t="s">
        <v>107</v>
      </c>
      <c r="D1028">
        <f>IF(fun[[#This Row],[MSZoning]]="RL",1,0)</f>
        <v>1</v>
      </c>
      <c r="E1028">
        <f>IF(fun[[#This Row],[rl]]="RM",1,0)</f>
        <v>0</v>
      </c>
      <c r="F1028">
        <f>IF(fun[[#This Row],[rm]]="RH",1,0)</f>
        <v>0</v>
      </c>
      <c r="G1028">
        <f>IF(fun[[#This Row],[rh]]="C (all)",1,0)</f>
        <v>0</v>
      </c>
      <c r="H1028">
        <v>73</v>
      </c>
      <c r="I1028">
        <f>IF(fun[[#This Row],[LotFrontage]]="NA",0,fun[[#This Row],[LotFrontage]])</f>
        <v>73</v>
      </c>
      <c r="J1028">
        <v>9300</v>
      </c>
      <c r="K1028" t="s">
        <v>108</v>
      </c>
      <c r="L1028" t="s">
        <v>109</v>
      </c>
      <c r="M1028" t="s">
        <v>110</v>
      </c>
      <c r="N1028" t="s">
        <v>111</v>
      </c>
      <c r="O1028" t="s">
        <v>112</v>
      </c>
      <c r="P1028" t="s">
        <v>113</v>
      </c>
      <c r="Q1028" t="s">
        <v>114</v>
      </c>
      <c r="R1028" t="s">
        <v>188</v>
      </c>
      <c r="S1028" t="s">
        <v>140</v>
      </c>
      <c r="T1028" t="s">
        <v>116</v>
      </c>
      <c r="U1028" t="s">
        <v>117</v>
      </c>
      <c r="V1028" t="s">
        <v>141</v>
      </c>
      <c r="W1028">
        <v>5</v>
      </c>
      <c r="X1028">
        <v>5</v>
      </c>
      <c r="Y1028">
        <v>1960</v>
      </c>
      <c r="Z1028">
        <v>1960</v>
      </c>
      <c r="AA1028" t="s">
        <v>119</v>
      </c>
      <c r="AB1028" t="s">
        <v>120</v>
      </c>
      <c r="AC1028" t="s">
        <v>142</v>
      </c>
      <c r="AD1028" t="s">
        <v>166</v>
      </c>
      <c r="AE1028" t="s">
        <v>122</v>
      </c>
      <c r="AF1028">
        <v>324</v>
      </c>
      <c r="AG1028" t="s">
        <v>124</v>
      </c>
      <c r="AH1028">
        <f>IF(fun[[#This Row],[ExterQual]]="Ex",5,IF(fun[[#This Row],[ExterQual]]="Gd",4,IF(fun[[#This Row],[ExterQual]]="TA",3,IF(fun[[#This Row],[ExterQual]]="Fa",2,1))))</f>
        <v>3</v>
      </c>
      <c r="AI1028" t="s">
        <v>124</v>
      </c>
      <c r="AJ1028">
        <f>IF(fun[[#This Row],[ExterCond]]="Ex",5,IF(fun[[#This Row],[ExterCond]]="Gd",4,IF(fun[[#This Row],[ExterCond]]="TA",3,IF(fun[[#This Row],[ExterCond]]="Fa",2,1))))</f>
        <v>3</v>
      </c>
      <c r="AK1028" t="s">
        <v>144</v>
      </c>
      <c r="AL1028" t="s">
        <v>124</v>
      </c>
      <c r="AM1028">
        <f>IF(fun[[#This Row],[BsmtQual]]="Ex",5,IF(fun[[#This Row],[BsmtQual]]="Gd",4,IF(fun[[#This Row],[BsmtQual]]="TA",3,IF(fun[[#This Row],[BsmtQual]]="Fa",2,IF(fun[[#This Row],[BsmtQual]]="Po",1,0)))))</f>
        <v>3</v>
      </c>
      <c r="AN1028" t="s">
        <v>124</v>
      </c>
      <c r="AO1028">
        <f>IF(fun[[#This Row],[BsmtCond]]="Ex",5,IF(fun[[#This Row],[BsmtCond]]="Gd",4,IF(fun[[#This Row],[BsmtCond]]="TA",3,IF(fun[[#This Row],[BsmtCond]]="Fa",2,IF(fun[[#This Row],[BsmtCond]]="Po",1,0)))))</f>
        <v>3</v>
      </c>
      <c r="AP1028" t="s">
        <v>126</v>
      </c>
      <c r="AQ1028">
        <f>IF(fun[[#This Row],[BsmtExposure]]="Gd",3,IF(fun[[#This Row],[BsmtExposure]]="Av",2,IF(fun[[#This Row],[BsmtExposure]]="Mn",1,0)))</f>
        <v>0</v>
      </c>
      <c r="AR1028" t="s">
        <v>179</v>
      </c>
      <c r="AS1028">
        <v>697</v>
      </c>
      <c r="AT1028" t="s">
        <v>128</v>
      </c>
      <c r="AU1028">
        <v>0</v>
      </c>
      <c r="AV1028">
        <v>571</v>
      </c>
      <c r="AW1028">
        <v>1268</v>
      </c>
      <c r="AX1028" t="s">
        <v>129</v>
      </c>
      <c r="AY1028" t="s">
        <v>124</v>
      </c>
      <c r="AZ1028">
        <f>IF(fun[[#This Row],[HeatingQC]]="Ex",5,IF(fun[[#This Row],[HeatingQC]]="Gd",4,IF(fun[[#This Row],[HeatingQC]]="TA",3,IF(fun[[#This Row],[HeatingQC]]="Fa",2,IF(fun[[#This Row],[HeatingQC]]="Po",1,0)))))</f>
        <v>3</v>
      </c>
      <c r="BA1028" t="s">
        <v>131</v>
      </c>
      <c r="BB1028" t="s">
        <v>132</v>
      </c>
      <c r="BC1028">
        <v>1264</v>
      </c>
      <c r="BD1028">
        <v>0</v>
      </c>
      <c r="BE1028">
        <v>0</v>
      </c>
      <c r="BF1028">
        <v>1264</v>
      </c>
      <c r="BG1028">
        <f>LOG(fun[[#This Row],[GrLivArea]])</f>
        <v>3.1017470739463664</v>
      </c>
      <c r="BH1028">
        <v>1</v>
      </c>
      <c r="BI1028">
        <v>0</v>
      </c>
      <c r="BJ1028">
        <f>fun[[#This Row],[BsmtFullBath]]+(0.5*fun[[#This Row],[BsmtHalfBath]])</f>
        <v>1</v>
      </c>
      <c r="BK1028">
        <v>1</v>
      </c>
      <c r="BL1028">
        <v>0</v>
      </c>
      <c r="BM1028">
        <f>fun[[#This Row],[HalfBath]]+fun[[#This Row],[TOTBaseBath]]+fun[[#This Row],[FullBath]]</f>
        <v>2</v>
      </c>
      <c r="BN1028">
        <v>3</v>
      </c>
      <c r="BO1028">
        <v>1</v>
      </c>
      <c r="BP1028" t="s">
        <v>124</v>
      </c>
      <c r="BQ1028">
        <f>IF(fun[[#This Row],[KitchenQual]]="Ex",5,IF(fun[[#This Row],[KitchenQual]]="Gd",4,IF(fun[[#This Row],[KitchenQual]]="TA",3,IF(fun[[#This Row],[KitchenQual]]="Fa",2,0))))</f>
        <v>3</v>
      </c>
      <c r="BR1028">
        <v>6</v>
      </c>
      <c r="BS1028" t="s">
        <v>133</v>
      </c>
      <c r="BT1028">
        <v>2</v>
      </c>
      <c r="BU1028" t="s">
        <v>123</v>
      </c>
      <c r="BV1028">
        <f>IF(fun[[#This Row],[FireplaceQu]]="Ex",5,IF(fun[[#This Row],[FireplaceQu]]="Gd",4,IF(fun[[#This Row],[FireplaceQu]]="TA",3,IF(fun[[#This Row],[FireplaceQu]]="Fa",2,0))))</f>
        <v>4</v>
      </c>
      <c r="BW1028" t="s">
        <v>134</v>
      </c>
      <c r="BX1028">
        <v>1960</v>
      </c>
      <c r="BY1028" t="s">
        <v>128</v>
      </c>
      <c r="BZ1028">
        <v>2</v>
      </c>
      <c r="CA1028">
        <v>461</v>
      </c>
      <c r="CB1028" t="s">
        <v>124</v>
      </c>
      <c r="CC1028">
        <f>IF(fun[[#This Row],[GarageQual]]="Ex",5,IF(fun[[#This Row],[GarageQual]]="Gd",4,IF(fun[[#This Row],[GarageQual]]="TA",3,IF(fun[[#This Row],[GarageQual]]="Fa",2,IF(fun[[#This Row],[GarageQual]]="Po",1,0)))))</f>
        <v>3</v>
      </c>
      <c r="CD1028" t="s">
        <v>124</v>
      </c>
      <c r="CE1028">
        <f>IF(fun[[#This Row],[GarageCond]]="Ex",5,IF(fun[[#This Row],[GarageCond]]="Gd",4,IF(fun[[#This Row],[GarageCond]]="TA",3,IF(fun[[#This Row],[GarageCond]]="Fa",2,IF(fun[[#This Row],[GarageCond]]="Po",1,0)))))</f>
        <v>3</v>
      </c>
      <c r="CF1028" t="s">
        <v>131</v>
      </c>
      <c r="CG1028">
        <v>0</v>
      </c>
      <c r="CH1028">
        <v>0</v>
      </c>
      <c r="CI1028">
        <v>0</v>
      </c>
      <c r="CJ1028">
        <v>0</v>
      </c>
      <c r="CK1028">
        <v>143</v>
      </c>
      <c r="CL1028">
        <f>(0.5*fun[[#This Row],[WoodDeckSF]])+fun[[#This Row],[OpenPorchSF]]+(2*fun[[#This Row],[EnclosedPorch]])+(1.5*fun[[#This Row],[3SsnPorch]])+fun[[#This Row],[ScreenPorch]]</f>
        <v>143</v>
      </c>
      <c r="CM1028">
        <v>0</v>
      </c>
      <c r="CN1028" t="s">
        <v>109</v>
      </c>
      <c r="CO1028">
        <f>IF(fun[[#This Row],[PoolQC]]="Ex",5,IF(fun[[#This Row],[PoolQC]]="Gd",4,IF(fun[[#This Row],[PoolQC]]="TA",3,IF(fun[[#This Row],[PoolQC]]="Fa",2,IF(fun[[#This Row],[PoolQC]]="Po",1,0)))))</f>
        <v>0</v>
      </c>
      <c r="CP1028" t="s">
        <v>109</v>
      </c>
      <c r="CQ1028" t="s">
        <v>109</v>
      </c>
      <c r="CR1028">
        <v>0</v>
      </c>
      <c r="CS1028">
        <v>4</v>
      </c>
      <c r="CT1028">
        <v>2010</v>
      </c>
      <c r="CU1028" t="s">
        <v>136</v>
      </c>
      <c r="CV1028" t="s">
        <v>137</v>
      </c>
      <c r="CW1028">
        <f>COUNTIF(fun[[#This Row],[Id]:[SaleCondition]],0)</f>
        <v>16</v>
      </c>
      <c r="CX1028">
        <f>COUNTIF(fun[[#This Row],[Id]:[SaleCondition]],"NA")</f>
        <v>4</v>
      </c>
      <c r="CY1028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028">
        <f>fun[NUM_ExCond]+fun[NUM_BsmtCond]+fun[NUM_GarCond]</f>
        <v>9</v>
      </c>
      <c r="DA10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10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</v>
      </c>
      <c r="DC1028">
        <v>167500</v>
      </c>
    </row>
    <row r="1029" spans="1:107" x14ac:dyDescent="0.25">
      <c r="A1029">
        <v>1028</v>
      </c>
      <c r="B1029">
        <v>20</v>
      </c>
      <c r="C1029" t="s">
        <v>107</v>
      </c>
      <c r="D1029">
        <f>IF(fun[[#This Row],[MSZoning]]="RL",1,0)</f>
        <v>1</v>
      </c>
      <c r="E1029">
        <f>IF(fun[[#This Row],[rl]]="RM",1,0)</f>
        <v>0</v>
      </c>
      <c r="F1029">
        <f>IF(fun[[#This Row],[rm]]="RH",1,0)</f>
        <v>0</v>
      </c>
      <c r="G1029">
        <f>IF(fun[[#This Row],[rh]]="C (all)",1,0)</f>
        <v>0</v>
      </c>
      <c r="H1029">
        <v>71</v>
      </c>
      <c r="I1029">
        <f>IF(fun[[#This Row],[LotFrontage]]="NA",0,fun[[#This Row],[LotFrontage]])</f>
        <v>71</v>
      </c>
      <c r="J1029">
        <v>9520</v>
      </c>
      <c r="K1029" t="s">
        <v>108</v>
      </c>
      <c r="L1029" t="s">
        <v>109</v>
      </c>
      <c r="M1029" t="s">
        <v>146</v>
      </c>
      <c r="N1029" t="s">
        <v>225</v>
      </c>
      <c r="O1029" t="s">
        <v>112</v>
      </c>
      <c r="P1029" t="s">
        <v>113</v>
      </c>
      <c r="Q1029" t="s">
        <v>114</v>
      </c>
      <c r="R1029" t="s">
        <v>215</v>
      </c>
      <c r="S1029" t="s">
        <v>116</v>
      </c>
      <c r="T1029" t="s">
        <v>116</v>
      </c>
      <c r="U1029" t="s">
        <v>117</v>
      </c>
      <c r="V1029" t="s">
        <v>141</v>
      </c>
      <c r="W1029">
        <v>8</v>
      </c>
      <c r="X1029">
        <v>5</v>
      </c>
      <c r="Y1029">
        <v>2007</v>
      </c>
      <c r="Z1029">
        <v>2008</v>
      </c>
      <c r="AA1029" t="s">
        <v>119</v>
      </c>
      <c r="AB1029" t="s">
        <v>120</v>
      </c>
      <c r="AC1029" t="s">
        <v>121</v>
      </c>
      <c r="AD1029" t="s">
        <v>121</v>
      </c>
      <c r="AE1029" t="s">
        <v>163</v>
      </c>
      <c r="AF1029">
        <v>338</v>
      </c>
      <c r="AG1029" t="s">
        <v>123</v>
      </c>
      <c r="AH1029">
        <f>IF(fun[[#This Row],[ExterQual]]="Ex",5,IF(fun[[#This Row],[ExterQual]]="Gd",4,IF(fun[[#This Row],[ExterQual]]="TA",3,IF(fun[[#This Row],[ExterQual]]="Fa",2,1))))</f>
        <v>4</v>
      </c>
      <c r="AI1029" t="s">
        <v>124</v>
      </c>
      <c r="AJ1029">
        <f>IF(fun[[#This Row],[ExterCond]]="Ex",5,IF(fun[[#This Row],[ExterCond]]="Gd",4,IF(fun[[#This Row],[ExterCond]]="TA",3,IF(fun[[#This Row],[ExterCond]]="Fa",2,1))))</f>
        <v>3</v>
      </c>
      <c r="AK1029" t="s">
        <v>125</v>
      </c>
      <c r="AL1029" t="s">
        <v>123</v>
      </c>
      <c r="AM1029">
        <f>IF(fun[[#This Row],[BsmtQual]]="Ex",5,IF(fun[[#This Row],[BsmtQual]]="Gd",4,IF(fun[[#This Row],[BsmtQual]]="TA",3,IF(fun[[#This Row],[BsmtQual]]="Fa",2,IF(fun[[#This Row],[BsmtQual]]="Po",1,0)))))</f>
        <v>4</v>
      </c>
      <c r="AN1029" t="s">
        <v>124</v>
      </c>
      <c r="AO1029">
        <f>IF(fun[[#This Row],[BsmtCond]]="Ex",5,IF(fun[[#This Row],[BsmtCond]]="Gd",4,IF(fun[[#This Row],[BsmtCond]]="TA",3,IF(fun[[#This Row],[BsmtCond]]="Fa",2,IF(fun[[#This Row],[BsmtCond]]="Po",1,0)))))</f>
        <v>3</v>
      </c>
      <c r="AP1029" t="s">
        <v>123</v>
      </c>
      <c r="AQ1029">
        <f>IF(fun[[#This Row],[BsmtExposure]]="Gd",3,IF(fun[[#This Row],[BsmtExposure]]="Av",2,IF(fun[[#This Row],[BsmtExposure]]="Mn",1,0)))</f>
        <v>3</v>
      </c>
      <c r="AR1029" t="s">
        <v>127</v>
      </c>
      <c r="AS1029">
        <v>1513</v>
      </c>
      <c r="AT1029" t="s">
        <v>128</v>
      </c>
      <c r="AU1029">
        <v>0</v>
      </c>
      <c r="AV1029">
        <v>125</v>
      </c>
      <c r="AW1029">
        <v>1638</v>
      </c>
      <c r="AX1029" t="s">
        <v>129</v>
      </c>
      <c r="AY1029" t="s">
        <v>130</v>
      </c>
      <c r="AZ1029">
        <f>IF(fun[[#This Row],[HeatingQC]]="Ex",5,IF(fun[[#This Row],[HeatingQC]]="Gd",4,IF(fun[[#This Row],[HeatingQC]]="TA",3,IF(fun[[#This Row],[HeatingQC]]="Fa",2,IF(fun[[#This Row],[HeatingQC]]="Po",1,0)))))</f>
        <v>5</v>
      </c>
      <c r="BA1029" t="s">
        <v>131</v>
      </c>
      <c r="BB1029" t="s">
        <v>132</v>
      </c>
      <c r="BC1029">
        <v>1646</v>
      </c>
      <c r="BD1029">
        <v>0</v>
      </c>
      <c r="BE1029">
        <v>0</v>
      </c>
      <c r="BF1029">
        <v>1646</v>
      </c>
      <c r="BG1029">
        <f>LOG(fun[[#This Row],[GrLivArea]])</f>
        <v>3.2164298308762511</v>
      </c>
      <c r="BH1029">
        <v>1</v>
      </c>
      <c r="BI1029">
        <v>0</v>
      </c>
      <c r="BJ1029">
        <f>fun[[#This Row],[BsmtFullBath]]+(0.5*fun[[#This Row],[BsmtHalfBath]])</f>
        <v>1</v>
      </c>
      <c r="BK1029">
        <v>2</v>
      </c>
      <c r="BL1029">
        <v>0</v>
      </c>
      <c r="BM1029">
        <f>fun[[#This Row],[HalfBath]]+fun[[#This Row],[TOTBaseBath]]+fun[[#This Row],[FullBath]]</f>
        <v>3</v>
      </c>
      <c r="BN1029">
        <v>3</v>
      </c>
      <c r="BO1029">
        <v>1</v>
      </c>
      <c r="BP1029" t="s">
        <v>123</v>
      </c>
      <c r="BQ1029">
        <f>IF(fun[[#This Row],[KitchenQual]]="Ex",5,IF(fun[[#This Row],[KitchenQual]]="Gd",4,IF(fun[[#This Row],[KitchenQual]]="TA",3,IF(fun[[#This Row],[KitchenQual]]="Fa",2,0))))</f>
        <v>4</v>
      </c>
      <c r="BR1029">
        <v>7</v>
      </c>
      <c r="BS1029" t="s">
        <v>133</v>
      </c>
      <c r="BT1029">
        <v>1</v>
      </c>
      <c r="BU1029" t="s">
        <v>123</v>
      </c>
      <c r="BV1029">
        <f>IF(fun[[#This Row],[FireplaceQu]]="Ex",5,IF(fun[[#This Row],[FireplaceQu]]="Gd",4,IF(fun[[#This Row],[FireplaceQu]]="TA",3,IF(fun[[#This Row],[FireplaceQu]]="Fa",2,0))))</f>
        <v>4</v>
      </c>
      <c r="BW1029" t="s">
        <v>134</v>
      </c>
      <c r="BX1029">
        <v>2008</v>
      </c>
      <c r="BY1029" t="s">
        <v>135</v>
      </c>
      <c r="BZ1029">
        <v>3</v>
      </c>
      <c r="CA1029">
        <v>800</v>
      </c>
      <c r="CB1029" t="s">
        <v>124</v>
      </c>
      <c r="CC1029">
        <f>IF(fun[[#This Row],[GarageQual]]="Ex",5,IF(fun[[#This Row],[GarageQual]]="Gd",4,IF(fun[[#This Row],[GarageQual]]="TA",3,IF(fun[[#This Row],[GarageQual]]="Fa",2,IF(fun[[#This Row],[GarageQual]]="Po",1,0)))))</f>
        <v>3</v>
      </c>
      <c r="CD1029" t="s">
        <v>124</v>
      </c>
      <c r="CE1029">
        <f>IF(fun[[#This Row],[GarageCond]]="Ex",5,IF(fun[[#This Row],[GarageCond]]="Gd",4,IF(fun[[#This Row],[GarageCond]]="TA",3,IF(fun[[#This Row],[GarageCond]]="Fa",2,IF(fun[[#This Row],[GarageCond]]="Po",1,0)))))</f>
        <v>3</v>
      </c>
      <c r="CF1029" t="s">
        <v>131</v>
      </c>
      <c r="CG1029">
        <v>192</v>
      </c>
      <c r="CH1029">
        <v>44</v>
      </c>
      <c r="CI1029">
        <v>0</v>
      </c>
      <c r="CJ1029">
        <v>0</v>
      </c>
      <c r="CK1029">
        <v>0</v>
      </c>
      <c r="CL1029">
        <f>(0.5*fun[[#This Row],[WoodDeckSF]])+fun[[#This Row],[OpenPorchSF]]+(2*fun[[#This Row],[EnclosedPorch]])+(1.5*fun[[#This Row],[3SsnPorch]])+fun[[#This Row],[ScreenPorch]]</f>
        <v>140</v>
      </c>
      <c r="CM1029">
        <v>0</v>
      </c>
      <c r="CN1029" t="s">
        <v>109</v>
      </c>
      <c r="CO1029">
        <f>IF(fun[[#This Row],[PoolQC]]="Ex",5,IF(fun[[#This Row],[PoolQC]]="Gd",4,IF(fun[[#This Row],[PoolQC]]="TA",3,IF(fun[[#This Row],[PoolQC]]="Fa",2,IF(fun[[#This Row],[PoolQC]]="Po",1,0)))))</f>
        <v>0</v>
      </c>
      <c r="CP1029" t="s">
        <v>109</v>
      </c>
      <c r="CQ1029" t="s">
        <v>109</v>
      </c>
      <c r="CR1029">
        <v>0</v>
      </c>
      <c r="CS1029">
        <v>4</v>
      </c>
      <c r="CT1029">
        <v>2008</v>
      </c>
      <c r="CU1029" t="s">
        <v>184</v>
      </c>
      <c r="CV1029" t="s">
        <v>185</v>
      </c>
      <c r="CW1029">
        <f>COUNTIF(fun[[#This Row],[Id]:[SaleCondition]],0)</f>
        <v>14</v>
      </c>
      <c r="CX1029">
        <f>COUNTIF(fun[[#This Row],[Id]:[SaleCondition]],"NA")</f>
        <v>4</v>
      </c>
      <c r="CY102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029">
        <f>fun[NUM_ExCond]+fun[NUM_BsmtCond]+fun[NUM_GarCond]</f>
        <v>9</v>
      </c>
      <c r="DA10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10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1029">
        <v>293077</v>
      </c>
    </row>
    <row r="1030" spans="1:107" x14ac:dyDescent="0.25">
      <c r="A1030">
        <v>1029</v>
      </c>
      <c r="B1030">
        <v>50</v>
      </c>
      <c r="C1030" t="s">
        <v>107</v>
      </c>
      <c r="D1030">
        <f>IF(fun[[#This Row],[MSZoning]]="RL",1,0)</f>
        <v>1</v>
      </c>
      <c r="E1030">
        <f>IF(fun[[#This Row],[rl]]="RM",1,0)</f>
        <v>0</v>
      </c>
      <c r="F1030">
        <f>IF(fun[[#This Row],[rm]]="RH",1,0)</f>
        <v>0</v>
      </c>
      <c r="G1030">
        <f>IF(fun[[#This Row],[rh]]="C (all)",1,0)</f>
        <v>0</v>
      </c>
      <c r="H1030">
        <v>79</v>
      </c>
      <c r="I1030">
        <f>IF(fun[[#This Row],[LotFrontage]]="NA",0,fun[[#This Row],[LotFrontage]])</f>
        <v>79</v>
      </c>
      <c r="J1030">
        <v>9492</v>
      </c>
      <c r="K1030" t="s">
        <v>108</v>
      </c>
      <c r="L1030" t="s">
        <v>109</v>
      </c>
      <c r="M1030" t="s">
        <v>110</v>
      </c>
      <c r="N1030" t="s">
        <v>111</v>
      </c>
      <c r="O1030" t="s">
        <v>112</v>
      </c>
      <c r="P1030" t="s">
        <v>113</v>
      </c>
      <c r="Q1030" t="s">
        <v>114</v>
      </c>
      <c r="R1030" t="s">
        <v>188</v>
      </c>
      <c r="S1030" t="s">
        <v>170</v>
      </c>
      <c r="T1030" t="s">
        <v>116</v>
      </c>
      <c r="U1030" t="s">
        <v>117</v>
      </c>
      <c r="V1030" t="s">
        <v>158</v>
      </c>
      <c r="W1030">
        <v>5</v>
      </c>
      <c r="X1030">
        <v>5</v>
      </c>
      <c r="Y1030">
        <v>1941</v>
      </c>
      <c r="Z1030">
        <v>1950</v>
      </c>
      <c r="AA1030" t="s">
        <v>119</v>
      </c>
      <c r="AB1030" t="s">
        <v>120</v>
      </c>
      <c r="AC1030" t="s">
        <v>181</v>
      </c>
      <c r="AD1030" t="s">
        <v>151</v>
      </c>
      <c r="AE1030" t="s">
        <v>143</v>
      </c>
      <c r="AF1030">
        <v>0</v>
      </c>
      <c r="AG1030" t="s">
        <v>124</v>
      </c>
      <c r="AH1030">
        <f>IF(fun[[#This Row],[ExterQual]]="Ex",5,IF(fun[[#This Row],[ExterQual]]="Gd",4,IF(fun[[#This Row],[ExterQual]]="TA",3,IF(fun[[#This Row],[ExterQual]]="Fa",2,1))))</f>
        <v>3</v>
      </c>
      <c r="AI1030" t="s">
        <v>124</v>
      </c>
      <c r="AJ1030">
        <f>IF(fun[[#This Row],[ExterCond]]="Ex",5,IF(fun[[#This Row],[ExterCond]]="Gd",4,IF(fun[[#This Row],[ExterCond]]="TA",3,IF(fun[[#This Row],[ExterCond]]="Fa",2,1))))</f>
        <v>3</v>
      </c>
      <c r="AK1030" t="s">
        <v>144</v>
      </c>
      <c r="AL1030" t="s">
        <v>124</v>
      </c>
      <c r="AM1030">
        <f>IF(fun[[#This Row],[BsmtQual]]="Ex",5,IF(fun[[#This Row],[BsmtQual]]="Gd",4,IF(fun[[#This Row],[BsmtQual]]="TA",3,IF(fun[[#This Row],[BsmtQual]]="Fa",2,IF(fun[[#This Row],[BsmtQual]]="Po",1,0)))))</f>
        <v>3</v>
      </c>
      <c r="AN1030" t="s">
        <v>124</v>
      </c>
      <c r="AO1030">
        <f>IF(fun[[#This Row],[BsmtCond]]="Ex",5,IF(fun[[#This Row],[BsmtCond]]="Gd",4,IF(fun[[#This Row],[BsmtCond]]="TA",3,IF(fun[[#This Row],[BsmtCond]]="Fa",2,IF(fun[[#This Row],[BsmtCond]]="Po",1,0)))))</f>
        <v>3</v>
      </c>
      <c r="AP1030" t="s">
        <v>126</v>
      </c>
      <c r="AQ1030">
        <f>IF(fun[[#This Row],[BsmtExposure]]="Gd",3,IF(fun[[#This Row],[BsmtExposure]]="Av",2,IF(fun[[#This Row],[BsmtExposure]]="Mn",1,0)))</f>
        <v>0</v>
      </c>
      <c r="AR1030" t="s">
        <v>179</v>
      </c>
      <c r="AS1030">
        <v>368</v>
      </c>
      <c r="AT1030" t="s">
        <v>167</v>
      </c>
      <c r="AU1030">
        <v>41</v>
      </c>
      <c r="AV1030">
        <v>359</v>
      </c>
      <c r="AW1030">
        <v>768</v>
      </c>
      <c r="AX1030" t="s">
        <v>129</v>
      </c>
      <c r="AY1030" t="s">
        <v>124</v>
      </c>
      <c r="AZ1030">
        <f>IF(fun[[#This Row],[HeatingQC]]="Ex",5,IF(fun[[#This Row],[HeatingQC]]="Gd",4,IF(fun[[#This Row],[HeatingQC]]="TA",3,IF(fun[[#This Row],[HeatingQC]]="Fa",2,IF(fun[[#This Row],[HeatingQC]]="Po",1,0)))))</f>
        <v>3</v>
      </c>
      <c r="BA1030" t="s">
        <v>131</v>
      </c>
      <c r="BB1030" t="s">
        <v>132</v>
      </c>
      <c r="BC1030">
        <v>968</v>
      </c>
      <c r="BD1030">
        <v>408</v>
      </c>
      <c r="BE1030">
        <v>0</v>
      </c>
      <c r="BF1030">
        <v>1376</v>
      </c>
      <c r="BG1030">
        <f>LOG(fun[[#This Row],[GrLivArea]])</f>
        <v>3.1386184338994925</v>
      </c>
      <c r="BH1030">
        <v>1</v>
      </c>
      <c r="BI1030">
        <v>0</v>
      </c>
      <c r="BJ1030">
        <f>fun[[#This Row],[BsmtFullBath]]+(0.5*fun[[#This Row],[BsmtHalfBath]])</f>
        <v>1</v>
      </c>
      <c r="BK1030">
        <v>1</v>
      </c>
      <c r="BL1030">
        <v>0</v>
      </c>
      <c r="BM1030">
        <f>fun[[#This Row],[HalfBath]]+fun[[#This Row],[TOTBaseBath]]+fun[[#This Row],[FullBath]]</f>
        <v>2</v>
      </c>
      <c r="BN1030">
        <v>3</v>
      </c>
      <c r="BO1030">
        <v>1</v>
      </c>
      <c r="BP1030" t="s">
        <v>124</v>
      </c>
      <c r="BQ1030">
        <f>IF(fun[[#This Row],[KitchenQual]]="Ex",5,IF(fun[[#This Row],[KitchenQual]]="Gd",4,IF(fun[[#This Row],[KitchenQual]]="TA",3,IF(fun[[#This Row],[KitchenQual]]="Fa",2,0))))</f>
        <v>3</v>
      </c>
      <c r="BR1030">
        <v>6</v>
      </c>
      <c r="BS1030" t="s">
        <v>133</v>
      </c>
      <c r="BT1030">
        <v>1</v>
      </c>
      <c r="BU1030" t="s">
        <v>123</v>
      </c>
      <c r="BV1030">
        <f>IF(fun[[#This Row],[FireplaceQu]]="Ex",5,IF(fun[[#This Row],[FireplaceQu]]="Gd",4,IF(fun[[#This Row],[FireplaceQu]]="TA",3,IF(fun[[#This Row],[FireplaceQu]]="Fa",2,0))))</f>
        <v>4</v>
      </c>
      <c r="BW1030" t="s">
        <v>134</v>
      </c>
      <c r="BX1030">
        <v>1941</v>
      </c>
      <c r="BY1030" t="s">
        <v>128</v>
      </c>
      <c r="BZ1030">
        <v>1</v>
      </c>
      <c r="CA1030">
        <v>240</v>
      </c>
      <c r="CB1030" t="s">
        <v>124</v>
      </c>
      <c r="CC1030">
        <f>IF(fun[[#This Row],[GarageQual]]="Ex",5,IF(fun[[#This Row],[GarageQual]]="Gd",4,IF(fun[[#This Row],[GarageQual]]="TA",3,IF(fun[[#This Row],[GarageQual]]="Fa",2,IF(fun[[#This Row],[GarageQual]]="Po",1,0)))))</f>
        <v>3</v>
      </c>
      <c r="CD1030" t="s">
        <v>124</v>
      </c>
      <c r="CE1030">
        <f>IF(fun[[#This Row],[GarageCond]]="Ex",5,IF(fun[[#This Row],[GarageCond]]="Gd",4,IF(fun[[#This Row],[GarageCond]]="TA",3,IF(fun[[#This Row],[GarageCond]]="Fa",2,IF(fun[[#This Row],[GarageCond]]="Po",1,0)))))</f>
        <v>3</v>
      </c>
      <c r="CF1030" t="s">
        <v>131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f>(0.5*fun[[#This Row],[WoodDeckSF]])+fun[[#This Row],[OpenPorchSF]]+(2*fun[[#This Row],[EnclosedPorch]])+(1.5*fun[[#This Row],[3SsnPorch]])+fun[[#This Row],[ScreenPorch]]</f>
        <v>0</v>
      </c>
      <c r="CM1030">
        <v>0</v>
      </c>
      <c r="CN1030" t="s">
        <v>109</v>
      </c>
      <c r="CO1030">
        <f>IF(fun[[#This Row],[PoolQC]]="Ex",5,IF(fun[[#This Row],[PoolQC]]="Gd",4,IF(fun[[#This Row],[PoolQC]]="TA",3,IF(fun[[#This Row],[PoolQC]]="Fa",2,IF(fun[[#This Row],[PoolQC]]="Po",1,0)))))</f>
        <v>0</v>
      </c>
      <c r="CP1030" t="s">
        <v>109</v>
      </c>
      <c r="CQ1030" t="s">
        <v>109</v>
      </c>
      <c r="CR1030">
        <v>0</v>
      </c>
      <c r="CS1030">
        <v>4</v>
      </c>
      <c r="CT1030">
        <v>2007</v>
      </c>
      <c r="CU1030" t="s">
        <v>136</v>
      </c>
      <c r="CV1030" t="s">
        <v>137</v>
      </c>
      <c r="CW1030">
        <f>COUNTIF(fun[[#This Row],[Id]:[SaleCondition]],0)</f>
        <v>17</v>
      </c>
      <c r="CX1030">
        <f>COUNTIF(fun[[#This Row],[Id]:[SaleCondition]],"NA")</f>
        <v>4</v>
      </c>
      <c r="CY103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030">
        <f>fun[NUM_ExCond]+fun[NUM_BsmtCond]+fun[NUM_GarCond]</f>
        <v>9</v>
      </c>
      <c r="DA10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10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50.75</v>
      </c>
      <c r="DC1030">
        <v>105000</v>
      </c>
    </row>
    <row r="1031" spans="1:107" x14ac:dyDescent="0.25">
      <c r="A1031">
        <v>1030</v>
      </c>
      <c r="B1031">
        <v>160</v>
      </c>
      <c r="C1031" t="s">
        <v>168</v>
      </c>
      <c r="D1031">
        <f>IF(fun[[#This Row],[MSZoning]]="RL",1,0)</f>
        <v>0</v>
      </c>
      <c r="E1031">
        <f>IF(fun[[#This Row],[rl]]="RM",1,0)</f>
        <v>0</v>
      </c>
      <c r="F1031">
        <f>IF(fun[[#This Row],[rm]]="RH",1,0)</f>
        <v>0</v>
      </c>
      <c r="G1031">
        <f>IF(fun[[#This Row],[rh]]="C (all)",1,0)</f>
        <v>0</v>
      </c>
      <c r="H1031">
        <v>21</v>
      </c>
      <c r="I1031">
        <f>IF(fun[[#This Row],[LotFrontage]]="NA",0,fun[[#This Row],[LotFrontage]])</f>
        <v>21</v>
      </c>
      <c r="J1031">
        <v>1680</v>
      </c>
      <c r="K1031" t="s">
        <v>108</v>
      </c>
      <c r="L1031" t="s">
        <v>109</v>
      </c>
      <c r="M1031" t="s">
        <v>110</v>
      </c>
      <c r="N1031" t="s">
        <v>111</v>
      </c>
      <c r="O1031" t="s">
        <v>112</v>
      </c>
      <c r="P1031" t="s">
        <v>113</v>
      </c>
      <c r="Q1031" t="s">
        <v>114</v>
      </c>
      <c r="R1031" t="s">
        <v>254</v>
      </c>
      <c r="S1031" t="s">
        <v>116</v>
      </c>
      <c r="T1031" t="s">
        <v>116</v>
      </c>
      <c r="U1031" t="s">
        <v>224</v>
      </c>
      <c r="V1031" t="s">
        <v>118</v>
      </c>
      <c r="W1031">
        <v>6</v>
      </c>
      <c r="X1031">
        <v>7</v>
      </c>
      <c r="Y1031">
        <v>1972</v>
      </c>
      <c r="Z1031">
        <v>1972</v>
      </c>
      <c r="AA1031" t="s">
        <v>119</v>
      </c>
      <c r="AB1031" t="s">
        <v>120</v>
      </c>
      <c r="AC1031" t="s">
        <v>166</v>
      </c>
      <c r="AD1031" t="s">
        <v>166</v>
      </c>
      <c r="AE1031" t="s">
        <v>122</v>
      </c>
      <c r="AF1031">
        <v>281</v>
      </c>
      <c r="AG1031" t="s">
        <v>124</v>
      </c>
      <c r="AH1031">
        <f>IF(fun[[#This Row],[ExterQual]]="Ex",5,IF(fun[[#This Row],[ExterQual]]="Gd",4,IF(fun[[#This Row],[ExterQual]]="TA",3,IF(fun[[#This Row],[ExterQual]]="Fa",2,1))))</f>
        <v>3</v>
      </c>
      <c r="AI1031" t="s">
        <v>124</v>
      </c>
      <c r="AJ1031">
        <f>IF(fun[[#This Row],[ExterCond]]="Ex",5,IF(fun[[#This Row],[ExterCond]]="Gd",4,IF(fun[[#This Row],[ExterCond]]="TA",3,IF(fun[[#This Row],[ExterCond]]="Fa",2,1))))</f>
        <v>3</v>
      </c>
      <c r="AK1031" t="s">
        <v>144</v>
      </c>
      <c r="AL1031" t="s">
        <v>124</v>
      </c>
      <c r="AM1031">
        <f>IF(fun[[#This Row],[BsmtQual]]="Ex",5,IF(fun[[#This Row],[BsmtQual]]="Gd",4,IF(fun[[#This Row],[BsmtQual]]="TA",3,IF(fun[[#This Row],[BsmtQual]]="Fa",2,IF(fun[[#This Row],[BsmtQual]]="Po",1,0)))))</f>
        <v>3</v>
      </c>
      <c r="AN1031" t="s">
        <v>124</v>
      </c>
      <c r="AO1031">
        <f>IF(fun[[#This Row],[BsmtCond]]="Ex",5,IF(fun[[#This Row],[BsmtCond]]="Gd",4,IF(fun[[#This Row],[BsmtCond]]="TA",3,IF(fun[[#This Row],[BsmtCond]]="Fa",2,IF(fun[[#This Row],[BsmtCond]]="Po",1,0)))))</f>
        <v>3</v>
      </c>
      <c r="AP1031" t="s">
        <v>126</v>
      </c>
      <c r="AQ1031">
        <f>IF(fun[[#This Row],[BsmtExposure]]="Gd",3,IF(fun[[#This Row],[BsmtExposure]]="Av",2,IF(fun[[#This Row],[BsmtExposure]]="Mn",1,0)))</f>
        <v>0</v>
      </c>
      <c r="AR1031" t="s">
        <v>167</v>
      </c>
      <c r="AS1031">
        <v>317</v>
      </c>
      <c r="AT1031" t="s">
        <v>128</v>
      </c>
      <c r="AU1031">
        <v>0</v>
      </c>
      <c r="AV1031">
        <v>355</v>
      </c>
      <c r="AW1031">
        <v>672</v>
      </c>
      <c r="AX1031" t="s">
        <v>129</v>
      </c>
      <c r="AY1031" t="s">
        <v>123</v>
      </c>
      <c r="AZ1031">
        <f>IF(fun[[#This Row],[HeatingQC]]="Ex",5,IF(fun[[#This Row],[HeatingQC]]="Gd",4,IF(fun[[#This Row],[HeatingQC]]="TA",3,IF(fun[[#This Row],[HeatingQC]]="Fa",2,IF(fun[[#This Row],[HeatingQC]]="Po",1,0)))))</f>
        <v>4</v>
      </c>
      <c r="BA1031" t="s">
        <v>131</v>
      </c>
      <c r="BB1031" t="s">
        <v>132</v>
      </c>
      <c r="BC1031">
        <v>672</v>
      </c>
      <c r="BD1031">
        <v>546</v>
      </c>
      <c r="BE1031">
        <v>0</v>
      </c>
      <c r="BF1031">
        <v>1218</v>
      </c>
      <c r="BG1031">
        <f>LOG(fun[[#This Row],[GrLivArea]])</f>
        <v>3.0856472882968564</v>
      </c>
      <c r="BH1031">
        <v>0</v>
      </c>
      <c r="BI1031">
        <v>1</v>
      </c>
      <c r="BJ1031">
        <f>fun[[#This Row],[BsmtFullBath]]+(0.5*fun[[#This Row],[BsmtHalfBath]])</f>
        <v>0.5</v>
      </c>
      <c r="BK1031">
        <v>1</v>
      </c>
      <c r="BL1031">
        <v>1</v>
      </c>
      <c r="BM1031">
        <f>fun[[#This Row],[HalfBath]]+fun[[#This Row],[TOTBaseBath]]+fun[[#This Row],[FullBath]]</f>
        <v>2.5</v>
      </c>
      <c r="BN1031">
        <v>3</v>
      </c>
      <c r="BO1031">
        <v>1</v>
      </c>
      <c r="BP1031" t="s">
        <v>124</v>
      </c>
      <c r="BQ1031">
        <f>IF(fun[[#This Row],[KitchenQual]]="Ex",5,IF(fun[[#This Row],[KitchenQual]]="Gd",4,IF(fun[[#This Row],[KitchenQual]]="TA",3,IF(fun[[#This Row],[KitchenQual]]="Fa",2,0))))</f>
        <v>3</v>
      </c>
      <c r="BR1031">
        <v>7</v>
      </c>
      <c r="BS1031" t="s">
        <v>133</v>
      </c>
      <c r="BT1031">
        <v>0</v>
      </c>
      <c r="BU1031" t="s">
        <v>109</v>
      </c>
      <c r="BV1031">
        <f>IF(fun[[#This Row],[FireplaceQu]]="Ex",5,IF(fun[[#This Row],[FireplaceQu]]="Gd",4,IF(fun[[#This Row],[FireplaceQu]]="TA",3,IF(fun[[#This Row],[FireplaceQu]]="Fa",2,0))))</f>
        <v>0</v>
      </c>
      <c r="BW1031" t="s">
        <v>153</v>
      </c>
      <c r="BX1031">
        <v>1972</v>
      </c>
      <c r="BY1031" t="s">
        <v>128</v>
      </c>
      <c r="BZ1031">
        <v>1</v>
      </c>
      <c r="CA1031">
        <v>264</v>
      </c>
      <c r="CB1031" t="s">
        <v>124</v>
      </c>
      <c r="CC1031">
        <f>IF(fun[[#This Row],[GarageQual]]="Ex",5,IF(fun[[#This Row],[GarageQual]]="Gd",4,IF(fun[[#This Row],[GarageQual]]="TA",3,IF(fun[[#This Row],[GarageQual]]="Fa",2,IF(fun[[#This Row],[GarageQual]]="Po",1,0)))))</f>
        <v>3</v>
      </c>
      <c r="CD1031" t="s">
        <v>124</v>
      </c>
      <c r="CE1031">
        <f>IF(fun[[#This Row],[GarageCond]]="Ex",5,IF(fun[[#This Row],[GarageCond]]="Gd",4,IF(fun[[#This Row],[GarageCond]]="TA",3,IF(fun[[#This Row],[GarageCond]]="Fa",2,IF(fun[[#This Row],[GarageCond]]="Po",1,0)))))</f>
        <v>3</v>
      </c>
      <c r="CF1031" t="s">
        <v>131</v>
      </c>
      <c r="CG1031">
        <v>0</v>
      </c>
      <c r="CH1031">
        <v>28</v>
      </c>
      <c r="CI1031">
        <v>0</v>
      </c>
      <c r="CJ1031">
        <v>0</v>
      </c>
      <c r="CK1031">
        <v>0</v>
      </c>
      <c r="CL1031">
        <f>(0.5*fun[[#This Row],[WoodDeckSF]])+fun[[#This Row],[OpenPorchSF]]+(2*fun[[#This Row],[EnclosedPorch]])+(1.5*fun[[#This Row],[3SsnPorch]])+fun[[#This Row],[ScreenPorch]]</f>
        <v>28</v>
      </c>
      <c r="CM1031">
        <v>0</v>
      </c>
      <c r="CN1031" t="s">
        <v>109</v>
      </c>
      <c r="CO1031">
        <f>IF(fun[[#This Row],[PoolQC]]="Ex",5,IF(fun[[#This Row],[PoolQC]]="Gd",4,IF(fun[[#This Row],[PoolQC]]="TA",3,IF(fun[[#This Row],[PoolQC]]="Fa",2,IF(fun[[#This Row],[PoolQC]]="Po",1,0)))))</f>
        <v>0</v>
      </c>
      <c r="CP1031" t="s">
        <v>109</v>
      </c>
      <c r="CQ1031" t="s">
        <v>109</v>
      </c>
      <c r="CR1031">
        <v>0</v>
      </c>
      <c r="CS1031">
        <v>5</v>
      </c>
      <c r="CT1031">
        <v>2006</v>
      </c>
      <c r="CU1031" t="s">
        <v>136</v>
      </c>
      <c r="CV1031" t="s">
        <v>137</v>
      </c>
      <c r="CW1031">
        <f>COUNTIF(fun[[#This Row],[Id]:[SaleCondition]],0)</f>
        <v>17</v>
      </c>
      <c r="CX1031">
        <f>COUNTIF(fun[[#This Row],[Id]:[SaleCondition]],"NA")</f>
        <v>5</v>
      </c>
      <c r="CY103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031">
        <f>fun[NUM_ExCond]+fun[NUM_BsmtCond]+fun[NUM_GarCond]</f>
        <v>9</v>
      </c>
      <c r="DA10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0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64.75</v>
      </c>
      <c r="DC1031">
        <v>118000</v>
      </c>
    </row>
    <row r="1032" spans="1:107" x14ac:dyDescent="0.25">
      <c r="A1032">
        <v>1031</v>
      </c>
      <c r="B1032">
        <v>190</v>
      </c>
      <c r="C1032" t="s">
        <v>265</v>
      </c>
      <c r="D1032">
        <f>IF(fun[[#This Row],[MSZoning]]="RL",1,0)</f>
        <v>0</v>
      </c>
      <c r="E1032">
        <f>IF(fun[[#This Row],[rl]]="RM",1,0)</f>
        <v>0</v>
      </c>
      <c r="F1032">
        <f>IF(fun[[#This Row],[rm]]="RH",1,0)</f>
        <v>0</v>
      </c>
      <c r="G1032">
        <f>IF(fun[[#This Row],[rh]]="C (all)",1,0)</f>
        <v>0</v>
      </c>
      <c r="H1032" t="s">
        <v>109</v>
      </c>
      <c r="I1032">
        <f>IF(fun[[#This Row],[LotFrontage]]="NA",0,fun[[#This Row],[LotFrontage]])</f>
        <v>0</v>
      </c>
      <c r="J1032">
        <v>7082</v>
      </c>
      <c r="K1032" t="s">
        <v>108</v>
      </c>
      <c r="L1032" t="s">
        <v>109</v>
      </c>
      <c r="M1032" t="s">
        <v>110</v>
      </c>
      <c r="N1032" t="s">
        <v>111</v>
      </c>
      <c r="O1032" t="s">
        <v>112</v>
      </c>
      <c r="P1032" t="s">
        <v>113</v>
      </c>
      <c r="Q1032" t="s">
        <v>114</v>
      </c>
      <c r="R1032" t="s">
        <v>258</v>
      </c>
      <c r="S1032" t="s">
        <v>116</v>
      </c>
      <c r="T1032" t="s">
        <v>116</v>
      </c>
      <c r="U1032" t="s">
        <v>175</v>
      </c>
      <c r="V1032" t="s">
        <v>118</v>
      </c>
      <c r="W1032">
        <v>5</v>
      </c>
      <c r="X1032">
        <v>8</v>
      </c>
      <c r="Y1032">
        <v>1916</v>
      </c>
      <c r="Z1032">
        <v>1995</v>
      </c>
      <c r="AA1032" t="s">
        <v>119</v>
      </c>
      <c r="AB1032" t="s">
        <v>120</v>
      </c>
      <c r="AC1032" t="s">
        <v>121</v>
      </c>
      <c r="AD1032" t="s">
        <v>121</v>
      </c>
      <c r="AE1032" t="s">
        <v>143</v>
      </c>
      <c r="AF1032">
        <v>0</v>
      </c>
      <c r="AG1032" t="s">
        <v>124</v>
      </c>
      <c r="AH1032">
        <f>IF(fun[[#This Row],[ExterQual]]="Ex",5,IF(fun[[#This Row],[ExterQual]]="Gd",4,IF(fun[[#This Row],[ExterQual]]="TA",3,IF(fun[[#This Row],[ExterQual]]="Fa",2,1))))</f>
        <v>3</v>
      </c>
      <c r="AI1032" t="s">
        <v>124</v>
      </c>
      <c r="AJ1032">
        <f>IF(fun[[#This Row],[ExterCond]]="Ex",5,IF(fun[[#This Row],[ExterCond]]="Gd",4,IF(fun[[#This Row],[ExterCond]]="TA",3,IF(fun[[#This Row],[ExterCond]]="Fa",2,1))))</f>
        <v>3</v>
      </c>
      <c r="AK1032" t="s">
        <v>125</v>
      </c>
      <c r="AL1032" t="s">
        <v>124</v>
      </c>
      <c r="AM1032">
        <f>IF(fun[[#This Row],[BsmtQual]]="Ex",5,IF(fun[[#This Row],[BsmtQual]]="Gd",4,IF(fun[[#This Row],[BsmtQual]]="TA",3,IF(fun[[#This Row],[BsmtQual]]="Fa",2,IF(fun[[#This Row],[BsmtQual]]="Po",1,0)))))</f>
        <v>3</v>
      </c>
      <c r="AN1032" t="s">
        <v>124</v>
      </c>
      <c r="AO1032">
        <f>IF(fun[[#This Row],[BsmtCond]]="Ex",5,IF(fun[[#This Row],[BsmtCond]]="Gd",4,IF(fun[[#This Row],[BsmtCond]]="TA",3,IF(fun[[#This Row],[BsmtCond]]="Fa",2,IF(fun[[#This Row],[BsmtCond]]="Po",1,0)))))</f>
        <v>3</v>
      </c>
      <c r="AP1032" t="s">
        <v>147</v>
      </c>
      <c r="AQ1032">
        <f>IF(fun[[#This Row],[BsmtExposure]]="Gd",3,IF(fun[[#This Row],[BsmtExposure]]="Av",2,IF(fun[[#This Row],[BsmtExposure]]="Mn",1,0)))</f>
        <v>1</v>
      </c>
      <c r="AR1032" t="s">
        <v>128</v>
      </c>
      <c r="AS1032">
        <v>0</v>
      </c>
      <c r="AT1032" t="s">
        <v>128</v>
      </c>
      <c r="AU1032">
        <v>0</v>
      </c>
      <c r="AV1032">
        <v>686</v>
      </c>
      <c r="AW1032">
        <v>686</v>
      </c>
      <c r="AX1032" t="s">
        <v>129</v>
      </c>
      <c r="AY1032" t="s">
        <v>123</v>
      </c>
      <c r="AZ1032">
        <f>IF(fun[[#This Row],[HeatingQC]]="Ex",5,IF(fun[[#This Row],[HeatingQC]]="Gd",4,IF(fun[[#This Row],[HeatingQC]]="TA",3,IF(fun[[#This Row],[HeatingQC]]="Fa",2,IF(fun[[#This Row],[HeatingQC]]="Po",1,0)))))</f>
        <v>4</v>
      </c>
      <c r="BA1032" t="s">
        <v>131</v>
      </c>
      <c r="BB1032" t="s">
        <v>132</v>
      </c>
      <c r="BC1032">
        <v>948</v>
      </c>
      <c r="BD1032">
        <v>980</v>
      </c>
      <c r="BE1032">
        <v>0</v>
      </c>
      <c r="BF1032">
        <v>1928</v>
      </c>
      <c r="BG1032">
        <f>LOG(fun[[#This Row],[GrLivArea]])</f>
        <v>3.2851070295668121</v>
      </c>
      <c r="BH1032">
        <v>0</v>
      </c>
      <c r="BI1032">
        <v>0</v>
      </c>
      <c r="BJ1032">
        <f>fun[[#This Row],[BsmtFullBath]]+(0.5*fun[[#This Row],[BsmtHalfBath]])</f>
        <v>0</v>
      </c>
      <c r="BK1032">
        <v>2</v>
      </c>
      <c r="BL1032">
        <v>0</v>
      </c>
      <c r="BM1032">
        <f>fun[[#This Row],[HalfBath]]+fun[[#This Row],[TOTBaseBath]]+fun[[#This Row],[FullBath]]</f>
        <v>2</v>
      </c>
      <c r="BN1032">
        <v>5</v>
      </c>
      <c r="BO1032">
        <v>2</v>
      </c>
      <c r="BP1032" t="s">
        <v>124</v>
      </c>
      <c r="BQ1032">
        <f>IF(fun[[#This Row],[KitchenQual]]="Ex",5,IF(fun[[#This Row],[KitchenQual]]="Gd",4,IF(fun[[#This Row],[KitchenQual]]="TA",3,IF(fun[[#This Row],[KitchenQual]]="Fa",2,0))))</f>
        <v>3</v>
      </c>
      <c r="BR1032">
        <v>10</v>
      </c>
      <c r="BS1032" t="s">
        <v>133</v>
      </c>
      <c r="BT1032">
        <v>0</v>
      </c>
      <c r="BU1032" t="s">
        <v>109</v>
      </c>
      <c r="BV1032">
        <f>IF(fun[[#This Row],[FireplaceQu]]="Ex",5,IF(fun[[#This Row],[FireplaceQu]]="Gd",4,IF(fun[[#This Row],[FireplaceQu]]="TA",3,IF(fun[[#This Row],[FireplaceQu]]="Fa",2,0))))</f>
        <v>0</v>
      </c>
      <c r="BW1032" t="s">
        <v>109</v>
      </c>
      <c r="BX1032" t="s">
        <v>109</v>
      </c>
      <c r="BY1032" t="s">
        <v>109</v>
      </c>
      <c r="BZ1032">
        <v>0</v>
      </c>
      <c r="CA1032">
        <v>0</v>
      </c>
      <c r="CB1032" t="s">
        <v>109</v>
      </c>
      <c r="CC1032">
        <f>IF(fun[[#This Row],[GarageQual]]="Ex",5,IF(fun[[#This Row],[GarageQual]]="Gd",4,IF(fun[[#This Row],[GarageQual]]="TA",3,IF(fun[[#This Row],[GarageQual]]="Fa",2,IF(fun[[#This Row],[GarageQual]]="Po",1,0)))))</f>
        <v>0</v>
      </c>
      <c r="CD1032" t="s">
        <v>109</v>
      </c>
      <c r="CE1032">
        <f>IF(fun[[#This Row],[GarageCond]]="Ex",5,IF(fun[[#This Row],[GarageCond]]="Gd",4,IF(fun[[#This Row],[GarageCond]]="TA",3,IF(fun[[#This Row],[GarageCond]]="Fa",2,IF(fun[[#This Row],[GarageCond]]="Po",1,0)))))</f>
        <v>0</v>
      </c>
      <c r="CF1032" t="s">
        <v>203</v>
      </c>
      <c r="CG1032">
        <v>0</v>
      </c>
      <c r="CH1032">
        <v>0</v>
      </c>
      <c r="CI1032">
        <v>228</v>
      </c>
      <c r="CJ1032">
        <v>0</v>
      </c>
      <c r="CK1032">
        <v>0</v>
      </c>
      <c r="CL1032">
        <f>(0.5*fun[[#This Row],[WoodDeckSF]])+fun[[#This Row],[OpenPorchSF]]+(2*fun[[#This Row],[EnclosedPorch]])+(1.5*fun[[#This Row],[3SsnPorch]])+fun[[#This Row],[ScreenPorch]]</f>
        <v>456</v>
      </c>
      <c r="CM1032">
        <v>0</v>
      </c>
      <c r="CN1032" t="s">
        <v>109</v>
      </c>
      <c r="CO1032">
        <f>IF(fun[[#This Row],[PoolQC]]="Ex",5,IF(fun[[#This Row],[PoolQC]]="Gd",4,IF(fun[[#This Row],[PoolQC]]="TA",3,IF(fun[[#This Row],[PoolQC]]="Fa",2,IF(fun[[#This Row],[PoolQC]]="Po",1,0)))))</f>
        <v>0</v>
      </c>
      <c r="CP1032" t="s">
        <v>109</v>
      </c>
      <c r="CQ1032" t="s">
        <v>109</v>
      </c>
      <c r="CR1032">
        <v>0</v>
      </c>
      <c r="CS1032">
        <v>7</v>
      </c>
      <c r="CT1032">
        <v>2006</v>
      </c>
      <c r="CU1032" t="s">
        <v>136</v>
      </c>
      <c r="CV1032" t="s">
        <v>137</v>
      </c>
      <c r="CW1032">
        <f>COUNTIF(fun[[#This Row],[Id]:[SaleCondition]],0)</f>
        <v>26</v>
      </c>
      <c r="CX1032">
        <f>COUNTIF(fun[[#This Row],[Id]:[SaleCondition]],"NA")</f>
        <v>11</v>
      </c>
      <c r="CY1032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032">
        <f>fun[NUM_ExCond]+fun[NUM_BsmtCond]+fun[NUM_GarCond]</f>
        <v>6</v>
      </c>
      <c r="DA10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10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60.5</v>
      </c>
      <c r="DC1032">
        <v>160000</v>
      </c>
    </row>
    <row r="1033" spans="1:107" x14ac:dyDescent="0.25">
      <c r="A1033">
        <v>1032</v>
      </c>
      <c r="B1033">
        <v>75</v>
      </c>
      <c r="C1033" t="s">
        <v>107</v>
      </c>
      <c r="D1033">
        <f>IF(fun[[#This Row],[MSZoning]]="RL",1,0)</f>
        <v>1</v>
      </c>
      <c r="E1033">
        <f>IF(fun[[#This Row],[rl]]="RM",1,0)</f>
        <v>0</v>
      </c>
      <c r="F1033">
        <f>IF(fun[[#This Row],[rm]]="RH",1,0)</f>
        <v>0</v>
      </c>
      <c r="G1033">
        <f>IF(fun[[#This Row],[rh]]="C (all)",1,0)</f>
        <v>0</v>
      </c>
      <c r="H1033">
        <v>102</v>
      </c>
      <c r="I1033">
        <f>IF(fun[[#This Row],[LotFrontage]]="NA",0,fun[[#This Row],[LotFrontage]])</f>
        <v>102</v>
      </c>
      <c r="J1033">
        <v>15863</v>
      </c>
      <c r="K1033" t="s">
        <v>108</v>
      </c>
      <c r="L1033" t="s">
        <v>109</v>
      </c>
      <c r="M1033" t="s">
        <v>110</v>
      </c>
      <c r="N1033" t="s">
        <v>111</v>
      </c>
      <c r="O1033" t="s">
        <v>112</v>
      </c>
      <c r="P1033" t="s">
        <v>148</v>
      </c>
      <c r="Q1033" t="s">
        <v>114</v>
      </c>
      <c r="R1033" t="s">
        <v>258</v>
      </c>
      <c r="S1033" t="s">
        <v>116</v>
      </c>
      <c r="T1033" t="s">
        <v>116</v>
      </c>
      <c r="U1033" t="s">
        <v>117</v>
      </c>
      <c r="V1033" t="s">
        <v>251</v>
      </c>
      <c r="W1033">
        <v>7</v>
      </c>
      <c r="X1033">
        <v>3</v>
      </c>
      <c r="Y1033">
        <v>1920</v>
      </c>
      <c r="Z1033">
        <v>1970</v>
      </c>
      <c r="AA1033" t="s">
        <v>119</v>
      </c>
      <c r="AB1033" t="s">
        <v>120</v>
      </c>
      <c r="AC1033" t="s">
        <v>150</v>
      </c>
      <c r="AD1033" t="s">
        <v>187</v>
      </c>
      <c r="AE1033" t="s">
        <v>143</v>
      </c>
      <c r="AF1033">
        <v>0</v>
      </c>
      <c r="AG1033" t="s">
        <v>124</v>
      </c>
      <c r="AH1033">
        <f>IF(fun[[#This Row],[ExterQual]]="Ex",5,IF(fun[[#This Row],[ExterQual]]="Gd",4,IF(fun[[#This Row],[ExterQual]]="TA",3,IF(fun[[#This Row],[ExterQual]]="Fa",2,1))))</f>
        <v>3</v>
      </c>
      <c r="AI1033" t="s">
        <v>124</v>
      </c>
      <c r="AJ1033">
        <f>IF(fun[[#This Row],[ExterCond]]="Ex",5,IF(fun[[#This Row],[ExterCond]]="Gd",4,IF(fun[[#This Row],[ExterCond]]="TA",3,IF(fun[[#This Row],[ExterCond]]="Fa",2,1))))</f>
        <v>3</v>
      </c>
      <c r="AK1033" t="s">
        <v>152</v>
      </c>
      <c r="AL1033" t="s">
        <v>124</v>
      </c>
      <c r="AM1033">
        <f>IF(fun[[#This Row],[BsmtQual]]="Ex",5,IF(fun[[#This Row],[BsmtQual]]="Gd",4,IF(fun[[#This Row],[BsmtQual]]="TA",3,IF(fun[[#This Row],[BsmtQual]]="Fa",2,IF(fun[[#This Row],[BsmtQual]]="Po",1,0)))))</f>
        <v>3</v>
      </c>
      <c r="AN1033" t="s">
        <v>124</v>
      </c>
      <c r="AO1033">
        <f>IF(fun[[#This Row],[BsmtCond]]="Ex",5,IF(fun[[#This Row],[BsmtCond]]="Gd",4,IF(fun[[#This Row],[BsmtCond]]="TA",3,IF(fun[[#This Row],[BsmtCond]]="Fa",2,IF(fun[[#This Row],[BsmtCond]]="Po",1,0)))))</f>
        <v>3</v>
      </c>
      <c r="AP1033" t="s">
        <v>126</v>
      </c>
      <c r="AQ1033">
        <f>IF(fun[[#This Row],[BsmtExposure]]="Gd",3,IF(fun[[#This Row],[BsmtExposure]]="Av",2,IF(fun[[#This Row],[BsmtExposure]]="Mn",1,0)))</f>
        <v>0</v>
      </c>
      <c r="AR1033" t="s">
        <v>127</v>
      </c>
      <c r="AS1033">
        <v>523</v>
      </c>
      <c r="AT1033" t="s">
        <v>128</v>
      </c>
      <c r="AU1033">
        <v>0</v>
      </c>
      <c r="AV1033">
        <v>301</v>
      </c>
      <c r="AW1033">
        <v>824</v>
      </c>
      <c r="AX1033" t="s">
        <v>129</v>
      </c>
      <c r="AY1033" t="s">
        <v>130</v>
      </c>
      <c r="AZ1033">
        <f>IF(fun[[#This Row],[HeatingQC]]="Ex",5,IF(fun[[#This Row],[HeatingQC]]="Gd",4,IF(fun[[#This Row],[HeatingQC]]="TA",3,IF(fun[[#This Row],[HeatingQC]]="Fa",2,IF(fun[[#This Row],[HeatingQC]]="Po",1,0)))))</f>
        <v>5</v>
      </c>
      <c r="BA1033" t="s">
        <v>131</v>
      </c>
      <c r="BB1033" t="s">
        <v>132</v>
      </c>
      <c r="BC1033">
        <v>1687</v>
      </c>
      <c r="BD1033">
        <v>998</v>
      </c>
      <c r="BE1033">
        <v>397</v>
      </c>
      <c r="BF1033">
        <v>3082</v>
      </c>
      <c r="BG1033">
        <f>LOG(fun[[#This Row],[GrLivArea]])</f>
        <v>3.4888326343824003</v>
      </c>
      <c r="BH1033">
        <v>1</v>
      </c>
      <c r="BI1033">
        <v>0</v>
      </c>
      <c r="BJ1033">
        <f>fun[[#This Row],[BsmtFullBath]]+(0.5*fun[[#This Row],[BsmtHalfBath]])</f>
        <v>1</v>
      </c>
      <c r="BK1033">
        <v>2</v>
      </c>
      <c r="BL1033">
        <v>1</v>
      </c>
      <c r="BM1033">
        <f>fun[[#This Row],[HalfBath]]+fun[[#This Row],[TOTBaseBath]]+fun[[#This Row],[FullBath]]</f>
        <v>4</v>
      </c>
      <c r="BN1033">
        <v>5</v>
      </c>
      <c r="BO1033">
        <v>1</v>
      </c>
      <c r="BP1033" t="s">
        <v>124</v>
      </c>
      <c r="BQ1033">
        <f>IF(fun[[#This Row],[KitchenQual]]="Ex",5,IF(fun[[#This Row],[KitchenQual]]="Gd",4,IF(fun[[#This Row],[KitchenQual]]="TA",3,IF(fun[[#This Row],[KitchenQual]]="Fa",2,0))))</f>
        <v>3</v>
      </c>
      <c r="BR1033">
        <v>12</v>
      </c>
      <c r="BS1033" t="s">
        <v>133</v>
      </c>
      <c r="BT1033">
        <v>2</v>
      </c>
      <c r="BU1033" t="s">
        <v>124</v>
      </c>
      <c r="BV1033">
        <f>IF(fun[[#This Row],[FireplaceQu]]="Ex",5,IF(fun[[#This Row],[FireplaceQu]]="Gd",4,IF(fun[[#This Row],[FireplaceQu]]="TA",3,IF(fun[[#This Row],[FireplaceQu]]="Fa",2,0))))</f>
        <v>3</v>
      </c>
      <c r="BW1033" t="s">
        <v>235</v>
      </c>
      <c r="BX1033">
        <v>1970</v>
      </c>
      <c r="BY1033" t="s">
        <v>183</v>
      </c>
      <c r="BZ1033">
        <v>2</v>
      </c>
      <c r="CA1033">
        <v>672</v>
      </c>
      <c r="CB1033" t="s">
        <v>124</v>
      </c>
      <c r="CC1033">
        <f>IF(fun[[#This Row],[GarageQual]]="Ex",5,IF(fun[[#This Row],[GarageQual]]="Gd",4,IF(fun[[#This Row],[GarageQual]]="TA",3,IF(fun[[#This Row],[GarageQual]]="Fa",2,IF(fun[[#This Row],[GarageQual]]="Po",1,0)))))</f>
        <v>3</v>
      </c>
      <c r="CD1033" t="s">
        <v>124</v>
      </c>
      <c r="CE1033">
        <f>IF(fun[[#This Row],[GarageCond]]="Ex",5,IF(fun[[#This Row],[GarageCond]]="Gd",4,IF(fun[[#This Row],[GarageCond]]="TA",3,IF(fun[[#This Row],[GarageCond]]="Fa",2,IF(fun[[#This Row],[GarageCond]]="Po",1,0)))))</f>
        <v>3</v>
      </c>
      <c r="CF1033" t="s">
        <v>131</v>
      </c>
      <c r="CG1033">
        <v>136</v>
      </c>
      <c r="CH1033">
        <v>63</v>
      </c>
      <c r="CI1033">
        <v>0</v>
      </c>
      <c r="CJ1033">
        <v>0</v>
      </c>
      <c r="CK1033">
        <v>0</v>
      </c>
      <c r="CL1033">
        <f>(0.5*fun[[#This Row],[WoodDeckSF]])+fun[[#This Row],[OpenPorchSF]]+(2*fun[[#This Row],[EnclosedPorch]])+(1.5*fun[[#This Row],[3SsnPorch]])+fun[[#This Row],[ScreenPorch]]</f>
        <v>131</v>
      </c>
      <c r="CM1033">
        <v>0</v>
      </c>
      <c r="CN1033" t="s">
        <v>109</v>
      </c>
      <c r="CO1033">
        <f>IF(fun[[#This Row],[PoolQC]]="Ex",5,IF(fun[[#This Row],[PoolQC]]="Gd",4,IF(fun[[#This Row],[PoolQC]]="TA",3,IF(fun[[#This Row],[PoolQC]]="Fa",2,IF(fun[[#This Row],[PoolQC]]="Po",1,0)))))</f>
        <v>0</v>
      </c>
      <c r="CP1033" t="s">
        <v>109</v>
      </c>
      <c r="CQ1033" t="s">
        <v>109</v>
      </c>
      <c r="CR1033">
        <v>0</v>
      </c>
      <c r="CS1033">
        <v>8</v>
      </c>
      <c r="CT1033">
        <v>2009</v>
      </c>
      <c r="CU1033" t="s">
        <v>136</v>
      </c>
      <c r="CV1033" t="s">
        <v>137</v>
      </c>
      <c r="CW1033">
        <f>COUNTIF(fun[[#This Row],[Id]:[SaleCondition]],0)</f>
        <v>13</v>
      </c>
      <c r="CX1033">
        <f>COUNTIF(fun[[#This Row],[Id]:[SaleCondition]],"NA")</f>
        <v>4</v>
      </c>
      <c r="CY103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33">
        <f>fun[NUM_ExCond]+fun[NUM_BsmtCond]+fun[NUM_GarCond]</f>
        <v>9</v>
      </c>
      <c r="DA10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10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1033">
        <v>197000</v>
      </c>
    </row>
    <row r="1034" spans="1:107" x14ac:dyDescent="0.25">
      <c r="A1034">
        <v>1033</v>
      </c>
      <c r="B1034">
        <v>60</v>
      </c>
      <c r="C1034" t="s">
        <v>107</v>
      </c>
      <c r="D1034">
        <f>IF(fun[[#This Row],[MSZoning]]="RL",1,0)</f>
        <v>1</v>
      </c>
      <c r="E1034">
        <f>IF(fun[[#This Row],[rl]]="RM",1,0)</f>
        <v>0</v>
      </c>
      <c r="F1034">
        <f>IF(fun[[#This Row],[rm]]="RH",1,0)</f>
        <v>0</v>
      </c>
      <c r="G1034">
        <f>IF(fun[[#This Row],[rh]]="C (all)",1,0)</f>
        <v>0</v>
      </c>
      <c r="H1034" t="s">
        <v>109</v>
      </c>
      <c r="I1034">
        <f>IF(fun[[#This Row],[LotFrontage]]="NA",0,fun[[#This Row],[LotFrontage]])</f>
        <v>0</v>
      </c>
      <c r="J1034">
        <v>14541</v>
      </c>
      <c r="K1034" t="s">
        <v>108</v>
      </c>
      <c r="L1034" t="s">
        <v>109</v>
      </c>
      <c r="M1034" t="s">
        <v>146</v>
      </c>
      <c r="N1034" t="s">
        <v>111</v>
      </c>
      <c r="O1034" t="s">
        <v>112</v>
      </c>
      <c r="P1034" t="s">
        <v>148</v>
      </c>
      <c r="Q1034" t="s">
        <v>114</v>
      </c>
      <c r="R1034" t="s">
        <v>155</v>
      </c>
      <c r="S1034" t="s">
        <v>116</v>
      </c>
      <c r="T1034" t="s">
        <v>116</v>
      </c>
      <c r="U1034" t="s">
        <v>117</v>
      </c>
      <c r="V1034" t="s">
        <v>118</v>
      </c>
      <c r="W1034">
        <v>8</v>
      </c>
      <c r="X1034">
        <v>7</v>
      </c>
      <c r="Y1034">
        <v>1993</v>
      </c>
      <c r="Z1034">
        <v>1993</v>
      </c>
      <c r="AA1034" t="s">
        <v>119</v>
      </c>
      <c r="AB1034" t="s">
        <v>120</v>
      </c>
      <c r="AC1034" t="s">
        <v>142</v>
      </c>
      <c r="AD1034" t="s">
        <v>142</v>
      </c>
      <c r="AE1034" t="s">
        <v>143</v>
      </c>
      <c r="AF1034">
        <v>0</v>
      </c>
      <c r="AG1034" t="s">
        <v>123</v>
      </c>
      <c r="AH1034">
        <f>IF(fun[[#This Row],[ExterQual]]="Ex",5,IF(fun[[#This Row],[ExterQual]]="Gd",4,IF(fun[[#This Row],[ExterQual]]="TA",3,IF(fun[[#This Row],[ExterQual]]="Fa",2,1))))</f>
        <v>4</v>
      </c>
      <c r="AI1034" t="s">
        <v>123</v>
      </c>
      <c r="AJ1034">
        <f>IF(fun[[#This Row],[ExterCond]]="Ex",5,IF(fun[[#This Row],[ExterCond]]="Gd",4,IF(fun[[#This Row],[ExterCond]]="TA",3,IF(fun[[#This Row],[ExterCond]]="Fa",2,1))))</f>
        <v>4</v>
      </c>
      <c r="AK1034" t="s">
        <v>125</v>
      </c>
      <c r="AL1034" t="s">
        <v>123</v>
      </c>
      <c r="AM1034">
        <f>IF(fun[[#This Row],[BsmtQual]]="Ex",5,IF(fun[[#This Row],[BsmtQual]]="Gd",4,IF(fun[[#This Row],[BsmtQual]]="TA",3,IF(fun[[#This Row],[BsmtQual]]="Fa",2,IF(fun[[#This Row],[BsmtQual]]="Po",1,0)))))</f>
        <v>4</v>
      </c>
      <c r="AN1034" t="s">
        <v>123</v>
      </c>
      <c r="AO1034">
        <f>IF(fun[[#This Row],[BsmtCond]]="Ex",5,IF(fun[[#This Row],[BsmtCond]]="Gd",4,IF(fun[[#This Row],[BsmtCond]]="TA",3,IF(fun[[#This Row],[BsmtCond]]="Fa",2,IF(fun[[#This Row],[BsmtCond]]="Po",1,0)))))</f>
        <v>4</v>
      </c>
      <c r="AP1034" t="s">
        <v>126</v>
      </c>
      <c r="AQ1034">
        <f>IF(fun[[#This Row],[BsmtExposure]]="Gd",3,IF(fun[[#This Row],[BsmtExposure]]="Av",2,IF(fun[[#This Row],[BsmtExposure]]="Mn",1,0)))</f>
        <v>0</v>
      </c>
      <c r="AR1034" t="s">
        <v>127</v>
      </c>
      <c r="AS1034">
        <v>1012</v>
      </c>
      <c r="AT1034" t="s">
        <v>128</v>
      </c>
      <c r="AU1034">
        <v>0</v>
      </c>
      <c r="AV1034">
        <v>326</v>
      </c>
      <c r="AW1034">
        <v>1338</v>
      </c>
      <c r="AX1034" t="s">
        <v>129</v>
      </c>
      <c r="AY1034" t="s">
        <v>130</v>
      </c>
      <c r="AZ1034">
        <f>IF(fun[[#This Row],[HeatingQC]]="Ex",5,IF(fun[[#This Row],[HeatingQC]]="Gd",4,IF(fun[[#This Row],[HeatingQC]]="TA",3,IF(fun[[#This Row],[HeatingQC]]="Fa",2,IF(fun[[#This Row],[HeatingQC]]="Po",1,0)))))</f>
        <v>5</v>
      </c>
      <c r="BA1034" t="s">
        <v>131</v>
      </c>
      <c r="BB1034" t="s">
        <v>132</v>
      </c>
      <c r="BC1034">
        <v>1352</v>
      </c>
      <c r="BD1034">
        <v>1168</v>
      </c>
      <c r="BE1034">
        <v>0</v>
      </c>
      <c r="BF1034">
        <v>2520</v>
      </c>
      <c r="BG1034">
        <f>LOG(fun[[#This Row],[GrLivArea]])</f>
        <v>3.4014005407815442</v>
      </c>
      <c r="BH1034">
        <v>1</v>
      </c>
      <c r="BI1034">
        <v>0</v>
      </c>
      <c r="BJ1034">
        <f>fun[[#This Row],[BsmtFullBath]]+(0.5*fun[[#This Row],[BsmtHalfBath]])</f>
        <v>1</v>
      </c>
      <c r="BK1034">
        <v>2</v>
      </c>
      <c r="BL1034">
        <v>1</v>
      </c>
      <c r="BM1034">
        <f>fun[[#This Row],[HalfBath]]+fun[[#This Row],[TOTBaseBath]]+fun[[#This Row],[FullBath]]</f>
        <v>4</v>
      </c>
      <c r="BN1034">
        <v>5</v>
      </c>
      <c r="BO1034">
        <v>1</v>
      </c>
      <c r="BP1034" t="s">
        <v>123</v>
      </c>
      <c r="BQ1034">
        <f>IF(fun[[#This Row],[KitchenQual]]="Ex",5,IF(fun[[#This Row],[KitchenQual]]="Gd",4,IF(fun[[#This Row],[KitchenQual]]="TA",3,IF(fun[[#This Row],[KitchenQual]]="Fa",2,0))))</f>
        <v>4</v>
      </c>
      <c r="BR1034">
        <v>10</v>
      </c>
      <c r="BS1034" t="s">
        <v>133</v>
      </c>
      <c r="BT1034">
        <v>1</v>
      </c>
      <c r="BU1034" t="s">
        <v>124</v>
      </c>
      <c r="BV1034">
        <f>IF(fun[[#This Row],[FireplaceQu]]="Ex",5,IF(fun[[#This Row],[FireplaceQu]]="Gd",4,IF(fun[[#This Row],[FireplaceQu]]="TA",3,IF(fun[[#This Row],[FireplaceQu]]="Fa",2,0))))</f>
        <v>3</v>
      </c>
      <c r="BW1034" t="s">
        <v>134</v>
      </c>
      <c r="BX1034">
        <v>1993</v>
      </c>
      <c r="BY1034" t="s">
        <v>135</v>
      </c>
      <c r="BZ1034">
        <v>3</v>
      </c>
      <c r="CA1034">
        <v>796</v>
      </c>
      <c r="CB1034" t="s">
        <v>124</v>
      </c>
      <c r="CC1034">
        <f>IF(fun[[#This Row],[GarageQual]]="Ex",5,IF(fun[[#This Row],[GarageQual]]="Gd",4,IF(fun[[#This Row],[GarageQual]]="TA",3,IF(fun[[#This Row],[GarageQual]]="Fa",2,IF(fun[[#This Row],[GarageQual]]="Po",1,0)))))</f>
        <v>3</v>
      </c>
      <c r="CD1034" t="s">
        <v>124</v>
      </c>
      <c r="CE1034">
        <f>IF(fun[[#This Row],[GarageCond]]="Ex",5,IF(fun[[#This Row],[GarageCond]]="Gd",4,IF(fun[[#This Row],[GarageCond]]="TA",3,IF(fun[[#This Row],[GarageCond]]="Fa",2,IF(fun[[#This Row],[GarageCond]]="Po",1,0)))))</f>
        <v>3</v>
      </c>
      <c r="CF1034" t="s">
        <v>131</v>
      </c>
      <c r="CG1034">
        <v>209</v>
      </c>
      <c r="CH1034">
        <v>55</v>
      </c>
      <c r="CI1034">
        <v>0</v>
      </c>
      <c r="CJ1034">
        <v>0</v>
      </c>
      <c r="CK1034">
        <v>0</v>
      </c>
      <c r="CL1034">
        <f>(0.5*fun[[#This Row],[WoodDeckSF]])+fun[[#This Row],[OpenPorchSF]]+(2*fun[[#This Row],[EnclosedPorch]])+(1.5*fun[[#This Row],[3SsnPorch]])+fun[[#This Row],[ScreenPorch]]</f>
        <v>159.5</v>
      </c>
      <c r="CM1034">
        <v>0</v>
      </c>
      <c r="CN1034" t="s">
        <v>109</v>
      </c>
      <c r="CO1034">
        <f>IF(fun[[#This Row],[PoolQC]]="Ex",5,IF(fun[[#This Row],[PoolQC]]="Gd",4,IF(fun[[#This Row],[PoolQC]]="TA",3,IF(fun[[#This Row],[PoolQC]]="Fa",2,IF(fun[[#This Row],[PoolQC]]="Po",1,0)))))</f>
        <v>0</v>
      </c>
      <c r="CP1034" t="s">
        <v>109</v>
      </c>
      <c r="CQ1034" t="s">
        <v>109</v>
      </c>
      <c r="CR1034">
        <v>0</v>
      </c>
      <c r="CS1034">
        <v>11</v>
      </c>
      <c r="CT1034">
        <v>2006</v>
      </c>
      <c r="CU1034" t="s">
        <v>136</v>
      </c>
      <c r="CV1034" t="s">
        <v>154</v>
      </c>
      <c r="CW1034">
        <f>COUNTIF(fun[[#This Row],[Id]:[SaleCondition]],0)</f>
        <v>15</v>
      </c>
      <c r="CX1034">
        <f>COUNTIF(fun[[#This Row],[Id]:[SaleCondition]],"NA")</f>
        <v>5</v>
      </c>
      <c r="CY103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034">
        <f>fun[NUM_ExCond]+fun[NUM_BsmtCond]+fun[NUM_GarCond]</f>
        <v>11</v>
      </c>
      <c r="DA10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140</v>
      </c>
      <c r="DB10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96.083333333333329</v>
      </c>
      <c r="DC1034">
        <v>310000</v>
      </c>
    </row>
    <row r="1035" spans="1:107" x14ac:dyDescent="0.25">
      <c r="A1035">
        <v>1034</v>
      </c>
      <c r="B1035">
        <v>20</v>
      </c>
      <c r="C1035" t="s">
        <v>107</v>
      </c>
      <c r="D1035">
        <f>IF(fun[[#This Row],[MSZoning]]="RL",1,0)</f>
        <v>1</v>
      </c>
      <c r="E1035">
        <f>IF(fun[[#This Row],[rl]]="RM",1,0)</f>
        <v>0</v>
      </c>
      <c r="F1035">
        <f>IF(fun[[#This Row],[rm]]="RH",1,0)</f>
        <v>0</v>
      </c>
      <c r="G1035">
        <f>IF(fun[[#This Row],[rh]]="C (all)",1,0)</f>
        <v>0</v>
      </c>
      <c r="H1035" t="s">
        <v>109</v>
      </c>
      <c r="I1035">
        <f>IF(fun[[#This Row],[LotFrontage]]="NA",0,fun[[#This Row],[LotFrontage]])</f>
        <v>0</v>
      </c>
      <c r="J1035">
        <v>8125</v>
      </c>
      <c r="K1035" t="s">
        <v>108</v>
      </c>
      <c r="L1035" t="s">
        <v>109</v>
      </c>
      <c r="M1035" t="s">
        <v>110</v>
      </c>
      <c r="N1035" t="s">
        <v>111</v>
      </c>
      <c r="O1035" t="s">
        <v>112</v>
      </c>
      <c r="P1035" t="s">
        <v>113</v>
      </c>
      <c r="Q1035" t="s">
        <v>114</v>
      </c>
      <c r="R1035" t="s">
        <v>115</v>
      </c>
      <c r="S1035" t="s">
        <v>116</v>
      </c>
      <c r="T1035" t="s">
        <v>116</v>
      </c>
      <c r="U1035" t="s">
        <v>117</v>
      </c>
      <c r="V1035" t="s">
        <v>141</v>
      </c>
      <c r="W1035">
        <v>7</v>
      </c>
      <c r="X1035">
        <v>5</v>
      </c>
      <c r="Y1035">
        <v>2002</v>
      </c>
      <c r="Z1035">
        <v>2002</v>
      </c>
      <c r="AA1035" t="s">
        <v>119</v>
      </c>
      <c r="AB1035" t="s">
        <v>120</v>
      </c>
      <c r="AC1035" t="s">
        <v>121</v>
      </c>
      <c r="AD1035" t="s">
        <v>121</v>
      </c>
      <c r="AE1035" t="s">
        <v>163</v>
      </c>
      <c r="AF1035">
        <v>295</v>
      </c>
      <c r="AG1035" t="s">
        <v>123</v>
      </c>
      <c r="AH1035">
        <f>IF(fun[[#This Row],[ExterQual]]="Ex",5,IF(fun[[#This Row],[ExterQual]]="Gd",4,IF(fun[[#This Row],[ExterQual]]="TA",3,IF(fun[[#This Row],[ExterQual]]="Fa",2,1))))</f>
        <v>4</v>
      </c>
      <c r="AI1035" t="s">
        <v>124</v>
      </c>
      <c r="AJ1035">
        <f>IF(fun[[#This Row],[ExterCond]]="Ex",5,IF(fun[[#This Row],[ExterCond]]="Gd",4,IF(fun[[#This Row],[ExterCond]]="TA",3,IF(fun[[#This Row],[ExterCond]]="Fa",2,1))))</f>
        <v>3</v>
      </c>
      <c r="AK1035" t="s">
        <v>125</v>
      </c>
      <c r="AL1035" t="s">
        <v>123</v>
      </c>
      <c r="AM1035">
        <f>IF(fun[[#This Row],[BsmtQual]]="Ex",5,IF(fun[[#This Row],[BsmtQual]]="Gd",4,IF(fun[[#This Row],[BsmtQual]]="TA",3,IF(fun[[#This Row],[BsmtQual]]="Fa",2,IF(fun[[#This Row],[BsmtQual]]="Po",1,0)))))</f>
        <v>4</v>
      </c>
      <c r="AN1035" t="s">
        <v>124</v>
      </c>
      <c r="AO1035">
        <f>IF(fun[[#This Row],[BsmtCond]]="Ex",5,IF(fun[[#This Row],[BsmtCond]]="Gd",4,IF(fun[[#This Row],[BsmtCond]]="TA",3,IF(fun[[#This Row],[BsmtCond]]="Fa",2,IF(fun[[#This Row],[BsmtCond]]="Po",1,0)))))</f>
        <v>3</v>
      </c>
      <c r="AP1035" t="s">
        <v>126</v>
      </c>
      <c r="AQ1035">
        <f>IF(fun[[#This Row],[BsmtExposure]]="Gd",3,IF(fun[[#This Row],[BsmtExposure]]="Av",2,IF(fun[[#This Row],[BsmtExposure]]="Mn",1,0)))</f>
        <v>0</v>
      </c>
      <c r="AR1035" t="s">
        <v>127</v>
      </c>
      <c r="AS1035">
        <v>986</v>
      </c>
      <c r="AT1035" t="s">
        <v>128</v>
      </c>
      <c r="AU1035">
        <v>0</v>
      </c>
      <c r="AV1035">
        <v>668</v>
      </c>
      <c r="AW1035">
        <v>1654</v>
      </c>
      <c r="AX1035" t="s">
        <v>129</v>
      </c>
      <c r="AY1035" t="s">
        <v>130</v>
      </c>
      <c r="AZ1035">
        <f>IF(fun[[#This Row],[HeatingQC]]="Ex",5,IF(fun[[#This Row],[HeatingQC]]="Gd",4,IF(fun[[#This Row],[HeatingQC]]="TA",3,IF(fun[[#This Row],[HeatingQC]]="Fa",2,IF(fun[[#This Row],[HeatingQC]]="Po",1,0)))))</f>
        <v>5</v>
      </c>
      <c r="BA1035" t="s">
        <v>131</v>
      </c>
      <c r="BB1035" t="s">
        <v>132</v>
      </c>
      <c r="BC1035">
        <v>1654</v>
      </c>
      <c r="BD1035">
        <v>0</v>
      </c>
      <c r="BE1035">
        <v>0</v>
      </c>
      <c r="BF1035">
        <v>1654</v>
      </c>
      <c r="BG1035">
        <f>LOG(fun[[#This Row],[GrLivArea]])</f>
        <v>3.2185355052165279</v>
      </c>
      <c r="BH1035">
        <v>1</v>
      </c>
      <c r="BI1035">
        <v>0</v>
      </c>
      <c r="BJ1035">
        <f>fun[[#This Row],[BsmtFullBath]]+(0.5*fun[[#This Row],[BsmtHalfBath]])</f>
        <v>1</v>
      </c>
      <c r="BK1035">
        <v>2</v>
      </c>
      <c r="BL1035">
        <v>0</v>
      </c>
      <c r="BM1035">
        <f>fun[[#This Row],[HalfBath]]+fun[[#This Row],[TOTBaseBath]]+fun[[#This Row],[FullBath]]</f>
        <v>3</v>
      </c>
      <c r="BN1035">
        <v>3</v>
      </c>
      <c r="BO1035">
        <v>1</v>
      </c>
      <c r="BP1035" t="s">
        <v>123</v>
      </c>
      <c r="BQ1035">
        <f>IF(fun[[#This Row],[KitchenQual]]="Ex",5,IF(fun[[#This Row],[KitchenQual]]="Gd",4,IF(fun[[#This Row],[KitchenQual]]="TA",3,IF(fun[[#This Row],[KitchenQual]]="Fa",2,0))))</f>
        <v>4</v>
      </c>
      <c r="BR1035">
        <v>6</v>
      </c>
      <c r="BS1035" t="s">
        <v>133</v>
      </c>
      <c r="BT1035">
        <v>0</v>
      </c>
      <c r="BU1035" t="s">
        <v>109</v>
      </c>
      <c r="BV1035">
        <f>IF(fun[[#This Row],[FireplaceQu]]="Ex",5,IF(fun[[#This Row],[FireplaceQu]]="Gd",4,IF(fun[[#This Row],[FireplaceQu]]="TA",3,IF(fun[[#This Row],[FireplaceQu]]="Fa",2,0))))</f>
        <v>0</v>
      </c>
      <c r="BW1035" t="s">
        <v>134</v>
      </c>
      <c r="BX1035">
        <v>2002</v>
      </c>
      <c r="BY1035" t="s">
        <v>128</v>
      </c>
      <c r="BZ1035">
        <v>3</v>
      </c>
      <c r="CA1035">
        <v>900</v>
      </c>
      <c r="CB1035" t="s">
        <v>124</v>
      </c>
      <c r="CC1035">
        <f>IF(fun[[#This Row],[GarageQual]]="Ex",5,IF(fun[[#This Row],[GarageQual]]="Gd",4,IF(fun[[#This Row],[GarageQual]]="TA",3,IF(fun[[#This Row],[GarageQual]]="Fa",2,IF(fun[[#This Row],[GarageQual]]="Po",1,0)))))</f>
        <v>3</v>
      </c>
      <c r="CD1035" t="s">
        <v>124</v>
      </c>
      <c r="CE1035">
        <f>IF(fun[[#This Row],[GarageCond]]="Ex",5,IF(fun[[#This Row],[GarageCond]]="Gd",4,IF(fun[[#This Row],[GarageCond]]="TA",3,IF(fun[[#This Row],[GarageCond]]="Fa",2,IF(fun[[#This Row],[GarageCond]]="Po",1,0)))))</f>
        <v>3</v>
      </c>
      <c r="CF1035" t="s">
        <v>131</v>
      </c>
      <c r="CG1035">
        <v>0</v>
      </c>
      <c r="CH1035">
        <v>136</v>
      </c>
      <c r="CI1035">
        <v>0</v>
      </c>
      <c r="CJ1035">
        <v>0</v>
      </c>
      <c r="CK1035">
        <v>0</v>
      </c>
      <c r="CL1035">
        <f>(0.5*fun[[#This Row],[WoodDeckSF]])+fun[[#This Row],[OpenPorchSF]]+(2*fun[[#This Row],[EnclosedPorch]])+(1.5*fun[[#This Row],[3SsnPorch]])+fun[[#This Row],[ScreenPorch]]</f>
        <v>136</v>
      </c>
      <c r="CM1035">
        <v>0</v>
      </c>
      <c r="CN1035" t="s">
        <v>109</v>
      </c>
      <c r="CO1035">
        <f>IF(fun[[#This Row],[PoolQC]]="Ex",5,IF(fun[[#This Row],[PoolQC]]="Gd",4,IF(fun[[#This Row],[PoolQC]]="TA",3,IF(fun[[#This Row],[PoolQC]]="Fa",2,IF(fun[[#This Row],[PoolQC]]="Po",1,0)))))</f>
        <v>0</v>
      </c>
      <c r="CP1035" t="s">
        <v>109</v>
      </c>
      <c r="CQ1035" t="s">
        <v>109</v>
      </c>
      <c r="CR1035">
        <v>0</v>
      </c>
      <c r="CS1035">
        <v>2</v>
      </c>
      <c r="CT1035">
        <v>2006</v>
      </c>
      <c r="CU1035" t="s">
        <v>136</v>
      </c>
      <c r="CV1035" t="s">
        <v>137</v>
      </c>
      <c r="CW1035">
        <f>COUNTIF(fun[[#This Row],[Id]:[SaleCondition]],0)</f>
        <v>19</v>
      </c>
      <c r="CX1035">
        <f>COUNTIF(fun[[#This Row],[Id]:[SaleCondition]],"NA")</f>
        <v>6</v>
      </c>
      <c r="CY103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35">
        <f>fun[NUM_ExCond]+fun[NUM_BsmtCond]+fun[NUM_GarCond]</f>
        <v>9</v>
      </c>
      <c r="DA10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10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68.75</v>
      </c>
      <c r="DC1035">
        <v>230000</v>
      </c>
    </row>
    <row r="1036" spans="1:107" x14ac:dyDescent="0.25">
      <c r="A1036">
        <v>1035</v>
      </c>
      <c r="B1036">
        <v>30</v>
      </c>
      <c r="C1036" t="s">
        <v>107</v>
      </c>
      <c r="D1036">
        <f>IF(fun[[#This Row],[MSZoning]]="RL",1,0)</f>
        <v>1</v>
      </c>
      <c r="E1036">
        <f>IF(fun[[#This Row],[rl]]="RM",1,0)</f>
        <v>0</v>
      </c>
      <c r="F1036">
        <f>IF(fun[[#This Row],[rm]]="RH",1,0)</f>
        <v>0</v>
      </c>
      <c r="G1036">
        <f>IF(fun[[#This Row],[rh]]="C (all)",1,0)</f>
        <v>0</v>
      </c>
      <c r="H1036">
        <v>50</v>
      </c>
      <c r="I1036">
        <f>IF(fun[[#This Row],[LotFrontage]]="NA",0,fun[[#This Row],[LotFrontage]])</f>
        <v>50</v>
      </c>
      <c r="J1036">
        <v>6305</v>
      </c>
      <c r="K1036" t="s">
        <v>108</v>
      </c>
      <c r="L1036" t="s">
        <v>109</v>
      </c>
      <c r="M1036" t="s">
        <v>110</v>
      </c>
      <c r="N1036" t="s">
        <v>201</v>
      </c>
      <c r="O1036" t="s">
        <v>112</v>
      </c>
      <c r="P1036" t="s">
        <v>113</v>
      </c>
      <c r="Q1036" t="s">
        <v>114</v>
      </c>
      <c r="R1036" t="s">
        <v>149</v>
      </c>
      <c r="S1036" t="s">
        <v>116</v>
      </c>
      <c r="T1036" t="s">
        <v>116</v>
      </c>
      <c r="U1036" t="s">
        <v>117</v>
      </c>
      <c r="V1036" t="s">
        <v>141</v>
      </c>
      <c r="W1036">
        <v>5</v>
      </c>
      <c r="X1036">
        <v>7</v>
      </c>
      <c r="Y1036">
        <v>1938</v>
      </c>
      <c r="Z1036">
        <v>1950</v>
      </c>
      <c r="AA1036" t="s">
        <v>119</v>
      </c>
      <c r="AB1036" t="s">
        <v>120</v>
      </c>
      <c r="AC1036" t="s">
        <v>142</v>
      </c>
      <c r="AD1036" t="s">
        <v>142</v>
      </c>
      <c r="AE1036" t="s">
        <v>143</v>
      </c>
      <c r="AF1036">
        <v>0</v>
      </c>
      <c r="AG1036" t="s">
        <v>124</v>
      </c>
      <c r="AH1036">
        <f>IF(fun[[#This Row],[ExterQual]]="Ex",5,IF(fun[[#This Row],[ExterQual]]="Gd",4,IF(fun[[#This Row],[ExterQual]]="TA",3,IF(fun[[#This Row],[ExterQual]]="Fa",2,1))))</f>
        <v>3</v>
      </c>
      <c r="AI1036" t="s">
        <v>123</v>
      </c>
      <c r="AJ1036">
        <f>IF(fun[[#This Row],[ExterCond]]="Ex",5,IF(fun[[#This Row],[ExterCond]]="Gd",4,IF(fun[[#This Row],[ExterCond]]="TA",3,IF(fun[[#This Row],[ExterCond]]="Fa",2,1))))</f>
        <v>4</v>
      </c>
      <c r="AK1036" t="s">
        <v>125</v>
      </c>
      <c r="AL1036" t="s">
        <v>173</v>
      </c>
      <c r="AM1036">
        <f>IF(fun[[#This Row],[BsmtQual]]="Ex",5,IF(fun[[#This Row],[BsmtQual]]="Gd",4,IF(fun[[#This Row],[BsmtQual]]="TA",3,IF(fun[[#This Row],[BsmtQual]]="Fa",2,IF(fun[[#This Row],[BsmtQual]]="Po",1,0)))))</f>
        <v>2</v>
      </c>
      <c r="AN1036" t="s">
        <v>173</v>
      </c>
      <c r="AO1036">
        <f>IF(fun[[#This Row],[BsmtCond]]="Ex",5,IF(fun[[#This Row],[BsmtCond]]="Gd",4,IF(fun[[#This Row],[BsmtCond]]="TA",3,IF(fun[[#This Row],[BsmtCond]]="Fa",2,IF(fun[[#This Row],[BsmtCond]]="Po",1,0)))))</f>
        <v>2</v>
      </c>
      <c r="AP1036" t="s">
        <v>126</v>
      </c>
      <c r="AQ1036">
        <f>IF(fun[[#This Row],[BsmtExposure]]="Gd",3,IF(fun[[#This Row],[BsmtExposure]]="Av",2,IF(fun[[#This Row],[BsmtExposure]]="Mn",1,0)))</f>
        <v>0</v>
      </c>
      <c r="AR1036" t="s">
        <v>128</v>
      </c>
      <c r="AS1036">
        <v>0</v>
      </c>
      <c r="AT1036" t="s">
        <v>128</v>
      </c>
      <c r="AU1036">
        <v>0</v>
      </c>
      <c r="AV1036">
        <v>920</v>
      </c>
      <c r="AW1036">
        <v>920</v>
      </c>
      <c r="AX1036" t="s">
        <v>129</v>
      </c>
      <c r="AY1036" t="s">
        <v>130</v>
      </c>
      <c r="AZ1036">
        <f>IF(fun[[#This Row],[HeatingQC]]="Ex",5,IF(fun[[#This Row],[HeatingQC]]="Gd",4,IF(fun[[#This Row],[HeatingQC]]="TA",3,IF(fun[[#This Row],[HeatingQC]]="Fa",2,IF(fun[[#This Row],[HeatingQC]]="Po",1,0)))))</f>
        <v>5</v>
      </c>
      <c r="BA1036" t="s">
        <v>131</v>
      </c>
      <c r="BB1036" t="s">
        <v>132</v>
      </c>
      <c r="BC1036">
        <v>954</v>
      </c>
      <c r="BD1036">
        <v>0</v>
      </c>
      <c r="BE1036">
        <v>0</v>
      </c>
      <c r="BF1036">
        <v>954</v>
      </c>
      <c r="BG1036">
        <f>LOG(fun[[#This Row],[GrLivArea]])</f>
        <v>2.9795483747040952</v>
      </c>
      <c r="BH1036">
        <v>0</v>
      </c>
      <c r="BI1036">
        <v>0</v>
      </c>
      <c r="BJ1036">
        <f>fun[[#This Row],[BsmtFullBath]]+(0.5*fun[[#This Row],[BsmtHalfBath]])</f>
        <v>0</v>
      </c>
      <c r="BK1036">
        <v>1</v>
      </c>
      <c r="BL1036">
        <v>0</v>
      </c>
      <c r="BM1036">
        <f>fun[[#This Row],[HalfBath]]+fun[[#This Row],[TOTBaseBath]]+fun[[#This Row],[FullBath]]</f>
        <v>1</v>
      </c>
      <c r="BN1036">
        <v>2</v>
      </c>
      <c r="BO1036">
        <v>1</v>
      </c>
      <c r="BP1036" t="s">
        <v>173</v>
      </c>
      <c r="BQ1036">
        <f>IF(fun[[#This Row],[KitchenQual]]="Ex",5,IF(fun[[#This Row],[KitchenQual]]="Gd",4,IF(fun[[#This Row],[KitchenQual]]="TA",3,IF(fun[[#This Row],[KitchenQual]]="Fa",2,0))))</f>
        <v>2</v>
      </c>
      <c r="BR1036">
        <v>5</v>
      </c>
      <c r="BS1036" t="s">
        <v>133</v>
      </c>
      <c r="BT1036">
        <v>1</v>
      </c>
      <c r="BU1036" t="s">
        <v>123</v>
      </c>
      <c r="BV1036">
        <f>IF(fun[[#This Row],[FireplaceQu]]="Ex",5,IF(fun[[#This Row],[FireplaceQu]]="Gd",4,IF(fun[[#This Row],[FireplaceQu]]="TA",3,IF(fun[[#This Row],[FireplaceQu]]="Fa",2,0))))</f>
        <v>4</v>
      </c>
      <c r="BW1036" t="s">
        <v>235</v>
      </c>
      <c r="BX1036">
        <v>1938</v>
      </c>
      <c r="BY1036" t="s">
        <v>128</v>
      </c>
      <c r="BZ1036">
        <v>1</v>
      </c>
      <c r="CA1036">
        <v>240</v>
      </c>
      <c r="CB1036" t="s">
        <v>173</v>
      </c>
      <c r="CC1036">
        <f>IF(fun[[#This Row],[GarageQual]]="Ex",5,IF(fun[[#This Row],[GarageQual]]="Gd",4,IF(fun[[#This Row],[GarageQual]]="TA",3,IF(fun[[#This Row],[GarageQual]]="Fa",2,IF(fun[[#This Row],[GarageQual]]="Po",1,0)))))</f>
        <v>2</v>
      </c>
      <c r="CD1036" t="s">
        <v>124</v>
      </c>
      <c r="CE1036">
        <f>IF(fun[[#This Row],[GarageCond]]="Ex",5,IF(fun[[#This Row],[GarageCond]]="Gd",4,IF(fun[[#This Row],[GarageCond]]="TA",3,IF(fun[[#This Row],[GarageCond]]="Fa",2,IF(fun[[#This Row],[GarageCond]]="Po",1,0)))))</f>
        <v>3</v>
      </c>
      <c r="CF1036" t="s">
        <v>131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f>(0.5*fun[[#This Row],[WoodDeckSF]])+fun[[#This Row],[OpenPorchSF]]+(2*fun[[#This Row],[EnclosedPorch]])+(1.5*fun[[#This Row],[3SsnPorch]])+fun[[#This Row],[ScreenPorch]]</f>
        <v>0</v>
      </c>
      <c r="CM1036">
        <v>0</v>
      </c>
      <c r="CN1036" t="s">
        <v>109</v>
      </c>
      <c r="CO1036">
        <f>IF(fun[[#This Row],[PoolQC]]="Ex",5,IF(fun[[#This Row],[PoolQC]]="Gd",4,IF(fun[[#This Row],[PoolQC]]="TA",3,IF(fun[[#This Row],[PoolQC]]="Fa",2,IF(fun[[#This Row],[PoolQC]]="Po",1,0)))))</f>
        <v>0</v>
      </c>
      <c r="CP1036" t="s">
        <v>160</v>
      </c>
      <c r="CQ1036" t="s">
        <v>109</v>
      </c>
      <c r="CR1036">
        <v>0</v>
      </c>
      <c r="CS1036">
        <v>6</v>
      </c>
      <c r="CT1036">
        <v>2007</v>
      </c>
      <c r="CU1036" t="s">
        <v>136</v>
      </c>
      <c r="CV1036" t="s">
        <v>137</v>
      </c>
      <c r="CW1036">
        <f>COUNTIF(fun[[#This Row],[Id]:[SaleCondition]],0)</f>
        <v>22</v>
      </c>
      <c r="CX1036">
        <f>COUNTIF(fun[[#This Row],[Id]:[SaleCondition]],"NA")</f>
        <v>3</v>
      </c>
      <c r="CY1036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036">
        <f>fun[NUM_ExCond]+fun[NUM_BsmtCond]+fun[NUM_GarCond]</f>
        <v>9</v>
      </c>
      <c r="DA10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0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58.833333333333336</v>
      </c>
      <c r="DC1036">
        <v>119750</v>
      </c>
    </row>
    <row r="1037" spans="1:107" x14ac:dyDescent="0.25">
      <c r="A1037">
        <v>1036</v>
      </c>
      <c r="B1037">
        <v>20</v>
      </c>
      <c r="C1037" t="s">
        <v>107</v>
      </c>
      <c r="D1037">
        <f>IF(fun[[#This Row],[MSZoning]]="RL",1,0)</f>
        <v>1</v>
      </c>
      <c r="E1037">
        <f>IF(fun[[#This Row],[rl]]="RM",1,0)</f>
        <v>0</v>
      </c>
      <c r="F1037">
        <f>IF(fun[[#This Row],[rm]]="RH",1,0)</f>
        <v>0</v>
      </c>
      <c r="G1037">
        <f>IF(fun[[#This Row],[rh]]="C (all)",1,0)</f>
        <v>0</v>
      </c>
      <c r="H1037" t="s">
        <v>109</v>
      </c>
      <c r="I1037">
        <f>IF(fun[[#This Row],[LotFrontage]]="NA",0,fun[[#This Row],[LotFrontage]])</f>
        <v>0</v>
      </c>
      <c r="J1037">
        <v>11500</v>
      </c>
      <c r="K1037" t="s">
        <v>108</v>
      </c>
      <c r="L1037" t="s">
        <v>109</v>
      </c>
      <c r="M1037" t="s">
        <v>146</v>
      </c>
      <c r="N1037" t="s">
        <v>111</v>
      </c>
      <c r="O1037" t="s">
        <v>112</v>
      </c>
      <c r="P1037" t="s">
        <v>192</v>
      </c>
      <c r="Q1037" t="s">
        <v>114</v>
      </c>
      <c r="R1037" t="s">
        <v>211</v>
      </c>
      <c r="S1037" t="s">
        <v>116</v>
      </c>
      <c r="T1037" t="s">
        <v>116</v>
      </c>
      <c r="U1037" t="s">
        <v>117</v>
      </c>
      <c r="V1037" t="s">
        <v>141</v>
      </c>
      <c r="W1037">
        <v>4</v>
      </c>
      <c r="X1037">
        <v>3</v>
      </c>
      <c r="Y1037">
        <v>1957</v>
      </c>
      <c r="Z1037">
        <v>1957</v>
      </c>
      <c r="AA1037" t="s">
        <v>119</v>
      </c>
      <c r="AB1037" t="s">
        <v>120</v>
      </c>
      <c r="AC1037" t="s">
        <v>150</v>
      </c>
      <c r="AD1037" t="s">
        <v>150</v>
      </c>
      <c r="AE1037" t="s">
        <v>143</v>
      </c>
      <c r="AF1037">
        <v>0</v>
      </c>
      <c r="AG1037" t="s">
        <v>124</v>
      </c>
      <c r="AH1037">
        <f>IF(fun[[#This Row],[ExterQual]]="Ex",5,IF(fun[[#This Row],[ExterQual]]="Gd",4,IF(fun[[#This Row],[ExterQual]]="TA",3,IF(fun[[#This Row],[ExterQual]]="Fa",2,1))))</f>
        <v>3</v>
      </c>
      <c r="AI1037" t="s">
        <v>123</v>
      </c>
      <c r="AJ1037">
        <f>IF(fun[[#This Row],[ExterCond]]="Ex",5,IF(fun[[#This Row],[ExterCond]]="Gd",4,IF(fun[[#This Row],[ExterCond]]="TA",3,IF(fun[[#This Row],[ExterCond]]="Fa",2,1))))</f>
        <v>4</v>
      </c>
      <c r="AK1037" t="s">
        <v>194</v>
      </c>
      <c r="AL1037" t="s">
        <v>109</v>
      </c>
      <c r="AM1037">
        <f>IF(fun[[#This Row],[BsmtQual]]="Ex",5,IF(fun[[#This Row],[BsmtQual]]="Gd",4,IF(fun[[#This Row],[BsmtQual]]="TA",3,IF(fun[[#This Row],[BsmtQual]]="Fa",2,IF(fun[[#This Row],[BsmtQual]]="Po",1,0)))))</f>
        <v>0</v>
      </c>
      <c r="AN1037" t="s">
        <v>109</v>
      </c>
      <c r="AO1037">
        <f>IF(fun[[#This Row],[BsmtCond]]="Ex",5,IF(fun[[#This Row],[BsmtCond]]="Gd",4,IF(fun[[#This Row],[BsmtCond]]="TA",3,IF(fun[[#This Row],[BsmtCond]]="Fa",2,IF(fun[[#This Row],[BsmtCond]]="Po",1,0)))))</f>
        <v>0</v>
      </c>
      <c r="AP1037" t="s">
        <v>109</v>
      </c>
      <c r="AQ1037">
        <f>IF(fun[[#This Row],[BsmtExposure]]="Gd",3,IF(fun[[#This Row],[BsmtExposure]]="Av",2,IF(fun[[#This Row],[BsmtExposure]]="Mn",1,0)))</f>
        <v>0</v>
      </c>
      <c r="AR1037" t="s">
        <v>109</v>
      </c>
      <c r="AS1037">
        <v>0</v>
      </c>
      <c r="AT1037" t="s">
        <v>109</v>
      </c>
      <c r="AU1037">
        <v>0</v>
      </c>
      <c r="AV1037">
        <v>0</v>
      </c>
      <c r="AW1037">
        <v>0</v>
      </c>
      <c r="AX1037" t="s">
        <v>129</v>
      </c>
      <c r="AY1037" t="s">
        <v>130</v>
      </c>
      <c r="AZ1037">
        <f>IF(fun[[#This Row],[HeatingQC]]="Ex",5,IF(fun[[#This Row],[HeatingQC]]="Gd",4,IF(fun[[#This Row],[HeatingQC]]="TA",3,IF(fun[[#This Row],[HeatingQC]]="Fa",2,IF(fun[[#This Row],[HeatingQC]]="Po",1,0)))))</f>
        <v>5</v>
      </c>
      <c r="BA1037" t="s">
        <v>203</v>
      </c>
      <c r="BB1037" t="s">
        <v>132</v>
      </c>
      <c r="BC1037">
        <v>845</v>
      </c>
      <c r="BD1037">
        <v>0</v>
      </c>
      <c r="BE1037">
        <v>0</v>
      </c>
      <c r="BF1037">
        <v>845</v>
      </c>
      <c r="BG1037">
        <f>LOG(fun[[#This Row],[GrLivArea]])</f>
        <v>2.9268567089496922</v>
      </c>
      <c r="BH1037">
        <v>0</v>
      </c>
      <c r="BI1037">
        <v>0</v>
      </c>
      <c r="BJ1037">
        <f>fun[[#This Row],[BsmtFullBath]]+(0.5*fun[[#This Row],[BsmtHalfBath]])</f>
        <v>0</v>
      </c>
      <c r="BK1037">
        <v>1</v>
      </c>
      <c r="BL1037">
        <v>0</v>
      </c>
      <c r="BM1037">
        <f>fun[[#This Row],[HalfBath]]+fun[[#This Row],[TOTBaseBath]]+fun[[#This Row],[FullBath]]</f>
        <v>1</v>
      </c>
      <c r="BN1037">
        <v>3</v>
      </c>
      <c r="BO1037">
        <v>1</v>
      </c>
      <c r="BP1037" t="s">
        <v>124</v>
      </c>
      <c r="BQ1037">
        <f>IF(fun[[#This Row],[KitchenQual]]="Ex",5,IF(fun[[#This Row],[KitchenQual]]="Gd",4,IF(fun[[#This Row],[KitchenQual]]="TA",3,IF(fun[[#This Row],[KitchenQual]]="Fa",2,0))))</f>
        <v>3</v>
      </c>
      <c r="BR1037">
        <v>5</v>
      </c>
      <c r="BS1037" t="s">
        <v>133</v>
      </c>
      <c r="BT1037">
        <v>0</v>
      </c>
      <c r="BU1037" t="s">
        <v>109</v>
      </c>
      <c r="BV1037">
        <f>IF(fun[[#This Row],[FireplaceQu]]="Ex",5,IF(fun[[#This Row],[FireplaceQu]]="Gd",4,IF(fun[[#This Row],[FireplaceQu]]="TA",3,IF(fun[[#This Row],[FireplaceQu]]="Fa",2,0))))</f>
        <v>0</v>
      </c>
      <c r="BW1037" t="s">
        <v>153</v>
      </c>
      <c r="BX1037">
        <v>1957</v>
      </c>
      <c r="BY1037" t="s">
        <v>128</v>
      </c>
      <c r="BZ1037">
        <v>1</v>
      </c>
      <c r="CA1037">
        <v>290</v>
      </c>
      <c r="CB1037" t="s">
        <v>124</v>
      </c>
      <c r="CC1037">
        <f>IF(fun[[#This Row],[GarageQual]]="Ex",5,IF(fun[[#This Row],[GarageQual]]="Gd",4,IF(fun[[#This Row],[GarageQual]]="TA",3,IF(fun[[#This Row],[GarageQual]]="Fa",2,IF(fun[[#This Row],[GarageQual]]="Po",1,0)))))</f>
        <v>3</v>
      </c>
      <c r="CD1037" t="s">
        <v>124</v>
      </c>
      <c r="CE1037">
        <f>IF(fun[[#This Row],[GarageCond]]="Ex",5,IF(fun[[#This Row],[GarageCond]]="Gd",4,IF(fun[[#This Row],[GarageCond]]="TA",3,IF(fun[[#This Row],[GarageCond]]="Fa",2,IF(fun[[#This Row],[GarageCond]]="Po",1,0)))))</f>
        <v>3</v>
      </c>
      <c r="CF1037" t="s">
        <v>203</v>
      </c>
      <c r="CG1037">
        <v>186</v>
      </c>
      <c r="CH1037">
        <v>0</v>
      </c>
      <c r="CI1037">
        <v>0</v>
      </c>
      <c r="CJ1037">
        <v>0</v>
      </c>
      <c r="CK1037">
        <v>0</v>
      </c>
      <c r="CL1037">
        <f>(0.5*fun[[#This Row],[WoodDeckSF]])+fun[[#This Row],[OpenPorchSF]]+(2*fun[[#This Row],[EnclosedPorch]])+(1.5*fun[[#This Row],[3SsnPorch]])+fun[[#This Row],[ScreenPorch]]</f>
        <v>93</v>
      </c>
      <c r="CM1037">
        <v>0</v>
      </c>
      <c r="CN1037" t="s">
        <v>109</v>
      </c>
      <c r="CO1037">
        <f>IF(fun[[#This Row],[PoolQC]]="Ex",5,IF(fun[[#This Row],[PoolQC]]="Gd",4,IF(fun[[#This Row],[PoolQC]]="TA",3,IF(fun[[#This Row],[PoolQC]]="Fa",2,IF(fun[[#This Row],[PoolQC]]="Po",1,0)))))</f>
        <v>0</v>
      </c>
      <c r="CP1037" t="s">
        <v>109</v>
      </c>
      <c r="CQ1037" t="s">
        <v>109</v>
      </c>
      <c r="CR1037">
        <v>0</v>
      </c>
      <c r="CS1037">
        <v>1</v>
      </c>
      <c r="CT1037">
        <v>2009</v>
      </c>
      <c r="CU1037" t="s">
        <v>136</v>
      </c>
      <c r="CV1037" t="s">
        <v>137</v>
      </c>
      <c r="CW1037">
        <f>COUNTIF(fun[[#This Row],[Id]:[SaleCondition]],0)</f>
        <v>27</v>
      </c>
      <c r="CX1037">
        <f>COUNTIF(fun[[#This Row],[Id]:[SaleCondition]],"NA")</f>
        <v>11</v>
      </c>
      <c r="CY1037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037">
        <f>fun[NUM_ExCond]+fun[NUM_BsmtCond]+fun[NUM_GarCond]</f>
        <v>7</v>
      </c>
      <c r="DA10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52</v>
      </c>
      <c r="DB10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34.25</v>
      </c>
      <c r="DC1037">
        <v>84000</v>
      </c>
    </row>
    <row r="1038" spans="1:107" x14ac:dyDescent="0.25">
      <c r="A1038">
        <v>1037</v>
      </c>
      <c r="B1038">
        <v>20</v>
      </c>
      <c r="C1038" t="s">
        <v>107</v>
      </c>
      <c r="D1038">
        <f>IF(fun[[#This Row],[MSZoning]]="RL",1,0)</f>
        <v>1</v>
      </c>
      <c r="E1038">
        <f>IF(fun[[#This Row],[rl]]="RM",1,0)</f>
        <v>0</v>
      </c>
      <c r="F1038">
        <f>IF(fun[[#This Row],[rm]]="RH",1,0)</f>
        <v>0</v>
      </c>
      <c r="G1038">
        <f>IF(fun[[#This Row],[rh]]="C (all)",1,0)</f>
        <v>0</v>
      </c>
      <c r="H1038">
        <v>89</v>
      </c>
      <c r="I1038">
        <f>IF(fun[[#This Row],[LotFrontage]]="NA",0,fun[[#This Row],[LotFrontage]])</f>
        <v>89</v>
      </c>
      <c r="J1038">
        <v>12898</v>
      </c>
      <c r="K1038" t="s">
        <v>108</v>
      </c>
      <c r="L1038" t="s">
        <v>109</v>
      </c>
      <c r="M1038" t="s">
        <v>146</v>
      </c>
      <c r="N1038" t="s">
        <v>225</v>
      </c>
      <c r="O1038" t="s">
        <v>112</v>
      </c>
      <c r="P1038" t="s">
        <v>113</v>
      </c>
      <c r="Q1038" t="s">
        <v>114</v>
      </c>
      <c r="R1038" t="s">
        <v>215</v>
      </c>
      <c r="S1038" t="s">
        <v>116</v>
      </c>
      <c r="T1038" t="s">
        <v>116</v>
      </c>
      <c r="U1038" t="s">
        <v>117</v>
      </c>
      <c r="V1038" t="s">
        <v>141</v>
      </c>
      <c r="W1038">
        <v>9</v>
      </c>
      <c r="X1038">
        <v>5</v>
      </c>
      <c r="Y1038">
        <v>2007</v>
      </c>
      <c r="Z1038">
        <v>2008</v>
      </c>
      <c r="AA1038" t="s">
        <v>178</v>
      </c>
      <c r="AB1038" t="s">
        <v>120</v>
      </c>
      <c r="AC1038" t="s">
        <v>121</v>
      </c>
      <c r="AD1038" t="s">
        <v>121</v>
      </c>
      <c r="AE1038" t="s">
        <v>163</v>
      </c>
      <c r="AF1038">
        <v>70</v>
      </c>
      <c r="AG1038" t="s">
        <v>123</v>
      </c>
      <c r="AH1038">
        <f>IF(fun[[#This Row],[ExterQual]]="Ex",5,IF(fun[[#This Row],[ExterQual]]="Gd",4,IF(fun[[#This Row],[ExterQual]]="TA",3,IF(fun[[#This Row],[ExterQual]]="Fa",2,1))))</f>
        <v>4</v>
      </c>
      <c r="AI1038" t="s">
        <v>124</v>
      </c>
      <c r="AJ1038">
        <f>IF(fun[[#This Row],[ExterCond]]="Ex",5,IF(fun[[#This Row],[ExterCond]]="Gd",4,IF(fun[[#This Row],[ExterCond]]="TA",3,IF(fun[[#This Row],[ExterCond]]="Fa",2,1))))</f>
        <v>3</v>
      </c>
      <c r="AK1038" t="s">
        <v>125</v>
      </c>
      <c r="AL1038" t="s">
        <v>130</v>
      </c>
      <c r="AM1038">
        <f>IF(fun[[#This Row],[BsmtQual]]="Ex",5,IF(fun[[#This Row],[BsmtQual]]="Gd",4,IF(fun[[#This Row],[BsmtQual]]="TA",3,IF(fun[[#This Row],[BsmtQual]]="Fa",2,IF(fun[[#This Row],[BsmtQual]]="Po",1,0)))))</f>
        <v>5</v>
      </c>
      <c r="AN1038" t="s">
        <v>124</v>
      </c>
      <c r="AO1038">
        <f>IF(fun[[#This Row],[BsmtCond]]="Ex",5,IF(fun[[#This Row],[BsmtCond]]="Gd",4,IF(fun[[#This Row],[BsmtCond]]="TA",3,IF(fun[[#This Row],[BsmtCond]]="Fa",2,IF(fun[[#This Row],[BsmtCond]]="Po",1,0)))))</f>
        <v>3</v>
      </c>
      <c r="AP1038" t="s">
        <v>123</v>
      </c>
      <c r="AQ1038">
        <f>IF(fun[[#This Row],[BsmtExposure]]="Gd",3,IF(fun[[#This Row],[BsmtExposure]]="Av",2,IF(fun[[#This Row],[BsmtExposure]]="Mn",1,0)))</f>
        <v>3</v>
      </c>
      <c r="AR1038" t="s">
        <v>127</v>
      </c>
      <c r="AS1038">
        <v>1022</v>
      </c>
      <c r="AT1038" t="s">
        <v>128</v>
      </c>
      <c r="AU1038">
        <v>0</v>
      </c>
      <c r="AV1038">
        <v>598</v>
      </c>
      <c r="AW1038">
        <v>1620</v>
      </c>
      <c r="AX1038" t="s">
        <v>129</v>
      </c>
      <c r="AY1038" t="s">
        <v>130</v>
      </c>
      <c r="AZ1038">
        <f>IF(fun[[#This Row],[HeatingQC]]="Ex",5,IF(fun[[#This Row],[HeatingQC]]="Gd",4,IF(fun[[#This Row],[HeatingQC]]="TA",3,IF(fun[[#This Row],[HeatingQC]]="Fa",2,IF(fun[[#This Row],[HeatingQC]]="Po",1,0)))))</f>
        <v>5</v>
      </c>
      <c r="BA1038" t="s">
        <v>131</v>
      </c>
      <c r="BB1038" t="s">
        <v>132</v>
      </c>
      <c r="BC1038">
        <v>1620</v>
      </c>
      <c r="BD1038">
        <v>0</v>
      </c>
      <c r="BE1038">
        <v>0</v>
      </c>
      <c r="BF1038">
        <v>1620</v>
      </c>
      <c r="BG1038">
        <f>LOG(fun[[#This Row],[GrLivArea]])</f>
        <v>3.2095150145426308</v>
      </c>
      <c r="BH1038">
        <v>1</v>
      </c>
      <c r="BI1038">
        <v>0</v>
      </c>
      <c r="BJ1038">
        <f>fun[[#This Row],[BsmtFullBath]]+(0.5*fun[[#This Row],[BsmtHalfBath]])</f>
        <v>1</v>
      </c>
      <c r="BK1038">
        <v>2</v>
      </c>
      <c r="BL1038">
        <v>0</v>
      </c>
      <c r="BM1038">
        <f>fun[[#This Row],[HalfBath]]+fun[[#This Row],[TOTBaseBath]]+fun[[#This Row],[FullBath]]</f>
        <v>3</v>
      </c>
      <c r="BN1038">
        <v>2</v>
      </c>
      <c r="BO1038">
        <v>1</v>
      </c>
      <c r="BP1038" t="s">
        <v>130</v>
      </c>
      <c r="BQ1038">
        <f>IF(fun[[#This Row],[KitchenQual]]="Ex",5,IF(fun[[#This Row],[KitchenQual]]="Gd",4,IF(fun[[#This Row],[KitchenQual]]="TA",3,IF(fun[[#This Row],[KitchenQual]]="Fa",2,0))))</f>
        <v>5</v>
      </c>
      <c r="BR1038">
        <v>6</v>
      </c>
      <c r="BS1038" t="s">
        <v>133</v>
      </c>
      <c r="BT1038">
        <v>1</v>
      </c>
      <c r="BU1038" t="s">
        <v>130</v>
      </c>
      <c r="BV1038">
        <f>IF(fun[[#This Row],[FireplaceQu]]="Ex",5,IF(fun[[#This Row],[FireplaceQu]]="Gd",4,IF(fun[[#This Row],[FireplaceQu]]="TA",3,IF(fun[[#This Row],[FireplaceQu]]="Fa",2,0))))</f>
        <v>5</v>
      </c>
      <c r="BW1038" t="s">
        <v>134</v>
      </c>
      <c r="BX1038">
        <v>2008</v>
      </c>
      <c r="BY1038" t="s">
        <v>183</v>
      </c>
      <c r="BZ1038">
        <v>3</v>
      </c>
      <c r="CA1038">
        <v>912</v>
      </c>
      <c r="CB1038" t="s">
        <v>124</v>
      </c>
      <c r="CC1038">
        <f>IF(fun[[#This Row],[GarageQual]]="Ex",5,IF(fun[[#This Row],[GarageQual]]="Gd",4,IF(fun[[#This Row],[GarageQual]]="TA",3,IF(fun[[#This Row],[GarageQual]]="Fa",2,IF(fun[[#This Row],[GarageQual]]="Po",1,0)))))</f>
        <v>3</v>
      </c>
      <c r="CD1038" t="s">
        <v>124</v>
      </c>
      <c r="CE1038">
        <f>IF(fun[[#This Row],[GarageCond]]="Ex",5,IF(fun[[#This Row],[GarageCond]]="Gd",4,IF(fun[[#This Row],[GarageCond]]="TA",3,IF(fun[[#This Row],[GarageCond]]="Fa",2,IF(fun[[#This Row],[GarageCond]]="Po",1,0)))))</f>
        <v>3</v>
      </c>
      <c r="CF1038" t="s">
        <v>131</v>
      </c>
      <c r="CG1038">
        <v>228</v>
      </c>
      <c r="CH1038">
        <v>0</v>
      </c>
      <c r="CI1038">
        <v>0</v>
      </c>
      <c r="CJ1038">
        <v>0</v>
      </c>
      <c r="CK1038">
        <v>0</v>
      </c>
      <c r="CL1038">
        <f>(0.5*fun[[#This Row],[WoodDeckSF]])+fun[[#This Row],[OpenPorchSF]]+(2*fun[[#This Row],[EnclosedPorch]])+(1.5*fun[[#This Row],[3SsnPorch]])+fun[[#This Row],[ScreenPorch]]</f>
        <v>114</v>
      </c>
      <c r="CM1038">
        <v>0</v>
      </c>
      <c r="CN1038" t="s">
        <v>109</v>
      </c>
      <c r="CO1038">
        <f>IF(fun[[#This Row],[PoolQC]]="Ex",5,IF(fun[[#This Row],[PoolQC]]="Gd",4,IF(fun[[#This Row],[PoolQC]]="TA",3,IF(fun[[#This Row],[PoolQC]]="Fa",2,IF(fun[[#This Row],[PoolQC]]="Po",1,0)))))</f>
        <v>0</v>
      </c>
      <c r="CP1038" t="s">
        <v>109</v>
      </c>
      <c r="CQ1038" t="s">
        <v>109</v>
      </c>
      <c r="CR1038">
        <v>0</v>
      </c>
      <c r="CS1038">
        <v>9</v>
      </c>
      <c r="CT1038">
        <v>2009</v>
      </c>
      <c r="CU1038" t="s">
        <v>136</v>
      </c>
      <c r="CV1038" t="s">
        <v>137</v>
      </c>
      <c r="CW1038">
        <f>COUNTIF(fun[[#This Row],[Id]:[SaleCondition]],0)</f>
        <v>15</v>
      </c>
      <c r="CX1038">
        <f>COUNTIF(fun[[#This Row],[Id]:[SaleCondition]],"NA")</f>
        <v>4</v>
      </c>
      <c r="CY1038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1038">
        <f>fun[NUM_ExCond]+fun[NUM_BsmtCond]+fun[NUM_GarCond]</f>
        <v>9</v>
      </c>
      <c r="DA10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129</v>
      </c>
      <c r="DB10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87.75</v>
      </c>
      <c r="DC1038">
        <v>315500</v>
      </c>
    </row>
    <row r="1039" spans="1:107" x14ac:dyDescent="0.25">
      <c r="A1039">
        <v>1038</v>
      </c>
      <c r="B1039">
        <v>60</v>
      </c>
      <c r="C1039" t="s">
        <v>107</v>
      </c>
      <c r="D1039">
        <f>IF(fun[[#This Row],[MSZoning]]="RL",1,0)</f>
        <v>1</v>
      </c>
      <c r="E1039">
        <f>IF(fun[[#This Row],[rl]]="RM",1,0)</f>
        <v>0</v>
      </c>
      <c r="F1039">
        <f>IF(fun[[#This Row],[rm]]="RH",1,0)</f>
        <v>0</v>
      </c>
      <c r="G1039">
        <f>IF(fun[[#This Row],[rh]]="C (all)",1,0)</f>
        <v>0</v>
      </c>
      <c r="H1039" t="s">
        <v>109</v>
      </c>
      <c r="I1039">
        <f>IF(fun[[#This Row],[LotFrontage]]="NA",0,fun[[#This Row],[LotFrontage]])</f>
        <v>0</v>
      </c>
      <c r="J1039">
        <v>9240</v>
      </c>
      <c r="K1039" t="s">
        <v>108</v>
      </c>
      <c r="L1039" t="s">
        <v>109</v>
      </c>
      <c r="M1039" t="s">
        <v>110</v>
      </c>
      <c r="N1039" t="s">
        <v>111</v>
      </c>
      <c r="O1039" t="s">
        <v>112</v>
      </c>
      <c r="P1039" t="s">
        <v>113</v>
      </c>
      <c r="Q1039" t="s">
        <v>114</v>
      </c>
      <c r="R1039" t="s">
        <v>115</v>
      </c>
      <c r="S1039" t="s">
        <v>116</v>
      </c>
      <c r="T1039" t="s">
        <v>116</v>
      </c>
      <c r="U1039" t="s">
        <v>117</v>
      </c>
      <c r="V1039" t="s">
        <v>118</v>
      </c>
      <c r="W1039">
        <v>8</v>
      </c>
      <c r="X1039">
        <v>5</v>
      </c>
      <c r="Y1039">
        <v>2001</v>
      </c>
      <c r="Z1039">
        <v>2002</v>
      </c>
      <c r="AA1039" t="s">
        <v>119</v>
      </c>
      <c r="AB1039" t="s">
        <v>120</v>
      </c>
      <c r="AC1039" t="s">
        <v>121</v>
      </c>
      <c r="AD1039" t="s">
        <v>121</v>
      </c>
      <c r="AE1039" t="s">
        <v>122</v>
      </c>
      <c r="AF1039">
        <v>396</v>
      </c>
      <c r="AG1039" t="s">
        <v>123</v>
      </c>
      <c r="AH1039">
        <f>IF(fun[[#This Row],[ExterQual]]="Ex",5,IF(fun[[#This Row],[ExterQual]]="Gd",4,IF(fun[[#This Row],[ExterQual]]="TA",3,IF(fun[[#This Row],[ExterQual]]="Fa",2,1))))</f>
        <v>4</v>
      </c>
      <c r="AI1039" t="s">
        <v>124</v>
      </c>
      <c r="AJ1039">
        <f>IF(fun[[#This Row],[ExterCond]]="Ex",5,IF(fun[[#This Row],[ExterCond]]="Gd",4,IF(fun[[#This Row],[ExterCond]]="TA",3,IF(fun[[#This Row],[ExterCond]]="Fa",2,1))))</f>
        <v>3</v>
      </c>
      <c r="AK1039" t="s">
        <v>125</v>
      </c>
      <c r="AL1039" t="s">
        <v>123</v>
      </c>
      <c r="AM1039">
        <f>IF(fun[[#This Row],[BsmtQual]]="Ex",5,IF(fun[[#This Row],[BsmtQual]]="Gd",4,IF(fun[[#This Row],[BsmtQual]]="TA",3,IF(fun[[#This Row],[BsmtQual]]="Fa",2,IF(fun[[#This Row],[BsmtQual]]="Po",1,0)))))</f>
        <v>4</v>
      </c>
      <c r="AN1039" t="s">
        <v>124</v>
      </c>
      <c r="AO1039">
        <f>IF(fun[[#This Row],[BsmtCond]]="Ex",5,IF(fun[[#This Row],[BsmtCond]]="Gd",4,IF(fun[[#This Row],[BsmtCond]]="TA",3,IF(fun[[#This Row],[BsmtCond]]="Fa",2,IF(fun[[#This Row],[BsmtCond]]="Po",1,0)))))</f>
        <v>3</v>
      </c>
      <c r="AP1039" t="s">
        <v>126</v>
      </c>
      <c r="AQ1039">
        <f>IF(fun[[#This Row],[BsmtExposure]]="Gd",3,IF(fun[[#This Row],[BsmtExposure]]="Av",2,IF(fun[[#This Row],[BsmtExposure]]="Mn",1,0)))</f>
        <v>0</v>
      </c>
      <c r="AR1039" t="s">
        <v>128</v>
      </c>
      <c r="AS1039">
        <v>0</v>
      </c>
      <c r="AT1039" t="s">
        <v>128</v>
      </c>
      <c r="AU1039">
        <v>0</v>
      </c>
      <c r="AV1039">
        <v>1055</v>
      </c>
      <c r="AW1039">
        <v>1055</v>
      </c>
      <c r="AX1039" t="s">
        <v>129</v>
      </c>
      <c r="AY1039" t="s">
        <v>130</v>
      </c>
      <c r="AZ1039">
        <f>IF(fun[[#This Row],[HeatingQC]]="Ex",5,IF(fun[[#This Row],[HeatingQC]]="Gd",4,IF(fun[[#This Row],[HeatingQC]]="TA",3,IF(fun[[#This Row],[HeatingQC]]="Fa",2,IF(fun[[#This Row],[HeatingQC]]="Po",1,0)))))</f>
        <v>5</v>
      </c>
      <c r="BA1039" t="s">
        <v>131</v>
      </c>
      <c r="BB1039" t="s">
        <v>132</v>
      </c>
      <c r="BC1039">
        <v>1055</v>
      </c>
      <c r="BD1039">
        <v>1208</v>
      </c>
      <c r="BE1039">
        <v>0</v>
      </c>
      <c r="BF1039">
        <v>2263</v>
      </c>
      <c r="BG1039">
        <f>LOG(fun[[#This Row],[GrLivArea]])</f>
        <v>3.3546845539547285</v>
      </c>
      <c r="BH1039">
        <v>0</v>
      </c>
      <c r="BI1039">
        <v>0</v>
      </c>
      <c r="BJ1039">
        <f>fun[[#This Row],[BsmtFullBath]]+(0.5*fun[[#This Row],[BsmtHalfBath]])</f>
        <v>0</v>
      </c>
      <c r="BK1039">
        <v>2</v>
      </c>
      <c r="BL1039">
        <v>1</v>
      </c>
      <c r="BM1039">
        <f>fun[[#This Row],[HalfBath]]+fun[[#This Row],[TOTBaseBath]]+fun[[#This Row],[FullBath]]</f>
        <v>3</v>
      </c>
      <c r="BN1039">
        <v>3</v>
      </c>
      <c r="BO1039">
        <v>1</v>
      </c>
      <c r="BP1039" t="s">
        <v>123</v>
      </c>
      <c r="BQ1039">
        <f>IF(fun[[#This Row],[KitchenQual]]="Ex",5,IF(fun[[#This Row],[KitchenQual]]="Gd",4,IF(fun[[#This Row],[KitchenQual]]="TA",3,IF(fun[[#This Row],[KitchenQual]]="Fa",2,0))))</f>
        <v>4</v>
      </c>
      <c r="BR1039">
        <v>7</v>
      </c>
      <c r="BS1039" t="s">
        <v>133</v>
      </c>
      <c r="BT1039">
        <v>1</v>
      </c>
      <c r="BU1039" t="s">
        <v>124</v>
      </c>
      <c r="BV1039">
        <f>IF(fun[[#This Row],[FireplaceQu]]="Ex",5,IF(fun[[#This Row],[FireplaceQu]]="Gd",4,IF(fun[[#This Row],[FireplaceQu]]="TA",3,IF(fun[[#This Row],[FireplaceQu]]="Fa",2,0))))</f>
        <v>3</v>
      </c>
      <c r="BW1039" t="s">
        <v>182</v>
      </c>
      <c r="BX1039">
        <v>2001</v>
      </c>
      <c r="BY1039" t="s">
        <v>183</v>
      </c>
      <c r="BZ1039">
        <v>2</v>
      </c>
      <c r="CA1039">
        <v>905</v>
      </c>
      <c r="CB1039" t="s">
        <v>124</v>
      </c>
      <c r="CC1039">
        <f>IF(fun[[#This Row],[GarageQual]]="Ex",5,IF(fun[[#This Row],[GarageQual]]="Gd",4,IF(fun[[#This Row],[GarageQual]]="TA",3,IF(fun[[#This Row],[GarageQual]]="Fa",2,IF(fun[[#This Row],[GarageQual]]="Po",1,0)))))</f>
        <v>3</v>
      </c>
      <c r="CD1039" t="s">
        <v>124</v>
      </c>
      <c r="CE1039">
        <f>IF(fun[[#This Row],[GarageCond]]="Ex",5,IF(fun[[#This Row],[GarageCond]]="Gd",4,IF(fun[[#This Row],[GarageCond]]="TA",3,IF(fun[[#This Row],[GarageCond]]="Fa",2,IF(fun[[#This Row],[GarageCond]]="Po",1,0)))))</f>
        <v>3</v>
      </c>
      <c r="CF1039" t="s">
        <v>131</v>
      </c>
      <c r="CG1039">
        <v>0</v>
      </c>
      <c r="CH1039">
        <v>45</v>
      </c>
      <c r="CI1039">
        <v>0</v>
      </c>
      <c r="CJ1039">
        <v>0</v>
      </c>
      <c r="CK1039">
        <v>189</v>
      </c>
      <c r="CL1039">
        <f>(0.5*fun[[#This Row],[WoodDeckSF]])+fun[[#This Row],[OpenPorchSF]]+(2*fun[[#This Row],[EnclosedPorch]])+(1.5*fun[[#This Row],[3SsnPorch]])+fun[[#This Row],[ScreenPorch]]</f>
        <v>234</v>
      </c>
      <c r="CM1039">
        <v>0</v>
      </c>
      <c r="CN1039" t="s">
        <v>109</v>
      </c>
      <c r="CO1039">
        <f>IF(fun[[#This Row],[PoolQC]]="Ex",5,IF(fun[[#This Row],[PoolQC]]="Gd",4,IF(fun[[#This Row],[PoolQC]]="TA",3,IF(fun[[#This Row],[PoolQC]]="Fa",2,IF(fun[[#This Row],[PoolQC]]="Po",1,0)))))</f>
        <v>0</v>
      </c>
      <c r="CP1039" t="s">
        <v>109</v>
      </c>
      <c r="CQ1039" t="s">
        <v>109</v>
      </c>
      <c r="CR1039">
        <v>0</v>
      </c>
      <c r="CS1039">
        <v>9</v>
      </c>
      <c r="CT1039">
        <v>2008</v>
      </c>
      <c r="CU1039" t="s">
        <v>136</v>
      </c>
      <c r="CV1039" t="s">
        <v>137</v>
      </c>
      <c r="CW1039">
        <f>COUNTIF(fun[[#This Row],[Id]:[SaleCondition]],0)</f>
        <v>17</v>
      </c>
      <c r="CX1039">
        <f>COUNTIF(fun[[#This Row],[Id]:[SaleCondition]],"NA")</f>
        <v>5</v>
      </c>
      <c r="CY1039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039">
        <f>fun[NUM_ExCond]+fun[NUM_BsmtCond]+fun[NUM_GarCond]</f>
        <v>9</v>
      </c>
      <c r="DA10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0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1039">
        <v>287000</v>
      </c>
    </row>
    <row r="1040" spans="1:107" x14ac:dyDescent="0.25">
      <c r="A1040">
        <v>1039</v>
      </c>
      <c r="B1040">
        <v>160</v>
      </c>
      <c r="C1040" t="s">
        <v>168</v>
      </c>
      <c r="D1040">
        <f>IF(fun[[#This Row],[MSZoning]]="RL",1,0)</f>
        <v>0</v>
      </c>
      <c r="E1040">
        <f>IF(fun[[#This Row],[rl]]="RM",1,0)</f>
        <v>0</v>
      </c>
      <c r="F1040">
        <f>IF(fun[[#This Row],[rm]]="RH",1,0)</f>
        <v>0</v>
      </c>
      <c r="G1040">
        <f>IF(fun[[#This Row],[rh]]="C (all)",1,0)</f>
        <v>0</v>
      </c>
      <c r="H1040">
        <v>21</v>
      </c>
      <c r="I1040">
        <f>IF(fun[[#This Row],[LotFrontage]]="NA",0,fun[[#This Row],[LotFrontage]])</f>
        <v>21</v>
      </c>
      <c r="J1040">
        <v>1533</v>
      </c>
      <c r="K1040" t="s">
        <v>108</v>
      </c>
      <c r="L1040" t="s">
        <v>109</v>
      </c>
      <c r="M1040" t="s">
        <v>110</v>
      </c>
      <c r="N1040" t="s">
        <v>111</v>
      </c>
      <c r="O1040" t="s">
        <v>112</v>
      </c>
      <c r="P1040" t="s">
        <v>113</v>
      </c>
      <c r="Q1040" t="s">
        <v>114</v>
      </c>
      <c r="R1040" t="s">
        <v>204</v>
      </c>
      <c r="S1040" t="s">
        <v>116</v>
      </c>
      <c r="T1040" t="s">
        <v>116</v>
      </c>
      <c r="U1040" t="s">
        <v>224</v>
      </c>
      <c r="V1040" t="s">
        <v>118</v>
      </c>
      <c r="W1040">
        <v>4</v>
      </c>
      <c r="X1040">
        <v>6</v>
      </c>
      <c r="Y1040">
        <v>1970</v>
      </c>
      <c r="Z1040">
        <v>2008</v>
      </c>
      <c r="AA1040" t="s">
        <v>119</v>
      </c>
      <c r="AB1040" t="s">
        <v>120</v>
      </c>
      <c r="AC1040" t="s">
        <v>206</v>
      </c>
      <c r="AD1040" t="s">
        <v>207</v>
      </c>
      <c r="AE1040" t="s">
        <v>143</v>
      </c>
      <c r="AF1040">
        <v>0</v>
      </c>
      <c r="AG1040" t="s">
        <v>124</v>
      </c>
      <c r="AH1040">
        <f>IF(fun[[#This Row],[ExterQual]]="Ex",5,IF(fun[[#This Row],[ExterQual]]="Gd",4,IF(fun[[#This Row],[ExterQual]]="TA",3,IF(fun[[#This Row],[ExterQual]]="Fa",2,1))))</f>
        <v>3</v>
      </c>
      <c r="AI1040" t="s">
        <v>124</v>
      </c>
      <c r="AJ1040">
        <f>IF(fun[[#This Row],[ExterCond]]="Ex",5,IF(fun[[#This Row],[ExterCond]]="Gd",4,IF(fun[[#This Row],[ExterCond]]="TA",3,IF(fun[[#This Row],[ExterCond]]="Fa",2,1))))</f>
        <v>3</v>
      </c>
      <c r="AK1040" t="s">
        <v>144</v>
      </c>
      <c r="AL1040" t="s">
        <v>124</v>
      </c>
      <c r="AM1040">
        <f>IF(fun[[#This Row],[BsmtQual]]="Ex",5,IF(fun[[#This Row],[BsmtQual]]="Gd",4,IF(fun[[#This Row],[BsmtQual]]="TA",3,IF(fun[[#This Row],[BsmtQual]]="Fa",2,IF(fun[[#This Row],[BsmtQual]]="Po",1,0)))))</f>
        <v>3</v>
      </c>
      <c r="AN1040" t="s">
        <v>124</v>
      </c>
      <c r="AO1040">
        <f>IF(fun[[#This Row],[BsmtCond]]="Ex",5,IF(fun[[#This Row],[BsmtCond]]="Gd",4,IF(fun[[#This Row],[BsmtCond]]="TA",3,IF(fun[[#This Row],[BsmtCond]]="Fa",2,IF(fun[[#This Row],[BsmtCond]]="Po",1,0)))))</f>
        <v>3</v>
      </c>
      <c r="AP1040" t="s">
        <v>126</v>
      </c>
      <c r="AQ1040">
        <f>IF(fun[[#This Row],[BsmtExposure]]="Gd",3,IF(fun[[#This Row],[BsmtExposure]]="Av",2,IF(fun[[#This Row],[BsmtExposure]]="Mn",1,0)))</f>
        <v>0</v>
      </c>
      <c r="AR1040" t="s">
        <v>128</v>
      </c>
      <c r="AS1040">
        <v>0</v>
      </c>
      <c r="AT1040" t="s">
        <v>128</v>
      </c>
      <c r="AU1040">
        <v>0</v>
      </c>
      <c r="AV1040">
        <v>546</v>
      </c>
      <c r="AW1040">
        <v>546</v>
      </c>
      <c r="AX1040" t="s">
        <v>129</v>
      </c>
      <c r="AY1040" t="s">
        <v>124</v>
      </c>
      <c r="AZ1040">
        <f>IF(fun[[#This Row],[HeatingQC]]="Ex",5,IF(fun[[#This Row],[HeatingQC]]="Gd",4,IF(fun[[#This Row],[HeatingQC]]="TA",3,IF(fun[[#This Row],[HeatingQC]]="Fa",2,IF(fun[[#This Row],[HeatingQC]]="Po",1,0)))))</f>
        <v>3</v>
      </c>
      <c r="BA1040" t="s">
        <v>131</v>
      </c>
      <c r="BB1040" t="s">
        <v>132</v>
      </c>
      <c r="BC1040">
        <v>798</v>
      </c>
      <c r="BD1040">
        <v>546</v>
      </c>
      <c r="BE1040">
        <v>0</v>
      </c>
      <c r="BF1040">
        <v>1344</v>
      </c>
      <c r="BG1040">
        <f>LOG(fun[[#This Row],[GrLivArea]])</f>
        <v>3.1283992687178066</v>
      </c>
      <c r="BH1040">
        <v>0</v>
      </c>
      <c r="BI1040">
        <v>0</v>
      </c>
      <c r="BJ1040">
        <f>fun[[#This Row],[BsmtFullBath]]+(0.5*fun[[#This Row],[BsmtHalfBath]])</f>
        <v>0</v>
      </c>
      <c r="BK1040">
        <v>1</v>
      </c>
      <c r="BL1040">
        <v>1</v>
      </c>
      <c r="BM1040">
        <f>fun[[#This Row],[HalfBath]]+fun[[#This Row],[TOTBaseBath]]+fun[[#This Row],[FullBath]]</f>
        <v>2</v>
      </c>
      <c r="BN1040">
        <v>3</v>
      </c>
      <c r="BO1040">
        <v>1</v>
      </c>
      <c r="BP1040" t="s">
        <v>124</v>
      </c>
      <c r="BQ1040">
        <f>IF(fun[[#This Row],[KitchenQual]]="Ex",5,IF(fun[[#This Row],[KitchenQual]]="Gd",4,IF(fun[[#This Row],[KitchenQual]]="TA",3,IF(fun[[#This Row],[KitchenQual]]="Fa",2,0))))</f>
        <v>3</v>
      </c>
      <c r="BR1040">
        <v>6</v>
      </c>
      <c r="BS1040" t="s">
        <v>133</v>
      </c>
      <c r="BT1040">
        <v>1</v>
      </c>
      <c r="BU1040" t="s">
        <v>124</v>
      </c>
      <c r="BV1040">
        <f>IF(fun[[#This Row],[FireplaceQu]]="Ex",5,IF(fun[[#This Row],[FireplaceQu]]="Gd",4,IF(fun[[#This Row],[FireplaceQu]]="TA",3,IF(fun[[#This Row],[FireplaceQu]]="Fa",2,0))))</f>
        <v>3</v>
      </c>
      <c r="BW1040" t="s">
        <v>109</v>
      </c>
      <c r="BX1040" t="s">
        <v>109</v>
      </c>
      <c r="BY1040" t="s">
        <v>109</v>
      </c>
      <c r="BZ1040">
        <v>0</v>
      </c>
      <c r="CA1040">
        <v>0</v>
      </c>
      <c r="CB1040" t="s">
        <v>109</v>
      </c>
      <c r="CC1040">
        <f>IF(fun[[#This Row],[GarageQual]]="Ex",5,IF(fun[[#This Row],[GarageQual]]="Gd",4,IF(fun[[#This Row],[GarageQual]]="TA",3,IF(fun[[#This Row],[GarageQual]]="Fa",2,IF(fun[[#This Row],[GarageQual]]="Po",1,0)))))</f>
        <v>0</v>
      </c>
      <c r="CD1040" t="s">
        <v>109</v>
      </c>
      <c r="CE1040">
        <f>IF(fun[[#This Row],[GarageCond]]="Ex",5,IF(fun[[#This Row],[GarageCond]]="Gd",4,IF(fun[[#This Row],[GarageCond]]="TA",3,IF(fun[[#This Row],[GarageCond]]="Fa",2,IF(fun[[#This Row],[GarageCond]]="Po",1,0)))))</f>
        <v>0</v>
      </c>
      <c r="CF1040" t="s">
        <v>131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f>(0.5*fun[[#This Row],[WoodDeckSF]])+fun[[#This Row],[OpenPorchSF]]+(2*fun[[#This Row],[EnclosedPorch]])+(1.5*fun[[#This Row],[3SsnPorch]])+fun[[#This Row],[ScreenPorch]]</f>
        <v>0</v>
      </c>
      <c r="CM1040">
        <v>0</v>
      </c>
      <c r="CN1040" t="s">
        <v>109</v>
      </c>
      <c r="CO1040">
        <f>IF(fun[[#This Row],[PoolQC]]="Ex",5,IF(fun[[#This Row],[PoolQC]]="Gd",4,IF(fun[[#This Row],[PoolQC]]="TA",3,IF(fun[[#This Row],[PoolQC]]="Fa",2,IF(fun[[#This Row],[PoolQC]]="Po",1,0)))))</f>
        <v>0</v>
      </c>
      <c r="CP1040" t="s">
        <v>109</v>
      </c>
      <c r="CQ1040" t="s">
        <v>109</v>
      </c>
      <c r="CR1040">
        <v>0</v>
      </c>
      <c r="CS1040">
        <v>5</v>
      </c>
      <c r="CT1040">
        <v>2009</v>
      </c>
      <c r="CU1040" t="s">
        <v>136</v>
      </c>
      <c r="CV1040" t="s">
        <v>137</v>
      </c>
      <c r="CW1040">
        <f>COUNTIF(fun[[#This Row],[Id]:[SaleCondition]],0)</f>
        <v>25</v>
      </c>
      <c r="CX1040">
        <f>COUNTIF(fun[[#This Row],[Id]:[SaleCondition]],"NA")</f>
        <v>9</v>
      </c>
      <c r="CY1040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040">
        <f>fun[NUM_ExCond]+fun[NUM_BsmtCond]+fun[NUM_GarCond]</f>
        <v>6</v>
      </c>
      <c r="DA10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60</v>
      </c>
      <c r="DB10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46.5</v>
      </c>
      <c r="DC1040">
        <v>97000</v>
      </c>
    </row>
    <row r="1041" spans="1:107" x14ac:dyDescent="0.25">
      <c r="A1041">
        <v>1040</v>
      </c>
      <c r="B1041">
        <v>180</v>
      </c>
      <c r="C1041" t="s">
        <v>168</v>
      </c>
      <c r="D1041">
        <f>IF(fun[[#This Row],[MSZoning]]="RL",1,0)</f>
        <v>0</v>
      </c>
      <c r="E1041">
        <f>IF(fun[[#This Row],[rl]]="RM",1,0)</f>
        <v>0</v>
      </c>
      <c r="F1041">
        <f>IF(fun[[#This Row],[rm]]="RH",1,0)</f>
        <v>0</v>
      </c>
      <c r="G1041">
        <f>IF(fun[[#This Row],[rh]]="C (all)",1,0)</f>
        <v>0</v>
      </c>
      <c r="H1041">
        <v>21</v>
      </c>
      <c r="I1041">
        <f>IF(fun[[#This Row],[LotFrontage]]="NA",0,fun[[#This Row],[LotFrontage]])</f>
        <v>21</v>
      </c>
      <c r="J1041">
        <v>1477</v>
      </c>
      <c r="K1041" t="s">
        <v>108</v>
      </c>
      <c r="L1041" t="s">
        <v>109</v>
      </c>
      <c r="M1041" t="s">
        <v>110</v>
      </c>
      <c r="N1041" t="s">
        <v>111</v>
      </c>
      <c r="O1041" t="s">
        <v>112</v>
      </c>
      <c r="P1041" t="s">
        <v>113</v>
      </c>
      <c r="Q1041" t="s">
        <v>114</v>
      </c>
      <c r="R1041" t="s">
        <v>204</v>
      </c>
      <c r="S1041" t="s">
        <v>116</v>
      </c>
      <c r="T1041" t="s">
        <v>116</v>
      </c>
      <c r="U1041" t="s">
        <v>205</v>
      </c>
      <c r="V1041" t="s">
        <v>217</v>
      </c>
      <c r="W1041">
        <v>4</v>
      </c>
      <c r="X1041">
        <v>4</v>
      </c>
      <c r="Y1041">
        <v>1970</v>
      </c>
      <c r="Z1041">
        <v>1970</v>
      </c>
      <c r="AA1041" t="s">
        <v>119</v>
      </c>
      <c r="AB1041" t="s">
        <v>120</v>
      </c>
      <c r="AC1041" t="s">
        <v>206</v>
      </c>
      <c r="AD1041" t="s">
        <v>207</v>
      </c>
      <c r="AE1041" t="s">
        <v>143</v>
      </c>
      <c r="AF1041">
        <v>0</v>
      </c>
      <c r="AG1041" t="s">
        <v>124</v>
      </c>
      <c r="AH1041">
        <f>IF(fun[[#This Row],[ExterQual]]="Ex",5,IF(fun[[#This Row],[ExterQual]]="Gd",4,IF(fun[[#This Row],[ExterQual]]="TA",3,IF(fun[[#This Row],[ExterQual]]="Fa",2,1))))</f>
        <v>3</v>
      </c>
      <c r="AI1041" t="s">
        <v>124</v>
      </c>
      <c r="AJ1041">
        <f>IF(fun[[#This Row],[ExterCond]]="Ex",5,IF(fun[[#This Row],[ExterCond]]="Gd",4,IF(fun[[#This Row],[ExterCond]]="TA",3,IF(fun[[#This Row],[ExterCond]]="Fa",2,1))))</f>
        <v>3</v>
      </c>
      <c r="AK1041" t="s">
        <v>144</v>
      </c>
      <c r="AL1041" t="s">
        <v>123</v>
      </c>
      <c r="AM1041">
        <f>IF(fun[[#This Row],[BsmtQual]]="Ex",5,IF(fun[[#This Row],[BsmtQual]]="Gd",4,IF(fun[[#This Row],[BsmtQual]]="TA",3,IF(fun[[#This Row],[BsmtQual]]="Fa",2,IF(fun[[#This Row],[BsmtQual]]="Po",1,0)))))</f>
        <v>4</v>
      </c>
      <c r="AN1041" t="s">
        <v>124</v>
      </c>
      <c r="AO1041">
        <f>IF(fun[[#This Row],[BsmtCond]]="Ex",5,IF(fun[[#This Row],[BsmtCond]]="Gd",4,IF(fun[[#This Row],[BsmtCond]]="TA",3,IF(fun[[#This Row],[BsmtCond]]="Fa",2,IF(fun[[#This Row],[BsmtCond]]="Po",1,0)))))</f>
        <v>3</v>
      </c>
      <c r="AP1041" t="s">
        <v>156</v>
      </c>
      <c r="AQ1041">
        <f>IF(fun[[#This Row],[BsmtExposure]]="Gd",3,IF(fun[[#This Row],[BsmtExposure]]="Av",2,IF(fun[[#This Row],[BsmtExposure]]="Mn",1,0)))</f>
        <v>2</v>
      </c>
      <c r="AR1041" t="s">
        <v>127</v>
      </c>
      <c r="AS1041">
        <v>509</v>
      </c>
      <c r="AT1041" t="s">
        <v>128</v>
      </c>
      <c r="AU1041">
        <v>0</v>
      </c>
      <c r="AV1041">
        <v>121</v>
      </c>
      <c r="AW1041">
        <v>630</v>
      </c>
      <c r="AX1041" t="s">
        <v>129</v>
      </c>
      <c r="AY1041" t="s">
        <v>124</v>
      </c>
      <c r="AZ1041">
        <f>IF(fun[[#This Row],[HeatingQC]]="Ex",5,IF(fun[[#This Row],[HeatingQC]]="Gd",4,IF(fun[[#This Row],[HeatingQC]]="TA",3,IF(fun[[#This Row],[HeatingQC]]="Fa",2,IF(fun[[#This Row],[HeatingQC]]="Po",1,0)))))</f>
        <v>3</v>
      </c>
      <c r="BA1041" t="s">
        <v>131</v>
      </c>
      <c r="BB1041" t="s">
        <v>132</v>
      </c>
      <c r="BC1041">
        <v>630</v>
      </c>
      <c r="BD1041">
        <v>0</v>
      </c>
      <c r="BE1041">
        <v>0</v>
      </c>
      <c r="BF1041">
        <v>630</v>
      </c>
      <c r="BG1041">
        <f>LOG(fun[[#This Row],[GrLivArea]])</f>
        <v>2.7993405494535817</v>
      </c>
      <c r="BH1041">
        <v>1</v>
      </c>
      <c r="BI1041">
        <v>0</v>
      </c>
      <c r="BJ1041">
        <f>fun[[#This Row],[BsmtFullBath]]+(0.5*fun[[#This Row],[BsmtHalfBath]])</f>
        <v>1</v>
      </c>
      <c r="BK1041">
        <v>1</v>
      </c>
      <c r="BL1041">
        <v>0</v>
      </c>
      <c r="BM1041">
        <f>fun[[#This Row],[HalfBath]]+fun[[#This Row],[TOTBaseBath]]+fun[[#This Row],[FullBath]]</f>
        <v>2</v>
      </c>
      <c r="BN1041">
        <v>1</v>
      </c>
      <c r="BO1041">
        <v>1</v>
      </c>
      <c r="BP1041" t="s">
        <v>124</v>
      </c>
      <c r="BQ1041">
        <f>IF(fun[[#This Row],[KitchenQual]]="Ex",5,IF(fun[[#This Row],[KitchenQual]]="Gd",4,IF(fun[[#This Row],[KitchenQual]]="TA",3,IF(fun[[#This Row],[KitchenQual]]="Fa",2,0))))</f>
        <v>3</v>
      </c>
      <c r="BR1041">
        <v>3</v>
      </c>
      <c r="BS1041" t="s">
        <v>133</v>
      </c>
      <c r="BT1041">
        <v>0</v>
      </c>
      <c r="BU1041" t="s">
        <v>109</v>
      </c>
      <c r="BV1041">
        <f>IF(fun[[#This Row],[FireplaceQu]]="Ex",5,IF(fun[[#This Row],[FireplaceQu]]="Gd",4,IF(fun[[#This Row],[FireplaceQu]]="TA",3,IF(fun[[#This Row],[FireplaceQu]]="Fa",2,0))))</f>
        <v>0</v>
      </c>
      <c r="BW1041" t="s">
        <v>134</v>
      </c>
      <c r="BX1041">
        <v>1970</v>
      </c>
      <c r="BY1041" t="s">
        <v>128</v>
      </c>
      <c r="BZ1041">
        <v>1</v>
      </c>
      <c r="CA1041">
        <v>286</v>
      </c>
      <c r="CB1041" t="s">
        <v>124</v>
      </c>
      <c r="CC1041">
        <f>IF(fun[[#This Row],[GarageQual]]="Ex",5,IF(fun[[#This Row],[GarageQual]]="Gd",4,IF(fun[[#This Row],[GarageQual]]="TA",3,IF(fun[[#This Row],[GarageQual]]="Fa",2,IF(fun[[#This Row],[GarageQual]]="Po",1,0)))))</f>
        <v>3</v>
      </c>
      <c r="CD1041" t="s">
        <v>124</v>
      </c>
      <c r="CE1041">
        <f>IF(fun[[#This Row],[GarageCond]]="Ex",5,IF(fun[[#This Row],[GarageCond]]="Gd",4,IF(fun[[#This Row],[GarageCond]]="TA",3,IF(fun[[#This Row],[GarageCond]]="Fa",2,IF(fun[[#This Row],[GarageCond]]="Po",1,0)))))</f>
        <v>3</v>
      </c>
      <c r="CF1041" t="s">
        <v>131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f>(0.5*fun[[#This Row],[WoodDeckSF]])+fun[[#This Row],[OpenPorchSF]]+(2*fun[[#This Row],[EnclosedPorch]])+(1.5*fun[[#This Row],[3SsnPorch]])+fun[[#This Row],[ScreenPorch]]</f>
        <v>0</v>
      </c>
      <c r="CM1041">
        <v>0</v>
      </c>
      <c r="CN1041" t="s">
        <v>109</v>
      </c>
      <c r="CO1041">
        <f>IF(fun[[#This Row],[PoolQC]]="Ex",5,IF(fun[[#This Row],[PoolQC]]="Gd",4,IF(fun[[#This Row],[PoolQC]]="TA",3,IF(fun[[#This Row],[PoolQC]]="Fa",2,IF(fun[[#This Row],[PoolQC]]="Po",1,0)))))</f>
        <v>0</v>
      </c>
      <c r="CP1041" t="s">
        <v>109</v>
      </c>
      <c r="CQ1041" t="s">
        <v>109</v>
      </c>
      <c r="CR1041">
        <v>0</v>
      </c>
      <c r="CS1041">
        <v>4</v>
      </c>
      <c r="CT1041">
        <v>2009</v>
      </c>
      <c r="CU1041" t="s">
        <v>136</v>
      </c>
      <c r="CV1041" t="s">
        <v>137</v>
      </c>
      <c r="CW1041">
        <f>COUNTIF(fun[[#This Row],[Id]:[SaleCondition]],0)</f>
        <v>21</v>
      </c>
      <c r="CX1041">
        <f>COUNTIF(fun[[#This Row],[Id]:[SaleCondition]],"NA")</f>
        <v>5</v>
      </c>
      <c r="CY104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041">
        <f>fun[NUM_ExCond]+fun[NUM_BsmtCond]+fun[NUM_GarCond]</f>
        <v>9</v>
      </c>
      <c r="DA10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10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38.75</v>
      </c>
      <c r="DC1041">
        <v>80000</v>
      </c>
    </row>
    <row r="1042" spans="1:107" x14ac:dyDescent="0.25">
      <c r="A1042">
        <v>1041</v>
      </c>
      <c r="B1042">
        <v>20</v>
      </c>
      <c r="C1042" t="s">
        <v>107</v>
      </c>
      <c r="D1042">
        <f>IF(fun[[#This Row],[MSZoning]]="RL",1,0)</f>
        <v>1</v>
      </c>
      <c r="E1042">
        <f>IF(fun[[#This Row],[rl]]="RM",1,0)</f>
        <v>0</v>
      </c>
      <c r="F1042">
        <f>IF(fun[[#This Row],[rm]]="RH",1,0)</f>
        <v>0</v>
      </c>
      <c r="G1042">
        <f>IF(fun[[#This Row],[rh]]="C (all)",1,0)</f>
        <v>0</v>
      </c>
      <c r="H1042">
        <v>88</v>
      </c>
      <c r="I1042">
        <f>IF(fun[[#This Row],[LotFrontage]]="NA",0,fun[[#This Row],[LotFrontage]])</f>
        <v>88</v>
      </c>
      <c r="J1042">
        <v>13125</v>
      </c>
      <c r="K1042" t="s">
        <v>108</v>
      </c>
      <c r="L1042" t="s">
        <v>109</v>
      </c>
      <c r="M1042" t="s">
        <v>110</v>
      </c>
      <c r="N1042" t="s">
        <v>111</v>
      </c>
      <c r="O1042" t="s">
        <v>112</v>
      </c>
      <c r="P1042" t="s">
        <v>148</v>
      </c>
      <c r="Q1042" t="s">
        <v>114</v>
      </c>
      <c r="R1042" t="s">
        <v>177</v>
      </c>
      <c r="S1042" t="s">
        <v>116</v>
      </c>
      <c r="T1042" t="s">
        <v>116</v>
      </c>
      <c r="U1042" t="s">
        <v>117</v>
      </c>
      <c r="V1042" t="s">
        <v>141</v>
      </c>
      <c r="W1042">
        <v>5</v>
      </c>
      <c r="X1042">
        <v>4</v>
      </c>
      <c r="Y1042">
        <v>1957</v>
      </c>
      <c r="Z1042">
        <v>2000</v>
      </c>
      <c r="AA1042" t="s">
        <v>119</v>
      </c>
      <c r="AB1042" t="s">
        <v>120</v>
      </c>
      <c r="AC1042" t="s">
        <v>150</v>
      </c>
      <c r="AD1042" t="s">
        <v>150</v>
      </c>
      <c r="AE1042" t="s">
        <v>233</v>
      </c>
      <c r="AF1042">
        <v>67</v>
      </c>
      <c r="AG1042" t="s">
        <v>124</v>
      </c>
      <c r="AH1042">
        <f>IF(fun[[#This Row],[ExterQual]]="Ex",5,IF(fun[[#This Row],[ExterQual]]="Gd",4,IF(fun[[#This Row],[ExterQual]]="TA",3,IF(fun[[#This Row],[ExterQual]]="Fa",2,1))))</f>
        <v>3</v>
      </c>
      <c r="AI1042" t="s">
        <v>124</v>
      </c>
      <c r="AJ1042">
        <f>IF(fun[[#This Row],[ExterCond]]="Ex",5,IF(fun[[#This Row],[ExterCond]]="Gd",4,IF(fun[[#This Row],[ExterCond]]="TA",3,IF(fun[[#This Row],[ExterCond]]="Fa",2,1))))</f>
        <v>3</v>
      </c>
      <c r="AK1042" t="s">
        <v>144</v>
      </c>
      <c r="AL1042" t="s">
        <v>124</v>
      </c>
      <c r="AM1042">
        <f>IF(fun[[#This Row],[BsmtQual]]="Ex",5,IF(fun[[#This Row],[BsmtQual]]="Gd",4,IF(fun[[#This Row],[BsmtQual]]="TA",3,IF(fun[[#This Row],[BsmtQual]]="Fa",2,IF(fun[[#This Row],[BsmtQual]]="Po",1,0)))))</f>
        <v>3</v>
      </c>
      <c r="AN1042" t="s">
        <v>124</v>
      </c>
      <c r="AO1042">
        <f>IF(fun[[#This Row],[BsmtCond]]="Ex",5,IF(fun[[#This Row],[BsmtCond]]="Gd",4,IF(fun[[#This Row],[BsmtCond]]="TA",3,IF(fun[[#This Row],[BsmtCond]]="Fa",2,IF(fun[[#This Row],[BsmtCond]]="Po",1,0)))))</f>
        <v>3</v>
      </c>
      <c r="AP1042" t="s">
        <v>126</v>
      </c>
      <c r="AQ1042">
        <f>IF(fun[[#This Row],[BsmtExposure]]="Gd",3,IF(fun[[#This Row],[BsmtExposure]]="Av",2,IF(fun[[#This Row],[BsmtExposure]]="Mn",1,0)))</f>
        <v>0</v>
      </c>
      <c r="AR1042" t="s">
        <v>179</v>
      </c>
      <c r="AS1042">
        <v>168</v>
      </c>
      <c r="AT1042" t="s">
        <v>167</v>
      </c>
      <c r="AU1042">
        <v>682</v>
      </c>
      <c r="AV1042">
        <v>284</v>
      </c>
      <c r="AW1042">
        <v>1134</v>
      </c>
      <c r="AX1042" t="s">
        <v>129</v>
      </c>
      <c r="AY1042" t="s">
        <v>130</v>
      </c>
      <c r="AZ1042">
        <f>IF(fun[[#This Row],[HeatingQC]]="Ex",5,IF(fun[[#This Row],[HeatingQC]]="Gd",4,IF(fun[[#This Row],[HeatingQC]]="TA",3,IF(fun[[#This Row],[HeatingQC]]="Fa",2,IF(fun[[#This Row],[HeatingQC]]="Po",1,0)))))</f>
        <v>5</v>
      </c>
      <c r="BA1042" t="s">
        <v>131</v>
      </c>
      <c r="BB1042" t="s">
        <v>132</v>
      </c>
      <c r="BC1042">
        <v>1803</v>
      </c>
      <c r="BD1042">
        <v>0</v>
      </c>
      <c r="BE1042">
        <v>0</v>
      </c>
      <c r="BF1042">
        <v>1803</v>
      </c>
      <c r="BG1042">
        <f>LOG(fun[[#This Row],[GrLivArea]])</f>
        <v>3.2559957267224018</v>
      </c>
      <c r="BH1042">
        <v>1</v>
      </c>
      <c r="BI1042">
        <v>0</v>
      </c>
      <c r="BJ1042">
        <f>fun[[#This Row],[BsmtFullBath]]+(0.5*fun[[#This Row],[BsmtHalfBath]])</f>
        <v>1</v>
      </c>
      <c r="BK1042">
        <v>2</v>
      </c>
      <c r="BL1042">
        <v>0</v>
      </c>
      <c r="BM1042">
        <f>fun[[#This Row],[HalfBath]]+fun[[#This Row],[TOTBaseBath]]+fun[[#This Row],[FullBath]]</f>
        <v>3</v>
      </c>
      <c r="BN1042">
        <v>3</v>
      </c>
      <c r="BO1042">
        <v>1</v>
      </c>
      <c r="BP1042" t="s">
        <v>124</v>
      </c>
      <c r="BQ1042">
        <f>IF(fun[[#This Row],[KitchenQual]]="Ex",5,IF(fun[[#This Row],[KitchenQual]]="Gd",4,IF(fun[[#This Row],[KitchenQual]]="TA",3,IF(fun[[#This Row],[KitchenQual]]="Fa",2,0))))</f>
        <v>3</v>
      </c>
      <c r="BR1042">
        <v>8</v>
      </c>
      <c r="BS1042" t="s">
        <v>247</v>
      </c>
      <c r="BT1042">
        <v>1</v>
      </c>
      <c r="BU1042" t="s">
        <v>124</v>
      </c>
      <c r="BV1042">
        <f>IF(fun[[#This Row],[FireplaceQu]]="Ex",5,IF(fun[[#This Row],[FireplaceQu]]="Gd",4,IF(fun[[#This Row],[FireplaceQu]]="TA",3,IF(fun[[#This Row],[FireplaceQu]]="Fa",2,0))))</f>
        <v>3</v>
      </c>
      <c r="BW1042" t="s">
        <v>134</v>
      </c>
      <c r="BX1042">
        <v>1957</v>
      </c>
      <c r="BY1042" t="s">
        <v>135</v>
      </c>
      <c r="BZ1042">
        <v>2</v>
      </c>
      <c r="CA1042">
        <v>484</v>
      </c>
      <c r="CB1042" t="s">
        <v>124</v>
      </c>
      <c r="CC1042">
        <f>IF(fun[[#This Row],[GarageQual]]="Ex",5,IF(fun[[#This Row],[GarageQual]]="Gd",4,IF(fun[[#This Row],[GarageQual]]="TA",3,IF(fun[[#This Row],[GarageQual]]="Fa",2,IF(fun[[#This Row],[GarageQual]]="Po",1,0)))))</f>
        <v>3</v>
      </c>
      <c r="CD1042" t="s">
        <v>124</v>
      </c>
      <c r="CE1042">
        <f>IF(fun[[#This Row],[GarageCond]]="Ex",5,IF(fun[[#This Row],[GarageCond]]="Gd",4,IF(fun[[#This Row],[GarageCond]]="TA",3,IF(fun[[#This Row],[GarageCond]]="Fa",2,IF(fun[[#This Row],[GarageCond]]="Po",1,0)))))</f>
        <v>3</v>
      </c>
      <c r="CF1042" t="s">
        <v>131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f>(0.5*fun[[#This Row],[WoodDeckSF]])+fun[[#This Row],[OpenPorchSF]]+(2*fun[[#This Row],[EnclosedPorch]])+(1.5*fun[[#This Row],[3SsnPorch]])+fun[[#This Row],[ScreenPorch]]</f>
        <v>0</v>
      </c>
      <c r="CM1042">
        <v>0</v>
      </c>
      <c r="CN1042" t="s">
        <v>109</v>
      </c>
      <c r="CO1042">
        <f>IF(fun[[#This Row],[PoolQC]]="Ex",5,IF(fun[[#This Row],[PoolQC]]="Gd",4,IF(fun[[#This Row],[PoolQC]]="TA",3,IF(fun[[#This Row],[PoolQC]]="Fa",2,IF(fun[[#This Row],[PoolQC]]="Po",1,0)))))</f>
        <v>0</v>
      </c>
      <c r="CP1042" t="s">
        <v>191</v>
      </c>
      <c r="CQ1042" t="s">
        <v>109</v>
      </c>
      <c r="CR1042">
        <v>0</v>
      </c>
      <c r="CS1042">
        <v>1</v>
      </c>
      <c r="CT1042">
        <v>2006</v>
      </c>
      <c r="CU1042" t="s">
        <v>136</v>
      </c>
      <c r="CV1042" t="s">
        <v>137</v>
      </c>
      <c r="CW1042">
        <f>COUNTIF(fun[[#This Row],[Id]:[SaleCondition]],0)</f>
        <v>17</v>
      </c>
      <c r="CX1042">
        <f>COUNTIF(fun[[#This Row],[Id]:[SaleCondition]],"NA")</f>
        <v>3</v>
      </c>
      <c r="CY104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042">
        <f>fun[NUM_ExCond]+fun[NUM_BsmtCond]+fun[NUM_GarCond]</f>
        <v>9</v>
      </c>
      <c r="DA10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10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1042">
        <v>155000</v>
      </c>
    </row>
    <row r="1043" spans="1:107" x14ac:dyDescent="0.25">
      <c r="A1043">
        <v>1042</v>
      </c>
      <c r="B1043">
        <v>60</v>
      </c>
      <c r="C1043" t="s">
        <v>107</v>
      </c>
      <c r="D1043">
        <f>IF(fun[[#This Row],[MSZoning]]="RL",1,0)</f>
        <v>1</v>
      </c>
      <c r="E1043">
        <f>IF(fun[[#This Row],[rl]]="RM",1,0)</f>
        <v>0</v>
      </c>
      <c r="F1043">
        <f>IF(fun[[#This Row],[rm]]="RH",1,0)</f>
        <v>0</v>
      </c>
      <c r="G1043">
        <f>IF(fun[[#This Row],[rh]]="C (all)",1,0)</f>
        <v>0</v>
      </c>
      <c r="H1043" t="s">
        <v>109</v>
      </c>
      <c r="I1043">
        <f>IF(fun[[#This Row],[LotFrontage]]="NA",0,fun[[#This Row],[LotFrontage]])</f>
        <v>0</v>
      </c>
      <c r="J1043">
        <v>9130</v>
      </c>
      <c r="K1043" t="s">
        <v>108</v>
      </c>
      <c r="L1043" t="s">
        <v>109</v>
      </c>
      <c r="M1043" t="s">
        <v>110</v>
      </c>
      <c r="N1043" t="s">
        <v>111</v>
      </c>
      <c r="O1043" t="s">
        <v>112</v>
      </c>
      <c r="P1043" t="s">
        <v>113</v>
      </c>
      <c r="Q1043" t="s">
        <v>114</v>
      </c>
      <c r="R1043" t="s">
        <v>164</v>
      </c>
      <c r="S1043" t="s">
        <v>140</v>
      </c>
      <c r="T1043" t="s">
        <v>116</v>
      </c>
      <c r="U1043" t="s">
        <v>117</v>
      </c>
      <c r="V1043" t="s">
        <v>118</v>
      </c>
      <c r="W1043">
        <v>6</v>
      </c>
      <c r="X1043">
        <v>8</v>
      </c>
      <c r="Y1043">
        <v>1966</v>
      </c>
      <c r="Z1043">
        <v>2000</v>
      </c>
      <c r="AA1043" t="s">
        <v>178</v>
      </c>
      <c r="AB1043" t="s">
        <v>120</v>
      </c>
      <c r="AC1043" t="s">
        <v>166</v>
      </c>
      <c r="AD1043" t="s">
        <v>166</v>
      </c>
      <c r="AE1043" t="s">
        <v>122</v>
      </c>
      <c r="AF1043">
        <v>252</v>
      </c>
      <c r="AG1043" t="s">
        <v>124</v>
      </c>
      <c r="AH1043">
        <f>IF(fun[[#This Row],[ExterQual]]="Ex",5,IF(fun[[#This Row],[ExterQual]]="Gd",4,IF(fun[[#This Row],[ExterQual]]="TA",3,IF(fun[[#This Row],[ExterQual]]="Fa",2,1))))</f>
        <v>3</v>
      </c>
      <c r="AI1043" t="s">
        <v>124</v>
      </c>
      <c r="AJ1043">
        <f>IF(fun[[#This Row],[ExterCond]]="Ex",5,IF(fun[[#This Row],[ExterCond]]="Gd",4,IF(fun[[#This Row],[ExterCond]]="TA",3,IF(fun[[#This Row],[ExterCond]]="Fa",2,1))))</f>
        <v>3</v>
      </c>
      <c r="AK1043" t="s">
        <v>144</v>
      </c>
      <c r="AL1043" t="s">
        <v>124</v>
      </c>
      <c r="AM1043">
        <f>IF(fun[[#This Row],[BsmtQual]]="Ex",5,IF(fun[[#This Row],[BsmtQual]]="Gd",4,IF(fun[[#This Row],[BsmtQual]]="TA",3,IF(fun[[#This Row],[BsmtQual]]="Fa",2,IF(fun[[#This Row],[BsmtQual]]="Po",1,0)))))</f>
        <v>3</v>
      </c>
      <c r="AN1043" t="s">
        <v>124</v>
      </c>
      <c r="AO1043">
        <f>IF(fun[[#This Row],[BsmtCond]]="Ex",5,IF(fun[[#This Row],[BsmtCond]]="Gd",4,IF(fun[[#This Row],[BsmtCond]]="TA",3,IF(fun[[#This Row],[BsmtCond]]="Fa",2,IF(fun[[#This Row],[BsmtCond]]="Po",1,0)))))</f>
        <v>3</v>
      </c>
      <c r="AP1043" t="s">
        <v>126</v>
      </c>
      <c r="AQ1043">
        <f>IF(fun[[#This Row],[BsmtExposure]]="Gd",3,IF(fun[[#This Row],[BsmtExposure]]="Av",2,IF(fun[[#This Row],[BsmtExposure]]="Mn",1,0)))</f>
        <v>0</v>
      </c>
      <c r="AR1043" t="s">
        <v>127</v>
      </c>
      <c r="AS1043">
        <v>400</v>
      </c>
      <c r="AT1043" t="s">
        <v>179</v>
      </c>
      <c r="AU1043">
        <v>64</v>
      </c>
      <c r="AV1043">
        <v>336</v>
      </c>
      <c r="AW1043">
        <v>800</v>
      </c>
      <c r="AX1043" t="s">
        <v>129</v>
      </c>
      <c r="AY1043" t="s">
        <v>123</v>
      </c>
      <c r="AZ1043">
        <f>IF(fun[[#This Row],[HeatingQC]]="Ex",5,IF(fun[[#This Row],[HeatingQC]]="Gd",4,IF(fun[[#This Row],[HeatingQC]]="TA",3,IF(fun[[#This Row],[HeatingQC]]="Fa",2,IF(fun[[#This Row],[HeatingQC]]="Po",1,0)))))</f>
        <v>4</v>
      </c>
      <c r="BA1043" t="s">
        <v>131</v>
      </c>
      <c r="BB1043" t="s">
        <v>132</v>
      </c>
      <c r="BC1043">
        <v>800</v>
      </c>
      <c r="BD1043">
        <v>832</v>
      </c>
      <c r="BE1043">
        <v>0</v>
      </c>
      <c r="BF1043">
        <v>1632</v>
      </c>
      <c r="BG1043">
        <f>LOG(fun[[#This Row],[GrLivArea]])</f>
        <v>3.2127201544178425</v>
      </c>
      <c r="BH1043">
        <v>0</v>
      </c>
      <c r="BI1043">
        <v>1</v>
      </c>
      <c r="BJ1043">
        <f>fun[[#This Row],[BsmtFullBath]]+(0.5*fun[[#This Row],[BsmtHalfBath]])</f>
        <v>0.5</v>
      </c>
      <c r="BK1043">
        <v>1</v>
      </c>
      <c r="BL1043">
        <v>1</v>
      </c>
      <c r="BM1043">
        <f>fun[[#This Row],[HalfBath]]+fun[[#This Row],[TOTBaseBath]]+fun[[#This Row],[FullBath]]</f>
        <v>2.5</v>
      </c>
      <c r="BN1043">
        <v>4</v>
      </c>
      <c r="BO1043">
        <v>1</v>
      </c>
      <c r="BP1043" t="s">
        <v>123</v>
      </c>
      <c r="BQ1043">
        <f>IF(fun[[#This Row],[KitchenQual]]="Ex",5,IF(fun[[#This Row],[KitchenQual]]="Gd",4,IF(fun[[#This Row],[KitchenQual]]="TA",3,IF(fun[[#This Row],[KitchenQual]]="Fa",2,0))))</f>
        <v>4</v>
      </c>
      <c r="BR1043">
        <v>7</v>
      </c>
      <c r="BS1043" t="s">
        <v>133</v>
      </c>
      <c r="BT1043">
        <v>0</v>
      </c>
      <c r="BU1043" t="s">
        <v>109</v>
      </c>
      <c r="BV1043">
        <f>IF(fun[[#This Row],[FireplaceQu]]="Ex",5,IF(fun[[#This Row],[FireplaceQu]]="Gd",4,IF(fun[[#This Row],[FireplaceQu]]="TA",3,IF(fun[[#This Row],[FireplaceQu]]="Fa",2,0))))</f>
        <v>0</v>
      </c>
      <c r="BW1043" t="s">
        <v>134</v>
      </c>
      <c r="BX1043">
        <v>1966</v>
      </c>
      <c r="BY1043" t="s">
        <v>128</v>
      </c>
      <c r="BZ1043">
        <v>2</v>
      </c>
      <c r="CA1043">
        <v>484</v>
      </c>
      <c r="CB1043" t="s">
        <v>124</v>
      </c>
      <c r="CC1043">
        <f>IF(fun[[#This Row],[GarageQual]]="Ex",5,IF(fun[[#This Row],[GarageQual]]="Gd",4,IF(fun[[#This Row],[GarageQual]]="TA",3,IF(fun[[#This Row],[GarageQual]]="Fa",2,IF(fun[[#This Row],[GarageQual]]="Po",1,0)))))</f>
        <v>3</v>
      </c>
      <c r="CD1043" t="s">
        <v>124</v>
      </c>
      <c r="CE1043">
        <f>IF(fun[[#This Row],[GarageCond]]="Ex",5,IF(fun[[#This Row],[GarageCond]]="Gd",4,IF(fun[[#This Row],[GarageCond]]="TA",3,IF(fun[[#This Row],[GarageCond]]="Fa",2,IF(fun[[#This Row],[GarageCond]]="Po",1,0)))))</f>
        <v>3</v>
      </c>
      <c r="CF1043" t="s">
        <v>131</v>
      </c>
      <c r="CG1043">
        <v>0</v>
      </c>
      <c r="CH1043">
        <v>40</v>
      </c>
      <c r="CI1043">
        <v>0</v>
      </c>
      <c r="CJ1043">
        <v>0</v>
      </c>
      <c r="CK1043">
        <v>0</v>
      </c>
      <c r="CL1043">
        <f>(0.5*fun[[#This Row],[WoodDeckSF]])+fun[[#This Row],[OpenPorchSF]]+(2*fun[[#This Row],[EnclosedPorch]])+(1.5*fun[[#This Row],[3SsnPorch]])+fun[[#This Row],[ScreenPorch]]</f>
        <v>40</v>
      </c>
      <c r="CM1043">
        <v>0</v>
      </c>
      <c r="CN1043" t="s">
        <v>109</v>
      </c>
      <c r="CO1043">
        <f>IF(fun[[#This Row],[PoolQC]]="Ex",5,IF(fun[[#This Row],[PoolQC]]="Gd",4,IF(fun[[#This Row],[PoolQC]]="TA",3,IF(fun[[#This Row],[PoolQC]]="Fa",2,IF(fun[[#This Row],[PoolQC]]="Po",1,0)))))</f>
        <v>0</v>
      </c>
      <c r="CP1043" t="s">
        <v>109</v>
      </c>
      <c r="CQ1043" t="s">
        <v>109</v>
      </c>
      <c r="CR1043">
        <v>0</v>
      </c>
      <c r="CS1043">
        <v>7</v>
      </c>
      <c r="CT1043">
        <v>2008</v>
      </c>
      <c r="CU1043" t="s">
        <v>136</v>
      </c>
      <c r="CV1043" t="s">
        <v>137</v>
      </c>
      <c r="CW1043">
        <f>COUNTIF(fun[[#This Row],[Id]:[SaleCondition]],0)</f>
        <v>16</v>
      </c>
      <c r="CX1043">
        <f>COUNTIF(fun[[#This Row],[Id]:[SaleCondition]],"NA")</f>
        <v>6</v>
      </c>
      <c r="CY1043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043">
        <f>fun[NUM_ExCond]+fun[NUM_BsmtCond]+fun[NUM_GarCond]</f>
        <v>9</v>
      </c>
      <c r="DA10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0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</v>
      </c>
      <c r="DC1043">
        <v>173000</v>
      </c>
    </row>
    <row r="1044" spans="1:107" x14ac:dyDescent="0.25">
      <c r="A1044">
        <v>1043</v>
      </c>
      <c r="B1044">
        <v>120</v>
      </c>
      <c r="C1044" t="s">
        <v>107</v>
      </c>
      <c r="D1044">
        <f>IF(fun[[#This Row],[MSZoning]]="RL",1,0)</f>
        <v>1</v>
      </c>
      <c r="E1044">
        <f>IF(fun[[#This Row],[rl]]="RM",1,0)</f>
        <v>0</v>
      </c>
      <c r="F1044">
        <f>IF(fun[[#This Row],[rm]]="RH",1,0)</f>
        <v>0</v>
      </c>
      <c r="G1044">
        <f>IF(fun[[#This Row],[rh]]="C (all)",1,0)</f>
        <v>0</v>
      </c>
      <c r="H1044">
        <v>34</v>
      </c>
      <c r="I1044">
        <f>IF(fun[[#This Row],[LotFrontage]]="NA",0,fun[[#This Row],[LotFrontage]])</f>
        <v>34</v>
      </c>
      <c r="J1044">
        <v>5381</v>
      </c>
      <c r="K1044" t="s">
        <v>108</v>
      </c>
      <c r="L1044" t="s">
        <v>109</v>
      </c>
      <c r="M1044" t="s">
        <v>146</v>
      </c>
      <c r="N1044" t="s">
        <v>111</v>
      </c>
      <c r="O1044" t="s">
        <v>112</v>
      </c>
      <c r="P1044" t="s">
        <v>113</v>
      </c>
      <c r="Q1044" t="s">
        <v>114</v>
      </c>
      <c r="R1044" t="s">
        <v>180</v>
      </c>
      <c r="S1044" t="s">
        <v>116</v>
      </c>
      <c r="T1044" t="s">
        <v>116</v>
      </c>
      <c r="U1044" t="s">
        <v>224</v>
      </c>
      <c r="V1044" t="s">
        <v>141</v>
      </c>
      <c r="W1044">
        <v>6</v>
      </c>
      <c r="X1044">
        <v>5</v>
      </c>
      <c r="Y1044">
        <v>2005</v>
      </c>
      <c r="Z1044">
        <v>2005</v>
      </c>
      <c r="AA1044" t="s">
        <v>119</v>
      </c>
      <c r="AB1044" t="s">
        <v>120</v>
      </c>
      <c r="AC1044" t="s">
        <v>121</v>
      </c>
      <c r="AD1044" t="s">
        <v>121</v>
      </c>
      <c r="AE1044" t="s">
        <v>163</v>
      </c>
      <c r="AF1044">
        <v>135</v>
      </c>
      <c r="AG1044" t="s">
        <v>123</v>
      </c>
      <c r="AH1044">
        <f>IF(fun[[#This Row],[ExterQual]]="Ex",5,IF(fun[[#This Row],[ExterQual]]="Gd",4,IF(fun[[#This Row],[ExterQual]]="TA",3,IF(fun[[#This Row],[ExterQual]]="Fa",2,1))))</f>
        <v>4</v>
      </c>
      <c r="AI1044" t="s">
        <v>124</v>
      </c>
      <c r="AJ1044">
        <f>IF(fun[[#This Row],[ExterCond]]="Ex",5,IF(fun[[#This Row],[ExterCond]]="Gd",4,IF(fun[[#This Row],[ExterCond]]="TA",3,IF(fun[[#This Row],[ExterCond]]="Fa",2,1))))</f>
        <v>3</v>
      </c>
      <c r="AK1044" t="s">
        <v>125</v>
      </c>
      <c r="AL1044" t="s">
        <v>123</v>
      </c>
      <c r="AM1044">
        <f>IF(fun[[#This Row],[BsmtQual]]="Ex",5,IF(fun[[#This Row],[BsmtQual]]="Gd",4,IF(fun[[#This Row],[BsmtQual]]="TA",3,IF(fun[[#This Row],[BsmtQual]]="Fa",2,IF(fun[[#This Row],[BsmtQual]]="Po",1,0)))))</f>
        <v>4</v>
      </c>
      <c r="AN1044" t="s">
        <v>124</v>
      </c>
      <c r="AO1044">
        <f>IF(fun[[#This Row],[BsmtCond]]="Ex",5,IF(fun[[#This Row],[BsmtCond]]="Gd",4,IF(fun[[#This Row],[BsmtCond]]="TA",3,IF(fun[[#This Row],[BsmtCond]]="Fa",2,IF(fun[[#This Row],[BsmtCond]]="Po",1,0)))))</f>
        <v>3</v>
      </c>
      <c r="AP1044" t="s">
        <v>156</v>
      </c>
      <c r="AQ1044">
        <f>IF(fun[[#This Row],[BsmtExposure]]="Gd",3,IF(fun[[#This Row],[BsmtExposure]]="Av",2,IF(fun[[#This Row],[BsmtExposure]]="Mn",1,0)))</f>
        <v>2</v>
      </c>
      <c r="AR1044" t="s">
        <v>145</v>
      </c>
      <c r="AS1044">
        <v>900</v>
      </c>
      <c r="AT1044" t="s">
        <v>128</v>
      </c>
      <c r="AU1044">
        <v>0</v>
      </c>
      <c r="AV1044">
        <v>406</v>
      </c>
      <c r="AW1044">
        <v>1306</v>
      </c>
      <c r="AX1044" t="s">
        <v>129</v>
      </c>
      <c r="AY1044" t="s">
        <v>130</v>
      </c>
      <c r="AZ1044">
        <f>IF(fun[[#This Row],[HeatingQC]]="Ex",5,IF(fun[[#This Row],[HeatingQC]]="Gd",4,IF(fun[[#This Row],[HeatingQC]]="TA",3,IF(fun[[#This Row],[HeatingQC]]="Fa",2,IF(fun[[#This Row],[HeatingQC]]="Po",1,0)))))</f>
        <v>5</v>
      </c>
      <c r="BA1044" t="s">
        <v>131</v>
      </c>
      <c r="BB1044" t="s">
        <v>132</v>
      </c>
      <c r="BC1044">
        <v>1306</v>
      </c>
      <c r="BD1044">
        <v>0</v>
      </c>
      <c r="BE1044">
        <v>0</v>
      </c>
      <c r="BF1044">
        <v>1306</v>
      </c>
      <c r="BG1044">
        <f>LOG(fun[[#This Row],[GrLivArea]])</f>
        <v>3.1159431769390551</v>
      </c>
      <c r="BH1044">
        <v>1</v>
      </c>
      <c r="BI1044">
        <v>0</v>
      </c>
      <c r="BJ1044">
        <f>fun[[#This Row],[BsmtFullBath]]+(0.5*fun[[#This Row],[BsmtHalfBath]])</f>
        <v>1</v>
      </c>
      <c r="BK1044">
        <v>2</v>
      </c>
      <c r="BL1044">
        <v>0</v>
      </c>
      <c r="BM1044">
        <f>fun[[#This Row],[HalfBath]]+fun[[#This Row],[TOTBaseBath]]+fun[[#This Row],[FullBath]]</f>
        <v>3</v>
      </c>
      <c r="BN1044">
        <v>1</v>
      </c>
      <c r="BO1044">
        <v>1</v>
      </c>
      <c r="BP1044" t="s">
        <v>123</v>
      </c>
      <c r="BQ1044">
        <f>IF(fun[[#This Row],[KitchenQual]]="Ex",5,IF(fun[[#This Row],[KitchenQual]]="Gd",4,IF(fun[[#This Row],[KitchenQual]]="TA",3,IF(fun[[#This Row],[KitchenQual]]="Fa",2,0))))</f>
        <v>4</v>
      </c>
      <c r="BR1044">
        <v>5</v>
      </c>
      <c r="BS1044" t="s">
        <v>133</v>
      </c>
      <c r="BT1044">
        <v>1</v>
      </c>
      <c r="BU1044" t="s">
        <v>123</v>
      </c>
      <c r="BV1044">
        <f>IF(fun[[#This Row],[FireplaceQu]]="Ex",5,IF(fun[[#This Row],[FireplaceQu]]="Gd",4,IF(fun[[#This Row],[FireplaceQu]]="TA",3,IF(fun[[#This Row],[FireplaceQu]]="Fa",2,0))))</f>
        <v>4</v>
      </c>
      <c r="BW1044" t="s">
        <v>134</v>
      </c>
      <c r="BX1044">
        <v>2005</v>
      </c>
      <c r="BY1044" t="s">
        <v>135</v>
      </c>
      <c r="BZ1044">
        <v>2</v>
      </c>
      <c r="CA1044">
        <v>624</v>
      </c>
      <c r="CB1044" t="s">
        <v>124</v>
      </c>
      <c r="CC1044">
        <f>IF(fun[[#This Row],[GarageQual]]="Ex",5,IF(fun[[#This Row],[GarageQual]]="Gd",4,IF(fun[[#This Row],[GarageQual]]="TA",3,IF(fun[[#This Row],[GarageQual]]="Fa",2,IF(fun[[#This Row],[GarageQual]]="Po",1,0)))))</f>
        <v>3</v>
      </c>
      <c r="CD1044" t="s">
        <v>124</v>
      </c>
      <c r="CE1044">
        <f>IF(fun[[#This Row],[GarageCond]]="Ex",5,IF(fun[[#This Row],[GarageCond]]="Gd",4,IF(fun[[#This Row],[GarageCond]]="TA",3,IF(fun[[#This Row],[GarageCond]]="Fa",2,IF(fun[[#This Row],[GarageCond]]="Po",1,0)))))</f>
        <v>3</v>
      </c>
      <c r="CF1044" t="s">
        <v>131</v>
      </c>
      <c r="CG1044">
        <v>170</v>
      </c>
      <c r="CH1044">
        <v>63</v>
      </c>
      <c r="CI1044">
        <v>0</v>
      </c>
      <c r="CJ1044">
        <v>0</v>
      </c>
      <c r="CK1044">
        <v>0</v>
      </c>
      <c r="CL1044">
        <f>(0.5*fun[[#This Row],[WoodDeckSF]])+fun[[#This Row],[OpenPorchSF]]+(2*fun[[#This Row],[EnclosedPorch]])+(1.5*fun[[#This Row],[3SsnPorch]])+fun[[#This Row],[ScreenPorch]]</f>
        <v>148</v>
      </c>
      <c r="CM1044">
        <v>0</v>
      </c>
      <c r="CN1044" t="s">
        <v>109</v>
      </c>
      <c r="CO1044">
        <f>IF(fun[[#This Row],[PoolQC]]="Ex",5,IF(fun[[#This Row],[PoolQC]]="Gd",4,IF(fun[[#This Row],[PoolQC]]="TA",3,IF(fun[[#This Row],[PoolQC]]="Fa",2,IF(fun[[#This Row],[PoolQC]]="Po",1,0)))))</f>
        <v>0</v>
      </c>
      <c r="CP1044" t="s">
        <v>109</v>
      </c>
      <c r="CQ1044" t="s">
        <v>109</v>
      </c>
      <c r="CR1044">
        <v>0</v>
      </c>
      <c r="CS1044">
        <v>8</v>
      </c>
      <c r="CT1044">
        <v>2009</v>
      </c>
      <c r="CU1044" t="s">
        <v>136</v>
      </c>
      <c r="CV1044" t="s">
        <v>137</v>
      </c>
      <c r="CW1044">
        <f>COUNTIF(fun[[#This Row],[Id]:[SaleCondition]],0)</f>
        <v>14</v>
      </c>
      <c r="CX1044">
        <f>COUNTIF(fun[[#This Row],[Id]:[SaleCondition]],"NA")</f>
        <v>4</v>
      </c>
      <c r="CY1044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044">
        <f>fun[NUM_ExCond]+fun[NUM_BsmtCond]+fun[NUM_GarCond]</f>
        <v>9</v>
      </c>
      <c r="DA10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10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1044">
        <v>196000</v>
      </c>
    </row>
    <row r="1045" spans="1:107" x14ac:dyDescent="0.25">
      <c r="A1045">
        <v>1044</v>
      </c>
      <c r="B1045">
        <v>60</v>
      </c>
      <c r="C1045" t="s">
        <v>107</v>
      </c>
      <c r="D1045">
        <f>IF(fun[[#This Row],[MSZoning]]="RL",1,0)</f>
        <v>1</v>
      </c>
      <c r="E1045">
        <f>IF(fun[[#This Row],[rl]]="RM",1,0)</f>
        <v>0</v>
      </c>
      <c r="F1045">
        <f>IF(fun[[#This Row],[rm]]="RH",1,0)</f>
        <v>0</v>
      </c>
      <c r="G1045">
        <f>IF(fun[[#This Row],[rh]]="C (all)",1,0)</f>
        <v>0</v>
      </c>
      <c r="H1045">
        <v>86</v>
      </c>
      <c r="I1045">
        <f>IF(fun[[#This Row],[LotFrontage]]="NA",0,fun[[#This Row],[LotFrontage]])</f>
        <v>86</v>
      </c>
      <c r="J1045">
        <v>11839</v>
      </c>
      <c r="K1045" t="s">
        <v>108</v>
      </c>
      <c r="L1045" t="s">
        <v>109</v>
      </c>
      <c r="M1045" t="s">
        <v>110</v>
      </c>
      <c r="N1045" t="s">
        <v>111</v>
      </c>
      <c r="O1045" t="s">
        <v>112</v>
      </c>
      <c r="P1045" t="s">
        <v>113</v>
      </c>
      <c r="Q1045" t="s">
        <v>114</v>
      </c>
      <c r="R1045" t="s">
        <v>196</v>
      </c>
      <c r="S1045" t="s">
        <v>116</v>
      </c>
      <c r="T1045" t="s">
        <v>116</v>
      </c>
      <c r="U1045" t="s">
        <v>117</v>
      </c>
      <c r="V1045" t="s">
        <v>118</v>
      </c>
      <c r="W1045">
        <v>7</v>
      </c>
      <c r="X1045">
        <v>5</v>
      </c>
      <c r="Y1045">
        <v>1990</v>
      </c>
      <c r="Z1045">
        <v>1990</v>
      </c>
      <c r="AA1045" t="s">
        <v>178</v>
      </c>
      <c r="AB1045" t="s">
        <v>120</v>
      </c>
      <c r="AC1045" t="s">
        <v>166</v>
      </c>
      <c r="AD1045" t="s">
        <v>166</v>
      </c>
      <c r="AE1045" t="s">
        <v>122</v>
      </c>
      <c r="AF1045">
        <v>99</v>
      </c>
      <c r="AG1045" t="s">
        <v>124</v>
      </c>
      <c r="AH1045">
        <f>IF(fun[[#This Row],[ExterQual]]="Ex",5,IF(fun[[#This Row],[ExterQual]]="Gd",4,IF(fun[[#This Row],[ExterQual]]="TA",3,IF(fun[[#This Row],[ExterQual]]="Fa",2,1))))</f>
        <v>3</v>
      </c>
      <c r="AI1045" t="s">
        <v>124</v>
      </c>
      <c r="AJ1045">
        <f>IF(fun[[#This Row],[ExterCond]]="Ex",5,IF(fun[[#This Row],[ExterCond]]="Gd",4,IF(fun[[#This Row],[ExterCond]]="TA",3,IF(fun[[#This Row],[ExterCond]]="Fa",2,1))))</f>
        <v>3</v>
      </c>
      <c r="AK1045" t="s">
        <v>125</v>
      </c>
      <c r="AL1045" t="s">
        <v>123</v>
      </c>
      <c r="AM1045">
        <f>IF(fun[[#This Row],[BsmtQual]]="Ex",5,IF(fun[[#This Row],[BsmtQual]]="Gd",4,IF(fun[[#This Row],[BsmtQual]]="TA",3,IF(fun[[#This Row],[BsmtQual]]="Fa",2,IF(fun[[#This Row],[BsmtQual]]="Po",1,0)))))</f>
        <v>4</v>
      </c>
      <c r="AN1045" t="s">
        <v>124</v>
      </c>
      <c r="AO1045">
        <f>IF(fun[[#This Row],[BsmtCond]]="Ex",5,IF(fun[[#This Row],[BsmtCond]]="Gd",4,IF(fun[[#This Row],[BsmtCond]]="TA",3,IF(fun[[#This Row],[BsmtCond]]="Fa",2,IF(fun[[#This Row],[BsmtCond]]="Po",1,0)))))</f>
        <v>3</v>
      </c>
      <c r="AP1045" t="s">
        <v>126</v>
      </c>
      <c r="AQ1045">
        <f>IF(fun[[#This Row],[BsmtExposure]]="Gd",3,IF(fun[[#This Row],[BsmtExposure]]="Av",2,IF(fun[[#This Row],[BsmtExposure]]="Mn",1,0)))</f>
        <v>0</v>
      </c>
      <c r="AR1045" t="s">
        <v>127</v>
      </c>
      <c r="AS1045">
        <v>1085</v>
      </c>
      <c r="AT1045" t="s">
        <v>128</v>
      </c>
      <c r="AU1045">
        <v>0</v>
      </c>
      <c r="AV1045">
        <v>390</v>
      </c>
      <c r="AW1045">
        <v>1475</v>
      </c>
      <c r="AX1045" t="s">
        <v>129</v>
      </c>
      <c r="AY1045" t="s">
        <v>130</v>
      </c>
      <c r="AZ1045">
        <f>IF(fun[[#This Row],[HeatingQC]]="Ex",5,IF(fun[[#This Row],[HeatingQC]]="Gd",4,IF(fun[[#This Row],[HeatingQC]]="TA",3,IF(fun[[#This Row],[HeatingQC]]="Fa",2,IF(fun[[#This Row],[HeatingQC]]="Po",1,0)))))</f>
        <v>5</v>
      </c>
      <c r="BA1045" t="s">
        <v>131</v>
      </c>
      <c r="BB1045" t="s">
        <v>132</v>
      </c>
      <c r="BC1045">
        <v>1532</v>
      </c>
      <c r="BD1045">
        <v>797</v>
      </c>
      <c r="BE1045">
        <v>0</v>
      </c>
      <c r="BF1045">
        <v>2329</v>
      </c>
      <c r="BG1045">
        <f>LOG(fun[[#This Row],[GrLivArea]])</f>
        <v>3.3671694885346808</v>
      </c>
      <c r="BH1045">
        <v>1</v>
      </c>
      <c r="BI1045">
        <v>0</v>
      </c>
      <c r="BJ1045">
        <f>fun[[#This Row],[BsmtFullBath]]+(0.5*fun[[#This Row],[BsmtHalfBath]])</f>
        <v>1</v>
      </c>
      <c r="BK1045">
        <v>2</v>
      </c>
      <c r="BL1045">
        <v>1</v>
      </c>
      <c r="BM1045">
        <f>fun[[#This Row],[HalfBath]]+fun[[#This Row],[TOTBaseBath]]+fun[[#This Row],[FullBath]]</f>
        <v>4</v>
      </c>
      <c r="BN1045">
        <v>4</v>
      </c>
      <c r="BO1045">
        <v>1</v>
      </c>
      <c r="BP1045" t="s">
        <v>123</v>
      </c>
      <c r="BQ1045">
        <f>IF(fun[[#This Row],[KitchenQual]]="Ex",5,IF(fun[[#This Row],[KitchenQual]]="Gd",4,IF(fun[[#This Row],[KitchenQual]]="TA",3,IF(fun[[#This Row],[KitchenQual]]="Fa",2,0))))</f>
        <v>4</v>
      </c>
      <c r="BR1045">
        <v>10</v>
      </c>
      <c r="BS1045" t="s">
        <v>133</v>
      </c>
      <c r="BT1045">
        <v>1</v>
      </c>
      <c r="BU1045" t="s">
        <v>130</v>
      </c>
      <c r="BV1045">
        <f>IF(fun[[#This Row],[FireplaceQu]]="Ex",5,IF(fun[[#This Row],[FireplaceQu]]="Gd",4,IF(fun[[#This Row],[FireplaceQu]]="TA",3,IF(fun[[#This Row],[FireplaceQu]]="Fa",2,0))))</f>
        <v>5</v>
      </c>
      <c r="BW1045" t="s">
        <v>134</v>
      </c>
      <c r="BX1045">
        <v>1990</v>
      </c>
      <c r="BY1045" t="s">
        <v>128</v>
      </c>
      <c r="BZ1045">
        <v>2</v>
      </c>
      <c r="CA1045">
        <v>514</v>
      </c>
      <c r="CB1045" t="s">
        <v>124</v>
      </c>
      <c r="CC1045">
        <f>IF(fun[[#This Row],[GarageQual]]="Ex",5,IF(fun[[#This Row],[GarageQual]]="Gd",4,IF(fun[[#This Row],[GarageQual]]="TA",3,IF(fun[[#This Row],[GarageQual]]="Fa",2,IF(fun[[#This Row],[GarageQual]]="Po",1,0)))))</f>
        <v>3</v>
      </c>
      <c r="CD1045" t="s">
        <v>124</v>
      </c>
      <c r="CE1045">
        <f>IF(fun[[#This Row],[GarageCond]]="Ex",5,IF(fun[[#This Row],[GarageCond]]="Gd",4,IF(fun[[#This Row],[GarageCond]]="TA",3,IF(fun[[#This Row],[GarageCond]]="Fa",2,IF(fun[[#This Row],[GarageCond]]="Po",1,0)))))</f>
        <v>3</v>
      </c>
      <c r="CF1045" t="s">
        <v>131</v>
      </c>
      <c r="CG1045">
        <v>192</v>
      </c>
      <c r="CH1045">
        <v>121</v>
      </c>
      <c r="CI1045">
        <v>0</v>
      </c>
      <c r="CJ1045">
        <v>0</v>
      </c>
      <c r="CK1045">
        <v>0</v>
      </c>
      <c r="CL1045">
        <f>(0.5*fun[[#This Row],[WoodDeckSF]])+fun[[#This Row],[OpenPorchSF]]+(2*fun[[#This Row],[EnclosedPorch]])+(1.5*fun[[#This Row],[3SsnPorch]])+fun[[#This Row],[ScreenPorch]]</f>
        <v>217</v>
      </c>
      <c r="CM1045">
        <v>0</v>
      </c>
      <c r="CN1045" t="s">
        <v>109</v>
      </c>
      <c r="CO1045">
        <f>IF(fun[[#This Row],[PoolQC]]="Ex",5,IF(fun[[#This Row],[PoolQC]]="Gd",4,IF(fun[[#This Row],[PoolQC]]="TA",3,IF(fun[[#This Row],[PoolQC]]="Fa",2,IF(fun[[#This Row],[PoolQC]]="Po",1,0)))))</f>
        <v>0</v>
      </c>
      <c r="CP1045" t="s">
        <v>109</v>
      </c>
      <c r="CQ1045" t="s">
        <v>109</v>
      </c>
      <c r="CR1045">
        <v>0</v>
      </c>
      <c r="CS1045">
        <v>5</v>
      </c>
      <c r="CT1045">
        <v>2008</v>
      </c>
      <c r="CU1045" t="s">
        <v>136</v>
      </c>
      <c r="CV1045" t="s">
        <v>137</v>
      </c>
      <c r="CW1045">
        <f>COUNTIF(fun[[#This Row],[Id]:[SaleCondition]],0)</f>
        <v>13</v>
      </c>
      <c r="CX1045">
        <f>COUNTIF(fun[[#This Row],[Id]:[SaleCondition]],"NA")</f>
        <v>4</v>
      </c>
      <c r="CY1045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045">
        <f>fun[NUM_ExCond]+fun[NUM_BsmtCond]+fun[NUM_GarCond]</f>
        <v>9</v>
      </c>
      <c r="DA10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10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</v>
      </c>
      <c r="DC1045">
        <v>262280</v>
      </c>
    </row>
    <row r="1046" spans="1:107" x14ac:dyDescent="0.25">
      <c r="A1046">
        <v>1045</v>
      </c>
      <c r="B1046">
        <v>20</v>
      </c>
      <c r="C1046" t="s">
        <v>107</v>
      </c>
      <c r="D1046">
        <f>IF(fun[[#This Row],[MSZoning]]="RL",1,0)</f>
        <v>1</v>
      </c>
      <c r="E1046">
        <f>IF(fun[[#This Row],[rl]]="RM",1,0)</f>
        <v>0</v>
      </c>
      <c r="F1046">
        <f>IF(fun[[#This Row],[rm]]="RH",1,0)</f>
        <v>0</v>
      </c>
      <c r="G1046">
        <f>IF(fun[[#This Row],[rh]]="C (all)",1,0)</f>
        <v>0</v>
      </c>
      <c r="H1046">
        <v>80</v>
      </c>
      <c r="I1046">
        <f>IF(fun[[#This Row],[LotFrontage]]="NA",0,fun[[#This Row],[LotFrontage]])</f>
        <v>80</v>
      </c>
      <c r="J1046">
        <v>9600</v>
      </c>
      <c r="K1046" t="s">
        <v>108</v>
      </c>
      <c r="L1046" t="s">
        <v>109</v>
      </c>
      <c r="M1046" t="s">
        <v>110</v>
      </c>
      <c r="N1046" t="s">
        <v>111</v>
      </c>
      <c r="O1046" t="s">
        <v>112</v>
      </c>
      <c r="P1046" t="s">
        <v>113</v>
      </c>
      <c r="Q1046" t="s">
        <v>114</v>
      </c>
      <c r="R1046" t="s">
        <v>164</v>
      </c>
      <c r="S1046" t="s">
        <v>165</v>
      </c>
      <c r="T1046" t="s">
        <v>116</v>
      </c>
      <c r="U1046" t="s">
        <v>117</v>
      </c>
      <c r="V1046" t="s">
        <v>141</v>
      </c>
      <c r="W1046">
        <v>8</v>
      </c>
      <c r="X1046">
        <v>5</v>
      </c>
      <c r="Y1046">
        <v>1981</v>
      </c>
      <c r="Z1046">
        <v>1981</v>
      </c>
      <c r="AA1046" t="s">
        <v>178</v>
      </c>
      <c r="AB1046" t="s">
        <v>222</v>
      </c>
      <c r="AC1046" t="s">
        <v>122</v>
      </c>
      <c r="AD1046" t="s">
        <v>122</v>
      </c>
      <c r="AE1046" t="s">
        <v>143</v>
      </c>
      <c r="AF1046">
        <v>0</v>
      </c>
      <c r="AG1046" t="s">
        <v>123</v>
      </c>
      <c r="AH1046">
        <f>IF(fun[[#This Row],[ExterQual]]="Ex",5,IF(fun[[#This Row],[ExterQual]]="Gd",4,IF(fun[[#This Row],[ExterQual]]="TA",3,IF(fun[[#This Row],[ExterQual]]="Fa",2,1))))</f>
        <v>4</v>
      </c>
      <c r="AI1046" t="s">
        <v>124</v>
      </c>
      <c r="AJ1046">
        <f>IF(fun[[#This Row],[ExterCond]]="Ex",5,IF(fun[[#This Row],[ExterCond]]="Gd",4,IF(fun[[#This Row],[ExterCond]]="TA",3,IF(fun[[#This Row],[ExterCond]]="Fa",2,1))))</f>
        <v>3</v>
      </c>
      <c r="AK1046" t="s">
        <v>125</v>
      </c>
      <c r="AL1046" t="s">
        <v>123</v>
      </c>
      <c r="AM1046">
        <f>IF(fun[[#This Row],[BsmtQual]]="Ex",5,IF(fun[[#This Row],[BsmtQual]]="Gd",4,IF(fun[[#This Row],[BsmtQual]]="TA",3,IF(fun[[#This Row],[BsmtQual]]="Fa",2,IF(fun[[#This Row],[BsmtQual]]="Po",1,0)))))</f>
        <v>4</v>
      </c>
      <c r="AN1046" t="s">
        <v>124</v>
      </c>
      <c r="AO1046">
        <f>IF(fun[[#This Row],[BsmtCond]]="Ex",5,IF(fun[[#This Row],[BsmtCond]]="Gd",4,IF(fun[[#This Row],[BsmtCond]]="TA",3,IF(fun[[#This Row],[BsmtCond]]="Fa",2,IF(fun[[#This Row],[BsmtCond]]="Po",1,0)))))</f>
        <v>3</v>
      </c>
      <c r="AP1046" t="s">
        <v>126</v>
      </c>
      <c r="AQ1046">
        <f>IF(fun[[#This Row],[BsmtExposure]]="Gd",3,IF(fun[[#This Row],[BsmtExposure]]="Av",2,IF(fun[[#This Row],[BsmtExposure]]="Mn",1,0)))</f>
        <v>0</v>
      </c>
      <c r="AR1046" t="s">
        <v>145</v>
      </c>
      <c r="AS1046">
        <v>1104</v>
      </c>
      <c r="AT1046" t="s">
        <v>128</v>
      </c>
      <c r="AU1046">
        <v>0</v>
      </c>
      <c r="AV1046">
        <v>1420</v>
      </c>
      <c r="AW1046">
        <v>2524</v>
      </c>
      <c r="AX1046" t="s">
        <v>129</v>
      </c>
      <c r="AY1046" t="s">
        <v>124</v>
      </c>
      <c r="AZ1046">
        <f>IF(fun[[#This Row],[HeatingQC]]="Ex",5,IF(fun[[#This Row],[HeatingQC]]="Gd",4,IF(fun[[#This Row],[HeatingQC]]="TA",3,IF(fun[[#This Row],[HeatingQC]]="Fa",2,IF(fun[[#This Row],[HeatingQC]]="Po",1,0)))))</f>
        <v>3</v>
      </c>
      <c r="BA1046" t="s">
        <v>131</v>
      </c>
      <c r="BB1046" t="s">
        <v>132</v>
      </c>
      <c r="BC1046">
        <v>2524</v>
      </c>
      <c r="BD1046">
        <v>0</v>
      </c>
      <c r="BE1046">
        <v>0</v>
      </c>
      <c r="BF1046">
        <v>2524</v>
      </c>
      <c r="BG1046">
        <f>LOG(fun[[#This Row],[GrLivArea]])</f>
        <v>3.4020893505720968</v>
      </c>
      <c r="BH1046">
        <v>1</v>
      </c>
      <c r="BI1046">
        <v>0</v>
      </c>
      <c r="BJ1046">
        <f>fun[[#This Row],[BsmtFullBath]]+(0.5*fun[[#This Row],[BsmtHalfBath]])</f>
        <v>1</v>
      </c>
      <c r="BK1046">
        <v>2</v>
      </c>
      <c r="BL1046">
        <v>1</v>
      </c>
      <c r="BM1046">
        <f>fun[[#This Row],[HalfBath]]+fun[[#This Row],[TOTBaseBath]]+fun[[#This Row],[FullBath]]</f>
        <v>4</v>
      </c>
      <c r="BN1046">
        <v>4</v>
      </c>
      <c r="BO1046">
        <v>1</v>
      </c>
      <c r="BP1046" t="s">
        <v>123</v>
      </c>
      <c r="BQ1046">
        <f>IF(fun[[#This Row],[KitchenQual]]="Ex",5,IF(fun[[#This Row],[KitchenQual]]="Gd",4,IF(fun[[#This Row],[KitchenQual]]="TA",3,IF(fun[[#This Row],[KitchenQual]]="Fa",2,0))))</f>
        <v>4</v>
      </c>
      <c r="BR1046">
        <v>9</v>
      </c>
      <c r="BS1046" t="s">
        <v>133</v>
      </c>
      <c r="BT1046">
        <v>1</v>
      </c>
      <c r="BU1046" t="s">
        <v>123</v>
      </c>
      <c r="BV1046">
        <f>IF(fun[[#This Row],[FireplaceQu]]="Ex",5,IF(fun[[#This Row],[FireplaceQu]]="Gd",4,IF(fun[[#This Row],[FireplaceQu]]="TA",3,IF(fun[[#This Row],[FireplaceQu]]="Fa",2,0))))</f>
        <v>4</v>
      </c>
      <c r="BW1046" t="s">
        <v>134</v>
      </c>
      <c r="BX1046">
        <v>1981</v>
      </c>
      <c r="BY1046" t="s">
        <v>183</v>
      </c>
      <c r="BZ1046">
        <v>2</v>
      </c>
      <c r="CA1046">
        <v>542</v>
      </c>
      <c r="CB1046" t="s">
        <v>124</v>
      </c>
      <c r="CC1046">
        <f>IF(fun[[#This Row],[GarageQual]]="Ex",5,IF(fun[[#This Row],[GarageQual]]="Gd",4,IF(fun[[#This Row],[GarageQual]]="TA",3,IF(fun[[#This Row],[GarageQual]]="Fa",2,IF(fun[[#This Row],[GarageQual]]="Po",1,0)))))</f>
        <v>3</v>
      </c>
      <c r="CD1046" t="s">
        <v>124</v>
      </c>
      <c r="CE1046">
        <f>IF(fun[[#This Row],[GarageCond]]="Ex",5,IF(fun[[#This Row],[GarageCond]]="Gd",4,IF(fun[[#This Row],[GarageCond]]="TA",3,IF(fun[[#This Row],[GarageCond]]="Fa",2,IF(fun[[#This Row],[GarageCond]]="Po",1,0)))))</f>
        <v>3</v>
      </c>
      <c r="CF1046" t="s">
        <v>131</v>
      </c>
      <c r="CG1046">
        <v>474</v>
      </c>
      <c r="CH1046">
        <v>120</v>
      </c>
      <c r="CI1046">
        <v>0</v>
      </c>
      <c r="CJ1046">
        <v>0</v>
      </c>
      <c r="CK1046">
        <v>0</v>
      </c>
      <c r="CL1046">
        <f>(0.5*fun[[#This Row],[WoodDeckSF]])+fun[[#This Row],[OpenPorchSF]]+(2*fun[[#This Row],[EnclosedPorch]])+(1.5*fun[[#This Row],[3SsnPorch]])+fun[[#This Row],[ScreenPorch]]</f>
        <v>357</v>
      </c>
      <c r="CM1046">
        <v>0</v>
      </c>
      <c r="CN1046" t="s">
        <v>109</v>
      </c>
      <c r="CO1046">
        <f>IF(fun[[#This Row],[PoolQC]]="Ex",5,IF(fun[[#This Row],[PoolQC]]="Gd",4,IF(fun[[#This Row],[PoolQC]]="TA",3,IF(fun[[#This Row],[PoolQC]]="Fa",2,IF(fun[[#This Row],[PoolQC]]="Po",1,0)))))</f>
        <v>0</v>
      </c>
      <c r="CP1046" t="s">
        <v>160</v>
      </c>
      <c r="CQ1046" t="s">
        <v>109</v>
      </c>
      <c r="CR1046">
        <v>0</v>
      </c>
      <c r="CS1046">
        <v>7</v>
      </c>
      <c r="CT1046">
        <v>2009</v>
      </c>
      <c r="CU1046" t="s">
        <v>136</v>
      </c>
      <c r="CV1046" t="s">
        <v>137</v>
      </c>
      <c r="CW1046">
        <f>COUNTIF(fun[[#This Row],[Id]:[SaleCondition]],0)</f>
        <v>15</v>
      </c>
      <c r="CX1046">
        <f>COUNTIF(fun[[#This Row],[Id]:[SaleCondition]],"NA")</f>
        <v>3</v>
      </c>
      <c r="CY104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046">
        <f>fun[NUM_ExCond]+fun[NUM_BsmtCond]+fun[NUM_GarCond]</f>
        <v>9</v>
      </c>
      <c r="DA10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0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73.5</v>
      </c>
      <c r="DC1046">
        <v>278000</v>
      </c>
    </row>
    <row r="1047" spans="1:107" x14ac:dyDescent="0.25">
      <c r="A1047">
        <v>1046</v>
      </c>
      <c r="B1047">
        <v>20</v>
      </c>
      <c r="C1047" t="s">
        <v>107</v>
      </c>
      <c r="D1047">
        <f>IF(fun[[#This Row],[MSZoning]]="RL",1,0)</f>
        <v>1</v>
      </c>
      <c r="E1047">
        <f>IF(fun[[#This Row],[rl]]="RM",1,0)</f>
        <v>0</v>
      </c>
      <c r="F1047">
        <f>IF(fun[[#This Row],[rm]]="RH",1,0)</f>
        <v>0</v>
      </c>
      <c r="G1047">
        <f>IF(fun[[#This Row],[rh]]="C (all)",1,0)</f>
        <v>0</v>
      </c>
      <c r="H1047" t="s">
        <v>109</v>
      </c>
      <c r="I1047">
        <f>IF(fun[[#This Row],[LotFrontage]]="NA",0,fun[[#This Row],[LotFrontage]])</f>
        <v>0</v>
      </c>
      <c r="J1047">
        <v>13680</v>
      </c>
      <c r="K1047" t="s">
        <v>108</v>
      </c>
      <c r="L1047" t="s">
        <v>109</v>
      </c>
      <c r="M1047" t="s">
        <v>146</v>
      </c>
      <c r="N1047" t="s">
        <v>111</v>
      </c>
      <c r="O1047" t="s">
        <v>112</v>
      </c>
      <c r="P1047" t="s">
        <v>192</v>
      </c>
      <c r="Q1047" t="s">
        <v>114</v>
      </c>
      <c r="R1047" t="s">
        <v>211</v>
      </c>
      <c r="S1047" t="s">
        <v>116</v>
      </c>
      <c r="T1047" t="s">
        <v>116</v>
      </c>
      <c r="U1047" t="s">
        <v>117</v>
      </c>
      <c r="V1047" t="s">
        <v>141</v>
      </c>
      <c r="W1047">
        <v>3</v>
      </c>
      <c r="X1047">
        <v>5</v>
      </c>
      <c r="Y1047">
        <v>1955</v>
      </c>
      <c r="Z1047">
        <v>1955</v>
      </c>
      <c r="AA1047" t="s">
        <v>178</v>
      </c>
      <c r="AB1047" t="s">
        <v>120</v>
      </c>
      <c r="AC1047" t="s">
        <v>122</v>
      </c>
      <c r="AD1047" t="s">
        <v>150</v>
      </c>
      <c r="AE1047" t="s">
        <v>143</v>
      </c>
      <c r="AF1047">
        <v>0</v>
      </c>
      <c r="AG1047" t="s">
        <v>124</v>
      </c>
      <c r="AH1047">
        <f>IF(fun[[#This Row],[ExterQual]]="Ex",5,IF(fun[[#This Row],[ExterQual]]="Gd",4,IF(fun[[#This Row],[ExterQual]]="TA",3,IF(fun[[#This Row],[ExterQual]]="Fa",2,1))))</f>
        <v>3</v>
      </c>
      <c r="AI1047" t="s">
        <v>124</v>
      </c>
      <c r="AJ1047">
        <f>IF(fun[[#This Row],[ExterCond]]="Ex",5,IF(fun[[#This Row],[ExterCond]]="Gd",4,IF(fun[[#This Row],[ExterCond]]="TA",3,IF(fun[[#This Row],[ExterCond]]="Fa",2,1))))</f>
        <v>3</v>
      </c>
      <c r="AK1047" t="s">
        <v>194</v>
      </c>
      <c r="AL1047" t="s">
        <v>109</v>
      </c>
      <c r="AM1047">
        <f>IF(fun[[#This Row],[BsmtQual]]="Ex",5,IF(fun[[#This Row],[BsmtQual]]="Gd",4,IF(fun[[#This Row],[BsmtQual]]="TA",3,IF(fun[[#This Row],[BsmtQual]]="Fa",2,IF(fun[[#This Row],[BsmtQual]]="Po",1,0)))))</f>
        <v>0</v>
      </c>
      <c r="AN1047" t="s">
        <v>109</v>
      </c>
      <c r="AO1047">
        <f>IF(fun[[#This Row],[BsmtCond]]="Ex",5,IF(fun[[#This Row],[BsmtCond]]="Gd",4,IF(fun[[#This Row],[BsmtCond]]="TA",3,IF(fun[[#This Row],[BsmtCond]]="Fa",2,IF(fun[[#This Row],[BsmtCond]]="Po",1,0)))))</f>
        <v>0</v>
      </c>
      <c r="AP1047" t="s">
        <v>109</v>
      </c>
      <c r="AQ1047">
        <f>IF(fun[[#This Row],[BsmtExposure]]="Gd",3,IF(fun[[#This Row],[BsmtExposure]]="Av",2,IF(fun[[#This Row],[BsmtExposure]]="Mn",1,0)))</f>
        <v>0</v>
      </c>
      <c r="AR1047" t="s">
        <v>109</v>
      </c>
      <c r="AS1047">
        <v>0</v>
      </c>
      <c r="AT1047" t="s">
        <v>109</v>
      </c>
      <c r="AU1047">
        <v>0</v>
      </c>
      <c r="AV1047">
        <v>0</v>
      </c>
      <c r="AW1047">
        <v>0</v>
      </c>
      <c r="AX1047" t="s">
        <v>129</v>
      </c>
      <c r="AY1047" t="s">
        <v>130</v>
      </c>
      <c r="AZ1047">
        <f>IF(fun[[#This Row],[HeatingQC]]="Ex",5,IF(fun[[#This Row],[HeatingQC]]="Gd",4,IF(fun[[#This Row],[HeatingQC]]="TA",3,IF(fun[[#This Row],[HeatingQC]]="Fa",2,IF(fun[[#This Row],[HeatingQC]]="Po",1,0)))))</f>
        <v>5</v>
      </c>
      <c r="BA1047" t="s">
        <v>131</v>
      </c>
      <c r="BB1047" t="s">
        <v>190</v>
      </c>
      <c r="BC1047">
        <v>1733</v>
      </c>
      <c r="BD1047">
        <v>0</v>
      </c>
      <c r="BE1047">
        <v>0</v>
      </c>
      <c r="BF1047">
        <v>1733</v>
      </c>
      <c r="BG1047">
        <f>LOG(fun[[#This Row],[GrLivArea]])</f>
        <v>3.2387985627139169</v>
      </c>
      <c r="BH1047">
        <v>0</v>
      </c>
      <c r="BI1047">
        <v>0</v>
      </c>
      <c r="BJ1047">
        <f>fun[[#This Row],[BsmtFullBath]]+(0.5*fun[[#This Row],[BsmtHalfBath]])</f>
        <v>0</v>
      </c>
      <c r="BK1047">
        <v>2</v>
      </c>
      <c r="BL1047">
        <v>0</v>
      </c>
      <c r="BM1047">
        <f>fun[[#This Row],[HalfBath]]+fun[[#This Row],[TOTBaseBath]]+fun[[#This Row],[FullBath]]</f>
        <v>2</v>
      </c>
      <c r="BN1047">
        <v>4</v>
      </c>
      <c r="BO1047">
        <v>1</v>
      </c>
      <c r="BP1047" t="s">
        <v>124</v>
      </c>
      <c r="BQ1047">
        <f>IF(fun[[#This Row],[KitchenQual]]="Ex",5,IF(fun[[#This Row],[KitchenQual]]="Gd",4,IF(fun[[#This Row],[KitchenQual]]="TA",3,IF(fun[[#This Row],[KitchenQual]]="Fa",2,0))))</f>
        <v>3</v>
      </c>
      <c r="BR1047">
        <v>8</v>
      </c>
      <c r="BS1047" t="s">
        <v>250</v>
      </c>
      <c r="BT1047">
        <v>1</v>
      </c>
      <c r="BU1047" t="s">
        <v>123</v>
      </c>
      <c r="BV1047">
        <f>IF(fun[[#This Row],[FireplaceQu]]="Ex",5,IF(fun[[#This Row],[FireplaceQu]]="Gd",4,IF(fun[[#This Row],[FireplaceQu]]="TA",3,IF(fun[[#This Row],[FireplaceQu]]="Fa",2,0))))</f>
        <v>4</v>
      </c>
      <c r="BW1047" t="s">
        <v>134</v>
      </c>
      <c r="BX1047">
        <v>1955</v>
      </c>
      <c r="BY1047" t="s">
        <v>128</v>
      </c>
      <c r="BZ1047">
        <v>2</v>
      </c>
      <c r="CA1047">
        <v>452</v>
      </c>
      <c r="CB1047" t="s">
        <v>124</v>
      </c>
      <c r="CC1047">
        <f>IF(fun[[#This Row],[GarageQual]]="Ex",5,IF(fun[[#This Row],[GarageQual]]="Gd",4,IF(fun[[#This Row],[GarageQual]]="TA",3,IF(fun[[#This Row],[GarageQual]]="Fa",2,IF(fun[[#This Row],[GarageQual]]="Po",1,0)))))</f>
        <v>3</v>
      </c>
      <c r="CD1047" t="s">
        <v>124</v>
      </c>
      <c r="CE1047">
        <f>IF(fun[[#This Row],[GarageCond]]="Ex",5,IF(fun[[#This Row],[GarageCond]]="Gd",4,IF(fun[[#This Row],[GarageCond]]="TA",3,IF(fun[[#This Row],[GarageCond]]="Fa",2,IF(fun[[#This Row],[GarageCond]]="Po",1,0)))))</f>
        <v>3</v>
      </c>
      <c r="CF1047" t="s">
        <v>131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f>(0.5*fun[[#This Row],[WoodDeckSF]])+fun[[#This Row],[OpenPorchSF]]+(2*fun[[#This Row],[EnclosedPorch]])+(1.5*fun[[#This Row],[3SsnPorch]])+fun[[#This Row],[ScreenPorch]]</f>
        <v>0</v>
      </c>
      <c r="CM1047">
        <v>0</v>
      </c>
      <c r="CN1047" t="s">
        <v>109</v>
      </c>
      <c r="CO1047">
        <f>IF(fun[[#This Row],[PoolQC]]="Ex",5,IF(fun[[#This Row],[PoolQC]]="Gd",4,IF(fun[[#This Row],[PoolQC]]="TA",3,IF(fun[[#This Row],[PoolQC]]="Fa",2,IF(fun[[#This Row],[PoolQC]]="Po",1,0)))))</f>
        <v>0</v>
      </c>
      <c r="CP1047" t="s">
        <v>109</v>
      </c>
      <c r="CQ1047" t="s">
        <v>109</v>
      </c>
      <c r="CR1047">
        <v>0</v>
      </c>
      <c r="CS1047">
        <v>6</v>
      </c>
      <c r="CT1047">
        <v>2009</v>
      </c>
      <c r="CU1047" t="s">
        <v>136</v>
      </c>
      <c r="CV1047" t="s">
        <v>137</v>
      </c>
      <c r="CW1047">
        <f>COUNTIF(fun[[#This Row],[Id]:[SaleCondition]],0)</f>
        <v>27</v>
      </c>
      <c r="CX1047">
        <f>COUNTIF(fun[[#This Row],[Id]:[SaleCondition]],"NA")</f>
        <v>10</v>
      </c>
      <c r="CY104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047">
        <f>fun[NUM_ExCond]+fun[NUM_BsmtCond]+fun[NUM_GarCond]</f>
        <v>6</v>
      </c>
      <c r="DA10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65</v>
      </c>
      <c r="DB10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</v>
      </c>
      <c r="DC1047">
        <v>139600</v>
      </c>
    </row>
    <row r="1048" spans="1:107" x14ac:dyDescent="0.25">
      <c r="A1048">
        <v>1047</v>
      </c>
      <c r="B1048">
        <v>60</v>
      </c>
      <c r="C1048" t="s">
        <v>107</v>
      </c>
      <c r="D1048">
        <f>IF(fun[[#This Row],[MSZoning]]="RL",1,0)</f>
        <v>1</v>
      </c>
      <c r="E1048">
        <f>IF(fun[[#This Row],[rl]]="RM",1,0)</f>
        <v>0</v>
      </c>
      <c r="F1048">
        <f>IF(fun[[#This Row],[rm]]="RH",1,0)</f>
        <v>0</v>
      </c>
      <c r="G1048">
        <f>IF(fun[[#This Row],[rh]]="C (all)",1,0)</f>
        <v>0</v>
      </c>
      <c r="H1048">
        <v>85</v>
      </c>
      <c r="I1048">
        <f>IF(fun[[#This Row],[LotFrontage]]="NA",0,fun[[#This Row],[LotFrontage]])</f>
        <v>85</v>
      </c>
      <c r="J1048">
        <v>16056</v>
      </c>
      <c r="K1048" t="s">
        <v>108</v>
      </c>
      <c r="L1048" t="s">
        <v>109</v>
      </c>
      <c r="M1048" t="s">
        <v>146</v>
      </c>
      <c r="N1048" t="s">
        <v>111</v>
      </c>
      <c r="O1048" t="s">
        <v>112</v>
      </c>
      <c r="P1048" t="s">
        <v>113</v>
      </c>
      <c r="Q1048" t="s">
        <v>114</v>
      </c>
      <c r="R1048" t="s">
        <v>226</v>
      </c>
      <c r="S1048" t="s">
        <v>116</v>
      </c>
      <c r="T1048" t="s">
        <v>116</v>
      </c>
      <c r="U1048" t="s">
        <v>117</v>
      </c>
      <c r="V1048" t="s">
        <v>118</v>
      </c>
      <c r="W1048">
        <v>9</v>
      </c>
      <c r="X1048">
        <v>5</v>
      </c>
      <c r="Y1048">
        <v>2005</v>
      </c>
      <c r="Z1048">
        <v>2006</v>
      </c>
      <c r="AA1048" t="s">
        <v>178</v>
      </c>
      <c r="AB1048" t="s">
        <v>120</v>
      </c>
      <c r="AC1048" t="s">
        <v>206</v>
      </c>
      <c r="AD1048" t="s">
        <v>207</v>
      </c>
      <c r="AE1048" t="s">
        <v>163</v>
      </c>
      <c r="AF1048">
        <v>208</v>
      </c>
      <c r="AG1048" t="s">
        <v>123</v>
      </c>
      <c r="AH1048">
        <f>IF(fun[[#This Row],[ExterQual]]="Ex",5,IF(fun[[#This Row],[ExterQual]]="Gd",4,IF(fun[[#This Row],[ExterQual]]="TA",3,IF(fun[[#This Row],[ExterQual]]="Fa",2,1))))</f>
        <v>4</v>
      </c>
      <c r="AI1048" t="s">
        <v>124</v>
      </c>
      <c r="AJ1048">
        <f>IF(fun[[#This Row],[ExterCond]]="Ex",5,IF(fun[[#This Row],[ExterCond]]="Gd",4,IF(fun[[#This Row],[ExterCond]]="TA",3,IF(fun[[#This Row],[ExterCond]]="Fa",2,1))))</f>
        <v>3</v>
      </c>
      <c r="AK1048" t="s">
        <v>125</v>
      </c>
      <c r="AL1048" t="s">
        <v>130</v>
      </c>
      <c r="AM1048">
        <f>IF(fun[[#This Row],[BsmtQual]]="Ex",5,IF(fun[[#This Row],[BsmtQual]]="Gd",4,IF(fun[[#This Row],[BsmtQual]]="TA",3,IF(fun[[#This Row],[BsmtQual]]="Fa",2,IF(fun[[#This Row],[BsmtQual]]="Po",1,0)))))</f>
        <v>5</v>
      </c>
      <c r="AN1048" t="s">
        <v>124</v>
      </c>
      <c r="AO1048">
        <f>IF(fun[[#This Row],[BsmtCond]]="Ex",5,IF(fun[[#This Row],[BsmtCond]]="Gd",4,IF(fun[[#This Row],[BsmtCond]]="TA",3,IF(fun[[#This Row],[BsmtCond]]="Fa",2,IF(fun[[#This Row],[BsmtCond]]="Po",1,0)))))</f>
        <v>3</v>
      </c>
      <c r="AP1048" t="s">
        <v>156</v>
      </c>
      <c r="AQ1048">
        <f>IF(fun[[#This Row],[BsmtExposure]]="Gd",3,IF(fun[[#This Row],[BsmtExposure]]="Av",2,IF(fun[[#This Row],[BsmtExposure]]="Mn",1,0)))</f>
        <v>2</v>
      </c>
      <c r="AR1048" t="s">
        <v>127</v>
      </c>
      <c r="AS1048">
        <v>240</v>
      </c>
      <c r="AT1048" t="s">
        <v>128</v>
      </c>
      <c r="AU1048">
        <v>0</v>
      </c>
      <c r="AV1048">
        <v>1752</v>
      </c>
      <c r="AW1048">
        <v>1992</v>
      </c>
      <c r="AX1048" t="s">
        <v>129</v>
      </c>
      <c r="AY1048" t="s">
        <v>130</v>
      </c>
      <c r="AZ1048">
        <f>IF(fun[[#This Row],[HeatingQC]]="Ex",5,IF(fun[[#This Row],[HeatingQC]]="Gd",4,IF(fun[[#This Row],[HeatingQC]]="TA",3,IF(fun[[#This Row],[HeatingQC]]="Fa",2,IF(fun[[#This Row],[HeatingQC]]="Po",1,0)))))</f>
        <v>5</v>
      </c>
      <c r="BA1048" t="s">
        <v>131</v>
      </c>
      <c r="BB1048" t="s">
        <v>132</v>
      </c>
      <c r="BC1048">
        <v>1992</v>
      </c>
      <c r="BD1048">
        <v>876</v>
      </c>
      <c r="BE1048">
        <v>0</v>
      </c>
      <c r="BF1048">
        <v>2868</v>
      </c>
      <c r="BG1048">
        <f>LOG(fun[[#This Row],[GrLivArea]])</f>
        <v>3.4575791469957626</v>
      </c>
      <c r="BH1048">
        <v>0</v>
      </c>
      <c r="BI1048">
        <v>0</v>
      </c>
      <c r="BJ1048">
        <f>fun[[#This Row],[BsmtFullBath]]+(0.5*fun[[#This Row],[BsmtHalfBath]])</f>
        <v>0</v>
      </c>
      <c r="BK1048">
        <v>3</v>
      </c>
      <c r="BL1048">
        <v>1</v>
      </c>
      <c r="BM1048">
        <f>fun[[#This Row],[HalfBath]]+fun[[#This Row],[TOTBaseBath]]+fun[[#This Row],[FullBath]]</f>
        <v>4</v>
      </c>
      <c r="BN1048">
        <v>4</v>
      </c>
      <c r="BO1048">
        <v>1</v>
      </c>
      <c r="BP1048" t="s">
        <v>130</v>
      </c>
      <c r="BQ1048">
        <f>IF(fun[[#This Row],[KitchenQual]]="Ex",5,IF(fun[[#This Row],[KitchenQual]]="Gd",4,IF(fun[[#This Row],[KitchenQual]]="TA",3,IF(fun[[#This Row],[KitchenQual]]="Fa",2,0))))</f>
        <v>5</v>
      </c>
      <c r="BR1048">
        <v>11</v>
      </c>
      <c r="BS1048" t="s">
        <v>133</v>
      </c>
      <c r="BT1048">
        <v>1</v>
      </c>
      <c r="BU1048" t="s">
        <v>123</v>
      </c>
      <c r="BV1048">
        <f>IF(fun[[#This Row],[FireplaceQu]]="Ex",5,IF(fun[[#This Row],[FireplaceQu]]="Gd",4,IF(fun[[#This Row],[FireplaceQu]]="TA",3,IF(fun[[#This Row],[FireplaceQu]]="Fa",2,0))))</f>
        <v>4</v>
      </c>
      <c r="BW1048" t="s">
        <v>182</v>
      </c>
      <c r="BX1048">
        <v>2005</v>
      </c>
      <c r="BY1048" t="s">
        <v>183</v>
      </c>
      <c r="BZ1048">
        <v>3</v>
      </c>
      <c r="CA1048">
        <v>716</v>
      </c>
      <c r="CB1048" t="s">
        <v>124</v>
      </c>
      <c r="CC1048">
        <f>IF(fun[[#This Row],[GarageQual]]="Ex",5,IF(fun[[#This Row],[GarageQual]]="Gd",4,IF(fun[[#This Row],[GarageQual]]="TA",3,IF(fun[[#This Row],[GarageQual]]="Fa",2,IF(fun[[#This Row],[GarageQual]]="Po",1,0)))))</f>
        <v>3</v>
      </c>
      <c r="CD1048" t="s">
        <v>124</v>
      </c>
      <c r="CE1048">
        <f>IF(fun[[#This Row],[GarageCond]]="Ex",5,IF(fun[[#This Row],[GarageCond]]="Gd",4,IF(fun[[#This Row],[GarageCond]]="TA",3,IF(fun[[#This Row],[GarageCond]]="Fa",2,IF(fun[[#This Row],[GarageCond]]="Po",1,0)))))</f>
        <v>3</v>
      </c>
      <c r="CF1048" t="s">
        <v>131</v>
      </c>
      <c r="CG1048">
        <v>214</v>
      </c>
      <c r="CH1048">
        <v>108</v>
      </c>
      <c r="CI1048">
        <v>0</v>
      </c>
      <c r="CJ1048">
        <v>0</v>
      </c>
      <c r="CK1048">
        <v>0</v>
      </c>
      <c r="CL1048">
        <f>(0.5*fun[[#This Row],[WoodDeckSF]])+fun[[#This Row],[OpenPorchSF]]+(2*fun[[#This Row],[EnclosedPorch]])+(1.5*fun[[#This Row],[3SsnPorch]])+fun[[#This Row],[ScreenPorch]]</f>
        <v>215</v>
      </c>
      <c r="CM1048">
        <v>0</v>
      </c>
      <c r="CN1048" t="s">
        <v>109</v>
      </c>
      <c r="CO1048">
        <f>IF(fun[[#This Row],[PoolQC]]="Ex",5,IF(fun[[#This Row],[PoolQC]]="Gd",4,IF(fun[[#This Row],[PoolQC]]="TA",3,IF(fun[[#This Row],[PoolQC]]="Fa",2,IF(fun[[#This Row],[PoolQC]]="Po",1,0)))))</f>
        <v>0</v>
      </c>
      <c r="CP1048" t="s">
        <v>109</v>
      </c>
      <c r="CQ1048" t="s">
        <v>109</v>
      </c>
      <c r="CR1048">
        <v>0</v>
      </c>
      <c r="CS1048">
        <v>7</v>
      </c>
      <c r="CT1048">
        <v>2006</v>
      </c>
      <c r="CU1048" t="s">
        <v>184</v>
      </c>
      <c r="CV1048" t="s">
        <v>185</v>
      </c>
      <c r="CW1048">
        <f>COUNTIF(fun[[#This Row],[Id]:[SaleCondition]],0)</f>
        <v>14</v>
      </c>
      <c r="CX1048">
        <f>COUNTIF(fun[[#This Row],[Id]:[SaleCondition]],"NA")</f>
        <v>4</v>
      </c>
      <c r="CY1048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1048">
        <f>fun[NUM_ExCond]+fun[NUM_BsmtCond]+fun[NUM_GarCond]</f>
        <v>9</v>
      </c>
      <c r="DA10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128</v>
      </c>
      <c r="DB10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86.75</v>
      </c>
      <c r="DC1048">
        <v>556581</v>
      </c>
    </row>
    <row r="1049" spans="1:107" x14ac:dyDescent="0.25">
      <c r="A1049">
        <v>1048</v>
      </c>
      <c r="B1049">
        <v>20</v>
      </c>
      <c r="C1049" t="s">
        <v>107</v>
      </c>
      <c r="D1049">
        <f>IF(fun[[#This Row],[MSZoning]]="RL",1,0)</f>
        <v>1</v>
      </c>
      <c r="E1049">
        <f>IF(fun[[#This Row],[rl]]="RM",1,0)</f>
        <v>0</v>
      </c>
      <c r="F1049">
        <f>IF(fun[[#This Row],[rm]]="RH",1,0)</f>
        <v>0</v>
      </c>
      <c r="G1049">
        <f>IF(fun[[#This Row],[rh]]="C (all)",1,0)</f>
        <v>0</v>
      </c>
      <c r="H1049">
        <v>57</v>
      </c>
      <c r="I1049">
        <f>IF(fun[[#This Row],[LotFrontage]]="NA",0,fun[[#This Row],[LotFrontage]])</f>
        <v>57</v>
      </c>
      <c r="J1049">
        <v>9245</v>
      </c>
      <c r="K1049" t="s">
        <v>108</v>
      </c>
      <c r="L1049" t="s">
        <v>109</v>
      </c>
      <c r="M1049" t="s">
        <v>186</v>
      </c>
      <c r="N1049" t="s">
        <v>111</v>
      </c>
      <c r="O1049" t="s">
        <v>112</v>
      </c>
      <c r="P1049" t="s">
        <v>113</v>
      </c>
      <c r="Q1049" t="s">
        <v>114</v>
      </c>
      <c r="R1049" t="s">
        <v>115</v>
      </c>
      <c r="S1049" t="s">
        <v>116</v>
      </c>
      <c r="T1049" t="s">
        <v>116</v>
      </c>
      <c r="U1049" t="s">
        <v>117</v>
      </c>
      <c r="V1049" t="s">
        <v>141</v>
      </c>
      <c r="W1049">
        <v>5</v>
      </c>
      <c r="X1049">
        <v>5</v>
      </c>
      <c r="Y1049">
        <v>1994</v>
      </c>
      <c r="Z1049">
        <v>1995</v>
      </c>
      <c r="AA1049" t="s">
        <v>119</v>
      </c>
      <c r="AB1049" t="s">
        <v>120</v>
      </c>
      <c r="AC1049" t="s">
        <v>121</v>
      </c>
      <c r="AD1049" t="s">
        <v>121</v>
      </c>
      <c r="AE1049" t="s">
        <v>143</v>
      </c>
      <c r="AF1049">
        <v>0</v>
      </c>
      <c r="AG1049" t="s">
        <v>124</v>
      </c>
      <c r="AH1049">
        <f>IF(fun[[#This Row],[ExterQual]]="Ex",5,IF(fun[[#This Row],[ExterQual]]="Gd",4,IF(fun[[#This Row],[ExterQual]]="TA",3,IF(fun[[#This Row],[ExterQual]]="Fa",2,1))))</f>
        <v>3</v>
      </c>
      <c r="AI1049" t="s">
        <v>124</v>
      </c>
      <c r="AJ1049">
        <f>IF(fun[[#This Row],[ExterCond]]="Ex",5,IF(fun[[#This Row],[ExterCond]]="Gd",4,IF(fun[[#This Row],[ExterCond]]="TA",3,IF(fun[[#This Row],[ExterCond]]="Fa",2,1))))</f>
        <v>3</v>
      </c>
      <c r="AK1049" t="s">
        <v>125</v>
      </c>
      <c r="AL1049" t="s">
        <v>123</v>
      </c>
      <c r="AM1049">
        <f>IF(fun[[#This Row],[BsmtQual]]="Ex",5,IF(fun[[#This Row],[BsmtQual]]="Gd",4,IF(fun[[#This Row],[BsmtQual]]="TA",3,IF(fun[[#This Row],[BsmtQual]]="Fa",2,IF(fun[[#This Row],[BsmtQual]]="Po",1,0)))))</f>
        <v>4</v>
      </c>
      <c r="AN1049" t="s">
        <v>124</v>
      </c>
      <c r="AO1049">
        <f>IF(fun[[#This Row],[BsmtCond]]="Ex",5,IF(fun[[#This Row],[BsmtCond]]="Gd",4,IF(fun[[#This Row],[BsmtCond]]="TA",3,IF(fun[[#This Row],[BsmtCond]]="Fa",2,IF(fun[[#This Row],[BsmtCond]]="Po",1,0)))))</f>
        <v>3</v>
      </c>
      <c r="AP1049" t="s">
        <v>126</v>
      </c>
      <c r="AQ1049">
        <f>IF(fun[[#This Row],[BsmtExposure]]="Gd",3,IF(fun[[#This Row],[BsmtExposure]]="Av",2,IF(fun[[#This Row],[BsmtExposure]]="Mn",1,0)))</f>
        <v>0</v>
      </c>
      <c r="AR1049" t="s">
        <v>127</v>
      </c>
      <c r="AS1049">
        <v>686</v>
      </c>
      <c r="AT1049" t="s">
        <v>128</v>
      </c>
      <c r="AU1049">
        <v>0</v>
      </c>
      <c r="AV1049">
        <v>304</v>
      </c>
      <c r="AW1049">
        <v>990</v>
      </c>
      <c r="AX1049" t="s">
        <v>129</v>
      </c>
      <c r="AY1049" t="s">
        <v>130</v>
      </c>
      <c r="AZ1049">
        <f>IF(fun[[#This Row],[HeatingQC]]="Ex",5,IF(fun[[#This Row],[HeatingQC]]="Gd",4,IF(fun[[#This Row],[HeatingQC]]="TA",3,IF(fun[[#This Row],[HeatingQC]]="Fa",2,IF(fun[[#This Row],[HeatingQC]]="Po",1,0)))))</f>
        <v>5</v>
      </c>
      <c r="BA1049" t="s">
        <v>131</v>
      </c>
      <c r="BB1049" t="s">
        <v>132</v>
      </c>
      <c r="BC1049">
        <v>990</v>
      </c>
      <c r="BD1049">
        <v>0</v>
      </c>
      <c r="BE1049">
        <v>0</v>
      </c>
      <c r="BF1049">
        <v>990</v>
      </c>
      <c r="BG1049">
        <f>LOG(fun[[#This Row],[GrLivArea]])</f>
        <v>2.9956351945975501</v>
      </c>
      <c r="BH1049">
        <v>0</v>
      </c>
      <c r="BI1049">
        <v>1</v>
      </c>
      <c r="BJ1049">
        <f>fun[[#This Row],[BsmtFullBath]]+(0.5*fun[[#This Row],[BsmtHalfBath]])</f>
        <v>0.5</v>
      </c>
      <c r="BK1049">
        <v>1</v>
      </c>
      <c r="BL1049">
        <v>0</v>
      </c>
      <c r="BM1049">
        <f>fun[[#This Row],[HalfBath]]+fun[[#This Row],[TOTBaseBath]]+fun[[#This Row],[FullBath]]</f>
        <v>1.5</v>
      </c>
      <c r="BN1049">
        <v>3</v>
      </c>
      <c r="BO1049">
        <v>1</v>
      </c>
      <c r="BP1049" t="s">
        <v>124</v>
      </c>
      <c r="BQ1049">
        <f>IF(fun[[#This Row],[KitchenQual]]="Ex",5,IF(fun[[#This Row],[KitchenQual]]="Gd",4,IF(fun[[#This Row],[KitchenQual]]="TA",3,IF(fun[[#This Row],[KitchenQual]]="Fa",2,0))))</f>
        <v>3</v>
      </c>
      <c r="BR1049">
        <v>5</v>
      </c>
      <c r="BS1049" t="s">
        <v>133</v>
      </c>
      <c r="BT1049">
        <v>0</v>
      </c>
      <c r="BU1049" t="s">
        <v>109</v>
      </c>
      <c r="BV1049">
        <f>IF(fun[[#This Row],[FireplaceQu]]="Ex",5,IF(fun[[#This Row],[FireplaceQu]]="Gd",4,IF(fun[[#This Row],[FireplaceQu]]="TA",3,IF(fun[[#This Row],[FireplaceQu]]="Fa",2,0))))</f>
        <v>0</v>
      </c>
      <c r="BW1049" t="s">
        <v>153</v>
      </c>
      <c r="BX1049">
        <v>1996</v>
      </c>
      <c r="BY1049" t="s">
        <v>128</v>
      </c>
      <c r="BZ1049">
        <v>2</v>
      </c>
      <c r="CA1049">
        <v>672</v>
      </c>
      <c r="CB1049" t="s">
        <v>124</v>
      </c>
      <c r="CC1049">
        <f>IF(fun[[#This Row],[GarageQual]]="Ex",5,IF(fun[[#This Row],[GarageQual]]="Gd",4,IF(fun[[#This Row],[GarageQual]]="TA",3,IF(fun[[#This Row],[GarageQual]]="Fa",2,IF(fun[[#This Row],[GarageQual]]="Po",1,0)))))</f>
        <v>3</v>
      </c>
      <c r="CD1049" t="s">
        <v>124</v>
      </c>
      <c r="CE1049">
        <f>IF(fun[[#This Row],[GarageCond]]="Ex",5,IF(fun[[#This Row],[GarageCond]]="Gd",4,IF(fun[[#This Row],[GarageCond]]="TA",3,IF(fun[[#This Row],[GarageCond]]="Fa",2,IF(fun[[#This Row],[GarageCond]]="Po",1,0)))))</f>
        <v>3</v>
      </c>
      <c r="CF1049" t="s">
        <v>131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f>(0.5*fun[[#This Row],[WoodDeckSF]])+fun[[#This Row],[OpenPorchSF]]+(2*fun[[#This Row],[EnclosedPorch]])+(1.5*fun[[#This Row],[3SsnPorch]])+fun[[#This Row],[ScreenPorch]]</f>
        <v>0</v>
      </c>
      <c r="CM1049">
        <v>0</v>
      </c>
      <c r="CN1049" t="s">
        <v>109</v>
      </c>
      <c r="CO1049">
        <f>IF(fun[[#This Row],[PoolQC]]="Ex",5,IF(fun[[#This Row],[PoolQC]]="Gd",4,IF(fun[[#This Row],[PoolQC]]="TA",3,IF(fun[[#This Row],[PoolQC]]="Fa",2,IF(fun[[#This Row],[PoolQC]]="Po",1,0)))))</f>
        <v>0</v>
      </c>
      <c r="CP1049" t="s">
        <v>109</v>
      </c>
      <c r="CQ1049" t="s">
        <v>109</v>
      </c>
      <c r="CR1049">
        <v>0</v>
      </c>
      <c r="CS1049">
        <v>2</v>
      </c>
      <c r="CT1049">
        <v>2008</v>
      </c>
      <c r="CU1049" t="s">
        <v>136</v>
      </c>
      <c r="CV1049" t="s">
        <v>137</v>
      </c>
      <c r="CW1049">
        <f>COUNTIF(fun[[#This Row],[Id]:[SaleCondition]],0)</f>
        <v>21</v>
      </c>
      <c r="CX1049">
        <f>COUNTIF(fun[[#This Row],[Id]:[SaleCondition]],"NA")</f>
        <v>5</v>
      </c>
      <c r="CY104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049">
        <f>fun[NUM_ExCond]+fun[NUM_BsmtCond]+fun[NUM_GarCond]</f>
        <v>9</v>
      </c>
      <c r="DA10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10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</v>
      </c>
      <c r="DC1049">
        <v>145000</v>
      </c>
    </row>
    <row r="1050" spans="1:107" x14ac:dyDescent="0.25">
      <c r="A1050">
        <v>1049</v>
      </c>
      <c r="B1050">
        <v>20</v>
      </c>
      <c r="C1050" t="s">
        <v>107</v>
      </c>
      <c r="D1050">
        <f>IF(fun[[#This Row],[MSZoning]]="RL",1,0)</f>
        <v>1</v>
      </c>
      <c r="E1050">
        <f>IF(fun[[#This Row],[rl]]="RM",1,0)</f>
        <v>0</v>
      </c>
      <c r="F1050">
        <f>IF(fun[[#This Row],[rm]]="RH",1,0)</f>
        <v>0</v>
      </c>
      <c r="G1050">
        <f>IF(fun[[#This Row],[rh]]="C (all)",1,0)</f>
        <v>0</v>
      </c>
      <c r="H1050">
        <v>100</v>
      </c>
      <c r="I1050">
        <f>IF(fun[[#This Row],[LotFrontage]]="NA",0,fun[[#This Row],[LotFrontage]])</f>
        <v>100</v>
      </c>
      <c r="J1050">
        <v>21750</v>
      </c>
      <c r="K1050" t="s">
        <v>108</v>
      </c>
      <c r="L1050" t="s">
        <v>109</v>
      </c>
      <c r="M1050" t="s">
        <v>110</v>
      </c>
      <c r="N1050" t="s">
        <v>111</v>
      </c>
      <c r="O1050" t="s">
        <v>112</v>
      </c>
      <c r="P1050" t="s">
        <v>113</v>
      </c>
      <c r="Q1050" t="s">
        <v>114</v>
      </c>
      <c r="R1050" t="s">
        <v>157</v>
      </c>
      <c r="S1050" t="s">
        <v>116</v>
      </c>
      <c r="T1050" t="s">
        <v>116</v>
      </c>
      <c r="U1050" t="s">
        <v>117</v>
      </c>
      <c r="V1050" t="s">
        <v>141</v>
      </c>
      <c r="W1050">
        <v>5</v>
      </c>
      <c r="X1050">
        <v>4</v>
      </c>
      <c r="Y1050">
        <v>1960</v>
      </c>
      <c r="Z1050">
        <v>2006</v>
      </c>
      <c r="AA1050" t="s">
        <v>178</v>
      </c>
      <c r="AB1050" t="s">
        <v>120</v>
      </c>
      <c r="AC1050" t="s">
        <v>166</v>
      </c>
      <c r="AD1050" t="s">
        <v>166</v>
      </c>
      <c r="AE1050" t="s">
        <v>122</v>
      </c>
      <c r="AF1050">
        <v>75</v>
      </c>
      <c r="AG1050" t="s">
        <v>124</v>
      </c>
      <c r="AH1050">
        <f>IF(fun[[#This Row],[ExterQual]]="Ex",5,IF(fun[[#This Row],[ExterQual]]="Gd",4,IF(fun[[#This Row],[ExterQual]]="TA",3,IF(fun[[#This Row],[ExterQual]]="Fa",2,1))))</f>
        <v>3</v>
      </c>
      <c r="AI1050" t="s">
        <v>173</v>
      </c>
      <c r="AJ1050">
        <f>IF(fun[[#This Row],[ExterCond]]="Ex",5,IF(fun[[#This Row],[ExterCond]]="Gd",4,IF(fun[[#This Row],[ExterCond]]="TA",3,IF(fun[[#This Row],[ExterCond]]="Fa",2,1))))</f>
        <v>2</v>
      </c>
      <c r="AK1050" t="s">
        <v>194</v>
      </c>
      <c r="AL1050" t="s">
        <v>109</v>
      </c>
      <c r="AM1050">
        <f>IF(fun[[#This Row],[BsmtQual]]="Ex",5,IF(fun[[#This Row],[BsmtQual]]="Gd",4,IF(fun[[#This Row],[BsmtQual]]="TA",3,IF(fun[[#This Row],[BsmtQual]]="Fa",2,IF(fun[[#This Row],[BsmtQual]]="Po",1,0)))))</f>
        <v>0</v>
      </c>
      <c r="AN1050" t="s">
        <v>109</v>
      </c>
      <c r="AO1050">
        <f>IF(fun[[#This Row],[BsmtCond]]="Ex",5,IF(fun[[#This Row],[BsmtCond]]="Gd",4,IF(fun[[#This Row],[BsmtCond]]="TA",3,IF(fun[[#This Row],[BsmtCond]]="Fa",2,IF(fun[[#This Row],[BsmtCond]]="Po",1,0)))))</f>
        <v>0</v>
      </c>
      <c r="AP1050" t="s">
        <v>109</v>
      </c>
      <c r="AQ1050">
        <f>IF(fun[[#This Row],[BsmtExposure]]="Gd",3,IF(fun[[#This Row],[BsmtExposure]]="Av",2,IF(fun[[#This Row],[BsmtExposure]]="Mn",1,0)))</f>
        <v>0</v>
      </c>
      <c r="AR1050" t="s">
        <v>109</v>
      </c>
      <c r="AS1050">
        <v>0</v>
      </c>
      <c r="AT1050" t="s">
        <v>109</v>
      </c>
      <c r="AU1050">
        <v>0</v>
      </c>
      <c r="AV1050">
        <v>0</v>
      </c>
      <c r="AW1050">
        <v>0</v>
      </c>
      <c r="AX1050" t="s">
        <v>129</v>
      </c>
      <c r="AY1050" t="s">
        <v>124</v>
      </c>
      <c r="AZ1050">
        <f>IF(fun[[#This Row],[HeatingQC]]="Ex",5,IF(fun[[#This Row],[HeatingQC]]="Gd",4,IF(fun[[#This Row],[HeatingQC]]="TA",3,IF(fun[[#This Row],[HeatingQC]]="Fa",2,IF(fun[[#This Row],[HeatingQC]]="Po",1,0)))))</f>
        <v>3</v>
      </c>
      <c r="BA1050" t="s">
        <v>131</v>
      </c>
      <c r="BB1050" t="s">
        <v>132</v>
      </c>
      <c r="BC1050">
        <v>1771</v>
      </c>
      <c r="BD1050">
        <v>0</v>
      </c>
      <c r="BE1050">
        <v>0</v>
      </c>
      <c r="BF1050">
        <v>1771</v>
      </c>
      <c r="BG1050">
        <f>LOG(fun[[#This Row],[GrLivArea]])</f>
        <v>3.2482185611900749</v>
      </c>
      <c r="BH1050">
        <v>0</v>
      </c>
      <c r="BI1050">
        <v>0</v>
      </c>
      <c r="BJ1050">
        <f>fun[[#This Row],[BsmtFullBath]]+(0.5*fun[[#This Row],[BsmtHalfBath]])</f>
        <v>0</v>
      </c>
      <c r="BK1050">
        <v>1</v>
      </c>
      <c r="BL1050">
        <v>0</v>
      </c>
      <c r="BM1050">
        <f>fun[[#This Row],[HalfBath]]+fun[[#This Row],[TOTBaseBath]]+fun[[#This Row],[FullBath]]</f>
        <v>1</v>
      </c>
      <c r="BN1050">
        <v>3</v>
      </c>
      <c r="BO1050">
        <v>1</v>
      </c>
      <c r="BP1050" t="s">
        <v>124</v>
      </c>
      <c r="BQ1050">
        <f>IF(fun[[#This Row],[KitchenQual]]="Ex",5,IF(fun[[#This Row],[KitchenQual]]="Gd",4,IF(fun[[#This Row],[KitchenQual]]="TA",3,IF(fun[[#This Row],[KitchenQual]]="Fa",2,0))))</f>
        <v>3</v>
      </c>
      <c r="BR1050">
        <v>9</v>
      </c>
      <c r="BS1050" t="s">
        <v>172</v>
      </c>
      <c r="BT1050">
        <v>1</v>
      </c>
      <c r="BU1050" t="s">
        <v>124</v>
      </c>
      <c r="BV1050">
        <f>IF(fun[[#This Row],[FireplaceQu]]="Ex",5,IF(fun[[#This Row],[FireplaceQu]]="Gd",4,IF(fun[[#This Row],[FireplaceQu]]="TA",3,IF(fun[[#This Row],[FireplaceQu]]="Fa",2,0))))</f>
        <v>3</v>
      </c>
      <c r="BW1050" t="s">
        <v>134</v>
      </c>
      <c r="BX1050">
        <v>1960</v>
      </c>
      <c r="BY1050" t="s">
        <v>128</v>
      </c>
      <c r="BZ1050">
        <v>2</v>
      </c>
      <c r="CA1050">
        <v>336</v>
      </c>
      <c r="CB1050" t="s">
        <v>124</v>
      </c>
      <c r="CC1050">
        <f>IF(fun[[#This Row],[GarageQual]]="Ex",5,IF(fun[[#This Row],[GarageQual]]="Gd",4,IF(fun[[#This Row],[GarageQual]]="TA",3,IF(fun[[#This Row],[GarageQual]]="Fa",2,IF(fun[[#This Row],[GarageQual]]="Po",1,0)))))</f>
        <v>3</v>
      </c>
      <c r="CD1050" t="s">
        <v>124</v>
      </c>
      <c r="CE1050">
        <f>IF(fun[[#This Row],[GarageCond]]="Ex",5,IF(fun[[#This Row],[GarageCond]]="Gd",4,IF(fun[[#This Row],[GarageCond]]="TA",3,IF(fun[[#This Row],[GarageCond]]="Fa",2,IF(fun[[#This Row],[GarageCond]]="Po",1,0)))))</f>
        <v>3</v>
      </c>
      <c r="CF1050" t="s">
        <v>131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f>(0.5*fun[[#This Row],[WoodDeckSF]])+fun[[#This Row],[OpenPorchSF]]+(2*fun[[#This Row],[EnclosedPorch]])+(1.5*fun[[#This Row],[3SsnPorch]])+fun[[#This Row],[ScreenPorch]]</f>
        <v>0</v>
      </c>
      <c r="CM1050">
        <v>0</v>
      </c>
      <c r="CN1050" t="s">
        <v>109</v>
      </c>
      <c r="CO1050">
        <f>IF(fun[[#This Row],[PoolQC]]="Ex",5,IF(fun[[#This Row],[PoolQC]]="Gd",4,IF(fun[[#This Row],[PoolQC]]="TA",3,IF(fun[[#This Row],[PoolQC]]="Fa",2,IF(fun[[#This Row],[PoolQC]]="Po",1,0)))))</f>
        <v>0</v>
      </c>
      <c r="CP1050" t="s">
        <v>191</v>
      </c>
      <c r="CQ1050" t="s">
        <v>109</v>
      </c>
      <c r="CR1050">
        <v>0</v>
      </c>
      <c r="CS1050">
        <v>11</v>
      </c>
      <c r="CT1050">
        <v>2009</v>
      </c>
      <c r="CU1050" t="s">
        <v>136</v>
      </c>
      <c r="CV1050" t="s">
        <v>137</v>
      </c>
      <c r="CW1050">
        <f>COUNTIF(fun[[#This Row],[Id]:[SaleCondition]],0)</f>
        <v>25</v>
      </c>
      <c r="CX1050">
        <f>COUNTIF(fun[[#This Row],[Id]:[SaleCondition]],"NA")</f>
        <v>8</v>
      </c>
      <c r="CY1050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050">
        <f>fun[NUM_ExCond]+fun[NUM_BsmtCond]+fun[NUM_GarCond]</f>
        <v>5</v>
      </c>
      <c r="DA10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10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42.5</v>
      </c>
      <c r="DC1050">
        <v>115000</v>
      </c>
    </row>
    <row r="1051" spans="1:107" x14ac:dyDescent="0.25">
      <c r="A1051">
        <v>1050</v>
      </c>
      <c r="B1051">
        <v>20</v>
      </c>
      <c r="C1051" t="s">
        <v>107</v>
      </c>
      <c r="D1051">
        <f>IF(fun[[#This Row],[MSZoning]]="RL",1,0)</f>
        <v>1</v>
      </c>
      <c r="E1051">
        <f>IF(fun[[#This Row],[rl]]="RM",1,0)</f>
        <v>0</v>
      </c>
      <c r="F1051">
        <f>IF(fun[[#This Row],[rm]]="RH",1,0)</f>
        <v>0</v>
      </c>
      <c r="G1051">
        <f>IF(fun[[#This Row],[rh]]="C (all)",1,0)</f>
        <v>0</v>
      </c>
      <c r="H1051">
        <v>60</v>
      </c>
      <c r="I1051">
        <f>IF(fun[[#This Row],[LotFrontage]]="NA",0,fun[[#This Row],[LotFrontage]])</f>
        <v>60</v>
      </c>
      <c r="J1051">
        <v>11100</v>
      </c>
      <c r="K1051" t="s">
        <v>108</v>
      </c>
      <c r="L1051" t="s">
        <v>109</v>
      </c>
      <c r="M1051" t="s">
        <v>110</v>
      </c>
      <c r="N1051" t="s">
        <v>221</v>
      </c>
      <c r="O1051" t="s">
        <v>112</v>
      </c>
      <c r="P1051" t="s">
        <v>113</v>
      </c>
      <c r="Q1051" t="s">
        <v>114</v>
      </c>
      <c r="R1051" t="s">
        <v>211</v>
      </c>
      <c r="S1051" t="s">
        <v>116</v>
      </c>
      <c r="T1051" t="s">
        <v>116</v>
      </c>
      <c r="U1051" t="s">
        <v>117</v>
      </c>
      <c r="V1051" t="s">
        <v>141</v>
      </c>
      <c r="W1051">
        <v>4</v>
      </c>
      <c r="X1051">
        <v>7</v>
      </c>
      <c r="Y1051">
        <v>1946</v>
      </c>
      <c r="Z1051">
        <v>2006</v>
      </c>
      <c r="AA1051" t="s">
        <v>119</v>
      </c>
      <c r="AB1051" t="s">
        <v>120</v>
      </c>
      <c r="AC1051" t="s">
        <v>142</v>
      </c>
      <c r="AD1051" t="s">
        <v>142</v>
      </c>
      <c r="AE1051" t="s">
        <v>143</v>
      </c>
      <c r="AF1051">
        <v>0</v>
      </c>
      <c r="AG1051" t="s">
        <v>124</v>
      </c>
      <c r="AH1051">
        <f>IF(fun[[#This Row],[ExterQual]]="Ex",5,IF(fun[[#This Row],[ExterQual]]="Gd",4,IF(fun[[#This Row],[ExterQual]]="TA",3,IF(fun[[#This Row],[ExterQual]]="Fa",2,1))))</f>
        <v>3</v>
      </c>
      <c r="AI1051" t="s">
        <v>124</v>
      </c>
      <c r="AJ1051">
        <f>IF(fun[[#This Row],[ExterCond]]="Ex",5,IF(fun[[#This Row],[ExterCond]]="Gd",4,IF(fun[[#This Row],[ExterCond]]="TA",3,IF(fun[[#This Row],[ExterCond]]="Fa",2,1))))</f>
        <v>3</v>
      </c>
      <c r="AK1051" t="s">
        <v>144</v>
      </c>
      <c r="AL1051" t="s">
        <v>109</v>
      </c>
      <c r="AM1051">
        <f>IF(fun[[#This Row],[BsmtQual]]="Ex",5,IF(fun[[#This Row],[BsmtQual]]="Gd",4,IF(fun[[#This Row],[BsmtQual]]="TA",3,IF(fun[[#This Row],[BsmtQual]]="Fa",2,IF(fun[[#This Row],[BsmtQual]]="Po",1,0)))))</f>
        <v>0</v>
      </c>
      <c r="AN1051" t="s">
        <v>109</v>
      </c>
      <c r="AO1051">
        <f>IF(fun[[#This Row],[BsmtCond]]="Ex",5,IF(fun[[#This Row],[BsmtCond]]="Gd",4,IF(fun[[#This Row],[BsmtCond]]="TA",3,IF(fun[[#This Row],[BsmtCond]]="Fa",2,IF(fun[[#This Row],[BsmtCond]]="Po",1,0)))))</f>
        <v>0</v>
      </c>
      <c r="AP1051" t="s">
        <v>109</v>
      </c>
      <c r="AQ1051">
        <f>IF(fun[[#This Row],[BsmtExposure]]="Gd",3,IF(fun[[#This Row],[BsmtExposure]]="Av",2,IF(fun[[#This Row],[BsmtExposure]]="Mn",1,0)))</f>
        <v>0</v>
      </c>
      <c r="AR1051" t="s">
        <v>109</v>
      </c>
      <c r="AS1051">
        <v>0</v>
      </c>
      <c r="AT1051" t="s">
        <v>109</v>
      </c>
      <c r="AU1051">
        <v>0</v>
      </c>
      <c r="AV1051">
        <v>0</v>
      </c>
      <c r="AW1051">
        <v>0</v>
      </c>
      <c r="AX1051" t="s">
        <v>129</v>
      </c>
      <c r="AY1051" t="s">
        <v>130</v>
      </c>
      <c r="AZ1051">
        <f>IF(fun[[#This Row],[HeatingQC]]="Ex",5,IF(fun[[#This Row],[HeatingQC]]="Gd",4,IF(fun[[#This Row],[HeatingQC]]="TA",3,IF(fun[[#This Row],[HeatingQC]]="Fa",2,IF(fun[[#This Row],[HeatingQC]]="Po",1,0)))))</f>
        <v>5</v>
      </c>
      <c r="BA1051" t="s">
        <v>131</v>
      </c>
      <c r="BB1051" t="s">
        <v>132</v>
      </c>
      <c r="BC1051">
        <v>930</v>
      </c>
      <c r="BD1051">
        <v>0</v>
      </c>
      <c r="BE1051">
        <v>0</v>
      </c>
      <c r="BF1051">
        <v>930</v>
      </c>
      <c r="BG1051">
        <f>LOG(fun[[#This Row],[GrLivArea]])</f>
        <v>2.9684829485539352</v>
      </c>
      <c r="BH1051">
        <v>0</v>
      </c>
      <c r="BI1051">
        <v>0</v>
      </c>
      <c r="BJ1051">
        <f>fun[[#This Row],[BsmtFullBath]]+(0.5*fun[[#This Row],[BsmtHalfBath]])</f>
        <v>0</v>
      </c>
      <c r="BK1051">
        <v>1</v>
      </c>
      <c r="BL1051">
        <v>0</v>
      </c>
      <c r="BM1051">
        <f>fun[[#This Row],[HalfBath]]+fun[[#This Row],[TOTBaseBath]]+fun[[#This Row],[FullBath]]</f>
        <v>1</v>
      </c>
      <c r="BN1051">
        <v>2</v>
      </c>
      <c r="BO1051">
        <v>1</v>
      </c>
      <c r="BP1051" t="s">
        <v>123</v>
      </c>
      <c r="BQ1051">
        <f>IF(fun[[#This Row],[KitchenQual]]="Ex",5,IF(fun[[#This Row],[KitchenQual]]="Gd",4,IF(fun[[#This Row],[KitchenQual]]="TA",3,IF(fun[[#This Row],[KitchenQual]]="Fa",2,0))))</f>
        <v>4</v>
      </c>
      <c r="BR1051">
        <v>6</v>
      </c>
      <c r="BS1051" t="s">
        <v>133</v>
      </c>
      <c r="BT1051">
        <v>0</v>
      </c>
      <c r="BU1051" t="s">
        <v>109</v>
      </c>
      <c r="BV1051">
        <f>IF(fun[[#This Row],[FireplaceQu]]="Ex",5,IF(fun[[#This Row],[FireplaceQu]]="Gd",4,IF(fun[[#This Row],[FireplaceQu]]="TA",3,IF(fun[[#This Row],[FireplaceQu]]="Fa",2,0))))</f>
        <v>0</v>
      </c>
      <c r="BW1051" t="s">
        <v>153</v>
      </c>
      <c r="BX1051">
        <v>1946</v>
      </c>
      <c r="BY1051" t="s">
        <v>128</v>
      </c>
      <c r="BZ1051">
        <v>1</v>
      </c>
      <c r="CA1051">
        <v>308</v>
      </c>
      <c r="CB1051" t="s">
        <v>124</v>
      </c>
      <c r="CC1051">
        <f>IF(fun[[#This Row],[GarageQual]]="Ex",5,IF(fun[[#This Row],[GarageQual]]="Gd",4,IF(fun[[#This Row],[GarageQual]]="TA",3,IF(fun[[#This Row],[GarageQual]]="Fa",2,IF(fun[[#This Row],[GarageQual]]="Po",1,0)))))</f>
        <v>3</v>
      </c>
      <c r="CD1051" t="s">
        <v>124</v>
      </c>
      <c r="CE1051">
        <f>IF(fun[[#This Row],[GarageCond]]="Ex",5,IF(fun[[#This Row],[GarageCond]]="Gd",4,IF(fun[[#This Row],[GarageCond]]="TA",3,IF(fun[[#This Row],[GarageCond]]="Fa",2,IF(fun[[#This Row],[GarageCond]]="Po",1,0)))))</f>
        <v>3</v>
      </c>
      <c r="CF1051" t="s">
        <v>131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f>(0.5*fun[[#This Row],[WoodDeckSF]])+fun[[#This Row],[OpenPorchSF]]+(2*fun[[#This Row],[EnclosedPorch]])+(1.5*fun[[#This Row],[3SsnPorch]])+fun[[#This Row],[ScreenPorch]]</f>
        <v>0</v>
      </c>
      <c r="CM1051">
        <v>0</v>
      </c>
      <c r="CN1051" t="s">
        <v>109</v>
      </c>
      <c r="CO1051">
        <f>IF(fun[[#This Row],[PoolQC]]="Ex",5,IF(fun[[#This Row],[PoolQC]]="Gd",4,IF(fun[[#This Row],[PoolQC]]="TA",3,IF(fun[[#This Row],[PoolQC]]="Fa",2,IF(fun[[#This Row],[PoolQC]]="Po",1,0)))))</f>
        <v>0</v>
      </c>
      <c r="CP1051" t="s">
        <v>109</v>
      </c>
      <c r="CQ1051" t="s">
        <v>109</v>
      </c>
      <c r="CR1051">
        <v>0</v>
      </c>
      <c r="CS1051">
        <v>4</v>
      </c>
      <c r="CT1051">
        <v>2010</v>
      </c>
      <c r="CU1051" t="s">
        <v>136</v>
      </c>
      <c r="CV1051" t="s">
        <v>154</v>
      </c>
      <c r="CW1051">
        <f>COUNTIF(fun[[#This Row],[Id]:[SaleCondition]],0)</f>
        <v>28</v>
      </c>
      <c r="CX1051">
        <f>COUNTIF(fun[[#This Row],[Id]:[SaleCondition]],"NA")</f>
        <v>10</v>
      </c>
      <c r="CY1051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051">
        <f>fun[NUM_ExCond]+fun[NUM_BsmtCond]+fun[NUM_GarCond]</f>
        <v>6</v>
      </c>
      <c r="DA10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68</v>
      </c>
      <c r="DB10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1051">
        <v>84900</v>
      </c>
    </row>
    <row r="1052" spans="1:107" x14ac:dyDescent="0.25">
      <c r="A1052">
        <v>1051</v>
      </c>
      <c r="B1052">
        <v>20</v>
      </c>
      <c r="C1052" t="s">
        <v>107</v>
      </c>
      <c r="D1052">
        <f>IF(fun[[#This Row],[MSZoning]]="RL",1,0)</f>
        <v>1</v>
      </c>
      <c r="E1052">
        <f>IF(fun[[#This Row],[rl]]="RM",1,0)</f>
        <v>0</v>
      </c>
      <c r="F1052">
        <f>IF(fun[[#This Row],[rm]]="RH",1,0)</f>
        <v>0</v>
      </c>
      <c r="G1052">
        <f>IF(fun[[#This Row],[rh]]="C (all)",1,0)</f>
        <v>0</v>
      </c>
      <c r="H1052">
        <v>73</v>
      </c>
      <c r="I1052">
        <f>IF(fun[[#This Row],[LotFrontage]]="NA",0,fun[[#This Row],[LotFrontage]])</f>
        <v>73</v>
      </c>
      <c r="J1052">
        <v>8993</v>
      </c>
      <c r="K1052" t="s">
        <v>108</v>
      </c>
      <c r="L1052" t="s">
        <v>109</v>
      </c>
      <c r="M1052" t="s">
        <v>146</v>
      </c>
      <c r="N1052" t="s">
        <v>111</v>
      </c>
      <c r="O1052" t="s">
        <v>112</v>
      </c>
      <c r="P1052" t="s">
        <v>113</v>
      </c>
      <c r="Q1052" t="s">
        <v>114</v>
      </c>
      <c r="R1052" t="s">
        <v>219</v>
      </c>
      <c r="S1052" t="s">
        <v>116</v>
      </c>
      <c r="T1052" t="s">
        <v>116</v>
      </c>
      <c r="U1052" t="s">
        <v>117</v>
      </c>
      <c r="V1052" t="s">
        <v>141</v>
      </c>
      <c r="W1052">
        <v>7</v>
      </c>
      <c r="X1052">
        <v>5</v>
      </c>
      <c r="Y1052">
        <v>2007</v>
      </c>
      <c r="Z1052">
        <v>2007</v>
      </c>
      <c r="AA1052" t="s">
        <v>119</v>
      </c>
      <c r="AB1052" t="s">
        <v>120</v>
      </c>
      <c r="AC1052" t="s">
        <v>121</v>
      </c>
      <c r="AD1052" t="s">
        <v>121</v>
      </c>
      <c r="AE1052" t="s">
        <v>143</v>
      </c>
      <c r="AF1052">
        <v>0</v>
      </c>
      <c r="AG1052" t="s">
        <v>123</v>
      </c>
      <c r="AH1052">
        <f>IF(fun[[#This Row],[ExterQual]]="Ex",5,IF(fun[[#This Row],[ExterQual]]="Gd",4,IF(fun[[#This Row],[ExterQual]]="TA",3,IF(fun[[#This Row],[ExterQual]]="Fa",2,1))))</f>
        <v>4</v>
      </c>
      <c r="AI1052" t="s">
        <v>124</v>
      </c>
      <c r="AJ1052">
        <f>IF(fun[[#This Row],[ExterCond]]="Ex",5,IF(fun[[#This Row],[ExterCond]]="Gd",4,IF(fun[[#This Row],[ExterCond]]="TA",3,IF(fun[[#This Row],[ExterCond]]="Fa",2,1))))</f>
        <v>3</v>
      </c>
      <c r="AK1052" t="s">
        <v>125</v>
      </c>
      <c r="AL1052" t="s">
        <v>123</v>
      </c>
      <c r="AM1052">
        <f>IF(fun[[#This Row],[BsmtQual]]="Ex",5,IF(fun[[#This Row],[BsmtQual]]="Gd",4,IF(fun[[#This Row],[BsmtQual]]="TA",3,IF(fun[[#This Row],[BsmtQual]]="Fa",2,IF(fun[[#This Row],[BsmtQual]]="Po",1,0)))))</f>
        <v>4</v>
      </c>
      <c r="AN1052" t="s">
        <v>124</v>
      </c>
      <c r="AO1052">
        <f>IF(fun[[#This Row],[BsmtCond]]="Ex",5,IF(fun[[#This Row],[BsmtCond]]="Gd",4,IF(fun[[#This Row],[BsmtCond]]="TA",3,IF(fun[[#This Row],[BsmtCond]]="Fa",2,IF(fun[[#This Row],[BsmtCond]]="Po",1,0)))))</f>
        <v>3</v>
      </c>
      <c r="AP1052" t="s">
        <v>156</v>
      </c>
      <c r="AQ1052">
        <f>IF(fun[[#This Row],[BsmtExposure]]="Gd",3,IF(fun[[#This Row],[BsmtExposure]]="Av",2,IF(fun[[#This Row],[BsmtExposure]]="Mn",1,0)))</f>
        <v>2</v>
      </c>
      <c r="AR1052" t="s">
        <v>128</v>
      </c>
      <c r="AS1052">
        <v>0</v>
      </c>
      <c r="AT1052" t="s">
        <v>128</v>
      </c>
      <c r="AU1052">
        <v>0</v>
      </c>
      <c r="AV1052">
        <v>1302</v>
      </c>
      <c r="AW1052">
        <v>1302</v>
      </c>
      <c r="AX1052" t="s">
        <v>129</v>
      </c>
      <c r="AY1052" t="s">
        <v>130</v>
      </c>
      <c r="AZ1052">
        <f>IF(fun[[#This Row],[HeatingQC]]="Ex",5,IF(fun[[#This Row],[HeatingQC]]="Gd",4,IF(fun[[#This Row],[HeatingQC]]="TA",3,IF(fun[[#This Row],[HeatingQC]]="Fa",2,IF(fun[[#This Row],[HeatingQC]]="Po",1,0)))))</f>
        <v>5</v>
      </c>
      <c r="BA1052" t="s">
        <v>131</v>
      </c>
      <c r="BB1052" t="s">
        <v>132</v>
      </c>
      <c r="BC1052">
        <v>1302</v>
      </c>
      <c r="BD1052">
        <v>0</v>
      </c>
      <c r="BE1052">
        <v>0</v>
      </c>
      <c r="BF1052">
        <v>1302</v>
      </c>
      <c r="BG1052">
        <f>LOG(fun[[#This Row],[GrLivArea]])</f>
        <v>3.114610984232173</v>
      </c>
      <c r="BH1052">
        <v>0</v>
      </c>
      <c r="BI1052">
        <v>0</v>
      </c>
      <c r="BJ1052">
        <f>fun[[#This Row],[BsmtFullBath]]+(0.5*fun[[#This Row],[BsmtHalfBath]])</f>
        <v>0</v>
      </c>
      <c r="BK1052">
        <v>2</v>
      </c>
      <c r="BL1052">
        <v>0</v>
      </c>
      <c r="BM1052">
        <f>fun[[#This Row],[HalfBath]]+fun[[#This Row],[TOTBaseBath]]+fun[[#This Row],[FullBath]]</f>
        <v>2</v>
      </c>
      <c r="BN1052">
        <v>3</v>
      </c>
      <c r="BO1052">
        <v>1</v>
      </c>
      <c r="BP1052" t="s">
        <v>123</v>
      </c>
      <c r="BQ1052">
        <f>IF(fun[[#This Row],[KitchenQual]]="Ex",5,IF(fun[[#This Row],[KitchenQual]]="Gd",4,IF(fun[[#This Row],[KitchenQual]]="TA",3,IF(fun[[#This Row],[KitchenQual]]="Fa",2,0))))</f>
        <v>4</v>
      </c>
      <c r="BR1052">
        <v>6</v>
      </c>
      <c r="BS1052" t="s">
        <v>133</v>
      </c>
      <c r="BT1052">
        <v>0</v>
      </c>
      <c r="BU1052" t="s">
        <v>109</v>
      </c>
      <c r="BV1052">
        <f>IF(fun[[#This Row],[FireplaceQu]]="Ex",5,IF(fun[[#This Row],[FireplaceQu]]="Gd",4,IF(fun[[#This Row],[FireplaceQu]]="TA",3,IF(fun[[#This Row],[FireplaceQu]]="Fa",2,0))))</f>
        <v>0</v>
      </c>
      <c r="BW1052" t="s">
        <v>134</v>
      </c>
      <c r="BX1052">
        <v>2007</v>
      </c>
      <c r="BY1052" t="s">
        <v>183</v>
      </c>
      <c r="BZ1052">
        <v>2</v>
      </c>
      <c r="CA1052">
        <v>436</v>
      </c>
      <c r="CB1052" t="s">
        <v>124</v>
      </c>
      <c r="CC1052">
        <f>IF(fun[[#This Row],[GarageQual]]="Ex",5,IF(fun[[#This Row],[GarageQual]]="Gd",4,IF(fun[[#This Row],[GarageQual]]="TA",3,IF(fun[[#This Row],[GarageQual]]="Fa",2,IF(fun[[#This Row],[GarageQual]]="Po",1,0)))))</f>
        <v>3</v>
      </c>
      <c r="CD1052" t="s">
        <v>124</v>
      </c>
      <c r="CE1052">
        <f>IF(fun[[#This Row],[GarageCond]]="Ex",5,IF(fun[[#This Row],[GarageCond]]="Gd",4,IF(fun[[#This Row],[GarageCond]]="TA",3,IF(fun[[#This Row],[GarageCond]]="Fa",2,IF(fun[[#This Row],[GarageCond]]="Po",1,0)))))</f>
        <v>3</v>
      </c>
      <c r="CF1052" t="s">
        <v>131</v>
      </c>
      <c r="CG1052">
        <v>0</v>
      </c>
      <c r="CH1052">
        <v>22</v>
      </c>
      <c r="CI1052">
        <v>0</v>
      </c>
      <c r="CJ1052">
        <v>0</v>
      </c>
      <c r="CK1052">
        <v>0</v>
      </c>
      <c r="CL1052">
        <f>(0.5*fun[[#This Row],[WoodDeckSF]])+fun[[#This Row],[OpenPorchSF]]+(2*fun[[#This Row],[EnclosedPorch]])+(1.5*fun[[#This Row],[3SsnPorch]])+fun[[#This Row],[ScreenPorch]]</f>
        <v>22</v>
      </c>
      <c r="CM1052">
        <v>0</v>
      </c>
      <c r="CN1052" t="s">
        <v>109</v>
      </c>
      <c r="CO1052">
        <f>IF(fun[[#This Row],[PoolQC]]="Ex",5,IF(fun[[#This Row],[PoolQC]]="Gd",4,IF(fun[[#This Row],[PoolQC]]="TA",3,IF(fun[[#This Row],[PoolQC]]="Fa",2,IF(fun[[#This Row],[PoolQC]]="Po",1,0)))))</f>
        <v>0</v>
      </c>
      <c r="CP1052" t="s">
        <v>109</v>
      </c>
      <c r="CQ1052" t="s">
        <v>109</v>
      </c>
      <c r="CR1052">
        <v>0</v>
      </c>
      <c r="CS1052">
        <v>8</v>
      </c>
      <c r="CT1052">
        <v>2007</v>
      </c>
      <c r="CU1052" t="s">
        <v>184</v>
      </c>
      <c r="CV1052" t="s">
        <v>185</v>
      </c>
      <c r="CW1052">
        <f>COUNTIF(fun[[#This Row],[Id]:[SaleCondition]],0)</f>
        <v>21</v>
      </c>
      <c r="CX1052">
        <f>COUNTIF(fun[[#This Row],[Id]:[SaleCondition]],"NA")</f>
        <v>5</v>
      </c>
      <c r="CY105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52">
        <f>fun[NUM_ExCond]+fun[NUM_BsmtCond]+fun[NUM_GarCond]</f>
        <v>9</v>
      </c>
      <c r="DA10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0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052">
        <v>176485</v>
      </c>
    </row>
    <row r="1053" spans="1:107" x14ac:dyDescent="0.25">
      <c r="A1053">
        <v>1052</v>
      </c>
      <c r="B1053">
        <v>20</v>
      </c>
      <c r="C1053" t="s">
        <v>107</v>
      </c>
      <c r="D1053">
        <f>IF(fun[[#This Row],[MSZoning]]="RL",1,0)</f>
        <v>1</v>
      </c>
      <c r="E1053">
        <f>IF(fun[[#This Row],[rl]]="RM",1,0)</f>
        <v>0</v>
      </c>
      <c r="F1053">
        <f>IF(fun[[#This Row],[rm]]="RH",1,0)</f>
        <v>0</v>
      </c>
      <c r="G1053">
        <f>IF(fun[[#This Row],[rh]]="C (all)",1,0)</f>
        <v>0</v>
      </c>
      <c r="H1053">
        <v>103</v>
      </c>
      <c r="I1053">
        <f>IF(fun[[#This Row],[LotFrontage]]="NA",0,fun[[#This Row],[LotFrontage]])</f>
        <v>103</v>
      </c>
      <c r="J1053">
        <v>11175</v>
      </c>
      <c r="K1053" t="s">
        <v>108</v>
      </c>
      <c r="L1053" t="s">
        <v>109</v>
      </c>
      <c r="M1053" t="s">
        <v>146</v>
      </c>
      <c r="N1053" t="s">
        <v>111</v>
      </c>
      <c r="O1053" t="s">
        <v>112</v>
      </c>
      <c r="P1053" t="s">
        <v>148</v>
      </c>
      <c r="Q1053" t="s">
        <v>114</v>
      </c>
      <c r="R1053" t="s">
        <v>115</v>
      </c>
      <c r="S1053" t="s">
        <v>116</v>
      </c>
      <c r="T1053" t="s">
        <v>116</v>
      </c>
      <c r="U1053" t="s">
        <v>117</v>
      </c>
      <c r="V1053" t="s">
        <v>141</v>
      </c>
      <c r="W1053">
        <v>7</v>
      </c>
      <c r="X1053">
        <v>5</v>
      </c>
      <c r="Y1053">
        <v>2007</v>
      </c>
      <c r="Z1053">
        <v>2007</v>
      </c>
      <c r="AA1053" t="s">
        <v>119</v>
      </c>
      <c r="AB1053" t="s">
        <v>120</v>
      </c>
      <c r="AC1053" t="s">
        <v>121</v>
      </c>
      <c r="AD1053" t="s">
        <v>121</v>
      </c>
      <c r="AE1053" t="s">
        <v>143</v>
      </c>
      <c r="AF1053">
        <v>0</v>
      </c>
      <c r="AG1053" t="s">
        <v>123</v>
      </c>
      <c r="AH1053">
        <f>IF(fun[[#This Row],[ExterQual]]="Ex",5,IF(fun[[#This Row],[ExterQual]]="Gd",4,IF(fun[[#This Row],[ExterQual]]="TA",3,IF(fun[[#This Row],[ExterQual]]="Fa",2,1))))</f>
        <v>4</v>
      </c>
      <c r="AI1053" t="s">
        <v>124</v>
      </c>
      <c r="AJ1053">
        <f>IF(fun[[#This Row],[ExterCond]]="Ex",5,IF(fun[[#This Row],[ExterCond]]="Gd",4,IF(fun[[#This Row],[ExterCond]]="TA",3,IF(fun[[#This Row],[ExterCond]]="Fa",2,1))))</f>
        <v>3</v>
      </c>
      <c r="AK1053" t="s">
        <v>125</v>
      </c>
      <c r="AL1053" t="s">
        <v>123</v>
      </c>
      <c r="AM1053">
        <f>IF(fun[[#This Row],[BsmtQual]]="Ex",5,IF(fun[[#This Row],[BsmtQual]]="Gd",4,IF(fun[[#This Row],[BsmtQual]]="TA",3,IF(fun[[#This Row],[BsmtQual]]="Fa",2,IF(fun[[#This Row],[BsmtQual]]="Po",1,0)))))</f>
        <v>4</v>
      </c>
      <c r="AN1053" t="s">
        <v>124</v>
      </c>
      <c r="AO1053">
        <f>IF(fun[[#This Row],[BsmtCond]]="Ex",5,IF(fun[[#This Row],[BsmtCond]]="Gd",4,IF(fun[[#This Row],[BsmtCond]]="TA",3,IF(fun[[#This Row],[BsmtCond]]="Fa",2,IF(fun[[#This Row],[BsmtCond]]="Po",1,0)))))</f>
        <v>3</v>
      </c>
      <c r="AP1053" t="s">
        <v>156</v>
      </c>
      <c r="AQ1053">
        <f>IF(fun[[#This Row],[BsmtExposure]]="Gd",3,IF(fun[[#This Row],[BsmtExposure]]="Av",2,IF(fun[[#This Row],[BsmtExposure]]="Mn",1,0)))</f>
        <v>2</v>
      </c>
      <c r="AR1053" t="s">
        <v>128</v>
      </c>
      <c r="AS1053">
        <v>0</v>
      </c>
      <c r="AT1053" t="s">
        <v>128</v>
      </c>
      <c r="AU1053">
        <v>0</v>
      </c>
      <c r="AV1053">
        <v>1316</v>
      </c>
      <c r="AW1053">
        <v>1316</v>
      </c>
      <c r="AX1053" t="s">
        <v>129</v>
      </c>
      <c r="AY1053" t="s">
        <v>130</v>
      </c>
      <c r="AZ1053">
        <f>IF(fun[[#This Row],[HeatingQC]]="Ex",5,IF(fun[[#This Row],[HeatingQC]]="Gd",4,IF(fun[[#This Row],[HeatingQC]]="TA",3,IF(fun[[#This Row],[HeatingQC]]="Fa",2,IF(fun[[#This Row],[HeatingQC]]="Po",1,0)))))</f>
        <v>5</v>
      </c>
      <c r="BA1053" t="s">
        <v>131</v>
      </c>
      <c r="BB1053" t="s">
        <v>132</v>
      </c>
      <c r="BC1053">
        <v>1316</v>
      </c>
      <c r="BD1053">
        <v>0</v>
      </c>
      <c r="BE1053">
        <v>0</v>
      </c>
      <c r="BF1053">
        <v>1316</v>
      </c>
      <c r="BG1053">
        <f>LOG(fun[[#This Row],[GrLivArea]])</f>
        <v>3.1192558892779365</v>
      </c>
      <c r="BH1053">
        <v>0</v>
      </c>
      <c r="BI1053">
        <v>0</v>
      </c>
      <c r="BJ1053">
        <f>fun[[#This Row],[BsmtFullBath]]+(0.5*fun[[#This Row],[BsmtHalfBath]])</f>
        <v>0</v>
      </c>
      <c r="BK1053">
        <v>2</v>
      </c>
      <c r="BL1053">
        <v>0</v>
      </c>
      <c r="BM1053">
        <f>fun[[#This Row],[HalfBath]]+fun[[#This Row],[TOTBaseBath]]+fun[[#This Row],[FullBath]]</f>
        <v>2</v>
      </c>
      <c r="BN1053">
        <v>3</v>
      </c>
      <c r="BO1053">
        <v>1</v>
      </c>
      <c r="BP1053" t="s">
        <v>123</v>
      </c>
      <c r="BQ1053">
        <f>IF(fun[[#This Row],[KitchenQual]]="Ex",5,IF(fun[[#This Row],[KitchenQual]]="Gd",4,IF(fun[[#This Row],[KitchenQual]]="TA",3,IF(fun[[#This Row],[KitchenQual]]="Fa",2,0))))</f>
        <v>4</v>
      </c>
      <c r="BR1053">
        <v>6</v>
      </c>
      <c r="BS1053" t="s">
        <v>133</v>
      </c>
      <c r="BT1053">
        <v>1</v>
      </c>
      <c r="BU1053" t="s">
        <v>123</v>
      </c>
      <c r="BV1053">
        <f>IF(fun[[#This Row],[FireplaceQu]]="Ex",5,IF(fun[[#This Row],[FireplaceQu]]="Gd",4,IF(fun[[#This Row],[FireplaceQu]]="TA",3,IF(fun[[#This Row],[FireplaceQu]]="Fa",2,0))))</f>
        <v>4</v>
      </c>
      <c r="BW1053" t="s">
        <v>134</v>
      </c>
      <c r="BX1053">
        <v>2007</v>
      </c>
      <c r="BY1053" t="s">
        <v>183</v>
      </c>
      <c r="BZ1053">
        <v>2</v>
      </c>
      <c r="CA1053">
        <v>440</v>
      </c>
      <c r="CB1053" t="s">
        <v>124</v>
      </c>
      <c r="CC1053">
        <f>IF(fun[[#This Row],[GarageQual]]="Ex",5,IF(fun[[#This Row],[GarageQual]]="Gd",4,IF(fun[[#This Row],[GarageQual]]="TA",3,IF(fun[[#This Row],[GarageQual]]="Fa",2,IF(fun[[#This Row],[GarageQual]]="Po",1,0)))))</f>
        <v>3</v>
      </c>
      <c r="CD1053" t="s">
        <v>124</v>
      </c>
      <c r="CE1053">
        <f>IF(fun[[#This Row],[GarageCond]]="Ex",5,IF(fun[[#This Row],[GarageCond]]="Gd",4,IF(fun[[#This Row],[GarageCond]]="TA",3,IF(fun[[#This Row],[GarageCond]]="Fa",2,IF(fun[[#This Row],[GarageCond]]="Po",1,0)))))</f>
        <v>3</v>
      </c>
      <c r="CF1053" t="s">
        <v>131</v>
      </c>
      <c r="CG1053">
        <v>0</v>
      </c>
      <c r="CH1053">
        <v>20</v>
      </c>
      <c r="CI1053">
        <v>0</v>
      </c>
      <c r="CJ1053">
        <v>0</v>
      </c>
      <c r="CK1053">
        <v>0</v>
      </c>
      <c r="CL1053">
        <f>(0.5*fun[[#This Row],[WoodDeckSF]])+fun[[#This Row],[OpenPorchSF]]+(2*fun[[#This Row],[EnclosedPorch]])+(1.5*fun[[#This Row],[3SsnPorch]])+fun[[#This Row],[ScreenPorch]]</f>
        <v>20</v>
      </c>
      <c r="CM1053">
        <v>0</v>
      </c>
      <c r="CN1053" t="s">
        <v>109</v>
      </c>
      <c r="CO1053">
        <f>IF(fun[[#This Row],[PoolQC]]="Ex",5,IF(fun[[#This Row],[PoolQC]]="Gd",4,IF(fun[[#This Row],[PoolQC]]="TA",3,IF(fun[[#This Row],[PoolQC]]="Fa",2,IF(fun[[#This Row],[PoolQC]]="Po",1,0)))))</f>
        <v>0</v>
      </c>
      <c r="CP1053" t="s">
        <v>109</v>
      </c>
      <c r="CQ1053" t="s">
        <v>109</v>
      </c>
      <c r="CR1053">
        <v>0</v>
      </c>
      <c r="CS1053">
        <v>10</v>
      </c>
      <c r="CT1053">
        <v>2007</v>
      </c>
      <c r="CU1053" t="s">
        <v>184</v>
      </c>
      <c r="CV1053" t="s">
        <v>185</v>
      </c>
      <c r="CW1053">
        <f>COUNTIF(fun[[#This Row],[Id]:[SaleCondition]],0)</f>
        <v>19</v>
      </c>
      <c r="CX1053">
        <f>COUNTIF(fun[[#This Row],[Id]:[SaleCondition]],"NA")</f>
        <v>4</v>
      </c>
      <c r="CY1053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053">
        <f>fun[NUM_ExCond]+fun[NUM_BsmtCond]+fun[NUM_GarCond]</f>
        <v>9</v>
      </c>
      <c r="DA10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0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053">
        <v>200141</v>
      </c>
    </row>
    <row r="1054" spans="1:107" x14ac:dyDescent="0.25">
      <c r="A1054">
        <v>1053</v>
      </c>
      <c r="B1054">
        <v>60</v>
      </c>
      <c r="C1054" t="s">
        <v>107</v>
      </c>
      <c r="D1054">
        <f>IF(fun[[#This Row],[MSZoning]]="RL",1,0)</f>
        <v>1</v>
      </c>
      <c r="E1054">
        <f>IF(fun[[#This Row],[rl]]="RM",1,0)</f>
        <v>0</v>
      </c>
      <c r="F1054">
        <f>IF(fun[[#This Row],[rm]]="RH",1,0)</f>
        <v>0</v>
      </c>
      <c r="G1054">
        <f>IF(fun[[#This Row],[rh]]="C (all)",1,0)</f>
        <v>0</v>
      </c>
      <c r="H1054">
        <v>100</v>
      </c>
      <c r="I1054">
        <f>IF(fun[[#This Row],[LotFrontage]]="NA",0,fun[[#This Row],[LotFrontage]])</f>
        <v>100</v>
      </c>
      <c r="J1054">
        <v>9500</v>
      </c>
      <c r="K1054" t="s">
        <v>108</v>
      </c>
      <c r="L1054" t="s">
        <v>109</v>
      </c>
      <c r="M1054" t="s">
        <v>110</v>
      </c>
      <c r="N1054" t="s">
        <v>111</v>
      </c>
      <c r="O1054" t="s">
        <v>112</v>
      </c>
      <c r="P1054" t="s">
        <v>148</v>
      </c>
      <c r="Q1054" t="s">
        <v>114</v>
      </c>
      <c r="R1054" t="s">
        <v>188</v>
      </c>
      <c r="S1054" t="s">
        <v>170</v>
      </c>
      <c r="T1054" t="s">
        <v>116</v>
      </c>
      <c r="U1054" t="s">
        <v>117</v>
      </c>
      <c r="V1054" t="s">
        <v>118</v>
      </c>
      <c r="W1054">
        <v>6</v>
      </c>
      <c r="X1054">
        <v>6</v>
      </c>
      <c r="Y1054">
        <v>1964</v>
      </c>
      <c r="Z1054">
        <v>1978</v>
      </c>
      <c r="AA1054" t="s">
        <v>119</v>
      </c>
      <c r="AB1054" t="s">
        <v>120</v>
      </c>
      <c r="AC1054" t="s">
        <v>121</v>
      </c>
      <c r="AD1054" t="s">
        <v>121</v>
      </c>
      <c r="AE1054" t="s">
        <v>233</v>
      </c>
      <c r="AF1054">
        <v>272</v>
      </c>
      <c r="AG1054" t="s">
        <v>124</v>
      </c>
      <c r="AH1054">
        <f>IF(fun[[#This Row],[ExterQual]]="Ex",5,IF(fun[[#This Row],[ExterQual]]="Gd",4,IF(fun[[#This Row],[ExterQual]]="TA",3,IF(fun[[#This Row],[ExterQual]]="Fa",2,1))))</f>
        <v>3</v>
      </c>
      <c r="AI1054" t="s">
        <v>124</v>
      </c>
      <c r="AJ1054">
        <f>IF(fun[[#This Row],[ExterCond]]="Ex",5,IF(fun[[#This Row],[ExterCond]]="Gd",4,IF(fun[[#This Row],[ExterCond]]="TA",3,IF(fun[[#This Row],[ExterCond]]="Fa",2,1))))</f>
        <v>3</v>
      </c>
      <c r="AK1054" t="s">
        <v>144</v>
      </c>
      <c r="AL1054" t="s">
        <v>124</v>
      </c>
      <c r="AM1054">
        <f>IF(fun[[#This Row],[BsmtQual]]="Ex",5,IF(fun[[#This Row],[BsmtQual]]="Gd",4,IF(fun[[#This Row],[BsmtQual]]="TA",3,IF(fun[[#This Row],[BsmtQual]]="Fa",2,IF(fun[[#This Row],[BsmtQual]]="Po",1,0)))))</f>
        <v>3</v>
      </c>
      <c r="AN1054" t="s">
        <v>124</v>
      </c>
      <c r="AO1054">
        <f>IF(fun[[#This Row],[BsmtCond]]="Ex",5,IF(fun[[#This Row],[BsmtCond]]="Gd",4,IF(fun[[#This Row],[BsmtCond]]="TA",3,IF(fun[[#This Row],[BsmtCond]]="Fa",2,IF(fun[[#This Row],[BsmtCond]]="Po",1,0)))))</f>
        <v>3</v>
      </c>
      <c r="AP1054" t="s">
        <v>126</v>
      </c>
      <c r="AQ1054">
        <f>IF(fun[[#This Row],[BsmtExposure]]="Gd",3,IF(fun[[#This Row],[BsmtExposure]]="Av",2,IF(fun[[#This Row],[BsmtExposure]]="Mn",1,0)))</f>
        <v>0</v>
      </c>
      <c r="AR1054" t="s">
        <v>179</v>
      </c>
      <c r="AS1054">
        <v>442</v>
      </c>
      <c r="AT1054" t="s">
        <v>128</v>
      </c>
      <c r="AU1054">
        <v>0</v>
      </c>
      <c r="AV1054">
        <v>374</v>
      </c>
      <c r="AW1054">
        <v>816</v>
      </c>
      <c r="AX1054" t="s">
        <v>129</v>
      </c>
      <c r="AY1054" t="s">
        <v>124</v>
      </c>
      <c r="AZ1054">
        <f>IF(fun[[#This Row],[HeatingQC]]="Ex",5,IF(fun[[#This Row],[HeatingQC]]="Gd",4,IF(fun[[#This Row],[HeatingQC]]="TA",3,IF(fun[[#This Row],[HeatingQC]]="Fa",2,IF(fun[[#This Row],[HeatingQC]]="Po",1,0)))))</f>
        <v>3</v>
      </c>
      <c r="BA1054" t="s">
        <v>131</v>
      </c>
      <c r="BB1054" t="s">
        <v>132</v>
      </c>
      <c r="BC1054">
        <v>1127</v>
      </c>
      <c r="BD1054">
        <v>850</v>
      </c>
      <c r="BE1054">
        <v>0</v>
      </c>
      <c r="BF1054">
        <v>1977</v>
      </c>
      <c r="BG1054">
        <f>LOG(fun[[#This Row],[GrLivArea]])</f>
        <v>3.2960066693136723</v>
      </c>
      <c r="BH1054">
        <v>0</v>
      </c>
      <c r="BI1054">
        <v>1</v>
      </c>
      <c r="BJ1054">
        <f>fun[[#This Row],[BsmtFullBath]]+(0.5*fun[[#This Row],[BsmtHalfBath]])</f>
        <v>0.5</v>
      </c>
      <c r="BK1054">
        <v>1</v>
      </c>
      <c r="BL1054">
        <v>1</v>
      </c>
      <c r="BM1054">
        <f>fun[[#This Row],[HalfBath]]+fun[[#This Row],[TOTBaseBath]]+fun[[#This Row],[FullBath]]</f>
        <v>2.5</v>
      </c>
      <c r="BN1054">
        <v>4</v>
      </c>
      <c r="BO1054">
        <v>1</v>
      </c>
      <c r="BP1054" t="s">
        <v>124</v>
      </c>
      <c r="BQ1054">
        <f>IF(fun[[#This Row],[KitchenQual]]="Ex",5,IF(fun[[#This Row],[KitchenQual]]="Gd",4,IF(fun[[#This Row],[KitchenQual]]="TA",3,IF(fun[[#This Row],[KitchenQual]]="Fa",2,0))))</f>
        <v>3</v>
      </c>
      <c r="BR1054">
        <v>9</v>
      </c>
      <c r="BS1054" t="s">
        <v>133</v>
      </c>
      <c r="BT1054">
        <v>1</v>
      </c>
      <c r="BU1054" t="s">
        <v>124</v>
      </c>
      <c r="BV1054">
        <f>IF(fun[[#This Row],[FireplaceQu]]="Ex",5,IF(fun[[#This Row],[FireplaceQu]]="Gd",4,IF(fun[[#This Row],[FireplaceQu]]="TA",3,IF(fun[[#This Row],[FireplaceQu]]="Fa",2,0))))</f>
        <v>3</v>
      </c>
      <c r="BW1054" t="s">
        <v>134</v>
      </c>
      <c r="BX1054">
        <v>1964</v>
      </c>
      <c r="BY1054" t="s">
        <v>135</v>
      </c>
      <c r="BZ1054">
        <v>2</v>
      </c>
      <c r="CA1054">
        <v>540</v>
      </c>
      <c r="CB1054" t="s">
        <v>124</v>
      </c>
      <c r="CC1054">
        <f>IF(fun[[#This Row],[GarageQual]]="Ex",5,IF(fun[[#This Row],[GarageQual]]="Gd",4,IF(fun[[#This Row],[GarageQual]]="TA",3,IF(fun[[#This Row],[GarageQual]]="Fa",2,IF(fun[[#This Row],[GarageQual]]="Po",1,0)))))</f>
        <v>3</v>
      </c>
      <c r="CD1054" t="s">
        <v>124</v>
      </c>
      <c r="CE1054">
        <f>IF(fun[[#This Row],[GarageCond]]="Ex",5,IF(fun[[#This Row],[GarageCond]]="Gd",4,IF(fun[[#This Row],[GarageCond]]="TA",3,IF(fun[[#This Row],[GarageCond]]="Fa",2,IF(fun[[#This Row],[GarageCond]]="Po",1,0)))))</f>
        <v>3</v>
      </c>
      <c r="CF1054" t="s">
        <v>131</v>
      </c>
      <c r="CG1054">
        <v>0</v>
      </c>
      <c r="CH1054">
        <v>52</v>
      </c>
      <c r="CI1054">
        <v>0</v>
      </c>
      <c r="CJ1054">
        <v>0</v>
      </c>
      <c r="CK1054">
        <v>0</v>
      </c>
      <c r="CL1054">
        <f>(0.5*fun[[#This Row],[WoodDeckSF]])+fun[[#This Row],[OpenPorchSF]]+(2*fun[[#This Row],[EnclosedPorch]])+(1.5*fun[[#This Row],[3SsnPorch]])+fun[[#This Row],[ScreenPorch]]</f>
        <v>52</v>
      </c>
      <c r="CM1054">
        <v>0</v>
      </c>
      <c r="CN1054" t="s">
        <v>109</v>
      </c>
      <c r="CO1054">
        <f>IF(fun[[#This Row],[PoolQC]]="Ex",5,IF(fun[[#This Row],[PoolQC]]="Gd",4,IF(fun[[#This Row],[PoolQC]]="TA",3,IF(fun[[#This Row],[PoolQC]]="Fa",2,IF(fun[[#This Row],[PoolQC]]="Po",1,0)))))</f>
        <v>0</v>
      </c>
      <c r="CP1054" t="s">
        <v>191</v>
      </c>
      <c r="CQ1054" t="s">
        <v>109</v>
      </c>
      <c r="CR1054">
        <v>0</v>
      </c>
      <c r="CS1054">
        <v>6</v>
      </c>
      <c r="CT1054">
        <v>2007</v>
      </c>
      <c r="CU1054" t="s">
        <v>136</v>
      </c>
      <c r="CV1054" t="s">
        <v>137</v>
      </c>
      <c r="CW1054">
        <f>COUNTIF(fun[[#This Row],[Id]:[SaleCondition]],0)</f>
        <v>14</v>
      </c>
      <c r="CX1054">
        <f>COUNTIF(fun[[#This Row],[Id]:[SaleCondition]],"NA")</f>
        <v>3</v>
      </c>
      <c r="CY105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054">
        <f>fun[NUM_ExCond]+fun[NUM_BsmtCond]+fun[NUM_GarCond]</f>
        <v>9</v>
      </c>
      <c r="DA10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10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1054">
        <v>165000</v>
      </c>
    </row>
    <row r="1055" spans="1:107" x14ac:dyDescent="0.25">
      <c r="A1055">
        <v>1054</v>
      </c>
      <c r="B1055">
        <v>20</v>
      </c>
      <c r="C1055" t="s">
        <v>107</v>
      </c>
      <c r="D1055">
        <f>IF(fun[[#This Row],[MSZoning]]="RL",1,0)</f>
        <v>1</v>
      </c>
      <c r="E1055">
        <f>IF(fun[[#This Row],[rl]]="RM",1,0)</f>
        <v>0</v>
      </c>
      <c r="F1055">
        <f>IF(fun[[#This Row],[rm]]="RH",1,0)</f>
        <v>0</v>
      </c>
      <c r="G1055">
        <f>IF(fun[[#This Row],[rh]]="C (all)",1,0)</f>
        <v>0</v>
      </c>
      <c r="H1055">
        <v>68</v>
      </c>
      <c r="I1055">
        <f>IF(fun[[#This Row],[LotFrontage]]="NA",0,fun[[#This Row],[LotFrontage]])</f>
        <v>68</v>
      </c>
      <c r="J1055">
        <v>8562</v>
      </c>
      <c r="K1055" t="s">
        <v>108</v>
      </c>
      <c r="L1055" t="s">
        <v>109</v>
      </c>
      <c r="M1055" t="s">
        <v>110</v>
      </c>
      <c r="N1055" t="s">
        <v>111</v>
      </c>
      <c r="O1055" t="s">
        <v>112</v>
      </c>
      <c r="P1055" t="s">
        <v>113</v>
      </c>
      <c r="Q1055" t="s">
        <v>220</v>
      </c>
      <c r="R1055" t="s">
        <v>211</v>
      </c>
      <c r="S1055" t="s">
        <v>116</v>
      </c>
      <c r="T1055" t="s">
        <v>116</v>
      </c>
      <c r="U1055" t="s">
        <v>117</v>
      </c>
      <c r="V1055" t="s">
        <v>141</v>
      </c>
      <c r="W1055">
        <v>5</v>
      </c>
      <c r="X1055">
        <v>6</v>
      </c>
      <c r="Y1055">
        <v>1957</v>
      </c>
      <c r="Z1055">
        <v>2002</v>
      </c>
      <c r="AA1055" t="s">
        <v>178</v>
      </c>
      <c r="AB1055" t="s">
        <v>120</v>
      </c>
      <c r="AC1055" t="s">
        <v>166</v>
      </c>
      <c r="AD1055" t="s">
        <v>166</v>
      </c>
      <c r="AE1055" t="s">
        <v>163</v>
      </c>
      <c r="AF1055">
        <v>145</v>
      </c>
      <c r="AG1055" t="s">
        <v>124</v>
      </c>
      <c r="AH1055">
        <f>IF(fun[[#This Row],[ExterQual]]="Ex",5,IF(fun[[#This Row],[ExterQual]]="Gd",4,IF(fun[[#This Row],[ExterQual]]="TA",3,IF(fun[[#This Row],[ExterQual]]="Fa",2,1))))</f>
        <v>3</v>
      </c>
      <c r="AI1055" t="s">
        <v>124</v>
      </c>
      <c r="AJ1055">
        <f>IF(fun[[#This Row],[ExterCond]]="Ex",5,IF(fun[[#This Row],[ExterCond]]="Gd",4,IF(fun[[#This Row],[ExterCond]]="TA",3,IF(fun[[#This Row],[ExterCond]]="Fa",2,1))))</f>
        <v>3</v>
      </c>
      <c r="AK1055" t="s">
        <v>144</v>
      </c>
      <c r="AL1055" t="s">
        <v>124</v>
      </c>
      <c r="AM1055">
        <f>IF(fun[[#This Row],[BsmtQual]]="Ex",5,IF(fun[[#This Row],[BsmtQual]]="Gd",4,IF(fun[[#This Row],[BsmtQual]]="TA",3,IF(fun[[#This Row],[BsmtQual]]="Fa",2,IF(fun[[#This Row],[BsmtQual]]="Po",1,0)))))</f>
        <v>3</v>
      </c>
      <c r="AN1055" t="s">
        <v>124</v>
      </c>
      <c r="AO1055">
        <f>IF(fun[[#This Row],[BsmtCond]]="Ex",5,IF(fun[[#This Row],[BsmtCond]]="Gd",4,IF(fun[[#This Row],[BsmtCond]]="TA",3,IF(fun[[#This Row],[BsmtCond]]="Fa",2,IF(fun[[#This Row],[BsmtCond]]="Po",1,0)))))</f>
        <v>3</v>
      </c>
      <c r="AP1055" t="s">
        <v>156</v>
      </c>
      <c r="AQ1055">
        <f>IF(fun[[#This Row],[BsmtExposure]]="Gd",3,IF(fun[[#This Row],[BsmtExposure]]="Av",2,IF(fun[[#This Row],[BsmtExposure]]="Mn",1,0)))</f>
        <v>2</v>
      </c>
      <c r="AR1055" t="s">
        <v>179</v>
      </c>
      <c r="AS1055">
        <v>383</v>
      </c>
      <c r="AT1055" t="s">
        <v>128</v>
      </c>
      <c r="AU1055">
        <v>0</v>
      </c>
      <c r="AV1055">
        <v>833</v>
      </c>
      <c r="AW1055">
        <v>1216</v>
      </c>
      <c r="AX1055" t="s">
        <v>129</v>
      </c>
      <c r="AY1055" t="s">
        <v>130</v>
      </c>
      <c r="AZ1055">
        <f>IF(fun[[#This Row],[HeatingQC]]="Ex",5,IF(fun[[#This Row],[HeatingQC]]="Gd",4,IF(fun[[#This Row],[HeatingQC]]="TA",3,IF(fun[[#This Row],[HeatingQC]]="Fa",2,IF(fun[[#This Row],[HeatingQC]]="Po",1,0)))))</f>
        <v>5</v>
      </c>
      <c r="BA1055" t="s">
        <v>131</v>
      </c>
      <c r="BB1055" t="s">
        <v>190</v>
      </c>
      <c r="BC1055">
        <v>1526</v>
      </c>
      <c r="BD1055">
        <v>0</v>
      </c>
      <c r="BE1055">
        <v>0</v>
      </c>
      <c r="BF1055">
        <v>1526</v>
      </c>
      <c r="BG1055">
        <f>LOG(fun[[#This Row],[GrLivArea]])</f>
        <v>3.1835545336188615</v>
      </c>
      <c r="BH1055">
        <v>0</v>
      </c>
      <c r="BI1055">
        <v>0</v>
      </c>
      <c r="BJ1055">
        <f>fun[[#This Row],[BsmtFullBath]]+(0.5*fun[[#This Row],[BsmtHalfBath]])</f>
        <v>0</v>
      </c>
      <c r="BK1055">
        <v>1</v>
      </c>
      <c r="BL1055">
        <v>0</v>
      </c>
      <c r="BM1055">
        <f>fun[[#This Row],[HalfBath]]+fun[[#This Row],[TOTBaseBath]]+fun[[#This Row],[FullBath]]</f>
        <v>1</v>
      </c>
      <c r="BN1055">
        <v>4</v>
      </c>
      <c r="BO1055">
        <v>1</v>
      </c>
      <c r="BP1055" t="s">
        <v>124</v>
      </c>
      <c r="BQ1055">
        <f>IF(fun[[#This Row],[KitchenQual]]="Ex",5,IF(fun[[#This Row],[KitchenQual]]="Gd",4,IF(fun[[#This Row],[KitchenQual]]="TA",3,IF(fun[[#This Row],[KitchenQual]]="Fa",2,0))))</f>
        <v>3</v>
      </c>
      <c r="BR1055">
        <v>7</v>
      </c>
      <c r="BS1055" t="s">
        <v>250</v>
      </c>
      <c r="BT1055">
        <v>1</v>
      </c>
      <c r="BU1055" t="s">
        <v>123</v>
      </c>
      <c r="BV1055">
        <f>IF(fun[[#This Row],[FireplaceQu]]="Ex",5,IF(fun[[#This Row],[FireplaceQu]]="Gd",4,IF(fun[[#This Row],[FireplaceQu]]="TA",3,IF(fun[[#This Row],[FireplaceQu]]="Fa",2,0))))</f>
        <v>4</v>
      </c>
      <c r="BW1055" t="s">
        <v>235</v>
      </c>
      <c r="BX1055">
        <v>1957</v>
      </c>
      <c r="BY1055" t="s">
        <v>128</v>
      </c>
      <c r="BZ1055">
        <v>1</v>
      </c>
      <c r="CA1055">
        <v>364</v>
      </c>
      <c r="CB1055" t="s">
        <v>124</v>
      </c>
      <c r="CC1055">
        <f>IF(fun[[#This Row],[GarageQual]]="Ex",5,IF(fun[[#This Row],[GarageQual]]="Gd",4,IF(fun[[#This Row],[GarageQual]]="TA",3,IF(fun[[#This Row],[GarageQual]]="Fa",2,IF(fun[[#This Row],[GarageQual]]="Po",1,0)))))</f>
        <v>3</v>
      </c>
      <c r="CD1055" t="s">
        <v>124</v>
      </c>
      <c r="CE1055">
        <f>IF(fun[[#This Row],[GarageCond]]="Ex",5,IF(fun[[#This Row],[GarageCond]]="Gd",4,IF(fun[[#This Row],[GarageCond]]="TA",3,IF(fun[[#This Row],[GarageCond]]="Fa",2,IF(fun[[#This Row],[GarageCond]]="Po",1,0)))))</f>
        <v>3</v>
      </c>
      <c r="CF1055" t="s">
        <v>131</v>
      </c>
      <c r="CG1055">
        <v>116</v>
      </c>
      <c r="CH1055">
        <v>78</v>
      </c>
      <c r="CI1055">
        <v>0</v>
      </c>
      <c r="CJ1055">
        <v>0</v>
      </c>
      <c r="CK1055">
        <v>0</v>
      </c>
      <c r="CL1055">
        <f>(0.5*fun[[#This Row],[WoodDeckSF]])+fun[[#This Row],[OpenPorchSF]]+(2*fun[[#This Row],[EnclosedPorch]])+(1.5*fun[[#This Row],[3SsnPorch]])+fun[[#This Row],[ScreenPorch]]</f>
        <v>136</v>
      </c>
      <c r="CM1055">
        <v>0</v>
      </c>
      <c r="CN1055" t="s">
        <v>109</v>
      </c>
      <c r="CO1055">
        <f>IF(fun[[#This Row],[PoolQC]]="Ex",5,IF(fun[[#This Row],[PoolQC]]="Gd",4,IF(fun[[#This Row],[PoolQC]]="TA",3,IF(fun[[#This Row],[PoolQC]]="Fa",2,IF(fun[[#This Row],[PoolQC]]="Po",1,0)))))</f>
        <v>0</v>
      </c>
      <c r="CP1055" t="s">
        <v>109</v>
      </c>
      <c r="CQ1055" t="s">
        <v>109</v>
      </c>
      <c r="CR1055">
        <v>0</v>
      </c>
      <c r="CS1055">
        <v>5</v>
      </c>
      <c r="CT1055">
        <v>2010</v>
      </c>
      <c r="CU1055" t="s">
        <v>136</v>
      </c>
      <c r="CV1055" t="s">
        <v>137</v>
      </c>
      <c r="CW1055">
        <f>COUNTIF(fun[[#This Row],[Id]:[SaleCondition]],0)</f>
        <v>16</v>
      </c>
      <c r="CX1055">
        <f>COUNTIF(fun[[#This Row],[Id]:[SaleCondition]],"NA")</f>
        <v>4</v>
      </c>
      <c r="CY105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055">
        <f>fun[NUM_ExCond]+fun[NUM_BsmtCond]+fun[NUM_GarCond]</f>
        <v>9</v>
      </c>
      <c r="DA10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10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57.75</v>
      </c>
      <c r="DC1055">
        <v>144500</v>
      </c>
    </row>
    <row r="1056" spans="1:107" x14ac:dyDescent="0.25">
      <c r="A1056">
        <v>1055</v>
      </c>
      <c r="B1056">
        <v>60</v>
      </c>
      <c r="C1056" t="s">
        <v>107</v>
      </c>
      <c r="D1056">
        <f>IF(fun[[#This Row],[MSZoning]]="RL",1,0)</f>
        <v>1</v>
      </c>
      <c r="E1056">
        <f>IF(fun[[#This Row],[rl]]="RM",1,0)</f>
        <v>0</v>
      </c>
      <c r="F1056">
        <f>IF(fun[[#This Row],[rm]]="RH",1,0)</f>
        <v>0</v>
      </c>
      <c r="G1056">
        <f>IF(fun[[#This Row],[rh]]="C (all)",1,0)</f>
        <v>0</v>
      </c>
      <c r="H1056">
        <v>90</v>
      </c>
      <c r="I1056">
        <f>IF(fun[[#This Row],[LotFrontage]]="NA",0,fun[[#This Row],[LotFrontage]])</f>
        <v>90</v>
      </c>
      <c r="J1056">
        <v>11367</v>
      </c>
      <c r="K1056" t="s">
        <v>108</v>
      </c>
      <c r="L1056" t="s">
        <v>109</v>
      </c>
      <c r="M1056" t="s">
        <v>110</v>
      </c>
      <c r="N1056" t="s">
        <v>111</v>
      </c>
      <c r="O1056" t="s">
        <v>112</v>
      </c>
      <c r="P1056" t="s">
        <v>148</v>
      </c>
      <c r="Q1056" t="s">
        <v>114</v>
      </c>
      <c r="R1056" t="s">
        <v>115</v>
      </c>
      <c r="S1056" t="s">
        <v>116</v>
      </c>
      <c r="T1056" t="s">
        <v>116</v>
      </c>
      <c r="U1056" t="s">
        <v>117</v>
      </c>
      <c r="V1056" t="s">
        <v>118</v>
      </c>
      <c r="W1056">
        <v>8</v>
      </c>
      <c r="X1056">
        <v>5</v>
      </c>
      <c r="Y1056">
        <v>2002</v>
      </c>
      <c r="Z1056">
        <v>2002</v>
      </c>
      <c r="AA1056" t="s">
        <v>119</v>
      </c>
      <c r="AB1056" t="s">
        <v>120</v>
      </c>
      <c r="AC1056" t="s">
        <v>121</v>
      </c>
      <c r="AD1056" t="s">
        <v>121</v>
      </c>
      <c r="AE1056" t="s">
        <v>122</v>
      </c>
      <c r="AF1056">
        <v>210</v>
      </c>
      <c r="AG1056" t="s">
        <v>123</v>
      </c>
      <c r="AH1056">
        <f>IF(fun[[#This Row],[ExterQual]]="Ex",5,IF(fun[[#This Row],[ExterQual]]="Gd",4,IF(fun[[#This Row],[ExterQual]]="TA",3,IF(fun[[#This Row],[ExterQual]]="Fa",2,1))))</f>
        <v>4</v>
      </c>
      <c r="AI1056" t="s">
        <v>124</v>
      </c>
      <c r="AJ1056">
        <f>IF(fun[[#This Row],[ExterCond]]="Ex",5,IF(fun[[#This Row],[ExterCond]]="Gd",4,IF(fun[[#This Row],[ExterCond]]="TA",3,IF(fun[[#This Row],[ExterCond]]="Fa",2,1))))</f>
        <v>3</v>
      </c>
      <c r="AK1056" t="s">
        <v>125</v>
      </c>
      <c r="AL1056" t="s">
        <v>123</v>
      </c>
      <c r="AM1056">
        <f>IF(fun[[#This Row],[BsmtQual]]="Ex",5,IF(fun[[#This Row],[BsmtQual]]="Gd",4,IF(fun[[#This Row],[BsmtQual]]="TA",3,IF(fun[[#This Row],[BsmtQual]]="Fa",2,IF(fun[[#This Row],[BsmtQual]]="Po",1,0)))))</f>
        <v>4</v>
      </c>
      <c r="AN1056" t="s">
        <v>124</v>
      </c>
      <c r="AO1056">
        <f>IF(fun[[#This Row],[BsmtCond]]="Ex",5,IF(fun[[#This Row],[BsmtCond]]="Gd",4,IF(fun[[#This Row],[BsmtCond]]="TA",3,IF(fun[[#This Row],[BsmtCond]]="Fa",2,IF(fun[[#This Row],[BsmtCond]]="Po",1,0)))))</f>
        <v>3</v>
      </c>
      <c r="AP1056" t="s">
        <v>147</v>
      </c>
      <c r="AQ1056">
        <f>IF(fun[[#This Row],[BsmtExposure]]="Gd",3,IF(fun[[#This Row],[BsmtExposure]]="Av",2,IF(fun[[#This Row],[BsmtExposure]]="Mn",1,0)))</f>
        <v>1</v>
      </c>
      <c r="AR1056" t="s">
        <v>127</v>
      </c>
      <c r="AS1056">
        <v>932</v>
      </c>
      <c r="AT1056" t="s">
        <v>128</v>
      </c>
      <c r="AU1056">
        <v>0</v>
      </c>
      <c r="AV1056">
        <v>133</v>
      </c>
      <c r="AW1056">
        <v>1065</v>
      </c>
      <c r="AX1056" t="s">
        <v>129</v>
      </c>
      <c r="AY1056" t="s">
        <v>130</v>
      </c>
      <c r="AZ1056">
        <f>IF(fun[[#This Row],[HeatingQC]]="Ex",5,IF(fun[[#This Row],[HeatingQC]]="Gd",4,IF(fun[[#This Row],[HeatingQC]]="TA",3,IF(fun[[#This Row],[HeatingQC]]="Fa",2,IF(fun[[#This Row],[HeatingQC]]="Po",1,0)))))</f>
        <v>5</v>
      </c>
      <c r="BA1056" t="s">
        <v>131</v>
      </c>
      <c r="BB1056" t="s">
        <v>132</v>
      </c>
      <c r="BC1056">
        <v>1091</v>
      </c>
      <c r="BD1056">
        <v>898</v>
      </c>
      <c r="BE1056">
        <v>0</v>
      </c>
      <c r="BF1056">
        <v>1989</v>
      </c>
      <c r="BG1056">
        <f>LOG(fun[[#This Row],[GrLivArea]])</f>
        <v>3.2986347831244354</v>
      </c>
      <c r="BH1056">
        <v>1</v>
      </c>
      <c r="BI1056">
        <v>0</v>
      </c>
      <c r="BJ1056">
        <f>fun[[#This Row],[BsmtFullBath]]+(0.5*fun[[#This Row],[BsmtHalfBath]])</f>
        <v>1</v>
      </c>
      <c r="BK1056">
        <v>2</v>
      </c>
      <c r="BL1056">
        <v>1</v>
      </c>
      <c r="BM1056">
        <f>fun[[#This Row],[HalfBath]]+fun[[#This Row],[TOTBaseBath]]+fun[[#This Row],[FullBath]]</f>
        <v>4</v>
      </c>
      <c r="BN1056">
        <v>3</v>
      </c>
      <c r="BO1056">
        <v>1</v>
      </c>
      <c r="BP1056" t="s">
        <v>123</v>
      </c>
      <c r="BQ1056">
        <f>IF(fun[[#This Row],[KitchenQual]]="Ex",5,IF(fun[[#This Row],[KitchenQual]]="Gd",4,IF(fun[[#This Row],[KitchenQual]]="TA",3,IF(fun[[#This Row],[KitchenQual]]="Fa",2,0))))</f>
        <v>4</v>
      </c>
      <c r="BR1056">
        <v>7</v>
      </c>
      <c r="BS1056" t="s">
        <v>133</v>
      </c>
      <c r="BT1056">
        <v>1</v>
      </c>
      <c r="BU1056" t="s">
        <v>123</v>
      </c>
      <c r="BV1056">
        <f>IF(fun[[#This Row],[FireplaceQu]]="Ex",5,IF(fun[[#This Row],[FireplaceQu]]="Gd",4,IF(fun[[#This Row],[FireplaceQu]]="TA",3,IF(fun[[#This Row],[FireplaceQu]]="Fa",2,0))))</f>
        <v>4</v>
      </c>
      <c r="BW1056" t="s">
        <v>134</v>
      </c>
      <c r="BX1056">
        <v>2002</v>
      </c>
      <c r="BY1056" t="s">
        <v>183</v>
      </c>
      <c r="BZ1056">
        <v>2</v>
      </c>
      <c r="CA1056">
        <v>586</v>
      </c>
      <c r="CB1056" t="s">
        <v>124</v>
      </c>
      <c r="CC1056">
        <f>IF(fun[[#This Row],[GarageQual]]="Ex",5,IF(fun[[#This Row],[GarageQual]]="Gd",4,IF(fun[[#This Row],[GarageQual]]="TA",3,IF(fun[[#This Row],[GarageQual]]="Fa",2,IF(fun[[#This Row],[GarageQual]]="Po",1,0)))))</f>
        <v>3</v>
      </c>
      <c r="CD1056" t="s">
        <v>124</v>
      </c>
      <c r="CE1056">
        <f>IF(fun[[#This Row],[GarageCond]]="Ex",5,IF(fun[[#This Row],[GarageCond]]="Gd",4,IF(fun[[#This Row],[GarageCond]]="TA",3,IF(fun[[#This Row],[GarageCond]]="Fa",2,IF(fun[[#This Row],[GarageCond]]="Po",1,0)))))</f>
        <v>3</v>
      </c>
      <c r="CF1056" t="s">
        <v>131</v>
      </c>
      <c r="CG1056">
        <v>199</v>
      </c>
      <c r="CH1056">
        <v>60</v>
      </c>
      <c r="CI1056">
        <v>0</v>
      </c>
      <c r="CJ1056">
        <v>0</v>
      </c>
      <c r="CK1056">
        <v>0</v>
      </c>
      <c r="CL1056">
        <f>(0.5*fun[[#This Row],[WoodDeckSF]])+fun[[#This Row],[OpenPorchSF]]+(2*fun[[#This Row],[EnclosedPorch]])+(1.5*fun[[#This Row],[3SsnPorch]])+fun[[#This Row],[ScreenPorch]]</f>
        <v>159.5</v>
      </c>
      <c r="CM1056">
        <v>0</v>
      </c>
      <c r="CN1056" t="s">
        <v>109</v>
      </c>
      <c r="CO1056">
        <f>IF(fun[[#This Row],[PoolQC]]="Ex",5,IF(fun[[#This Row],[PoolQC]]="Gd",4,IF(fun[[#This Row],[PoolQC]]="TA",3,IF(fun[[#This Row],[PoolQC]]="Fa",2,IF(fun[[#This Row],[PoolQC]]="Po",1,0)))))</f>
        <v>0</v>
      </c>
      <c r="CP1056" t="s">
        <v>109</v>
      </c>
      <c r="CQ1056" t="s">
        <v>109</v>
      </c>
      <c r="CR1056">
        <v>0</v>
      </c>
      <c r="CS1056">
        <v>11</v>
      </c>
      <c r="CT1056">
        <v>2006</v>
      </c>
      <c r="CU1056" t="s">
        <v>136</v>
      </c>
      <c r="CV1056" t="s">
        <v>137</v>
      </c>
      <c r="CW1056">
        <f>COUNTIF(fun[[#This Row],[Id]:[SaleCondition]],0)</f>
        <v>12</v>
      </c>
      <c r="CX1056">
        <f>COUNTIF(fun[[#This Row],[Id]:[SaleCondition]],"NA")</f>
        <v>4</v>
      </c>
      <c r="CY1056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056">
        <f>fun[NUM_ExCond]+fun[NUM_BsmtCond]+fun[NUM_GarCond]</f>
        <v>9</v>
      </c>
      <c r="DA10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10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1056">
        <v>255000</v>
      </c>
    </row>
    <row r="1057" spans="1:107" x14ac:dyDescent="0.25">
      <c r="A1057">
        <v>1056</v>
      </c>
      <c r="B1057">
        <v>20</v>
      </c>
      <c r="C1057" t="s">
        <v>107</v>
      </c>
      <c r="D1057">
        <f>IF(fun[[#This Row],[MSZoning]]="RL",1,0)</f>
        <v>1</v>
      </c>
      <c r="E1057">
        <f>IF(fun[[#This Row],[rl]]="RM",1,0)</f>
        <v>0</v>
      </c>
      <c r="F1057">
        <f>IF(fun[[#This Row],[rm]]="RH",1,0)</f>
        <v>0</v>
      </c>
      <c r="G1057">
        <f>IF(fun[[#This Row],[rh]]="C (all)",1,0)</f>
        <v>0</v>
      </c>
      <c r="H1057">
        <v>104</v>
      </c>
      <c r="I1057">
        <f>IF(fun[[#This Row],[LotFrontage]]="NA",0,fun[[#This Row],[LotFrontage]])</f>
        <v>104</v>
      </c>
      <c r="J1057">
        <v>11361</v>
      </c>
      <c r="K1057" t="s">
        <v>108</v>
      </c>
      <c r="L1057" t="s">
        <v>109</v>
      </c>
      <c r="M1057" t="s">
        <v>110</v>
      </c>
      <c r="N1057" t="s">
        <v>111</v>
      </c>
      <c r="O1057" t="s">
        <v>112</v>
      </c>
      <c r="P1057" t="s">
        <v>113</v>
      </c>
      <c r="Q1057" t="s">
        <v>114</v>
      </c>
      <c r="R1057" t="s">
        <v>164</v>
      </c>
      <c r="S1057" t="s">
        <v>116</v>
      </c>
      <c r="T1057" t="s">
        <v>116</v>
      </c>
      <c r="U1057" t="s">
        <v>117</v>
      </c>
      <c r="V1057" t="s">
        <v>141</v>
      </c>
      <c r="W1057">
        <v>6</v>
      </c>
      <c r="X1057">
        <v>5</v>
      </c>
      <c r="Y1057">
        <v>1976</v>
      </c>
      <c r="Z1057">
        <v>1976</v>
      </c>
      <c r="AA1057" t="s">
        <v>119</v>
      </c>
      <c r="AB1057" t="s">
        <v>120</v>
      </c>
      <c r="AC1057" t="s">
        <v>187</v>
      </c>
      <c r="AD1057" t="s">
        <v>187</v>
      </c>
      <c r="AE1057" t="s">
        <v>122</v>
      </c>
      <c r="AF1057">
        <v>160</v>
      </c>
      <c r="AG1057" t="s">
        <v>124</v>
      </c>
      <c r="AH1057">
        <f>IF(fun[[#This Row],[ExterQual]]="Ex",5,IF(fun[[#This Row],[ExterQual]]="Gd",4,IF(fun[[#This Row],[ExterQual]]="TA",3,IF(fun[[#This Row],[ExterQual]]="Fa",2,1))))</f>
        <v>3</v>
      </c>
      <c r="AI1057" t="s">
        <v>124</v>
      </c>
      <c r="AJ1057">
        <f>IF(fun[[#This Row],[ExterCond]]="Ex",5,IF(fun[[#This Row],[ExterCond]]="Gd",4,IF(fun[[#This Row],[ExterCond]]="TA",3,IF(fun[[#This Row],[ExterCond]]="Fa",2,1))))</f>
        <v>3</v>
      </c>
      <c r="AK1057" t="s">
        <v>144</v>
      </c>
      <c r="AL1057" t="s">
        <v>123</v>
      </c>
      <c r="AM1057">
        <f>IF(fun[[#This Row],[BsmtQual]]="Ex",5,IF(fun[[#This Row],[BsmtQual]]="Gd",4,IF(fun[[#This Row],[BsmtQual]]="TA",3,IF(fun[[#This Row],[BsmtQual]]="Fa",2,IF(fun[[#This Row],[BsmtQual]]="Po",1,0)))))</f>
        <v>4</v>
      </c>
      <c r="AN1057" t="s">
        <v>124</v>
      </c>
      <c r="AO1057">
        <f>IF(fun[[#This Row],[BsmtCond]]="Ex",5,IF(fun[[#This Row],[BsmtCond]]="Gd",4,IF(fun[[#This Row],[BsmtCond]]="TA",3,IF(fun[[#This Row],[BsmtCond]]="Fa",2,IF(fun[[#This Row],[BsmtCond]]="Po",1,0)))))</f>
        <v>3</v>
      </c>
      <c r="AP1057" t="s">
        <v>126</v>
      </c>
      <c r="AQ1057">
        <f>IF(fun[[#This Row],[BsmtExposure]]="Gd",3,IF(fun[[#This Row],[BsmtExposure]]="Av",2,IF(fun[[#This Row],[BsmtExposure]]="Mn",1,0)))</f>
        <v>0</v>
      </c>
      <c r="AR1057" t="s">
        <v>145</v>
      </c>
      <c r="AS1057">
        <v>644</v>
      </c>
      <c r="AT1057" t="s">
        <v>128</v>
      </c>
      <c r="AU1057">
        <v>0</v>
      </c>
      <c r="AV1057">
        <v>549</v>
      </c>
      <c r="AW1057">
        <v>1193</v>
      </c>
      <c r="AX1057" t="s">
        <v>129</v>
      </c>
      <c r="AY1057" t="s">
        <v>124</v>
      </c>
      <c r="AZ1057">
        <f>IF(fun[[#This Row],[HeatingQC]]="Ex",5,IF(fun[[#This Row],[HeatingQC]]="Gd",4,IF(fun[[#This Row],[HeatingQC]]="TA",3,IF(fun[[#This Row],[HeatingQC]]="Fa",2,IF(fun[[#This Row],[HeatingQC]]="Po",1,0)))))</f>
        <v>3</v>
      </c>
      <c r="BA1057" t="s">
        <v>131</v>
      </c>
      <c r="BB1057" t="s">
        <v>132</v>
      </c>
      <c r="BC1057">
        <v>1523</v>
      </c>
      <c r="BD1057">
        <v>0</v>
      </c>
      <c r="BE1057">
        <v>0</v>
      </c>
      <c r="BF1057">
        <v>1523</v>
      </c>
      <c r="BG1057">
        <f>LOG(fun[[#This Row],[GrLivArea]])</f>
        <v>3.1826999033360424</v>
      </c>
      <c r="BH1057">
        <v>0</v>
      </c>
      <c r="BI1057">
        <v>1</v>
      </c>
      <c r="BJ1057">
        <f>fun[[#This Row],[BsmtFullBath]]+(0.5*fun[[#This Row],[BsmtHalfBath]])</f>
        <v>0.5</v>
      </c>
      <c r="BK1057">
        <v>2</v>
      </c>
      <c r="BL1057">
        <v>0</v>
      </c>
      <c r="BM1057">
        <f>fun[[#This Row],[HalfBath]]+fun[[#This Row],[TOTBaseBath]]+fun[[#This Row],[FullBath]]</f>
        <v>2.5</v>
      </c>
      <c r="BN1057">
        <v>3</v>
      </c>
      <c r="BO1057">
        <v>1</v>
      </c>
      <c r="BP1057" t="s">
        <v>124</v>
      </c>
      <c r="BQ1057">
        <f>IF(fun[[#This Row],[KitchenQual]]="Ex",5,IF(fun[[#This Row],[KitchenQual]]="Gd",4,IF(fun[[#This Row],[KitchenQual]]="TA",3,IF(fun[[#This Row],[KitchenQual]]="Fa",2,0))))</f>
        <v>3</v>
      </c>
      <c r="BR1057">
        <v>7</v>
      </c>
      <c r="BS1057" t="s">
        <v>133</v>
      </c>
      <c r="BT1057">
        <v>1</v>
      </c>
      <c r="BU1057" t="s">
        <v>124</v>
      </c>
      <c r="BV1057">
        <f>IF(fun[[#This Row],[FireplaceQu]]="Ex",5,IF(fun[[#This Row],[FireplaceQu]]="Gd",4,IF(fun[[#This Row],[FireplaceQu]]="TA",3,IF(fun[[#This Row],[FireplaceQu]]="Fa",2,0))))</f>
        <v>3</v>
      </c>
      <c r="BW1057" t="s">
        <v>134</v>
      </c>
      <c r="BX1057">
        <v>1976</v>
      </c>
      <c r="BY1057" t="s">
        <v>183</v>
      </c>
      <c r="BZ1057">
        <v>2</v>
      </c>
      <c r="CA1057">
        <v>478</v>
      </c>
      <c r="CB1057" t="s">
        <v>124</v>
      </c>
      <c r="CC1057">
        <f>IF(fun[[#This Row],[GarageQual]]="Ex",5,IF(fun[[#This Row],[GarageQual]]="Gd",4,IF(fun[[#This Row],[GarageQual]]="TA",3,IF(fun[[#This Row],[GarageQual]]="Fa",2,IF(fun[[#This Row],[GarageQual]]="Po",1,0)))))</f>
        <v>3</v>
      </c>
      <c r="CD1057" t="s">
        <v>124</v>
      </c>
      <c r="CE1057">
        <f>IF(fun[[#This Row],[GarageCond]]="Ex",5,IF(fun[[#This Row],[GarageCond]]="Gd",4,IF(fun[[#This Row],[GarageCond]]="TA",3,IF(fun[[#This Row],[GarageCond]]="Fa",2,IF(fun[[#This Row],[GarageCond]]="Po",1,0)))))</f>
        <v>3</v>
      </c>
      <c r="CF1057" t="s">
        <v>131</v>
      </c>
      <c r="CG1057">
        <v>0</v>
      </c>
      <c r="CH1057">
        <v>0</v>
      </c>
      <c r="CI1057">
        <v>0</v>
      </c>
      <c r="CJ1057">
        <v>0</v>
      </c>
      <c r="CK1057">
        <v>189</v>
      </c>
      <c r="CL1057">
        <f>(0.5*fun[[#This Row],[WoodDeckSF]])+fun[[#This Row],[OpenPorchSF]]+(2*fun[[#This Row],[EnclosedPorch]])+(1.5*fun[[#This Row],[3SsnPorch]])+fun[[#This Row],[ScreenPorch]]</f>
        <v>189</v>
      </c>
      <c r="CM1057">
        <v>0</v>
      </c>
      <c r="CN1057" t="s">
        <v>109</v>
      </c>
      <c r="CO1057">
        <f>IF(fun[[#This Row],[PoolQC]]="Ex",5,IF(fun[[#This Row],[PoolQC]]="Gd",4,IF(fun[[#This Row],[PoolQC]]="TA",3,IF(fun[[#This Row],[PoolQC]]="Fa",2,IF(fun[[#This Row],[PoolQC]]="Po",1,0)))))</f>
        <v>0</v>
      </c>
      <c r="CP1057" t="s">
        <v>160</v>
      </c>
      <c r="CQ1057" t="s">
        <v>109</v>
      </c>
      <c r="CR1057">
        <v>0</v>
      </c>
      <c r="CS1057">
        <v>5</v>
      </c>
      <c r="CT1057">
        <v>2008</v>
      </c>
      <c r="CU1057" t="s">
        <v>199</v>
      </c>
      <c r="CV1057" t="s">
        <v>154</v>
      </c>
      <c r="CW1057">
        <f>COUNTIF(fun[[#This Row],[Id]:[SaleCondition]],0)</f>
        <v>16</v>
      </c>
      <c r="CX1057">
        <f>COUNTIF(fun[[#This Row],[Id]:[SaleCondition]],"NA")</f>
        <v>3</v>
      </c>
      <c r="CY105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057">
        <f>fun[NUM_ExCond]+fun[NUM_BsmtCond]+fun[NUM_GarCond]</f>
        <v>9</v>
      </c>
      <c r="DA10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10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057">
        <v>180000</v>
      </c>
    </row>
    <row r="1058" spans="1:107" x14ac:dyDescent="0.25">
      <c r="A1058">
        <v>1057</v>
      </c>
      <c r="B1058">
        <v>120</v>
      </c>
      <c r="C1058" t="s">
        <v>107</v>
      </c>
      <c r="D1058">
        <f>IF(fun[[#This Row],[MSZoning]]="RL",1,0)</f>
        <v>1</v>
      </c>
      <c r="E1058">
        <f>IF(fun[[#This Row],[rl]]="RM",1,0)</f>
        <v>0</v>
      </c>
      <c r="F1058">
        <f>IF(fun[[#This Row],[rm]]="RH",1,0)</f>
        <v>0</v>
      </c>
      <c r="G1058">
        <f>IF(fun[[#This Row],[rh]]="C (all)",1,0)</f>
        <v>0</v>
      </c>
      <c r="H1058">
        <v>43</v>
      </c>
      <c r="I1058">
        <f>IF(fun[[#This Row],[LotFrontage]]="NA",0,fun[[#This Row],[LotFrontage]])</f>
        <v>43</v>
      </c>
      <c r="J1058">
        <v>7052</v>
      </c>
      <c r="K1058" t="s">
        <v>108</v>
      </c>
      <c r="L1058" t="s">
        <v>109</v>
      </c>
      <c r="M1058" t="s">
        <v>146</v>
      </c>
      <c r="N1058" t="s">
        <v>111</v>
      </c>
      <c r="O1058" t="s">
        <v>112</v>
      </c>
      <c r="P1058" t="s">
        <v>113</v>
      </c>
      <c r="Q1058" t="s">
        <v>114</v>
      </c>
      <c r="R1058" t="s">
        <v>180</v>
      </c>
      <c r="S1058" t="s">
        <v>116</v>
      </c>
      <c r="T1058" t="s">
        <v>116</v>
      </c>
      <c r="U1058" t="s">
        <v>205</v>
      </c>
      <c r="V1058" t="s">
        <v>141</v>
      </c>
      <c r="W1058">
        <v>7</v>
      </c>
      <c r="X1058">
        <v>5</v>
      </c>
      <c r="Y1058">
        <v>2005</v>
      </c>
      <c r="Z1058">
        <v>2005</v>
      </c>
      <c r="AA1058" t="s">
        <v>119</v>
      </c>
      <c r="AB1058" t="s">
        <v>120</v>
      </c>
      <c r="AC1058" t="s">
        <v>121</v>
      </c>
      <c r="AD1058" t="s">
        <v>121</v>
      </c>
      <c r="AE1058" t="s">
        <v>163</v>
      </c>
      <c r="AF1058">
        <v>240</v>
      </c>
      <c r="AG1058" t="s">
        <v>123</v>
      </c>
      <c r="AH1058">
        <f>IF(fun[[#This Row],[ExterQual]]="Ex",5,IF(fun[[#This Row],[ExterQual]]="Gd",4,IF(fun[[#This Row],[ExterQual]]="TA",3,IF(fun[[#This Row],[ExterQual]]="Fa",2,1))))</f>
        <v>4</v>
      </c>
      <c r="AI1058" t="s">
        <v>124</v>
      </c>
      <c r="AJ1058">
        <f>IF(fun[[#This Row],[ExterCond]]="Ex",5,IF(fun[[#This Row],[ExterCond]]="Gd",4,IF(fun[[#This Row],[ExterCond]]="TA",3,IF(fun[[#This Row],[ExterCond]]="Fa",2,1))))</f>
        <v>3</v>
      </c>
      <c r="AK1058" t="s">
        <v>125</v>
      </c>
      <c r="AL1058" t="s">
        <v>123</v>
      </c>
      <c r="AM1058">
        <f>IF(fun[[#This Row],[BsmtQual]]="Ex",5,IF(fun[[#This Row],[BsmtQual]]="Gd",4,IF(fun[[#This Row],[BsmtQual]]="TA",3,IF(fun[[#This Row],[BsmtQual]]="Fa",2,IF(fun[[#This Row],[BsmtQual]]="Po",1,0)))))</f>
        <v>4</v>
      </c>
      <c r="AN1058" t="s">
        <v>124</v>
      </c>
      <c r="AO1058">
        <f>IF(fun[[#This Row],[BsmtCond]]="Ex",5,IF(fun[[#This Row],[BsmtCond]]="Gd",4,IF(fun[[#This Row],[BsmtCond]]="TA",3,IF(fun[[#This Row],[BsmtCond]]="Fa",2,IF(fun[[#This Row],[BsmtCond]]="Po",1,0)))))</f>
        <v>3</v>
      </c>
      <c r="AP1058" t="s">
        <v>156</v>
      </c>
      <c r="AQ1058">
        <f>IF(fun[[#This Row],[BsmtExposure]]="Gd",3,IF(fun[[#This Row],[BsmtExposure]]="Av",2,IF(fun[[#This Row],[BsmtExposure]]="Mn",1,0)))</f>
        <v>2</v>
      </c>
      <c r="AR1058" t="s">
        <v>127</v>
      </c>
      <c r="AS1058">
        <v>659</v>
      </c>
      <c r="AT1058" t="s">
        <v>128</v>
      </c>
      <c r="AU1058">
        <v>0</v>
      </c>
      <c r="AV1058">
        <v>705</v>
      </c>
      <c r="AW1058">
        <v>1364</v>
      </c>
      <c r="AX1058" t="s">
        <v>129</v>
      </c>
      <c r="AY1058" t="s">
        <v>130</v>
      </c>
      <c r="AZ1058">
        <f>IF(fun[[#This Row],[HeatingQC]]="Ex",5,IF(fun[[#This Row],[HeatingQC]]="Gd",4,IF(fun[[#This Row],[HeatingQC]]="TA",3,IF(fun[[#This Row],[HeatingQC]]="Fa",2,IF(fun[[#This Row],[HeatingQC]]="Po",1,0)))))</f>
        <v>5</v>
      </c>
      <c r="BA1058" t="s">
        <v>131</v>
      </c>
      <c r="BB1058" t="s">
        <v>132</v>
      </c>
      <c r="BC1058">
        <v>1364</v>
      </c>
      <c r="BD1058">
        <v>0</v>
      </c>
      <c r="BE1058">
        <v>0</v>
      </c>
      <c r="BF1058">
        <v>1364</v>
      </c>
      <c r="BG1058">
        <f>LOG(fun[[#This Row],[GrLivArea]])</f>
        <v>3.1348143703204601</v>
      </c>
      <c r="BH1058">
        <v>1</v>
      </c>
      <c r="BI1058">
        <v>0</v>
      </c>
      <c r="BJ1058">
        <f>fun[[#This Row],[BsmtFullBath]]+(0.5*fun[[#This Row],[BsmtHalfBath]])</f>
        <v>1</v>
      </c>
      <c r="BK1058">
        <v>2</v>
      </c>
      <c r="BL1058">
        <v>0</v>
      </c>
      <c r="BM1058">
        <f>fun[[#This Row],[HalfBath]]+fun[[#This Row],[TOTBaseBath]]+fun[[#This Row],[FullBath]]</f>
        <v>3</v>
      </c>
      <c r="BN1058">
        <v>2</v>
      </c>
      <c r="BO1058">
        <v>1</v>
      </c>
      <c r="BP1058" t="s">
        <v>123</v>
      </c>
      <c r="BQ1058">
        <f>IF(fun[[#This Row],[KitchenQual]]="Ex",5,IF(fun[[#This Row],[KitchenQual]]="Gd",4,IF(fun[[#This Row],[KitchenQual]]="TA",3,IF(fun[[#This Row],[KitchenQual]]="Fa",2,0))))</f>
        <v>4</v>
      </c>
      <c r="BR1058">
        <v>6</v>
      </c>
      <c r="BS1058" t="s">
        <v>133</v>
      </c>
      <c r="BT1058">
        <v>1</v>
      </c>
      <c r="BU1058" t="s">
        <v>123</v>
      </c>
      <c r="BV1058">
        <f>IF(fun[[#This Row],[FireplaceQu]]="Ex",5,IF(fun[[#This Row],[FireplaceQu]]="Gd",4,IF(fun[[#This Row],[FireplaceQu]]="TA",3,IF(fun[[#This Row],[FireplaceQu]]="Fa",2,0))))</f>
        <v>4</v>
      </c>
      <c r="BW1058" t="s">
        <v>134</v>
      </c>
      <c r="BX1058">
        <v>2005</v>
      </c>
      <c r="BY1058" t="s">
        <v>135</v>
      </c>
      <c r="BZ1058">
        <v>2</v>
      </c>
      <c r="CA1058">
        <v>484</v>
      </c>
      <c r="CB1058" t="s">
        <v>124</v>
      </c>
      <c r="CC1058">
        <f>IF(fun[[#This Row],[GarageQual]]="Ex",5,IF(fun[[#This Row],[GarageQual]]="Gd",4,IF(fun[[#This Row],[GarageQual]]="TA",3,IF(fun[[#This Row],[GarageQual]]="Fa",2,IF(fun[[#This Row],[GarageQual]]="Po",1,0)))))</f>
        <v>3</v>
      </c>
      <c r="CD1058" t="s">
        <v>124</v>
      </c>
      <c r="CE1058">
        <f>IF(fun[[#This Row],[GarageCond]]="Ex",5,IF(fun[[#This Row],[GarageCond]]="Gd",4,IF(fun[[#This Row],[GarageCond]]="TA",3,IF(fun[[#This Row],[GarageCond]]="Fa",2,IF(fun[[#This Row],[GarageCond]]="Po",1,0)))))</f>
        <v>3</v>
      </c>
      <c r="CF1058" t="s">
        <v>131</v>
      </c>
      <c r="CG1058">
        <v>192</v>
      </c>
      <c r="CH1058">
        <v>36</v>
      </c>
      <c r="CI1058">
        <v>0</v>
      </c>
      <c r="CJ1058">
        <v>0</v>
      </c>
      <c r="CK1058">
        <v>0</v>
      </c>
      <c r="CL1058">
        <f>(0.5*fun[[#This Row],[WoodDeckSF]])+fun[[#This Row],[OpenPorchSF]]+(2*fun[[#This Row],[EnclosedPorch]])+(1.5*fun[[#This Row],[3SsnPorch]])+fun[[#This Row],[ScreenPorch]]</f>
        <v>132</v>
      </c>
      <c r="CM1058">
        <v>0</v>
      </c>
      <c r="CN1058" t="s">
        <v>109</v>
      </c>
      <c r="CO1058">
        <f>IF(fun[[#This Row],[PoolQC]]="Ex",5,IF(fun[[#This Row],[PoolQC]]="Gd",4,IF(fun[[#This Row],[PoolQC]]="TA",3,IF(fun[[#This Row],[PoolQC]]="Fa",2,IF(fun[[#This Row],[PoolQC]]="Po",1,0)))))</f>
        <v>0</v>
      </c>
      <c r="CP1058" t="s">
        <v>109</v>
      </c>
      <c r="CQ1058" t="s">
        <v>109</v>
      </c>
      <c r="CR1058">
        <v>0</v>
      </c>
      <c r="CS1058">
        <v>6</v>
      </c>
      <c r="CT1058">
        <v>2006</v>
      </c>
      <c r="CU1058" t="s">
        <v>136</v>
      </c>
      <c r="CV1058" t="s">
        <v>137</v>
      </c>
      <c r="CW1058">
        <f>COUNTIF(fun[[#This Row],[Id]:[SaleCondition]],0)</f>
        <v>14</v>
      </c>
      <c r="CX1058">
        <f>COUNTIF(fun[[#This Row],[Id]:[SaleCondition]],"NA")</f>
        <v>4</v>
      </c>
      <c r="CY1058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058">
        <f>fun[NUM_ExCond]+fun[NUM_BsmtCond]+fun[NUM_GarCond]</f>
        <v>9</v>
      </c>
      <c r="DA10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0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058">
        <v>185850</v>
      </c>
    </row>
    <row r="1059" spans="1:107" x14ac:dyDescent="0.25">
      <c r="A1059">
        <v>1058</v>
      </c>
      <c r="B1059">
        <v>60</v>
      </c>
      <c r="C1059" t="s">
        <v>107</v>
      </c>
      <c r="D1059">
        <f>IF(fun[[#This Row],[MSZoning]]="RL",1,0)</f>
        <v>1</v>
      </c>
      <c r="E1059">
        <f>IF(fun[[#This Row],[rl]]="RM",1,0)</f>
        <v>0</v>
      </c>
      <c r="F1059">
        <f>IF(fun[[#This Row],[rm]]="RH",1,0)</f>
        <v>0</v>
      </c>
      <c r="G1059">
        <f>IF(fun[[#This Row],[rh]]="C (all)",1,0)</f>
        <v>0</v>
      </c>
      <c r="H1059" t="s">
        <v>109</v>
      </c>
      <c r="I1059">
        <f>IF(fun[[#This Row],[LotFrontage]]="NA",0,fun[[#This Row],[LotFrontage]])</f>
        <v>0</v>
      </c>
      <c r="J1059">
        <v>29959</v>
      </c>
      <c r="K1059" t="s">
        <v>108</v>
      </c>
      <c r="L1059" t="s">
        <v>109</v>
      </c>
      <c r="M1059" t="s">
        <v>186</v>
      </c>
      <c r="N1059" t="s">
        <v>111</v>
      </c>
      <c r="O1059" t="s">
        <v>112</v>
      </c>
      <c r="P1059" t="s">
        <v>138</v>
      </c>
      <c r="Q1059" t="s">
        <v>114</v>
      </c>
      <c r="R1059" t="s">
        <v>155</v>
      </c>
      <c r="S1059" t="s">
        <v>116</v>
      </c>
      <c r="T1059" t="s">
        <v>116</v>
      </c>
      <c r="U1059" t="s">
        <v>117</v>
      </c>
      <c r="V1059" t="s">
        <v>118</v>
      </c>
      <c r="W1059">
        <v>7</v>
      </c>
      <c r="X1059">
        <v>6</v>
      </c>
      <c r="Y1059">
        <v>1994</v>
      </c>
      <c r="Z1059">
        <v>1994</v>
      </c>
      <c r="AA1059" t="s">
        <v>119</v>
      </c>
      <c r="AB1059" t="s">
        <v>120</v>
      </c>
      <c r="AC1059" t="s">
        <v>166</v>
      </c>
      <c r="AD1059" t="s">
        <v>166</v>
      </c>
      <c r="AE1059" t="s">
        <v>143</v>
      </c>
      <c r="AF1059">
        <v>0</v>
      </c>
      <c r="AG1059" t="s">
        <v>123</v>
      </c>
      <c r="AH1059">
        <f>IF(fun[[#This Row],[ExterQual]]="Ex",5,IF(fun[[#This Row],[ExterQual]]="Gd",4,IF(fun[[#This Row],[ExterQual]]="TA",3,IF(fun[[#This Row],[ExterQual]]="Fa",2,1))))</f>
        <v>4</v>
      </c>
      <c r="AI1059" t="s">
        <v>124</v>
      </c>
      <c r="AJ1059">
        <f>IF(fun[[#This Row],[ExterCond]]="Ex",5,IF(fun[[#This Row],[ExterCond]]="Gd",4,IF(fun[[#This Row],[ExterCond]]="TA",3,IF(fun[[#This Row],[ExterCond]]="Fa",2,1))))</f>
        <v>3</v>
      </c>
      <c r="AK1059" t="s">
        <v>125</v>
      </c>
      <c r="AL1059" t="s">
        <v>123</v>
      </c>
      <c r="AM1059">
        <f>IF(fun[[#This Row],[BsmtQual]]="Ex",5,IF(fun[[#This Row],[BsmtQual]]="Gd",4,IF(fun[[#This Row],[BsmtQual]]="TA",3,IF(fun[[#This Row],[BsmtQual]]="Fa",2,IF(fun[[#This Row],[BsmtQual]]="Po",1,0)))))</f>
        <v>4</v>
      </c>
      <c r="AN1059" t="s">
        <v>124</v>
      </c>
      <c r="AO1059">
        <f>IF(fun[[#This Row],[BsmtCond]]="Ex",5,IF(fun[[#This Row],[BsmtCond]]="Gd",4,IF(fun[[#This Row],[BsmtCond]]="TA",3,IF(fun[[#This Row],[BsmtCond]]="Fa",2,IF(fun[[#This Row],[BsmtCond]]="Po",1,0)))))</f>
        <v>3</v>
      </c>
      <c r="AP1059" t="s">
        <v>126</v>
      </c>
      <c r="AQ1059">
        <f>IF(fun[[#This Row],[BsmtExposure]]="Gd",3,IF(fun[[#This Row],[BsmtExposure]]="Av",2,IF(fun[[#This Row],[BsmtExposure]]="Mn",1,0)))</f>
        <v>0</v>
      </c>
      <c r="AR1059" t="s">
        <v>127</v>
      </c>
      <c r="AS1059">
        <v>595</v>
      </c>
      <c r="AT1059" t="s">
        <v>128</v>
      </c>
      <c r="AU1059">
        <v>0</v>
      </c>
      <c r="AV1059">
        <v>378</v>
      </c>
      <c r="AW1059">
        <v>973</v>
      </c>
      <c r="AX1059" t="s">
        <v>129</v>
      </c>
      <c r="AY1059" t="s">
        <v>130</v>
      </c>
      <c r="AZ1059">
        <f>IF(fun[[#This Row],[HeatingQC]]="Ex",5,IF(fun[[#This Row],[HeatingQC]]="Gd",4,IF(fun[[#This Row],[HeatingQC]]="TA",3,IF(fun[[#This Row],[HeatingQC]]="Fa",2,IF(fun[[#This Row],[HeatingQC]]="Po",1,0)))))</f>
        <v>5</v>
      </c>
      <c r="BA1059" t="s">
        <v>131</v>
      </c>
      <c r="BB1059" t="s">
        <v>132</v>
      </c>
      <c r="BC1059">
        <v>979</v>
      </c>
      <c r="BD1059">
        <v>871</v>
      </c>
      <c r="BE1059">
        <v>0</v>
      </c>
      <c r="BF1059">
        <v>1850</v>
      </c>
      <c r="BG1059">
        <f>LOG(fun[[#This Row],[GrLivArea]])</f>
        <v>3.2671717284030137</v>
      </c>
      <c r="BH1059">
        <v>0</v>
      </c>
      <c r="BI1059">
        <v>0</v>
      </c>
      <c r="BJ1059">
        <f>fun[[#This Row],[BsmtFullBath]]+(0.5*fun[[#This Row],[BsmtHalfBath]])</f>
        <v>0</v>
      </c>
      <c r="BK1059">
        <v>2</v>
      </c>
      <c r="BL1059">
        <v>1</v>
      </c>
      <c r="BM1059">
        <f>fun[[#This Row],[HalfBath]]+fun[[#This Row],[TOTBaseBath]]+fun[[#This Row],[FullBath]]</f>
        <v>3</v>
      </c>
      <c r="BN1059">
        <v>3</v>
      </c>
      <c r="BO1059">
        <v>1</v>
      </c>
      <c r="BP1059" t="s">
        <v>123</v>
      </c>
      <c r="BQ1059">
        <f>IF(fun[[#This Row],[KitchenQual]]="Ex",5,IF(fun[[#This Row],[KitchenQual]]="Gd",4,IF(fun[[#This Row],[KitchenQual]]="TA",3,IF(fun[[#This Row],[KitchenQual]]="Fa",2,0))))</f>
        <v>4</v>
      </c>
      <c r="BR1059">
        <v>7</v>
      </c>
      <c r="BS1059" t="s">
        <v>133</v>
      </c>
      <c r="BT1059">
        <v>1</v>
      </c>
      <c r="BU1059" t="s">
        <v>123</v>
      </c>
      <c r="BV1059">
        <f>IF(fun[[#This Row],[FireplaceQu]]="Ex",5,IF(fun[[#This Row],[FireplaceQu]]="Gd",4,IF(fun[[#This Row],[FireplaceQu]]="TA",3,IF(fun[[#This Row],[FireplaceQu]]="Fa",2,0))))</f>
        <v>4</v>
      </c>
      <c r="BW1059" t="s">
        <v>182</v>
      </c>
      <c r="BX1059">
        <v>1994</v>
      </c>
      <c r="BY1059" t="s">
        <v>183</v>
      </c>
      <c r="BZ1059">
        <v>2</v>
      </c>
      <c r="CA1059">
        <v>467</v>
      </c>
      <c r="CB1059" t="s">
        <v>124</v>
      </c>
      <c r="CC1059">
        <f>IF(fun[[#This Row],[GarageQual]]="Ex",5,IF(fun[[#This Row],[GarageQual]]="Gd",4,IF(fun[[#This Row],[GarageQual]]="TA",3,IF(fun[[#This Row],[GarageQual]]="Fa",2,IF(fun[[#This Row],[GarageQual]]="Po",1,0)))))</f>
        <v>3</v>
      </c>
      <c r="CD1059" t="s">
        <v>124</v>
      </c>
      <c r="CE1059">
        <f>IF(fun[[#This Row],[GarageCond]]="Ex",5,IF(fun[[#This Row],[GarageCond]]="Gd",4,IF(fun[[#This Row],[GarageCond]]="TA",3,IF(fun[[#This Row],[GarageCond]]="Fa",2,IF(fun[[#This Row],[GarageCond]]="Po",1,0)))))</f>
        <v>3</v>
      </c>
      <c r="CF1059" t="s">
        <v>131</v>
      </c>
      <c r="CG1059">
        <v>168</v>
      </c>
      <c r="CH1059">
        <v>98</v>
      </c>
      <c r="CI1059">
        <v>0</v>
      </c>
      <c r="CJ1059">
        <v>0</v>
      </c>
      <c r="CK1059">
        <v>0</v>
      </c>
      <c r="CL1059">
        <f>(0.5*fun[[#This Row],[WoodDeckSF]])+fun[[#This Row],[OpenPorchSF]]+(2*fun[[#This Row],[EnclosedPorch]])+(1.5*fun[[#This Row],[3SsnPorch]])+fun[[#This Row],[ScreenPorch]]</f>
        <v>182</v>
      </c>
      <c r="CM1059">
        <v>0</v>
      </c>
      <c r="CN1059" t="s">
        <v>109</v>
      </c>
      <c r="CO1059">
        <f>IF(fun[[#This Row],[PoolQC]]="Ex",5,IF(fun[[#This Row],[PoolQC]]="Gd",4,IF(fun[[#This Row],[PoolQC]]="TA",3,IF(fun[[#This Row],[PoolQC]]="Fa",2,IF(fun[[#This Row],[PoolQC]]="Po",1,0)))))</f>
        <v>0</v>
      </c>
      <c r="CP1059" t="s">
        <v>109</v>
      </c>
      <c r="CQ1059" t="s">
        <v>109</v>
      </c>
      <c r="CR1059">
        <v>0</v>
      </c>
      <c r="CS1059">
        <v>1</v>
      </c>
      <c r="CT1059">
        <v>2009</v>
      </c>
      <c r="CU1059" t="s">
        <v>136</v>
      </c>
      <c r="CV1059" t="s">
        <v>137</v>
      </c>
      <c r="CW1059">
        <f>COUNTIF(fun[[#This Row],[Id]:[SaleCondition]],0)</f>
        <v>17</v>
      </c>
      <c r="CX1059">
        <f>COUNTIF(fun[[#This Row],[Id]:[SaleCondition]],"NA")</f>
        <v>5</v>
      </c>
      <c r="CY1059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059">
        <f>fun[NUM_ExCond]+fun[NUM_BsmtCond]+fun[NUM_GarCond]</f>
        <v>9</v>
      </c>
      <c r="DA10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110</v>
      </c>
      <c r="DB10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77.5</v>
      </c>
      <c r="DC1059">
        <v>248000</v>
      </c>
    </row>
    <row r="1060" spans="1:107" x14ac:dyDescent="0.25">
      <c r="A1060">
        <v>1059</v>
      </c>
      <c r="B1060">
        <v>60</v>
      </c>
      <c r="C1060" t="s">
        <v>107</v>
      </c>
      <c r="D1060">
        <f>IF(fun[[#This Row],[MSZoning]]="RL",1,0)</f>
        <v>1</v>
      </c>
      <c r="E1060">
        <f>IF(fun[[#This Row],[rl]]="RM",1,0)</f>
        <v>0</v>
      </c>
      <c r="F1060">
        <f>IF(fun[[#This Row],[rm]]="RH",1,0)</f>
        <v>0</v>
      </c>
      <c r="G1060">
        <f>IF(fun[[#This Row],[rh]]="C (all)",1,0)</f>
        <v>0</v>
      </c>
      <c r="H1060">
        <v>96</v>
      </c>
      <c r="I1060">
        <f>IF(fun[[#This Row],[LotFrontage]]="NA",0,fun[[#This Row],[LotFrontage]])</f>
        <v>96</v>
      </c>
      <c r="J1060">
        <v>11308</v>
      </c>
      <c r="K1060" t="s">
        <v>108</v>
      </c>
      <c r="L1060" t="s">
        <v>109</v>
      </c>
      <c r="M1060" t="s">
        <v>146</v>
      </c>
      <c r="N1060" t="s">
        <v>111</v>
      </c>
      <c r="O1060" t="s">
        <v>112</v>
      </c>
      <c r="P1060" t="s">
        <v>113</v>
      </c>
      <c r="Q1060" t="s">
        <v>114</v>
      </c>
      <c r="R1060" t="s">
        <v>180</v>
      </c>
      <c r="S1060" t="s">
        <v>116</v>
      </c>
      <c r="T1060" t="s">
        <v>116</v>
      </c>
      <c r="U1060" t="s">
        <v>117</v>
      </c>
      <c r="V1060" t="s">
        <v>118</v>
      </c>
      <c r="W1060">
        <v>9</v>
      </c>
      <c r="X1060">
        <v>5</v>
      </c>
      <c r="Y1060">
        <v>2008</v>
      </c>
      <c r="Z1060">
        <v>2008</v>
      </c>
      <c r="AA1060" t="s">
        <v>119</v>
      </c>
      <c r="AB1060" t="s">
        <v>120</v>
      </c>
      <c r="AC1060" t="s">
        <v>121</v>
      </c>
      <c r="AD1060" t="s">
        <v>121</v>
      </c>
      <c r="AE1060" t="s">
        <v>163</v>
      </c>
      <c r="AF1060">
        <v>154</v>
      </c>
      <c r="AG1060" t="s">
        <v>130</v>
      </c>
      <c r="AH1060">
        <f>IF(fun[[#This Row],[ExterQual]]="Ex",5,IF(fun[[#This Row],[ExterQual]]="Gd",4,IF(fun[[#This Row],[ExterQual]]="TA",3,IF(fun[[#This Row],[ExterQual]]="Fa",2,1))))</f>
        <v>5</v>
      </c>
      <c r="AI1060" t="s">
        <v>124</v>
      </c>
      <c r="AJ1060">
        <f>IF(fun[[#This Row],[ExterCond]]="Ex",5,IF(fun[[#This Row],[ExterCond]]="Gd",4,IF(fun[[#This Row],[ExterCond]]="TA",3,IF(fun[[#This Row],[ExterCond]]="Fa",2,1))))</f>
        <v>3</v>
      </c>
      <c r="AK1060" t="s">
        <v>125</v>
      </c>
      <c r="AL1060" t="s">
        <v>130</v>
      </c>
      <c r="AM1060">
        <f>IF(fun[[#This Row],[BsmtQual]]="Ex",5,IF(fun[[#This Row],[BsmtQual]]="Gd",4,IF(fun[[#This Row],[BsmtQual]]="TA",3,IF(fun[[#This Row],[BsmtQual]]="Fa",2,IF(fun[[#This Row],[BsmtQual]]="Po",1,0)))))</f>
        <v>5</v>
      </c>
      <c r="AN1060" t="s">
        <v>124</v>
      </c>
      <c r="AO1060">
        <f>IF(fun[[#This Row],[BsmtCond]]="Ex",5,IF(fun[[#This Row],[BsmtCond]]="Gd",4,IF(fun[[#This Row],[BsmtCond]]="TA",3,IF(fun[[#This Row],[BsmtCond]]="Fa",2,IF(fun[[#This Row],[BsmtCond]]="Po",1,0)))))</f>
        <v>3</v>
      </c>
      <c r="AP1060" t="s">
        <v>156</v>
      </c>
      <c r="AQ1060">
        <f>IF(fun[[#This Row],[BsmtExposure]]="Gd",3,IF(fun[[#This Row],[BsmtExposure]]="Av",2,IF(fun[[#This Row],[BsmtExposure]]="Mn",1,0)))</f>
        <v>2</v>
      </c>
      <c r="AR1060" t="s">
        <v>127</v>
      </c>
      <c r="AS1060">
        <v>936</v>
      </c>
      <c r="AT1060" t="s">
        <v>128</v>
      </c>
      <c r="AU1060">
        <v>0</v>
      </c>
      <c r="AV1060">
        <v>168</v>
      </c>
      <c r="AW1060">
        <v>1104</v>
      </c>
      <c r="AX1060" t="s">
        <v>129</v>
      </c>
      <c r="AY1060" t="s">
        <v>130</v>
      </c>
      <c r="AZ1060">
        <f>IF(fun[[#This Row],[HeatingQC]]="Ex",5,IF(fun[[#This Row],[HeatingQC]]="Gd",4,IF(fun[[#This Row],[HeatingQC]]="TA",3,IF(fun[[#This Row],[HeatingQC]]="Fa",2,IF(fun[[#This Row],[HeatingQC]]="Po",1,0)))))</f>
        <v>5</v>
      </c>
      <c r="BA1060" t="s">
        <v>131</v>
      </c>
      <c r="BB1060" t="s">
        <v>132</v>
      </c>
      <c r="BC1060">
        <v>1130</v>
      </c>
      <c r="BD1060">
        <v>1054</v>
      </c>
      <c r="BE1060">
        <v>0</v>
      </c>
      <c r="BF1060">
        <v>2184</v>
      </c>
      <c r="BG1060">
        <f>LOG(fun[[#This Row],[GrLivArea]])</f>
        <v>3.3392526340326998</v>
      </c>
      <c r="BH1060">
        <v>1</v>
      </c>
      <c r="BI1060">
        <v>0</v>
      </c>
      <c r="BJ1060">
        <f>fun[[#This Row],[BsmtFullBath]]+(0.5*fun[[#This Row],[BsmtHalfBath]])</f>
        <v>1</v>
      </c>
      <c r="BK1060">
        <v>2</v>
      </c>
      <c r="BL1060">
        <v>1</v>
      </c>
      <c r="BM1060">
        <f>fun[[#This Row],[HalfBath]]+fun[[#This Row],[TOTBaseBath]]+fun[[#This Row],[FullBath]]</f>
        <v>4</v>
      </c>
      <c r="BN1060">
        <v>3</v>
      </c>
      <c r="BO1060">
        <v>1</v>
      </c>
      <c r="BP1060" t="s">
        <v>130</v>
      </c>
      <c r="BQ1060">
        <f>IF(fun[[#This Row],[KitchenQual]]="Ex",5,IF(fun[[#This Row],[KitchenQual]]="Gd",4,IF(fun[[#This Row],[KitchenQual]]="TA",3,IF(fun[[#This Row],[KitchenQual]]="Fa",2,0))))</f>
        <v>5</v>
      </c>
      <c r="BR1060">
        <v>10</v>
      </c>
      <c r="BS1060" t="s">
        <v>133</v>
      </c>
      <c r="BT1060">
        <v>1</v>
      </c>
      <c r="BU1060" t="s">
        <v>123</v>
      </c>
      <c r="BV1060">
        <f>IF(fun[[#This Row],[FireplaceQu]]="Ex",5,IF(fun[[#This Row],[FireplaceQu]]="Gd",4,IF(fun[[#This Row],[FireplaceQu]]="TA",3,IF(fun[[#This Row],[FireplaceQu]]="Fa",2,0))))</f>
        <v>4</v>
      </c>
      <c r="BW1060" t="s">
        <v>134</v>
      </c>
      <c r="BX1060">
        <v>2008</v>
      </c>
      <c r="BY1060" t="s">
        <v>183</v>
      </c>
      <c r="BZ1060">
        <v>3</v>
      </c>
      <c r="CA1060">
        <v>836</v>
      </c>
      <c r="CB1060" t="s">
        <v>124</v>
      </c>
      <c r="CC1060">
        <f>IF(fun[[#This Row],[GarageQual]]="Ex",5,IF(fun[[#This Row],[GarageQual]]="Gd",4,IF(fun[[#This Row],[GarageQual]]="TA",3,IF(fun[[#This Row],[GarageQual]]="Fa",2,IF(fun[[#This Row],[GarageQual]]="Po",1,0)))))</f>
        <v>3</v>
      </c>
      <c r="CD1060" t="s">
        <v>124</v>
      </c>
      <c r="CE1060">
        <f>IF(fun[[#This Row],[GarageCond]]="Ex",5,IF(fun[[#This Row],[GarageCond]]="Gd",4,IF(fun[[#This Row],[GarageCond]]="TA",3,IF(fun[[#This Row],[GarageCond]]="Fa",2,IF(fun[[#This Row],[GarageCond]]="Po",1,0)))))</f>
        <v>3</v>
      </c>
      <c r="CF1060" t="s">
        <v>131</v>
      </c>
      <c r="CG1060">
        <v>0</v>
      </c>
      <c r="CH1060">
        <v>102</v>
      </c>
      <c r="CI1060">
        <v>0</v>
      </c>
      <c r="CJ1060">
        <v>0</v>
      </c>
      <c r="CK1060">
        <v>0</v>
      </c>
      <c r="CL1060">
        <f>(0.5*fun[[#This Row],[WoodDeckSF]])+fun[[#This Row],[OpenPorchSF]]+(2*fun[[#This Row],[EnclosedPorch]])+(1.5*fun[[#This Row],[3SsnPorch]])+fun[[#This Row],[ScreenPorch]]</f>
        <v>102</v>
      </c>
      <c r="CM1060">
        <v>0</v>
      </c>
      <c r="CN1060" t="s">
        <v>109</v>
      </c>
      <c r="CO1060">
        <f>IF(fun[[#This Row],[PoolQC]]="Ex",5,IF(fun[[#This Row],[PoolQC]]="Gd",4,IF(fun[[#This Row],[PoolQC]]="TA",3,IF(fun[[#This Row],[PoolQC]]="Fa",2,IF(fun[[#This Row],[PoolQC]]="Po",1,0)))))</f>
        <v>0</v>
      </c>
      <c r="CP1060" t="s">
        <v>109</v>
      </c>
      <c r="CQ1060" t="s">
        <v>109</v>
      </c>
      <c r="CR1060">
        <v>0</v>
      </c>
      <c r="CS1060">
        <v>7</v>
      </c>
      <c r="CT1060">
        <v>2009</v>
      </c>
      <c r="CU1060" t="s">
        <v>136</v>
      </c>
      <c r="CV1060" t="s">
        <v>137</v>
      </c>
      <c r="CW1060">
        <f>COUNTIF(fun[[#This Row],[Id]:[SaleCondition]],0)</f>
        <v>13</v>
      </c>
      <c r="CX1060">
        <f>COUNTIF(fun[[#This Row],[Id]:[SaleCondition]],"NA")</f>
        <v>4</v>
      </c>
      <c r="CY1060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1060">
        <f>fun[NUM_ExCond]+fun[NUM_BsmtCond]+fun[NUM_GarCond]</f>
        <v>9</v>
      </c>
      <c r="DA10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10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1060">
        <v>335000</v>
      </c>
    </row>
    <row r="1061" spans="1:107" x14ac:dyDescent="0.25">
      <c r="A1061">
        <v>1060</v>
      </c>
      <c r="B1061">
        <v>50</v>
      </c>
      <c r="C1061" t="s">
        <v>107</v>
      </c>
      <c r="D1061">
        <f>IF(fun[[#This Row],[MSZoning]]="RL",1,0)</f>
        <v>1</v>
      </c>
      <c r="E1061">
        <f>IF(fun[[#This Row],[rl]]="RM",1,0)</f>
        <v>0</v>
      </c>
      <c r="F1061">
        <f>IF(fun[[#This Row],[rm]]="RH",1,0)</f>
        <v>0</v>
      </c>
      <c r="G1061">
        <f>IF(fun[[#This Row],[rh]]="C (all)",1,0)</f>
        <v>0</v>
      </c>
      <c r="H1061" t="s">
        <v>109</v>
      </c>
      <c r="I1061">
        <f>IF(fun[[#This Row],[LotFrontage]]="NA",0,fun[[#This Row],[LotFrontage]])</f>
        <v>0</v>
      </c>
      <c r="J1061">
        <v>11275</v>
      </c>
      <c r="K1061" t="s">
        <v>108</v>
      </c>
      <c r="L1061" t="s">
        <v>109</v>
      </c>
      <c r="M1061" t="s">
        <v>146</v>
      </c>
      <c r="N1061" t="s">
        <v>225</v>
      </c>
      <c r="O1061" t="s">
        <v>112</v>
      </c>
      <c r="P1061" t="s">
        <v>148</v>
      </c>
      <c r="Q1061" t="s">
        <v>220</v>
      </c>
      <c r="R1061" t="s">
        <v>149</v>
      </c>
      <c r="S1061" t="s">
        <v>116</v>
      </c>
      <c r="T1061" t="s">
        <v>116</v>
      </c>
      <c r="U1061" t="s">
        <v>117</v>
      </c>
      <c r="V1061" t="s">
        <v>158</v>
      </c>
      <c r="W1061">
        <v>6</v>
      </c>
      <c r="X1061">
        <v>7</v>
      </c>
      <c r="Y1061">
        <v>1932</v>
      </c>
      <c r="Z1061">
        <v>1950</v>
      </c>
      <c r="AA1061" t="s">
        <v>119</v>
      </c>
      <c r="AB1061" t="s">
        <v>120</v>
      </c>
      <c r="AC1061" t="s">
        <v>142</v>
      </c>
      <c r="AD1061" t="s">
        <v>142</v>
      </c>
      <c r="AE1061" t="s">
        <v>122</v>
      </c>
      <c r="AF1061">
        <v>480</v>
      </c>
      <c r="AG1061" t="s">
        <v>124</v>
      </c>
      <c r="AH1061">
        <f>IF(fun[[#This Row],[ExterQual]]="Ex",5,IF(fun[[#This Row],[ExterQual]]="Gd",4,IF(fun[[#This Row],[ExterQual]]="TA",3,IF(fun[[#This Row],[ExterQual]]="Fa",2,1))))</f>
        <v>3</v>
      </c>
      <c r="AI1061" t="s">
        <v>124</v>
      </c>
      <c r="AJ1061">
        <f>IF(fun[[#This Row],[ExterCond]]="Ex",5,IF(fun[[#This Row],[ExterCond]]="Gd",4,IF(fun[[#This Row],[ExterCond]]="TA",3,IF(fun[[#This Row],[ExterCond]]="Fa",2,1))))</f>
        <v>3</v>
      </c>
      <c r="AK1061" t="s">
        <v>144</v>
      </c>
      <c r="AL1061" t="s">
        <v>124</v>
      </c>
      <c r="AM1061">
        <f>IF(fun[[#This Row],[BsmtQual]]="Ex",5,IF(fun[[#This Row],[BsmtQual]]="Gd",4,IF(fun[[#This Row],[BsmtQual]]="TA",3,IF(fun[[#This Row],[BsmtQual]]="Fa",2,IF(fun[[#This Row],[BsmtQual]]="Po",1,0)))))</f>
        <v>3</v>
      </c>
      <c r="AN1061" t="s">
        <v>124</v>
      </c>
      <c r="AO1061">
        <f>IF(fun[[#This Row],[BsmtCond]]="Ex",5,IF(fun[[#This Row],[BsmtCond]]="Gd",4,IF(fun[[#This Row],[BsmtCond]]="TA",3,IF(fun[[#This Row],[BsmtCond]]="Fa",2,IF(fun[[#This Row],[BsmtCond]]="Po",1,0)))))</f>
        <v>3</v>
      </c>
      <c r="AP1061" t="s">
        <v>147</v>
      </c>
      <c r="AQ1061">
        <f>IF(fun[[#This Row],[BsmtExposure]]="Gd",3,IF(fun[[#This Row],[BsmtExposure]]="Av",2,IF(fun[[#This Row],[BsmtExposure]]="Mn",1,0)))</f>
        <v>1</v>
      </c>
      <c r="AR1061" t="s">
        <v>179</v>
      </c>
      <c r="AS1061">
        <v>297</v>
      </c>
      <c r="AT1061" t="s">
        <v>198</v>
      </c>
      <c r="AU1061">
        <v>557</v>
      </c>
      <c r="AV1061">
        <v>0</v>
      </c>
      <c r="AW1061">
        <v>854</v>
      </c>
      <c r="AX1061" t="s">
        <v>129</v>
      </c>
      <c r="AY1061" t="s">
        <v>124</v>
      </c>
      <c r="AZ1061">
        <f>IF(fun[[#This Row],[HeatingQC]]="Ex",5,IF(fun[[#This Row],[HeatingQC]]="Gd",4,IF(fun[[#This Row],[HeatingQC]]="TA",3,IF(fun[[#This Row],[HeatingQC]]="Fa",2,IF(fun[[#This Row],[HeatingQC]]="Po",1,0)))))</f>
        <v>3</v>
      </c>
      <c r="BA1061" t="s">
        <v>131</v>
      </c>
      <c r="BB1061" t="s">
        <v>132</v>
      </c>
      <c r="BC1061">
        <v>1096</v>
      </c>
      <c r="BD1061">
        <v>895</v>
      </c>
      <c r="BE1061">
        <v>0</v>
      </c>
      <c r="BF1061">
        <v>1991</v>
      </c>
      <c r="BG1061">
        <f>LOG(fun[[#This Row],[GrLivArea]])</f>
        <v>3.2990712600274095</v>
      </c>
      <c r="BH1061">
        <v>0</v>
      </c>
      <c r="BI1061">
        <v>0</v>
      </c>
      <c r="BJ1061">
        <f>fun[[#This Row],[BsmtFullBath]]+(0.5*fun[[#This Row],[BsmtHalfBath]])</f>
        <v>0</v>
      </c>
      <c r="BK1061">
        <v>1</v>
      </c>
      <c r="BL1061">
        <v>1</v>
      </c>
      <c r="BM1061">
        <f>fun[[#This Row],[HalfBath]]+fun[[#This Row],[TOTBaseBath]]+fun[[#This Row],[FullBath]]</f>
        <v>2</v>
      </c>
      <c r="BN1061">
        <v>3</v>
      </c>
      <c r="BO1061">
        <v>1</v>
      </c>
      <c r="BP1061" t="s">
        <v>124</v>
      </c>
      <c r="BQ1061">
        <f>IF(fun[[#This Row],[KitchenQual]]="Ex",5,IF(fun[[#This Row],[KitchenQual]]="Gd",4,IF(fun[[#This Row],[KitchenQual]]="TA",3,IF(fun[[#This Row],[KitchenQual]]="Fa",2,0))))</f>
        <v>3</v>
      </c>
      <c r="BR1061">
        <v>7</v>
      </c>
      <c r="BS1061" t="s">
        <v>133</v>
      </c>
      <c r="BT1061">
        <v>1</v>
      </c>
      <c r="BU1061" t="s">
        <v>123</v>
      </c>
      <c r="BV1061">
        <f>IF(fun[[#This Row],[FireplaceQu]]="Ex",5,IF(fun[[#This Row],[FireplaceQu]]="Gd",4,IF(fun[[#This Row],[FireplaceQu]]="TA",3,IF(fun[[#This Row],[FireplaceQu]]="Fa",2,0))))</f>
        <v>4</v>
      </c>
      <c r="BW1061" t="s">
        <v>153</v>
      </c>
      <c r="BX1061">
        <v>1977</v>
      </c>
      <c r="BY1061" t="s">
        <v>128</v>
      </c>
      <c r="BZ1061">
        <v>2</v>
      </c>
      <c r="CA1061">
        <v>432</v>
      </c>
      <c r="CB1061" t="s">
        <v>124</v>
      </c>
      <c r="CC1061">
        <f>IF(fun[[#This Row],[GarageQual]]="Ex",5,IF(fun[[#This Row],[GarageQual]]="Gd",4,IF(fun[[#This Row],[GarageQual]]="TA",3,IF(fun[[#This Row],[GarageQual]]="Fa",2,IF(fun[[#This Row],[GarageQual]]="Po",1,0)))))</f>
        <v>3</v>
      </c>
      <c r="CD1061" t="s">
        <v>173</v>
      </c>
      <c r="CE1061">
        <f>IF(fun[[#This Row],[GarageCond]]="Ex",5,IF(fun[[#This Row],[GarageCond]]="Gd",4,IF(fun[[#This Row],[GarageCond]]="TA",3,IF(fun[[#This Row],[GarageCond]]="Fa",2,IF(fun[[#This Row],[GarageCond]]="Po",1,0)))))</f>
        <v>2</v>
      </c>
      <c r="CF1061" t="s">
        <v>131</v>
      </c>
      <c r="CG1061">
        <v>0</v>
      </c>
      <c r="CH1061">
        <v>0</v>
      </c>
      <c r="CI1061">
        <v>19</v>
      </c>
      <c r="CJ1061">
        <v>0</v>
      </c>
      <c r="CK1061">
        <v>0</v>
      </c>
      <c r="CL1061">
        <f>(0.5*fun[[#This Row],[WoodDeckSF]])+fun[[#This Row],[OpenPorchSF]]+(2*fun[[#This Row],[EnclosedPorch]])+(1.5*fun[[#This Row],[3SsnPorch]])+fun[[#This Row],[ScreenPorch]]</f>
        <v>38</v>
      </c>
      <c r="CM1061">
        <v>0</v>
      </c>
      <c r="CN1061" t="s">
        <v>109</v>
      </c>
      <c r="CO1061">
        <f>IF(fun[[#This Row],[PoolQC]]="Ex",5,IF(fun[[#This Row],[PoolQC]]="Gd",4,IF(fun[[#This Row],[PoolQC]]="TA",3,IF(fun[[#This Row],[PoolQC]]="Fa",2,IF(fun[[#This Row],[PoolQC]]="Po",1,0)))))</f>
        <v>0</v>
      </c>
      <c r="CP1061" t="s">
        <v>109</v>
      </c>
      <c r="CQ1061" t="s">
        <v>109</v>
      </c>
      <c r="CR1061">
        <v>0</v>
      </c>
      <c r="CS1061">
        <v>3</v>
      </c>
      <c r="CT1061">
        <v>2007</v>
      </c>
      <c r="CU1061" t="s">
        <v>136</v>
      </c>
      <c r="CV1061" t="s">
        <v>137</v>
      </c>
      <c r="CW1061">
        <f>COUNTIF(fun[[#This Row],[Id]:[SaleCondition]],0)</f>
        <v>16</v>
      </c>
      <c r="CX1061">
        <f>COUNTIF(fun[[#This Row],[Id]:[SaleCondition]],"NA")</f>
        <v>5</v>
      </c>
      <c r="CY1061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061">
        <f>fun[NUM_ExCond]+fun[NUM_BsmtCond]+fun[NUM_GarCond]</f>
        <v>8</v>
      </c>
      <c r="DA10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0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1061">
        <v>220000</v>
      </c>
    </row>
    <row r="1062" spans="1:107" x14ac:dyDescent="0.25">
      <c r="A1062">
        <v>1061</v>
      </c>
      <c r="B1062">
        <v>120</v>
      </c>
      <c r="C1062" t="s">
        <v>107</v>
      </c>
      <c r="D1062">
        <f>IF(fun[[#This Row],[MSZoning]]="RL",1,0)</f>
        <v>1</v>
      </c>
      <c r="E1062">
        <f>IF(fun[[#This Row],[rl]]="RM",1,0)</f>
        <v>0</v>
      </c>
      <c r="F1062">
        <f>IF(fun[[#This Row],[rm]]="RH",1,0)</f>
        <v>0</v>
      </c>
      <c r="G1062">
        <f>IF(fun[[#This Row],[rh]]="C (all)",1,0)</f>
        <v>0</v>
      </c>
      <c r="H1062">
        <v>41</v>
      </c>
      <c r="I1062">
        <f>IF(fun[[#This Row],[LotFrontage]]="NA",0,fun[[#This Row],[LotFrontage]])</f>
        <v>41</v>
      </c>
      <c r="J1062">
        <v>4920</v>
      </c>
      <c r="K1062" t="s">
        <v>108</v>
      </c>
      <c r="L1062" t="s">
        <v>109</v>
      </c>
      <c r="M1062" t="s">
        <v>110</v>
      </c>
      <c r="N1062" t="s">
        <v>111</v>
      </c>
      <c r="O1062" t="s">
        <v>112</v>
      </c>
      <c r="P1062" t="s">
        <v>113</v>
      </c>
      <c r="Q1062" t="s">
        <v>114</v>
      </c>
      <c r="R1062" t="s">
        <v>226</v>
      </c>
      <c r="S1062" t="s">
        <v>116</v>
      </c>
      <c r="T1062" t="s">
        <v>116</v>
      </c>
      <c r="U1062" t="s">
        <v>205</v>
      </c>
      <c r="V1062" t="s">
        <v>141</v>
      </c>
      <c r="W1062">
        <v>8</v>
      </c>
      <c r="X1062">
        <v>5</v>
      </c>
      <c r="Y1062">
        <v>2001</v>
      </c>
      <c r="Z1062">
        <v>2001</v>
      </c>
      <c r="AA1062" t="s">
        <v>119</v>
      </c>
      <c r="AB1062" t="s">
        <v>120</v>
      </c>
      <c r="AC1062" t="s">
        <v>206</v>
      </c>
      <c r="AD1062" t="s">
        <v>207</v>
      </c>
      <c r="AE1062" t="s">
        <v>143</v>
      </c>
      <c r="AF1062">
        <v>0</v>
      </c>
      <c r="AG1062" t="s">
        <v>123</v>
      </c>
      <c r="AH1062">
        <f>IF(fun[[#This Row],[ExterQual]]="Ex",5,IF(fun[[#This Row],[ExterQual]]="Gd",4,IF(fun[[#This Row],[ExterQual]]="TA",3,IF(fun[[#This Row],[ExterQual]]="Fa",2,1))))</f>
        <v>4</v>
      </c>
      <c r="AI1062" t="s">
        <v>124</v>
      </c>
      <c r="AJ1062">
        <f>IF(fun[[#This Row],[ExterCond]]="Ex",5,IF(fun[[#This Row],[ExterCond]]="Gd",4,IF(fun[[#This Row],[ExterCond]]="TA",3,IF(fun[[#This Row],[ExterCond]]="Fa",2,1))))</f>
        <v>3</v>
      </c>
      <c r="AK1062" t="s">
        <v>125</v>
      </c>
      <c r="AL1062" t="s">
        <v>123</v>
      </c>
      <c r="AM1062">
        <f>IF(fun[[#This Row],[BsmtQual]]="Ex",5,IF(fun[[#This Row],[BsmtQual]]="Gd",4,IF(fun[[#This Row],[BsmtQual]]="TA",3,IF(fun[[#This Row],[BsmtQual]]="Fa",2,IF(fun[[#This Row],[BsmtQual]]="Po",1,0)))))</f>
        <v>4</v>
      </c>
      <c r="AN1062" t="s">
        <v>124</v>
      </c>
      <c r="AO1062">
        <f>IF(fun[[#This Row],[BsmtCond]]="Ex",5,IF(fun[[#This Row],[BsmtCond]]="Gd",4,IF(fun[[#This Row],[BsmtCond]]="TA",3,IF(fun[[#This Row],[BsmtCond]]="Fa",2,IF(fun[[#This Row],[BsmtCond]]="Po",1,0)))))</f>
        <v>3</v>
      </c>
      <c r="AP1062" t="s">
        <v>147</v>
      </c>
      <c r="AQ1062">
        <f>IF(fun[[#This Row],[BsmtExposure]]="Gd",3,IF(fun[[#This Row],[BsmtExposure]]="Av",2,IF(fun[[#This Row],[BsmtExposure]]="Mn",1,0)))</f>
        <v>1</v>
      </c>
      <c r="AR1062" t="s">
        <v>127</v>
      </c>
      <c r="AS1062">
        <v>616</v>
      </c>
      <c r="AT1062" t="s">
        <v>128</v>
      </c>
      <c r="AU1062">
        <v>0</v>
      </c>
      <c r="AV1062">
        <v>722</v>
      </c>
      <c r="AW1062">
        <v>1338</v>
      </c>
      <c r="AX1062" t="s">
        <v>129</v>
      </c>
      <c r="AY1062" t="s">
        <v>130</v>
      </c>
      <c r="AZ1062">
        <f>IF(fun[[#This Row],[HeatingQC]]="Ex",5,IF(fun[[#This Row],[HeatingQC]]="Gd",4,IF(fun[[#This Row],[HeatingQC]]="TA",3,IF(fun[[#This Row],[HeatingQC]]="Fa",2,IF(fun[[#This Row],[HeatingQC]]="Po",1,0)))))</f>
        <v>5</v>
      </c>
      <c r="BA1062" t="s">
        <v>131</v>
      </c>
      <c r="BB1062" t="s">
        <v>132</v>
      </c>
      <c r="BC1062">
        <v>1338</v>
      </c>
      <c r="BD1062">
        <v>0</v>
      </c>
      <c r="BE1062">
        <v>0</v>
      </c>
      <c r="BF1062">
        <v>1338</v>
      </c>
      <c r="BG1062">
        <f>LOG(fun[[#This Row],[GrLivArea]])</f>
        <v>3.1264561134318045</v>
      </c>
      <c r="BH1062">
        <v>1</v>
      </c>
      <c r="BI1062">
        <v>0</v>
      </c>
      <c r="BJ1062">
        <f>fun[[#This Row],[BsmtFullBath]]+(0.5*fun[[#This Row],[BsmtHalfBath]])</f>
        <v>1</v>
      </c>
      <c r="BK1062">
        <v>2</v>
      </c>
      <c r="BL1062">
        <v>0</v>
      </c>
      <c r="BM1062">
        <f>fun[[#This Row],[HalfBath]]+fun[[#This Row],[TOTBaseBath]]+fun[[#This Row],[FullBath]]</f>
        <v>3</v>
      </c>
      <c r="BN1062">
        <v>2</v>
      </c>
      <c r="BO1062">
        <v>1</v>
      </c>
      <c r="BP1062" t="s">
        <v>123</v>
      </c>
      <c r="BQ1062">
        <f>IF(fun[[#This Row],[KitchenQual]]="Ex",5,IF(fun[[#This Row],[KitchenQual]]="Gd",4,IF(fun[[#This Row],[KitchenQual]]="TA",3,IF(fun[[#This Row],[KitchenQual]]="Fa",2,0))))</f>
        <v>4</v>
      </c>
      <c r="BR1062">
        <v>6</v>
      </c>
      <c r="BS1062" t="s">
        <v>133</v>
      </c>
      <c r="BT1062">
        <v>0</v>
      </c>
      <c r="BU1062" t="s">
        <v>109</v>
      </c>
      <c r="BV1062">
        <f>IF(fun[[#This Row],[FireplaceQu]]="Ex",5,IF(fun[[#This Row],[FireplaceQu]]="Gd",4,IF(fun[[#This Row],[FireplaceQu]]="TA",3,IF(fun[[#This Row],[FireplaceQu]]="Fa",2,0))))</f>
        <v>0</v>
      </c>
      <c r="BW1062" t="s">
        <v>134</v>
      </c>
      <c r="BX1062">
        <v>2001</v>
      </c>
      <c r="BY1062" t="s">
        <v>183</v>
      </c>
      <c r="BZ1062">
        <v>2</v>
      </c>
      <c r="CA1062">
        <v>582</v>
      </c>
      <c r="CB1062" t="s">
        <v>124</v>
      </c>
      <c r="CC1062">
        <f>IF(fun[[#This Row],[GarageQual]]="Ex",5,IF(fun[[#This Row],[GarageQual]]="Gd",4,IF(fun[[#This Row],[GarageQual]]="TA",3,IF(fun[[#This Row],[GarageQual]]="Fa",2,IF(fun[[#This Row],[GarageQual]]="Po",1,0)))))</f>
        <v>3</v>
      </c>
      <c r="CD1062" t="s">
        <v>124</v>
      </c>
      <c r="CE1062">
        <f>IF(fun[[#This Row],[GarageCond]]="Ex",5,IF(fun[[#This Row],[GarageCond]]="Gd",4,IF(fun[[#This Row],[GarageCond]]="TA",3,IF(fun[[#This Row],[GarageCond]]="Fa",2,IF(fun[[#This Row],[GarageCond]]="Po",1,0)))))</f>
        <v>3</v>
      </c>
      <c r="CF1062" t="s">
        <v>131</v>
      </c>
      <c r="CG1062">
        <v>0</v>
      </c>
      <c r="CH1062">
        <v>0</v>
      </c>
      <c r="CI1062">
        <v>170</v>
      </c>
      <c r="CJ1062">
        <v>0</v>
      </c>
      <c r="CK1062">
        <v>0</v>
      </c>
      <c r="CL1062">
        <f>(0.5*fun[[#This Row],[WoodDeckSF]])+fun[[#This Row],[OpenPorchSF]]+(2*fun[[#This Row],[EnclosedPorch]])+(1.5*fun[[#This Row],[3SsnPorch]])+fun[[#This Row],[ScreenPorch]]</f>
        <v>340</v>
      </c>
      <c r="CM1062">
        <v>0</v>
      </c>
      <c r="CN1062" t="s">
        <v>109</v>
      </c>
      <c r="CO1062">
        <f>IF(fun[[#This Row],[PoolQC]]="Ex",5,IF(fun[[#This Row],[PoolQC]]="Gd",4,IF(fun[[#This Row],[PoolQC]]="TA",3,IF(fun[[#This Row],[PoolQC]]="Fa",2,IF(fun[[#This Row],[PoolQC]]="Po",1,0)))))</f>
        <v>0</v>
      </c>
      <c r="CP1062" t="s">
        <v>109</v>
      </c>
      <c r="CQ1062" t="s">
        <v>109</v>
      </c>
      <c r="CR1062">
        <v>0</v>
      </c>
      <c r="CS1062">
        <v>4</v>
      </c>
      <c r="CT1062">
        <v>2010</v>
      </c>
      <c r="CU1062" t="s">
        <v>136</v>
      </c>
      <c r="CV1062" t="s">
        <v>137</v>
      </c>
      <c r="CW1062">
        <f>COUNTIF(fun[[#This Row],[Id]:[SaleCondition]],0)</f>
        <v>18</v>
      </c>
      <c r="CX1062">
        <f>COUNTIF(fun[[#This Row],[Id]:[SaleCondition]],"NA")</f>
        <v>5</v>
      </c>
      <c r="CY1062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062">
        <f>fun[NUM_ExCond]+fun[NUM_BsmtCond]+fun[NUM_GarCond]</f>
        <v>9</v>
      </c>
      <c r="DA10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0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1062">
        <v>213500</v>
      </c>
    </row>
    <row r="1063" spans="1:107" x14ac:dyDescent="0.25">
      <c r="A1063">
        <v>1062</v>
      </c>
      <c r="B1063">
        <v>30</v>
      </c>
      <c r="C1063" t="s">
        <v>209</v>
      </c>
      <c r="D1063">
        <f>IF(fun[[#This Row],[MSZoning]]="RL",1,0)</f>
        <v>0</v>
      </c>
      <c r="E1063">
        <f>IF(fun[[#This Row],[rl]]="RM",1,0)</f>
        <v>0</v>
      </c>
      <c r="F1063">
        <f>IF(fun[[#This Row],[rm]]="RH",1,0)</f>
        <v>0</v>
      </c>
      <c r="G1063">
        <f>IF(fun[[#This Row],[rh]]="C (all)",1,0)</f>
        <v>0</v>
      </c>
      <c r="H1063">
        <v>120</v>
      </c>
      <c r="I1063">
        <f>IF(fun[[#This Row],[LotFrontage]]="NA",0,fun[[#This Row],[LotFrontage]])</f>
        <v>120</v>
      </c>
      <c r="J1063">
        <v>18000</v>
      </c>
      <c r="K1063" t="s">
        <v>200</v>
      </c>
      <c r="L1063" t="s">
        <v>109</v>
      </c>
      <c r="M1063" t="s">
        <v>110</v>
      </c>
      <c r="N1063" t="s">
        <v>221</v>
      </c>
      <c r="O1063" t="s">
        <v>112</v>
      </c>
      <c r="P1063" t="s">
        <v>113</v>
      </c>
      <c r="Q1063" t="s">
        <v>114</v>
      </c>
      <c r="R1063" t="s">
        <v>202</v>
      </c>
      <c r="S1063" t="s">
        <v>116</v>
      </c>
      <c r="T1063" t="s">
        <v>116</v>
      </c>
      <c r="U1063" t="s">
        <v>117</v>
      </c>
      <c r="V1063" t="s">
        <v>141</v>
      </c>
      <c r="W1063">
        <v>3</v>
      </c>
      <c r="X1063">
        <v>4</v>
      </c>
      <c r="Y1063">
        <v>1935</v>
      </c>
      <c r="Z1063">
        <v>1950</v>
      </c>
      <c r="AA1063" t="s">
        <v>119</v>
      </c>
      <c r="AB1063" t="s">
        <v>120</v>
      </c>
      <c r="AC1063" t="s">
        <v>142</v>
      </c>
      <c r="AD1063" t="s">
        <v>142</v>
      </c>
      <c r="AE1063" t="s">
        <v>143</v>
      </c>
      <c r="AF1063">
        <v>0</v>
      </c>
      <c r="AG1063" t="s">
        <v>173</v>
      </c>
      <c r="AH1063">
        <f>IF(fun[[#This Row],[ExterQual]]="Ex",5,IF(fun[[#This Row],[ExterQual]]="Gd",4,IF(fun[[#This Row],[ExterQual]]="TA",3,IF(fun[[#This Row],[ExterQual]]="Fa",2,1))))</f>
        <v>2</v>
      </c>
      <c r="AI1063" t="s">
        <v>124</v>
      </c>
      <c r="AJ1063">
        <f>IF(fun[[#This Row],[ExterCond]]="Ex",5,IF(fun[[#This Row],[ExterCond]]="Gd",4,IF(fun[[#This Row],[ExterCond]]="TA",3,IF(fun[[#This Row],[ExterCond]]="Fa",2,1))))</f>
        <v>3</v>
      </c>
      <c r="AK1063" t="s">
        <v>144</v>
      </c>
      <c r="AL1063" t="s">
        <v>124</v>
      </c>
      <c r="AM1063">
        <f>IF(fun[[#This Row],[BsmtQual]]="Ex",5,IF(fun[[#This Row],[BsmtQual]]="Gd",4,IF(fun[[#This Row],[BsmtQual]]="TA",3,IF(fun[[#This Row],[BsmtQual]]="Fa",2,IF(fun[[#This Row],[BsmtQual]]="Po",1,0)))))</f>
        <v>3</v>
      </c>
      <c r="AN1063" t="s">
        <v>124</v>
      </c>
      <c r="AO1063">
        <f>IF(fun[[#This Row],[BsmtCond]]="Ex",5,IF(fun[[#This Row],[BsmtCond]]="Gd",4,IF(fun[[#This Row],[BsmtCond]]="TA",3,IF(fun[[#This Row],[BsmtCond]]="Fa",2,IF(fun[[#This Row],[BsmtCond]]="Po",1,0)))))</f>
        <v>3</v>
      </c>
      <c r="AP1063" t="s">
        <v>126</v>
      </c>
      <c r="AQ1063">
        <f>IF(fun[[#This Row],[BsmtExposure]]="Gd",3,IF(fun[[#This Row],[BsmtExposure]]="Av",2,IF(fun[[#This Row],[BsmtExposure]]="Mn",1,0)))</f>
        <v>0</v>
      </c>
      <c r="AR1063" t="s">
        <v>128</v>
      </c>
      <c r="AS1063">
        <v>0</v>
      </c>
      <c r="AT1063" t="s">
        <v>128</v>
      </c>
      <c r="AU1063">
        <v>0</v>
      </c>
      <c r="AV1063">
        <v>894</v>
      </c>
      <c r="AW1063">
        <v>894</v>
      </c>
      <c r="AX1063" t="s">
        <v>129</v>
      </c>
      <c r="AY1063" t="s">
        <v>124</v>
      </c>
      <c r="AZ1063">
        <f>IF(fun[[#This Row],[HeatingQC]]="Ex",5,IF(fun[[#This Row],[HeatingQC]]="Gd",4,IF(fun[[#This Row],[HeatingQC]]="TA",3,IF(fun[[#This Row],[HeatingQC]]="Fa",2,IF(fun[[#This Row],[HeatingQC]]="Po",1,0)))))</f>
        <v>3</v>
      </c>
      <c r="BA1063" t="s">
        <v>131</v>
      </c>
      <c r="BB1063" t="s">
        <v>132</v>
      </c>
      <c r="BC1063">
        <v>894</v>
      </c>
      <c r="BD1063">
        <v>0</v>
      </c>
      <c r="BE1063">
        <v>0</v>
      </c>
      <c r="BF1063">
        <v>894</v>
      </c>
      <c r="BG1063">
        <f>LOG(fun[[#This Row],[GrLivArea]])</f>
        <v>2.9513375187959179</v>
      </c>
      <c r="BH1063">
        <v>0</v>
      </c>
      <c r="BI1063">
        <v>0</v>
      </c>
      <c r="BJ1063">
        <f>fun[[#This Row],[BsmtFullBath]]+(0.5*fun[[#This Row],[BsmtHalfBath]])</f>
        <v>0</v>
      </c>
      <c r="BK1063">
        <v>1</v>
      </c>
      <c r="BL1063">
        <v>0</v>
      </c>
      <c r="BM1063">
        <f>fun[[#This Row],[HalfBath]]+fun[[#This Row],[TOTBaseBath]]+fun[[#This Row],[FullBath]]</f>
        <v>1</v>
      </c>
      <c r="BN1063">
        <v>2</v>
      </c>
      <c r="BO1063">
        <v>1</v>
      </c>
      <c r="BP1063" t="s">
        <v>124</v>
      </c>
      <c r="BQ1063">
        <f>IF(fun[[#This Row],[KitchenQual]]="Ex",5,IF(fun[[#This Row],[KitchenQual]]="Gd",4,IF(fun[[#This Row],[KitchenQual]]="TA",3,IF(fun[[#This Row],[KitchenQual]]="Fa",2,0))))</f>
        <v>3</v>
      </c>
      <c r="BR1063">
        <v>6</v>
      </c>
      <c r="BS1063" t="s">
        <v>133</v>
      </c>
      <c r="BT1063">
        <v>0</v>
      </c>
      <c r="BU1063" t="s">
        <v>109</v>
      </c>
      <c r="BV1063">
        <f>IF(fun[[#This Row],[FireplaceQu]]="Ex",5,IF(fun[[#This Row],[FireplaceQu]]="Gd",4,IF(fun[[#This Row],[FireplaceQu]]="TA",3,IF(fun[[#This Row],[FireplaceQu]]="Fa",2,0))))</f>
        <v>0</v>
      </c>
      <c r="BW1063" t="s">
        <v>153</v>
      </c>
      <c r="BX1063">
        <v>1994</v>
      </c>
      <c r="BY1063" t="s">
        <v>135</v>
      </c>
      <c r="BZ1063">
        <v>3</v>
      </c>
      <c r="CA1063">
        <v>1248</v>
      </c>
      <c r="CB1063" t="s">
        <v>124</v>
      </c>
      <c r="CC1063">
        <f>IF(fun[[#This Row],[GarageQual]]="Ex",5,IF(fun[[#This Row],[GarageQual]]="Gd",4,IF(fun[[#This Row],[GarageQual]]="TA",3,IF(fun[[#This Row],[GarageQual]]="Fa",2,IF(fun[[#This Row],[GarageQual]]="Po",1,0)))))</f>
        <v>3</v>
      </c>
      <c r="CD1063" t="s">
        <v>124</v>
      </c>
      <c r="CE1063">
        <f>IF(fun[[#This Row],[GarageCond]]="Ex",5,IF(fun[[#This Row],[GarageCond]]="Gd",4,IF(fun[[#This Row],[GarageCond]]="TA",3,IF(fun[[#This Row],[GarageCond]]="Fa",2,IF(fun[[#This Row],[GarageCond]]="Po",1,0)))))</f>
        <v>3</v>
      </c>
      <c r="CF1063" t="s">
        <v>131</v>
      </c>
      <c r="CG1063">
        <v>0</v>
      </c>
      <c r="CH1063">
        <v>20</v>
      </c>
      <c r="CI1063">
        <v>0</v>
      </c>
      <c r="CJ1063">
        <v>0</v>
      </c>
      <c r="CK1063">
        <v>0</v>
      </c>
      <c r="CL1063">
        <f>(0.5*fun[[#This Row],[WoodDeckSF]])+fun[[#This Row],[OpenPorchSF]]+(2*fun[[#This Row],[EnclosedPorch]])+(1.5*fun[[#This Row],[3SsnPorch]])+fun[[#This Row],[ScreenPorch]]</f>
        <v>20</v>
      </c>
      <c r="CM1063">
        <v>0</v>
      </c>
      <c r="CN1063" t="s">
        <v>109</v>
      </c>
      <c r="CO1063">
        <f>IF(fun[[#This Row],[PoolQC]]="Ex",5,IF(fun[[#This Row],[PoolQC]]="Gd",4,IF(fun[[#This Row],[PoolQC]]="TA",3,IF(fun[[#This Row],[PoolQC]]="Fa",2,IF(fun[[#This Row],[PoolQC]]="Po",1,0)))))</f>
        <v>0</v>
      </c>
      <c r="CP1063" t="s">
        <v>109</v>
      </c>
      <c r="CQ1063" t="s">
        <v>161</v>
      </c>
      <c r="CR1063">
        <v>560</v>
      </c>
      <c r="CS1063">
        <v>8</v>
      </c>
      <c r="CT1063">
        <v>2008</v>
      </c>
      <c r="CU1063" t="s">
        <v>234</v>
      </c>
      <c r="CV1063" t="s">
        <v>137</v>
      </c>
      <c r="CW1063">
        <f>COUNTIF(fun[[#This Row],[Id]:[SaleCondition]],0)</f>
        <v>22</v>
      </c>
      <c r="CX1063">
        <f>COUNTIF(fun[[#This Row],[Id]:[SaleCondition]],"NA")</f>
        <v>4</v>
      </c>
      <c r="CY1063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1063">
        <f>fun[NUM_ExCond]+fun[NUM_BsmtCond]+fun[NUM_GarCond]</f>
        <v>9</v>
      </c>
      <c r="DA10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10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36.75</v>
      </c>
      <c r="DC1063">
        <v>81000</v>
      </c>
    </row>
    <row r="1064" spans="1:107" x14ac:dyDescent="0.25">
      <c r="A1064">
        <v>1063</v>
      </c>
      <c r="B1064">
        <v>190</v>
      </c>
      <c r="C1064" t="s">
        <v>168</v>
      </c>
      <c r="D1064">
        <f>IF(fun[[#This Row],[MSZoning]]="RL",1,0)</f>
        <v>0</v>
      </c>
      <c r="E1064">
        <f>IF(fun[[#This Row],[rl]]="RM",1,0)</f>
        <v>0</v>
      </c>
      <c r="F1064">
        <f>IF(fun[[#This Row],[rm]]="RH",1,0)</f>
        <v>0</v>
      </c>
      <c r="G1064">
        <f>IF(fun[[#This Row],[rh]]="C (all)",1,0)</f>
        <v>0</v>
      </c>
      <c r="H1064">
        <v>85</v>
      </c>
      <c r="I1064">
        <f>IF(fun[[#This Row],[LotFrontage]]="NA",0,fun[[#This Row],[LotFrontage]])</f>
        <v>85</v>
      </c>
      <c r="J1064">
        <v>13600</v>
      </c>
      <c r="K1064" t="s">
        <v>108</v>
      </c>
      <c r="L1064" t="s">
        <v>200</v>
      </c>
      <c r="M1064" t="s">
        <v>110</v>
      </c>
      <c r="N1064" t="s">
        <v>111</v>
      </c>
      <c r="O1064" t="s">
        <v>112</v>
      </c>
      <c r="P1064" t="s">
        <v>113</v>
      </c>
      <c r="Q1064" t="s">
        <v>114</v>
      </c>
      <c r="R1064" t="s">
        <v>169</v>
      </c>
      <c r="S1064" t="s">
        <v>116</v>
      </c>
      <c r="T1064" t="s">
        <v>116</v>
      </c>
      <c r="U1064" t="s">
        <v>175</v>
      </c>
      <c r="V1064" t="s">
        <v>118</v>
      </c>
      <c r="W1064">
        <v>5</v>
      </c>
      <c r="X1064">
        <v>5</v>
      </c>
      <c r="Y1064">
        <v>1900</v>
      </c>
      <c r="Z1064">
        <v>1950</v>
      </c>
      <c r="AA1064" t="s">
        <v>119</v>
      </c>
      <c r="AB1064" t="s">
        <v>120</v>
      </c>
      <c r="AC1064" t="s">
        <v>150</v>
      </c>
      <c r="AD1064" t="s">
        <v>150</v>
      </c>
      <c r="AE1064" t="s">
        <v>143</v>
      </c>
      <c r="AF1064">
        <v>0</v>
      </c>
      <c r="AG1064" t="s">
        <v>124</v>
      </c>
      <c r="AH1064">
        <f>IF(fun[[#This Row],[ExterQual]]="Ex",5,IF(fun[[#This Row],[ExterQual]]="Gd",4,IF(fun[[#This Row],[ExterQual]]="TA",3,IF(fun[[#This Row],[ExterQual]]="Fa",2,1))))</f>
        <v>3</v>
      </c>
      <c r="AI1064" t="s">
        <v>124</v>
      </c>
      <c r="AJ1064">
        <f>IF(fun[[#This Row],[ExterCond]]="Ex",5,IF(fun[[#This Row],[ExterCond]]="Gd",4,IF(fun[[#This Row],[ExterCond]]="TA",3,IF(fun[[#This Row],[ExterCond]]="Fa",2,1))))</f>
        <v>3</v>
      </c>
      <c r="AK1064" t="s">
        <v>152</v>
      </c>
      <c r="AL1064" t="s">
        <v>124</v>
      </c>
      <c r="AM1064">
        <f>IF(fun[[#This Row],[BsmtQual]]="Ex",5,IF(fun[[#This Row],[BsmtQual]]="Gd",4,IF(fun[[#This Row],[BsmtQual]]="TA",3,IF(fun[[#This Row],[BsmtQual]]="Fa",2,IF(fun[[#This Row],[BsmtQual]]="Po",1,0)))))</f>
        <v>3</v>
      </c>
      <c r="AN1064" t="s">
        <v>124</v>
      </c>
      <c r="AO1064">
        <f>IF(fun[[#This Row],[BsmtCond]]="Ex",5,IF(fun[[#This Row],[BsmtCond]]="Gd",4,IF(fun[[#This Row],[BsmtCond]]="TA",3,IF(fun[[#This Row],[BsmtCond]]="Fa",2,IF(fun[[#This Row],[BsmtCond]]="Po",1,0)))))</f>
        <v>3</v>
      </c>
      <c r="AP1064" t="s">
        <v>126</v>
      </c>
      <c r="AQ1064">
        <f>IF(fun[[#This Row],[BsmtExposure]]="Gd",3,IF(fun[[#This Row],[BsmtExposure]]="Av",2,IF(fun[[#This Row],[BsmtExposure]]="Mn",1,0)))</f>
        <v>0</v>
      </c>
      <c r="AR1064" t="s">
        <v>128</v>
      </c>
      <c r="AS1064">
        <v>0</v>
      </c>
      <c r="AT1064" t="s">
        <v>128</v>
      </c>
      <c r="AU1064">
        <v>0</v>
      </c>
      <c r="AV1064">
        <v>662</v>
      </c>
      <c r="AW1064">
        <v>662</v>
      </c>
      <c r="AX1064" t="s">
        <v>129</v>
      </c>
      <c r="AY1064" t="s">
        <v>124</v>
      </c>
      <c r="AZ1064">
        <f>IF(fun[[#This Row],[HeatingQC]]="Ex",5,IF(fun[[#This Row],[HeatingQC]]="Gd",4,IF(fun[[#This Row],[HeatingQC]]="TA",3,IF(fun[[#This Row],[HeatingQC]]="Fa",2,IF(fun[[#This Row],[HeatingQC]]="Po",1,0)))))</f>
        <v>3</v>
      </c>
      <c r="BA1064" t="s">
        <v>203</v>
      </c>
      <c r="BB1064" t="s">
        <v>132</v>
      </c>
      <c r="BC1064">
        <v>1422</v>
      </c>
      <c r="BD1064">
        <v>915</v>
      </c>
      <c r="BE1064">
        <v>0</v>
      </c>
      <c r="BF1064">
        <v>2337</v>
      </c>
      <c r="BG1064">
        <f>LOG(fun[[#This Row],[GrLivArea]])</f>
        <v>3.3686587123922269</v>
      </c>
      <c r="BH1064">
        <v>0</v>
      </c>
      <c r="BI1064">
        <v>0</v>
      </c>
      <c r="BJ1064">
        <f>fun[[#This Row],[BsmtFullBath]]+(0.5*fun[[#This Row],[BsmtHalfBath]])</f>
        <v>0</v>
      </c>
      <c r="BK1064">
        <v>2</v>
      </c>
      <c r="BL1064">
        <v>0</v>
      </c>
      <c r="BM1064">
        <f>fun[[#This Row],[HalfBath]]+fun[[#This Row],[TOTBaseBath]]+fun[[#This Row],[FullBath]]</f>
        <v>2</v>
      </c>
      <c r="BN1064">
        <v>5</v>
      </c>
      <c r="BO1064">
        <v>2</v>
      </c>
      <c r="BP1064" t="s">
        <v>124</v>
      </c>
      <c r="BQ1064">
        <f>IF(fun[[#This Row],[KitchenQual]]="Ex",5,IF(fun[[#This Row],[KitchenQual]]="Gd",4,IF(fun[[#This Row],[KitchenQual]]="TA",3,IF(fun[[#This Row],[KitchenQual]]="Fa",2,0))))</f>
        <v>3</v>
      </c>
      <c r="BR1064">
        <v>10</v>
      </c>
      <c r="BS1064" t="s">
        <v>250</v>
      </c>
      <c r="BT1064">
        <v>0</v>
      </c>
      <c r="BU1064" t="s">
        <v>109</v>
      </c>
      <c r="BV1064">
        <f>IF(fun[[#This Row],[FireplaceQu]]="Ex",5,IF(fun[[#This Row],[FireplaceQu]]="Gd",4,IF(fun[[#This Row],[FireplaceQu]]="TA",3,IF(fun[[#This Row],[FireplaceQu]]="Fa",2,0))))</f>
        <v>0</v>
      </c>
      <c r="BW1064" t="s">
        <v>153</v>
      </c>
      <c r="BX1064">
        <v>1945</v>
      </c>
      <c r="BY1064" t="s">
        <v>128</v>
      </c>
      <c r="BZ1064">
        <v>2</v>
      </c>
      <c r="CA1064">
        <v>560</v>
      </c>
      <c r="CB1064" t="s">
        <v>124</v>
      </c>
      <c r="CC1064">
        <f>IF(fun[[#This Row],[GarageQual]]="Ex",5,IF(fun[[#This Row],[GarageQual]]="Gd",4,IF(fun[[#This Row],[GarageQual]]="TA",3,IF(fun[[#This Row],[GarageQual]]="Fa",2,IF(fun[[#This Row],[GarageQual]]="Po",1,0)))))</f>
        <v>3</v>
      </c>
      <c r="CD1064" t="s">
        <v>124</v>
      </c>
      <c r="CE1064">
        <f>IF(fun[[#This Row],[GarageCond]]="Ex",5,IF(fun[[#This Row],[GarageCond]]="Gd",4,IF(fun[[#This Row],[GarageCond]]="TA",3,IF(fun[[#This Row],[GarageCond]]="Fa",2,IF(fun[[#This Row],[GarageCond]]="Po",1,0)))))</f>
        <v>3</v>
      </c>
      <c r="CF1064" t="s">
        <v>131</v>
      </c>
      <c r="CG1064">
        <v>0</v>
      </c>
      <c r="CH1064">
        <v>57</v>
      </c>
      <c r="CI1064">
        <v>0</v>
      </c>
      <c r="CJ1064">
        <v>0</v>
      </c>
      <c r="CK1064">
        <v>0</v>
      </c>
      <c r="CL1064">
        <f>(0.5*fun[[#This Row],[WoodDeckSF]])+fun[[#This Row],[OpenPorchSF]]+(2*fun[[#This Row],[EnclosedPorch]])+(1.5*fun[[#This Row],[3SsnPorch]])+fun[[#This Row],[ScreenPorch]]</f>
        <v>57</v>
      </c>
      <c r="CM1064">
        <v>0</v>
      </c>
      <c r="CN1064" t="s">
        <v>109</v>
      </c>
      <c r="CO1064">
        <f>IF(fun[[#This Row],[PoolQC]]="Ex",5,IF(fun[[#This Row],[PoolQC]]="Gd",4,IF(fun[[#This Row],[PoolQC]]="TA",3,IF(fun[[#This Row],[PoolQC]]="Fa",2,IF(fun[[#This Row],[PoolQC]]="Po",1,0)))))</f>
        <v>0</v>
      </c>
      <c r="CP1064" t="s">
        <v>109</v>
      </c>
      <c r="CQ1064" t="s">
        <v>109</v>
      </c>
      <c r="CR1064">
        <v>0</v>
      </c>
      <c r="CS1064">
        <v>9</v>
      </c>
      <c r="CT1064">
        <v>2007</v>
      </c>
      <c r="CU1064" t="s">
        <v>136</v>
      </c>
      <c r="CV1064" t="s">
        <v>137</v>
      </c>
      <c r="CW1064">
        <f>COUNTIF(fun[[#This Row],[Id]:[SaleCondition]],0)</f>
        <v>22</v>
      </c>
      <c r="CX1064">
        <f>COUNTIF(fun[[#This Row],[Id]:[SaleCondition]],"NA")</f>
        <v>4</v>
      </c>
      <c r="CY106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064">
        <f>fun[NUM_ExCond]+fun[NUM_BsmtCond]+fun[NUM_GarCond]</f>
        <v>9</v>
      </c>
      <c r="DA10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10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1064">
        <v>90000</v>
      </c>
    </row>
    <row r="1065" spans="1:107" x14ac:dyDescent="0.25">
      <c r="A1065">
        <v>1064</v>
      </c>
      <c r="B1065">
        <v>30</v>
      </c>
      <c r="C1065" t="s">
        <v>168</v>
      </c>
      <c r="D1065">
        <f>IF(fun[[#This Row],[MSZoning]]="RL",1,0)</f>
        <v>0</v>
      </c>
      <c r="E1065">
        <f>IF(fun[[#This Row],[rl]]="RM",1,0)</f>
        <v>0</v>
      </c>
      <c r="F1065">
        <f>IF(fun[[#This Row],[rm]]="RH",1,0)</f>
        <v>0</v>
      </c>
      <c r="G1065">
        <f>IF(fun[[#This Row],[rh]]="C (all)",1,0)</f>
        <v>0</v>
      </c>
      <c r="H1065">
        <v>50</v>
      </c>
      <c r="I1065">
        <f>IF(fun[[#This Row],[LotFrontage]]="NA",0,fun[[#This Row],[LotFrontage]])</f>
        <v>50</v>
      </c>
      <c r="J1065">
        <v>6000</v>
      </c>
      <c r="K1065" t="s">
        <v>108</v>
      </c>
      <c r="L1065" t="s">
        <v>109</v>
      </c>
      <c r="M1065" t="s">
        <v>110</v>
      </c>
      <c r="N1065" t="s">
        <v>111</v>
      </c>
      <c r="O1065" t="s">
        <v>112</v>
      </c>
      <c r="P1065" t="s">
        <v>113</v>
      </c>
      <c r="Q1065" t="s">
        <v>114</v>
      </c>
      <c r="R1065" t="s">
        <v>169</v>
      </c>
      <c r="S1065" t="s">
        <v>170</v>
      </c>
      <c r="T1065" t="s">
        <v>116</v>
      </c>
      <c r="U1065" t="s">
        <v>117</v>
      </c>
      <c r="V1065" t="s">
        <v>141</v>
      </c>
      <c r="W1065">
        <v>6</v>
      </c>
      <c r="X1065">
        <v>6</v>
      </c>
      <c r="Y1065">
        <v>1925</v>
      </c>
      <c r="Z1065">
        <v>1980</v>
      </c>
      <c r="AA1065" t="s">
        <v>119</v>
      </c>
      <c r="AB1065" t="s">
        <v>120</v>
      </c>
      <c r="AC1065" t="s">
        <v>142</v>
      </c>
      <c r="AD1065" t="s">
        <v>142</v>
      </c>
      <c r="AE1065" t="s">
        <v>143</v>
      </c>
      <c r="AF1065">
        <v>0</v>
      </c>
      <c r="AG1065" t="s">
        <v>124</v>
      </c>
      <c r="AH1065">
        <f>IF(fun[[#This Row],[ExterQual]]="Ex",5,IF(fun[[#This Row],[ExterQual]]="Gd",4,IF(fun[[#This Row],[ExterQual]]="TA",3,IF(fun[[#This Row],[ExterQual]]="Fa",2,1))))</f>
        <v>3</v>
      </c>
      <c r="AI1065" t="s">
        <v>123</v>
      </c>
      <c r="AJ1065">
        <f>IF(fun[[#This Row],[ExterCond]]="Ex",5,IF(fun[[#This Row],[ExterCond]]="Gd",4,IF(fun[[#This Row],[ExterCond]]="TA",3,IF(fun[[#This Row],[ExterCond]]="Fa",2,1))))</f>
        <v>4</v>
      </c>
      <c r="AK1065" t="s">
        <v>152</v>
      </c>
      <c r="AL1065" t="s">
        <v>124</v>
      </c>
      <c r="AM1065">
        <f>IF(fun[[#This Row],[BsmtQual]]="Ex",5,IF(fun[[#This Row],[BsmtQual]]="Gd",4,IF(fun[[#This Row],[BsmtQual]]="TA",3,IF(fun[[#This Row],[BsmtQual]]="Fa",2,IF(fun[[#This Row],[BsmtQual]]="Po",1,0)))))</f>
        <v>3</v>
      </c>
      <c r="AN1065" t="s">
        <v>124</v>
      </c>
      <c r="AO1065">
        <f>IF(fun[[#This Row],[BsmtCond]]="Ex",5,IF(fun[[#This Row],[BsmtCond]]="Gd",4,IF(fun[[#This Row],[BsmtCond]]="TA",3,IF(fun[[#This Row],[BsmtCond]]="Fa",2,IF(fun[[#This Row],[BsmtCond]]="Po",1,0)))))</f>
        <v>3</v>
      </c>
      <c r="AP1065" t="s">
        <v>126</v>
      </c>
      <c r="AQ1065">
        <f>IF(fun[[#This Row],[BsmtExposure]]="Gd",3,IF(fun[[#This Row],[BsmtExposure]]="Av",2,IF(fun[[#This Row],[BsmtExposure]]="Mn",1,0)))</f>
        <v>0</v>
      </c>
      <c r="AR1065" t="s">
        <v>167</v>
      </c>
      <c r="AS1065">
        <v>397</v>
      </c>
      <c r="AT1065" t="s">
        <v>128</v>
      </c>
      <c r="AU1065">
        <v>0</v>
      </c>
      <c r="AV1065">
        <v>706</v>
      </c>
      <c r="AW1065">
        <v>1103</v>
      </c>
      <c r="AX1065" t="s">
        <v>129</v>
      </c>
      <c r="AY1065" t="s">
        <v>123</v>
      </c>
      <c r="AZ1065">
        <f>IF(fun[[#This Row],[HeatingQC]]="Ex",5,IF(fun[[#This Row],[HeatingQC]]="Gd",4,IF(fun[[#This Row],[HeatingQC]]="TA",3,IF(fun[[#This Row],[HeatingQC]]="Fa",2,IF(fun[[#This Row],[HeatingQC]]="Po",1,0)))))</f>
        <v>4</v>
      </c>
      <c r="BA1065" t="s">
        <v>131</v>
      </c>
      <c r="BB1065" t="s">
        <v>132</v>
      </c>
      <c r="BC1065">
        <v>1103</v>
      </c>
      <c r="BD1065">
        <v>0</v>
      </c>
      <c r="BE1065">
        <v>0</v>
      </c>
      <c r="BF1065">
        <v>1103</v>
      </c>
      <c r="BG1065">
        <f>LOG(fun[[#This Row],[GrLivArea]])</f>
        <v>3.0425755124401905</v>
      </c>
      <c r="BH1065">
        <v>0</v>
      </c>
      <c r="BI1065">
        <v>0</v>
      </c>
      <c r="BJ1065">
        <f>fun[[#This Row],[BsmtFullBath]]+(0.5*fun[[#This Row],[BsmtHalfBath]])</f>
        <v>0</v>
      </c>
      <c r="BK1065">
        <v>1</v>
      </c>
      <c r="BL1065">
        <v>0</v>
      </c>
      <c r="BM1065">
        <f>fun[[#This Row],[HalfBath]]+fun[[#This Row],[TOTBaseBath]]+fun[[#This Row],[FullBath]]</f>
        <v>1</v>
      </c>
      <c r="BN1065">
        <v>2</v>
      </c>
      <c r="BO1065">
        <v>1</v>
      </c>
      <c r="BP1065" t="s">
        <v>123</v>
      </c>
      <c r="BQ1065">
        <f>IF(fun[[#This Row],[KitchenQual]]="Ex",5,IF(fun[[#This Row],[KitchenQual]]="Gd",4,IF(fun[[#This Row],[KitchenQual]]="TA",3,IF(fun[[#This Row],[KitchenQual]]="Fa",2,0))))</f>
        <v>4</v>
      </c>
      <c r="BR1065">
        <v>5</v>
      </c>
      <c r="BS1065" t="s">
        <v>133</v>
      </c>
      <c r="BT1065">
        <v>1</v>
      </c>
      <c r="BU1065" t="s">
        <v>123</v>
      </c>
      <c r="BV1065">
        <f>IF(fun[[#This Row],[FireplaceQu]]="Ex",5,IF(fun[[#This Row],[FireplaceQu]]="Gd",4,IF(fun[[#This Row],[FireplaceQu]]="TA",3,IF(fun[[#This Row],[FireplaceQu]]="Fa",2,0))))</f>
        <v>4</v>
      </c>
      <c r="BW1065" t="s">
        <v>153</v>
      </c>
      <c r="BX1065">
        <v>1976</v>
      </c>
      <c r="BY1065" t="s">
        <v>128</v>
      </c>
      <c r="BZ1065">
        <v>2</v>
      </c>
      <c r="CA1065">
        <v>440</v>
      </c>
      <c r="CB1065" t="s">
        <v>124</v>
      </c>
      <c r="CC1065">
        <f>IF(fun[[#This Row],[GarageQual]]="Ex",5,IF(fun[[#This Row],[GarageQual]]="Gd",4,IF(fun[[#This Row],[GarageQual]]="TA",3,IF(fun[[#This Row],[GarageQual]]="Fa",2,IF(fun[[#This Row],[GarageQual]]="Po",1,0)))))</f>
        <v>3</v>
      </c>
      <c r="CD1065" t="s">
        <v>124</v>
      </c>
      <c r="CE1065">
        <f>IF(fun[[#This Row],[GarageCond]]="Ex",5,IF(fun[[#This Row],[GarageCond]]="Gd",4,IF(fun[[#This Row],[GarageCond]]="TA",3,IF(fun[[#This Row],[GarageCond]]="Fa",2,IF(fun[[#This Row],[GarageCond]]="Po",1,0)))))</f>
        <v>3</v>
      </c>
      <c r="CF1065" t="s">
        <v>131</v>
      </c>
      <c r="CG1065">
        <v>166</v>
      </c>
      <c r="CH1065">
        <v>120</v>
      </c>
      <c r="CI1065">
        <v>0</v>
      </c>
      <c r="CJ1065">
        <v>0</v>
      </c>
      <c r="CK1065">
        <v>0</v>
      </c>
      <c r="CL1065">
        <f>(0.5*fun[[#This Row],[WoodDeckSF]])+fun[[#This Row],[OpenPorchSF]]+(2*fun[[#This Row],[EnclosedPorch]])+(1.5*fun[[#This Row],[3SsnPorch]])+fun[[#This Row],[ScreenPorch]]</f>
        <v>203</v>
      </c>
      <c r="CM1065">
        <v>0</v>
      </c>
      <c r="CN1065" t="s">
        <v>109</v>
      </c>
      <c r="CO1065">
        <f>IF(fun[[#This Row],[PoolQC]]="Ex",5,IF(fun[[#This Row],[PoolQC]]="Gd",4,IF(fun[[#This Row],[PoolQC]]="TA",3,IF(fun[[#This Row],[PoolQC]]="Fa",2,IF(fun[[#This Row],[PoolQC]]="Po",1,0)))))</f>
        <v>0</v>
      </c>
      <c r="CP1065" t="s">
        <v>160</v>
      </c>
      <c r="CQ1065" t="s">
        <v>109</v>
      </c>
      <c r="CR1065">
        <v>0</v>
      </c>
      <c r="CS1065">
        <v>7</v>
      </c>
      <c r="CT1065">
        <v>2006</v>
      </c>
      <c r="CU1065" t="s">
        <v>136</v>
      </c>
      <c r="CV1065" t="s">
        <v>137</v>
      </c>
      <c r="CW1065">
        <f>COUNTIF(fun[[#This Row],[Id]:[SaleCondition]],0)</f>
        <v>19</v>
      </c>
      <c r="CX1065">
        <f>COUNTIF(fun[[#This Row],[Id]:[SaleCondition]],"NA")</f>
        <v>3</v>
      </c>
      <c r="CY106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65">
        <f>fun[NUM_ExCond]+fun[NUM_BsmtCond]+fun[NUM_GarCond]</f>
        <v>10</v>
      </c>
      <c r="DA10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0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1065">
        <v>110500</v>
      </c>
    </row>
    <row r="1066" spans="1:107" x14ac:dyDescent="0.25">
      <c r="A1066">
        <v>1065</v>
      </c>
      <c r="B1066">
        <v>20</v>
      </c>
      <c r="C1066" t="s">
        <v>107</v>
      </c>
      <c r="D1066">
        <f>IF(fun[[#This Row],[MSZoning]]="RL",1,0)</f>
        <v>1</v>
      </c>
      <c r="E1066">
        <f>IF(fun[[#This Row],[rl]]="RM",1,0)</f>
        <v>0</v>
      </c>
      <c r="F1066">
        <f>IF(fun[[#This Row],[rm]]="RH",1,0)</f>
        <v>0</v>
      </c>
      <c r="G1066">
        <f>IF(fun[[#This Row],[rh]]="C (all)",1,0)</f>
        <v>0</v>
      </c>
      <c r="H1066" t="s">
        <v>109</v>
      </c>
      <c r="I1066">
        <f>IF(fun[[#This Row],[LotFrontage]]="NA",0,fun[[#This Row],[LotFrontage]])</f>
        <v>0</v>
      </c>
      <c r="J1066">
        <v>11000</v>
      </c>
      <c r="K1066" t="s">
        <v>108</v>
      </c>
      <c r="L1066" t="s">
        <v>109</v>
      </c>
      <c r="M1066" t="s">
        <v>146</v>
      </c>
      <c r="N1066" t="s">
        <v>111</v>
      </c>
      <c r="O1066" t="s">
        <v>112</v>
      </c>
      <c r="P1066" t="s">
        <v>192</v>
      </c>
      <c r="Q1066" t="s">
        <v>114</v>
      </c>
      <c r="R1066" t="s">
        <v>188</v>
      </c>
      <c r="S1066" t="s">
        <v>116</v>
      </c>
      <c r="T1066" t="s">
        <v>116</v>
      </c>
      <c r="U1066" t="s">
        <v>117</v>
      </c>
      <c r="V1066" t="s">
        <v>141</v>
      </c>
      <c r="W1066">
        <v>5</v>
      </c>
      <c r="X1066">
        <v>6</v>
      </c>
      <c r="Y1066">
        <v>1966</v>
      </c>
      <c r="Z1066">
        <v>1966</v>
      </c>
      <c r="AA1066" t="s">
        <v>119</v>
      </c>
      <c r="AB1066" t="s">
        <v>120</v>
      </c>
      <c r="AC1066" t="s">
        <v>187</v>
      </c>
      <c r="AD1066" t="s">
        <v>187</v>
      </c>
      <c r="AE1066" t="s">
        <v>122</v>
      </c>
      <c r="AF1066">
        <v>200</v>
      </c>
      <c r="AG1066" t="s">
        <v>124</v>
      </c>
      <c r="AH1066">
        <f>IF(fun[[#This Row],[ExterQual]]="Ex",5,IF(fun[[#This Row],[ExterQual]]="Gd",4,IF(fun[[#This Row],[ExterQual]]="TA",3,IF(fun[[#This Row],[ExterQual]]="Fa",2,1))))</f>
        <v>3</v>
      </c>
      <c r="AI1066" t="s">
        <v>124</v>
      </c>
      <c r="AJ1066">
        <f>IF(fun[[#This Row],[ExterCond]]="Ex",5,IF(fun[[#This Row],[ExterCond]]="Gd",4,IF(fun[[#This Row],[ExterCond]]="TA",3,IF(fun[[#This Row],[ExterCond]]="Fa",2,1))))</f>
        <v>3</v>
      </c>
      <c r="AK1066" t="s">
        <v>144</v>
      </c>
      <c r="AL1066" t="s">
        <v>124</v>
      </c>
      <c r="AM1066">
        <f>IF(fun[[#This Row],[BsmtQual]]="Ex",5,IF(fun[[#This Row],[BsmtQual]]="Gd",4,IF(fun[[#This Row],[BsmtQual]]="TA",3,IF(fun[[#This Row],[BsmtQual]]="Fa",2,IF(fun[[#This Row],[BsmtQual]]="Po",1,0)))))</f>
        <v>3</v>
      </c>
      <c r="AN1066" t="s">
        <v>124</v>
      </c>
      <c r="AO1066">
        <f>IF(fun[[#This Row],[BsmtCond]]="Ex",5,IF(fun[[#This Row],[BsmtCond]]="Gd",4,IF(fun[[#This Row],[BsmtCond]]="TA",3,IF(fun[[#This Row],[BsmtCond]]="Fa",2,IF(fun[[#This Row],[BsmtCond]]="Po",1,0)))))</f>
        <v>3</v>
      </c>
      <c r="AP1066" t="s">
        <v>147</v>
      </c>
      <c r="AQ1066">
        <f>IF(fun[[#This Row],[BsmtExposure]]="Gd",3,IF(fun[[#This Row],[BsmtExposure]]="Av",2,IF(fun[[#This Row],[BsmtExposure]]="Mn",1,0)))</f>
        <v>1</v>
      </c>
      <c r="AR1066" t="s">
        <v>167</v>
      </c>
      <c r="AS1066">
        <v>740</v>
      </c>
      <c r="AT1066" t="s">
        <v>179</v>
      </c>
      <c r="AU1066">
        <v>230</v>
      </c>
      <c r="AV1066">
        <v>184</v>
      </c>
      <c r="AW1066">
        <v>1154</v>
      </c>
      <c r="AX1066" t="s">
        <v>129</v>
      </c>
      <c r="AY1066" t="s">
        <v>130</v>
      </c>
      <c r="AZ1066">
        <f>IF(fun[[#This Row],[HeatingQC]]="Ex",5,IF(fun[[#This Row],[HeatingQC]]="Gd",4,IF(fun[[#This Row],[HeatingQC]]="TA",3,IF(fun[[#This Row],[HeatingQC]]="Fa",2,IF(fun[[#This Row],[HeatingQC]]="Po",1,0)))))</f>
        <v>5</v>
      </c>
      <c r="BA1066" t="s">
        <v>131</v>
      </c>
      <c r="BB1066" t="s">
        <v>132</v>
      </c>
      <c r="BC1066">
        <v>1154</v>
      </c>
      <c r="BD1066">
        <v>0</v>
      </c>
      <c r="BE1066">
        <v>0</v>
      </c>
      <c r="BF1066">
        <v>1154</v>
      </c>
      <c r="BG1066">
        <f>LOG(fun[[#This Row],[GrLivArea]])</f>
        <v>3.0622058088197126</v>
      </c>
      <c r="BH1066">
        <v>0</v>
      </c>
      <c r="BI1066">
        <v>0</v>
      </c>
      <c r="BJ1066">
        <f>fun[[#This Row],[BsmtFullBath]]+(0.5*fun[[#This Row],[BsmtHalfBath]])</f>
        <v>0</v>
      </c>
      <c r="BK1066">
        <v>1</v>
      </c>
      <c r="BL1066">
        <v>1</v>
      </c>
      <c r="BM1066">
        <f>fun[[#This Row],[HalfBath]]+fun[[#This Row],[TOTBaseBath]]+fun[[#This Row],[FullBath]]</f>
        <v>2</v>
      </c>
      <c r="BN1066">
        <v>3</v>
      </c>
      <c r="BO1066">
        <v>1</v>
      </c>
      <c r="BP1066" t="s">
        <v>124</v>
      </c>
      <c r="BQ1066">
        <f>IF(fun[[#This Row],[KitchenQual]]="Ex",5,IF(fun[[#This Row],[KitchenQual]]="Gd",4,IF(fun[[#This Row],[KitchenQual]]="TA",3,IF(fun[[#This Row],[KitchenQual]]="Fa",2,0))))</f>
        <v>3</v>
      </c>
      <c r="BR1066">
        <v>6</v>
      </c>
      <c r="BS1066" t="s">
        <v>133</v>
      </c>
      <c r="BT1066">
        <v>1</v>
      </c>
      <c r="BU1066" t="s">
        <v>238</v>
      </c>
      <c r="BV1066">
        <f>IF(fun[[#This Row],[FireplaceQu]]="Ex",5,IF(fun[[#This Row],[FireplaceQu]]="Gd",4,IF(fun[[#This Row],[FireplaceQu]]="TA",3,IF(fun[[#This Row],[FireplaceQu]]="Fa",2,0))))</f>
        <v>0</v>
      </c>
      <c r="BW1066" t="s">
        <v>134</v>
      </c>
      <c r="BX1066">
        <v>1966</v>
      </c>
      <c r="BY1066" t="s">
        <v>135</v>
      </c>
      <c r="BZ1066">
        <v>2</v>
      </c>
      <c r="CA1066">
        <v>480</v>
      </c>
      <c r="CB1066" t="s">
        <v>124</v>
      </c>
      <c r="CC1066">
        <f>IF(fun[[#This Row],[GarageQual]]="Ex",5,IF(fun[[#This Row],[GarageQual]]="Gd",4,IF(fun[[#This Row],[GarageQual]]="TA",3,IF(fun[[#This Row],[GarageQual]]="Fa",2,IF(fun[[#This Row],[GarageQual]]="Po",1,0)))))</f>
        <v>3</v>
      </c>
      <c r="CD1066" t="s">
        <v>124</v>
      </c>
      <c r="CE1066">
        <f>IF(fun[[#This Row],[GarageCond]]="Ex",5,IF(fun[[#This Row],[GarageCond]]="Gd",4,IF(fun[[#This Row],[GarageCond]]="TA",3,IF(fun[[#This Row],[GarageCond]]="Fa",2,IF(fun[[#This Row],[GarageCond]]="Po",1,0)))))</f>
        <v>3</v>
      </c>
      <c r="CF1066" t="s">
        <v>131</v>
      </c>
      <c r="CG1066">
        <v>0</v>
      </c>
      <c r="CH1066">
        <v>58</v>
      </c>
      <c r="CI1066">
        <v>0</v>
      </c>
      <c r="CJ1066">
        <v>0</v>
      </c>
      <c r="CK1066">
        <v>0</v>
      </c>
      <c r="CL1066">
        <f>(0.5*fun[[#This Row],[WoodDeckSF]])+fun[[#This Row],[OpenPorchSF]]+(2*fun[[#This Row],[EnclosedPorch]])+(1.5*fun[[#This Row],[3SsnPorch]])+fun[[#This Row],[ScreenPorch]]</f>
        <v>58</v>
      </c>
      <c r="CM1066">
        <v>0</v>
      </c>
      <c r="CN1066" t="s">
        <v>109</v>
      </c>
      <c r="CO1066">
        <f>IF(fun[[#This Row],[PoolQC]]="Ex",5,IF(fun[[#This Row],[PoolQC]]="Gd",4,IF(fun[[#This Row],[PoolQC]]="TA",3,IF(fun[[#This Row],[PoolQC]]="Fa",2,IF(fun[[#This Row],[PoolQC]]="Po",1,0)))))</f>
        <v>0</v>
      </c>
      <c r="CP1066" t="s">
        <v>160</v>
      </c>
      <c r="CQ1066" t="s">
        <v>109</v>
      </c>
      <c r="CR1066">
        <v>0</v>
      </c>
      <c r="CS1066">
        <v>11</v>
      </c>
      <c r="CT1066">
        <v>2009</v>
      </c>
      <c r="CU1066" t="s">
        <v>136</v>
      </c>
      <c r="CV1066" t="s">
        <v>137</v>
      </c>
      <c r="CW1066">
        <f>COUNTIF(fun[[#This Row],[Id]:[SaleCondition]],0)</f>
        <v>17</v>
      </c>
      <c r="CX1066">
        <f>COUNTIF(fun[[#This Row],[Id]:[SaleCondition]],"NA")</f>
        <v>4</v>
      </c>
      <c r="CY1066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066">
        <f>fun[NUM_ExCond]+fun[NUM_BsmtCond]+fun[NUM_GarCond]</f>
        <v>9</v>
      </c>
      <c r="DA10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10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</v>
      </c>
      <c r="DC1066">
        <v>154000</v>
      </c>
    </row>
    <row r="1067" spans="1:107" x14ac:dyDescent="0.25">
      <c r="A1067">
        <v>1066</v>
      </c>
      <c r="B1067">
        <v>60</v>
      </c>
      <c r="C1067" t="s">
        <v>107</v>
      </c>
      <c r="D1067">
        <f>IF(fun[[#This Row],[MSZoning]]="RL",1,0)</f>
        <v>1</v>
      </c>
      <c r="E1067">
        <f>IF(fun[[#This Row],[rl]]="RM",1,0)</f>
        <v>0</v>
      </c>
      <c r="F1067">
        <f>IF(fun[[#This Row],[rm]]="RH",1,0)</f>
        <v>0</v>
      </c>
      <c r="G1067">
        <f>IF(fun[[#This Row],[rh]]="C (all)",1,0)</f>
        <v>0</v>
      </c>
      <c r="H1067">
        <v>80</v>
      </c>
      <c r="I1067">
        <f>IF(fun[[#This Row],[LotFrontage]]="NA",0,fun[[#This Row],[LotFrontage]])</f>
        <v>80</v>
      </c>
      <c r="J1067">
        <v>14000</v>
      </c>
      <c r="K1067" t="s">
        <v>108</v>
      </c>
      <c r="L1067" t="s">
        <v>109</v>
      </c>
      <c r="M1067" t="s">
        <v>110</v>
      </c>
      <c r="N1067" t="s">
        <v>111</v>
      </c>
      <c r="O1067" t="s">
        <v>112</v>
      </c>
      <c r="P1067" t="s">
        <v>113</v>
      </c>
      <c r="Q1067" t="s">
        <v>220</v>
      </c>
      <c r="R1067" t="s">
        <v>231</v>
      </c>
      <c r="S1067" t="s">
        <v>116</v>
      </c>
      <c r="T1067" t="s">
        <v>116</v>
      </c>
      <c r="U1067" t="s">
        <v>117</v>
      </c>
      <c r="V1067" t="s">
        <v>118</v>
      </c>
      <c r="W1067">
        <v>7</v>
      </c>
      <c r="X1067">
        <v>5</v>
      </c>
      <c r="Y1067">
        <v>1996</v>
      </c>
      <c r="Z1067">
        <v>1997</v>
      </c>
      <c r="AA1067" t="s">
        <v>119</v>
      </c>
      <c r="AB1067" t="s">
        <v>120</v>
      </c>
      <c r="AC1067" t="s">
        <v>150</v>
      </c>
      <c r="AD1067" t="s">
        <v>150</v>
      </c>
      <c r="AE1067" t="s">
        <v>143</v>
      </c>
      <c r="AF1067">
        <v>0</v>
      </c>
      <c r="AG1067" t="s">
        <v>123</v>
      </c>
      <c r="AH1067">
        <f>IF(fun[[#This Row],[ExterQual]]="Ex",5,IF(fun[[#This Row],[ExterQual]]="Gd",4,IF(fun[[#This Row],[ExterQual]]="TA",3,IF(fun[[#This Row],[ExterQual]]="Fa",2,1))))</f>
        <v>4</v>
      </c>
      <c r="AI1067" t="s">
        <v>124</v>
      </c>
      <c r="AJ1067">
        <f>IF(fun[[#This Row],[ExterCond]]="Ex",5,IF(fun[[#This Row],[ExterCond]]="Gd",4,IF(fun[[#This Row],[ExterCond]]="TA",3,IF(fun[[#This Row],[ExterCond]]="Fa",2,1))))</f>
        <v>3</v>
      </c>
      <c r="AK1067" t="s">
        <v>125</v>
      </c>
      <c r="AL1067" t="s">
        <v>130</v>
      </c>
      <c r="AM1067">
        <f>IF(fun[[#This Row],[BsmtQual]]="Ex",5,IF(fun[[#This Row],[BsmtQual]]="Gd",4,IF(fun[[#This Row],[BsmtQual]]="TA",3,IF(fun[[#This Row],[BsmtQual]]="Fa",2,IF(fun[[#This Row],[BsmtQual]]="Po",1,0)))))</f>
        <v>5</v>
      </c>
      <c r="AN1067" t="s">
        <v>124</v>
      </c>
      <c r="AO1067">
        <f>IF(fun[[#This Row],[BsmtCond]]="Ex",5,IF(fun[[#This Row],[BsmtCond]]="Gd",4,IF(fun[[#This Row],[BsmtCond]]="TA",3,IF(fun[[#This Row],[BsmtCond]]="Fa",2,IF(fun[[#This Row],[BsmtCond]]="Po",1,0)))))</f>
        <v>3</v>
      </c>
      <c r="AP1067" t="s">
        <v>123</v>
      </c>
      <c r="AQ1067">
        <f>IF(fun[[#This Row],[BsmtExposure]]="Gd",3,IF(fun[[#This Row],[BsmtExposure]]="Av",2,IF(fun[[#This Row],[BsmtExposure]]="Mn",1,0)))</f>
        <v>3</v>
      </c>
      <c r="AR1067" t="s">
        <v>127</v>
      </c>
      <c r="AS1067">
        <v>1201</v>
      </c>
      <c r="AT1067" t="s">
        <v>128</v>
      </c>
      <c r="AU1067">
        <v>0</v>
      </c>
      <c r="AV1067">
        <v>105</v>
      </c>
      <c r="AW1067">
        <v>1306</v>
      </c>
      <c r="AX1067" t="s">
        <v>129</v>
      </c>
      <c r="AY1067" t="s">
        <v>130</v>
      </c>
      <c r="AZ1067">
        <f>IF(fun[[#This Row],[HeatingQC]]="Ex",5,IF(fun[[#This Row],[HeatingQC]]="Gd",4,IF(fun[[#This Row],[HeatingQC]]="TA",3,IF(fun[[#This Row],[HeatingQC]]="Fa",2,IF(fun[[#This Row],[HeatingQC]]="Po",1,0)))))</f>
        <v>5</v>
      </c>
      <c r="BA1067" t="s">
        <v>131</v>
      </c>
      <c r="BB1067" t="s">
        <v>132</v>
      </c>
      <c r="BC1067">
        <v>1306</v>
      </c>
      <c r="BD1067">
        <v>954</v>
      </c>
      <c r="BE1067">
        <v>0</v>
      </c>
      <c r="BF1067">
        <v>2260</v>
      </c>
      <c r="BG1067">
        <f>LOG(fun[[#This Row],[GrLivArea]])</f>
        <v>3.3541084391474008</v>
      </c>
      <c r="BH1067">
        <v>1</v>
      </c>
      <c r="BI1067">
        <v>0</v>
      </c>
      <c r="BJ1067">
        <f>fun[[#This Row],[BsmtFullBath]]+(0.5*fun[[#This Row],[BsmtHalfBath]])</f>
        <v>1</v>
      </c>
      <c r="BK1067">
        <v>2</v>
      </c>
      <c r="BL1067">
        <v>1</v>
      </c>
      <c r="BM1067">
        <f>fun[[#This Row],[HalfBath]]+fun[[#This Row],[TOTBaseBath]]+fun[[#This Row],[FullBath]]</f>
        <v>4</v>
      </c>
      <c r="BN1067">
        <v>3</v>
      </c>
      <c r="BO1067">
        <v>1</v>
      </c>
      <c r="BP1067" t="s">
        <v>123</v>
      </c>
      <c r="BQ1067">
        <f>IF(fun[[#This Row],[KitchenQual]]="Ex",5,IF(fun[[#This Row],[KitchenQual]]="Gd",4,IF(fun[[#This Row],[KitchenQual]]="TA",3,IF(fun[[#This Row],[KitchenQual]]="Fa",2,0))))</f>
        <v>4</v>
      </c>
      <c r="BR1067">
        <v>7</v>
      </c>
      <c r="BS1067" t="s">
        <v>133</v>
      </c>
      <c r="BT1067">
        <v>0</v>
      </c>
      <c r="BU1067" t="s">
        <v>109</v>
      </c>
      <c r="BV1067">
        <f>IF(fun[[#This Row],[FireplaceQu]]="Ex",5,IF(fun[[#This Row],[FireplaceQu]]="Gd",4,IF(fun[[#This Row],[FireplaceQu]]="TA",3,IF(fun[[#This Row],[FireplaceQu]]="Fa",2,0))))</f>
        <v>0</v>
      </c>
      <c r="BW1067" t="s">
        <v>134</v>
      </c>
      <c r="BX1067">
        <v>1996</v>
      </c>
      <c r="BY1067" t="s">
        <v>135</v>
      </c>
      <c r="BZ1067">
        <v>2</v>
      </c>
      <c r="CA1067">
        <v>533</v>
      </c>
      <c r="CB1067" t="s">
        <v>124</v>
      </c>
      <c r="CC1067">
        <f>IF(fun[[#This Row],[GarageQual]]="Ex",5,IF(fun[[#This Row],[GarageQual]]="Gd",4,IF(fun[[#This Row],[GarageQual]]="TA",3,IF(fun[[#This Row],[GarageQual]]="Fa",2,IF(fun[[#This Row],[GarageQual]]="Po",1,0)))))</f>
        <v>3</v>
      </c>
      <c r="CD1067" t="s">
        <v>124</v>
      </c>
      <c r="CE1067">
        <f>IF(fun[[#This Row],[GarageCond]]="Ex",5,IF(fun[[#This Row],[GarageCond]]="Gd",4,IF(fun[[#This Row],[GarageCond]]="TA",3,IF(fun[[#This Row],[GarageCond]]="Fa",2,IF(fun[[#This Row],[GarageCond]]="Po",1,0)))))</f>
        <v>3</v>
      </c>
      <c r="CF1067" t="s">
        <v>131</v>
      </c>
      <c r="CG1067">
        <v>296</v>
      </c>
      <c r="CH1067">
        <v>44</v>
      </c>
      <c r="CI1067">
        <v>0</v>
      </c>
      <c r="CJ1067">
        <v>0</v>
      </c>
      <c r="CK1067">
        <v>0</v>
      </c>
      <c r="CL1067">
        <f>(0.5*fun[[#This Row],[WoodDeckSF]])+fun[[#This Row],[OpenPorchSF]]+(2*fun[[#This Row],[EnclosedPorch]])+(1.5*fun[[#This Row],[3SsnPorch]])+fun[[#This Row],[ScreenPorch]]</f>
        <v>192</v>
      </c>
      <c r="CM1067">
        <v>0</v>
      </c>
      <c r="CN1067" t="s">
        <v>109</v>
      </c>
      <c r="CO1067">
        <f>IF(fun[[#This Row],[PoolQC]]="Ex",5,IF(fun[[#This Row],[PoolQC]]="Gd",4,IF(fun[[#This Row],[PoolQC]]="TA",3,IF(fun[[#This Row],[PoolQC]]="Fa",2,IF(fun[[#This Row],[PoolQC]]="Po",1,0)))))</f>
        <v>0</v>
      </c>
      <c r="CP1067" t="s">
        <v>109</v>
      </c>
      <c r="CQ1067" t="s">
        <v>109</v>
      </c>
      <c r="CR1067">
        <v>0</v>
      </c>
      <c r="CS1067">
        <v>4</v>
      </c>
      <c r="CT1067">
        <v>2010</v>
      </c>
      <c r="CU1067" t="s">
        <v>136</v>
      </c>
      <c r="CV1067" t="s">
        <v>137</v>
      </c>
      <c r="CW1067">
        <f>COUNTIF(fun[[#This Row],[Id]:[SaleCondition]],0)</f>
        <v>15</v>
      </c>
      <c r="CX1067">
        <f>COUNTIF(fun[[#This Row],[Id]:[SaleCondition]],"NA")</f>
        <v>5</v>
      </c>
      <c r="CY1067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067">
        <f>fun[NUM_ExCond]+fun[NUM_BsmtCond]+fun[NUM_GarCond]</f>
        <v>9</v>
      </c>
      <c r="DA10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0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67.5</v>
      </c>
      <c r="DC1067">
        <v>328000</v>
      </c>
    </row>
    <row r="1068" spans="1:107" x14ac:dyDescent="0.25">
      <c r="A1068">
        <v>1067</v>
      </c>
      <c r="B1068">
        <v>60</v>
      </c>
      <c r="C1068" t="s">
        <v>107</v>
      </c>
      <c r="D1068">
        <f>IF(fun[[#This Row],[MSZoning]]="RL",1,0)</f>
        <v>1</v>
      </c>
      <c r="E1068">
        <f>IF(fun[[#This Row],[rl]]="RM",1,0)</f>
        <v>0</v>
      </c>
      <c r="F1068">
        <f>IF(fun[[#This Row],[rm]]="RH",1,0)</f>
        <v>0</v>
      </c>
      <c r="G1068">
        <f>IF(fun[[#This Row],[rh]]="C (all)",1,0)</f>
        <v>0</v>
      </c>
      <c r="H1068">
        <v>59</v>
      </c>
      <c r="I1068">
        <f>IF(fun[[#This Row],[LotFrontage]]="NA",0,fun[[#This Row],[LotFrontage]])</f>
        <v>59</v>
      </c>
      <c r="J1068">
        <v>7837</v>
      </c>
      <c r="K1068" t="s">
        <v>108</v>
      </c>
      <c r="L1068" t="s">
        <v>109</v>
      </c>
      <c r="M1068" t="s">
        <v>146</v>
      </c>
      <c r="N1068" t="s">
        <v>111</v>
      </c>
      <c r="O1068" t="s">
        <v>112</v>
      </c>
      <c r="P1068" t="s">
        <v>113</v>
      </c>
      <c r="Q1068" t="s">
        <v>114</v>
      </c>
      <c r="R1068" t="s">
        <v>219</v>
      </c>
      <c r="S1068" t="s">
        <v>116</v>
      </c>
      <c r="T1068" t="s">
        <v>116</v>
      </c>
      <c r="U1068" t="s">
        <v>117</v>
      </c>
      <c r="V1068" t="s">
        <v>118</v>
      </c>
      <c r="W1068">
        <v>6</v>
      </c>
      <c r="X1068">
        <v>7</v>
      </c>
      <c r="Y1068">
        <v>1993</v>
      </c>
      <c r="Z1068">
        <v>1994</v>
      </c>
      <c r="AA1068" t="s">
        <v>119</v>
      </c>
      <c r="AB1068" t="s">
        <v>120</v>
      </c>
      <c r="AC1068" t="s">
        <v>121</v>
      </c>
      <c r="AD1068" t="s">
        <v>121</v>
      </c>
      <c r="AE1068" t="s">
        <v>143</v>
      </c>
      <c r="AF1068">
        <v>0</v>
      </c>
      <c r="AG1068" t="s">
        <v>123</v>
      </c>
      <c r="AH1068">
        <f>IF(fun[[#This Row],[ExterQual]]="Ex",5,IF(fun[[#This Row],[ExterQual]]="Gd",4,IF(fun[[#This Row],[ExterQual]]="TA",3,IF(fun[[#This Row],[ExterQual]]="Fa",2,1))))</f>
        <v>4</v>
      </c>
      <c r="AI1068" t="s">
        <v>124</v>
      </c>
      <c r="AJ1068">
        <f>IF(fun[[#This Row],[ExterCond]]="Ex",5,IF(fun[[#This Row],[ExterCond]]="Gd",4,IF(fun[[#This Row],[ExterCond]]="TA",3,IF(fun[[#This Row],[ExterCond]]="Fa",2,1))))</f>
        <v>3</v>
      </c>
      <c r="AK1068" t="s">
        <v>125</v>
      </c>
      <c r="AL1068" t="s">
        <v>123</v>
      </c>
      <c r="AM1068">
        <f>IF(fun[[#This Row],[BsmtQual]]="Ex",5,IF(fun[[#This Row],[BsmtQual]]="Gd",4,IF(fun[[#This Row],[BsmtQual]]="TA",3,IF(fun[[#This Row],[BsmtQual]]="Fa",2,IF(fun[[#This Row],[BsmtQual]]="Po",1,0)))))</f>
        <v>4</v>
      </c>
      <c r="AN1068" t="s">
        <v>124</v>
      </c>
      <c r="AO1068">
        <f>IF(fun[[#This Row],[BsmtCond]]="Ex",5,IF(fun[[#This Row],[BsmtCond]]="Gd",4,IF(fun[[#This Row],[BsmtCond]]="TA",3,IF(fun[[#This Row],[BsmtCond]]="Fa",2,IF(fun[[#This Row],[BsmtCond]]="Po",1,0)))))</f>
        <v>3</v>
      </c>
      <c r="AP1068" t="s">
        <v>126</v>
      </c>
      <c r="AQ1068">
        <f>IF(fun[[#This Row],[BsmtExposure]]="Gd",3,IF(fun[[#This Row],[BsmtExposure]]="Av",2,IF(fun[[#This Row],[BsmtExposure]]="Mn",1,0)))</f>
        <v>0</v>
      </c>
      <c r="AR1068" t="s">
        <v>128</v>
      </c>
      <c r="AS1068">
        <v>0</v>
      </c>
      <c r="AT1068" t="s">
        <v>128</v>
      </c>
      <c r="AU1068">
        <v>0</v>
      </c>
      <c r="AV1068">
        <v>799</v>
      </c>
      <c r="AW1068">
        <v>799</v>
      </c>
      <c r="AX1068" t="s">
        <v>129</v>
      </c>
      <c r="AY1068" t="s">
        <v>123</v>
      </c>
      <c r="AZ1068">
        <f>IF(fun[[#This Row],[HeatingQC]]="Ex",5,IF(fun[[#This Row],[HeatingQC]]="Gd",4,IF(fun[[#This Row],[HeatingQC]]="TA",3,IF(fun[[#This Row],[HeatingQC]]="Fa",2,IF(fun[[#This Row],[HeatingQC]]="Po",1,0)))))</f>
        <v>4</v>
      </c>
      <c r="BA1068" t="s">
        <v>131</v>
      </c>
      <c r="BB1068" t="s">
        <v>132</v>
      </c>
      <c r="BC1068">
        <v>799</v>
      </c>
      <c r="BD1068">
        <v>772</v>
      </c>
      <c r="BE1068">
        <v>0</v>
      </c>
      <c r="BF1068">
        <v>1571</v>
      </c>
      <c r="BG1068">
        <f>LOG(fun[[#This Row],[GrLivArea]])</f>
        <v>3.1961761850399735</v>
      </c>
      <c r="BH1068">
        <v>0</v>
      </c>
      <c r="BI1068">
        <v>0</v>
      </c>
      <c r="BJ1068">
        <f>fun[[#This Row],[BsmtFullBath]]+(0.5*fun[[#This Row],[BsmtHalfBath]])</f>
        <v>0</v>
      </c>
      <c r="BK1068">
        <v>2</v>
      </c>
      <c r="BL1068">
        <v>1</v>
      </c>
      <c r="BM1068">
        <f>fun[[#This Row],[HalfBath]]+fun[[#This Row],[TOTBaseBath]]+fun[[#This Row],[FullBath]]</f>
        <v>3</v>
      </c>
      <c r="BN1068">
        <v>3</v>
      </c>
      <c r="BO1068">
        <v>1</v>
      </c>
      <c r="BP1068" t="s">
        <v>124</v>
      </c>
      <c r="BQ1068">
        <f>IF(fun[[#This Row],[KitchenQual]]="Ex",5,IF(fun[[#This Row],[KitchenQual]]="Gd",4,IF(fun[[#This Row],[KitchenQual]]="TA",3,IF(fun[[#This Row],[KitchenQual]]="Fa",2,0))))</f>
        <v>3</v>
      </c>
      <c r="BR1068">
        <v>7</v>
      </c>
      <c r="BS1068" t="s">
        <v>133</v>
      </c>
      <c r="BT1068">
        <v>1</v>
      </c>
      <c r="BU1068" t="s">
        <v>124</v>
      </c>
      <c r="BV1068">
        <f>IF(fun[[#This Row],[FireplaceQu]]="Ex",5,IF(fun[[#This Row],[FireplaceQu]]="Gd",4,IF(fun[[#This Row],[FireplaceQu]]="TA",3,IF(fun[[#This Row],[FireplaceQu]]="Fa",2,0))))</f>
        <v>3</v>
      </c>
      <c r="BW1068" t="s">
        <v>134</v>
      </c>
      <c r="BX1068">
        <v>1993</v>
      </c>
      <c r="BY1068" t="s">
        <v>135</v>
      </c>
      <c r="BZ1068">
        <v>2</v>
      </c>
      <c r="CA1068">
        <v>380</v>
      </c>
      <c r="CB1068" t="s">
        <v>124</v>
      </c>
      <c r="CC1068">
        <f>IF(fun[[#This Row],[GarageQual]]="Ex",5,IF(fun[[#This Row],[GarageQual]]="Gd",4,IF(fun[[#This Row],[GarageQual]]="TA",3,IF(fun[[#This Row],[GarageQual]]="Fa",2,IF(fun[[#This Row],[GarageQual]]="Po",1,0)))))</f>
        <v>3</v>
      </c>
      <c r="CD1068" t="s">
        <v>124</v>
      </c>
      <c r="CE1068">
        <f>IF(fun[[#This Row],[GarageCond]]="Ex",5,IF(fun[[#This Row],[GarageCond]]="Gd",4,IF(fun[[#This Row],[GarageCond]]="TA",3,IF(fun[[#This Row],[GarageCond]]="Fa",2,IF(fun[[#This Row],[GarageCond]]="Po",1,0)))))</f>
        <v>3</v>
      </c>
      <c r="CF1068" t="s">
        <v>131</v>
      </c>
      <c r="CG1068">
        <v>0</v>
      </c>
      <c r="CH1068">
        <v>40</v>
      </c>
      <c r="CI1068">
        <v>0</v>
      </c>
      <c r="CJ1068">
        <v>0</v>
      </c>
      <c r="CK1068">
        <v>0</v>
      </c>
      <c r="CL1068">
        <f>(0.5*fun[[#This Row],[WoodDeckSF]])+fun[[#This Row],[OpenPorchSF]]+(2*fun[[#This Row],[EnclosedPorch]])+(1.5*fun[[#This Row],[3SsnPorch]])+fun[[#This Row],[ScreenPorch]]</f>
        <v>40</v>
      </c>
      <c r="CM1068">
        <v>0</v>
      </c>
      <c r="CN1068" t="s">
        <v>109</v>
      </c>
      <c r="CO1068">
        <f>IF(fun[[#This Row],[PoolQC]]="Ex",5,IF(fun[[#This Row],[PoolQC]]="Gd",4,IF(fun[[#This Row],[PoolQC]]="TA",3,IF(fun[[#This Row],[PoolQC]]="Fa",2,IF(fun[[#This Row],[PoolQC]]="Po",1,0)))))</f>
        <v>0</v>
      </c>
      <c r="CP1068" t="s">
        <v>109</v>
      </c>
      <c r="CQ1068" t="s">
        <v>109</v>
      </c>
      <c r="CR1068">
        <v>0</v>
      </c>
      <c r="CS1068">
        <v>5</v>
      </c>
      <c r="CT1068">
        <v>2009</v>
      </c>
      <c r="CU1068" t="s">
        <v>136</v>
      </c>
      <c r="CV1068" t="s">
        <v>137</v>
      </c>
      <c r="CW1068">
        <f>COUNTIF(fun[[#This Row],[Id]:[SaleCondition]],0)</f>
        <v>18</v>
      </c>
      <c r="CX1068">
        <f>COUNTIF(fun[[#This Row],[Id]:[SaleCondition]],"NA")</f>
        <v>4</v>
      </c>
      <c r="CY106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68">
        <f>fun[NUM_ExCond]+fun[NUM_BsmtCond]+fun[NUM_GarCond]</f>
        <v>9</v>
      </c>
      <c r="DA10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0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72.5</v>
      </c>
      <c r="DC1068">
        <v>178000</v>
      </c>
    </row>
    <row r="1069" spans="1:107" x14ac:dyDescent="0.25">
      <c r="A1069">
        <v>1068</v>
      </c>
      <c r="B1069">
        <v>60</v>
      </c>
      <c r="C1069" t="s">
        <v>107</v>
      </c>
      <c r="D1069">
        <f>IF(fun[[#This Row],[MSZoning]]="RL",1,0)</f>
        <v>1</v>
      </c>
      <c r="E1069">
        <f>IF(fun[[#This Row],[rl]]="RM",1,0)</f>
        <v>0</v>
      </c>
      <c r="F1069">
        <f>IF(fun[[#This Row],[rm]]="RH",1,0)</f>
        <v>0</v>
      </c>
      <c r="G1069">
        <f>IF(fun[[#This Row],[rh]]="C (all)",1,0)</f>
        <v>0</v>
      </c>
      <c r="H1069">
        <v>80</v>
      </c>
      <c r="I1069">
        <f>IF(fun[[#This Row],[LotFrontage]]="NA",0,fun[[#This Row],[LotFrontage]])</f>
        <v>80</v>
      </c>
      <c r="J1069">
        <v>9760</v>
      </c>
      <c r="K1069" t="s">
        <v>108</v>
      </c>
      <c r="L1069" t="s">
        <v>109</v>
      </c>
      <c r="M1069" t="s">
        <v>110</v>
      </c>
      <c r="N1069" t="s">
        <v>111</v>
      </c>
      <c r="O1069" t="s">
        <v>112</v>
      </c>
      <c r="P1069" t="s">
        <v>113</v>
      </c>
      <c r="Q1069" t="s">
        <v>220</v>
      </c>
      <c r="R1069" t="s">
        <v>188</v>
      </c>
      <c r="S1069" t="s">
        <v>116</v>
      </c>
      <c r="T1069" t="s">
        <v>116</v>
      </c>
      <c r="U1069" t="s">
        <v>117</v>
      </c>
      <c r="V1069" t="s">
        <v>118</v>
      </c>
      <c r="W1069">
        <v>6</v>
      </c>
      <c r="X1069">
        <v>6</v>
      </c>
      <c r="Y1069">
        <v>1964</v>
      </c>
      <c r="Z1069">
        <v>1964</v>
      </c>
      <c r="AA1069" t="s">
        <v>119</v>
      </c>
      <c r="AB1069" t="s">
        <v>120</v>
      </c>
      <c r="AC1069" t="s">
        <v>166</v>
      </c>
      <c r="AD1069" t="s">
        <v>166</v>
      </c>
      <c r="AE1069" t="s">
        <v>122</v>
      </c>
      <c r="AF1069">
        <v>360</v>
      </c>
      <c r="AG1069" t="s">
        <v>124</v>
      </c>
      <c r="AH1069">
        <f>IF(fun[[#This Row],[ExterQual]]="Ex",5,IF(fun[[#This Row],[ExterQual]]="Gd",4,IF(fun[[#This Row],[ExterQual]]="TA",3,IF(fun[[#This Row],[ExterQual]]="Fa",2,1))))</f>
        <v>3</v>
      </c>
      <c r="AI1069" t="s">
        <v>124</v>
      </c>
      <c r="AJ1069">
        <f>IF(fun[[#This Row],[ExterCond]]="Ex",5,IF(fun[[#This Row],[ExterCond]]="Gd",4,IF(fun[[#This Row],[ExterCond]]="TA",3,IF(fun[[#This Row],[ExterCond]]="Fa",2,1))))</f>
        <v>3</v>
      </c>
      <c r="AK1069" t="s">
        <v>144</v>
      </c>
      <c r="AL1069" t="s">
        <v>124</v>
      </c>
      <c r="AM1069">
        <f>IF(fun[[#This Row],[BsmtQual]]="Ex",5,IF(fun[[#This Row],[BsmtQual]]="Gd",4,IF(fun[[#This Row],[BsmtQual]]="TA",3,IF(fun[[#This Row],[BsmtQual]]="Fa",2,IF(fun[[#This Row],[BsmtQual]]="Po",1,0)))))</f>
        <v>3</v>
      </c>
      <c r="AN1069" t="s">
        <v>124</v>
      </c>
      <c r="AO1069">
        <f>IF(fun[[#This Row],[BsmtCond]]="Ex",5,IF(fun[[#This Row],[BsmtCond]]="Gd",4,IF(fun[[#This Row],[BsmtCond]]="TA",3,IF(fun[[#This Row],[BsmtCond]]="Fa",2,IF(fun[[#This Row],[BsmtCond]]="Po",1,0)))))</f>
        <v>3</v>
      </c>
      <c r="AP1069" t="s">
        <v>123</v>
      </c>
      <c r="AQ1069">
        <f>IF(fun[[#This Row],[BsmtExposure]]="Gd",3,IF(fun[[#This Row],[BsmtExposure]]="Av",2,IF(fun[[#This Row],[BsmtExposure]]="Mn",1,0)))</f>
        <v>3</v>
      </c>
      <c r="AR1069" t="s">
        <v>127</v>
      </c>
      <c r="AS1069">
        <v>674</v>
      </c>
      <c r="AT1069" t="s">
        <v>198</v>
      </c>
      <c r="AU1069">
        <v>106</v>
      </c>
      <c r="AV1069">
        <v>0</v>
      </c>
      <c r="AW1069">
        <v>780</v>
      </c>
      <c r="AX1069" t="s">
        <v>129</v>
      </c>
      <c r="AY1069" t="s">
        <v>124</v>
      </c>
      <c r="AZ1069">
        <f>IF(fun[[#This Row],[HeatingQC]]="Ex",5,IF(fun[[#This Row],[HeatingQC]]="Gd",4,IF(fun[[#This Row],[HeatingQC]]="TA",3,IF(fun[[#This Row],[HeatingQC]]="Fa",2,IF(fun[[#This Row],[HeatingQC]]="Po",1,0)))))</f>
        <v>3</v>
      </c>
      <c r="BA1069" t="s">
        <v>131</v>
      </c>
      <c r="BB1069" t="s">
        <v>132</v>
      </c>
      <c r="BC1069">
        <v>798</v>
      </c>
      <c r="BD1069">
        <v>813</v>
      </c>
      <c r="BE1069">
        <v>0</v>
      </c>
      <c r="BF1069">
        <v>1611</v>
      </c>
      <c r="BG1069">
        <f>LOG(fun[[#This Row],[GrLivArea]])</f>
        <v>3.2070955404192181</v>
      </c>
      <c r="BH1069">
        <v>1</v>
      </c>
      <c r="BI1069">
        <v>0</v>
      </c>
      <c r="BJ1069">
        <f>fun[[#This Row],[BsmtFullBath]]+(0.5*fun[[#This Row],[BsmtHalfBath]])</f>
        <v>1</v>
      </c>
      <c r="BK1069">
        <v>1</v>
      </c>
      <c r="BL1069">
        <v>1</v>
      </c>
      <c r="BM1069">
        <f>fun[[#This Row],[HalfBath]]+fun[[#This Row],[TOTBaseBath]]+fun[[#This Row],[FullBath]]</f>
        <v>3</v>
      </c>
      <c r="BN1069">
        <v>4</v>
      </c>
      <c r="BO1069">
        <v>1</v>
      </c>
      <c r="BP1069" t="s">
        <v>124</v>
      </c>
      <c r="BQ1069">
        <f>IF(fun[[#This Row],[KitchenQual]]="Ex",5,IF(fun[[#This Row],[KitchenQual]]="Gd",4,IF(fun[[#This Row],[KitchenQual]]="TA",3,IF(fun[[#This Row],[KitchenQual]]="Fa",2,0))))</f>
        <v>3</v>
      </c>
      <c r="BR1069">
        <v>7</v>
      </c>
      <c r="BS1069" t="s">
        <v>133</v>
      </c>
      <c r="BT1069">
        <v>0</v>
      </c>
      <c r="BU1069" t="s">
        <v>109</v>
      </c>
      <c r="BV1069">
        <f>IF(fun[[#This Row],[FireplaceQu]]="Ex",5,IF(fun[[#This Row],[FireplaceQu]]="Gd",4,IF(fun[[#This Row],[FireplaceQu]]="TA",3,IF(fun[[#This Row],[FireplaceQu]]="Fa",2,0))))</f>
        <v>0</v>
      </c>
      <c r="BW1069" t="s">
        <v>134</v>
      </c>
      <c r="BX1069">
        <v>1964</v>
      </c>
      <c r="BY1069" t="s">
        <v>135</v>
      </c>
      <c r="BZ1069">
        <v>2</v>
      </c>
      <c r="CA1069">
        <v>442</v>
      </c>
      <c r="CB1069" t="s">
        <v>124</v>
      </c>
      <c r="CC1069">
        <f>IF(fun[[#This Row],[GarageQual]]="Ex",5,IF(fun[[#This Row],[GarageQual]]="Gd",4,IF(fun[[#This Row],[GarageQual]]="TA",3,IF(fun[[#This Row],[GarageQual]]="Fa",2,IF(fun[[#This Row],[GarageQual]]="Po",1,0)))))</f>
        <v>3</v>
      </c>
      <c r="CD1069" t="s">
        <v>124</v>
      </c>
      <c r="CE1069">
        <f>IF(fun[[#This Row],[GarageCond]]="Ex",5,IF(fun[[#This Row],[GarageCond]]="Gd",4,IF(fun[[#This Row],[GarageCond]]="TA",3,IF(fun[[#This Row],[GarageCond]]="Fa",2,IF(fun[[#This Row],[GarageCond]]="Po",1,0)))))</f>
        <v>3</v>
      </c>
      <c r="CF1069" t="s">
        <v>131</v>
      </c>
      <c r="CG1069">
        <v>328</v>
      </c>
      <c r="CH1069">
        <v>128</v>
      </c>
      <c r="CI1069">
        <v>0</v>
      </c>
      <c r="CJ1069">
        <v>0</v>
      </c>
      <c r="CK1069">
        <v>189</v>
      </c>
      <c r="CL1069">
        <f>(0.5*fun[[#This Row],[WoodDeckSF]])+fun[[#This Row],[OpenPorchSF]]+(2*fun[[#This Row],[EnclosedPorch]])+(1.5*fun[[#This Row],[3SsnPorch]])+fun[[#This Row],[ScreenPorch]]</f>
        <v>481</v>
      </c>
      <c r="CM1069">
        <v>0</v>
      </c>
      <c r="CN1069" t="s">
        <v>109</v>
      </c>
      <c r="CO1069">
        <f>IF(fun[[#This Row],[PoolQC]]="Ex",5,IF(fun[[#This Row],[PoolQC]]="Gd",4,IF(fun[[#This Row],[PoolQC]]="TA",3,IF(fun[[#This Row],[PoolQC]]="Fa",2,IF(fun[[#This Row],[PoolQC]]="Po",1,0)))))</f>
        <v>0</v>
      </c>
      <c r="CP1069" t="s">
        <v>109</v>
      </c>
      <c r="CQ1069" t="s">
        <v>109</v>
      </c>
      <c r="CR1069">
        <v>0</v>
      </c>
      <c r="CS1069">
        <v>6</v>
      </c>
      <c r="CT1069">
        <v>2008</v>
      </c>
      <c r="CU1069" t="s">
        <v>136</v>
      </c>
      <c r="CV1069" t="s">
        <v>137</v>
      </c>
      <c r="CW1069">
        <f>COUNTIF(fun[[#This Row],[Id]:[SaleCondition]],0)</f>
        <v>13</v>
      </c>
      <c r="CX1069">
        <f>COUNTIF(fun[[#This Row],[Id]:[SaleCondition]],"NA")</f>
        <v>5</v>
      </c>
      <c r="CY106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069">
        <f>fun[NUM_ExCond]+fun[NUM_BsmtCond]+fun[NUM_GarCond]</f>
        <v>9</v>
      </c>
      <c r="DA10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10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069">
        <v>167900</v>
      </c>
    </row>
    <row r="1070" spans="1:107" x14ac:dyDescent="0.25">
      <c r="A1070">
        <v>1069</v>
      </c>
      <c r="B1070">
        <v>160</v>
      </c>
      <c r="C1070" t="s">
        <v>168</v>
      </c>
      <c r="D1070">
        <f>IF(fun[[#This Row],[MSZoning]]="RL",1,0)</f>
        <v>0</v>
      </c>
      <c r="E1070">
        <f>IF(fun[[#This Row],[rl]]="RM",1,0)</f>
        <v>0</v>
      </c>
      <c r="F1070">
        <f>IF(fun[[#This Row],[rm]]="RH",1,0)</f>
        <v>0</v>
      </c>
      <c r="G1070">
        <f>IF(fun[[#This Row],[rh]]="C (all)",1,0)</f>
        <v>0</v>
      </c>
      <c r="H1070">
        <v>42</v>
      </c>
      <c r="I1070">
        <f>IF(fun[[#This Row],[LotFrontage]]="NA",0,fun[[#This Row],[LotFrontage]])</f>
        <v>42</v>
      </c>
      <c r="J1070">
        <v>3964</v>
      </c>
      <c r="K1070" t="s">
        <v>108</v>
      </c>
      <c r="L1070" t="s">
        <v>109</v>
      </c>
      <c r="M1070" t="s">
        <v>110</v>
      </c>
      <c r="N1070" t="s">
        <v>111</v>
      </c>
      <c r="O1070" t="s">
        <v>112</v>
      </c>
      <c r="P1070" t="s">
        <v>113</v>
      </c>
      <c r="Q1070" t="s">
        <v>114</v>
      </c>
      <c r="R1070" t="s">
        <v>204</v>
      </c>
      <c r="S1070" t="s">
        <v>116</v>
      </c>
      <c r="T1070" t="s">
        <v>116</v>
      </c>
      <c r="U1070" t="s">
        <v>205</v>
      </c>
      <c r="V1070" t="s">
        <v>118</v>
      </c>
      <c r="W1070">
        <v>6</v>
      </c>
      <c r="X1070">
        <v>4</v>
      </c>
      <c r="Y1070">
        <v>1973</v>
      </c>
      <c r="Z1070">
        <v>1973</v>
      </c>
      <c r="AA1070" t="s">
        <v>119</v>
      </c>
      <c r="AB1070" t="s">
        <v>120</v>
      </c>
      <c r="AC1070" t="s">
        <v>206</v>
      </c>
      <c r="AD1070" t="s">
        <v>207</v>
      </c>
      <c r="AE1070" t="s">
        <v>143</v>
      </c>
      <c r="AF1070">
        <v>0</v>
      </c>
      <c r="AG1070" t="s">
        <v>124</v>
      </c>
      <c r="AH1070">
        <f>IF(fun[[#This Row],[ExterQual]]="Ex",5,IF(fun[[#This Row],[ExterQual]]="Gd",4,IF(fun[[#This Row],[ExterQual]]="TA",3,IF(fun[[#This Row],[ExterQual]]="Fa",2,1))))</f>
        <v>3</v>
      </c>
      <c r="AI1070" t="s">
        <v>124</v>
      </c>
      <c r="AJ1070">
        <f>IF(fun[[#This Row],[ExterCond]]="Ex",5,IF(fun[[#This Row],[ExterCond]]="Gd",4,IF(fun[[#This Row],[ExterCond]]="TA",3,IF(fun[[#This Row],[ExterCond]]="Fa",2,1))))</f>
        <v>3</v>
      </c>
      <c r="AK1070" t="s">
        <v>144</v>
      </c>
      <c r="AL1070" t="s">
        <v>123</v>
      </c>
      <c r="AM1070">
        <f>IF(fun[[#This Row],[BsmtQual]]="Ex",5,IF(fun[[#This Row],[BsmtQual]]="Gd",4,IF(fun[[#This Row],[BsmtQual]]="TA",3,IF(fun[[#This Row],[BsmtQual]]="Fa",2,IF(fun[[#This Row],[BsmtQual]]="Po",1,0)))))</f>
        <v>4</v>
      </c>
      <c r="AN1070" t="s">
        <v>124</v>
      </c>
      <c r="AO1070">
        <f>IF(fun[[#This Row],[BsmtCond]]="Ex",5,IF(fun[[#This Row],[BsmtCond]]="Gd",4,IF(fun[[#This Row],[BsmtCond]]="TA",3,IF(fun[[#This Row],[BsmtCond]]="Fa",2,IF(fun[[#This Row],[BsmtCond]]="Po",1,0)))))</f>
        <v>3</v>
      </c>
      <c r="AP1070" t="s">
        <v>126</v>
      </c>
      <c r="AQ1070">
        <f>IF(fun[[#This Row],[BsmtExposure]]="Gd",3,IF(fun[[#This Row],[BsmtExposure]]="Av",2,IF(fun[[#This Row],[BsmtExposure]]="Mn",1,0)))</f>
        <v>0</v>
      </c>
      <c r="AR1070" t="s">
        <v>145</v>
      </c>
      <c r="AS1070">
        <v>837</v>
      </c>
      <c r="AT1070" t="s">
        <v>128</v>
      </c>
      <c r="AU1070">
        <v>0</v>
      </c>
      <c r="AV1070">
        <v>105</v>
      </c>
      <c r="AW1070">
        <v>942</v>
      </c>
      <c r="AX1070" t="s">
        <v>129</v>
      </c>
      <c r="AY1070" t="s">
        <v>123</v>
      </c>
      <c r="AZ1070">
        <f>IF(fun[[#This Row],[HeatingQC]]="Ex",5,IF(fun[[#This Row],[HeatingQC]]="Gd",4,IF(fun[[#This Row],[HeatingQC]]="TA",3,IF(fun[[#This Row],[HeatingQC]]="Fa",2,IF(fun[[#This Row],[HeatingQC]]="Po",1,0)))))</f>
        <v>4</v>
      </c>
      <c r="BA1070" t="s">
        <v>131</v>
      </c>
      <c r="BB1070" t="s">
        <v>132</v>
      </c>
      <c r="BC1070">
        <v>1291</v>
      </c>
      <c r="BD1070">
        <v>1230</v>
      </c>
      <c r="BE1070">
        <v>0</v>
      </c>
      <c r="BF1070">
        <v>2521</v>
      </c>
      <c r="BG1070">
        <f>LOG(fun[[#This Row],[GrLivArea]])</f>
        <v>3.401572845676446</v>
      </c>
      <c r="BH1070">
        <v>1</v>
      </c>
      <c r="BI1070">
        <v>0</v>
      </c>
      <c r="BJ1070">
        <f>fun[[#This Row],[BsmtFullBath]]+(0.5*fun[[#This Row],[BsmtHalfBath]])</f>
        <v>1</v>
      </c>
      <c r="BK1070">
        <v>2</v>
      </c>
      <c r="BL1070">
        <v>1</v>
      </c>
      <c r="BM1070">
        <f>fun[[#This Row],[HalfBath]]+fun[[#This Row],[TOTBaseBath]]+fun[[#This Row],[FullBath]]</f>
        <v>4</v>
      </c>
      <c r="BN1070">
        <v>5</v>
      </c>
      <c r="BO1070">
        <v>1</v>
      </c>
      <c r="BP1070" t="s">
        <v>124</v>
      </c>
      <c r="BQ1070">
        <f>IF(fun[[#This Row],[KitchenQual]]="Ex",5,IF(fun[[#This Row],[KitchenQual]]="Gd",4,IF(fun[[#This Row],[KitchenQual]]="TA",3,IF(fun[[#This Row],[KitchenQual]]="Fa",2,0))))</f>
        <v>3</v>
      </c>
      <c r="BR1070">
        <v>10</v>
      </c>
      <c r="BS1070" t="s">
        <v>247</v>
      </c>
      <c r="BT1070">
        <v>1</v>
      </c>
      <c r="BU1070" t="s">
        <v>123</v>
      </c>
      <c r="BV1070">
        <f>IF(fun[[#This Row],[FireplaceQu]]="Ex",5,IF(fun[[#This Row],[FireplaceQu]]="Gd",4,IF(fun[[#This Row],[FireplaceQu]]="TA",3,IF(fun[[#This Row],[FireplaceQu]]="Fa",2,0))))</f>
        <v>4</v>
      </c>
      <c r="BW1070" t="s">
        <v>134</v>
      </c>
      <c r="BX1070">
        <v>1973</v>
      </c>
      <c r="BY1070" t="s">
        <v>183</v>
      </c>
      <c r="BZ1070">
        <v>2</v>
      </c>
      <c r="CA1070">
        <v>576</v>
      </c>
      <c r="CB1070" t="s">
        <v>124</v>
      </c>
      <c r="CC1070">
        <f>IF(fun[[#This Row],[GarageQual]]="Ex",5,IF(fun[[#This Row],[GarageQual]]="Gd",4,IF(fun[[#This Row],[GarageQual]]="TA",3,IF(fun[[#This Row],[GarageQual]]="Fa",2,IF(fun[[#This Row],[GarageQual]]="Po",1,0)))))</f>
        <v>3</v>
      </c>
      <c r="CD1070" t="s">
        <v>124</v>
      </c>
      <c r="CE1070">
        <f>IF(fun[[#This Row],[GarageCond]]="Ex",5,IF(fun[[#This Row],[GarageCond]]="Gd",4,IF(fun[[#This Row],[GarageCond]]="TA",3,IF(fun[[#This Row],[GarageCond]]="Fa",2,IF(fun[[#This Row],[GarageCond]]="Po",1,0)))))</f>
        <v>3</v>
      </c>
      <c r="CF1070" t="s">
        <v>131</v>
      </c>
      <c r="CG1070">
        <v>728</v>
      </c>
      <c r="CH1070">
        <v>20</v>
      </c>
      <c r="CI1070">
        <v>0</v>
      </c>
      <c r="CJ1070">
        <v>0</v>
      </c>
      <c r="CK1070">
        <v>0</v>
      </c>
      <c r="CL1070">
        <f>(0.5*fun[[#This Row],[WoodDeckSF]])+fun[[#This Row],[OpenPorchSF]]+(2*fun[[#This Row],[EnclosedPorch]])+(1.5*fun[[#This Row],[3SsnPorch]])+fun[[#This Row],[ScreenPorch]]</f>
        <v>384</v>
      </c>
      <c r="CM1070">
        <v>0</v>
      </c>
      <c r="CN1070" t="s">
        <v>109</v>
      </c>
      <c r="CO1070">
        <f>IF(fun[[#This Row],[PoolQC]]="Ex",5,IF(fun[[#This Row],[PoolQC]]="Gd",4,IF(fun[[#This Row],[PoolQC]]="TA",3,IF(fun[[#This Row],[PoolQC]]="Fa",2,IF(fun[[#This Row],[PoolQC]]="Po",1,0)))))</f>
        <v>0</v>
      </c>
      <c r="CP1070" t="s">
        <v>191</v>
      </c>
      <c r="CQ1070" t="s">
        <v>109</v>
      </c>
      <c r="CR1070">
        <v>0</v>
      </c>
      <c r="CS1070">
        <v>6</v>
      </c>
      <c r="CT1070">
        <v>2006</v>
      </c>
      <c r="CU1070" t="s">
        <v>136</v>
      </c>
      <c r="CV1070" t="s">
        <v>137</v>
      </c>
      <c r="CW1070">
        <f>COUNTIF(fun[[#This Row],[Id]:[SaleCondition]],0)</f>
        <v>15</v>
      </c>
      <c r="CX1070">
        <f>COUNTIF(fun[[#This Row],[Id]:[SaleCondition]],"NA")</f>
        <v>3</v>
      </c>
      <c r="CY107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70">
        <f>fun[NUM_ExCond]+fun[NUM_BsmtCond]+fun[NUM_GarCond]</f>
        <v>9</v>
      </c>
      <c r="DA10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10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1070">
        <v>151400</v>
      </c>
    </row>
    <row r="1071" spans="1:107" x14ac:dyDescent="0.25">
      <c r="A1071">
        <v>1070</v>
      </c>
      <c r="B1071">
        <v>45</v>
      </c>
      <c r="C1071" t="s">
        <v>107</v>
      </c>
      <c r="D1071">
        <f>IF(fun[[#This Row],[MSZoning]]="RL",1,0)</f>
        <v>1</v>
      </c>
      <c r="E1071">
        <f>IF(fun[[#This Row],[rl]]="RM",1,0)</f>
        <v>0</v>
      </c>
      <c r="F1071">
        <f>IF(fun[[#This Row],[rm]]="RH",1,0)</f>
        <v>0</v>
      </c>
      <c r="G1071">
        <f>IF(fun[[#This Row],[rh]]="C (all)",1,0)</f>
        <v>0</v>
      </c>
      <c r="H1071">
        <v>60</v>
      </c>
      <c r="I1071">
        <f>IF(fun[[#This Row],[LotFrontage]]="NA",0,fun[[#This Row],[LotFrontage]])</f>
        <v>60</v>
      </c>
      <c r="J1071">
        <v>9600</v>
      </c>
      <c r="K1071" t="s">
        <v>108</v>
      </c>
      <c r="L1071" t="s">
        <v>109</v>
      </c>
      <c r="M1071" t="s">
        <v>110</v>
      </c>
      <c r="N1071" t="s">
        <v>111</v>
      </c>
      <c r="O1071" t="s">
        <v>112</v>
      </c>
      <c r="P1071" t="s">
        <v>113</v>
      </c>
      <c r="Q1071" t="s">
        <v>114</v>
      </c>
      <c r="R1071" t="s">
        <v>188</v>
      </c>
      <c r="S1071" t="s">
        <v>116</v>
      </c>
      <c r="T1071" t="s">
        <v>116</v>
      </c>
      <c r="U1071" t="s">
        <v>117</v>
      </c>
      <c r="V1071" t="s">
        <v>176</v>
      </c>
      <c r="W1071">
        <v>5</v>
      </c>
      <c r="X1071">
        <v>7</v>
      </c>
      <c r="Y1071">
        <v>1949</v>
      </c>
      <c r="Z1071">
        <v>2003</v>
      </c>
      <c r="AA1071" t="s">
        <v>119</v>
      </c>
      <c r="AB1071" t="s">
        <v>120</v>
      </c>
      <c r="AC1071" t="s">
        <v>142</v>
      </c>
      <c r="AD1071" t="s">
        <v>142</v>
      </c>
      <c r="AE1071" t="s">
        <v>143</v>
      </c>
      <c r="AF1071">
        <v>0</v>
      </c>
      <c r="AG1071" t="s">
        <v>124</v>
      </c>
      <c r="AH1071">
        <f>IF(fun[[#This Row],[ExterQual]]="Ex",5,IF(fun[[#This Row],[ExterQual]]="Gd",4,IF(fun[[#This Row],[ExterQual]]="TA",3,IF(fun[[#This Row],[ExterQual]]="Fa",2,1))))</f>
        <v>3</v>
      </c>
      <c r="AI1071" t="s">
        <v>124</v>
      </c>
      <c r="AJ1071">
        <f>IF(fun[[#This Row],[ExterCond]]="Ex",5,IF(fun[[#This Row],[ExterCond]]="Gd",4,IF(fun[[#This Row],[ExterCond]]="TA",3,IF(fun[[#This Row],[ExterCond]]="Fa",2,1))))</f>
        <v>3</v>
      </c>
      <c r="AK1071" t="s">
        <v>144</v>
      </c>
      <c r="AL1071" t="s">
        <v>124</v>
      </c>
      <c r="AM1071">
        <f>IF(fun[[#This Row],[BsmtQual]]="Ex",5,IF(fun[[#This Row],[BsmtQual]]="Gd",4,IF(fun[[#This Row],[BsmtQual]]="TA",3,IF(fun[[#This Row],[BsmtQual]]="Fa",2,IF(fun[[#This Row],[BsmtQual]]="Po",1,0)))))</f>
        <v>3</v>
      </c>
      <c r="AN1071" t="s">
        <v>124</v>
      </c>
      <c r="AO1071">
        <f>IF(fun[[#This Row],[BsmtCond]]="Ex",5,IF(fun[[#This Row],[BsmtCond]]="Gd",4,IF(fun[[#This Row],[BsmtCond]]="TA",3,IF(fun[[#This Row],[BsmtCond]]="Fa",2,IF(fun[[#This Row],[BsmtCond]]="Po",1,0)))))</f>
        <v>3</v>
      </c>
      <c r="AP1071" t="s">
        <v>126</v>
      </c>
      <c r="AQ1071">
        <f>IF(fun[[#This Row],[BsmtExposure]]="Gd",3,IF(fun[[#This Row],[BsmtExposure]]="Av",2,IF(fun[[#This Row],[BsmtExposure]]="Mn",1,0)))</f>
        <v>0</v>
      </c>
      <c r="AR1071" t="s">
        <v>145</v>
      </c>
      <c r="AS1071">
        <v>220</v>
      </c>
      <c r="AT1071" t="s">
        <v>128</v>
      </c>
      <c r="AU1071">
        <v>0</v>
      </c>
      <c r="AV1071">
        <v>625</v>
      </c>
      <c r="AW1071">
        <v>845</v>
      </c>
      <c r="AX1071" t="s">
        <v>129</v>
      </c>
      <c r="AY1071" t="s">
        <v>124</v>
      </c>
      <c r="AZ1071">
        <f>IF(fun[[#This Row],[HeatingQC]]="Ex",5,IF(fun[[#This Row],[HeatingQC]]="Gd",4,IF(fun[[#This Row],[HeatingQC]]="TA",3,IF(fun[[#This Row],[HeatingQC]]="Fa",2,IF(fun[[#This Row],[HeatingQC]]="Po",1,0)))))</f>
        <v>3</v>
      </c>
      <c r="BA1071" t="s">
        <v>131</v>
      </c>
      <c r="BB1071" t="s">
        <v>132</v>
      </c>
      <c r="BC1071">
        <v>893</v>
      </c>
      <c r="BD1071">
        <v>0</v>
      </c>
      <c r="BE1071">
        <v>0</v>
      </c>
      <c r="BF1071">
        <v>893</v>
      </c>
      <c r="BG1071">
        <f>LOG(fun[[#This Row],[GrLivArea]])</f>
        <v>2.9508514588885464</v>
      </c>
      <c r="BH1071">
        <v>0</v>
      </c>
      <c r="BI1071">
        <v>1</v>
      </c>
      <c r="BJ1071">
        <f>fun[[#This Row],[BsmtFullBath]]+(0.5*fun[[#This Row],[BsmtHalfBath]])</f>
        <v>0.5</v>
      </c>
      <c r="BK1071">
        <v>1</v>
      </c>
      <c r="BL1071">
        <v>0</v>
      </c>
      <c r="BM1071">
        <f>fun[[#This Row],[HalfBath]]+fun[[#This Row],[TOTBaseBath]]+fun[[#This Row],[FullBath]]</f>
        <v>1.5</v>
      </c>
      <c r="BN1071">
        <v>2</v>
      </c>
      <c r="BO1071">
        <v>1</v>
      </c>
      <c r="BP1071" t="s">
        <v>123</v>
      </c>
      <c r="BQ1071">
        <f>IF(fun[[#This Row],[KitchenQual]]="Ex",5,IF(fun[[#This Row],[KitchenQual]]="Gd",4,IF(fun[[#This Row],[KitchenQual]]="TA",3,IF(fun[[#This Row],[KitchenQual]]="Fa",2,0))))</f>
        <v>4</v>
      </c>
      <c r="BR1071">
        <v>4</v>
      </c>
      <c r="BS1071" t="s">
        <v>133</v>
      </c>
      <c r="BT1071">
        <v>0</v>
      </c>
      <c r="BU1071" t="s">
        <v>109</v>
      </c>
      <c r="BV1071">
        <f>IF(fun[[#This Row],[FireplaceQu]]="Ex",5,IF(fun[[#This Row],[FireplaceQu]]="Gd",4,IF(fun[[#This Row],[FireplaceQu]]="TA",3,IF(fun[[#This Row],[FireplaceQu]]="Fa",2,0))))</f>
        <v>0</v>
      </c>
      <c r="BW1071" t="s">
        <v>153</v>
      </c>
      <c r="BX1071">
        <v>1985</v>
      </c>
      <c r="BY1071" t="s">
        <v>128</v>
      </c>
      <c r="BZ1071">
        <v>2</v>
      </c>
      <c r="CA1071">
        <v>576</v>
      </c>
      <c r="CB1071" t="s">
        <v>124</v>
      </c>
      <c r="CC1071">
        <f>IF(fun[[#This Row],[GarageQual]]="Ex",5,IF(fun[[#This Row],[GarageQual]]="Gd",4,IF(fun[[#This Row],[GarageQual]]="TA",3,IF(fun[[#This Row],[GarageQual]]="Fa",2,IF(fun[[#This Row],[GarageQual]]="Po",1,0)))))</f>
        <v>3</v>
      </c>
      <c r="CD1071" t="s">
        <v>124</v>
      </c>
      <c r="CE1071">
        <f>IF(fun[[#This Row],[GarageCond]]="Ex",5,IF(fun[[#This Row],[GarageCond]]="Gd",4,IF(fun[[#This Row],[GarageCond]]="TA",3,IF(fun[[#This Row],[GarageCond]]="Fa",2,IF(fun[[#This Row],[GarageCond]]="Po",1,0)))))</f>
        <v>3</v>
      </c>
      <c r="CF1071" t="s">
        <v>131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f>(0.5*fun[[#This Row],[WoodDeckSF]])+fun[[#This Row],[OpenPorchSF]]+(2*fun[[#This Row],[EnclosedPorch]])+(1.5*fun[[#This Row],[3SsnPorch]])+fun[[#This Row],[ScreenPorch]]</f>
        <v>0</v>
      </c>
      <c r="CM1071">
        <v>0</v>
      </c>
      <c r="CN1071" t="s">
        <v>109</v>
      </c>
      <c r="CO1071">
        <f>IF(fun[[#This Row],[PoolQC]]="Ex",5,IF(fun[[#This Row],[PoolQC]]="Gd",4,IF(fun[[#This Row],[PoolQC]]="TA",3,IF(fun[[#This Row],[PoolQC]]="Fa",2,IF(fun[[#This Row],[PoolQC]]="Po",1,0)))))</f>
        <v>0</v>
      </c>
      <c r="CP1071" t="s">
        <v>109</v>
      </c>
      <c r="CQ1071" t="s">
        <v>109</v>
      </c>
      <c r="CR1071">
        <v>0</v>
      </c>
      <c r="CS1071">
        <v>5</v>
      </c>
      <c r="CT1071">
        <v>2007</v>
      </c>
      <c r="CU1071" t="s">
        <v>136</v>
      </c>
      <c r="CV1071" t="s">
        <v>137</v>
      </c>
      <c r="CW1071">
        <f>COUNTIF(fun[[#This Row],[Id]:[SaleCondition]],0)</f>
        <v>21</v>
      </c>
      <c r="CX1071">
        <f>COUNTIF(fun[[#This Row],[Id]:[SaleCondition]],"NA")</f>
        <v>5</v>
      </c>
      <c r="CY107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071">
        <f>fun[NUM_ExCond]+fun[NUM_BsmtCond]+fun[NUM_GarCond]</f>
        <v>9</v>
      </c>
      <c r="DA10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0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1071">
        <v>135000</v>
      </c>
    </row>
    <row r="1072" spans="1:107" x14ac:dyDescent="0.25">
      <c r="A1072">
        <v>1071</v>
      </c>
      <c r="B1072">
        <v>20</v>
      </c>
      <c r="C1072" t="s">
        <v>107</v>
      </c>
      <c r="D1072">
        <f>IF(fun[[#This Row],[MSZoning]]="RL",1,0)</f>
        <v>1</v>
      </c>
      <c r="E1072">
        <f>IF(fun[[#This Row],[rl]]="RM",1,0)</f>
        <v>0</v>
      </c>
      <c r="F1072">
        <f>IF(fun[[#This Row],[rm]]="RH",1,0)</f>
        <v>0</v>
      </c>
      <c r="G1072">
        <f>IF(fun[[#This Row],[rh]]="C (all)",1,0)</f>
        <v>0</v>
      </c>
      <c r="H1072">
        <v>72</v>
      </c>
      <c r="I1072">
        <f>IF(fun[[#This Row],[LotFrontage]]="NA",0,fun[[#This Row],[LotFrontage]])</f>
        <v>72</v>
      </c>
      <c r="J1072">
        <v>10152</v>
      </c>
      <c r="K1072" t="s">
        <v>108</v>
      </c>
      <c r="L1072" t="s">
        <v>109</v>
      </c>
      <c r="M1072" t="s">
        <v>110</v>
      </c>
      <c r="N1072" t="s">
        <v>111</v>
      </c>
      <c r="O1072" t="s">
        <v>112</v>
      </c>
      <c r="P1072" t="s">
        <v>113</v>
      </c>
      <c r="Q1072" t="s">
        <v>114</v>
      </c>
      <c r="R1072" t="s">
        <v>188</v>
      </c>
      <c r="S1072" t="s">
        <v>116</v>
      </c>
      <c r="T1072" t="s">
        <v>116</v>
      </c>
      <c r="U1072" t="s">
        <v>117</v>
      </c>
      <c r="V1072" t="s">
        <v>141</v>
      </c>
      <c r="W1072">
        <v>5</v>
      </c>
      <c r="X1072">
        <v>5</v>
      </c>
      <c r="Y1072">
        <v>1956</v>
      </c>
      <c r="Z1072">
        <v>1956</v>
      </c>
      <c r="AA1072" t="s">
        <v>178</v>
      </c>
      <c r="AB1072" t="s">
        <v>120</v>
      </c>
      <c r="AC1072" t="s">
        <v>142</v>
      </c>
      <c r="AD1072" t="s">
        <v>142</v>
      </c>
      <c r="AE1072" t="s">
        <v>122</v>
      </c>
      <c r="AF1072">
        <v>120</v>
      </c>
      <c r="AG1072" t="s">
        <v>124</v>
      </c>
      <c r="AH1072">
        <f>IF(fun[[#This Row],[ExterQual]]="Ex",5,IF(fun[[#This Row],[ExterQual]]="Gd",4,IF(fun[[#This Row],[ExterQual]]="TA",3,IF(fun[[#This Row],[ExterQual]]="Fa",2,1))))</f>
        <v>3</v>
      </c>
      <c r="AI1072" t="s">
        <v>124</v>
      </c>
      <c r="AJ1072">
        <f>IF(fun[[#This Row],[ExterCond]]="Ex",5,IF(fun[[#This Row],[ExterCond]]="Gd",4,IF(fun[[#This Row],[ExterCond]]="TA",3,IF(fun[[#This Row],[ExterCond]]="Fa",2,1))))</f>
        <v>3</v>
      </c>
      <c r="AK1072" t="s">
        <v>144</v>
      </c>
      <c r="AL1072" t="s">
        <v>124</v>
      </c>
      <c r="AM1072">
        <f>IF(fun[[#This Row],[BsmtQual]]="Ex",5,IF(fun[[#This Row],[BsmtQual]]="Gd",4,IF(fun[[#This Row],[BsmtQual]]="TA",3,IF(fun[[#This Row],[BsmtQual]]="Fa",2,IF(fun[[#This Row],[BsmtQual]]="Po",1,0)))))</f>
        <v>3</v>
      </c>
      <c r="AN1072" t="s">
        <v>124</v>
      </c>
      <c r="AO1072">
        <f>IF(fun[[#This Row],[BsmtCond]]="Ex",5,IF(fun[[#This Row],[BsmtCond]]="Gd",4,IF(fun[[#This Row],[BsmtCond]]="TA",3,IF(fun[[#This Row],[BsmtCond]]="Fa",2,IF(fun[[#This Row],[BsmtCond]]="Po",1,0)))))</f>
        <v>3</v>
      </c>
      <c r="AP1072" t="s">
        <v>126</v>
      </c>
      <c r="AQ1072">
        <f>IF(fun[[#This Row],[BsmtExposure]]="Gd",3,IF(fun[[#This Row],[BsmtExposure]]="Av",2,IF(fun[[#This Row],[BsmtExposure]]="Mn",1,0)))</f>
        <v>0</v>
      </c>
      <c r="AR1072" t="s">
        <v>167</v>
      </c>
      <c r="AS1072">
        <v>586</v>
      </c>
      <c r="AT1072" t="s">
        <v>128</v>
      </c>
      <c r="AU1072">
        <v>0</v>
      </c>
      <c r="AV1072">
        <v>462</v>
      </c>
      <c r="AW1072">
        <v>1048</v>
      </c>
      <c r="AX1072" t="s">
        <v>129</v>
      </c>
      <c r="AY1072" t="s">
        <v>124</v>
      </c>
      <c r="AZ1072">
        <f>IF(fun[[#This Row],[HeatingQC]]="Ex",5,IF(fun[[#This Row],[HeatingQC]]="Gd",4,IF(fun[[#This Row],[HeatingQC]]="TA",3,IF(fun[[#This Row],[HeatingQC]]="Fa",2,IF(fun[[#This Row],[HeatingQC]]="Po",1,0)))))</f>
        <v>3</v>
      </c>
      <c r="BA1072" t="s">
        <v>131</v>
      </c>
      <c r="BB1072" t="s">
        <v>132</v>
      </c>
      <c r="BC1072">
        <v>1048</v>
      </c>
      <c r="BD1072">
        <v>0</v>
      </c>
      <c r="BE1072">
        <v>0</v>
      </c>
      <c r="BF1072">
        <v>1048</v>
      </c>
      <c r="BG1072">
        <f>LOG(fun[[#This Row],[GrLivArea]])</f>
        <v>3.0203612826477078</v>
      </c>
      <c r="BH1072">
        <v>1</v>
      </c>
      <c r="BI1072">
        <v>0</v>
      </c>
      <c r="BJ1072">
        <f>fun[[#This Row],[BsmtFullBath]]+(0.5*fun[[#This Row],[BsmtHalfBath]])</f>
        <v>1</v>
      </c>
      <c r="BK1072">
        <v>1</v>
      </c>
      <c r="BL1072">
        <v>0</v>
      </c>
      <c r="BM1072">
        <f>fun[[#This Row],[HalfBath]]+fun[[#This Row],[TOTBaseBath]]+fun[[#This Row],[FullBath]]</f>
        <v>2</v>
      </c>
      <c r="BN1072">
        <v>3</v>
      </c>
      <c r="BO1072">
        <v>1</v>
      </c>
      <c r="BP1072" t="s">
        <v>124</v>
      </c>
      <c r="BQ1072">
        <f>IF(fun[[#This Row],[KitchenQual]]="Ex",5,IF(fun[[#This Row],[KitchenQual]]="Gd",4,IF(fun[[#This Row],[KitchenQual]]="TA",3,IF(fun[[#This Row],[KitchenQual]]="Fa",2,0))))</f>
        <v>3</v>
      </c>
      <c r="BR1072">
        <v>6</v>
      </c>
      <c r="BS1072" t="s">
        <v>133</v>
      </c>
      <c r="BT1072">
        <v>0</v>
      </c>
      <c r="BU1072" t="s">
        <v>109</v>
      </c>
      <c r="BV1072">
        <f>IF(fun[[#This Row],[FireplaceQu]]="Ex",5,IF(fun[[#This Row],[FireplaceQu]]="Gd",4,IF(fun[[#This Row],[FireplaceQu]]="TA",3,IF(fun[[#This Row],[FireplaceQu]]="Fa",2,0))))</f>
        <v>0</v>
      </c>
      <c r="BW1072" t="s">
        <v>134</v>
      </c>
      <c r="BX1072">
        <v>1956</v>
      </c>
      <c r="BY1072" t="s">
        <v>128</v>
      </c>
      <c r="BZ1072">
        <v>1</v>
      </c>
      <c r="CA1072">
        <v>286</v>
      </c>
      <c r="CB1072" t="s">
        <v>124</v>
      </c>
      <c r="CC1072">
        <f>IF(fun[[#This Row],[GarageQual]]="Ex",5,IF(fun[[#This Row],[GarageQual]]="Gd",4,IF(fun[[#This Row],[GarageQual]]="TA",3,IF(fun[[#This Row],[GarageQual]]="Fa",2,IF(fun[[#This Row],[GarageQual]]="Po",1,0)))))</f>
        <v>3</v>
      </c>
      <c r="CD1072" t="s">
        <v>124</v>
      </c>
      <c r="CE1072">
        <f>IF(fun[[#This Row],[GarageCond]]="Ex",5,IF(fun[[#This Row],[GarageCond]]="Gd",4,IF(fun[[#This Row],[GarageCond]]="TA",3,IF(fun[[#This Row],[GarageCond]]="Fa",2,IF(fun[[#This Row],[GarageCond]]="Po",1,0)))))</f>
        <v>3</v>
      </c>
      <c r="CF1072" t="s">
        <v>131</v>
      </c>
      <c r="CG1072">
        <v>0</v>
      </c>
      <c r="CH1072">
        <v>20</v>
      </c>
      <c r="CI1072">
        <v>0</v>
      </c>
      <c r="CJ1072">
        <v>0</v>
      </c>
      <c r="CK1072">
        <v>192</v>
      </c>
      <c r="CL1072">
        <f>(0.5*fun[[#This Row],[WoodDeckSF]])+fun[[#This Row],[OpenPorchSF]]+(2*fun[[#This Row],[EnclosedPorch]])+(1.5*fun[[#This Row],[3SsnPorch]])+fun[[#This Row],[ScreenPorch]]</f>
        <v>212</v>
      </c>
      <c r="CM1072">
        <v>0</v>
      </c>
      <c r="CN1072" t="s">
        <v>109</v>
      </c>
      <c r="CO1072">
        <f>IF(fun[[#This Row],[PoolQC]]="Ex",5,IF(fun[[#This Row],[PoolQC]]="Gd",4,IF(fun[[#This Row],[PoolQC]]="TA",3,IF(fun[[#This Row],[PoolQC]]="Fa",2,IF(fun[[#This Row],[PoolQC]]="Po",1,0)))))</f>
        <v>0</v>
      </c>
      <c r="CP1072" t="s">
        <v>109</v>
      </c>
      <c r="CQ1072" t="s">
        <v>109</v>
      </c>
      <c r="CR1072">
        <v>0</v>
      </c>
      <c r="CS1072">
        <v>6</v>
      </c>
      <c r="CT1072">
        <v>2007</v>
      </c>
      <c r="CU1072" t="s">
        <v>136</v>
      </c>
      <c r="CV1072" t="s">
        <v>137</v>
      </c>
      <c r="CW1072">
        <f>COUNTIF(fun[[#This Row],[Id]:[SaleCondition]],0)</f>
        <v>17</v>
      </c>
      <c r="CX1072">
        <f>COUNTIF(fun[[#This Row],[Id]:[SaleCondition]],"NA")</f>
        <v>5</v>
      </c>
      <c r="CY107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072">
        <f>fun[NUM_ExCond]+fun[NUM_BsmtCond]+fun[NUM_GarCond]</f>
        <v>9</v>
      </c>
      <c r="DA10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0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072">
        <v>135000</v>
      </c>
    </row>
    <row r="1073" spans="1:107" x14ac:dyDescent="0.25">
      <c r="A1073">
        <v>1072</v>
      </c>
      <c r="B1073">
        <v>60</v>
      </c>
      <c r="C1073" t="s">
        <v>107</v>
      </c>
      <c r="D1073">
        <f>IF(fun[[#This Row],[MSZoning]]="RL",1,0)</f>
        <v>1</v>
      </c>
      <c r="E1073">
        <f>IF(fun[[#This Row],[rl]]="RM",1,0)</f>
        <v>0</v>
      </c>
      <c r="F1073">
        <f>IF(fun[[#This Row],[rm]]="RH",1,0)</f>
        <v>0</v>
      </c>
      <c r="G1073">
        <f>IF(fun[[#This Row],[rh]]="C (all)",1,0)</f>
        <v>0</v>
      </c>
      <c r="H1073">
        <v>78</v>
      </c>
      <c r="I1073">
        <f>IF(fun[[#This Row],[LotFrontage]]="NA",0,fun[[#This Row],[LotFrontage]])</f>
        <v>78</v>
      </c>
      <c r="J1073">
        <v>11700</v>
      </c>
      <c r="K1073" t="s">
        <v>108</v>
      </c>
      <c r="L1073" t="s">
        <v>109</v>
      </c>
      <c r="M1073" t="s">
        <v>110</v>
      </c>
      <c r="N1073" t="s">
        <v>111</v>
      </c>
      <c r="O1073" t="s">
        <v>112</v>
      </c>
      <c r="P1073" t="s">
        <v>113</v>
      </c>
      <c r="Q1073" t="s">
        <v>114</v>
      </c>
      <c r="R1073" t="s">
        <v>164</v>
      </c>
      <c r="S1073" t="s">
        <v>228</v>
      </c>
      <c r="T1073" t="s">
        <v>116</v>
      </c>
      <c r="U1073" t="s">
        <v>117</v>
      </c>
      <c r="V1073" t="s">
        <v>118</v>
      </c>
      <c r="W1073">
        <v>6</v>
      </c>
      <c r="X1073">
        <v>6</v>
      </c>
      <c r="Y1073">
        <v>1968</v>
      </c>
      <c r="Z1073">
        <v>1968</v>
      </c>
      <c r="AA1073" t="s">
        <v>119</v>
      </c>
      <c r="AB1073" t="s">
        <v>120</v>
      </c>
      <c r="AC1073" t="s">
        <v>142</v>
      </c>
      <c r="AD1073" t="s">
        <v>142</v>
      </c>
      <c r="AE1073" t="s">
        <v>143</v>
      </c>
      <c r="AF1073">
        <v>0</v>
      </c>
      <c r="AG1073" t="s">
        <v>124</v>
      </c>
      <c r="AH1073">
        <f>IF(fun[[#This Row],[ExterQual]]="Ex",5,IF(fun[[#This Row],[ExterQual]]="Gd",4,IF(fun[[#This Row],[ExterQual]]="TA",3,IF(fun[[#This Row],[ExterQual]]="Fa",2,1))))</f>
        <v>3</v>
      </c>
      <c r="AI1073" t="s">
        <v>124</v>
      </c>
      <c r="AJ1073">
        <f>IF(fun[[#This Row],[ExterCond]]="Ex",5,IF(fun[[#This Row],[ExterCond]]="Gd",4,IF(fun[[#This Row],[ExterCond]]="TA",3,IF(fun[[#This Row],[ExterCond]]="Fa",2,1))))</f>
        <v>3</v>
      </c>
      <c r="AK1073" t="s">
        <v>144</v>
      </c>
      <c r="AL1073" t="s">
        <v>124</v>
      </c>
      <c r="AM1073">
        <f>IF(fun[[#This Row],[BsmtQual]]="Ex",5,IF(fun[[#This Row],[BsmtQual]]="Gd",4,IF(fun[[#This Row],[BsmtQual]]="TA",3,IF(fun[[#This Row],[BsmtQual]]="Fa",2,IF(fun[[#This Row],[BsmtQual]]="Po",1,0)))))</f>
        <v>3</v>
      </c>
      <c r="AN1073" t="s">
        <v>124</v>
      </c>
      <c r="AO1073">
        <f>IF(fun[[#This Row],[BsmtCond]]="Ex",5,IF(fun[[#This Row],[BsmtCond]]="Gd",4,IF(fun[[#This Row],[BsmtCond]]="TA",3,IF(fun[[#This Row],[BsmtCond]]="Fa",2,IF(fun[[#This Row],[BsmtCond]]="Po",1,0)))))</f>
        <v>3</v>
      </c>
      <c r="AP1073" t="s">
        <v>126</v>
      </c>
      <c r="AQ1073">
        <f>IF(fun[[#This Row],[BsmtExposure]]="Gd",3,IF(fun[[#This Row],[BsmtExposure]]="Av",2,IF(fun[[#This Row],[BsmtExposure]]="Mn",1,0)))</f>
        <v>0</v>
      </c>
      <c r="AR1073" t="s">
        <v>179</v>
      </c>
      <c r="AS1073">
        <v>298</v>
      </c>
      <c r="AT1073" t="s">
        <v>128</v>
      </c>
      <c r="AU1073">
        <v>0</v>
      </c>
      <c r="AV1073">
        <v>429</v>
      </c>
      <c r="AW1073">
        <v>727</v>
      </c>
      <c r="AX1073" t="s">
        <v>129</v>
      </c>
      <c r="AY1073" t="s">
        <v>130</v>
      </c>
      <c r="AZ1073">
        <f>IF(fun[[#This Row],[HeatingQC]]="Ex",5,IF(fun[[#This Row],[HeatingQC]]="Gd",4,IF(fun[[#This Row],[HeatingQC]]="TA",3,IF(fun[[#This Row],[HeatingQC]]="Fa",2,IF(fun[[#This Row],[HeatingQC]]="Po",1,0)))))</f>
        <v>5</v>
      </c>
      <c r="BA1073" t="s">
        <v>131</v>
      </c>
      <c r="BB1073" t="s">
        <v>132</v>
      </c>
      <c r="BC1073">
        <v>829</v>
      </c>
      <c r="BD1073">
        <v>727</v>
      </c>
      <c r="BE1073">
        <v>0</v>
      </c>
      <c r="BF1073">
        <v>1556</v>
      </c>
      <c r="BG1073">
        <f>LOG(fun[[#This Row],[GrLivArea]])</f>
        <v>3.1920095926536702</v>
      </c>
      <c r="BH1073">
        <v>0</v>
      </c>
      <c r="BI1073">
        <v>0</v>
      </c>
      <c r="BJ1073">
        <f>fun[[#This Row],[BsmtFullBath]]+(0.5*fun[[#This Row],[BsmtHalfBath]])</f>
        <v>0</v>
      </c>
      <c r="BK1073">
        <v>1</v>
      </c>
      <c r="BL1073">
        <v>1</v>
      </c>
      <c r="BM1073">
        <f>fun[[#This Row],[HalfBath]]+fun[[#This Row],[TOTBaseBath]]+fun[[#This Row],[FullBath]]</f>
        <v>2</v>
      </c>
      <c r="BN1073">
        <v>4</v>
      </c>
      <c r="BO1073">
        <v>1</v>
      </c>
      <c r="BP1073" t="s">
        <v>124</v>
      </c>
      <c r="BQ1073">
        <f>IF(fun[[#This Row],[KitchenQual]]="Ex",5,IF(fun[[#This Row],[KitchenQual]]="Gd",4,IF(fun[[#This Row],[KitchenQual]]="TA",3,IF(fun[[#This Row],[KitchenQual]]="Fa",2,0))))</f>
        <v>3</v>
      </c>
      <c r="BR1073">
        <v>8</v>
      </c>
      <c r="BS1073" t="s">
        <v>133</v>
      </c>
      <c r="BT1073">
        <v>0</v>
      </c>
      <c r="BU1073" t="s">
        <v>109</v>
      </c>
      <c r="BV1073">
        <f>IF(fun[[#This Row],[FireplaceQu]]="Ex",5,IF(fun[[#This Row],[FireplaceQu]]="Gd",4,IF(fun[[#This Row],[FireplaceQu]]="TA",3,IF(fun[[#This Row],[FireplaceQu]]="Fa",2,0))))</f>
        <v>0</v>
      </c>
      <c r="BW1073" t="s">
        <v>134</v>
      </c>
      <c r="BX1073">
        <v>1968</v>
      </c>
      <c r="BY1073" t="s">
        <v>128</v>
      </c>
      <c r="BZ1073">
        <v>2</v>
      </c>
      <c r="CA1073">
        <v>441</v>
      </c>
      <c r="CB1073" t="s">
        <v>124</v>
      </c>
      <c r="CC1073">
        <f>IF(fun[[#This Row],[GarageQual]]="Ex",5,IF(fun[[#This Row],[GarageQual]]="Gd",4,IF(fun[[#This Row],[GarageQual]]="TA",3,IF(fun[[#This Row],[GarageQual]]="Fa",2,IF(fun[[#This Row],[GarageQual]]="Po",1,0)))))</f>
        <v>3</v>
      </c>
      <c r="CD1073" t="s">
        <v>124</v>
      </c>
      <c r="CE1073">
        <f>IF(fun[[#This Row],[GarageCond]]="Ex",5,IF(fun[[#This Row],[GarageCond]]="Gd",4,IF(fun[[#This Row],[GarageCond]]="TA",3,IF(fun[[#This Row],[GarageCond]]="Fa",2,IF(fun[[#This Row],[GarageCond]]="Po",1,0)))))</f>
        <v>3</v>
      </c>
      <c r="CF1073" t="s">
        <v>131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f>(0.5*fun[[#This Row],[WoodDeckSF]])+fun[[#This Row],[OpenPorchSF]]+(2*fun[[#This Row],[EnclosedPorch]])+(1.5*fun[[#This Row],[3SsnPorch]])+fun[[#This Row],[ScreenPorch]]</f>
        <v>0</v>
      </c>
      <c r="CM1073">
        <v>0</v>
      </c>
      <c r="CN1073" t="s">
        <v>109</v>
      </c>
      <c r="CO1073">
        <f>IF(fun[[#This Row],[PoolQC]]="Ex",5,IF(fun[[#This Row],[PoolQC]]="Gd",4,IF(fun[[#This Row],[PoolQC]]="TA",3,IF(fun[[#This Row],[PoolQC]]="Fa",2,IF(fun[[#This Row],[PoolQC]]="Po",1,0)))))</f>
        <v>0</v>
      </c>
      <c r="CP1073" t="s">
        <v>109</v>
      </c>
      <c r="CQ1073" t="s">
        <v>109</v>
      </c>
      <c r="CR1073">
        <v>0</v>
      </c>
      <c r="CS1073">
        <v>5</v>
      </c>
      <c r="CT1073">
        <v>2009</v>
      </c>
      <c r="CU1073" t="s">
        <v>136</v>
      </c>
      <c r="CV1073" t="s">
        <v>137</v>
      </c>
      <c r="CW1073">
        <f>COUNTIF(fun[[#This Row],[Id]:[SaleCondition]],0)</f>
        <v>21</v>
      </c>
      <c r="CX1073">
        <f>COUNTIF(fun[[#This Row],[Id]:[SaleCondition]],"NA")</f>
        <v>5</v>
      </c>
      <c r="CY1073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073">
        <f>fun[NUM_ExCond]+fun[NUM_BsmtCond]+fun[NUM_GarCond]</f>
        <v>9</v>
      </c>
      <c r="DA10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0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1073">
        <v>154000</v>
      </c>
    </row>
    <row r="1074" spans="1:107" x14ac:dyDescent="0.25">
      <c r="A1074">
        <v>1073</v>
      </c>
      <c r="B1074">
        <v>50</v>
      </c>
      <c r="C1074" t="s">
        <v>107</v>
      </c>
      <c r="D1074">
        <f>IF(fun[[#This Row],[MSZoning]]="RL",1,0)</f>
        <v>1</v>
      </c>
      <c r="E1074">
        <f>IF(fun[[#This Row],[rl]]="RM",1,0)</f>
        <v>0</v>
      </c>
      <c r="F1074">
        <f>IF(fun[[#This Row],[rm]]="RH",1,0)</f>
        <v>0</v>
      </c>
      <c r="G1074">
        <f>IF(fun[[#This Row],[rh]]="C (all)",1,0)</f>
        <v>0</v>
      </c>
      <c r="H1074">
        <v>50</v>
      </c>
      <c r="I1074">
        <f>IF(fun[[#This Row],[LotFrontage]]="NA",0,fun[[#This Row],[LotFrontage]])</f>
        <v>50</v>
      </c>
      <c r="J1074">
        <v>7585</v>
      </c>
      <c r="K1074" t="s">
        <v>108</v>
      </c>
      <c r="L1074" t="s">
        <v>109</v>
      </c>
      <c r="M1074" t="s">
        <v>110</v>
      </c>
      <c r="N1074" t="s">
        <v>111</v>
      </c>
      <c r="O1074" t="s">
        <v>112</v>
      </c>
      <c r="P1074" t="s">
        <v>113</v>
      </c>
      <c r="Q1074" t="s">
        <v>114</v>
      </c>
      <c r="R1074" t="s">
        <v>211</v>
      </c>
      <c r="S1074" t="s">
        <v>170</v>
      </c>
      <c r="T1074" t="s">
        <v>116</v>
      </c>
      <c r="U1074" t="s">
        <v>117</v>
      </c>
      <c r="V1074" t="s">
        <v>158</v>
      </c>
      <c r="W1074">
        <v>5</v>
      </c>
      <c r="X1074">
        <v>3</v>
      </c>
      <c r="Y1074">
        <v>1948</v>
      </c>
      <c r="Z1074">
        <v>1950</v>
      </c>
      <c r="AA1074" t="s">
        <v>119</v>
      </c>
      <c r="AB1074" t="s">
        <v>120</v>
      </c>
      <c r="AC1074" t="s">
        <v>142</v>
      </c>
      <c r="AD1074" t="s">
        <v>142</v>
      </c>
      <c r="AE1074" t="s">
        <v>143</v>
      </c>
      <c r="AF1074">
        <v>0</v>
      </c>
      <c r="AG1074" t="s">
        <v>124</v>
      </c>
      <c r="AH1074">
        <f>IF(fun[[#This Row],[ExterQual]]="Ex",5,IF(fun[[#This Row],[ExterQual]]="Gd",4,IF(fun[[#This Row],[ExterQual]]="TA",3,IF(fun[[#This Row],[ExterQual]]="Fa",2,1))))</f>
        <v>3</v>
      </c>
      <c r="AI1074" t="s">
        <v>124</v>
      </c>
      <c r="AJ1074">
        <f>IF(fun[[#This Row],[ExterCond]]="Ex",5,IF(fun[[#This Row],[ExterCond]]="Gd",4,IF(fun[[#This Row],[ExterCond]]="TA",3,IF(fun[[#This Row],[ExterCond]]="Fa",2,1))))</f>
        <v>3</v>
      </c>
      <c r="AK1074" t="s">
        <v>144</v>
      </c>
      <c r="AL1074" t="s">
        <v>173</v>
      </c>
      <c r="AM1074">
        <f>IF(fun[[#This Row],[BsmtQual]]="Ex",5,IF(fun[[#This Row],[BsmtQual]]="Gd",4,IF(fun[[#This Row],[BsmtQual]]="TA",3,IF(fun[[#This Row],[BsmtQual]]="Fa",2,IF(fun[[#This Row],[BsmtQual]]="Po",1,0)))))</f>
        <v>2</v>
      </c>
      <c r="AN1074" t="s">
        <v>173</v>
      </c>
      <c r="AO1074">
        <f>IF(fun[[#This Row],[BsmtCond]]="Ex",5,IF(fun[[#This Row],[BsmtCond]]="Gd",4,IF(fun[[#This Row],[BsmtCond]]="TA",3,IF(fun[[#This Row],[BsmtCond]]="Fa",2,IF(fun[[#This Row],[BsmtCond]]="Po",1,0)))))</f>
        <v>2</v>
      </c>
      <c r="AP1074" t="s">
        <v>147</v>
      </c>
      <c r="AQ1074">
        <f>IF(fun[[#This Row],[BsmtExposure]]="Gd",3,IF(fun[[#This Row],[BsmtExposure]]="Av",2,IF(fun[[#This Row],[BsmtExposure]]="Mn",1,0)))</f>
        <v>1</v>
      </c>
      <c r="AR1074" t="s">
        <v>128</v>
      </c>
      <c r="AS1074">
        <v>0</v>
      </c>
      <c r="AT1074" t="s">
        <v>128</v>
      </c>
      <c r="AU1074">
        <v>0</v>
      </c>
      <c r="AV1074">
        <v>810</v>
      </c>
      <c r="AW1074">
        <v>810</v>
      </c>
      <c r="AX1074" t="s">
        <v>129</v>
      </c>
      <c r="AY1074" t="s">
        <v>173</v>
      </c>
      <c r="AZ1074">
        <f>IF(fun[[#This Row],[HeatingQC]]="Ex",5,IF(fun[[#This Row],[HeatingQC]]="Gd",4,IF(fun[[#This Row],[HeatingQC]]="TA",3,IF(fun[[#This Row],[HeatingQC]]="Fa",2,IF(fun[[#This Row],[HeatingQC]]="Po",1,0)))))</f>
        <v>2</v>
      </c>
      <c r="BA1074" t="s">
        <v>131</v>
      </c>
      <c r="BB1074" t="s">
        <v>190</v>
      </c>
      <c r="BC1074">
        <v>1002</v>
      </c>
      <c r="BD1074">
        <v>454</v>
      </c>
      <c r="BE1074">
        <v>0</v>
      </c>
      <c r="BF1074">
        <v>1456</v>
      </c>
      <c r="BG1074">
        <f>LOG(fun[[#This Row],[GrLivArea]])</f>
        <v>3.1631613749770184</v>
      </c>
      <c r="BH1074">
        <v>1</v>
      </c>
      <c r="BI1074">
        <v>1</v>
      </c>
      <c r="BJ1074">
        <f>fun[[#This Row],[BsmtFullBath]]+(0.5*fun[[#This Row],[BsmtHalfBath]])</f>
        <v>1.5</v>
      </c>
      <c r="BK1074">
        <v>1</v>
      </c>
      <c r="BL1074">
        <v>0</v>
      </c>
      <c r="BM1074">
        <f>fun[[#This Row],[HalfBath]]+fun[[#This Row],[TOTBaseBath]]+fun[[#This Row],[FullBath]]</f>
        <v>2.5</v>
      </c>
      <c r="BN1074">
        <v>4</v>
      </c>
      <c r="BO1074">
        <v>1</v>
      </c>
      <c r="BP1074" t="s">
        <v>124</v>
      </c>
      <c r="BQ1074">
        <f>IF(fun[[#This Row],[KitchenQual]]="Ex",5,IF(fun[[#This Row],[KitchenQual]]="Gd",4,IF(fun[[#This Row],[KitchenQual]]="TA",3,IF(fun[[#This Row],[KitchenQual]]="Fa",2,0))))</f>
        <v>3</v>
      </c>
      <c r="BR1074">
        <v>7</v>
      </c>
      <c r="BS1074" t="s">
        <v>133</v>
      </c>
      <c r="BT1074">
        <v>1</v>
      </c>
      <c r="BU1074" t="s">
        <v>124</v>
      </c>
      <c r="BV1074">
        <f>IF(fun[[#This Row],[FireplaceQu]]="Ex",5,IF(fun[[#This Row],[FireplaceQu]]="Gd",4,IF(fun[[#This Row],[FireplaceQu]]="TA",3,IF(fun[[#This Row],[FireplaceQu]]="Fa",2,0))))</f>
        <v>3</v>
      </c>
      <c r="BW1074" t="s">
        <v>153</v>
      </c>
      <c r="BX1074">
        <v>1954</v>
      </c>
      <c r="BY1074" t="s">
        <v>128</v>
      </c>
      <c r="BZ1074">
        <v>1</v>
      </c>
      <c r="CA1074">
        <v>280</v>
      </c>
      <c r="CB1074" t="s">
        <v>124</v>
      </c>
      <c r="CC1074">
        <f>IF(fun[[#This Row],[GarageQual]]="Ex",5,IF(fun[[#This Row],[GarageQual]]="Gd",4,IF(fun[[#This Row],[GarageQual]]="TA",3,IF(fun[[#This Row],[GarageQual]]="Fa",2,IF(fun[[#This Row],[GarageQual]]="Po",1,0)))))</f>
        <v>3</v>
      </c>
      <c r="CD1074" t="s">
        <v>124</v>
      </c>
      <c r="CE1074">
        <f>IF(fun[[#This Row],[GarageCond]]="Ex",5,IF(fun[[#This Row],[GarageCond]]="Gd",4,IF(fun[[#This Row],[GarageCond]]="TA",3,IF(fun[[#This Row],[GarageCond]]="Fa",2,IF(fun[[#This Row],[GarageCond]]="Po",1,0)))))</f>
        <v>3</v>
      </c>
      <c r="CF1074" t="s">
        <v>216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f>(0.5*fun[[#This Row],[WoodDeckSF]])+fun[[#This Row],[OpenPorchSF]]+(2*fun[[#This Row],[EnclosedPorch]])+(1.5*fun[[#This Row],[3SsnPorch]])+fun[[#This Row],[ScreenPorch]]</f>
        <v>0</v>
      </c>
      <c r="CM1074">
        <v>0</v>
      </c>
      <c r="CN1074" t="s">
        <v>109</v>
      </c>
      <c r="CO1074">
        <f>IF(fun[[#This Row],[PoolQC]]="Ex",5,IF(fun[[#This Row],[PoolQC]]="Gd",4,IF(fun[[#This Row],[PoolQC]]="TA",3,IF(fun[[#This Row],[PoolQC]]="Fa",2,IF(fun[[#This Row],[PoolQC]]="Po",1,0)))))</f>
        <v>0</v>
      </c>
      <c r="CP1074" t="s">
        <v>109</v>
      </c>
      <c r="CQ1074" t="s">
        <v>109</v>
      </c>
      <c r="CR1074">
        <v>0</v>
      </c>
      <c r="CS1074">
        <v>8</v>
      </c>
      <c r="CT1074">
        <v>2006</v>
      </c>
      <c r="CU1074" t="s">
        <v>136</v>
      </c>
      <c r="CV1074" t="s">
        <v>137</v>
      </c>
      <c r="CW1074">
        <f>COUNTIF(fun[[#This Row],[Id]:[SaleCondition]],0)</f>
        <v>17</v>
      </c>
      <c r="CX1074">
        <f>COUNTIF(fun[[#This Row],[Id]:[SaleCondition]],"NA")</f>
        <v>4</v>
      </c>
      <c r="CY1074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074">
        <f>fun[NUM_ExCond]+fun[NUM_BsmtCond]+fun[NUM_GarCond]</f>
        <v>8</v>
      </c>
      <c r="DA10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53</v>
      </c>
      <c r="DB10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37.083333333333329</v>
      </c>
      <c r="DC1074">
        <v>91500</v>
      </c>
    </row>
    <row r="1075" spans="1:107" x14ac:dyDescent="0.25">
      <c r="A1075">
        <v>1074</v>
      </c>
      <c r="B1075">
        <v>60</v>
      </c>
      <c r="C1075" t="s">
        <v>107</v>
      </c>
      <c r="D1075">
        <f>IF(fun[[#This Row],[MSZoning]]="RL",1,0)</f>
        <v>1</v>
      </c>
      <c r="E1075">
        <f>IF(fun[[#This Row],[rl]]="RM",1,0)</f>
        <v>0</v>
      </c>
      <c r="F1075">
        <f>IF(fun[[#This Row],[rm]]="RH",1,0)</f>
        <v>0</v>
      </c>
      <c r="G1075">
        <f>IF(fun[[#This Row],[rh]]="C (all)",1,0)</f>
        <v>0</v>
      </c>
      <c r="H1075">
        <v>75</v>
      </c>
      <c r="I1075">
        <f>IF(fun[[#This Row],[LotFrontage]]="NA",0,fun[[#This Row],[LotFrontage]])</f>
        <v>75</v>
      </c>
      <c r="J1075">
        <v>7950</v>
      </c>
      <c r="K1075" t="s">
        <v>108</v>
      </c>
      <c r="L1075" t="s">
        <v>109</v>
      </c>
      <c r="M1075" t="s">
        <v>146</v>
      </c>
      <c r="N1075" t="s">
        <v>201</v>
      </c>
      <c r="O1075" t="s">
        <v>112</v>
      </c>
      <c r="P1075" t="s">
        <v>148</v>
      </c>
      <c r="Q1075" t="s">
        <v>114</v>
      </c>
      <c r="R1075" t="s">
        <v>211</v>
      </c>
      <c r="S1075" t="s">
        <v>116</v>
      </c>
      <c r="T1075" t="s">
        <v>116</v>
      </c>
      <c r="U1075" t="s">
        <v>117</v>
      </c>
      <c r="V1075" t="s">
        <v>118</v>
      </c>
      <c r="W1075">
        <v>6</v>
      </c>
      <c r="X1075">
        <v>6</v>
      </c>
      <c r="Y1075">
        <v>1977</v>
      </c>
      <c r="Z1075">
        <v>1977</v>
      </c>
      <c r="AA1075" t="s">
        <v>178</v>
      </c>
      <c r="AB1075" t="s">
        <v>120</v>
      </c>
      <c r="AC1075" t="s">
        <v>166</v>
      </c>
      <c r="AD1075" t="s">
        <v>187</v>
      </c>
      <c r="AE1075" t="s">
        <v>122</v>
      </c>
      <c r="AF1075">
        <v>140</v>
      </c>
      <c r="AG1075" t="s">
        <v>124</v>
      </c>
      <c r="AH1075">
        <f>IF(fun[[#This Row],[ExterQual]]="Ex",5,IF(fun[[#This Row],[ExterQual]]="Gd",4,IF(fun[[#This Row],[ExterQual]]="TA",3,IF(fun[[#This Row],[ExterQual]]="Fa",2,1))))</f>
        <v>3</v>
      </c>
      <c r="AI1075" t="s">
        <v>124</v>
      </c>
      <c r="AJ1075">
        <f>IF(fun[[#This Row],[ExterCond]]="Ex",5,IF(fun[[#This Row],[ExterCond]]="Gd",4,IF(fun[[#This Row],[ExterCond]]="TA",3,IF(fun[[#This Row],[ExterCond]]="Fa",2,1))))</f>
        <v>3</v>
      </c>
      <c r="AK1075" t="s">
        <v>144</v>
      </c>
      <c r="AL1075" t="s">
        <v>124</v>
      </c>
      <c r="AM1075">
        <f>IF(fun[[#This Row],[BsmtQual]]="Ex",5,IF(fun[[#This Row],[BsmtQual]]="Gd",4,IF(fun[[#This Row],[BsmtQual]]="TA",3,IF(fun[[#This Row],[BsmtQual]]="Fa",2,IF(fun[[#This Row],[BsmtQual]]="Po",1,0)))))</f>
        <v>3</v>
      </c>
      <c r="AN1075" t="s">
        <v>124</v>
      </c>
      <c r="AO1075">
        <f>IF(fun[[#This Row],[BsmtCond]]="Ex",5,IF(fun[[#This Row],[BsmtCond]]="Gd",4,IF(fun[[#This Row],[BsmtCond]]="TA",3,IF(fun[[#This Row],[BsmtCond]]="Fa",2,IF(fun[[#This Row],[BsmtCond]]="Po",1,0)))))</f>
        <v>3</v>
      </c>
      <c r="AP1075" t="s">
        <v>126</v>
      </c>
      <c r="AQ1075">
        <f>IF(fun[[#This Row],[BsmtExposure]]="Gd",3,IF(fun[[#This Row],[BsmtExposure]]="Av",2,IF(fun[[#This Row],[BsmtExposure]]="Mn",1,0)))</f>
        <v>0</v>
      </c>
      <c r="AR1075" t="s">
        <v>167</v>
      </c>
      <c r="AS1075">
        <v>535</v>
      </c>
      <c r="AT1075" t="s">
        <v>128</v>
      </c>
      <c r="AU1075">
        <v>0</v>
      </c>
      <c r="AV1075">
        <v>155</v>
      </c>
      <c r="AW1075">
        <v>690</v>
      </c>
      <c r="AX1075" t="s">
        <v>129</v>
      </c>
      <c r="AY1075" t="s">
        <v>124</v>
      </c>
      <c r="AZ1075">
        <f>IF(fun[[#This Row],[HeatingQC]]="Ex",5,IF(fun[[#This Row],[HeatingQC]]="Gd",4,IF(fun[[#This Row],[HeatingQC]]="TA",3,IF(fun[[#This Row],[HeatingQC]]="Fa",2,IF(fun[[#This Row],[HeatingQC]]="Po",1,0)))))</f>
        <v>3</v>
      </c>
      <c r="BA1075" t="s">
        <v>131</v>
      </c>
      <c r="BB1075" t="s">
        <v>132</v>
      </c>
      <c r="BC1075">
        <v>698</v>
      </c>
      <c r="BD1075">
        <v>728</v>
      </c>
      <c r="BE1075">
        <v>0</v>
      </c>
      <c r="BF1075">
        <v>1426</v>
      </c>
      <c r="BG1075">
        <f>LOG(fun[[#This Row],[GrLivArea]])</f>
        <v>3.154119525515847</v>
      </c>
      <c r="BH1075">
        <v>0</v>
      </c>
      <c r="BI1075">
        <v>0</v>
      </c>
      <c r="BJ1075">
        <f>fun[[#This Row],[BsmtFullBath]]+(0.5*fun[[#This Row],[BsmtHalfBath]])</f>
        <v>0</v>
      </c>
      <c r="BK1075">
        <v>1</v>
      </c>
      <c r="BL1075">
        <v>1</v>
      </c>
      <c r="BM1075">
        <f>fun[[#This Row],[HalfBath]]+fun[[#This Row],[TOTBaseBath]]+fun[[#This Row],[FullBath]]</f>
        <v>2</v>
      </c>
      <c r="BN1075">
        <v>3</v>
      </c>
      <c r="BO1075">
        <v>1</v>
      </c>
      <c r="BP1075" t="s">
        <v>124</v>
      </c>
      <c r="BQ1075">
        <f>IF(fun[[#This Row],[KitchenQual]]="Ex",5,IF(fun[[#This Row],[KitchenQual]]="Gd",4,IF(fun[[#This Row],[KitchenQual]]="TA",3,IF(fun[[#This Row],[KitchenQual]]="Fa",2,0))))</f>
        <v>3</v>
      </c>
      <c r="BR1075">
        <v>6</v>
      </c>
      <c r="BS1075" t="s">
        <v>133</v>
      </c>
      <c r="BT1075">
        <v>0</v>
      </c>
      <c r="BU1075" t="s">
        <v>109</v>
      </c>
      <c r="BV1075">
        <f>IF(fun[[#This Row],[FireplaceQu]]="Ex",5,IF(fun[[#This Row],[FireplaceQu]]="Gd",4,IF(fun[[#This Row],[FireplaceQu]]="TA",3,IF(fun[[#This Row],[FireplaceQu]]="Fa",2,0))))</f>
        <v>0</v>
      </c>
      <c r="BW1075" t="s">
        <v>134</v>
      </c>
      <c r="BX1075">
        <v>1977</v>
      </c>
      <c r="BY1075" t="s">
        <v>183</v>
      </c>
      <c r="BZ1075">
        <v>2</v>
      </c>
      <c r="CA1075">
        <v>440</v>
      </c>
      <c r="CB1075" t="s">
        <v>124</v>
      </c>
      <c r="CC1075">
        <f>IF(fun[[#This Row],[GarageQual]]="Ex",5,IF(fun[[#This Row],[GarageQual]]="Gd",4,IF(fun[[#This Row],[GarageQual]]="TA",3,IF(fun[[#This Row],[GarageQual]]="Fa",2,IF(fun[[#This Row],[GarageQual]]="Po",1,0)))))</f>
        <v>3</v>
      </c>
      <c r="CD1075" t="s">
        <v>124</v>
      </c>
      <c r="CE1075">
        <f>IF(fun[[#This Row],[GarageCond]]="Ex",5,IF(fun[[#This Row],[GarageCond]]="Gd",4,IF(fun[[#This Row],[GarageCond]]="TA",3,IF(fun[[#This Row],[GarageCond]]="Fa",2,IF(fun[[#This Row],[GarageCond]]="Po",1,0)))))</f>
        <v>3</v>
      </c>
      <c r="CF1075" t="s">
        <v>131</v>
      </c>
      <c r="CG1075">
        <v>252</v>
      </c>
      <c r="CH1075">
        <v>0</v>
      </c>
      <c r="CI1075">
        <v>0</v>
      </c>
      <c r="CJ1075">
        <v>0</v>
      </c>
      <c r="CK1075">
        <v>0</v>
      </c>
      <c r="CL1075">
        <f>(0.5*fun[[#This Row],[WoodDeckSF]])+fun[[#This Row],[OpenPorchSF]]+(2*fun[[#This Row],[EnclosedPorch]])+(1.5*fun[[#This Row],[3SsnPorch]])+fun[[#This Row],[ScreenPorch]]</f>
        <v>126</v>
      </c>
      <c r="CM1075">
        <v>0</v>
      </c>
      <c r="CN1075" t="s">
        <v>109</v>
      </c>
      <c r="CO1075">
        <f>IF(fun[[#This Row],[PoolQC]]="Ex",5,IF(fun[[#This Row],[PoolQC]]="Gd",4,IF(fun[[#This Row],[PoolQC]]="TA",3,IF(fun[[#This Row],[PoolQC]]="Fa",2,IF(fun[[#This Row],[PoolQC]]="Po",1,0)))))</f>
        <v>0</v>
      </c>
      <c r="CP1075" t="s">
        <v>160</v>
      </c>
      <c r="CQ1075" t="s">
        <v>109</v>
      </c>
      <c r="CR1075">
        <v>0</v>
      </c>
      <c r="CS1075">
        <v>7</v>
      </c>
      <c r="CT1075">
        <v>2009</v>
      </c>
      <c r="CU1075" t="s">
        <v>136</v>
      </c>
      <c r="CV1075" t="s">
        <v>137</v>
      </c>
      <c r="CW1075">
        <f>COUNTIF(fun[[#This Row],[Id]:[SaleCondition]],0)</f>
        <v>18</v>
      </c>
      <c r="CX1075">
        <f>COUNTIF(fun[[#This Row],[Id]:[SaleCondition]],"NA")</f>
        <v>4</v>
      </c>
      <c r="CY1075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075">
        <f>fun[NUM_ExCond]+fun[NUM_BsmtCond]+fun[NUM_GarCond]</f>
        <v>9</v>
      </c>
      <c r="DA10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10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075">
        <v>159500</v>
      </c>
    </row>
    <row r="1076" spans="1:107" x14ac:dyDescent="0.25">
      <c r="A1076">
        <v>1075</v>
      </c>
      <c r="B1076">
        <v>20</v>
      </c>
      <c r="C1076" t="s">
        <v>107</v>
      </c>
      <c r="D1076">
        <f>IF(fun[[#This Row],[MSZoning]]="RL",1,0)</f>
        <v>1</v>
      </c>
      <c r="E1076">
        <f>IF(fun[[#This Row],[rl]]="RM",1,0)</f>
        <v>0</v>
      </c>
      <c r="F1076">
        <f>IF(fun[[#This Row],[rm]]="RH",1,0)</f>
        <v>0</v>
      </c>
      <c r="G1076">
        <f>IF(fun[[#This Row],[rh]]="C (all)",1,0)</f>
        <v>0</v>
      </c>
      <c r="H1076">
        <v>74</v>
      </c>
      <c r="I1076">
        <f>IF(fun[[#This Row],[LotFrontage]]="NA",0,fun[[#This Row],[LotFrontage]])</f>
        <v>74</v>
      </c>
      <c r="J1076">
        <v>8556</v>
      </c>
      <c r="K1076" t="s">
        <v>108</v>
      </c>
      <c r="L1076" t="s">
        <v>109</v>
      </c>
      <c r="M1076" t="s">
        <v>110</v>
      </c>
      <c r="N1076" t="s">
        <v>111</v>
      </c>
      <c r="O1076" t="s">
        <v>112</v>
      </c>
      <c r="P1076" t="s">
        <v>113</v>
      </c>
      <c r="Q1076" t="s">
        <v>114</v>
      </c>
      <c r="R1076" t="s">
        <v>115</v>
      </c>
      <c r="S1076" t="s">
        <v>116</v>
      </c>
      <c r="T1076" t="s">
        <v>116</v>
      </c>
      <c r="U1076" t="s">
        <v>117</v>
      </c>
      <c r="V1076" t="s">
        <v>141</v>
      </c>
      <c r="W1076">
        <v>7</v>
      </c>
      <c r="X1076">
        <v>5</v>
      </c>
      <c r="Y1076">
        <v>2006</v>
      </c>
      <c r="Z1076">
        <v>2006</v>
      </c>
      <c r="AA1076" t="s">
        <v>119</v>
      </c>
      <c r="AB1076" t="s">
        <v>120</v>
      </c>
      <c r="AC1076" t="s">
        <v>121</v>
      </c>
      <c r="AD1076" t="s">
        <v>121</v>
      </c>
      <c r="AE1076" t="s">
        <v>143</v>
      </c>
      <c r="AF1076">
        <v>0</v>
      </c>
      <c r="AG1076" t="s">
        <v>123</v>
      </c>
      <c r="AH1076">
        <f>IF(fun[[#This Row],[ExterQual]]="Ex",5,IF(fun[[#This Row],[ExterQual]]="Gd",4,IF(fun[[#This Row],[ExterQual]]="TA",3,IF(fun[[#This Row],[ExterQual]]="Fa",2,1))))</f>
        <v>4</v>
      </c>
      <c r="AI1076" t="s">
        <v>124</v>
      </c>
      <c r="AJ1076">
        <f>IF(fun[[#This Row],[ExterCond]]="Ex",5,IF(fun[[#This Row],[ExterCond]]="Gd",4,IF(fun[[#This Row],[ExterCond]]="TA",3,IF(fun[[#This Row],[ExterCond]]="Fa",2,1))))</f>
        <v>3</v>
      </c>
      <c r="AK1076" t="s">
        <v>125</v>
      </c>
      <c r="AL1076" t="s">
        <v>123</v>
      </c>
      <c r="AM1076">
        <f>IF(fun[[#This Row],[BsmtQual]]="Ex",5,IF(fun[[#This Row],[BsmtQual]]="Gd",4,IF(fun[[#This Row],[BsmtQual]]="TA",3,IF(fun[[#This Row],[BsmtQual]]="Fa",2,IF(fun[[#This Row],[BsmtQual]]="Po",1,0)))))</f>
        <v>4</v>
      </c>
      <c r="AN1076" t="s">
        <v>124</v>
      </c>
      <c r="AO1076">
        <f>IF(fun[[#This Row],[BsmtCond]]="Ex",5,IF(fun[[#This Row],[BsmtCond]]="Gd",4,IF(fun[[#This Row],[BsmtCond]]="TA",3,IF(fun[[#This Row],[BsmtCond]]="Fa",2,IF(fun[[#This Row],[BsmtCond]]="Po",1,0)))))</f>
        <v>3</v>
      </c>
      <c r="AP1076" t="s">
        <v>156</v>
      </c>
      <c r="AQ1076">
        <f>IF(fun[[#This Row],[BsmtExposure]]="Gd",3,IF(fun[[#This Row],[BsmtExposure]]="Av",2,IF(fun[[#This Row],[BsmtExposure]]="Mn",1,0)))</f>
        <v>2</v>
      </c>
      <c r="AR1076" t="s">
        <v>128</v>
      </c>
      <c r="AS1076">
        <v>0</v>
      </c>
      <c r="AT1076" t="s">
        <v>128</v>
      </c>
      <c r="AU1076">
        <v>0</v>
      </c>
      <c r="AV1076">
        <v>1240</v>
      </c>
      <c r="AW1076">
        <v>1240</v>
      </c>
      <c r="AX1076" t="s">
        <v>129</v>
      </c>
      <c r="AY1076" t="s">
        <v>130</v>
      </c>
      <c r="AZ1076">
        <f>IF(fun[[#This Row],[HeatingQC]]="Ex",5,IF(fun[[#This Row],[HeatingQC]]="Gd",4,IF(fun[[#This Row],[HeatingQC]]="TA",3,IF(fun[[#This Row],[HeatingQC]]="Fa",2,IF(fun[[#This Row],[HeatingQC]]="Po",1,0)))))</f>
        <v>5</v>
      </c>
      <c r="BA1076" t="s">
        <v>131</v>
      </c>
      <c r="BB1076" t="s">
        <v>132</v>
      </c>
      <c r="BC1076">
        <v>1240</v>
      </c>
      <c r="BD1076">
        <v>0</v>
      </c>
      <c r="BE1076">
        <v>0</v>
      </c>
      <c r="BF1076">
        <v>1240</v>
      </c>
      <c r="BG1076">
        <f>LOG(fun[[#This Row],[GrLivArea]])</f>
        <v>3.0934216851622351</v>
      </c>
      <c r="BH1076">
        <v>0</v>
      </c>
      <c r="BI1076">
        <v>0</v>
      </c>
      <c r="BJ1076">
        <f>fun[[#This Row],[BsmtFullBath]]+(0.5*fun[[#This Row],[BsmtHalfBath]])</f>
        <v>0</v>
      </c>
      <c r="BK1076">
        <v>2</v>
      </c>
      <c r="BL1076">
        <v>0</v>
      </c>
      <c r="BM1076">
        <f>fun[[#This Row],[HalfBath]]+fun[[#This Row],[TOTBaseBath]]+fun[[#This Row],[FullBath]]</f>
        <v>2</v>
      </c>
      <c r="BN1076">
        <v>2</v>
      </c>
      <c r="BO1076">
        <v>1</v>
      </c>
      <c r="BP1076" t="s">
        <v>123</v>
      </c>
      <c r="BQ1076">
        <f>IF(fun[[#This Row],[KitchenQual]]="Ex",5,IF(fun[[#This Row],[KitchenQual]]="Gd",4,IF(fun[[#This Row],[KitchenQual]]="TA",3,IF(fun[[#This Row],[KitchenQual]]="Fa",2,0))))</f>
        <v>4</v>
      </c>
      <c r="BR1076">
        <v>5</v>
      </c>
      <c r="BS1076" t="s">
        <v>133</v>
      </c>
      <c r="BT1076">
        <v>0</v>
      </c>
      <c r="BU1076" t="s">
        <v>109</v>
      </c>
      <c r="BV1076">
        <f>IF(fun[[#This Row],[FireplaceQu]]="Ex",5,IF(fun[[#This Row],[FireplaceQu]]="Gd",4,IF(fun[[#This Row],[FireplaceQu]]="TA",3,IF(fun[[#This Row],[FireplaceQu]]="Fa",2,0))))</f>
        <v>0</v>
      </c>
      <c r="BW1076" t="s">
        <v>134</v>
      </c>
      <c r="BX1076">
        <v>2006</v>
      </c>
      <c r="BY1076" t="s">
        <v>135</v>
      </c>
      <c r="BZ1076">
        <v>3</v>
      </c>
      <c r="CA1076">
        <v>826</v>
      </c>
      <c r="CB1076" t="s">
        <v>124</v>
      </c>
      <c r="CC1076">
        <f>IF(fun[[#This Row],[GarageQual]]="Ex",5,IF(fun[[#This Row],[GarageQual]]="Gd",4,IF(fun[[#This Row],[GarageQual]]="TA",3,IF(fun[[#This Row],[GarageQual]]="Fa",2,IF(fun[[#This Row],[GarageQual]]="Po",1,0)))))</f>
        <v>3</v>
      </c>
      <c r="CD1076" t="s">
        <v>124</v>
      </c>
      <c r="CE1076">
        <f>IF(fun[[#This Row],[GarageCond]]="Ex",5,IF(fun[[#This Row],[GarageCond]]="Gd",4,IF(fun[[#This Row],[GarageCond]]="TA",3,IF(fun[[#This Row],[GarageCond]]="Fa",2,IF(fun[[#This Row],[GarageCond]]="Po",1,0)))))</f>
        <v>3</v>
      </c>
      <c r="CF1076" t="s">
        <v>131</v>
      </c>
      <c r="CG1076">
        <v>140</v>
      </c>
      <c r="CH1076">
        <v>93</v>
      </c>
      <c r="CI1076">
        <v>0</v>
      </c>
      <c r="CJ1076">
        <v>0</v>
      </c>
      <c r="CK1076">
        <v>0</v>
      </c>
      <c r="CL1076">
        <f>(0.5*fun[[#This Row],[WoodDeckSF]])+fun[[#This Row],[OpenPorchSF]]+(2*fun[[#This Row],[EnclosedPorch]])+(1.5*fun[[#This Row],[3SsnPorch]])+fun[[#This Row],[ScreenPorch]]</f>
        <v>163</v>
      </c>
      <c r="CM1076">
        <v>0</v>
      </c>
      <c r="CN1076" t="s">
        <v>109</v>
      </c>
      <c r="CO1076">
        <f>IF(fun[[#This Row],[PoolQC]]="Ex",5,IF(fun[[#This Row],[PoolQC]]="Gd",4,IF(fun[[#This Row],[PoolQC]]="TA",3,IF(fun[[#This Row],[PoolQC]]="Fa",2,IF(fun[[#This Row],[PoolQC]]="Po",1,0)))))</f>
        <v>0</v>
      </c>
      <c r="CP1076" t="s">
        <v>109</v>
      </c>
      <c r="CQ1076" t="s">
        <v>109</v>
      </c>
      <c r="CR1076">
        <v>0</v>
      </c>
      <c r="CS1076">
        <v>5</v>
      </c>
      <c r="CT1076">
        <v>2007</v>
      </c>
      <c r="CU1076" t="s">
        <v>136</v>
      </c>
      <c r="CV1076" t="s">
        <v>137</v>
      </c>
      <c r="CW1076">
        <f>COUNTIF(fun[[#This Row],[Id]:[SaleCondition]],0)</f>
        <v>20</v>
      </c>
      <c r="CX1076">
        <f>COUNTIF(fun[[#This Row],[Id]:[SaleCondition]],"NA")</f>
        <v>5</v>
      </c>
      <c r="CY107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76">
        <f>fun[NUM_ExCond]+fun[NUM_BsmtCond]+fun[NUM_GarCond]</f>
        <v>9</v>
      </c>
      <c r="DA10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10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68.75</v>
      </c>
      <c r="DC1076">
        <v>194000</v>
      </c>
    </row>
    <row r="1077" spans="1:107" x14ac:dyDescent="0.25">
      <c r="A1077">
        <v>1076</v>
      </c>
      <c r="B1077">
        <v>70</v>
      </c>
      <c r="C1077" t="s">
        <v>107</v>
      </c>
      <c r="D1077">
        <f>IF(fun[[#This Row],[MSZoning]]="RL",1,0)</f>
        <v>1</v>
      </c>
      <c r="E1077">
        <f>IF(fun[[#This Row],[rl]]="RM",1,0)</f>
        <v>0</v>
      </c>
      <c r="F1077">
        <f>IF(fun[[#This Row],[rm]]="RH",1,0)</f>
        <v>0</v>
      </c>
      <c r="G1077">
        <f>IF(fun[[#This Row],[rh]]="C (all)",1,0)</f>
        <v>0</v>
      </c>
      <c r="H1077">
        <v>75</v>
      </c>
      <c r="I1077">
        <f>IF(fun[[#This Row],[LotFrontage]]="NA",0,fun[[#This Row],[LotFrontage]])</f>
        <v>75</v>
      </c>
      <c r="J1077">
        <v>13125</v>
      </c>
      <c r="K1077" t="s">
        <v>108</v>
      </c>
      <c r="L1077" t="s">
        <v>109</v>
      </c>
      <c r="M1077" t="s">
        <v>110</v>
      </c>
      <c r="N1077" t="s">
        <v>111</v>
      </c>
      <c r="O1077" t="s">
        <v>112</v>
      </c>
      <c r="P1077" t="s">
        <v>113</v>
      </c>
      <c r="Q1077" t="s">
        <v>114</v>
      </c>
      <c r="R1077" t="s">
        <v>149</v>
      </c>
      <c r="S1077" t="s">
        <v>116</v>
      </c>
      <c r="T1077" t="s">
        <v>116</v>
      </c>
      <c r="U1077" t="s">
        <v>117</v>
      </c>
      <c r="V1077" t="s">
        <v>118</v>
      </c>
      <c r="W1077">
        <v>7</v>
      </c>
      <c r="X1077">
        <v>6</v>
      </c>
      <c r="Y1077">
        <v>1940</v>
      </c>
      <c r="Z1077">
        <v>1984</v>
      </c>
      <c r="AA1077" t="s">
        <v>119</v>
      </c>
      <c r="AB1077" t="s">
        <v>120</v>
      </c>
      <c r="AC1077" t="s">
        <v>150</v>
      </c>
      <c r="AD1077" t="s">
        <v>150</v>
      </c>
      <c r="AE1077" t="s">
        <v>143</v>
      </c>
      <c r="AF1077">
        <v>0</v>
      </c>
      <c r="AG1077" t="s">
        <v>124</v>
      </c>
      <c r="AH1077">
        <f>IF(fun[[#This Row],[ExterQual]]="Ex",5,IF(fun[[#This Row],[ExterQual]]="Gd",4,IF(fun[[#This Row],[ExterQual]]="TA",3,IF(fun[[#This Row],[ExterQual]]="Fa",2,1))))</f>
        <v>3</v>
      </c>
      <c r="AI1077" t="s">
        <v>124</v>
      </c>
      <c r="AJ1077">
        <f>IF(fun[[#This Row],[ExterCond]]="Ex",5,IF(fun[[#This Row],[ExterCond]]="Gd",4,IF(fun[[#This Row],[ExterCond]]="TA",3,IF(fun[[#This Row],[ExterCond]]="Fa",2,1))))</f>
        <v>3</v>
      </c>
      <c r="AK1077" t="s">
        <v>144</v>
      </c>
      <c r="AL1077" t="s">
        <v>124</v>
      </c>
      <c r="AM1077">
        <f>IF(fun[[#This Row],[BsmtQual]]="Ex",5,IF(fun[[#This Row],[BsmtQual]]="Gd",4,IF(fun[[#This Row],[BsmtQual]]="TA",3,IF(fun[[#This Row],[BsmtQual]]="Fa",2,IF(fun[[#This Row],[BsmtQual]]="Po",1,0)))))</f>
        <v>3</v>
      </c>
      <c r="AN1077" t="s">
        <v>124</v>
      </c>
      <c r="AO1077">
        <f>IF(fun[[#This Row],[BsmtCond]]="Ex",5,IF(fun[[#This Row],[BsmtCond]]="Gd",4,IF(fun[[#This Row],[BsmtCond]]="TA",3,IF(fun[[#This Row],[BsmtCond]]="Fa",2,IF(fun[[#This Row],[BsmtCond]]="Po",1,0)))))</f>
        <v>3</v>
      </c>
      <c r="AP1077" t="s">
        <v>126</v>
      </c>
      <c r="AQ1077">
        <f>IF(fun[[#This Row],[BsmtExposure]]="Gd",3,IF(fun[[#This Row],[BsmtExposure]]="Av",2,IF(fun[[#This Row],[BsmtExposure]]="Mn",1,0)))</f>
        <v>0</v>
      </c>
      <c r="AR1077" t="s">
        <v>167</v>
      </c>
      <c r="AS1077">
        <v>410</v>
      </c>
      <c r="AT1077" t="s">
        <v>128</v>
      </c>
      <c r="AU1077">
        <v>0</v>
      </c>
      <c r="AV1077">
        <v>390</v>
      </c>
      <c r="AW1077">
        <v>800</v>
      </c>
      <c r="AX1077" t="s">
        <v>129</v>
      </c>
      <c r="AY1077" t="s">
        <v>124</v>
      </c>
      <c r="AZ1077">
        <f>IF(fun[[#This Row],[HeatingQC]]="Ex",5,IF(fun[[#This Row],[HeatingQC]]="Gd",4,IF(fun[[#This Row],[HeatingQC]]="TA",3,IF(fun[[#This Row],[HeatingQC]]="Fa",2,IF(fun[[#This Row],[HeatingQC]]="Po",1,0)))))</f>
        <v>3</v>
      </c>
      <c r="BA1077" t="s">
        <v>131</v>
      </c>
      <c r="BB1077" t="s">
        <v>132</v>
      </c>
      <c r="BC1077">
        <v>960</v>
      </c>
      <c r="BD1077">
        <v>780</v>
      </c>
      <c r="BE1077">
        <v>0</v>
      </c>
      <c r="BF1077">
        <v>1740</v>
      </c>
      <c r="BG1077">
        <f>LOG(fun[[#This Row],[GrLivArea]])</f>
        <v>3.2405492482825999</v>
      </c>
      <c r="BH1077">
        <v>0</v>
      </c>
      <c r="BI1077">
        <v>0</v>
      </c>
      <c r="BJ1077">
        <f>fun[[#This Row],[BsmtFullBath]]+(0.5*fun[[#This Row],[BsmtHalfBath]])</f>
        <v>0</v>
      </c>
      <c r="BK1077">
        <v>1</v>
      </c>
      <c r="BL1077">
        <v>1</v>
      </c>
      <c r="BM1077">
        <f>fun[[#This Row],[HalfBath]]+fun[[#This Row],[TOTBaseBath]]+fun[[#This Row],[FullBath]]</f>
        <v>2</v>
      </c>
      <c r="BN1077">
        <v>3</v>
      </c>
      <c r="BO1077">
        <v>1</v>
      </c>
      <c r="BP1077" t="s">
        <v>124</v>
      </c>
      <c r="BQ1077">
        <f>IF(fun[[#This Row],[KitchenQual]]="Ex",5,IF(fun[[#This Row],[KitchenQual]]="Gd",4,IF(fun[[#This Row],[KitchenQual]]="TA",3,IF(fun[[#This Row],[KitchenQual]]="Fa",2,0))))</f>
        <v>3</v>
      </c>
      <c r="BR1077">
        <v>6</v>
      </c>
      <c r="BS1077" t="s">
        <v>133</v>
      </c>
      <c r="BT1077">
        <v>2</v>
      </c>
      <c r="BU1077" t="s">
        <v>123</v>
      </c>
      <c r="BV1077">
        <f>IF(fun[[#This Row],[FireplaceQu]]="Ex",5,IF(fun[[#This Row],[FireplaceQu]]="Gd",4,IF(fun[[#This Row],[FireplaceQu]]="TA",3,IF(fun[[#This Row],[FireplaceQu]]="Fa",2,0))))</f>
        <v>4</v>
      </c>
      <c r="BW1077" t="s">
        <v>134</v>
      </c>
      <c r="BX1077">
        <v>1940</v>
      </c>
      <c r="BY1077" t="s">
        <v>128</v>
      </c>
      <c r="BZ1077">
        <v>1</v>
      </c>
      <c r="CA1077">
        <v>240</v>
      </c>
      <c r="CB1077" t="s">
        <v>124</v>
      </c>
      <c r="CC1077">
        <f>IF(fun[[#This Row],[GarageQual]]="Ex",5,IF(fun[[#This Row],[GarageQual]]="Gd",4,IF(fun[[#This Row],[GarageQual]]="TA",3,IF(fun[[#This Row],[GarageQual]]="Fa",2,IF(fun[[#This Row],[GarageQual]]="Po",1,0)))))</f>
        <v>3</v>
      </c>
      <c r="CD1077" t="s">
        <v>124</v>
      </c>
      <c r="CE1077">
        <f>IF(fun[[#This Row],[GarageCond]]="Ex",5,IF(fun[[#This Row],[GarageCond]]="Gd",4,IF(fun[[#This Row],[GarageCond]]="TA",3,IF(fun[[#This Row],[GarageCond]]="Fa",2,IF(fun[[#This Row],[GarageCond]]="Po",1,0)))))</f>
        <v>3</v>
      </c>
      <c r="CF1077" t="s">
        <v>131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f>(0.5*fun[[#This Row],[WoodDeckSF]])+fun[[#This Row],[OpenPorchSF]]+(2*fun[[#This Row],[EnclosedPorch]])+(1.5*fun[[#This Row],[3SsnPorch]])+fun[[#This Row],[ScreenPorch]]</f>
        <v>0</v>
      </c>
      <c r="CM1077">
        <v>0</v>
      </c>
      <c r="CN1077" t="s">
        <v>109</v>
      </c>
      <c r="CO1077">
        <f>IF(fun[[#This Row],[PoolQC]]="Ex",5,IF(fun[[#This Row],[PoolQC]]="Gd",4,IF(fun[[#This Row],[PoolQC]]="TA",3,IF(fun[[#This Row],[PoolQC]]="Fa",2,IF(fun[[#This Row],[PoolQC]]="Po",1,0)))))</f>
        <v>0</v>
      </c>
      <c r="CP1077" t="s">
        <v>109</v>
      </c>
      <c r="CQ1077" t="s">
        <v>109</v>
      </c>
      <c r="CR1077">
        <v>0</v>
      </c>
      <c r="CS1077">
        <v>7</v>
      </c>
      <c r="CT1077">
        <v>2007</v>
      </c>
      <c r="CU1077" t="s">
        <v>256</v>
      </c>
      <c r="CV1077" t="s">
        <v>137</v>
      </c>
      <c r="CW1077">
        <f>COUNTIF(fun[[#This Row],[Id]:[SaleCondition]],0)</f>
        <v>19</v>
      </c>
      <c r="CX1077">
        <f>COUNTIF(fun[[#This Row],[Id]:[SaleCondition]],"NA")</f>
        <v>4</v>
      </c>
      <c r="CY1077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077">
        <f>fun[NUM_ExCond]+fun[NUM_BsmtCond]+fun[NUM_GarCond]</f>
        <v>9</v>
      </c>
      <c r="DA10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10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67.75</v>
      </c>
      <c r="DC1077">
        <v>219500</v>
      </c>
    </row>
    <row r="1078" spans="1:107" x14ac:dyDescent="0.25">
      <c r="A1078">
        <v>1077</v>
      </c>
      <c r="B1078">
        <v>50</v>
      </c>
      <c r="C1078" t="s">
        <v>107</v>
      </c>
      <c r="D1078">
        <f>IF(fun[[#This Row],[MSZoning]]="RL",1,0)</f>
        <v>1</v>
      </c>
      <c r="E1078">
        <f>IF(fun[[#This Row],[rl]]="RM",1,0)</f>
        <v>0</v>
      </c>
      <c r="F1078">
        <f>IF(fun[[#This Row],[rm]]="RH",1,0)</f>
        <v>0</v>
      </c>
      <c r="G1078">
        <f>IF(fun[[#This Row],[rh]]="C (all)",1,0)</f>
        <v>0</v>
      </c>
      <c r="H1078">
        <v>60</v>
      </c>
      <c r="I1078">
        <f>IF(fun[[#This Row],[LotFrontage]]="NA",0,fun[[#This Row],[LotFrontage]])</f>
        <v>60</v>
      </c>
      <c r="J1078">
        <v>10800</v>
      </c>
      <c r="K1078" t="s">
        <v>108</v>
      </c>
      <c r="L1078" t="s">
        <v>200</v>
      </c>
      <c r="M1078" t="s">
        <v>110</v>
      </c>
      <c r="N1078" t="s">
        <v>111</v>
      </c>
      <c r="O1078" t="s">
        <v>112</v>
      </c>
      <c r="P1078" t="s">
        <v>113</v>
      </c>
      <c r="Q1078" t="s">
        <v>114</v>
      </c>
      <c r="R1078" t="s">
        <v>169</v>
      </c>
      <c r="S1078" t="s">
        <v>116</v>
      </c>
      <c r="T1078" t="s">
        <v>116</v>
      </c>
      <c r="U1078" t="s">
        <v>117</v>
      </c>
      <c r="V1078" t="s">
        <v>158</v>
      </c>
      <c r="W1078">
        <v>5</v>
      </c>
      <c r="X1078">
        <v>8</v>
      </c>
      <c r="Y1078">
        <v>1936</v>
      </c>
      <c r="Z1078">
        <v>1989</v>
      </c>
      <c r="AA1078" t="s">
        <v>119</v>
      </c>
      <c r="AB1078" t="s">
        <v>120</v>
      </c>
      <c r="AC1078" t="s">
        <v>150</v>
      </c>
      <c r="AD1078" t="s">
        <v>150</v>
      </c>
      <c r="AE1078" t="s">
        <v>143</v>
      </c>
      <c r="AF1078">
        <v>0</v>
      </c>
      <c r="AG1078" t="s">
        <v>124</v>
      </c>
      <c r="AH1078">
        <f>IF(fun[[#This Row],[ExterQual]]="Ex",5,IF(fun[[#This Row],[ExterQual]]="Gd",4,IF(fun[[#This Row],[ExterQual]]="TA",3,IF(fun[[#This Row],[ExterQual]]="Fa",2,1))))</f>
        <v>3</v>
      </c>
      <c r="AI1078" t="s">
        <v>124</v>
      </c>
      <c r="AJ1078">
        <f>IF(fun[[#This Row],[ExterCond]]="Ex",5,IF(fun[[#This Row],[ExterCond]]="Gd",4,IF(fun[[#This Row],[ExterCond]]="TA",3,IF(fun[[#This Row],[ExterCond]]="Fa",2,1))))</f>
        <v>3</v>
      </c>
      <c r="AK1078" t="s">
        <v>144</v>
      </c>
      <c r="AL1078" t="s">
        <v>173</v>
      </c>
      <c r="AM1078">
        <f>IF(fun[[#This Row],[BsmtQual]]="Ex",5,IF(fun[[#This Row],[BsmtQual]]="Gd",4,IF(fun[[#This Row],[BsmtQual]]="TA",3,IF(fun[[#This Row],[BsmtQual]]="Fa",2,IF(fun[[#This Row],[BsmtQual]]="Po",1,0)))))</f>
        <v>2</v>
      </c>
      <c r="AN1078" t="s">
        <v>124</v>
      </c>
      <c r="AO1078">
        <f>IF(fun[[#This Row],[BsmtCond]]="Ex",5,IF(fun[[#This Row],[BsmtCond]]="Gd",4,IF(fun[[#This Row],[BsmtCond]]="TA",3,IF(fun[[#This Row],[BsmtCond]]="Fa",2,IF(fun[[#This Row],[BsmtCond]]="Po",1,0)))))</f>
        <v>3</v>
      </c>
      <c r="AP1078" t="s">
        <v>126</v>
      </c>
      <c r="AQ1078">
        <f>IF(fun[[#This Row],[BsmtExposure]]="Gd",3,IF(fun[[#This Row],[BsmtExposure]]="Av",2,IF(fun[[#This Row],[BsmtExposure]]="Mn",1,0)))</f>
        <v>0</v>
      </c>
      <c r="AR1078" t="s">
        <v>145</v>
      </c>
      <c r="AS1078">
        <v>626</v>
      </c>
      <c r="AT1078" t="s">
        <v>128</v>
      </c>
      <c r="AU1078">
        <v>0</v>
      </c>
      <c r="AV1078">
        <v>170</v>
      </c>
      <c r="AW1078">
        <v>796</v>
      </c>
      <c r="AX1078" t="s">
        <v>129</v>
      </c>
      <c r="AY1078" t="s">
        <v>123</v>
      </c>
      <c r="AZ1078">
        <f>IF(fun[[#This Row],[HeatingQC]]="Ex",5,IF(fun[[#This Row],[HeatingQC]]="Gd",4,IF(fun[[#This Row],[HeatingQC]]="TA",3,IF(fun[[#This Row],[HeatingQC]]="Fa",2,IF(fun[[#This Row],[HeatingQC]]="Po",1,0)))))</f>
        <v>4</v>
      </c>
      <c r="BA1078" t="s">
        <v>131</v>
      </c>
      <c r="BB1078" t="s">
        <v>132</v>
      </c>
      <c r="BC1078">
        <v>1096</v>
      </c>
      <c r="BD1078">
        <v>370</v>
      </c>
      <c r="BE1078">
        <v>0</v>
      </c>
      <c r="BF1078">
        <v>1466</v>
      </c>
      <c r="BG1078">
        <f>LOG(fun[[#This Row],[GrLivArea]])</f>
        <v>3.166133970305109</v>
      </c>
      <c r="BH1078">
        <v>0</v>
      </c>
      <c r="BI1078">
        <v>1</v>
      </c>
      <c r="BJ1078">
        <f>fun[[#This Row],[BsmtFullBath]]+(0.5*fun[[#This Row],[BsmtHalfBath]])</f>
        <v>0.5</v>
      </c>
      <c r="BK1078">
        <v>2</v>
      </c>
      <c r="BL1078">
        <v>0</v>
      </c>
      <c r="BM1078">
        <f>fun[[#This Row],[HalfBath]]+fun[[#This Row],[TOTBaseBath]]+fun[[#This Row],[FullBath]]</f>
        <v>2.5</v>
      </c>
      <c r="BN1078">
        <v>3</v>
      </c>
      <c r="BO1078">
        <v>1</v>
      </c>
      <c r="BP1078" t="s">
        <v>123</v>
      </c>
      <c r="BQ1078">
        <f>IF(fun[[#This Row],[KitchenQual]]="Ex",5,IF(fun[[#This Row],[KitchenQual]]="Gd",4,IF(fun[[#This Row],[KitchenQual]]="TA",3,IF(fun[[#This Row],[KitchenQual]]="Fa",2,0))))</f>
        <v>4</v>
      </c>
      <c r="BR1078">
        <v>7</v>
      </c>
      <c r="BS1078" t="s">
        <v>172</v>
      </c>
      <c r="BT1078">
        <v>1</v>
      </c>
      <c r="BU1078" t="s">
        <v>124</v>
      </c>
      <c r="BV1078">
        <f>IF(fun[[#This Row],[FireplaceQu]]="Ex",5,IF(fun[[#This Row],[FireplaceQu]]="Gd",4,IF(fun[[#This Row],[FireplaceQu]]="TA",3,IF(fun[[#This Row],[FireplaceQu]]="Fa",2,0))))</f>
        <v>3</v>
      </c>
      <c r="BW1078" t="s">
        <v>134</v>
      </c>
      <c r="BX1078">
        <v>1950</v>
      </c>
      <c r="BY1078" t="s">
        <v>128</v>
      </c>
      <c r="BZ1078">
        <v>2</v>
      </c>
      <c r="CA1078">
        <v>566</v>
      </c>
      <c r="CB1078" t="s">
        <v>124</v>
      </c>
      <c r="CC1078">
        <f>IF(fun[[#This Row],[GarageQual]]="Ex",5,IF(fun[[#This Row],[GarageQual]]="Gd",4,IF(fun[[#This Row],[GarageQual]]="TA",3,IF(fun[[#This Row],[GarageQual]]="Fa",2,IF(fun[[#This Row],[GarageQual]]="Po",1,0)))))</f>
        <v>3</v>
      </c>
      <c r="CD1078" t="s">
        <v>124</v>
      </c>
      <c r="CE1078">
        <f>IF(fun[[#This Row],[GarageCond]]="Ex",5,IF(fun[[#This Row],[GarageCond]]="Gd",4,IF(fun[[#This Row],[GarageCond]]="TA",3,IF(fun[[#This Row],[GarageCond]]="Fa",2,IF(fun[[#This Row],[GarageCond]]="Po",1,0)))))</f>
        <v>3</v>
      </c>
      <c r="CF1078" t="s">
        <v>131</v>
      </c>
      <c r="CG1078">
        <v>436</v>
      </c>
      <c r="CH1078">
        <v>21</v>
      </c>
      <c r="CI1078">
        <v>0</v>
      </c>
      <c r="CJ1078">
        <v>0</v>
      </c>
      <c r="CK1078">
        <v>0</v>
      </c>
      <c r="CL1078">
        <f>(0.5*fun[[#This Row],[WoodDeckSF]])+fun[[#This Row],[OpenPorchSF]]+(2*fun[[#This Row],[EnclosedPorch]])+(1.5*fun[[#This Row],[3SsnPorch]])+fun[[#This Row],[ScreenPorch]]</f>
        <v>239</v>
      </c>
      <c r="CM1078">
        <v>0</v>
      </c>
      <c r="CN1078" t="s">
        <v>109</v>
      </c>
      <c r="CO1078">
        <f>IF(fun[[#This Row],[PoolQC]]="Ex",5,IF(fun[[#This Row],[PoolQC]]="Gd",4,IF(fun[[#This Row],[PoolQC]]="TA",3,IF(fun[[#This Row],[PoolQC]]="Fa",2,IF(fun[[#This Row],[PoolQC]]="Po",1,0)))))</f>
        <v>0</v>
      </c>
      <c r="CP1078" t="s">
        <v>109</v>
      </c>
      <c r="CQ1078" t="s">
        <v>161</v>
      </c>
      <c r="CR1078">
        <v>500</v>
      </c>
      <c r="CS1078">
        <v>4</v>
      </c>
      <c r="CT1078">
        <v>2006</v>
      </c>
      <c r="CU1078" t="s">
        <v>136</v>
      </c>
      <c r="CV1078" t="s">
        <v>137</v>
      </c>
      <c r="CW1078">
        <f>COUNTIF(fun[[#This Row],[Id]:[SaleCondition]],0)</f>
        <v>14</v>
      </c>
      <c r="CX1078">
        <f>COUNTIF(fun[[#This Row],[Id]:[SaleCondition]],"NA")</f>
        <v>2</v>
      </c>
      <c r="CY1078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078">
        <f>fun[NUM_ExCond]+fun[NUM_BsmtCond]+fun[NUM_GarCond]</f>
        <v>9</v>
      </c>
      <c r="DA10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0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</v>
      </c>
      <c r="DC1078">
        <v>170000</v>
      </c>
    </row>
    <row r="1079" spans="1:107" x14ac:dyDescent="0.25">
      <c r="A1079">
        <v>1078</v>
      </c>
      <c r="B1079">
        <v>20</v>
      </c>
      <c r="C1079" t="s">
        <v>107</v>
      </c>
      <c r="D1079">
        <f>IF(fun[[#This Row],[MSZoning]]="RL",1,0)</f>
        <v>1</v>
      </c>
      <c r="E1079">
        <f>IF(fun[[#This Row],[rl]]="RM",1,0)</f>
        <v>0</v>
      </c>
      <c r="F1079">
        <f>IF(fun[[#This Row],[rm]]="RH",1,0)</f>
        <v>0</v>
      </c>
      <c r="G1079">
        <f>IF(fun[[#This Row],[rh]]="C (all)",1,0)</f>
        <v>0</v>
      </c>
      <c r="H1079" t="s">
        <v>109</v>
      </c>
      <c r="I1079">
        <f>IF(fun[[#This Row],[LotFrontage]]="NA",0,fun[[#This Row],[LotFrontage]])</f>
        <v>0</v>
      </c>
      <c r="J1079">
        <v>15870</v>
      </c>
      <c r="K1079" t="s">
        <v>108</v>
      </c>
      <c r="L1079" t="s">
        <v>109</v>
      </c>
      <c r="M1079" t="s">
        <v>146</v>
      </c>
      <c r="N1079" t="s">
        <v>111</v>
      </c>
      <c r="O1079" t="s">
        <v>112</v>
      </c>
      <c r="P1079" t="s">
        <v>148</v>
      </c>
      <c r="Q1079" t="s">
        <v>114</v>
      </c>
      <c r="R1079" t="s">
        <v>188</v>
      </c>
      <c r="S1079" t="s">
        <v>116</v>
      </c>
      <c r="T1079" t="s">
        <v>116</v>
      </c>
      <c r="U1079" t="s">
        <v>117</v>
      </c>
      <c r="V1079" t="s">
        <v>141</v>
      </c>
      <c r="W1079">
        <v>5</v>
      </c>
      <c r="X1079">
        <v>5</v>
      </c>
      <c r="Y1079">
        <v>1969</v>
      </c>
      <c r="Z1079">
        <v>1969</v>
      </c>
      <c r="AA1079" t="s">
        <v>119</v>
      </c>
      <c r="AB1079" t="s">
        <v>120</v>
      </c>
      <c r="AC1079" t="s">
        <v>121</v>
      </c>
      <c r="AD1079" t="s">
        <v>187</v>
      </c>
      <c r="AE1079" t="s">
        <v>143</v>
      </c>
      <c r="AF1079">
        <v>0</v>
      </c>
      <c r="AG1079" t="s">
        <v>124</v>
      </c>
      <c r="AH1079">
        <f>IF(fun[[#This Row],[ExterQual]]="Ex",5,IF(fun[[#This Row],[ExterQual]]="Gd",4,IF(fun[[#This Row],[ExterQual]]="TA",3,IF(fun[[#This Row],[ExterQual]]="Fa",2,1))))</f>
        <v>3</v>
      </c>
      <c r="AI1079" t="s">
        <v>124</v>
      </c>
      <c r="AJ1079">
        <f>IF(fun[[#This Row],[ExterCond]]="Ex",5,IF(fun[[#This Row],[ExterCond]]="Gd",4,IF(fun[[#This Row],[ExterCond]]="TA",3,IF(fun[[#This Row],[ExterCond]]="Fa",2,1))))</f>
        <v>3</v>
      </c>
      <c r="AK1079" t="s">
        <v>144</v>
      </c>
      <c r="AL1079" t="s">
        <v>124</v>
      </c>
      <c r="AM1079">
        <f>IF(fun[[#This Row],[BsmtQual]]="Ex",5,IF(fun[[#This Row],[BsmtQual]]="Gd",4,IF(fun[[#This Row],[BsmtQual]]="TA",3,IF(fun[[#This Row],[BsmtQual]]="Fa",2,IF(fun[[#This Row],[BsmtQual]]="Po",1,0)))))</f>
        <v>3</v>
      </c>
      <c r="AN1079" t="s">
        <v>124</v>
      </c>
      <c r="AO1079">
        <f>IF(fun[[#This Row],[BsmtCond]]="Ex",5,IF(fun[[#This Row],[BsmtCond]]="Gd",4,IF(fun[[#This Row],[BsmtCond]]="TA",3,IF(fun[[#This Row],[BsmtCond]]="Fa",2,IF(fun[[#This Row],[BsmtCond]]="Po",1,0)))))</f>
        <v>3</v>
      </c>
      <c r="AP1079" t="s">
        <v>147</v>
      </c>
      <c r="AQ1079">
        <f>IF(fun[[#This Row],[BsmtExposure]]="Gd",3,IF(fun[[#This Row],[BsmtExposure]]="Av",2,IF(fun[[#This Row],[BsmtExposure]]="Mn",1,0)))</f>
        <v>1</v>
      </c>
      <c r="AR1079" t="s">
        <v>167</v>
      </c>
      <c r="AS1079">
        <v>75</v>
      </c>
      <c r="AT1079" t="s">
        <v>179</v>
      </c>
      <c r="AU1079">
        <v>791</v>
      </c>
      <c r="AV1079">
        <v>230</v>
      </c>
      <c r="AW1079">
        <v>1096</v>
      </c>
      <c r="AX1079" t="s">
        <v>129</v>
      </c>
      <c r="AY1079" t="s">
        <v>130</v>
      </c>
      <c r="AZ1079">
        <f>IF(fun[[#This Row],[HeatingQC]]="Ex",5,IF(fun[[#This Row],[HeatingQC]]="Gd",4,IF(fun[[#This Row],[HeatingQC]]="TA",3,IF(fun[[#This Row],[HeatingQC]]="Fa",2,IF(fun[[#This Row],[HeatingQC]]="Po",1,0)))))</f>
        <v>5</v>
      </c>
      <c r="BA1079" t="s">
        <v>131</v>
      </c>
      <c r="BB1079" t="s">
        <v>132</v>
      </c>
      <c r="BC1079">
        <v>1096</v>
      </c>
      <c r="BD1079">
        <v>0</v>
      </c>
      <c r="BE1079">
        <v>0</v>
      </c>
      <c r="BF1079">
        <v>1096</v>
      </c>
      <c r="BG1079">
        <f>LOG(fun[[#This Row],[GrLivArea]])</f>
        <v>3.0398105541483504</v>
      </c>
      <c r="BH1079">
        <v>1</v>
      </c>
      <c r="BI1079">
        <v>0</v>
      </c>
      <c r="BJ1079">
        <f>fun[[#This Row],[BsmtFullBath]]+(0.5*fun[[#This Row],[BsmtHalfBath]])</f>
        <v>1</v>
      </c>
      <c r="BK1079">
        <v>1</v>
      </c>
      <c r="BL1079">
        <v>0</v>
      </c>
      <c r="BM1079">
        <f>fun[[#This Row],[HalfBath]]+fun[[#This Row],[TOTBaseBath]]+fun[[#This Row],[FullBath]]</f>
        <v>2</v>
      </c>
      <c r="BN1079">
        <v>3</v>
      </c>
      <c r="BO1079">
        <v>1</v>
      </c>
      <c r="BP1079" t="s">
        <v>124</v>
      </c>
      <c r="BQ1079">
        <f>IF(fun[[#This Row],[KitchenQual]]="Ex",5,IF(fun[[#This Row],[KitchenQual]]="Gd",4,IF(fun[[#This Row],[KitchenQual]]="TA",3,IF(fun[[#This Row],[KitchenQual]]="Fa",2,0))))</f>
        <v>3</v>
      </c>
      <c r="BR1079">
        <v>6</v>
      </c>
      <c r="BS1079" t="s">
        <v>133</v>
      </c>
      <c r="BT1079">
        <v>0</v>
      </c>
      <c r="BU1079" t="s">
        <v>109</v>
      </c>
      <c r="BV1079">
        <f>IF(fun[[#This Row],[FireplaceQu]]="Ex",5,IF(fun[[#This Row],[FireplaceQu]]="Gd",4,IF(fun[[#This Row],[FireplaceQu]]="TA",3,IF(fun[[#This Row],[FireplaceQu]]="Fa",2,0))))</f>
        <v>0</v>
      </c>
      <c r="BW1079" t="s">
        <v>134</v>
      </c>
      <c r="BX1079">
        <v>1969</v>
      </c>
      <c r="BY1079" t="s">
        <v>183</v>
      </c>
      <c r="BZ1079">
        <v>1</v>
      </c>
      <c r="CA1079">
        <v>299</v>
      </c>
      <c r="CB1079" t="s">
        <v>124</v>
      </c>
      <c r="CC1079">
        <f>IF(fun[[#This Row],[GarageQual]]="Ex",5,IF(fun[[#This Row],[GarageQual]]="Gd",4,IF(fun[[#This Row],[GarageQual]]="TA",3,IF(fun[[#This Row],[GarageQual]]="Fa",2,IF(fun[[#This Row],[GarageQual]]="Po",1,0)))))</f>
        <v>3</v>
      </c>
      <c r="CD1079" t="s">
        <v>124</v>
      </c>
      <c r="CE1079">
        <f>IF(fun[[#This Row],[GarageCond]]="Ex",5,IF(fun[[#This Row],[GarageCond]]="Gd",4,IF(fun[[#This Row],[GarageCond]]="TA",3,IF(fun[[#This Row],[GarageCond]]="Fa",2,IF(fun[[#This Row],[GarageCond]]="Po",1,0)))))</f>
        <v>3</v>
      </c>
      <c r="CF1079" t="s">
        <v>131</v>
      </c>
      <c r="CG1079">
        <v>240</v>
      </c>
      <c r="CH1079">
        <v>32</v>
      </c>
      <c r="CI1079">
        <v>0</v>
      </c>
      <c r="CJ1079">
        <v>0</v>
      </c>
      <c r="CK1079">
        <v>0</v>
      </c>
      <c r="CL1079">
        <f>(0.5*fun[[#This Row],[WoodDeckSF]])+fun[[#This Row],[OpenPorchSF]]+(2*fun[[#This Row],[EnclosedPorch]])+(1.5*fun[[#This Row],[3SsnPorch]])+fun[[#This Row],[ScreenPorch]]</f>
        <v>152</v>
      </c>
      <c r="CM1079">
        <v>0</v>
      </c>
      <c r="CN1079" t="s">
        <v>109</v>
      </c>
      <c r="CO1079">
        <f>IF(fun[[#This Row],[PoolQC]]="Ex",5,IF(fun[[#This Row],[PoolQC]]="Gd",4,IF(fun[[#This Row],[PoolQC]]="TA",3,IF(fun[[#This Row],[PoolQC]]="Fa",2,IF(fun[[#This Row],[PoolQC]]="Po",1,0)))))</f>
        <v>0</v>
      </c>
      <c r="CP1079" t="s">
        <v>109</v>
      </c>
      <c r="CQ1079" t="s">
        <v>109</v>
      </c>
      <c r="CR1079">
        <v>0</v>
      </c>
      <c r="CS1079">
        <v>3</v>
      </c>
      <c r="CT1079">
        <v>2006</v>
      </c>
      <c r="CU1079" t="s">
        <v>136</v>
      </c>
      <c r="CV1079" t="s">
        <v>154</v>
      </c>
      <c r="CW1079">
        <f>COUNTIF(fun[[#This Row],[Id]:[SaleCondition]],0)</f>
        <v>17</v>
      </c>
      <c r="CX1079">
        <f>COUNTIF(fun[[#This Row],[Id]:[SaleCondition]],"NA")</f>
        <v>6</v>
      </c>
      <c r="CY1079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079">
        <f>fun[NUM_ExCond]+fun[NUM_BsmtCond]+fun[NUM_GarCond]</f>
        <v>9</v>
      </c>
      <c r="DA10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10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48.75</v>
      </c>
      <c r="DC1079">
        <v>138800</v>
      </c>
    </row>
    <row r="1080" spans="1:107" x14ac:dyDescent="0.25">
      <c r="A1080">
        <v>1079</v>
      </c>
      <c r="B1080">
        <v>120</v>
      </c>
      <c r="C1080" t="s">
        <v>168</v>
      </c>
      <c r="D1080">
        <f>IF(fun[[#This Row],[MSZoning]]="RL",1,0)</f>
        <v>0</v>
      </c>
      <c r="E1080">
        <f>IF(fun[[#This Row],[rl]]="RM",1,0)</f>
        <v>0</v>
      </c>
      <c r="F1080">
        <f>IF(fun[[#This Row],[rm]]="RH",1,0)</f>
        <v>0</v>
      </c>
      <c r="G1080">
        <f>IF(fun[[#This Row],[rh]]="C (all)",1,0)</f>
        <v>0</v>
      </c>
      <c r="H1080">
        <v>37</v>
      </c>
      <c r="I1080">
        <f>IF(fun[[#This Row],[LotFrontage]]="NA",0,fun[[#This Row],[LotFrontage]])</f>
        <v>37</v>
      </c>
      <c r="J1080">
        <v>4435</v>
      </c>
      <c r="K1080" t="s">
        <v>108</v>
      </c>
      <c r="L1080" t="s">
        <v>109</v>
      </c>
      <c r="M1080" t="s">
        <v>110</v>
      </c>
      <c r="N1080" t="s">
        <v>111</v>
      </c>
      <c r="O1080" t="s">
        <v>112</v>
      </c>
      <c r="P1080" t="s">
        <v>113</v>
      </c>
      <c r="Q1080" t="s">
        <v>114</v>
      </c>
      <c r="R1080" t="s">
        <v>115</v>
      </c>
      <c r="S1080" t="s">
        <v>116</v>
      </c>
      <c r="T1080" t="s">
        <v>116</v>
      </c>
      <c r="U1080" t="s">
        <v>205</v>
      </c>
      <c r="V1080" t="s">
        <v>141</v>
      </c>
      <c r="W1080">
        <v>6</v>
      </c>
      <c r="X1080">
        <v>5</v>
      </c>
      <c r="Y1080">
        <v>2004</v>
      </c>
      <c r="Z1080">
        <v>2004</v>
      </c>
      <c r="AA1080" t="s">
        <v>119</v>
      </c>
      <c r="AB1080" t="s">
        <v>120</v>
      </c>
      <c r="AC1080" t="s">
        <v>121</v>
      </c>
      <c r="AD1080" t="s">
        <v>121</v>
      </c>
      <c r="AE1080" t="s">
        <v>122</v>
      </c>
      <c r="AF1080">
        <v>169</v>
      </c>
      <c r="AG1080" t="s">
        <v>123</v>
      </c>
      <c r="AH1080">
        <f>IF(fun[[#This Row],[ExterQual]]="Ex",5,IF(fun[[#This Row],[ExterQual]]="Gd",4,IF(fun[[#This Row],[ExterQual]]="TA",3,IF(fun[[#This Row],[ExterQual]]="Fa",2,1))))</f>
        <v>4</v>
      </c>
      <c r="AI1080" t="s">
        <v>124</v>
      </c>
      <c r="AJ1080">
        <f>IF(fun[[#This Row],[ExterCond]]="Ex",5,IF(fun[[#This Row],[ExterCond]]="Gd",4,IF(fun[[#This Row],[ExterCond]]="TA",3,IF(fun[[#This Row],[ExterCond]]="Fa",2,1))))</f>
        <v>3</v>
      </c>
      <c r="AK1080" t="s">
        <v>125</v>
      </c>
      <c r="AL1080" t="s">
        <v>123</v>
      </c>
      <c r="AM1080">
        <f>IF(fun[[#This Row],[BsmtQual]]="Ex",5,IF(fun[[#This Row],[BsmtQual]]="Gd",4,IF(fun[[#This Row],[BsmtQual]]="TA",3,IF(fun[[#This Row],[BsmtQual]]="Fa",2,IF(fun[[#This Row],[BsmtQual]]="Po",1,0)))))</f>
        <v>4</v>
      </c>
      <c r="AN1080" t="s">
        <v>124</v>
      </c>
      <c r="AO1080">
        <f>IF(fun[[#This Row],[BsmtCond]]="Ex",5,IF(fun[[#This Row],[BsmtCond]]="Gd",4,IF(fun[[#This Row],[BsmtCond]]="TA",3,IF(fun[[#This Row],[BsmtCond]]="Fa",2,IF(fun[[#This Row],[BsmtCond]]="Po",1,0)))))</f>
        <v>3</v>
      </c>
      <c r="AP1080" t="s">
        <v>147</v>
      </c>
      <c r="AQ1080">
        <f>IF(fun[[#This Row],[BsmtExposure]]="Gd",3,IF(fun[[#This Row],[BsmtExposure]]="Av",2,IF(fun[[#This Row],[BsmtExposure]]="Mn",1,0)))</f>
        <v>1</v>
      </c>
      <c r="AR1080" t="s">
        <v>127</v>
      </c>
      <c r="AS1080">
        <v>662</v>
      </c>
      <c r="AT1080" t="s">
        <v>128</v>
      </c>
      <c r="AU1080">
        <v>0</v>
      </c>
      <c r="AV1080">
        <v>186</v>
      </c>
      <c r="AW1080">
        <v>848</v>
      </c>
      <c r="AX1080" t="s">
        <v>129</v>
      </c>
      <c r="AY1080" t="s">
        <v>130</v>
      </c>
      <c r="AZ1080">
        <f>IF(fun[[#This Row],[HeatingQC]]="Ex",5,IF(fun[[#This Row],[HeatingQC]]="Gd",4,IF(fun[[#This Row],[HeatingQC]]="TA",3,IF(fun[[#This Row],[HeatingQC]]="Fa",2,IF(fun[[#This Row],[HeatingQC]]="Po",1,0)))))</f>
        <v>5</v>
      </c>
      <c r="BA1080" t="s">
        <v>131</v>
      </c>
      <c r="BB1080" t="s">
        <v>132</v>
      </c>
      <c r="BC1080">
        <v>848</v>
      </c>
      <c r="BD1080">
        <v>0</v>
      </c>
      <c r="BE1080">
        <v>0</v>
      </c>
      <c r="BF1080">
        <v>848</v>
      </c>
      <c r="BG1080">
        <f>LOG(fun[[#This Row],[GrLivArea]])</f>
        <v>2.9283958522567137</v>
      </c>
      <c r="BH1080">
        <v>1</v>
      </c>
      <c r="BI1080">
        <v>0</v>
      </c>
      <c r="BJ1080">
        <f>fun[[#This Row],[BsmtFullBath]]+(0.5*fun[[#This Row],[BsmtHalfBath]])</f>
        <v>1</v>
      </c>
      <c r="BK1080">
        <v>1</v>
      </c>
      <c r="BL1080">
        <v>0</v>
      </c>
      <c r="BM1080">
        <f>fun[[#This Row],[HalfBath]]+fun[[#This Row],[TOTBaseBath]]+fun[[#This Row],[FullBath]]</f>
        <v>2</v>
      </c>
      <c r="BN1080">
        <v>1</v>
      </c>
      <c r="BO1080">
        <v>1</v>
      </c>
      <c r="BP1080" t="s">
        <v>123</v>
      </c>
      <c r="BQ1080">
        <f>IF(fun[[#This Row],[KitchenQual]]="Ex",5,IF(fun[[#This Row],[KitchenQual]]="Gd",4,IF(fun[[#This Row],[KitchenQual]]="TA",3,IF(fun[[#This Row],[KitchenQual]]="Fa",2,0))))</f>
        <v>4</v>
      </c>
      <c r="BR1080">
        <v>3</v>
      </c>
      <c r="BS1080" t="s">
        <v>133</v>
      </c>
      <c r="BT1080">
        <v>1</v>
      </c>
      <c r="BU1080" t="s">
        <v>123</v>
      </c>
      <c r="BV1080">
        <f>IF(fun[[#This Row],[FireplaceQu]]="Ex",5,IF(fun[[#This Row],[FireplaceQu]]="Gd",4,IF(fun[[#This Row],[FireplaceQu]]="TA",3,IF(fun[[#This Row],[FireplaceQu]]="Fa",2,0))))</f>
        <v>4</v>
      </c>
      <c r="BW1080" t="s">
        <v>134</v>
      </c>
      <c r="BX1080">
        <v>2004</v>
      </c>
      <c r="BY1080" t="s">
        <v>135</v>
      </c>
      <c r="BZ1080">
        <v>2</v>
      </c>
      <c r="CA1080">
        <v>420</v>
      </c>
      <c r="CB1080" t="s">
        <v>124</v>
      </c>
      <c r="CC1080">
        <f>IF(fun[[#This Row],[GarageQual]]="Ex",5,IF(fun[[#This Row],[GarageQual]]="Gd",4,IF(fun[[#This Row],[GarageQual]]="TA",3,IF(fun[[#This Row],[GarageQual]]="Fa",2,IF(fun[[#This Row],[GarageQual]]="Po",1,0)))))</f>
        <v>3</v>
      </c>
      <c r="CD1080" t="s">
        <v>124</v>
      </c>
      <c r="CE1080">
        <f>IF(fun[[#This Row],[GarageCond]]="Ex",5,IF(fun[[#This Row],[GarageCond]]="Gd",4,IF(fun[[#This Row],[GarageCond]]="TA",3,IF(fun[[#This Row],[GarageCond]]="Fa",2,IF(fun[[#This Row],[GarageCond]]="Po",1,0)))))</f>
        <v>3</v>
      </c>
      <c r="CF1080" t="s">
        <v>131</v>
      </c>
      <c r="CG1080">
        <v>140</v>
      </c>
      <c r="CH1080">
        <v>0</v>
      </c>
      <c r="CI1080">
        <v>0</v>
      </c>
      <c r="CJ1080">
        <v>0</v>
      </c>
      <c r="CK1080">
        <v>0</v>
      </c>
      <c r="CL1080">
        <f>(0.5*fun[[#This Row],[WoodDeckSF]])+fun[[#This Row],[OpenPorchSF]]+(2*fun[[#This Row],[EnclosedPorch]])+(1.5*fun[[#This Row],[3SsnPorch]])+fun[[#This Row],[ScreenPorch]]</f>
        <v>70</v>
      </c>
      <c r="CM1080">
        <v>0</v>
      </c>
      <c r="CN1080" t="s">
        <v>109</v>
      </c>
      <c r="CO1080">
        <f>IF(fun[[#This Row],[PoolQC]]="Ex",5,IF(fun[[#This Row],[PoolQC]]="Gd",4,IF(fun[[#This Row],[PoolQC]]="TA",3,IF(fun[[#This Row],[PoolQC]]="Fa",2,IF(fun[[#This Row],[PoolQC]]="Po",1,0)))))</f>
        <v>0</v>
      </c>
      <c r="CP1080" t="s">
        <v>109</v>
      </c>
      <c r="CQ1080" t="s">
        <v>109</v>
      </c>
      <c r="CR1080">
        <v>0</v>
      </c>
      <c r="CS1080">
        <v>5</v>
      </c>
      <c r="CT1080">
        <v>2006</v>
      </c>
      <c r="CU1080" t="s">
        <v>136</v>
      </c>
      <c r="CV1080" t="s">
        <v>137</v>
      </c>
      <c r="CW1080">
        <f>COUNTIF(fun[[#This Row],[Id]:[SaleCondition]],0)</f>
        <v>16</v>
      </c>
      <c r="CX1080">
        <f>COUNTIF(fun[[#This Row],[Id]:[SaleCondition]],"NA")</f>
        <v>4</v>
      </c>
      <c r="CY1080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080">
        <f>fun[NUM_ExCond]+fun[NUM_BsmtCond]+fun[NUM_GarCond]</f>
        <v>9</v>
      </c>
      <c r="DA10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10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1080">
        <v>155900</v>
      </c>
    </row>
    <row r="1081" spans="1:107" x14ac:dyDescent="0.25">
      <c r="A1081">
        <v>1080</v>
      </c>
      <c r="B1081">
        <v>20</v>
      </c>
      <c r="C1081" t="s">
        <v>107</v>
      </c>
      <c r="D1081">
        <f>IF(fun[[#This Row],[MSZoning]]="RL",1,0)</f>
        <v>1</v>
      </c>
      <c r="E1081">
        <f>IF(fun[[#This Row],[rl]]="RM",1,0)</f>
        <v>0</v>
      </c>
      <c r="F1081">
        <f>IF(fun[[#This Row],[rm]]="RH",1,0)</f>
        <v>0</v>
      </c>
      <c r="G1081">
        <f>IF(fun[[#This Row],[rh]]="C (all)",1,0)</f>
        <v>0</v>
      </c>
      <c r="H1081">
        <v>65</v>
      </c>
      <c r="I1081">
        <f>IF(fun[[#This Row],[LotFrontage]]="NA",0,fun[[#This Row],[LotFrontage]])</f>
        <v>65</v>
      </c>
      <c r="J1081">
        <v>8775</v>
      </c>
      <c r="K1081" t="s">
        <v>108</v>
      </c>
      <c r="L1081" t="s">
        <v>109</v>
      </c>
      <c r="M1081" t="s">
        <v>110</v>
      </c>
      <c r="N1081" t="s">
        <v>111</v>
      </c>
      <c r="O1081" t="s">
        <v>112</v>
      </c>
      <c r="P1081" t="s">
        <v>113</v>
      </c>
      <c r="Q1081" t="s">
        <v>114</v>
      </c>
      <c r="R1081" t="s">
        <v>115</v>
      </c>
      <c r="S1081" t="s">
        <v>116</v>
      </c>
      <c r="T1081" t="s">
        <v>116</v>
      </c>
      <c r="U1081" t="s">
        <v>117</v>
      </c>
      <c r="V1081" t="s">
        <v>141</v>
      </c>
      <c r="W1081">
        <v>5</v>
      </c>
      <c r="X1081">
        <v>5</v>
      </c>
      <c r="Y1081">
        <v>1994</v>
      </c>
      <c r="Z1081">
        <v>1994</v>
      </c>
      <c r="AA1081" t="s">
        <v>119</v>
      </c>
      <c r="AB1081" t="s">
        <v>120</v>
      </c>
      <c r="AC1081" t="s">
        <v>121</v>
      </c>
      <c r="AD1081" t="s">
        <v>121</v>
      </c>
      <c r="AE1081" t="s">
        <v>143</v>
      </c>
      <c r="AF1081">
        <v>0</v>
      </c>
      <c r="AG1081" t="s">
        <v>124</v>
      </c>
      <c r="AH1081">
        <f>IF(fun[[#This Row],[ExterQual]]="Ex",5,IF(fun[[#This Row],[ExterQual]]="Gd",4,IF(fun[[#This Row],[ExterQual]]="TA",3,IF(fun[[#This Row],[ExterQual]]="Fa",2,1))))</f>
        <v>3</v>
      </c>
      <c r="AI1081" t="s">
        <v>124</v>
      </c>
      <c r="AJ1081">
        <f>IF(fun[[#This Row],[ExterCond]]="Ex",5,IF(fun[[#This Row],[ExterCond]]="Gd",4,IF(fun[[#This Row],[ExterCond]]="TA",3,IF(fun[[#This Row],[ExterCond]]="Fa",2,1))))</f>
        <v>3</v>
      </c>
      <c r="AK1081" t="s">
        <v>125</v>
      </c>
      <c r="AL1081" t="s">
        <v>123</v>
      </c>
      <c r="AM1081">
        <f>IF(fun[[#This Row],[BsmtQual]]="Ex",5,IF(fun[[#This Row],[BsmtQual]]="Gd",4,IF(fun[[#This Row],[BsmtQual]]="TA",3,IF(fun[[#This Row],[BsmtQual]]="Fa",2,IF(fun[[#This Row],[BsmtQual]]="Po",1,0)))))</f>
        <v>4</v>
      </c>
      <c r="AN1081" t="s">
        <v>124</v>
      </c>
      <c r="AO1081">
        <f>IF(fun[[#This Row],[BsmtCond]]="Ex",5,IF(fun[[#This Row],[BsmtCond]]="Gd",4,IF(fun[[#This Row],[BsmtCond]]="TA",3,IF(fun[[#This Row],[BsmtCond]]="Fa",2,IF(fun[[#This Row],[BsmtCond]]="Po",1,0)))))</f>
        <v>3</v>
      </c>
      <c r="AP1081" t="s">
        <v>126</v>
      </c>
      <c r="AQ1081">
        <f>IF(fun[[#This Row],[BsmtExposure]]="Gd",3,IF(fun[[#This Row],[BsmtExposure]]="Av",2,IF(fun[[#This Row],[BsmtExposure]]="Mn",1,0)))</f>
        <v>0</v>
      </c>
      <c r="AR1081" t="s">
        <v>127</v>
      </c>
      <c r="AS1081">
        <v>495</v>
      </c>
      <c r="AT1081" t="s">
        <v>128</v>
      </c>
      <c r="AU1081">
        <v>0</v>
      </c>
      <c r="AV1081">
        <v>495</v>
      </c>
      <c r="AW1081">
        <v>990</v>
      </c>
      <c r="AX1081" t="s">
        <v>129</v>
      </c>
      <c r="AY1081" t="s">
        <v>123</v>
      </c>
      <c r="AZ1081">
        <f>IF(fun[[#This Row],[HeatingQC]]="Ex",5,IF(fun[[#This Row],[HeatingQC]]="Gd",4,IF(fun[[#This Row],[HeatingQC]]="TA",3,IF(fun[[#This Row],[HeatingQC]]="Fa",2,IF(fun[[#This Row],[HeatingQC]]="Po",1,0)))))</f>
        <v>4</v>
      </c>
      <c r="BA1081" t="s">
        <v>131</v>
      </c>
      <c r="BB1081" t="s">
        <v>132</v>
      </c>
      <c r="BC1081">
        <v>990</v>
      </c>
      <c r="BD1081">
        <v>0</v>
      </c>
      <c r="BE1081">
        <v>0</v>
      </c>
      <c r="BF1081">
        <v>990</v>
      </c>
      <c r="BG1081">
        <f>LOG(fun[[#This Row],[GrLivArea]])</f>
        <v>2.9956351945975501</v>
      </c>
      <c r="BH1081">
        <v>0</v>
      </c>
      <c r="BI1081">
        <v>0</v>
      </c>
      <c r="BJ1081">
        <f>fun[[#This Row],[BsmtFullBath]]+(0.5*fun[[#This Row],[BsmtHalfBath]])</f>
        <v>0</v>
      </c>
      <c r="BK1081">
        <v>1</v>
      </c>
      <c r="BL1081">
        <v>0</v>
      </c>
      <c r="BM1081">
        <f>fun[[#This Row],[HalfBath]]+fun[[#This Row],[TOTBaseBath]]+fun[[#This Row],[FullBath]]</f>
        <v>1</v>
      </c>
      <c r="BN1081">
        <v>3</v>
      </c>
      <c r="BO1081">
        <v>1</v>
      </c>
      <c r="BP1081" t="s">
        <v>124</v>
      </c>
      <c r="BQ1081">
        <f>IF(fun[[#This Row],[KitchenQual]]="Ex",5,IF(fun[[#This Row],[KitchenQual]]="Gd",4,IF(fun[[#This Row],[KitchenQual]]="TA",3,IF(fun[[#This Row],[KitchenQual]]="Fa",2,0))))</f>
        <v>3</v>
      </c>
      <c r="BR1081">
        <v>5</v>
      </c>
      <c r="BS1081" t="s">
        <v>133</v>
      </c>
      <c r="BT1081">
        <v>0</v>
      </c>
      <c r="BU1081" t="s">
        <v>109</v>
      </c>
      <c r="BV1081">
        <f>IF(fun[[#This Row],[FireplaceQu]]="Ex",5,IF(fun[[#This Row],[FireplaceQu]]="Gd",4,IF(fun[[#This Row],[FireplaceQu]]="TA",3,IF(fun[[#This Row],[FireplaceQu]]="Fa",2,0))))</f>
        <v>0</v>
      </c>
      <c r="BW1081" t="s">
        <v>134</v>
      </c>
      <c r="BX1081">
        <v>1996</v>
      </c>
      <c r="BY1081" t="s">
        <v>128</v>
      </c>
      <c r="BZ1081">
        <v>1</v>
      </c>
      <c r="CA1081">
        <v>299</v>
      </c>
      <c r="CB1081" t="s">
        <v>124</v>
      </c>
      <c r="CC1081">
        <f>IF(fun[[#This Row],[GarageQual]]="Ex",5,IF(fun[[#This Row],[GarageQual]]="Gd",4,IF(fun[[#This Row],[GarageQual]]="TA",3,IF(fun[[#This Row],[GarageQual]]="Fa",2,IF(fun[[#This Row],[GarageQual]]="Po",1,0)))))</f>
        <v>3</v>
      </c>
      <c r="CD1081" t="s">
        <v>124</v>
      </c>
      <c r="CE1081">
        <f>IF(fun[[#This Row],[GarageCond]]="Ex",5,IF(fun[[#This Row],[GarageCond]]="Gd",4,IF(fun[[#This Row],[GarageCond]]="TA",3,IF(fun[[#This Row],[GarageCond]]="Fa",2,IF(fun[[#This Row],[GarageCond]]="Po",1,0)))))</f>
        <v>3</v>
      </c>
      <c r="CF1081" t="s">
        <v>131</v>
      </c>
      <c r="CG1081">
        <v>0</v>
      </c>
      <c r="CH1081">
        <v>64</v>
      </c>
      <c r="CI1081">
        <v>0</v>
      </c>
      <c r="CJ1081">
        <v>0</v>
      </c>
      <c r="CK1081">
        <v>0</v>
      </c>
      <c r="CL1081">
        <f>(0.5*fun[[#This Row],[WoodDeckSF]])+fun[[#This Row],[OpenPorchSF]]+(2*fun[[#This Row],[EnclosedPorch]])+(1.5*fun[[#This Row],[3SsnPorch]])+fun[[#This Row],[ScreenPorch]]</f>
        <v>64</v>
      </c>
      <c r="CM1081">
        <v>0</v>
      </c>
      <c r="CN1081" t="s">
        <v>109</v>
      </c>
      <c r="CO1081">
        <f>IF(fun[[#This Row],[PoolQC]]="Ex",5,IF(fun[[#This Row],[PoolQC]]="Gd",4,IF(fun[[#This Row],[PoolQC]]="TA",3,IF(fun[[#This Row],[PoolQC]]="Fa",2,IF(fun[[#This Row],[PoolQC]]="Po",1,0)))))</f>
        <v>0</v>
      </c>
      <c r="CP1081" t="s">
        <v>109</v>
      </c>
      <c r="CQ1081" t="s">
        <v>109</v>
      </c>
      <c r="CR1081">
        <v>0</v>
      </c>
      <c r="CS1081">
        <v>4</v>
      </c>
      <c r="CT1081">
        <v>2007</v>
      </c>
      <c r="CU1081" t="s">
        <v>136</v>
      </c>
      <c r="CV1081" t="s">
        <v>137</v>
      </c>
      <c r="CW1081">
        <f>COUNTIF(fun[[#This Row],[Id]:[SaleCondition]],0)</f>
        <v>21</v>
      </c>
      <c r="CX1081">
        <f>COUNTIF(fun[[#This Row],[Id]:[SaleCondition]],"NA")</f>
        <v>5</v>
      </c>
      <c r="CY108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081">
        <f>fun[NUM_ExCond]+fun[NUM_BsmtCond]+fun[NUM_GarCond]</f>
        <v>9</v>
      </c>
      <c r="DA10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10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48.75</v>
      </c>
      <c r="DC1081">
        <v>126000</v>
      </c>
    </row>
    <row r="1082" spans="1:107" x14ac:dyDescent="0.25">
      <c r="A1082">
        <v>1081</v>
      </c>
      <c r="B1082">
        <v>20</v>
      </c>
      <c r="C1082" t="s">
        <v>107</v>
      </c>
      <c r="D1082">
        <f>IF(fun[[#This Row],[MSZoning]]="RL",1,0)</f>
        <v>1</v>
      </c>
      <c r="E1082">
        <f>IF(fun[[#This Row],[rl]]="RM",1,0)</f>
        <v>0</v>
      </c>
      <c r="F1082">
        <f>IF(fun[[#This Row],[rm]]="RH",1,0)</f>
        <v>0</v>
      </c>
      <c r="G1082">
        <f>IF(fun[[#This Row],[rh]]="C (all)",1,0)</f>
        <v>0</v>
      </c>
      <c r="H1082">
        <v>80</v>
      </c>
      <c r="I1082">
        <f>IF(fun[[#This Row],[LotFrontage]]="NA",0,fun[[#This Row],[LotFrontage]])</f>
        <v>80</v>
      </c>
      <c r="J1082">
        <v>11040</v>
      </c>
      <c r="K1082" t="s">
        <v>108</v>
      </c>
      <c r="L1082" t="s">
        <v>109</v>
      </c>
      <c r="M1082" t="s">
        <v>110</v>
      </c>
      <c r="N1082" t="s">
        <v>111</v>
      </c>
      <c r="O1082" t="s">
        <v>112</v>
      </c>
      <c r="P1082" t="s">
        <v>113</v>
      </c>
      <c r="Q1082" t="s">
        <v>114</v>
      </c>
      <c r="R1082" t="s">
        <v>164</v>
      </c>
      <c r="S1082" t="s">
        <v>116</v>
      </c>
      <c r="T1082" t="s">
        <v>116</v>
      </c>
      <c r="U1082" t="s">
        <v>117</v>
      </c>
      <c r="V1082" t="s">
        <v>141</v>
      </c>
      <c r="W1082">
        <v>6</v>
      </c>
      <c r="X1082">
        <v>7</v>
      </c>
      <c r="Y1082">
        <v>1971</v>
      </c>
      <c r="Z1082">
        <v>2004</v>
      </c>
      <c r="AA1082" t="s">
        <v>119</v>
      </c>
      <c r="AB1082" t="s">
        <v>120</v>
      </c>
      <c r="AC1082" t="s">
        <v>121</v>
      </c>
      <c r="AD1082" t="s">
        <v>121</v>
      </c>
      <c r="AE1082" t="s">
        <v>122</v>
      </c>
      <c r="AF1082">
        <v>144</v>
      </c>
      <c r="AG1082" t="s">
        <v>123</v>
      </c>
      <c r="AH1082">
        <f>IF(fun[[#This Row],[ExterQual]]="Ex",5,IF(fun[[#This Row],[ExterQual]]="Gd",4,IF(fun[[#This Row],[ExterQual]]="TA",3,IF(fun[[#This Row],[ExterQual]]="Fa",2,1))))</f>
        <v>4</v>
      </c>
      <c r="AI1082" t="s">
        <v>123</v>
      </c>
      <c r="AJ1082">
        <f>IF(fun[[#This Row],[ExterCond]]="Ex",5,IF(fun[[#This Row],[ExterCond]]="Gd",4,IF(fun[[#This Row],[ExterCond]]="TA",3,IF(fun[[#This Row],[ExterCond]]="Fa",2,1))))</f>
        <v>4</v>
      </c>
      <c r="AK1082" t="s">
        <v>144</v>
      </c>
      <c r="AL1082" t="s">
        <v>124</v>
      </c>
      <c r="AM1082">
        <f>IF(fun[[#This Row],[BsmtQual]]="Ex",5,IF(fun[[#This Row],[BsmtQual]]="Gd",4,IF(fun[[#This Row],[BsmtQual]]="TA",3,IF(fun[[#This Row],[BsmtQual]]="Fa",2,IF(fun[[#This Row],[BsmtQual]]="Po",1,0)))))</f>
        <v>3</v>
      </c>
      <c r="AN1082" t="s">
        <v>124</v>
      </c>
      <c r="AO1082">
        <f>IF(fun[[#This Row],[BsmtCond]]="Ex",5,IF(fun[[#This Row],[BsmtCond]]="Gd",4,IF(fun[[#This Row],[BsmtCond]]="TA",3,IF(fun[[#This Row],[BsmtCond]]="Fa",2,IF(fun[[#This Row],[BsmtCond]]="Po",1,0)))))</f>
        <v>3</v>
      </c>
      <c r="AP1082" t="s">
        <v>126</v>
      </c>
      <c r="AQ1082">
        <f>IF(fun[[#This Row],[BsmtExposure]]="Gd",3,IF(fun[[#This Row],[BsmtExposure]]="Av",2,IF(fun[[#This Row],[BsmtExposure]]="Mn",1,0)))</f>
        <v>0</v>
      </c>
      <c r="AR1082" t="s">
        <v>145</v>
      </c>
      <c r="AS1082">
        <v>656</v>
      </c>
      <c r="AT1082" t="s">
        <v>128</v>
      </c>
      <c r="AU1082">
        <v>0</v>
      </c>
      <c r="AV1082">
        <v>602</v>
      </c>
      <c r="AW1082">
        <v>1258</v>
      </c>
      <c r="AX1082" t="s">
        <v>129</v>
      </c>
      <c r="AY1082" t="s">
        <v>130</v>
      </c>
      <c r="AZ1082">
        <f>IF(fun[[#This Row],[HeatingQC]]="Ex",5,IF(fun[[#This Row],[HeatingQC]]="Gd",4,IF(fun[[#This Row],[HeatingQC]]="TA",3,IF(fun[[#This Row],[HeatingQC]]="Fa",2,IF(fun[[#This Row],[HeatingQC]]="Po",1,0)))))</f>
        <v>5</v>
      </c>
      <c r="BA1082" t="s">
        <v>131</v>
      </c>
      <c r="BB1082" t="s">
        <v>132</v>
      </c>
      <c r="BC1082">
        <v>1258</v>
      </c>
      <c r="BD1082">
        <v>0</v>
      </c>
      <c r="BE1082">
        <v>0</v>
      </c>
      <c r="BF1082">
        <v>1258</v>
      </c>
      <c r="BG1082">
        <f>LOG(fun[[#This Row],[GrLivArea]])</f>
        <v>3.0996806411092499</v>
      </c>
      <c r="BH1082">
        <v>0</v>
      </c>
      <c r="BI1082">
        <v>1</v>
      </c>
      <c r="BJ1082">
        <f>fun[[#This Row],[BsmtFullBath]]+(0.5*fun[[#This Row],[BsmtHalfBath]])</f>
        <v>0.5</v>
      </c>
      <c r="BK1082">
        <v>2</v>
      </c>
      <c r="BL1082">
        <v>0</v>
      </c>
      <c r="BM1082">
        <f>fun[[#This Row],[HalfBath]]+fun[[#This Row],[TOTBaseBath]]+fun[[#This Row],[FullBath]]</f>
        <v>2.5</v>
      </c>
      <c r="BN1082">
        <v>3</v>
      </c>
      <c r="BO1082">
        <v>1</v>
      </c>
      <c r="BP1082" t="s">
        <v>123</v>
      </c>
      <c r="BQ1082">
        <f>IF(fun[[#This Row],[KitchenQual]]="Ex",5,IF(fun[[#This Row],[KitchenQual]]="Gd",4,IF(fun[[#This Row],[KitchenQual]]="TA",3,IF(fun[[#This Row],[KitchenQual]]="Fa",2,0))))</f>
        <v>4</v>
      </c>
      <c r="BR1082">
        <v>5</v>
      </c>
      <c r="BS1082" t="s">
        <v>133</v>
      </c>
      <c r="BT1082">
        <v>0</v>
      </c>
      <c r="BU1082" t="s">
        <v>109</v>
      </c>
      <c r="BV1082">
        <f>IF(fun[[#This Row],[FireplaceQu]]="Ex",5,IF(fun[[#This Row],[FireplaceQu]]="Gd",4,IF(fun[[#This Row],[FireplaceQu]]="TA",3,IF(fun[[#This Row],[FireplaceQu]]="Fa",2,0))))</f>
        <v>0</v>
      </c>
      <c r="BW1082" t="s">
        <v>134</v>
      </c>
      <c r="BX1082">
        <v>1971</v>
      </c>
      <c r="BY1082" t="s">
        <v>135</v>
      </c>
      <c r="BZ1082">
        <v>2</v>
      </c>
      <c r="CA1082">
        <v>528</v>
      </c>
      <c r="CB1082" t="s">
        <v>124</v>
      </c>
      <c r="CC1082">
        <f>IF(fun[[#This Row],[GarageQual]]="Ex",5,IF(fun[[#This Row],[GarageQual]]="Gd",4,IF(fun[[#This Row],[GarageQual]]="TA",3,IF(fun[[#This Row],[GarageQual]]="Fa",2,IF(fun[[#This Row],[GarageQual]]="Po",1,0)))))</f>
        <v>3</v>
      </c>
      <c r="CD1082" t="s">
        <v>124</v>
      </c>
      <c r="CE1082">
        <f>IF(fun[[#This Row],[GarageCond]]="Ex",5,IF(fun[[#This Row],[GarageCond]]="Gd",4,IF(fun[[#This Row],[GarageCond]]="TA",3,IF(fun[[#This Row],[GarageCond]]="Fa",2,IF(fun[[#This Row],[GarageCond]]="Po",1,0)))))</f>
        <v>3</v>
      </c>
      <c r="CF1082" t="s">
        <v>131</v>
      </c>
      <c r="CG1082">
        <v>55</v>
      </c>
      <c r="CH1082">
        <v>0</v>
      </c>
      <c r="CI1082">
        <v>0</v>
      </c>
      <c r="CJ1082">
        <v>216</v>
      </c>
      <c r="CK1082">
        <v>0</v>
      </c>
      <c r="CL1082">
        <f>(0.5*fun[[#This Row],[WoodDeckSF]])+fun[[#This Row],[OpenPorchSF]]+(2*fun[[#This Row],[EnclosedPorch]])+(1.5*fun[[#This Row],[3SsnPorch]])+fun[[#This Row],[ScreenPorch]]</f>
        <v>351.5</v>
      </c>
      <c r="CM1082">
        <v>0</v>
      </c>
      <c r="CN1082" t="s">
        <v>109</v>
      </c>
      <c r="CO1082">
        <f>IF(fun[[#This Row],[PoolQC]]="Ex",5,IF(fun[[#This Row],[PoolQC]]="Gd",4,IF(fun[[#This Row],[PoolQC]]="TA",3,IF(fun[[#This Row],[PoolQC]]="Fa",2,IF(fun[[#This Row],[PoolQC]]="Po",1,0)))))</f>
        <v>0</v>
      </c>
      <c r="CP1082" t="s">
        <v>109</v>
      </c>
      <c r="CQ1082" t="s">
        <v>109</v>
      </c>
      <c r="CR1082">
        <v>0</v>
      </c>
      <c r="CS1082">
        <v>10</v>
      </c>
      <c r="CT1082">
        <v>2008</v>
      </c>
      <c r="CU1082" t="s">
        <v>199</v>
      </c>
      <c r="CV1082" t="s">
        <v>154</v>
      </c>
      <c r="CW1082">
        <f>COUNTIF(fun[[#This Row],[Id]:[SaleCondition]],0)</f>
        <v>17</v>
      </c>
      <c r="CX1082">
        <f>COUNTIF(fun[[#This Row],[Id]:[SaleCondition]],"NA")</f>
        <v>5</v>
      </c>
      <c r="CY108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082">
        <f>fun[NUM_ExCond]+fun[NUM_BsmtCond]+fun[NUM_GarCond]</f>
        <v>10</v>
      </c>
      <c r="DA10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0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1082">
        <v>145000</v>
      </c>
    </row>
    <row r="1083" spans="1:107" x14ac:dyDescent="0.25">
      <c r="A1083">
        <v>1082</v>
      </c>
      <c r="B1083">
        <v>20</v>
      </c>
      <c r="C1083" t="s">
        <v>107</v>
      </c>
      <c r="D1083">
        <f>IF(fun[[#This Row],[MSZoning]]="RL",1,0)</f>
        <v>1</v>
      </c>
      <c r="E1083">
        <f>IF(fun[[#This Row],[rl]]="RM",1,0)</f>
        <v>0</v>
      </c>
      <c r="F1083">
        <f>IF(fun[[#This Row],[rm]]="RH",1,0)</f>
        <v>0</v>
      </c>
      <c r="G1083">
        <f>IF(fun[[#This Row],[rh]]="C (all)",1,0)</f>
        <v>0</v>
      </c>
      <c r="H1083">
        <v>75</v>
      </c>
      <c r="I1083">
        <f>IF(fun[[#This Row],[LotFrontage]]="NA",0,fun[[#This Row],[LotFrontage]])</f>
        <v>75</v>
      </c>
      <c r="J1083">
        <v>7500</v>
      </c>
      <c r="K1083" t="s">
        <v>108</v>
      </c>
      <c r="L1083" t="s">
        <v>109</v>
      </c>
      <c r="M1083" t="s">
        <v>110</v>
      </c>
      <c r="N1083" t="s">
        <v>111</v>
      </c>
      <c r="O1083" t="s">
        <v>112</v>
      </c>
      <c r="P1083" t="s">
        <v>148</v>
      </c>
      <c r="Q1083" t="s">
        <v>114</v>
      </c>
      <c r="R1083" t="s">
        <v>177</v>
      </c>
      <c r="S1083" t="s">
        <v>140</v>
      </c>
      <c r="T1083" t="s">
        <v>116</v>
      </c>
      <c r="U1083" t="s">
        <v>117</v>
      </c>
      <c r="V1083" t="s">
        <v>141</v>
      </c>
      <c r="W1083">
        <v>5</v>
      </c>
      <c r="X1083">
        <v>5</v>
      </c>
      <c r="Y1083">
        <v>1963</v>
      </c>
      <c r="Z1083">
        <v>1963</v>
      </c>
      <c r="AA1083" t="s">
        <v>119</v>
      </c>
      <c r="AB1083" t="s">
        <v>120</v>
      </c>
      <c r="AC1083" t="s">
        <v>166</v>
      </c>
      <c r="AD1083" t="s">
        <v>166</v>
      </c>
      <c r="AE1083" t="s">
        <v>143</v>
      </c>
      <c r="AF1083">
        <v>0</v>
      </c>
      <c r="AG1083" t="s">
        <v>124</v>
      </c>
      <c r="AH1083">
        <f>IF(fun[[#This Row],[ExterQual]]="Ex",5,IF(fun[[#This Row],[ExterQual]]="Gd",4,IF(fun[[#This Row],[ExterQual]]="TA",3,IF(fun[[#This Row],[ExterQual]]="Fa",2,1))))</f>
        <v>3</v>
      </c>
      <c r="AI1083" t="s">
        <v>124</v>
      </c>
      <c r="AJ1083">
        <f>IF(fun[[#This Row],[ExterCond]]="Ex",5,IF(fun[[#This Row],[ExterCond]]="Gd",4,IF(fun[[#This Row],[ExterCond]]="TA",3,IF(fun[[#This Row],[ExterCond]]="Fa",2,1))))</f>
        <v>3</v>
      </c>
      <c r="AK1083" t="s">
        <v>144</v>
      </c>
      <c r="AL1083" t="s">
        <v>124</v>
      </c>
      <c r="AM1083">
        <f>IF(fun[[#This Row],[BsmtQual]]="Ex",5,IF(fun[[#This Row],[BsmtQual]]="Gd",4,IF(fun[[#This Row],[BsmtQual]]="TA",3,IF(fun[[#This Row],[BsmtQual]]="Fa",2,IF(fun[[#This Row],[BsmtQual]]="Po",1,0)))))</f>
        <v>3</v>
      </c>
      <c r="AN1083" t="s">
        <v>124</v>
      </c>
      <c r="AO1083">
        <f>IF(fun[[#This Row],[BsmtCond]]="Ex",5,IF(fun[[#This Row],[BsmtCond]]="Gd",4,IF(fun[[#This Row],[BsmtCond]]="TA",3,IF(fun[[#This Row],[BsmtCond]]="Fa",2,IF(fun[[#This Row],[BsmtCond]]="Po",1,0)))))</f>
        <v>3</v>
      </c>
      <c r="AP1083" t="s">
        <v>126</v>
      </c>
      <c r="AQ1083">
        <f>IF(fun[[#This Row],[BsmtExposure]]="Gd",3,IF(fun[[#This Row],[BsmtExposure]]="Av",2,IF(fun[[#This Row],[BsmtExposure]]="Mn",1,0)))</f>
        <v>0</v>
      </c>
      <c r="AR1083" t="s">
        <v>145</v>
      </c>
      <c r="AS1083">
        <v>824</v>
      </c>
      <c r="AT1083" t="s">
        <v>128</v>
      </c>
      <c r="AU1083">
        <v>0</v>
      </c>
      <c r="AV1083">
        <v>216</v>
      </c>
      <c r="AW1083">
        <v>1040</v>
      </c>
      <c r="AX1083" t="s">
        <v>129</v>
      </c>
      <c r="AY1083" t="s">
        <v>173</v>
      </c>
      <c r="AZ1083">
        <f>IF(fun[[#This Row],[HeatingQC]]="Ex",5,IF(fun[[#This Row],[HeatingQC]]="Gd",4,IF(fun[[#This Row],[HeatingQC]]="TA",3,IF(fun[[#This Row],[HeatingQC]]="Fa",2,IF(fun[[#This Row],[HeatingQC]]="Po",1,0)))))</f>
        <v>2</v>
      </c>
      <c r="BA1083" t="s">
        <v>131</v>
      </c>
      <c r="BB1083" t="s">
        <v>132</v>
      </c>
      <c r="BC1083">
        <v>1040</v>
      </c>
      <c r="BD1083">
        <v>0</v>
      </c>
      <c r="BE1083">
        <v>0</v>
      </c>
      <c r="BF1083">
        <v>1040</v>
      </c>
      <c r="BG1083">
        <f>LOG(fun[[#This Row],[GrLivArea]])</f>
        <v>3.0170333392987803</v>
      </c>
      <c r="BH1083">
        <v>1</v>
      </c>
      <c r="BI1083">
        <v>0</v>
      </c>
      <c r="BJ1083">
        <f>fun[[#This Row],[BsmtFullBath]]+(0.5*fun[[#This Row],[BsmtHalfBath]])</f>
        <v>1</v>
      </c>
      <c r="BK1083">
        <v>1</v>
      </c>
      <c r="BL1083">
        <v>1</v>
      </c>
      <c r="BM1083">
        <f>fun[[#This Row],[HalfBath]]+fun[[#This Row],[TOTBaseBath]]+fun[[#This Row],[FullBath]]</f>
        <v>3</v>
      </c>
      <c r="BN1083">
        <v>3</v>
      </c>
      <c r="BO1083">
        <v>1</v>
      </c>
      <c r="BP1083" t="s">
        <v>124</v>
      </c>
      <c r="BQ1083">
        <f>IF(fun[[#This Row],[KitchenQual]]="Ex",5,IF(fun[[#This Row],[KitchenQual]]="Gd",4,IF(fun[[#This Row],[KitchenQual]]="TA",3,IF(fun[[#This Row],[KitchenQual]]="Fa",2,0))))</f>
        <v>3</v>
      </c>
      <c r="BR1083">
        <v>5</v>
      </c>
      <c r="BS1083" t="s">
        <v>133</v>
      </c>
      <c r="BT1083">
        <v>0</v>
      </c>
      <c r="BU1083" t="s">
        <v>109</v>
      </c>
      <c r="BV1083">
        <f>IF(fun[[#This Row],[FireplaceQu]]="Ex",5,IF(fun[[#This Row],[FireplaceQu]]="Gd",4,IF(fun[[#This Row],[FireplaceQu]]="TA",3,IF(fun[[#This Row],[FireplaceQu]]="Fa",2,0))))</f>
        <v>0</v>
      </c>
      <c r="BW1083" t="s">
        <v>134</v>
      </c>
      <c r="BX1083">
        <v>1963</v>
      </c>
      <c r="BY1083" t="s">
        <v>183</v>
      </c>
      <c r="BZ1083">
        <v>1</v>
      </c>
      <c r="CA1083">
        <v>308</v>
      </c>
      <c r="CB1083" t="s">
        <v>124</v>
      </c>
      <c r="CC1083">
        <f>IF(fun[[#This Row],[GarageQual]]="Ex",5,IF(fun[[#This Row],[GarageQual]]="Gd",4,IF(fun[[#This Row],[GarageQual]]="TA",3,IF(fun[[#This Row],[GarageQual]]="Fa",2,IF(fun[[#This Row],[GarageQual]]="Po",1,0)))))</f>
        <v>3</v>
      </c>
      <c r="CD1083" t="s">
        <v>124</v>
      </c>
      <c r="CE1083">
        <f>IF(fun[[#This Row],[GarageCond]]="Ex",5,IF(fun[[#This Row],[GarageCond]]="Gd",4,IF(fun[[#This Row],[GarageCond]]="TA",3,IF(fun[[#This Row],[GarageCond]]="Fa",2,IF(fun[[#This Row],[GarageCond]]="Po",1,0)))))</f>
        <v>3</v>
      </c>
      <c r="CF1083" t="s">
        <v>131</v>
      </c>
      <c r="CG1083">
        <v>0</v>
      </c>
      <c r="CH1083">
        <v>0</v>
      </c>
      <c r="CI1083">
        <v>220</v>
      </c>
      <c r="CJ1083">
        <v>0</v>
      </c>
      <c r="CK1083">
        <v>0</v>
      </c>
      <c r="CL1083">
        <f>(0.5*fun[[#This Row],[WoodDeckSF]])+fun[[#This Row],[OpenPorchSF]]+(2*fun[[#This Row],[EnclosedPorch]])+(1.5*fun[[#This Row],[3SsnPorch]])+fun[[#This Row],[ScreenPorch]]</f>
        <v>440</v>
      </c>
      <c r="CM1083">
        <v>0</v>
      </c>
      <c r="CN1083" t="s">
        <v>109</v>
      </c>
      <c r="CO1083">
        <f>IF(fun[[#This Row],[PoolQC]]="Ex",5,IF(fun[[#This Row],[PoolQC]]="Gd",4,IF(fun[[#This Row],[PoolQC]]="TA",3,IF(fun[[#This Row],[PoolQC]]="Fa",2,IF(fun[[#This Row],[PoolQC]]="Po",1,0)))))</f>
        <v>0</v>
      </c>
      <c r="CP1083" t="s">
        <v>160</v>
      </c>
      <c r="CQ1083" t="s">
        <v>109</v>
      </c>
      <c r="CR1083">
        <v>0</v>
      </c>
      <c r="CS1083">
        <v>6</v>
      </c>
      <c r="CT1083">
        <v>2010</v>
      </c>
      <c r="CU1083" t="s">
        <v>136</v>
      </c>
      <c r="CV1083" t="s">
        <v>137</v>
      </c>
      <c r="CW1083">
        <f>COUNTIF(fun[[#This Row],[Id]:[SaleCondition]],0)</f>
        <v>18</v>
      </c>
      <c r="CX1083">
        <f>COUNTIF(fun[[#This Row],[Id]:[SaleCondition]],"NA")</f>
        <v>4</v>
      </c>
      <c r="CY1083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083">
        <f>fun[NUM_ExCond]+fun[NUM_BsmtCond]+fun[NUM_GarCond]</f>
        <v>9</v>
      </c>
      <c r="DA10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65</v>
      </c>
      <c r="DB10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45.75</v>
      </c>
      <c r="DC1083">
        <v>133000</v>
      </c>
    </row>
    <row r="1084" spans="1:107" x14ac:dyDescent="0.25">
      <c r="A1084">
        <v>1083</v>
      </c>
      <c r="B1084">
        <v>20</v>
      </c>
      <c r="C1084" t="s">
        <v>107</v>
      </c>
      <c r="D1084">
        <f>IF(fun[[#This Row],[MSZoning]]="RL",1,0)</f>
        <v>1</v>
      </c>
      <c r="E1084">
        <f>IF(fun[[#This Row],[rl]]="RM",1,0)</f>
        <v>0</v>
      </c>
      <c r="F1084">
        <f>IF(fun[[#This Row],[rm]]="RH",1,0)</f>
        <v>0</v>
      </c>
      <c r="G1084">
        <f>IF(fun[[#This Row],[rh]]="C (all)",1,0)</f>
        <v>0</v>
      </c>
      <c r="H1084">
        <v>70</v>
      </c>
      <c r="I1084">
        <f>IF(fun[[#This Row],[LotFrontage]]="NA",0,fun[[#This Row],[LotFrontage]])</f>
        <v>70</v>
      </c>
      <c r="J1084">
        <v>8749</v>
      </c>
      <c r="K1084" t="s">
        <v>108</v>
      </c>
      <c r="L1084" t="s">
        <v>109</v>
      </c>
      <c r="M1084" t="s">
        <v>110</v>
      </c>
      <c r="N1084" t="s">
        <v>111</v>
      </c>
      <c r="O1084" t="s">
        <v>112</v>
      </c>
      <c r="P1084" t="s">
        <v>113</v>
      </c>
      <c r="Q1084" t="s">
        <v>114</v>
      </c>
      <c r="R1084" t="s">
        <v>115</v>
      </c>
      <c r="S1084" t="s">
        <v>116</v>
      </c>
      <c r="T1084" t="s">
        <v>116</v>
      </c>
      <c r="U1084" t="s">
        <v>117</v>
      </c>
      <c r="V1084" t="s">
        <v>141</v>
      </c>
      <c r="W1084">
        <v>7</v>
      </c>
      <c r="X1084">
        <v>5</v>
      </c>
      <c r="Y1084">
        <v>2002</v>
      </c>
      <c r="Z1084">
        <v>2002</v>
      </c>
      <c r="AA1084" t="s">
        <v>119</v>
      </c>
      <c r="AB1084" t="s">
        <v>120</v>
      </c>
      <c r="AC1084" t="s">
        <v>121</v>
      </c>
      <c r="AD1084" t="s">
        <v>121</v>
      </c>
      <c r="AE1084" t="s">
        <v>122</v>
      </c>
      <c r="AF1084">
        <v>100</v>
      </c>
      <c r="AG1084" t="s">
        <v>123</v>
      </c>
      <c r="AH1084">
        <f>IF(fun[[#This Row],[ExterQual]]="Ex",5,IF(fun[[#This Row],[ExterQual]]="Gd",4,IF(fun[[#This Row],[ExterQual]]="TA",3,IF(fun[[#This Row],[ExterQual]]="Fa",2,1))))</f>
        <v>4</v>
      </c>
      <c r="AI1084" t="s">
        <v>124</v>
      </c>
      <c r="AJ1084">
        <f>IF(fun[[#This Row],[ExterCond]]="Ex",5,IF(fun[[#This Row],[ExterCond]]="Gd",4,IF(fun[[#This Row],[ExterCond]]="TA",3,IF(fun[[#This Row],[ExterCond]]="Fa",2,1))))</f>
        <v>3</v>
      </c>
      <c r="AK1084" t="s">
        <v>125</v>
      </c>
      <c r="AL1084" t="s">
        <v>123</v>
      </c>
      <c r="AM1084">
        <f>IF(fun[[#This Row],[BsmtQual]]="Ex",5,IF(fun[[#This Row],[BsmtQual]]="Gd",4,IF(fun[[#This Row],[BsmtQual]]="TA",3,IF(fun[[#This Row],[BsmtQual]]="Fa",2,IF(fun[[#This Row],[BsmtQual]]="Po",1,0)))))</f>
        <v>4</v>
      </c>
      <c r="AN1084" t="s">
        <v>124</v>
      </c>
      <c r="AO1084">
        <f>IF(fun[[#This Row],[BsmtCond]]="Ex",5,IF(fun[[#This Row],[BsmtCond]]="Gd",4,IF(fun[[#This Row],[BsmtCond]]="TA",3,IF(fun[[#This Row],[BsmtCond]]="Fa",2,IF(fun[[#This Row],[BsmtCond]]="Po",1,0)))))</f>
        <v>3</v>
      </c>
      <c r="AP1084" t="s">
        <v>126</v>
      </c>
      <c r="AQ1084">
        <f>IF(fun[[#This Row],[BsmtExposure]]="Gd",3,IF(fun[[#This Row],[BsmtExposure]]="Av",2,IF(fun[[#This Row],[BsmtExposure]]="Mn",1,0)))</f>
        <v>0</v>
      </c>
      <c r="AR1084" t="s">
        <v>128</v>
      </c>
      <c r="AS1084">
        <v>0</v>
      </c>
      <c r="AT1084" t="s">
        <v>128</v>
      </c>
      <c r="AU1084">
        <v>0</v>
      </c>
      <c r="AV1084">
        <v>1459</v>
      </c>
      <c r="AW1084">
        <v>1459</v>
      </c>
      <c r="AX1084" t="s">
        <v>129</v>
      </c>
      <c r="AY1084" t="s">
        <v>130</v>
      </c>
      <c r="AZ1084">
        <f>IF(fun[[#This Row],[HeatingQC]]="Ex",5,IF(fun[[#This Row],[HeatingQC]]="Gd",4,IF(fun[[#This Row],[HeatingQC]]="TA",3,IF(fun[[#This Row],[HeatingQC]]="Fa",2,IF(fun[[#This Row],[HeatingQC]]="Po",1,0)))))</f>
        <v>5</v>
      </c>
      <c r="BA1084" t="s">
        <v>131</v>
      </c>
      <c r="BB1084" t="s">
        <v>132</v>
      </c>
      <c r="BC1084">
        <v>1459</v>
      </c>
      <c r="BD1084">
        <v>0</v>
      </c>
      <c r="BE1084">
        <v>0</v>
      </c>
      <c r="BF1084">
        <v>1459</v>
      </c>
      <c r="BG1084">
        <f>LOG(fun[[#This Row],[GrLivArea]])</f>
        <v>3.1640552918934515</v>
      </c>
      <c r="BH1084">
        <v>0</v>
      </c>
      <c r="BI1084">
        <v>0</v>
      </c>
      <c r="BJ1084">
        <f>fun[[#This Row],[BsmtFullBath]]+(0.5*fun[[#This Row],[BsmtHalfBath]])</f>
        <v>0</v>
      </c>
      <c r="BK1084">
        <v>2</v>
      </c>
      <c r="BL1084">
        <v>0</v>
      </c>
      <c r="BM1084">
        <f>fun[[#This Row],[HalfBath]]+fun[[#This Row],[TOTBaseBath]]+fun[[#This Row],[FullBath]]</f>
        <v>2</v>
      </c>
      <c r="BN1084">
        <v>3</v>
      </c>
      <c r="BO1084">
        <v>1</v>
      </c>
      <c r="BP1084" t="s">
        <v>123</v>
      </c>
      <c r="BQ1084">
        <f>IF(fun[[#This Row],[KitchenQual]]="Ex",5,IF(fun[[#This Row],[KitchenQual]]="Gd",4,IF(fun[[#This Row],[KitchenQual]]="TA",3,IF(fun[[#This Row],[KitchenQual]]="Fa",2,0))))</f>
        <v>4</v>
      </c>
      <c r="BR1084">
        <v>6</v>
      </c>
      <c r="BS1084" t="s">
        <v>133</v>
      </c>
      <c r="BT1084">
        <v>1</v>
      </c>
      <c r="BU1084" t="s">
        <v>123</v>
      </c>
      <c r="BV1084">
        <f>IF(fun[[#This Row],[FireplaceQu]]="Ex",5,IF(fun[[#This Row],[FireplaceQu]]="Gd",4,IF(fun[[#This Row],[FireplaceQu]]="TA",3,IF(fun[[#This Row],[FireplaceQu]]="Fa",2,0))))</f>
        <v>4</v>
      </c>
      <c r="BW1084" t="s">
        <v>134</v>
      </c>
      <c r="BX1084">
        <v>2002</v>
      </c>
      <c r="BY1084" t="s">
        <v>135</v>
      </c>
      <c r="BZ1084">
        <v>2</v>
      </c>
      <c r="CA1084">
        <v>527</v>
      </c>
      <c r="CB1084" t="s">
        <v>124</v>
      </c>
      <c r="CC1084">
        <f>IF(fun[[#This Row],[GarageQual]]="Ex",5,IF(fun[[#This Row],[GarageQual]]="Gd",4,IF(fun[[#This Row],[GarageQual]]="TA",3,IF(fun[[#This Row],[GarageQual]]="Fa",2,IF(fun[[#This Row],[GarageQual]]="Po",1,0)))))</f>
        <v>3</v>
      </c>
      <c r="CD1084" t="s">
        <v>124</v>
      </c>
      <c r="CE1084">
        <f>IF(fun[[#This Row],[GarageCond]]="Ex",5,IF(fun[[#This Row],[GarageCond]]="Gd",4,IF(fun[[#This Row],[GarageCond]]="TA",3,IF(fun[[#This Row],[GarageCond]]="Fa",2,IF(fun[[#This Row],[GarageCond]]="Po",1,0)))))</f>
        <v>3</v>
      </c>
      <c r="CF1084" t="s">
        <v>131</v>
      </c>
      <c r="CG1084">
        <v>192</v>
      </c>
      <c r="CH1084">
        <v>39</v>
      </c>
      <c r="CI1084">
        <v>0</v>
      </c>
      <c r="CJ1084">
        <v>0</v>
      </c>
      <c r="CK1084">
        <v>0</v>
      </c>
      <c r="CL1084">
        <f>(0.5*fun[[#This Row],[WoodDeckSF]])+fun[[#This Row],[OpenPorchSF]]+(2*fun[[#This Row],[EnclosedPorch]])+(1.5*fun[[#This Row],[3SsnPorch]])+fun[[#This Row],[ScreenPorch]]</f>
        <v>135</v>
      </c>
      <c r="CM1084">
        <v>0</v>
      </c>
      <c r="CN1084" t="s">
        <v>109</v>
      </c>
      <c r="CO1084">
        <f>IF(fun[[#This Row],[PoolQC]]="Ex",5,IF(fun[[#This Row],[PoolQC]]="Gd",4,IF(fun[[#This Row],[PoolQC]]="TA",3,IF(fun[[#This Row],[PoolQC]]="Fa",2,IF(fun[[#This Row],[PoolQC]]="Po",1,0)))))</f>
        <v>0</v>
      </c>
      <c r="CP1084" t="s">
        <v>109</v>
      </c>
      <c r="CQ1084" t="s">
        <v>109</v>
      </c>
      <c r="CR1084">
        <v>0</v>
      </c>
      <c r="CS1084">
        <v>9</v>
      </c>
      <c r="CT1084">
        <v>2007</v>
      </c>
      <c r="CU1084" t="s">
        <v>136</v>
      </c>
      <c r="CV1084" t="s">
        <v>137</v>
      </c>
      <c r="CW1084">
        <f>COUNTIF(fun[[#This Row],[Id]:[SaleCondition]],0)</f>
        <v>18</v>
      </c>
      <c r="CX1084">
        <f>COUNTIF(fun[[#This Row],[Id]:[SaleCondition]],"NA")</f>
        <v>4</v>
      </c>
      <c r="CY108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084">
        <f>fun[NUM_ExCond]+fun[NUM_BsmtCond]+fun[NUM_GarCond]</f>
        <v>9</v>
      </c>
      <c r="DA10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0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084">
        <v>192000</v>
      </c>
    </row>
    <row r="1085" spans="1:107" x14ac:dyDescent="0.25">
      <c r="A1085">
        <v>1084</v>
      </c>
      <c r="B1085">
        <v>20</v>
      </c>
      <c r="C1085" t="s">
        <v>107</v>
      </c>
      <c r="D1085">
        <f>IF(fun[[#This Row],[MSZoning]]="RL",1,0)</f>
        <v>1</v>
      </c>
      <c r="E1085">
        <f>IF(fun[[#This Row],[rl]]="RM",1,0)</f>
        <v>0</v>
      </c>
      <c r="F1085">
        <f>IF(fun[[#This Row],[rm]]="RH",1,0)</f>
        <v>0</v>
      </c>
      <c r="G1085">
        <f>IF(fun[[#This Row],[rh]]="C (all)",1,0)</f>
        <v>0</v>
      </c>
      <c r="H1085">
        <v>80</v>
      </c>
      <c r="I1085">
        <f>IF(fun[[#This Row],[LotFrontage]]="NA",0,fun[[#This Row],[LotFrontage]])</f>
        <v>80</v>
      </c>
      <c r="J1085">
        <v>8800</v>
      </c>
      <c r="K1085" t="s">
        <v>108</v>
      </c>
      <c r="L1085" t="s">
        <v>109</v>
      </c>
      <c r="M1085" t="s">
        <v>110</v>
      </c>
      <c r="N1085" t="s">
        <v>111</v>
      </c>
      <c r="O1085" t="s">
        <v>112</v>
      </c>
      <c r="P1085" t="s">
        <v>113</v>
      </c>
      <c r="Q1085" t="s">
        <v>114</v>
      </c>
      <c r="R1085" t="s">
        <v>188</v>
      </c>
      <c r="S1085" t="s">
        <v>116</v>
      </c>
      <c r="T1085" t="s">
        <v>116</v>
      </c>
      <c r="U1085" t="s">
        <v>117</v>
      </c>
      <c r="V1085" t="s">
        <v>141</v>
      </c>
      <c r="W1085">
        <v>6</v>
      </c>
      <c r="X1085">
        <v>6</v>
      </c>
      <c r="Y1085">
        <v>1964</v>
      </c>
      <c r="Z1085">
        <v>1964</v>
      </c>
      <c r="AA1085" t="s">
        <v>178</v>
      </c>
      <c r="AB1085" t="s">
        <v>120</v>
      </c>
      <c r="AC1085" t="s">
        <v>166</v>
      </c>
      <c r="AD1085" t="s">
        <v>166</v>
      </c>
      <c r="AE1085" t="s">
        <v>122</v>
      </c>
      <c r="AF1085">
        <v>425</v>
      </c>
      <c r="AG1085" t="s">
        <v>124</v>
      </c>
      <c r="AH1085">
        <f>IF(fun[[#This Row],[ExterQual]]="Ex",5,IF(fun[[#This Row],[ExterQual]]="Gd",4,IF(fun[[#This Row],[ExterQual]]="TA",3,IF(fun[[#This Row],[ExterQual]]="Fa",2,1))))</f>
        <v>3</v>
      </c>
      <c r="AI1085" t="s">
        <v>124</v>
      </c>
      <c r="AJ1085">
        <f>IF(fun[[#This Row],[ExterCond]]="Ex",5,IF(fun[[#This Row],[ExterCond]]="Gd",4,IF(fun[[#This Row],[ExterCond]]="TA",3,IF(fun[[#This Row],[ExterCond]]="Fa",2,1))))</f>
        <v>3</v>
      </c>
      <c r="AK1085" t="s">
        <v>144</v>
      </c>
      <c r="AL1085" t="s">
        <v>124</v>
      </c>
      <c r="AM1085">
        <f>IF(fun[[#This Row],[BsmtQual]]="Ex",5,IF(fun[[#This Row],[BsmtQual]]="Gd",4,IF(fun[[#This Row],[BsmtQual]]="TA",3,IF(fun[[#This Row],[BsmtQual]]="Fa",2,IF(fun[[#This Row],[BsmtQual]]="Po",1,0)))))</f>
        <v>3</v>
      </c>
      <c r="AN1085" t="s">
        <v>124</v>
      </c>
      <c r="AO1085">
        <f>IF(fun[[#This Row],[BsmtCond]]="Ex",5,IF(fun[[#This Row],[BsmtCond]]="Gd",4,IF(fun[[#This Row],[BsmtCond]]="TA",3,IF(fun[[#This Row],[BsmtCond]]="Fa",2,IF(fun[[#This Row],[BsmtCond]]="Po",1,0)))))</f>
        <v>3</v>
      </c>
      <c r="AP1085" t="s">
        <v>126</v>
      </c>
      <c r="AQ1085">
        <f>IF(fun[[#This Row],[BsmtExposure]]="Gd",3,IF(fun[[#This Row],[BsmtExposure]]="Av",2,IF(fun[[#This Row],[BsmtExposure]]="Mn",1,0)))</f>
        <v>0</v>
      </c>
      <c r="AR1085" t="s">
        <v>167</v>
      </c>
      <c r="AS1085">
        <v>553</v>
      </c>
      <c r="AT1085" t="s">
        <v>128</v>
      </c>
      <c r="AU1085">
        <v>0</v>
      </c>
      <c r="AV1085">
        <v>698</v>
      </c>
      <c r="AW1085">
        <v>1251</v>
      </c>
      <c r="AX1085" t="s">
        <v>129</v>
      </c>
      <c r="AY1085" t="s">
        <v>124</v>
      </c>
      <c r="AZ1085">
        <f>IF(fun[[#This Row],[HeatingQC]]="Ex",5,IF(fun[[#This Row],[HeatingQC]]="Gd",4,IF(fun[[#This Row],[HeatingQC]]="TA",3,IF(fun[[#This Row],[HeatingQC]]="Fa",2,IF(fun[[#This Row],[HeatingQC]]="Po",1,0)))))</f>
        <v>3</v>
      </c>
      <c r="BA1085" t="s">
        <v>131</v>
      </c>
      <c r="BB1085" t="s">
        <v>132</v>
      </c>
      <c r="BC1085">
        <v>1251</v>
      </c>
      <c r="BD1085">
        <v>0</v>
      </c>
      <c r="BE1085">
        <v>0</v>
      </c>
      <c r="BF1085">
        <v>1251</v>
      </c>
      <c r="BG1085">
        <f>LOG(fun[[#This Row],[GrLivArea]])</f>
        <v>3.0972573096934202</v>
      </c>
      <c r="BH1085">
        <v>1</v>
      </c>
      <c r="BI1085">
        <v>0</v>
      </c>
      <c r="BJ1085">
        <f>fun[[#This Row],[BsmtFullBath]]+(0.5*fun[[#This Row],[BsmtHalfBath]])</f>
        <v>1</v>
      </c>
      <c r="BK1085">
        <v>1</v>
      </c>
      <c r="BL1085">
        <v>0</v>
      </c>
      <c r="BM1085">
        <f>fun[[#This Row],[HalfBath]]+fun[[#This Row],[TOTBaseBath]]+fun[[#This Row],[FullBath]]</f>
        <v>2</v>
      </c>
      <c r="BN1085">
        <v>3</v>
      </c>
      <c r="BO1085">
        <v>1</v>
      </c>
      <c r="BP1085" t="s">
        <v>124</v>
      </c>
      <c r="BQ1085">
        <f>IF(fun[[#This Row],[KitchenQual]]="Ex",5,IF(fun[[#This Row],[KitchenQual]]="Gd",4,IF(fun[[#This Row],[KitchenQual]]="TA",3,IF(fun[[#This Row],[KitchenQual]]="Fa",2,0))))</f>
        <v>3</v>
      </c>
      <c r="BR1085">
        <v>6</v>
      </c>
      <c r="BS1085" t="s">
        <v>133</v>
      </c>
      <c r="BT1085">
        <v>2</v>
      </c>
      <c r="BU1085" t="s">
        <v>123</v>
      </c>
      <c r="BV1085">
        <f>IF(fun[[#This Row],[FireplaceQu]]="Ex",5,IF(fun[[#This Row],[FireplaceQu]]="Gd",4,IF(fun[[#This Row],[FireplaceQu]]="TA",3,IF(fun[[#This Row],[FireplaceQu]]="Fa",2,0))))</f>
        <v>4</v>
      </c>
      <c r="BW1085" t="s">
        <v>134</v>
      </c>
      <c r="BX1085">
        <v>1964</v>
      </c>
      <c r="BY1085" t="s">
        <v>135</v>
      </c>
      <c r="BZ1085">
        <v>1</v>
      </c>
      <c r="CA1085">
        <v>461</v>
      </c>
      <c r="CB1085" t="s">
        <v>124</v>
      </c>
      <c r="CC1085">
        <f>IF(fun[[#This Row],[GarageQual]]="Ex",5,IF(fun[[#This Row],[GarageQual]]="Gd",4,IF(fun[[#This Row],[GarageQual]]="TA",3,IF(fun[[#This Row],[GarageQual]]="Fa",2,IF(fun[[#This Row],[GarageQual]]="Po",1,0)))))</f>
        <v>3</v>
      </c>
      <c r="CD1085" t="s">
        <v>124</v>
      </c>
      <c r="CE1085">
        <f>IF(fun[[#This Row],[GarageCond]]="Ex",5,IF(fun[[#This Row],[GarageCond]]="Gd",4,IF(fun[[#This Row],[GarageCond]]="TA",3,IF(fun[[#This Row],[GarageCond]]="Fa",2,IF(fun[[#This Row],[GarageCond]]="Po",1,0)))))</f>
        <v>3</v>
      </c>
      <c r="CF1085" t="s">
        <v>131</v>
      </c>
      <c r="CG1085">
        <v>0</v>
      </c>
      <c r="CH1085">
        <v>116</v>
      </c>
      <c r="CI1085">
        <v>0</v>
      </c>
      <c r="CJ1085">
        <v>0</v>
      </c>
      <c r="CK1085">
        <v>0</v>
      </c>
      <c r="CL1085">
        <f>(0.5*fun[[#This Row],[WoodDeckSF]])+fun[[#This Row],[OpenPorchSF]]+(2*fun[[#This Row],[EnclosedPorch]])+(1.5*fun[[#This Row],[3SsnPorch]])+fun[[#This Row],[ScreenPorch]]</f>
        <v>116</v>
      </c>
      <c r="CM1085">
        <v>0</v>
      </c>
      <c r="CN1085" t="s">
        <v>109</v>
      </c>
      <c r="CO1085">
        <f>IF(fun[[#This Row],[PoolQC]]="Ex",5,IF(fun[[#This Row],[PoolQC]]="Gd",4,IF(fun[[#This Row],[PoolQC]]="TA",3,IF(fun[[#This Row],[PoolQC]]="Fa",2,IF(fun[[#This Row],[PoolQC]]="Po",1,0)))))</f>
        <v>0</v>
      </c>
      <c r="CP1085" t="s">
        <v>160</v>
      </c>
      <c r="CQ1085" t="s">
        <v>161</v>
      </c>
      <c r="CR1085">
        <v>700</v>
      </c>
      <c r="CS1085">
        <v>3</v>
      </c>
      <c r="CT1085">
        <v>2006</v>
      </c>
      <c r="CU1085" t="s">
        <v>136</v>
      </c>
      <c r="CV1085" t="s">
        <v>137</v>
      </c>
      <c r="CW1085">
        <f>COUNTIF(fun[[#This Row],[Id]:[SaleCondition]],0)</f>
        <v>15</v>
      </c>
      <c r="CX1085">
        <f>COUNTIF(fun[[#This Row],[Id]:[SaleCondition]],"NA")</f>
        <v>2</v>
      </c>
      <c r="CY108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085">
        <f>fun[NUM_ExCond]+fun[NUM_BsmtCond]+fun[NUM_GarCond]</f>
        <v>9</v>
      </c>
      <c r="DA10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10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61.75</v>
      </c>
      <c r="DC1085">
        <v>160000</v>
      </c>
    </row>
    <row r="1086" spans="1:107" x14ac:dyDescent="0.25">
      <c r="A1086">
        <v>1085</v>
      </c>
      <c r="B1086">
        <v>60</v>
      </c>
      <c r="C1086" t="s">
        <v>107</v>
      </c>
      <c r="D1086">
        <f>IF(fun[[#This Row],[MSZoning]]="RL",1,0)</f>
        <v>1</v>
      </c>
      <c r="E1086">
        <f>IF(fun[[#This Row],[rl]]="RM",1,0)</f>
        <v>0</v>
      </c>
      <c r="F1086">
        <f>IF(fun[[#This Row],[rm]]="RH",1,0)</f>
        <v>0</v>
      </c>
      <c r="G1086">
        <f>IF(fun[[#This Row],[rh]]="C (all)",1,0)</f>
        <v>0</v>
      </c>
      <c r="H1086" t="s">
        <v>109</v>
      </c>
      <c r="I1086">
        <f>IF(fun[[#This Row],[LotFrontage]]="NA",0,fun[[#This Row],[LotFrontage]])</f>
        <v>0</v>
      </c>
      <c r="J1086">
        <v>13031</v>
      </c>
      <c r="K1086" t="s">
        <v>108</v>
      </c>
      <c r="L1086" t="s">
        <v>109</v>
      </c>
      <c r="M1086" t="s">
        <v>186</v>
      </c>
      <c r="N1086" t="s">
        <v>111</v>
      </c>
      <c r="O1086" t="s">
        <v>112</v>
      </c>
      <c r="P1086" t="s">
        <v>148</v>
      </c>
      <c r="Q1086" t="s">
        <v>114</v>
      </c>
      <c r="R1086" t="s">
        <v>219</v>
      </c>
      <c r="S1086" t="s">
        <v>116</v>
      </c>
      <c r="T1086" t="s">
        <v>116</v>
      </c>
      <c r="U1086" t="s">
        <v>117</v>
      </c>
      <c r="V1086" t="s">
        <v>118</v>
      </c>
      <c r="W1086">
        <v>6</v>
      </c>
      <c r="X1086">
        <v>5</v>
      </c>
      <c r="Y1086">
        <v>1995</v>
      </c>
      <c r="Z1086">
        <v>1996</v>
      </c>
      <c r="AA1086" t="s">
        <v>119</v>
      </c>
      <c r="AB1086" t="s">
        <v>120</v>
      </c>
      <c r="AC1086" t="s">
        <v>166</v>
      </c>
      <c r="AD1086" t="s">
        <v>166</v>
      </c>
      <c r="AE1086" t="s">
        <v>143</v>
      </c>
      <c r="AF1086">
        <v>0</v>
      </c>
      <c r="AG1086" t="s">
        <v>124</v>
      </c>
      <c r="AH1086">
        <f>IF(fun[[#This Row],[ExterQual]]="Ex",5,IF(fun[[#This Row],[ExterQual]]="Gd",4,IF(fun[[#This Row],[ExterQual]]="TA",3,IF(fun[[#This Row],[ExterQual]]="Fa",2,1))))</f>
        <v>3</v>
      </c>
      <c r="AI1086" t="s">
        <v>124</v>
      </c>
      <c r="AJ1086">
        <f>IF(fun[[#This Row],[ExterCond]]="Ex",5,IF(fun[[#This Row],[ExterCond]]="Gd",4,IF(fun[[#This Row],[ExterCond]]="TA",3,IF(fun[[#This Row],[ExterCond]]="Fa",2,1))))</f>
        <v>3</v>
      </c>
      <c r="AK1086" t="s">
        <v>125</v>
      </c>
      <c r="AL1086" t="s">
        <v>123</v>
      </c>
      <c r="AM1086">
        <f>IF(fun[[#This Row],[BsmtQual]]="Ex",5,IF(fun[[#This Row],[BsmtQual]]="Gd",4,IF(fun[[#This Row],[BsmtQual]]="TA",3,IF(fun[[#This Row],[BsmtQual]]="Fa",2,IF(fun[[#This Row],[BsmtQual]]="Po",1,0)))))</f>
        <v>4</v>
      </c>
      <c r="AN1086" t="s">
        <v>124</v>
      </c>
      <c r="AO1086">
        <f>IF(fun[[#This Row],[BsmtCond]]="Ex",5,IF(fun[[#This Row],[BsmtCond]]="Gd",4,IF(fun[[#This Row],[BsmtCond]]="TA",3,IF(fun[[#This Row],[BsmtCond]]="Fa",2,IF(fun[[#This Row],[BsmtCond]]="Po",1,0)))))</f>
        <v>3</v>
      </c>
      <c r="AP1086" t="s">
        <v>126</v>
      </c>
      <c r="AQ1086">
        <f>IF(fun[[#This Row],[BsmtExposure]]="Gd",3,IF(fun[[#This Row],[BsmtExposure]]="Av",2,IF(fun[[#This Row],[BsmtExposure]]="Mn",1,0)))</f>
        <v>0</v>
      </c>
      <c r="AR1086" t="s">
        <v>145</v>
      </c>
      <c r="AS1086">
        <v>592</v>
      </c>
      <c r="AT1086" t="s">
        <v>128</v>
      </c>
      <c r="AU1086">
        <v>0</v>
      </c>
      <c r="AV1086">
        <v>99</v>
      </c>
      <c r="AW1086">
        <v>691</v>
      </c>
      <c r="AX1086" t="s">
        <v>129</v>
      </c>
      <c r="AY1086" t="s">
        <v>123</v>
      </c>
      <c r="AZ1086">
        <f>IF(fun[[#This Row],[HeatingQC]]="Ex",5,IF(fun[[#This Row],[HeatingQC]]="Gd",4,IF(fun[[#This Row],[HeatingQC]]="TA",3,IF(fun[[#This Row],[HeatingQC]]="Fa",2,IF(fun[[#This Row],[HeatingQC]]="Po",1,0)))))</f>
        <v>4</v>
      </c>
      <c r="BA1086" t="s">
        <v>131</v>
      </c>
      <c r="BB1086" t="s">
        <v>132</v>
      </c>
      <c r="BC1086">
        <v>691</v>
      </c>
      <c r="BD1086">
        <v>807</v>
      </c>
      <c r="BE1086">
        <v>0</v>
      </c>
      <c r="BF1086">
        <v>1498</v>
      </c>
      <c r="BG1086">
        <f>LOG(fun[[#This Row],[GrLivArea]])</f>
        <v>3.1755118133634475</v>
      </c>
      <c r="BH1086">
        <v>0</v>
      </c>
      <c r="BI1086">
        <v>0</v>
      </c>
      <c r="BJ1086">
        <f>fun[[#This Row],[BsmtFullBath]]+(0.5*fun[[#This Row],[BsmtHalfBath]])</f>
        <v>0</v>
      </c>
      <c r="BK1086">
        <v>2</v>
      </c>
      <c r="BL1086">
        <v>1</v>
      </c>
      <c r="BM1086">
        <f>fun[[#This Row],[HalfBath]]+fun[[#This Row],[TOTBaseBath]]+fun[[#This Row],[FullBath]]</f>
        <v>3</v>
      </c>
      <c r="BN1086">
        <v>3</v>
      </c>
      <c r="BO1086">
        <v>1</v>
      </c>
      <c r="BP1086" t="s">
        <v>124</v>
      </c>
      <c r="BQ1086">
        <f>IF(fun[[#This Row],[KitchenQual]]="Ex",5,IF(fun[[#This Row],[KitchenQual]]="Gd",4,IF(fun[[#This Row],[KitchenQual]]="TA",3,IF(fun[[#This Row],[KitchenQual]]="Fa",2,0))))</f>
        <v>3</v>
      </c>
      <c r="BR1086">
        <v>6</v>
      </c>
      <c r="BS1086" t="s">
        <v>133</v>
      </c>
      <c r="BT1086">
        <v>1</v>
      </c>
      <c r="BU1086" t="s">
        <v>124</v>
      </c>
      <c r="BV1086">
        <f>IF(fun[[#This Row],[FireplaceQu]]="Ex",5,IF(fun[[#This Row],[FireplaceQu]]="Gd",4,IF(fun[[#This Row],[FireplaceQu]]="TA",3,IF(fun[[#This Row],[FireplaceQu]]="Fa",2,0))))</f>
        <v>3</v>
      </c>
      <c r="BW1086" t="s">
        <v>134</v>
      </c>
      <c r="BX1086">
        <v>1995</v>
      </c>
      <c r="BY1086" t="s">
        <v>183</v>
      </c>
      <c r="BZ1086">
        <v>2</v>
      </c>
      <c r="CA1086">
        <v>409</v>
      </c>
      <c r="CB1086" t="s">
        <v>124</v>
      </c>
      <c r="CC1086">
        <f>IF(fun[[#This Row],[GarageQual]]="Ex",5,IF(fun[[#This Row],[GarageQual]]="Gd",4,IF(fun[[#This Row],[GarageQual]]="TA",3,IF(fun[[#This Row],[GarageQual]]="Fa",2,IF(fun[[#This Row],[GarageQual]]="Po",1,0)))))</f>
        <v>3</v>
      </c>
      <c r="CD1086" t="s">
        <v>124</v>
      </c>
      <c r="CE1086">
        <f>IF(fun[[#This Row],[GarageCond]]="Ex",5,IF(fun[[#This Row],[GarageCond]]="Gd",4,IF(fun[[#This Row],[GarageCond]]="TA",3,IF(fun[[#This Row],[GarageCond]]="Fa",2,IF(fun[[#This Row],[GarageCond]]="Po",1,0)))))</f>
        <v>3</v>
      </c>
      <c r="CF1086" t="s">
        <v>131</v>
      </c>
      <c r="CG1086">
        <v>315</v>
      </c>
      <c r="CH1086">
        <v>44</v>
      </c>
      <c r="CI1086">
        <v>0</v>
      </c>
      <c r="CJ1086">
        <v>0</v>
      </c>
      <c r="CK1086">
        <v>0</v>
      </c>
      <c r="CL1086">
        <f>(0.5*fun[[#This Row],[WoodDeckSF]])+fun[[#This Row],[OpenPorchSF]]+(2*fun[[#This Row],[EnclosedPorch]])+(1.5*fun[[#This Row],[3SsnPorch]])+fun[[#This Row],[ScreenPorch]]</f>
        <v>201.5</v>
      </c>
      <c r="CM1086">
        <v>0</v>
      </c>
      <c r="CN1086" t="s">
        <v>109</v>
      </c>
      <c r="CO1086">
        <f>IF(fun[[#This Row],[PoolQC]]="Ex",5,IF(fun[[#This Row],[PoolQC]]="Gd",4,IF(fun[[#This Row],[PoolQC]]="TA",3,IF(fun[[#This Row],[PoolQC]]="Fa",2,IF(fun[[#This Row],[PoolQC]]="Po",1,0)))))</f>
        <v>0</v>
      </c>
      <c r="CP1086" t="s">
        <v>109</v>
      </c>
      <c r="CQ1086" t="s">
        <v>109</v>
      </c>
      <c r="CR1086">
        <v>0</v>
      </c>
      <c r="CS1086">
        <v>7</v>
      </c>
      <c r="CT1086">
        <v>2006</v>
      </c>
      <c r="CU1086" t="s">
        <v>136</v>
      </c>
      <c r="CV1086" t="s">
        <v>137</v>
      </c>
      <c r="CW1086">
        <f>COUNTIF(fun[[#This Row],[Id]:[SaleCondition]],0)</f>
        <v>17</v>
      </c>
      <c r="CX1086">
        <f>COUNTIF(fun[[#This Row],[Id]:[SaleCondition]],"NA")</f>
        <v>5</v>
      </c>
      <c r="CY1086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086">
        <f>fun[NUM_ExCond]+fun[NUM_BsmtCond]+fun[NUM_GarCond]</f>
        <v>9</v>
      </c>
      <c r="DA10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0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1086">
        <v>187500</v>
      </c>
    </row>
    <row r="1087" spans="1:107" x14ac:dyDescent="0.25">
      <c r="A1087">
        <v>1086</v>
      </c>
      <c r="B1087">
        <v>85</v>
      </c>
      <c r="C1087" t="s">
        <v>107</v>
      </c>
      <c r="D1087">
        <f>IF(fun[[#This Row],[MSZoning]]="RL",1,0)</f>
        <v>1</v>
      </c>
      <c r="E1087">
        <f>IF(fun[[#This Row],[rl]]="RM",1,0)</f>
        <v>0</v>
      </c>
      <c r="F1087">
        <f>IF(fun[[#This Row],[rm]]="RH",1,0)</f>
        <v>0</v>
      </c>
      <c r="G1087">
        <f>IF(fun[[#This Row],[rh]]="C (all)",1,0)</f>
        <v>0</v>
      </c>
      <c r="H1087">
        <v>73</v>
      </c>
      <c r="I1087">
        <f>IF(fun[[#This Row],[LotFrontage]]="NA",0,fun[[#This Row],[LotFrontage]])</f>
        <v>73</v>
      </c>
      <c r="J1087">
        <v>9069</v>
      </c>
      <c r="K1087" t="s">
        <v>108</v>
      </c>
      <c r="L1087" t="s">
        <v>109</v>
      </c>
      <c r="M1087" t="s">
        <v>110</v>
      </c>
      <c r="N1087" t="s">
        <v>111</v>
      </c>
      <c r="O1087" t="s">
        <v>112</v>
      </c>
      <c r="P1087" t="s">
        <v>113</v>
      </c>
      <c r="Q1087" t="s">
        <v>114</v>
      </c>
      <c r="R1087" t="s">
        <v>196</v>
      </c>
      <c r="S1087" t="s">
        <v>116</v>
      </c>
      <c r="T1087" t="s">
        <v>116</v>
      </c>
      <c r="U1087" t="s">
        <v>117</v>
      </c>
      <c r="V1087" t="s">
        <v>217</v>
      </c>
      <c r="W1087">
        <v>6</v>
      </c>
      <c r="X1087">
        <v>6</v>
      </c>
      <c r="Y1087">
        <v>1992</v>
      </c>
      <c r="Z1087">
        <v>1992</v>
      </c>
      <c r="AA1087" t="s">
        <v>119</v>
      </c>
      <c r="AB1087" t="s">
        <v>120</v>
      </c>
      <c r="AC1087" t="s">
        <v>166</v>
      </c>
      <c r="AD1087" t="s">
        <v>166</v>
      </c>
      <c r="AE1087" t="s">
        <v>143</v>
      </c>
      <c r="AF1087">
        <v>0</v>
      </c>
      <c r="AG1087" t="s">
        <v>124</v>
      </c>
      <c r="AH1087">
        <f>IF(fun[[#This Row],[ExterQual]]="Ex",5,IF(fun[[#This Row],[ExterQual]]="Gd",4,IF(fun[[#This Row],[ExterQual]]="TA",3,IF(fun[[#This Row],[ExterQual]]="Fa",2,1))))</f>
        <v>3</v>
      </c>
      <c r="AI1087" t="s">
        <v>124</v>
      </c>
      <c r="AJ1087">
        <f>IF(fun[[#This Row],[ExterCond]]="Ex",5,IF(fun[[#This Row],[ExterCond]]="Gd",4,IF(fun[[#This Row],[ExterCond]]="TA",3,IF(fun[[#This Row],[ExterCond]]="Fa",2,1))))</f>
        <v>3</v>
      </c>
      <c r="AK1087" t="s">
        <v>125</v>
      </c>
      <c r="AL1087" t="s">
        <v>123</v>
      </c>
      <c r="AM1087">
        <f>IF(fun[[#This Row],[BsmtQual]]="Ex",5,IF(fun[[#This Row],[BsmtQual]]="Gd",4,IF(fun[[#This Row],[BsmtQual]]="TA",3,IF(fun[[#This Row],[BsmtQual]]="Fa",2,IF(fun[[#This Row],[BsmtQual]]="Po",1,0)))))</f>
        <v>4</v>
      </c>
      <c r="AN1087" t="s">
        <v>124</v>
      </c>
      <c r="AO1087">
        <f>IF(fun[[#This Row],[BsmtCond]]="Ex",5,IF(fun[[#This Row],[BsmtCond]]="Gd",4,IF(fun[[#This Row],[BsmtCond]]="TA",3,IF(fun[[#This Row],[BsmtCond]]="Fa",2,IF(fun[[#This Row],[BsmtCond]]="Po",1,0)))))</f>
        <v>3</v>
      </c>
      <c r="AP1087" t="s">
        <v>156</v>
      </c>
      <c r="AQ1087">
        <f>IF(fun[[#This Row],[BsmtExposure]]="Gd",3,IF(fun[[#This Row],[BsmtExposure]]="Av",2,IF(fun[[#This Row],[BsmtExposure]]="Mn",1,0)))</f>
        <v>2</v>
      </c>
      <c r="AR1087" t="s">
        <v>127</v>
      </c>
      <c r="AS1087">
        <v>747</v>
      </c>
      <c r="AT1087" t="s">
        <v>128</v>
      </c>
      <c r="AU1087">
        <v>0</v>
      </c>
      <c r="AV1087">
        <v>189</v>
      </c>
      <c r="AW1087">
        <v>936</v>
      </c>
      <c r="AX1087" t="s">
        <v>129</v>
      </c>
      <c r="AY1087" t="s">
        <v>130</v>
      </c>
      <c r="AZ1087">
        <f>IF(fun[[#This Row],[HeatingQC]]="Ex",5,IF(fun[[#This Row],[HeatingQC]]="Gd",4,IF(fun[[#This Row],[HeatingQC]]="TA",3,IF(fun[[#This Row],[HeatingQC]]="Fa",2,IF(fun[[#This Row],[HeatingQC]]="Po",1,0)))))</f>
        <v>5</v>
      </c>
      <c r="BA1087" t="s">
        <v>131</v>
      </c>
      <c r="BB1087" t="s">
        <v>132</v>
      </c>
      <c r="BC1087">
        <v>996</v>
      </c>
      <c r="BD1087">
        <v>0</v>
      </c>
      <c r="BE1087">
        <v>0</v>
      </c>
      <c r="BF1087">
        <v>996</v>
      </c>
      <c r="BG1087">
        <f>LOG(fun[[#This Row],[GrLivArea]])</f>
        <v>2.9982593384236988</v>
      </c>
      <c r="BH1087">
        <v>1</v>
      </c>
      <c r="BI1087">
        <v>0</v>
      </c>
      <c r="BJ1087">
        <f>fun[[#This Row],[BsmtFullBath]]+(0.5*fun[[#This Row],[BsmtHalfBath]])</f>
        <v>1</v>
      </c>
      <c r="BK1087">
        <v>1</v>
      </c>
      <c r="BL1087">
        <v>0</v>
      </c>
      <c r="BM1087">
        <f>fun[[#This Row],[HalfBath]]+fun[[#This Row],[TOTBaseBath]]+fun[[#This Row],[FullBath]]</f>
        <v>2</v>
      </c>
      <c r="BN1087">
        <v>2</v>
      </c>
      <c r="BO1087">
        <v>1</v>
      </c>
      <c r="BP1087" t="s">
        <v>123</v>
      </c>
      <c r="BQ1087">
        <f>IF(fun[[#This Row],[KitchenQual]]="Ex",5,IF(fun[[#This Row],[KitchenQual]]="Gd",4,IF(fun[[#This Row],[KitchenQual]]="TA",3,IF(fun[[#This Row],[KitchenQual]]="Fa",2,0))))</f>
        <v>4</v>
      </c>
      <c r="BR1087">
        <v>5</v>
      </c>
      <c r="BS1087" t="s">
        <v>133</v>
      </c>
      <c r="BT1087">
        <v>0</v>
      </c>
      <c r="BU1087" t="s">
        <v>109</v>
      </c>
      <c r="BV1087">
        <f>IF(fun[[#This Row],[FireplaceQu]]="Ex",5,IF(fun[[#This Row],[FireplaceQu]]="Gd",4,IF(fun[[#This Row],[FireplaceQu]]="TA",3,IF(fun[[#This Row],[FireplaceQu]]="Fa",2,0))))</f>
        <v>0</v>
      </c>
      <c r="BW1087" t="s">
        <v>134</v>
      </c>
      <c r="BX1087">
        <v>1992</v>
      </c>
      <c r="BY1087" t="s">
        <v>128</v>
      </c>
      <c r="BZ1087">
        <v>2</v>
      </c>
      <c r="CA1087">
        <v>564</v>
      </c>
      <c r="CB1087" t="s">
        <v>124</v>
      </c>
      <c r="CC1087">
        <f>IF(fun[[#This Row],[GarageQual]]="Ex",5,IF(fun[[#This Row],[GarageQual]]="Gd",4,IF(fun[[#This Row],[GarageQual]]="TA",3,IF(fun[[#This Row],[GarageQual]]="Fa",2,IF(fun[[#This Row],[GarageQual]]="Po",1,0)))))</f>
        <v>3</v>
      </c>
      <c r="CD1087" t="s">
        <v>124</v>
      </c>
      <c r="CE1087">
        <f>IF(fun[[#This Row],[GarageCond]]="Ex",5,IF(fun[[#This Row],[GarageCond]]="Gd",4,IF(fun[[#This Row],[GarageCond]]="TA",3,IF(fun[[#This Row],[GarageCond]]="Fa",2,IF(fun[[#This Row],[GarageCond]]="Po",1,0)))))</f>
        <v>3</v>
      </c>
      <c r="CF1087" t="s">
        <v>131</v>
      </c>
      <c r="CG1087">
        <v>120</v>
      </c>
      <c r="CH1087">
        <v>0</v>
      </c>
      <c r="CI1087">
        <v>0</v>
      </c>
      <c r="CJ1087">
        <v>0</v>
      </c>
      <c r="CK1087">
        <v>0</v>
      </c>
      <c r="CL1087">
        <f>(0.5*fun[[#This Row],[WoodDeckSF]])+fun[[#This Row],[OpenPorchSF]]+(2*fun[[#This Row],[EnclosedPorch]])+(1.5*fun[[#This Row],[3SsnPorch]])+fun[[#This Row],[ScreenPorch]]</f>
        <v>60</v>
      </c>
      <c r="CM1087">
        <v>0</v>
      </c>
      <c r="CN1087" t="s">
        <v>109</v>
      </c>
      <c r="CO1087">
        <f>IF(fun[[#This Row],[PoolQC]]="Ex",5,IF(fun[[#This Row],[PoolQC]]="Gd",4,IF(fun[[#This Row],[PoolQC]]="TA",3,IF(fun[[#This Row],[PoolQC]]="Fa",2,IF(fun[[#This Row],[PoolQC]]="Po",1,0)))))</f>
        <v>0</v>
      </c>
      <c r="CP1087" t="s">
        <v>109</v>
      </c>
      <c r="CQ1087" t="s">
        <v>109</v>
      </c>
      <c r="CR1087">
        <v>0</v>
      </c>
      <c r="CS1087">
        <v>4</v>
      </c>
      <c r="CT1087">
        <v>2010</v>
      </c>
      <c r="CU1087" t="s">
        <v>136</v>
      </c>
      <c r="CV1087" t="s">
        <v>137</v>
      </c>
      <c r="CW1087">
        <f>COUNTIF(fun[[#This Row],[Id]:[SaleCondition]],0)</f>
        <v>18</v>
      </c>
      <c r="CX1087">
        <f>COUNTIF(fun[[#This Row],[Id]:[SaleCondition]],"NA")</f>
        <v>5</v>
      </c>
      <c r="CY108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087">
        <f>fun[NUM_ExCond]+fun[NUM_BsmtCond]+fun[NUM_GarCond]</f>
        <v>9</v>
      </c>
      <c r="DA10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0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1087">
        <v>147000</v>
      </c>
    </row>
    <row r="1088" spans="1:107" x14ac:dyDescent="0.25">
      <c r="A1088">
        <v>1087</v>
      </c>
      <c r="B1088">
        <v>160</v>
      </c>
      <c r="C1088" t="s">
        <v>168</v>
      </c>
      <c r="D1088">
        <f>IF(fun[[#This Row],[MSZoning]]="RL",1,0)</f>
        <v>0</v>
      </c>
      <c r="E1088">
        <f>IF(fun[[#This Row],[rl]]="RM",1,0)</f>
        <v>0</v>
      </c>
      <c r="F1088">
        <f>IF(fun[[#This Row],[rm]]="RH",1,0)</f>
        <v>0</v>
      </c>
      <c r="G1088">
        <f>IF(fun[[#This Row],[rh]]="C (all)",1,0)</f>
        <v>0</v>
      </c>
      <c r="H1088" t="s">
        <v>109</v>
      </c>
      <c r="I1088">
        <f>IF(fun[[#This Row],[LotFrontage]]="NA",0,fun[[#This Row],[LotFrontage]])</f>
        <v>0</v>
      </c>
      <c r="J1088">
        <v>1974</v>
      </c>
      <c r="K1088" t="s">
        <v>108</v>
      </c>
      <c r="L1088" t="s">
        <v>109</v>
      </c>
      <c r="M1088" t="s">
        <v>110</v>
      </c>
      <c r="N1088" t="s">
        <v>111</v>
      </c>
      <c r="O1088" t="s">
        <v>112</v>
      </c>
      <c r="P1088" t="s">
        <v>113</v>
      </c>
      <c r="Q1088" t="s">
        <v>114</v>
      </c>
      <c r="R1088" t="s">
        <v>204</v>
      </c>
      <c r="S1088" t="s">
        <v>116</v>
      </c>
      <c r="T1088" t="s">
        <v>116</v>
      </c>
      <c r="U1088" t="s">
        <v>205</v>
      </c>
      <c r="V1088" t="s">
        <v>118</v>
      </c>
      <c r="W1088">
        <v>4</v>
      </c>
      <c r="X1088">
        <v>5</v>
      </c>
      <c r="Y1088">
        <v>1973</v>
      </c>
      <c r="Z1088">
        <v>1973</v>
      </c>
      <c r="AA1088" t="s">
        <v>119</v>
      </c>
      <c r="AB1088" t="s">
        <v>120</v>
      </c>
      <c r="AC1088" t="s">
        <v>206</v>
      </c>
      <c r="AD1088" t="s">
        <v>207</v>
      </c>
      <c r="AE1088" t="s">
        <v>143</v>
      </c>
      <c r="AF1088">
        <v>0</v>
      </c>
      <c r="AG1088" t="s">
        <v>124</v>
      </c>
      <c r="AH1088">
        <f>IF(fun[[#This Row],[ExterQual]]="Ex",5,IF(fun[[#This Row],[ExterQual]]="Gd",4,IF(fun[[#This Row],[ExterQual]]="TA",3,IF(fun[[#This Row],[ExterQual]]="Fa",2,1))))</f>
        <v>3</v>
      </c>
      <c r="AI1088" t="s">
        <v>124</v>
      </c>
      <c r="AJ1088">
        <f>IF(fun[[#This Row],[ExterCond]]="Ex",5,IF(fun[[#This Row],[ExterCond]]="Gd",4,IF(fun[[#This Row],[ExterCond]]="TA",3,IF(fun[[#This Row],[ExterCond]]="Fa",2,1))))</f>
        <v>3</v>
      </c>
      <c r="AK1088" t="s">
        <v>144</v>
      </c>
      <c r="AL1088" t="s">
        <v>124</v>
      </c>
      <c r="AM1088">
        <f>IF(fun[[#This Row],[BsmtQual]]="Ex",5,IF(fun[[#This Row],[BsmtQual]]="Gd",4,IF(fun[[#This Row],[BsmtQual]]="TA",3,IF(fun[[#This Row],[BsmtQual]]="Fa",2,IF(fun[[#This Row],[BsmtQual]]="Po",1,0)))))</f>
        <v>3</v>
      </c>
      <c r="AN1088" t="s">
        <v>124</v>
      </c>
      <c r="AO1088">
        <f>IF(fun[[#This Row],[BsmtCond]]="Ex",5,IF(fun[[#This Row],[BsmtCond]]="Gd",4,IF(fun[[#This Row],[BsmtCond]]="TA",3,IF(fun[[#This Row],[BsmtCond]]="Fa",2,IF(fun[[#This Row],[BsmtCond]]="Po",1,0)))))</f>
        <v>3</v>
      </c>
      <c r="AP1088" t="s">
        <v>126</v>
      </c>
      <c r="AQ1088">
        <f>IF(fun[[#This Row],[BsmtExposure]]="Gd",3,IF(fun[[#This Row],[BsmtExposure]]="Av",2,IF(fun[[#This Row],[BsmtExposure]]="Mn",1,0)))</f>
        <v>0</v>
      </c>
      <c r="AR1088" t="s">
        <v>167</v>
      </c>
      <c r="AS1088">
        <v>334</v>
      </c>
      <c r="AT1088" t="s">
        <v>128</v>
      </c>
      <c r="AU1088">
        <v>0</v>
      </c>
      <c r="AV1088">
        <v>212</v>
      </c>
      <c r="AW1088">
        <v>546</v>
      </c>
      <c r="AX1088" t="s">
        <v>129</v>
      </c>
      <c r="AY1088" t="s">
        <v>124</v>
      </c>
      <c r="AZ1088">
        <f>IF(fun[[#This Row],[HeatingQC]]="Ex",5,IF(fun[[#This Row],[HeatingQC]]="Gd",4,IF(fun[[#This Row],[HeatingQC]]="TA",3,IF(fun[[#This Row],[HeatingQC]]="Fa",2,IF(fun[[#This Row],[HeatingQC]]="Po",1,0)))))</f>
        <v>3</v>
      </c>
      <c r="BA1088" t="s">
        <v>131</v>
      </c>
      <c r="BB1088" t="s">
        <v>132</v>
      </c>
      <c r="BC1088">
        <v>546</v>
      </c>
      <c r="BD1088">
        <v>546</v>
      </c>
      <c r="BE1088">
        <v>0</v>
      </c>
      <c r="BF1088">
        <v>1092</v>
      </c>
      <c r="BG1088">
        <f>LOG(fun[[#This Row],[GrLivArea]])</f>
        <v>3.0382226383687185</v>
      </c>
      <c r="BH1088">
        <v>0</v>
      </c>
      <c r="BI1088">
        <v>0</v>
      </c>
      <c r="BJ1088">
        <f>fun[[#This Row],[BsmtFullBath]]+(0.5*fun[[#This Row],[BsmtHalfBath]])</f>
        <v>0</v>
      </c>
      <c r="BK1088">
        <v>1</v>
      </c>
      <c r="BL1088">
        <v>1</v>
      </c>
      <c r="BM1088">
        <f>fun[[#This Row],[HalfBath]]+fun[[#This Row],[TOTBaseBath]]+fun[[#This Row],[FullBath]]</f>
        <v>2</v>
      </c>
      <c r="BN1088">
        <v>3</v>
      </c>
      <c r="BO1088">
        <v>1</v>
      </c>
      <c r="BP1088" t="s">
        <v>124</v>
      </c>
      <c r="BQ1088">
        <f>IF(fun[[#This Row],[KitchenQual]]="Ex",5,IF(fun[[#This Row],[KitchenQual]]="Gd",4,IF(fun[[#This Row],[KitchenQual]]="TA",3,IF(fun[[#This Row],[KitchenQual]]="Fa",2,0))))</f>
        <v>3</v>
      </c>
      <c r="BR1088">
        <v>6</v>
      </c>
      <c r="BS1088" t="s">
        <v>133</v>
      </c>
      <c r="BT1088">
        <v>0</v>
      </c>
      <c r="BU1088" t="s">
        <v>109</v>
      </c>
      <c r="BV1088">
        <f>IF(fun[[#This Row],[FireplaceQu]]="Ex",5,IF(fun[[#This Row],[FireplaceQu]]="Gd",4,IF(fun[[#This Row],[FireplaceQu]]="TA",3,IF(fun[[#This Row],[FireplaceQu]]="Fa",2,0))))</f>
        <v>0</v>
      </c>
      <c r="BW1088" t="s">
        <v>134</v>
      </c>
      <c r="BX1088">
        <v>1973</v>
      </c>
      <c r="BY1088" t="s">
        <v>135</v>
      </c>
      <c r="BZ1088">
        <v>1</v>
      </c>
      <c r="CA1088">
        <v>286</v>
      </c>
      <c r="CB1088" t="s">
        <v>124</v>
      </c>
      <c r="CC1088">
        <f>IF(fun[[#This Row],[GarageQual]]="Ex",5,IF(fun[[#This Row],[GarageQual]]="Gd",4,IF(fun[[#This Row],[GarageQual]]="TA",3,IF(fun[[#This Row],[GarageQual]]="Fa",2,IF(fun[[#This Row],[GarageQual]]="Po",1,0)))))</f>
        <v>3</v>
      </c>
      <c r="CD1088" t="s">
        <v>124</v>
      </c>
      <c r="CE1088">
        <f>IF(fun[[#This Row],[GarageCond]]="Ex",5,IF(fun[[#This Row],[GarageCond]]="Gd",4,IF(fun[[#This Row],[GarageCond]]="TA",3,IF(fun[[#This Row],[GarageCond]]="Fa",2,IF(fun[[#This Row],[GarageCond]]="Po",1,0)))))</f>
        <v>3</v>
      </c>
      <c r="CF1088" t="s">
        <v>131</v>
      </c>
      <c r="CG1088">
        <v>120</v>
      </c>
      <c r="CH1088">
        <v>96</v>
      </c>
      <c r="CI1088">
        <v>0</v>
      </c>
      <c r="CJ1088">
        <v>0</v>
      </c>
      <c r="CK1088">
        <v>0</v>
      </c>
      <c r="CL1088">
        <f>(0.5*fun[[#This Row],[WoodDeckSF]])+fun[[#This Row],[OpenPorchSF]]+(2*fun[[#This Row],[EnclosedPorch]])+(1.5*fun[[#This Row],[3SsnPorch]])+fun[[#This Row],[ScreenPorch]]</f>
        <v>156</v>
      </c>
      <c r="CM1088">
        <v>0</v>
      </c>
      <c r="CN1088" t="s">
        <v>109</v>
      </c>
      <c r="CO1088">
        <f>IF(fun[[#This Row],[PoolQC]]="Ex",5,IF(fun[[#This Row],[PoolQC]]="Gd",4,IF(fun[[#This Row],[PoolQC]]="TA",3,IF(fun[[#This Row],[PoolQC]]="Fa",2,IF(fun[[#This Row],[PoolQC]]="Po",1,0)))))</f>
        <v>0</v>
      </c>
      <c r="CP1088" t="s">
        <v>109</v>
      </c>
      <c r="CQ1088" t="s">
        <v>109</v>
      </c>
      <c r="CR1088">
        <v>0</v>
      </c>
      <c r="CS1088">
        <v>5</v>
      </c>
      <c r="CT1088">
        <v>2010</v>
      </c>
      <c r="CU1088" t="s">
        <v>136</v>
      </c>
      <c r="CV1088" t="s">
        <v>137</v>
      </c>
      <c r="CW1088">
        <f>COUNTIF(fun[[#This Row],[Id]:[SaleCondition]],0)</f>
        <v>20</v>
      </c>
      <c r="CX1088">
        <f>COUNTIF(fun[[#This Row],[Id]:[SaleCondition]],"NA")</f>
        <v>6</v>
      </c>
      <c r="CY1088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088">
        <f>fun[NUM_ExCond]+fun[NUM_BsmtCond]+fun[NUM_GarCond]</f>
        <v>9</v>
      </c>
      <c r="DA10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10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41.75</v>
      </c>
      <c r="DC1088">
        <v>83500</v>
      </c>
    </row>
    <row r="1089" spans="1:107" x14ac:dyDescent="0.25">
      <c r="A1089">
        <v>1088</v>
      </c>
      <c r="B1089">
        <v>60</v>
      </c>
      <c r="C1089" t="s">
        <v>218</v>
      </c>
      <c r="D1089">
        <f>IF(fun[[#This Row],[MSZoning]]="RL",1,0)</f>
        <v>0</v>
      </c>
      <c r="E1089">
        <f>IF(fun[[#This Row],[rl]]="RM",1,0)</f>
        <v>0</v>
      </c>
      <c r="F1089">
        <f>IF(fun[[#This Row],[rm]]="RH",1,0)</f>
        <v>0</v>
      </c>
      <c r="G1089">
        <f>IF(fun[[#This Row],[rh]]="C (all)",1,0)</f>
        <v>0</v>
      </c>
      <c r="H1089">
        <v>85</v>
      </c>
      <c r="I1089">
        <f>IF(fun[[#This Row],[LotFrontage]]="NA",0,fun[[#This Row],[LotFrontage]])</f>
        <v>85</v>
      </c>
      <c r="J1089">
        <v>10574</v>
      </c>
      <c r="K1089" t="s">
        <v>108</v>
      </c>
      <c r="L1089" t="s">
        <v>109</v>
      </c>
      <c r="M1089" t="s">
        <v>110</v>
      </c>
      <c r="N1089" t="s">
        <v>111</v>
      </c>
      <c r="O1089" t="s">
        <v>112</v>
      </c>
      <c r="P1089" t="s">
        <v>113</v>
      </c>
      <c r="Q1089" t="s">
        <v>114</v>
      </c>
      <c r="R1089" t="s">
        <v>162</v>
      </c>
      <c r="S1089" t="s">
        <v>116</v>
      </c>
      <c r="T1089" t="s">
        <v>116</v>
      </c>
      <c r="U1089" t="s">
        <v>117</v>
      </c>
      <c r="V1089" t="s">
        <v>118</v>
      </c>
      <c r="W1089">
        <v>8</v>
      </c>
      <c r="X1089">
        <v>5</v>
      </c>
      <c r="Y1089">
        <v>2005</v>
      </c>
      <c r="Z1089">
        <v>2006</v>
      </c>
      <c r="AA1089" t="s">
        <v>119</v>
      </c>
      <c r="AB1089" t="s">
        <v>120</v>
      </c>
      <c r="AC1089" t="s">
        <v>121</v>
      </c>
      <c r="AD1089" t="s">
        <v>121</v>
      </c>
      <c r="AE1089" t="s">
        <v>143</v>
      </c>
      <c r="AF1089">
        <v>0</v>
      </c>
      <c r="AG1089" t="s">
        <v>123</v>
      </c>
      <c r="AH1089">
        <f>IF(fun[[#This Row],[ExterQual]]="Ex",5,IF(fun[[#This Row],[ExterQual]]="Gd",4,IF(fun[[#This Row],[ExterQual]]="TA",3,IF(fun[[#This Row],[ExterQual]]="Fa",2,1))))</f>
        <v>4</v>
      </c>
      <c r="AI1089" t="s">
        <v>124</v>
      </c>
      <c r="AJ1089">
        <f>IF(fun[[#This Row],[ExterCond]]="Ex",5,IF(fun[[#This Row],[ExterCond]]="Gd",4,IF(fun[[#This Row],[ExterCond]]="TA",3,IF(fun[[#This Row],[ExterCond]]="Fa",2,1))))</f>
        <v>3</v>
      </c>
      <c r="AK1089" t="s">
        <v>125</v>
      </c>
      <c r="AL1089" t="s">
        <v>123</v>
      </c>
      <c r="AM1089">
        <f>IF(fun[[#This Row],[BsmtQual]]="Ex",5,IF(fun[[#This Row],[BsmtQual]]="Gd",4,IF(fun[[#This Row],[BsmtQual]]="TA",3,IF(fun[[#This Row],[BsmtQual]]="Fa",2,IF(fun[[#This Row],[BsmtQual]]="Po",1,0)))))</f>
        <v>4</v>
      </c>
      <c r="AN1089" t="s">
        <v>124</v>
      </c>
      <c r="AO1089">
        <f>IF(fun[[#This Row],[BsmtCond]]="Ex",5,IF(fun[[#This Row],[BsmtCond]]="Gd",4,IF(fun[[#This Row],[BsmtCond]]="TA",3,IF(fun[[#This Row],[BsmtCond]]="Fa",2,IF(fun[[#This Row],[BsmtCond]]="Po",1,0)))))</f>
        <v>3</v>
      </c>
      <c r="AP1089" t="s">
        <v>147</v>
      </c>
      <c r="AQ1089">
        <f>IF(fun[[#This Row],[BsmtExposure]]="Gd",3,IF(fun[[#This Row],[BsmtExposure]]="Av",2,IF(fun[[#This Row],[BsmtExposure]]="Mn",1,0)))</f>
        <v>1</v>
      </c>
      <c r="AR1089" t="s">
        <v>128</v>
      </c>
      <c r="AS1089">
        <v>0</v>
      </c>
      <c r="AT1089" t="s">
        <v>128</v>
      </c>
      <c r="AU1089">
        <v>0</v>
      </c>
      <c r="AV1089">
        <v>1082</v>
      </c>
      <c r="AW1089">
        <v>1082</v>
      </c>
      <c r="AX1089" t="s">
        <v>129</v>
      </c>
      <c r="AY1089" t="s">
        <v>130</v>
      </c>
      <c r="AZ1089">
        <f>IF(fun[[#This Row],[HeatingQC]]="Ex",5,IF(fun[[#This Row],[HeatingQC]]="Gd",4,IF(fun[[#This Row],[HeatingQC]]="TA",3,IF(fun[[#This Row],[HeatingQC]]="Fa",2,IF(fun[[#This Row],[HeatingQC]]="Po",1,0)))))</f>
        <v>5</v>
      </c>
      <c r="BA1089" t="s">
        <v>131</v>
      </c>
      <c r="BB1089" t="s">
        <v>132</v>
      </c>
      <c r="BC1089">
        <v>1082</v>
      </c>
      <c r="BD1089">
        <v>871</v>
      </c>
      <c r="BE1089">
        <v>0</v>
      </c>
      <c r="BF1089">
        <v>1953</v>
      </c>
      <c r="BG1089">
        <f>LOG(fun[[#This Row],[GrLivArea]])</f>
        <v>3.2907022432878543</v>
      </c>
      <c r="BH1089">
        <v>0</v>
      </c>
      <c r="BI1089">
        <v>0</v>
      </c>
      <c r="BJ1089">
        <f>fun[[#This Row],[BsmtFullBath]]+(0.5*fun[[#This Row],[BsmtHalfBath]])</f>
        <v>0</v>
      </c>
      <c r="BK1089">
        <v>2</v>
      </c>
      <c r="BL1089">
        <v>1</v>
      </c>
      <c r="BM1089">
        <f>fun[[#This Row],[HalfBath]]+fun[[#This Row],[TOTBaseBath]]+fun[[#This Row],[FullBath]]</f>
        <v>3</v>
      </c>
      <c r="BN1089">
        <v>3</v>
      </c>
      <c r="BO1089">
        <v>1</v>
      </c>
      <c r="BP1089" t="s">
        <v>123</v>
      </c>
      <c r="BQ1089">
        <f>IF(fun[[#This Row],[KitchenQual]]="Ex",5,IF(fun[[#This Row],[KitchenQual]]="Gd",4,IF(fun[[#This Row],[KitchenQual]]="TA",3,IF(fun[[#This Row],[KitchenQual]]="Fa",2,0))))</f>
        <v>4</v>
      </c>
      <c r="BR1089">
        <v>9</v>
      </c>
      <c r="BS1089" t="s">
        <v>133</v>
      </c>
      <c r="BT1089">
        <v>1</v>
      </c>
      <c r="BU1089" t="s">
        <v>123</v>
      </c>
      <c r="BV1089">
        <f>IF(fun[[#This Row],[FireplaceQu]]="Ex",5,IF(fun[[#This Row],[FireplaceQu]]="Gd",4,IF(fun[[#This Row],[FireplaceQu]]="TA",3,IF(fun[[#This Row],[FireplaceQu]]="Fa",2,0))))</f>
        <v>4</v>
      </c>
      <c r="BW1089" t="s">
        <v>134</v>
      </c>
      <c r="BX1089">
        <v>2005</v>
      </c>
      <c r="BY1089" t="s">
        <v>135</v>
      </c>
      <c r="BZ1089">
        <v>3</v>
      </c>
      <c r="CA1089">
        <v>1043</v>
      </c>
      <c r="CB1089" t="s">
        <v>124</v>
      </c>
      <c r="CC1089">
        <f>IF(fun[[#This Row],[GarageQual]]="Ex",5,IF(fun[[#This Row],[GarageQual]]="Gd",4,IF(fun[[#This Row],[GarageQual]]="TA",3,IF(fun[[#This Row],[GarageQual]]="Fa",2,IF(fun[[#This Row],[GarageQual]]="Po",1,0)))))</f>
        <v>3</v>
      </c>
      <c r="CD1089" t="s">
        <v>124</v>
      </c>
      <c r="CE1089">
        <f>IF(fun[[#This Row],[GarageCond]]="Ex",5,IF(fun[[#This Row],[GarageCond]]="Gd",4,IF(fun[[#This Row],[GarageCond]]="TA",3,IF(fun[[#This Row],[GarageCond]]="Fa",2,IF(fun[[#This Row],[GarageCond]]="Po",1,0)))))</f>
        <v>3</v>
      </c>
      <c r="CF1089" t="s">
        <v>131</v>
      </c>
      <c r="CG1089">
        <v>160</v>
      </c>
      <c r="CH1089">
        <v>50</v>
      </c>
      <c r="CI1089">
        <v>0</v>
      </c>
      <c r="CJ1089">
        <v>0</v>
      </c>
      <c r="CK1089">
        <v>0</v>
      </c>
      <c r="CL1089">
        <f>(0.5*fun[[#This Row],[WoodDeckSF]])+fun[[#This Row],[OpenPorchSF]]+(2*fun[[#This Row],[EnclosedPorch]])+(1.5*fun[[#This Row],[3SsnPorch]])+fun[[#This Row],[ScreenPorch]]</f>
        <v>130</v>
      </c>
      <c r="CM1089">
        <v>0</v>
      </c>
      <c r="CN1089" t="s">
        <v>109</v>
      </c>
      <c r="CO1089">
        <f>IF(fun[[#This Row],[PoolQC]]="Ex",5,IF(fun[[#This Row],[PoolQC]]="Gd",4,IF(fun[[#This Row],[PoolQC]]="TA",3,IF(fun[[#This Row],[PoolQC]]="Fa",2,IF(fun[[#This Row],[PoolQC]]="Po",1,0)))))</f>
        <v>0</v>
      </c>
      <c r="CP1089" t="s">
        <v>109</v>
      </c>
      <c r="CQ1089" t="s">
        <v>109</v>
      </c>
      <c r="CR1089">
        <v>0</v>
      </c>
      <c r="CS1089">
        <v>5</v>
      </c>
      <c r="CT1089">
        <v>2009</v>
      </c>
      <c r="CU1089" t="s">
        <v>136</v>
      </c>
      <c r="CV1089" t="s">
        <v>137</v>
      </c>
      <c r="CW1089">
        <f>COUNTIF(fun[[#This Row],[Id]:[SaleCondition]],0)</f>
        <v>17</v>
      </c>
      <c r="CX1089">
        <f>COUNTIF(fun[[#This Row],[Id]:[SaleCondition]],"NA")</f>
        <v>4</v>
      </c>
      <c r="CY108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089">
        <f>fun[NUM_ExCond]+fun[NUM_BsmtCond]+fun[NUM_GarCond]</f>
        <v>9</v>
      </c>
      <c r="DA10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10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1089">
        <v>252000</v>
      </c>
    </row>
    <row r="1090" spans="1:107" x14ac:dyDescent="0.25">
      <c r="A1090">
        <v>1089</v>
      </c>
      <c r="B1090">
        <v>160</v>
      </c>
      <c r="C1090" t="s">
        <v>168</v>
      </c>
      <c r="D1090">
        <f>IF(fun[[#This Row],[MSZoning]]="RL",1,0)</f>
        <v>0</v>
      </c>
      <c r="E1090">
        <f>IF(fun[[#This Row],[rl]]="RM",1,0)</f>
        <v>0</v>
      </c>
      <c r="F1090">
        <f>IF(fun[[#This Row],[rm]]="RH",1,0)</f>
        <v>0</v>
      </c>
      <c r="G1090">
        <f>IF(fun[[#This Row],[rh]]="C (all)",1,0)</f>
        <v>0</v>
      </c>
      <c r="H1090">
        <v>24</v>
      </c>
      <c r="I1090">
        <f>IF(fun[[#This Row],[LotFrontage]]="NA",0,fun[[#This Row],[LotFrontage]])</f>
        <v>24</v>
      </c>
      <c r="J1090">
        <v>2522</v>
      </c>
      <c r="K1090" t="s">
        <v>108</v>
      </c>
      <c r="L1090" t="s">
        <v>109</v>
      </c>
      <c r="M1090" t="s">
        <v>110</v>
      </c>
      <c r="N1090" t="s">
        <v>111</v>
      </c>
      <c r="O1090" t="s">
        <v>112</v>
      </c>
      <c r="P1090" t="s">
        <v>113</v>
      </c>
      <c r="Q1090" t="s">
        <v>114</v>
      </c>
      <c r="R1090" t="s">
        <v>211</v>
      </c>
      <c r="S1090" t="s">
        <v>116</v>
      </c>
      <c r="T1090" t="s">
        <v>116</v>
      </c>
      <c r="U1090" t="s">
        <v>224</v>
      </c>
      <c r="V1090" t="s">
        <v>118</v>
      </c>
      <c r="W1090">
        <v>7</v>
      </c>
      <c r="X1090">
        <v>5</v>
      </c>
      <c r="Y1090">
        <v>2004</v>
      </c>
      <c r="Z1090">
        <v>2004</v>
      </c>
      <c r="AA1090" t="s">
        <v>119</v>
      </c>
      <c r="AB1090" t="s">
        <v>120</v>
      </c>
      <c r="AC1090" t="s">
        <v>121</v>
      </c>
      <c r="AD1090" t="s">
        <v>121</v>
      </c>
      <c r="AE1090" t="s">
        <v>163</v>
      </c>
      <c r="AF1090">
        <v>50</v>
      </c>
      <c r="AG1090" t="s">
        <v>123</v>
      </c>
      <c r="AH1090">
        <f>IF(fun[[#This Row],[ExterQual]]="Ex",5,IF(fun[[#This Row],[ExterQual]]="Gd",4,IF(fun[[#This Row],[ExterQual]]="TA",3,IF(fun[[#This Row],[ExterQual]]="Fa",2,1))))</f>
        <v>4</v>
      </c>
      <c r="AI1090" t="s">
        <v>124</v>
      </c>
      <c r="AJ1090">
        <f>IF(fun[[#This Row],[ExterCond]]="Ex",5,IF(fun[[#This Row],[ExterCond]]="Gd",4,IF(fun[[#This Row],[ExterCond]]="TA",3,IF(fun[[#This Row],[ExterCond]]="Fa",2,1))))</f>
        <v>3</v>
      </c>
      <c r="AK1090" t="s">
        <v>125</v>
      </c>
      <c r="AL1090" t="s">
        <v>123</v>
      </c>
      <c r="AM1090">
        <f>IF(fun[[#This Row],[BsmtQual]]="Ex",5,IF(fun[[#This Row],[BsmtQual]]="Gd",4,IF(fun[[#This Row],[BsmtQual]]="TA",3,IF(fun[[#This Row],[BsmtQual]]="Fa",2,IF(fun[[#This Row],[BsmtQual]]="Po",1,0)))))</f>
        <v>4</v>
      </c>
      <c r="AN1090" t="s">
        <v>124</v>
      </c>
      <c r="AO1090">
        <f>IF(fun[[#This Row],[BsmtCond]]="Ex",5,IF(fun[[#This Row],[BsmtCond]]="Gd",4,IF(fun[[#This Row],[BsmtCond]]="TA",3,IF(fun[[#This Row],[BsmtCond]]="Fa",2,IF(fun[[#This Row],[BsmtCond]]="Po",1,0)))))</f>
        <v>3</v>
      </c>
      <c r="AP1090" t="s">
        <v>126</v>
      </c>
      <c r="AQ1090">
        <f>IF(fun[[#This Row],[BsmtExposure]]="Gd",3,IF(fun[[#This Row],[BsmtExposure]]="Av",2,IF(fun[[#This Row],[BsmtExposure]]="Mn",1,0)))</f>
        <v>0</v>
      </c>
      <c r="AR1090" t="s">
        <v>128</v>
      </c>
      <c r="AS1090">
        <v>0</v>
      </c>
      <c r="AT1090" t="s">
        <v>128</v>
      </c>
      <c r="AU1090">
        <v>0</v>
      </c>
      <c r="AV1090">
        <v>970</v>
      </c>
      <c r="AW1090">
        <v>970</v>
      </c>
      <c r="AX1090" t="s">
        <v>129</v>
      </c>
      <c r="AY1090" t="s">
        <v>130</v>
      </c>
      <c r="AZ1090">
        <f>IF(fun[[#This Row],[HeatingQC]]="Ex",5,IF(fun[[#This Row],[HeatingQC]]="Gd",4,IF(fun[[#This Row],[HeatingQC]]="TA",3,IF(fun[[#This Row],[HeatingQC]]="Fa",2,IF(fun[[#This Row],[HeatingQC]]="Po",1,0)))))</f>
        <v>5</v>
      </c>
      <c r="BA1090" t="s">
        <v>131</v>
      </c>
      <c r="BB1090" t="s">
        <v>132</v>
      </c>
      <c r="BC1090">
        <v>970</v>
      </c>
      <c r="BD1090">
        <v>739</v>
      </c>
      <c r="BE1090">
        <v>0</v>
      </c>
      <c r="BF1090">
        <v>1709</v>
      </c>
      <c r="BG1090">
        <f>LOG(fun[[#This Row],[GrLivArea]])</f>
        <v>3.2327420627207371</v>
      </c>
      <c r="BH1090">
        <v>0</v>
      </c>
      <c r="BI1090">
        <v>0</v>
      </c>
      <c r="BJ1090">
        <f>fun[[#This Row],[BsmtFullBath]]+(0.5*fun[[#This Row],[BsmtHalfBath]])</f>
        <v>0</v>
      </c>
      <c r="BK1090">
        <v>2</v>
      </c>
      <c r="BL1090">
        <v>0</v>
      </c>
      <c r="BM1090">
        <f>fun[[#This Row],[HalfBath]]+fun[[#This Row],[TOTBaseBath]]+fun[[#This Row],[FullBath]]</f>
        <v>2</v>
      </c>
      <c r="BN1090">
        <v>3</v>
      </c>
      <c r="BO1090">
        <v>1</v>
      </c>
      <c r="BP1090" t="s">
        <v>123</v>
      </c>
      <c r="BQ1090">
        <f>IF(fun[[#This Row],[KitchenQual]]="Ex",5,IF(fun[[#This Row],[KitchenQual]]="Gd",4,IF(fun[[#This Row],[KitchenQual]]="TA",3,IF(fun[[#This Row],[KitchenQual]]="Fa",2,0))))</f>
        <v>4</v>
      </c>
      <c r="BR1090">
        <v>7</v>
      </c>
      <c r="BS1090" t="s">
        <v>247</v>
      </c>
      <c r="BT1090">
        <v>0</v>
      </c>
      <c r="BU1090" t="s">
        <v>109</v>
      </c>
      <c r="BV1090">
        <f>IF(fun[[#This Row],[FireplaceQu]]="Ex",5,IF(fun[[#This Row],[FireplaceQu]]="Gd",4,IF(fun[[#This Row],[FireplaceQu]]="TA",3,IF(fun[[#This Row],[FireplaceQu]]="Fa",2,0))))</f>
        <v>0</v>
      </c>
      <c r="BW1090" t="s">
        <v>153</v>
      </c>
      <c r="BX1090">
        <v>2004</v>
      </c>
      <c r="BY1090" t="s">
        <v>128</v>
      </c>
      <c r="BZ1090">
        <v>2</v>
      </c>
      <c r="CA1090">
        <v>380</v>
      </c>
      <c r="CB1090" t="s">
        <v>124</v>
      </c>
      <c r="CC1090">
        <f>IF(fun[[#This Row],[GarageQual]]="Ex",5,IF(fun[[#This Row],[GarageQual]]="Gd",4,IF(fun[[#This Row],[GarageQual]]="TA",3,IF(fun[[#This Row],[GarageQual]]="Fa",2,IF(fun[[#This Row],[GarageQual]]="Po",1,0)))))</f>
        <v>3</v>
      </c>
      <c r="CD1090" t="s">
        <v>124</v>
      </c>
      <c r="CE1090">
        <f>IF(fun[[#This Row],[GarageCond]]="Ex",5,IF(fun[[#This Row],[GarageCond]]="Gd",4,IF(fun[[#This Row],[GarageCond]]="TA",3,IF(fun[[#This Row],[GarageCond]]="Fa",2,IF(fun[[#This Row],[GarageCond]]="Po",1,0)))))</f>
        <v>3</v>
      </c>
      <c r="CF1090" t="s">
        <v>131</v>
      </c>
      <c r="CG1090">
        <v>0</v>
      </c>
      <c r="CH1090">
        <v>40</v>
      </c>
      <c r="CI1090">
        <v>0</v>
      </c>
      <c r="CJ1090">
        <v>0</v>
      </c>
      <c r="CK1090">
        <v>0</v>
      </c>
      <c r="CL1090">
        <f>(0.5*fun[[#This Row],[WoodDeckSF]])+fun[[#This Row],[OpenPorchSF]]+(2*fun[[#This Row],[EnclosedPorch]])+(1.5*fun[[#This Row],[3SsnPorch]])+fun[[#This Row],[ScreenPorch]]</f>
        <v>40</v>
      </c>
      <c r="CM1090">
        <v>0</v>
      </c>
      <c r="CN1090" t="s">
        <v>109</v>
      </c>
      <c r="CO1090">
        <f>IF(fun[[#This Row],[PoolQC]]="Ex",5,IF(fun[[#This Row],[PoolQC]]="Gd",4,IF(fun[[#This Row],[PoolQC]]="TA",3,IF(fun[[#This Row],[PoolQC]]="Fa",2,IF(fun[[#This Row],[PoolQC]]="Po",1,0)))))</f>
        <v>0</v>
      </c>
      <c r="CP1090" t="s">
        <v>109</v>
      </c>
      <c r="CQ1090" t="s">
        <v>109</v>
      </c>
      <c r="CR1090">
        <v>0</v>
      </c>
      <c r="CS1090">
        <v>4</v>
      </c>
      <c r="CT1090">
        <v>2006</v>
      </c>
      <c r="CU1090" t="s">
        <v>136</v>
      </c>
      <c r="CV1090" t="s">
        <v>137</v>
      </c>
      <c r="CW1090">
        <f>COUNTIF(fun[[#This Row],[Id]:[SaleCondition]],0)</f>
        <v>21</v>
      </c>
      <c r="CX1090">
        <f>COUNTIF(fun[[#This Row],[Id]:[SaleCondition]],"NA")</f>
        <v>5</v>
      </c>
      <c r="CY109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90">
        <f>fun[NUM_ExCond]+fun[NUM_BsmtCond]+fun[NUM_GarCond]</f>
        <v>9</v>
      </c>
      <c r="DA10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0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090">
        <v>137500</v>
      </c>
    </row>
    <row r="1091" spans="1:107" x14ac:dyDescent="0.25">
      <c r="A1091">
        <v>1090</v>
      </c>
      <c r="B1091">
        <v>120</v>
      </c>
      <c r="C1091" t="s">
        <v>218</v>
      </c>
      <c r="D1091">
        <f>IF(fun[[#This Row],[MSZoning]]="RL",1,0)</f>
        <v>0</v>
      </c>
      <c r="E1091">
        <f>IF(fun[[#This Row],[rl]]="RM",1,0)</f>
        <v>0</v>
      </c>
      <c r="F1091">
        <f>IF(fun[[#This Row],[rm]]="RH",1,0)</f>
        <v>0</v>
      </c>
      <c r="G1091">
        <f>IF(fun[[#This Row],[rh]]="C (all)",1,0)</f>
        <v>0</v>
      </c>
      <c r="H1091">
        <v>37</v>
      </c>
      <c r="I1091">
        <f>IF(fun[[#This Row],[LotFrontage]]="NA",0,fun[[#This Row],[LotFrontage]])</f>
        <v>37</v>
      </c>
      <c r="J1091">
        <v>3316</v>
      </c>
      <c r="K1091" t="s">
        <v>108</v>
      </c>
      <c r="L1091" t="s">
        <v>108</v>
      </c>
      <c r="M1091" t="s">
        <v>146</v>
      </c>
      <c r="N1091" t="s">
        <v>111</v>
      </c>
      <c r="O1091" t="s">
        <v>112</v>
      </c>
      <c r="P1091" t="s">
        <v>113</v>
      </c>
      <c r="Q1091" t="s">
        <v>114</v>
      </c>
      <c r="R1091" t="s">
        <v>162</v>
      </c>
      <c r="S1091" t="s">
        <v>116</v>
      </c>
      <c r="T1091" t="s">
        <v>116</v>
      </c>
      <c r="U1091" t="s">
        <v>205</v>
      </c>
      <c r="V1091" t="s">
        <v>141</v>
      </c>
      <c r="W1091">
        <v>8</v>
      </c>
      <c r="X1091">
        <v>5</v>
      </c>
      <c r="Y1091">
        <v>2005</v>
      </c>
      <c r="Z1091">
        <v>2005</v>
      </c>
      <c r="AA1091" t="s">
        <v>119</v>
      </c>
      <c r="AB1091" t="s">
        <v>120</v>
      </c>
      <c r="AC1091" t="s">
        <v>142</v>
      </c>
      <c r="AD1091" t="s">
        <v>142</v>
      </c>
      <c r="AE1091" t="s">
        <v>143</v>
      </c>
      <c r="AF1091">
        <v>0</v>
      </c>
      <c r="AG1091" t="s">
        <v>123</v>
      </c>
      <c r="AH1091">
        <f>IF(fun[[#This Row],[ExterQual]]="Ex",5,IF(fun[[#This Row],[ExterQual]]="Gd",4,IF(fun[[#This Row],[ExterQual]]="TA",3,IF(fun[[#This Row],[ExterQual]]="Fa",2,1))))</f>
        <v>4</v>
      </c>
      <c r="AI1091" t="s">
        <v>124</v>
      </c>
      <c r="AJ1091">
        <f>IF(fun[[#This Row],[ExterCond]]="Ex",5,IF(fun[[#This Row],[ExterCond]]="Gd",4,IF(fun[[#This Row],[ExterCond]]="TA",3,IF(fun[[#This Row],[ExterCond]]="Fa",2,1))))</f>
        <v>3</v>
      </c>
      <c r="AK1091" t="s">
        <v>125</v>
      </c>
      <c r="AL1091" t="s">
        <v>123</v>
      </c>
      <c r="AM1091">
        <f>IF(fun[[#This Row],[BsmtQual]]="Ex",5,IF(fun[[#This Row],[BsmtQual]]="Gd",4,IF(fun[[#This Row],[BsmtQual]]="TA",3,IF(fun[[#This Row],[BsmtQual]]="Fa",2,IF(fun[[#This Row],[BsmtQual]]="Po",1,0)))))</f>
        <v>4</v>
      </c>
      <c r="AN1091" t="s">
        <v>124</v>
      </c>
      <c r="AO1091">
        <f>IF(fun[[#This Row],[BsmtCond]]="Ex",5,IF(fun[[#This Row],[BsmtCond]]="Gd",4,IF(fun[[#This Row],[BsmtCond]]="TA",3,IF(fun[[#This Row],[BsmtCond]]="Fa",2,IF(fun[[#This Row],[BsmtCond]]="Po",1,0)))))</f>
        <v>3</v>
      </c>
      <c r="AP1091" t="s">
        <v>126</v>
      </c>
      <c r="AQ1091">
        <f>IF(fun[[#This Row],[BsmtExposure]]="Gd",3,IF(fun[[#This Row],[BsmtExposure]]="Av",2,IF(fun[[#This Row],[BsmtExposure]]="Mn",1,0)))</f>
        <v>0</v>
      </c>
      <c r="AR1091" t="s">
        <v>127</v>
      </c>
      <c r="AS1091">
        <v>1039</v>
      </c>
      <c r="AT1091" t="s">
        <v>128</v>
      </c>
      <c r="AU1091">
        <v>0</v>
      </c>
      <c r="AV1091">
        <v>208</v>
      </c>
      <c r="AW1091">
        <v>1247</v>
      </c>
      <c r="AX1091" t="s">
        <v>129</v>
      </c>
      <c r="AY1091" t="s">
        <v>130</v>
      </c>
      <c r="AZ1091">
        <f>IF(fun[[#This Row],[HeatingQC]]="Ex",5,IF(fun[[#This Row],[HeatingQC]]="Gd",4,IF(fun[[#This Row],[HeatingQC]]="TA",3,IF(fun[[#This Row],[HeatingQC]]="Fa",2,IF(fun[[#This Row],[HeatingQC]]="Po",1,0)))))</f>
        <v>5</v>
      </c>
      <c r="BA1091" t="s">
        <v>131</v>
      </c>
      <c r="BB1091" t="s">
        <v>132</v>
      </c>
      <c r="BC1091">
        <v>1247</v>
      </c>
      <c r="BD1091">
        <v>0</v>
      </c>
      <c r="BE1091">
        <v>0</v>
      </c>
      <c r="BF1091">
        <v>1247</v>
      </c>
      <c r="BG1091">
        <f>LOG(fun[[#This Row],[GrLivArea]])</f>
        <v>3.0958664534785427</v>
      </c>
      <c r="BH1091">
        <v>1</v>
      </c>
      <c r="BI1091">
        <v>0</v>
      </c>
      <c r="BJ1091">
        <f>fun[[#This Row],[BsmtFullBath]]+(0.5*fun[[#This Row],[BsmtHalfBath]])</f>
        <v>1</v>
      </c>
      <c r="BK1091">
        <v>1</v>
      </c>
      <c r="BL1091">
        <v>1</v>
      </c>
      <c r="BM1091">
        <f>fun[[#This Row],[HalfBath]]+fun[[#This Row],[TOTBaseBath]]+fun[[#This Row],[FullBath]]</f>
        <v>3</v>
      </c>
      <c r="BN1091">
        <v>1</v>
      </c>
      <c r="BO1091">
        <v>1</v>
      </c>
      <c r="BP1091" t="s">
        <v>123</v>
      </c>
      <c r="BQ1091">
        <f>IF(fun[[#This Row],[KitchenQual]]="Ex",5,IF(fun[[#This Row],[KitchenQual]]="Gd",4,IF(fun[[#This Row],[KitchenQual]]="TA",3,IF(fun[[#This Row],[KitchenQual]]="Fa",2,0))))</f>
        <v>4</v>
      </c>
      <c r="BR1091">
        <v>4</v>
      </c>
      <c r="BS1091" t="s">
        <v>133</v>
      </c>
      <c r="BT1091">
        <v>1</v>
      </c>
      <c r="BU1091" t="s">
        <v>123</v>
      </c>
      <c r="BV1091">
        <f>IF(fun[[#This Row],[FireplaceQu]]="Ex",5,IF(fun[[#This Row],[FireplaceQu]]="Gd",4,IF(fun[[#This Row],[FireplaceQu]]="TA",3,IF(fun[[#This Row],[FireplaceQu]]="Fa",2,0))))</f>
        <v>4</v>
      </c>
      <c r="BW1091" t="s">
        <v>134</v>
      </c>
      <c r="BX1091">
        <v>2005</v>
      </c>
      <c r="BY1091" t="s">
        <v>183</v>
      </c>
      <c r="BZ1091">
        <v>2</v>
      </c>
      <c r="CA1091">
        <v>550</v>
      </c>
      <c r="CB1091" t="s">
        <v>124</v>
      </c>
      <c r="CC1091">
        <f>IF(fun[[#This Row],[GarageQual]]="Ex",5,IF(fun[[#This Row],[GarageQual]]="Gd",4,IF(fun[[#This Row],[GarageQual]]="TA",3,IF(fun[[#This Row],[GarageQual]]="Fa",2,IF(fun[[#This Row],[GarageQual]]="Po",1,0)))))</f>
        <v>3</v>
      </c>
      <c r="CD1091" t="s">
        <v>124</v>
      </c>
      <c r="CE1091">
        <f>IF(fun[[#This Row],[GarageCond]]="Ex",5,IF(fun[[#This Row],[GarageCond]]="Gd",4,IF(fun[[#This Row],[GarageCond]]="TA",3,IF(fun[[#This Row],[GarageCond]]="Fa",2,IF(fun[[#This Row],[GarageCond]]="Po",1,0)))))</f>
        <v>3</v>
      </c>
      <c r="CF1091" t="s">
        <v>131</v>
      </c>
      <c r="CG1091">
        <v>0</v>
      </c>
      <c r="CH1091">
        <v>84</v>
      </c>
      <c r="CI1091">
        <v>0</v>
      </c>
      <c r="CJ1091">
        <v>0</v>
      </c>
      <c r="CK1091">
        <v>0</v>
      </c>
      <c r="CL1091">
        <f>(0.5*fun[[#This Row],[WoodDeckSF]])+fun[[#This Row],[OpenPorchSF]]+(2*fun[[#This Row],[EnclosedPorch]])+(1.5*fun[[#This Row],[3SsnPorch]])+fun[[#This Row],[ScreenPorch]]</f>
        <v>84</v>
      </c>
      <c r="CM1091">
        <v>0</v>
      </c>
      <c r="CN1091" t="s">
        <v>109</v>
      </c>
      <c r="CO1091">
        <f>IF(fun[[#This Row],[PoolQC]]="Ex",5,IF(fun[[#This Row],[PoolQC]]="Gd",4,IF(fun[[#This Row],[PoolQC]]="TA",3,IF(fun[[#This Row],[PoolQC]]="Fa",2,IF(fun[[#This Row],[PoolQC]]="Po",1,0)))))</f>
        <v>0</v>
      </c>
      <c r="CP1091" t="s">
        <v>109</v>
      </c>
      <c r="CQ1091" t="s">
        <v>109</v>
      </c>
      <c r="CR1091">
        <v>0</v>
      </c>
      <c r="CS1091">
        <v>4</v>
      </c>
      <c r="CT1091">
        <v>2006</v>
      </c>
      <c r="CU1091" t="s">
        <v>136</v>
      </c>
      <c r="CV1091" t="s">
        <v>137</v>
      </c>
      <c r="CW1091">
        <f>COUNTIF(fun[[#This Row],[Id]:[SaleCondition]],0)</f>
        <v>17</v>
      </c>
      <c r="CX1091">
        <f>COUNTIF(fun[[#This Row],[Id]:[SaleCondition]],"NA")</f>
        <v>3</v>
      </c>
      <c r="CY1091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091">
        <f>fun[NUM_ExCond]+fun[NUM_BsmtCond]+fun[NUM_GarCond]</f>
        <v>9</v>
      </c>
      <c r="DA10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10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1091">
        <v>197000</v>
      </c>
    </row>
    <row r="1092" spans="1:107" x14ac:dyDescent="0.25">
      <c r="A1092">
        <v>1091</v>
      </c>
      <c r="B1092">
        <v>90</v>
      </c>
      <c r="C1092" t="s">
        <v>107</v>
      </c>
      <c r="D1092">
        <f>IF(fun[[#This Row],[MSZoning]]="RL",1,0)</f>
        <v>1</v>
      </c>
      <c r="E1092">
        <f>IF(fun[[#This Row],[rl]]="RM",1,0)</f>
        <v>0</v>
      </c>
      <c r="F1092">
        <f>IF(fun[[#This Row],[rm]]="RH",1,0)</f>
        <v>0</v>
      </c>
      <c r="G1092">
        <f>IF(fun[[#This Row],[rh]]="C (all)",1,0)</f>
        <v>0</v>
      </c>
      <c r="H1092">
        <v>60</v>
      </c>
      <c r="I1092">
        <f>IF(fun[[#This Row],[LotFrontage]]="NA",0,fun[[#This Row],[LotFrontage]])</f>
        <v>60</v>
      </c>
      <c r="J1092">
        <v>8544</v>
      </c>
      <c r="K1092" t="s">
        <v>108</v>
      </c>
      <c r="L1092" t="s">
        <v>109</v>
      </c>
      <c r="M1092" t="s">
        <v>110</v>
      </c>
      <c r="N1092" t="s">
        <v>111</v>
      </c>
      <c r="O1092" t="s">
        <v>112</v>
      </c>
      <c r="P1092" t="s">
        <v>148</v>
      </c>
      <c r="Q1092" t="s">
        <v>114</v>
      </c>
      <c r="R1092" t="s">
        <v>188</v>
      </c>
      <c r="S1092" t="s">
        <v>116</v>
      </c>
      <c r="T1092" t="s">
        <v>116</v>
      </c>
      <c r="U1092" t="s">
        <v>193</v>
      </c>
      <c r="V1092" t="s">
        <v>141</v>
      </c>
      <c r="W1092">
        <v>3</v>
      </c>
      <c r="X1092">
        <v>4</v>
      </c>
      <c r="Y1092">
        <v>1950</v>
      </c>
      <c r="Z1092">
        <v>1950</v>
      </c>
      <c r="AA1092" t="s">
        <v>119</v>
      </c>
      <c r="AB1092" t="s">
        <v>120</v>
      </c>
      <c r="AC1092" t="s">
        <v>122</v>
      </c>
      <c r="AD1092" t="s">
        <v>122</v>
      </c>
      <c r="AE1092" t="s">
        <v>143</v>
      </c>
      <c r="AF1092">
        <v>0</v>
      </c>
      <c r="AG1092" t="s">
        <v>124</v>
      </c>
      <c r="AH1092">
        <f>IF(fun[[#This Row],[ExterQual]]="Ex",5,IF(fun[[#This Row],[ExterQual]]="Gd",4,IF(fun[[#This Row],[ExterQual]]="TA",3,IF(fun[[#This Row],[ExterQual]]="Fa",2,1))))</f>
        <v>3</v>
      </c>
      <c r="AI1092" t="s">
        <v>124</v>
      </c>
      <c r="AJ1092">
        <f>IF(fun[[#This Row],[ExterCond]]="Ex",5,IF(fun[[#This Row],[ExterCond]]="Gd",4,IF(fun[[#This Row],[ExterCond]]="TA",3,IF(fun[[#This Row],[ExterCond]]="Fa",2,1))))</f>
        <v>3</v>
      </c>
      <c r="AK1092" t="s">
        <v>194</v>
      </c>
      <c r="AL1092" t="s">
        <v>109</v>
      </c>
      <c r="AM1092">
        <f>IF(fun[[#This Row],[BsmtQual]]="Ex",5,IF(fun[[#This Row],[BsmtQual]]="Gd",4,IF(fun[[#This Row],[BsmtQual]]="TA",3,IF(fun[[#This Row],[BsmtQual]]="Fa",2,IF(fun[[#This Row],[BsmtQual]]="Po",1,0)))))</f>
        <v>0</v>
      </c>
      <c r="AN1092" t="s">
        <v>109</v>
      </c>
      <c r="AO1092">
        <f>IF(fun[[#This Row],[BsmtCond]]="Ex",5,IF(fun[[#This Row],[BsmtCond]]="Gd",4,IF(fun[[#This Row],[BsmtCond]]="TA",3,IF(fun[[#This Row],[BsmtCond]]="Fa",2,IF(fun[[#This Row],[BsmtCond]]="Po",1,0)))))</f>
        <v>0</v>
      </c>
      <c r="AP1092" t="s">
        <v>109</v>
      </c>
      <c r="AQ1092">
        <f>IF(fun[[#This Row],[BsmtExposure]]="Gd",3,IF(fun[[#This Row],[BsmtExposure]]="Av",2,IF(fun[[#This Row],[BsmtExposure]]="Mn",1,0)))</f>
        <v>0</v>
      </c>
      <c r="AR1092" t="s">
        <v>109</v>
      </c>
      <c r="AS1092">
        <v>0</v>
      </c>
      <c r="AT1092" t="s">
        <v>109</v>
      </c>
      <c r="AU1092">
        <v>0</v>
      </c>
      <c r="AV1092">
        <v>0</v>
      </c>
      <c r="AW1092">
        <v>0</v>
      </c>
      <c r="AX1092" t="s">
        <v>266</v>
      </c>
      <c r="AY1092" t="s">
        <v>173</v>
      </c>
      <c r="AZ1092">
        <f>IF(fun[[#This Row],[HeatingQC]]="Ex",5,IF(fun[[#This Row],[HeatingQC]]="Gd",4,IF(fun[[#This Row],[HeatingQC]]="TA",3,IF(fun[[#This Row],[HeatingQC]]="Fa",2,IF(fun[[#This Row],[HeatingQC]]="Po",1,0)))))</f>
        <v>2</v>
      </c>
      <c r="BA1092" t="s">
        <v>203</v>
      </c>
      <c r="BB1092" t="s">
        <v>190</v>
      </c>
      <c r="BC1092">
        <v>1040</v>
      </c>
      <c r="BD1092">
        <v>0</v>
      </c>
      <c r="BE1092">
        <v>0</v>
      </c>
      <c r="BF1092">
        <v>1040</v>
      </c>
      <c r="BG1092">
        <f>LOG(fun[[#This Row],[GrLivArea]])</f>
        <v>3.0170333392987803</v>
      </c>
      <c r="BH1092">
        <v>0</v>
      </c>
      <c r="BI1092">
        <v>0</v>
      </c>
      <c r="BJ1092">
        <f>fun[[#This Row],[BsmtFullBath]]+(0.5*fun[[#This Row],[BsmtHalfBath]])</f>
        <v>0</v>
      </c>
      <c r="BK1092">
        <v>2</v>
      </c>
      <c r="BL1092">
        <v>0</v>
      </c>
      <c r="BM1092">
        <f>fun[[#This Row],[HalfBath]]+fun[[#This Row],[TOTBaseBath]]+fun[[#This Row],[FullBath]]</f>
        <v>2</v>
      </c>
      <c r="BN1092">
        <v>2</v>
      </c>
      <c r="BO1092">
        <v>2</v>
      </c>
      <c r="BP1092" t="s">
        <v>124</v>
      </c>
      <c r="BQ1092">
        <f>IF(fun[[#This Row],[KitchenQual]]="Ex",5,IF(fun[[#This Row],[KitchenQual]]="Gd",4,IF(fun[[#This Row],[KitchenQual]]="TA",3,IF(fun[[#This Row],[KitchenQual]]="Fa",2,0))))</f>
        <v>3</v>
      </c>
      <c r="BR1092">
        <v>6</v>
      </c>
      <c r="BS1092" t="s">
        <v>133</v>
      </c>
      <c r="BT1092">
        <v>0</v>
      </c>
      <c r="BU1092" t="s">
        <v>109</v>
      </c>
      <c r="BV1092">
        <f>IF(fun[[#This Row],[FireplaceQu]]="Ex",5,IF(fun[[#This Row],[FireplaceQu]]="Gd",4,IF(fun[[#This Row],[FireplaceQu]]="TA",3,IF(fun[[#This Row],[FireplaceQu]]="Fa",2,0))))</f>
        <v>0</v>
      </c>
      <c r="BW1092" t="s">
        <v>153</v>
      </c>
      <c r="BX1092">
        <v>1987</v>
      </c>
      <c r="BY1092" t="s">
        <v>128</v>
      </c>
      <c r="BZ1092">
        <v>2</v>
      </c>
      <c r="CA1092">
        <v>400</v>
      </c>
      <c r="CB1092" t="s">
        <v>124</v>
      </c>
      <c r="CC1092">
        <f>IF(fun[[#This Row],[GarageQual]]="Ex",5,IF(fun[[#This Row],[GarageQual]]="Gd",4,IF(fun[[#This Row],[GarageQual]]="TA",3,IF(fun[[#This Row],[GarageQual]]="Fa",2,IF(fun[[#This Row],[GarageQual]]="Po",1,0)))))</f>
        <v>3</v>
      </c>
      <c r="CD1092" t="s">
        <v>124</v>
      </c>
      <c r="CE1092">
        <f>IF(fun[[#This Row],[GarageCond]]="Ex",5,IF(fun[[#This Row],[GarageCond]]="Gd",4,IF(fun[[#This Row],[GarageCond]]="TA",3,IF(fun[[#This Row],[GarageCond]]="Fa",2,IF(fun[[#This Row],[GarageCond]]="Po",1,0)))))</f>
        <v>3</v>
      </c>
      <c r="CF1092" t="s">
        <v>131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f>(0.5*fun[[#This Row],[WoodDeckSF]])+fun[[#This Row],[OpenPorchSF]]+(2*fun[[#This Row],[EnclosedPorch]])+(1.5*fun[[#This Row],[3SsnPorch]])+fun[[#This Row],[ScreenPorch]]</f>
        <v>0</v>
      </c>
      <c r="CM1092">
        <v>0</v>
      </c>
      <c r="CN1092" t="s">
        <v>109</v>
      </c>
      <c r="CO1092">
        <f>IF(fun[[#This Row],[PoolQC]]="Ex",5,IF(fun[[#This Row],[PoolQC]]="Gd",4,IF(fun[[#This Row],[PoolQC]]="TA",3,IF(fun[[#This Row],[PoolQC]]="Fa",2,IF(fun[[#This Row],[PoolQC]]="Po",1,0)))))</f>
        <v>0</v>
      </c>
      <c r="CP1092" t="s">
        <v>109</v>
      </c>
      <c r="CQ1092" t="s">
        <v>109</v>
      </c>
      <c r="CR1092">
        <v>0</v>
      </c>
      <c r="CS1092">
        <v>6</v>
      </c>
      <c r="CT1092">
        <v>2009</v>
      </c>
      <c r="CU1092" t="s">
        <v>136</v>
      </c>
      <c r="CV1092" t="s">
        <v>137</v>
      </c>
      <c r="CW1092">
        <f>COUNTIF(fun[[#This Row],[Id]:[SaleCondition]],0)</f>
        <v>28</v>
      </c>
      <c r="CX1092">
        <f>COUNTIF(fun[[#This Row],[Id]:[SaleCondition]],"NA")</f>
        <v>10</v>
      </c>
      <c r="CY1092">
        <f>fun[[#This Row],[OverallQual]]+fun[[#This Row],[NUM_ExQual]]+fun[[#This Row],[NUM_BsmtQual]]+fun[[#This Row],[NUM_Heat]]+fun[[#This Row],[NUM_KitchQual]]+fun[[#This Row],[NUM_GarQual]]+fun[[#This Row],[NUM_Pool]]+fun[NUM_Fire]</f>
        <v>14</v>
      </c>
      <c r="CZ1092">
        <f>fun[NUM_ExCond]+fun[NUM_BsmtCond]+fun[NUM_GarCond]</f>
        <v>6</v>
      </c>
      <c r="DA10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52</v>
      </c>
      <c r="DB10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32</v>
      </c>
      <c r="DC1092">
        <v>92900</v>
      </c>
    </row>
    <row r="1093" spans="1:107" x14ac:dyDescent="0.25">
      <c r="A1093">
        <v>1092</v>
      </c>
      <c r="B1093">
        <v>160</v>
      </c>
      <c r="C1093" t="s">
        <v>218</v>
      </c>
      <c r="D1093">
        <f>IF(fun[[#This Row],[MSZoning]]="RL",1,0)</f>
        <v>0</v>
      </c>
      <c r="E1093">
        <f>IF(fun[[#This Row],[rl]]="RM",1,0)</f>
        <v>0</v>
      </c>
      <c r="F1093">
        <f>IF(fun[[#This Row],[rm]]="RH",1,0)</f>
        <v>0</v>
      </c>
      <c r="G1093">
        <f>IF(fun[[#This Row],[rh]]="C (all)",1,0)</f>
        <v>0</v>
      </c>
      <c r="H1093">
        <v>24</v>
      </c>
      <c r="I1093">
        <f>IF(fun[[#This Row],[LotFrontage]]="NA",0,fun[[#This Row],[LotFrontage]])</f>
        <v>24</v>
      </c>
      <c r="J1093">
        <v>2160</v>
      </c>
      <c r="K1093" t="s">
        <v>108</v>
      </c>
      <c r="L1093" t="s">
        <v>108</v>
      </c>
      <c r="M1093" t="s">
        <v>110</v>
      </c>
      <c r="N1093" t="s">
        <v>111</v>
      </c>
      <c r="O1093" t="s">
        <v>112</v>
      </c>
      <c r="P1093" t="s">
        <v>113</v>
      </c>
      <c r="Q1093" t="s">
        <v>114</v>
      </c>
      <c r="R1093" t="s">
        <v>162</v>
      </c>
      <c r="S1093" t="s">
        <v>116</v>
      </c>
      <c r="T1093" t="s">
        <v>116</v>
      </c>
      <c r="U1093" t="s">
        <v>224</v>
      </c>
      <c r="V1093" t="s">
        <v>118</v>
      </c>
      <c r="W1093">
        <v>7</v>
      </c>
      <c r="X1093">
        <v>5</v>
      </c>
      <c r="Y1093">
        <v>1999</v>
      </c>
      <c r="Z1093">
        <v>2000</v>
      </c>
      <c r="AA1093" t="s">
        <v>119</v>
      </c>
      <c r="AB1093" t="s">
        <v>120</v>
      </c>
      <c r="AC1093" t="s">
        <v>142</v>
      </c>
      <c r="AD1093" t="s">
        <v>142</v>
      </c>
      <c r="AE1093" t="s">
        <v>122</v>
      </c>
      <c r="AF1093">
        <v>212</v>
      </c>
      <c r="AG1093" t="s">
        <v>123</v>
      </c>
      <c r="AH1093">
        <f>IF(fun[[#This Row],[ExterQual]]="Ex",5,IF(fun[[#This Row],[ExterQual]]="Gd",4,IF(fun[[#This Row],[ExterQual]]="TA",3,IF(fun[[#This Row],[ExterQual]]="Fa",2,1))))</f>
        <v>4</v>
      </c>
      <c r="AI1093" t="s">
        <v>124</v>
      </c>
      <c r="AJ1093">
        <f>IF(fun[[#This Row],[ExterCond]]="Ex",5,IF(fun[[#This Row],[ExterCond]]="Gd",4,IF(fun[[#This Row],[ExterCond]]="TA",3,IF(fun[[#This Row],[ExterCond]]="Fa",2,1))))</f>
        <v>3</v>
      </c>
      <c r="AK1093" t="s">
        <v>125</v>
      </c>
      <c r="AL1093" t="s">
        <v>123</v>
      </c>
      <c r="AM1093">
        <f>IF(fun[[#This Row],[BsmtQual]]="Ex",5,IF(fun[[#This Row],[BsmtQual]]="Gd",4,IF(fun[[#This Row],[BsmtQual]]="TA",3,IF(fun[[#This Row],[BsmtQual]]="Fa",2,IF(fun[[#This Row],[BsmtQual]]="Po",1,0)))))</f>
        <v>4</v>
      </c>
      <c r="AN1093" t="s">
        <v>124</v>
      </c>
      <c r="AO1093">
        <f>IF(fun[[#This Row],[BsmtCond]]="Ex",5,IF(fun[[#This Row],[BsmtCond]]="Gd",4,IF(fun[[#This Row],[BsmtCond]]="TA",3,IF(fun[[#This Row],[BsmtCond]]="Fa",2,IF(fun[[#This Row],[BsmtCond]]="Po",1,0)))))</f>
        <v>3</v>
      </c>
      <c r="AP1093" t="s">
        <v>126</v>
      </c>
      <c r="AQ1093">
        <f>IF(fun[[#This Row],[BsmtExposure]]="Gd",3,IF(fun[[#This Row],[BsmtExposure]]="Av",2,IF(fun[[#This Row],[BsmtExposure]]="Mn",1,0)))</f>
        <v>0</v>
      </c>
      <c r="AR1093" t="s">
        <v>167</v>
      </c>
      <c r="AS1093">
        <v>510</v>
      </c>
      <c r="AT1093" t="s">
        <v>128</v>
      </c>
      <c r="AU1093">
        <v>0</v>
      </c>
      <c r="AV1093">
        <v>90</v>
      </c>
      <c r="AW1093">
        <v>600</v>
      </c>
      <c r="AX1093" t="s">
        <v>129</v>
      </c>
      <c r="AY1093" t="s">
        <v>130</v>
      </c>
      <c r="AZ1093">
        <f>IF(fun[[#This Row],[HeatingQC]]="Ex",5,IF(fun[[#This Row],[HeatingQC]]="Gd",4,IF(fun[[#This Row],[HeatingQC]]="TA",3,IF(fun[[#This Row],[HeatingQC]]="Fa",2,IF(fun[[#This Row],[HeatingQC]]="Po",1,0)))))</f>
        <v>5</v>
      </c>
      <c r="BA1093" t="s">
        <v>131</v>
      </c>
      <c r="BB1093" t="s">
        <v>132</v>
      </c>
      <c r="BC1093">
        <v>624</v>
      </c>
      <c r="BD1093">
        <v>628</v>
      </c>
      <c r="BE1093">
        <v>0</v>
      </c>
      <c r="BF1093">
        <v>1252</v>
      </c>
      <c r="BG1093">
        <f>LOG(fun[[#This Row],[GrLivArea]])</f>
        <v>3.0976043288744108</v>
      </c>
      <c r="BH1093">
        <v>1</v>
      </c>
      <c r="BI1093">
        <v>0</v>
      </c>
      <c r="BJ1093">
        <f>fun[[#This Row],[BsmtFullBath]]+(0.5*fun[[#This Row],[BsmtHalfBath]])</f>
        <v>1</v>
      </c>
      <c r="BK1093">
        <v>2</v>
      </c>
      <c r="BL1093">
        <v>1</v>
      </c>
      <c r="BM1093">
        <f>fun[[#This Row],[HalfBath]]+fun[[#This Row],[TOTBaseBath]]+fun[[#This Row],[FullBath]]</f>
        <v>4</v>
      </c>
      <c r="BN1093">
        <v>2</v>
      </c>
      <c r="BO1093">
        <v>1</v>
      </c>
      <c r="BP1093" t="s">
        <v>123</v>
      </c>
      <c r="BQ1093">
        <f>IF(fun[[#This Row],[KitchenQual]]="Ex",5,IF(fun[[#This Row],[KitchenQual]]="Gd",4,IF(fun[[#This Row],[KitchenQual]]="TA",3,IF(fun[[#This Row],[KitchenQual]]="Fa",2,0))))</f>
        <v>4</v>
      </c>
      <c r="BR1093">
        <v>4</v>
      </c>
      <c r="BS1093" t="s">
        <v>133</v>
      </c>
      <c r="BT1093">
        <v>0</v>
      </c>
      <c r="BU1093" t="s">
        <v>109</v>
      </c>
      <c r="BV1093">
        <f>IF(fun[[#This Row],[FireplaceQu]]="Ex",5,IF(fun[[#This Row],[FireplaceQu]]="Gd",4,IF(fun[[#This Row],[FireplaceQu]]="TA",3,IF(fun[[#This Row],[FireplaceQu]]="Fa",2,0))))</f>
        <v>0</v>
      </c>
      <c r="BW1093" t="s">
        <v>153</v>
      </c>
      <c r="BX1093">
        <v>1999</v>
      </c>
      <c r="BY1093" t="s">
        <v>128</v>
      </c>
      <c r="BZ1093">
        <v>2</v>
      </c>
      <c r="CA1093">
        <v>462</v>
      </c>
      <c r="CB1093" t="s">
        <v>124</v>
      </c>
      <c r="CC1093">
        <f>IF(fun[[#This Row],[GarageQual]]="Ex",5,IF(fun[[#This Row],[GarageQual]]="Gd",4,IF(fun[[#This Row],[GarageQual]]="TA",3,IF(fun[[#This Row],[GarageQual]]="Fa",2,IF(fun[[#This Row],[GarageQual]]="Po",1,0)))))</f>
        <v>3</v>
      </c>
      <c r="CD1093" t="s">
        <v>124</v>
      </c>
      <c r="CE1093">
        <f>IF(fun[[#This Row],[GarageCond]]="Ex",5,IF(fun[[#This Row],[GarageCond]]="Gd",4,IF(fun[[#This Row],[GarageCond]]="TA",3,IF(fun[[#This Row],[GarageCond]]="Fa",2,IF(fun[[#This Row],[GarageCond]]="Po",1,0)))))</f>
        <v>3</v>
      </c>
      <c r="CF1093" t="s">
        <v>131</v>
      </c>
      <c r="CG1093">
        <v>0</v>
      </c>
      <c r="CH1093">
        <v>48</v>
      </c>
      <c r="CI1093">
        <v>0</v>
      </c>
      <c r="CJ1093">
        <v>0</v>
      </c>
      <c r="CK1093">
        <v>0</v>
      </c>
      <c r="CL1093">
        <f>(0.5*fun[[#This Row],[WoodDeckSF]])+fun[[#This Row],[OpenPorchSF]]+(2*fun[[#This Row],[EnclosedPorch]])+(1.5*fun[[#This Row],[3SsnPorch]])+fun[[#This Row],[ScreenPorch]]</f>
        <v>48</v>
      </c>
      <c r="CM1093">
        <v>0</v>
      </c>
      <c r="CN1093" t="s">
        <v>109</v>
      </c>
      <c r="CO1093">
        <f>IF(fun[[#This Row],[PoolQC]]="Ex",5,IF(fun[[#This Row],[PoolQC]]="Gd",4,IF(fun[[#This Row],[PoolQC]]="TA",3,IF(fun[[#This Row],[PoolQC]]="Fa",2,IF(fun[[#This Row],[PoolQC]]="Po",1,0)))))</f>
        <v>0</v>
      </c>
      <c r="CP1093" t="s">
        <v>109</v>
      </c>
      <c r="CQ1093" t="s">
        <v>109</v>
      </c>
      <c r="CR1093">
        <v>0</v>
      </c>
      <c r="CS1093">
        <v>3</v>
      </c>
      <c r="CT1093">
        <v>2008</v>
      </c>
      <c r="CU1093" t="s">
        <v>136</v>
      </c>
      <c r="CV1093" t="s">
        <v>137</v>
      </c>
      <c r="CW1093">
        <f>COUNTIF(fun[[#This Row],[Id]:[SaleCondition]],0)</f>
        <v>17</v>
      </c>
      <c r="CX1093">
        <f>COUNTIF(fun[[#This Row],[Id]:[SaleCondition]],"NA")</f>
        <v>4</v>
      </c>
      <c r="CY109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093">
        <f>fun[NUM_ExCond]+fun[NUM_BsmtCond]+fun[NUM_GarCond]</f>
        <v>9</v>
      </c>
      <c r="DA10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0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093">
        <v>160000</v>
      </c>
    </row>
    <row r="1094" spans="1:107" x14ac:dyDescent="0.25">
      <c r="A1094">
        <v>1093</v>
      </c>
      <c r="B1094">
        <v>50</v>
      </c>
      <c r="C1094" t="s">
        <v>107</v>
      </c>
      <c r="D1094">
        <f>IF(fun[[#This Row],[MSZoning]]="RL",1,0)</f>
        <v>1</v>
      </c>
      <c r="E1094">
        <f>IF(fun[[#This Row],[rl]]="RM",1,0)</f>
        <v>0</v>
      </c>
      <c r="F1094">
        <f>IF(fun[[#This Row],[rm]]="RH",1,0)</f>
        <v>0</v>
      </c>
      <c r="G1094">
        <f>IF(fun[[#This Row],[rh]]="C (all)",1,0)</f>
        <v>0</v>
      </c>
      <c r="H1094">
        <v>60</v>
      </c>
      <c r="I1094">
        <f>IF(fun[[#This Row],[LotFrontage]]="NA",0,fun[[#This Row],[LotFrontage]])</f>
        <v>60</v>
      </c>
      <c r="J1094">
        <v>8400</v>
      </c>
      <c r="K1094" t="s">
        <v>108</v>
      </c>
      <c r="L1094" t="s">
        <v>109</v>
      </c>
      <c r="M1094" t="s">
        <v>110</v>
      </c>
      <c r="N1094" t="s">
        <v>201</v>
      </c>
      <c r="O1094" t="s">
        <v>112</v>
      </c>
      <c r="P1094" t="s">
        <v>113</v>
      </c>
      <c r="Q1094" t="s">
        <v>114</v>
      </c>
      <c r="R1094" t="s">
        <v>258</v>
      </c>
      <c r="S1094" t="s">
        <v>116</v>
      </c>
      <c r="T1094" t="s">
        <v>116</v>
      </c>
      <c r="U1094" t="s">
        <v>117</v>
      </c>
      <c r="V1094" t="s">
        <v>158</v>
      </c>
      <c r="W1094">
        <v>6</v>
      </c>
      <c r="X1094">
        <v>5</v>
      </c>
      <c r="Y1094">
        <v>1925</v>
      </c>
      <c r="Z1094">
        <v>1950</v>
      </c>
      <c r="AA1094" t="s">
        <v>119</v>
      </c>
      <c r="AB1094" t="s">
        <v>120</v>
      </c>
      <c r="AC1094" t="s">
        <v>142</v>
      </c>
      <c r="AD1094" t="s">
        <v>142</v>
      </c>
      <c r="AE1094" t="s">
        <v>143</v>
      </c>
      <c r="AF1094">
        <v>0</v>
      </c>
      <c r="AG1094" t="s">
        <v>124</v>
      </c>
      <c r="AH1094">
        <f>IF(fun[[#This Row],[ExterQual]]="Ex",5,IF(fun[[#This Row],[ExterQual]]="Gd",4,IF(fun[[#This Row],[ExterQual]]="TA",3,IF(fun[[#This Row],[ExterQual]]="Fa",2,1))))</f>
        <v>3</v>
      </c>
      <c r="AI1094" t="s">
        <v>124</v>
      </c>
      <c r="AJ1094">
        <f>IF(fun[[#This Row],[ExterCond]]="Ex",5,IF(fun[[#This Row],[ExterCond]]="Gd",4,IF(fun[[#This Row],[ExterCond]]="TA",3,IF(fun[[#This Row],[ExterCond]]="Fa",2,1))))</f>
        <v>3</v>
      </c>
      <c r="AK1094" t="s">
        <v>125</v>
      </c>
      <c r="AL1094" t="s">
        <v>124</v>
      </c>
      <c r="AM1094">
        <f>IF(fun[[#This Row],[BsmtQual]]="Ex",5,IF(fun[[#This Row],[BsmtQual]]="Gd",4,IF(fun[[#This Row],[BsmtQual]]="TA",3,IF(fun[[#This Row],[BsmtQual]]="Fa",2,IF(fun[[#This Row],[BsmtQual]]="Po",1,0)))))</f>
        <v>3</v>
      </c>
      <c r="AN1094" t="s">
        <v>124</v>
      </c>
      <c r="AO1094">
        <f>IF(fun[[#This Row],[BsmtCond]]="Ex",5,IF(fun[[#This Row],[BsmtCond]]="Gd",4,IF(fun[[#This Row],[BsmtCond]]="TA",3,IF(fun[[#This Row],[BsmtCond]]="Fa",2,IF(fun[[#This Row],[BsmtCond]]="Po",1,0)))))</f>
        <v>3</v>
      </c>
      <c r="AP1094" t="s">
        <v>126</v>
      </c>
      <c r="AQ1094">
        <f>IF(fun[[#This Row],[BsmtExposure]]="Gd",3,IF(fun[[#This Row],[BsmtExposure]]="Av",2,IF(fun[[#This Row],[BsmtExposure]]="Mn",1,0)))</f>
        <v>0</v>
      </c>
      <c r="AR1094" t="s">
        <v>179</v>
      </c>
      <c r="AS1094">
        <v>423</v>
      </c>
      <c r="AT1094" t="s">
        <v>128</v>
      </c>
      <c r="AU1094">
        <v>0</v>
      </c>
      <c r="AV1094">
        <v>758</v>
      </c>
      <c r="AW1094">
        <v>1181</v>
      </c>
      <c r="AX1094" t="s">
        <v>129</v>
      </c>
      <c r="AY1094" t="s">
        <v>173</v>
      </c>
      <c r="AZ1094">
        <f>IF(fun[[#This Row],[HeatingQC]]="Ex",5,IF(fun[[#This Row],[HeatingQC]]="Gd",4,IF(fun[[#This Row],[HeatingQC]]="TA",3,IF(fun[[#This Row],[HeatingQC]]="Fa",2,IF(fun[[#This Row],[HeatingQC]]="Po",1,0)))))</f>
        <v>2</v>
      </c>
      <c r="BA1094" t="s">
        <v>131</v>
      </c>
      <c r="BB1094" t="s">
        <v>132</v>
      </c>
      <c r="BC1094">
        <v>1390</v>
      </c>
      <c r="BD1094">
        <v>304</v>
      </c>
      <c r="BE1094">
        <v>0</v>
      </c>
      <c r="BF1094">
        <v>1694</v>
      </c>
      <c r="BG1094">
        <f>LOG(fun[[#This Row],[GrLivArea]])</f>
        <v>3.228913405994688</v>
      </c>
      <c r="BH1094">
        <v>0</v>
      </c>
      <c r="BI1094">
        <v>0</v>
      </c>
      <c r="BJ1094">
        <f>fun[[#This Row],[BsmtFullBath]]+(0.5*fun[[#This Row],[BsmtHalfBath]])</f>
        <v>0</v>
      </c>
      <c r="BK1094">
        <v>2</v>
      </c>
      <c r="BL1094">
        <v>0</v>
      </c>
      <c r="BM1094">
        <f>fun[[#This Row],[HalfBath]]+fun[[#This Row],[TOTBaseBath]]+fun[[#This Row],[FullBath]]</f>
        <v>2</v>
      </c>
      <c r="BN1094">
        <v>4</v>
      </c>
      <c r="BO1094">
        <v>1</v>
      </c>
      <c r="BP1094" t="s">
        <v>124</v>
      </c>
      <c r="BQ1094">
        <f>IF(fun[[#This Row],[KitchenQual]]="Ex",5,IF(fun[[#This Row],[KitchenQual]]="Gd",4,IF(fun[[#This Row],[KitchenQual]]="TA",3,IF(fun[[#This Row],[KitchenQual]]="Fa",2,0))))</f>
        <v>3</v>
      </c>
      <c r="BR1094">
        <v>7</v>
      </c>
      <c r="BS1094" t="s">
        <v>133</v>
      </c>
      <c r="BT1094">
        <v>1</v>
      </c>
      <c r="BU1094" t="s">
        <v>123</v>
      </c>
      <c r="BV1094">
        <f>IF(fun[[#This Row],[FireplaceQu]]="Ex",5,IF(fun[[#This Row],[FireplaceQu]]="Gd",4,IF(fun[[#This Row],[FireplaceQu]]="TA",3,IF(fun[[#This Row],[FireplaceQu]]="Fa",2,0))))</f>
        <v>4</v>
      </c>
      <c r="BW1094" t="s">
        <v>153</v>
      </c>
      <c r="BX1094">
        <v>1925</v>
      </c>
      <c r="BY1094" t="s">
        <v>128</v>
      </c>
      <c r="BZ1094">
        <v>2</v>
      </c>
      <c r="CA1094">
        <v>576</v>
      </c>
      <c r="CB1094" t="s">
        <v>124</v>
      </c>
      <c r="CC1094">
        <f>IF(fun[[#This Row],[GarageQual]]="Ex",5,IF(fun[[#This Row],[GarageQual]]="Gd",4,IF(fun[[#This Row],[GarageQual]]="TA",3,IF(fun[[#This Row],[GarageQual]]="Fa",2,IF(fun[[#This Row],[GarageQual]]="Po",1,0)))))</f>
        <v>3</v>
      </c>
      <c r="CD1094" t="s">
        <v>124</v>
      </c>
      <c r="CE1094">
        <f>IF(fun[[#This Row],[GarageCond]]="Ex",5,IF(fun[[#This Row],[GarageCond]]="Gd",4,IF(fun[[#This Row],[GarageCond]]="TA",3,IF(fun[[#This Row],[GarageCond]]="Fa",2,IF(fun[[#This Row],[GarageCond]]="Po",1,0)))))</f>
        <v>3</v>
      </c>
      <c r="CF1094" t="s">
        <v>131</v>
      </c>
      <c r="CG1094">
        <v>342</v>
      </c>
      <c r="CH1094">
        <v>0</v>
      </c>
      <c r="CI1094">
        <v>128</v>
      </c>
      <c r="CJ1094">
        <v>0</v>
      </c>
      <c r="CK1094">
        <v>0</v>
      </c>
      <c r="CL1094">
        <f>(0.5*fun[[#This Row],[WoodDeckSF]])+fun[[#This Row],[OpenPorchSF]]+(2*fun[[#This Row],[EnclosedPorch]])+(1.5*fun[[#This Row],[3SsnPorch]])+fun[[#This Row],[ScreenPorch]]</f>
        <v>427</v>
      </c>
      <c r="CM1094">
        <v>0</v>
      </c>
      <c r="CN1094" t="s">
        <v>109</v>
      </c>
      <c r="CO1094">
        <f>IF(fun[[#This Row],[PoolQC]]="Ex",5,IF(fun[[#This Row],[PoolQC]]="Gd",4,IF(fun[[#This Row],[PoolQC]]="TA",3,IF(fun[[#This Row],[PoolQC]]="Fa",2,IF(fun[[#This Row],[PoolQC]]="Po",1,0)))))</f>
        <v>0</v>
      </c>
      <c r="CP1094" t="s">
        <v>109</v>
      </c>
      <c r="CQ1094" t="s">
        <v>109</v>
      </c>
      <c r="CR1094">
        <v>0</v>
      </c>
      <c r="CS1094">
        <v>6</v>
      </c>
      <c r="CT1094">
        <v>2008</v>
      </c>
      <c r="CU1094" t="s">
        <v>136</v>
      </c>
      <c r="CV1094" t="s">
        <v>137</v>
      </c>
      <c r="CW1094">
        <f>COUNTIF(fun[[#This Row],[Id]:[SaleCondition]],0)</f>
        <v>17</v>
      </c>
      <c r="CX1094">
        <f>COUNTIF(fun[[#This Row],[Id]:[SaleCondition]],"NA")</f>
        <v>4</v>
      </c>
      <c r="CY109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094">
        <f>fun[NUM_ExCond]+fun[NUM_BsmtCond]+fun[NUM_GarCond]</f>
        <v>9</v>
      </c>
      <c r="DA10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10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1094">
        <v>136500</v>
      </c>
    </row>
    <row r="1095" spans="1:107" x14ac:dyDescent="0.25">
      <c r="A1095">
        <v>1094</v>
      </c>
      <c r="B1095">
        <v>20</v>
      </c>
      <c r="C1095" t="s">
        <v>107</v>
      </c>
      <c r="D1095">
        <f>IF(fun[[#This Row],[MSZoning]]="RL",1,0)</f>
        <v>1</v>
      </c>
      <c r="E1095">
        <f>IF(fun[[#This Row],[rl]]="RM",1,0)</f>
        <v>0</v>
      </c>
      <c r="F1095">
        <f>IF(fun[[#This Row],[rm]]="RH",1,0)</f>
        <v>0</v>
      </c>
      <c r="G1095">
        <f>IF(fun[[#This Row],[rh]]="C (all)",1,0)</f>
        <v>0</v>
      </c>
      <c r="H1095">
        <v>71</v>
      </c>
      <c r="I1095">
        <f>IF(fun[[#This Row],[LotFrontage]]="NA",0,fun[[#This Row],[LotFrontage]])</f>
        <v>71</v>
      </c>
      <c r="J1095">
        <v>9230</v>
      </c>
      <c r="K1095" t="s">
        <v>108</v>
      </c>
      <c r="L1095" t="s">
        <v>109</v>
      </c>
      <c r="M1095" t="s">
        <v>110</v>
      </c>
      <c r="N1095" t="s">
        <v>111</v>
      </c>
      <c r="O1095" t="s">
        <v>112</v>
      </c>
      <c r="P1095" t="s">
        <v>148</v>
      </c>
      <c r="Q1095" t="s">
        <v>114</v>
      </c>
      <c r="R1095" t="s">
        <v>188</v>
      </c>
      <c r="S1095" t="s">
        <v>140</v>
      </c>
      <c r="T1095" t="s">
        <v>116</v>
      </c>
      <c r="U1095" t="s">
        <v>117</v>
      </c>
      <c r="V1095" t="s">
        <v>141</v>
      </c>
      <c r="W1095">
        <v>5</v>
      </c>
      <c r="X1095">
        <v>8</v>
      </c>
      <c r="Y1095">
        <v>1965</v>
      </c>
      <c r="Z1095">
        <v>1998</v>
      </c>
      <c r="AA1095" t="s">
        <v>178</v>
      </c>
      <c r="AB1095" t="s">
        <v>120</v>
      </c>
      <c r="AC1095" t="s">
        <v>142</v>
      </c>
      <c r="AD1095" t="s">
        <v>142</v>
      </c>
      <c r="AE1095" t="s">
        <v>122</v>
      </c>
      <c r="AF1095">
        <v>166</v>
      </c>
      <c r="AG1095" t="s">
        <v>124</v>
      </c>
      <c r="AH1095">
        <f>IF(fun[[#This Row],[ExterQual]]="Ex",5,IF(fun[[#This Row],[ExterQual]]="Gd",4,IF(fun[[#This Row],[ExterQual]]="TA",3,IF(fun[[#This Row],[ExterQual]]="Fa",2,1))))</f>
        <v>3</v>
      </c>
      <c r="AI1095" t="s">
        <v>124</v>
      </c>
      <c r="AJ1095">
        <f>IF(fun[[#This Row],[ExterCond]]="Ex",5,IF(fun[[#This Row],[ExterCond]]="Gd",4,IF(fun[[#This Row],[ExterCond]]="TA",3,IF(fun[[#This Row],[ExterCond]]="Fa",2,1))))</f>
        <v>3</v>
      </c>
      <c r="AK1095" t="s">
        <v>144</v>
      </c>
      <c r="AL1095" t="s">
        <v>124</v>
      </c>
      <c r="AM1095">
        <f>IF(fun[[#This Row],[BsmtQual]]="Ex",5,IF(fun[[#This Row],[BsmtQual]]="Gd",4,IF(fun[[#This Row],[BsmtQual]]="TA",3,IF(fun[[#This Row],[BsmtQual]]="Fa",2,IF(fun[[#This Row],[BsmtQual]]="Po",1,0)))))</f>
        <v>3</v>
      </c>
      <c r="AN1095" t="s">
        <v>124</v>
      </c>
      <c r="AO1095">
        <f>IF(fun[[#This Row],[BsmtCond]]="Ex",5,IF(fun[[#This Row],[BsmtCond]]="Gd",4,IF(fun[[#This Row],[BsmtCond]]="TA",3,IF(fun[[#This Row],[BsmtCond]]="Fa",2,IF(fun[[#This Row],[BsmtCond]]="Po",1,0)))))</f>
        <v>3</v>
      </c>
      <c r="AP1095" t="s">
        <v>147</v>
      </c>
      <c r="AQ1095">
        <f>IF(fun[[#This Row],[BsmtExposure]]="Gd",3,IF(fun[[#This Row],[BsmtExposure]]="Av",2,IF(fun[[#This Row],[BsmtExposure]]="Mn",1,0)))</f>
        <v>1</v>
      </c>
      <c r="AR1095" t="s">
        <v>127</v>
      </c>
      <c r="AS1095">
        <v>661</v>
      </c>
      <c r="AT1095" t="s">
        <v>128</v>
      </c>
      <c r="AU1095">
        <v>0</v>
      </c>
      <c r="AV1095">
        <v>203</v>
      </c>
      <c r="AW1095">
        <v>864</v>
      </c>
      <c r="AX1095" t="s">
        <v>129</v>
      </c>
      <c r="AY1095" t="s">
        <v>123</v>
      </c>
      <c r="AZ1095">
        <f>IF(fun[[#This Row],[HeatingQC]]="Ex",5,IF(fun[[#This Row],[HeatingQC]]="Gd",4,IF(fun[[#This Row],[HeatingQC]]="TA",3,IF(fun[[#This Row],[HeatingQC]]="Fa",2,IF(fun[[#This Row],[HeatingQC]]="Po",1,0)))))</f>
        <v>4</v>
      </c>
      <c r="BA1095" t="s">
        <v>131</v>
      </c>
      <c r="BB1095" t="s">
        <v>132</v>
      </c>
      <c r="BC1095">
        <v>1200</v>
      </c>
      <c r="BD1095">
        <v>0</v>
      </c>
      <c r="BE1095">
        <v>0</v>
      </c>
      <c r="BF1095">
        <v>1200</v>
      </c>
      <c r="BG1095">
        <f>LOG(fun[[#This Row],[GrLivArea]])</f>
        <v>3.0791812460476247</v>
      </c>
      <c r="BH1095">
        <v>1</v>
      </c>
      <c r="BI1095">
        <v>0</v>
      </c>
      <c r="BJ1095">
        <f>fun[[#This Row],[BsmtFullBath]]+(0.5*fun[[#This Row],[BsmtHalfBath]])</f>
        <v>1</v>
      </c>
      <c r="BK1095">
        <v>1</v>
      </c>
      <c r="BL1095">
        <v>1</v>
      </c>
      <c r="BM1095">
        <f>fun[[#This Row],[HalfBath]]+fun[[#This Row],[TOTBaseBath]]+fun[[#This Row],[FullBath]]</f>
        <v>3</v>
      </c>
      <c r="BN1095">
        <v>1</v>
      </c>
      <c r="BO1095">
        <v>1</v>
      </c>
      <c r="BP1095" t="s">
        <v>123</v>
      </c>
      <c r="BQ1095">
        <f>IF(fun[[#This Row],[KitchenQual]]="Ex",5,IF(fun[[#This Row],[KitchenQual]]="Gd",4,IF(fun[[#This Row],[KitchenQual]]="TA",3,IF(fun[[#This Row],[KitchenQual]]="Fa",2,0))))</f>
        <v>4</v>
      </c>
      <c r="BR1095">
        <v>6</v>
      </c>
      <c r="BS1095" t="s">
        <v>133</v>
      </c>
      <c r="BT1095">
        <v>0</v>
      </c>
      <c r="BU1095" t="s">
        <v>109</v>
      </c>
      <c r="BV1095">
        <f>IF(fun[[#This Row],[FireplaceQu]]="Ex",5,IF(fun[[#This Row],[FireplaceQu]]="Gd",4,IF(fun[[#This Row],[FireplaceQu]]="TA",3,IF(fun[[#This Row],[FireplaceQu]]="Fa",2,0))))</f>
        <v>0</v>
      </c>
      <c r="BW1095" t="s">
        <v>153</v>
      </c>
      <c r="BX1095">
        <v>1977</v>
      </c>
      <c r="BY1095" t="s">
        <v>128</v>
      </c>
      <c r="BZ1095">
        <v>2</v>
      </c>
      <c r="CA1095">
        <v>884</v>
      </c>
      <c r="CB1095" t="s">
        <v>124</v>
      </c>
      <c r="CC1095">
        <f>IF(fun[[#This Row],[GarageQual]]="Ex",5,IF(fun[[#This Row],[GarageQual]]="Gd",4,IF(fun[[#This Row],[GarageQual]]="TA",3,IF(fun[[#This Row],[GarageQual]]="Fa",2,IF(fun[[#This Row],[GarageQual]]="Po",1,0)))))</f>
        <v>3</v>
      </c>
      <c r="CD1095" t="s">
        <v>124</v>
      </c>
      <c r="CE1095">
        <f>IF(fun[[#This Row],[GarageCond]]="Ex",5,IF(fun[[#This Row],[GarageCond]]="Gd",4,IF(fun[[#This Row],[GarageCond]]="TA",3,IF(fun[[#This Row],[GarageCond]]="Fa",2,IF(fun[[#This Row],[GarageCond]]="Po",1,0)))))</f>
        <v>3</v>
      </c>
      <c r="CF1095" t="s">
        <v>131</v>
      </c>
      <c r="CG1095">
        <v>0</v>
      </c>
      <c r="CH1095">
        <v>64</v>
      </c>
      <c r="CI1095">
        <v>0</v>
      </c>
      <c r="CJ1095">
        <v>0</v>
      </c>
      <c r="CK1095">
        <v>0</v>
      </c>
      <c r="CL1095">
        <f>(0.5*fun[[#This Row],[WoodDeckSF]])+fun[[#This Row],[OpenPorchSF]]+(2*fun[[#This Row],[EnclosedPorch]])+(1.5*fun[[#This Row],[3SsnPorch]])+fun[[#This Row],[ScreenPorch]]</f>
        <v>64</v>
      </c>
      <c r="CM1095">
        <v>0</v>
      </c>
      <c r="CN1095" t="s">
        <v>109</v>
      </c>
      <c r="CO1095">
        <f>IF(fun[[#This Row],[PoolQC]]="Ex",5,IF(fun[[#This Row],[PoolQC]]="Gd",4,IF(fun[[#This Row],[PoolQC]]="TA",3,IF(fun[[#This Row],[PoolQC]]="Fa",2,IF(fun[[#This Row],[PoolQC]]="Po",1,0)))))</f>
        <v>0</v>
      </c>
      <c r="CP1095" t="s">
        <v>160</v>
      </c>
      <c r="CQ1095" t="s">
        <v>109</v>
      </c>
      <c r="CR1095">
        <v>0</v>
      </c>
      <c r="CS1095">
        <v>10</v>
      </c>
      <c r="CT1095">
        <v>2006</v>
      </c>
      <c r="CU1095" t="s">
        <v>136</v>
      </c>
      <c r="CV1095" t="s">
        <v>137</v>
      </c>
      <c r="CW1095">
        <f>COUNTIF(fun[[#This Row],[Id]:[SaleCondition]],0)</f>
        <v>16</v>
      </c>
      <c r="CX1095">
        <f>COUNTIF(fun[[#This Row],[Id]:[SaleCondition]],"NA")</f>
        <v>4</v>
      </c>
      <c r="CY1095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095">
        <f>fun[NUM_ExCond]+fun[NUM_BsmtCond]+fun[NUM_GarCond]</f>
        <v>9</v>
      </c>
      <c r="DA10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0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</v>
      </c>
      <c r="DC1095">
        <v>146000</v>
      </c>
    </row>
    <row r="1096" spans="1:107" x14ac:dyDescent="0.25">
      <c r="A1096">
        <v>1095</v>
      </c>
      <c r="B1096">
        <v>20</v>
      </c>
      <c r="C1096" t="s">
        <v>107</v>
      </c>
      <c r="D1096">
        <f>IF(fun[[#This Row],[MSZoning]]="RL",1,0)</f>
        <v>1</v>
      </c>
      <c r="E1096">
        <f>IF(fun[[#This Row],[rl]]="RM",1,0)</f>
        <v>0</v>
      </c>
      <c r="F1096">
        <f>IF(fun[[#This Row],[rm]]="RH",1,0)</f>
        <v>0</v>
      </c>
      <c r="G1096">
        <f>IF(fun[[#This Row],[rh]]="C (all)",1,0)</f>
        <v>0</v>
      </c>
      <c r="H1096">
        <v>74</v>
      </c>
      <c r="I1096">
        <f>IF(fun[[#This Row],[LotFrontage]]="NA",0,fun[[#This Row],[LotFrontage]])</f>
        <v>74</v>
      </c>
      <c r="J1096">
        <v>5868</v>
      </c>
      <c r="K1096" t="s">
        <v>108</v>
      </c>
      <c r="L1096" t="s">
        <v>109</v>
      </c>
      <c r="M1096" t="s">
        <v>110</v>
      </c>
      <c r="N1096" t="s">
        <v>111</v>
      </c>
      <c r="O1096" t="s">
        <v>112</v>
      </c>
      <c r="P1096" t="s">
        <v>113</v>
      </c>
      <c r="Q1096" t="s">
        <v>114</v>
      </c>
      <c r="R1096" t="s">
        <v>188</v>
      </c>
      <c r="S1096" t="s">
        <v>116</v>
      </c>
      <c r="T1096" t="s">
        <v>116</v>
      </c>
      <c r="U1096" t="s">
        <v>117</v>
      </c>
      <c r="V1096" t="s">
        <v>141</v>
      </c>
      <c r="W1096">
        <v>5</v>
      </c>
      <c r="X1096">
        <v>7</v>
      </c>
      <c r="Y1096">
        <v>1956</v>
      </c>
      <c r="Z1096">
        <v>2000</v>
      </c>
      <c r="AA1096" t="s">
        <v>119</v>
      </c>
      <c r="AB1096" t="s">
        <v>120</v>
      </c>
      <c r="AC1096" t="s">
        <v>142</v>
      </c>
      <c r="AD1096" t="s">
        <v>142</v>
      </c>
      <c r="AE1096" t="s">
        <v>143</v>
      </c>
      <c r="AF1096">
        <v>0</v>
      </c>
      <c r="AG1096" t="s">
        <v>124</v>
      </c>
      <c r="AH1096">
        <f>IF(fun[[#This Row],[ExterQual]]="Ex",5,IF(fun[[#This Row],[ExterQual]]="Gd",4,IF(fun[[#This Row],[ExterQual]]="TA",3,IF(fun[[#This Row],[ExterQual]]="Fa",2,1))))</f>
        <v>3</v>
      </c>
      <c r="AI1096" t="s">
        <v>124</v>
      </c>
      <c r="AJ1096">
        <f>IF(fun[[#This Row],[ExterCond]]="Ex",5,IF(fun[[#This Row],[ExterCond]]="Gd",4,IF(fun[[#This Row],[ExterCond]]="TA",3,IF(fun[[#This Row],[ExterCond]]="Fa",2,1))))</f>
        <v>3</v>
      </c>
      <c r="AK1096" t="s">
        <v>144</v>
      </c>
      <c r="AL1096" t="s">
        <v>124</v>
      </c>
      <c r="AM1096">
        <f>IF(fun[[#This Row],[BsmtQual]]="Ex",5,IF(fun[[#This Row],[BsmtQual]]="Gd",4,IF(fun[[#This Row],[BsmtQual]]="TA",3,IF(fun[[#This Row],[BsmtQual]]="Fa",2,IF(fun[[#This Row],[BsmtQual]]="Po",1,0)))))</f>
        <v>3</v>
      </c>
      <c r="AN1096" t="s">
        <v>124</v>
      </c>
      <c r="AO1096">
        <f>IF(fun[[#This Row],[BsmtCond]]="Ex",5,IF(fun[[#This Row],[BsmtCond]]="Gd",4,IF(fun[[#This Row],[BsmtCond]]="TA",3,IF(fun[[#This Row],[BsmtCond]]="Fa",2,IF(fun[[#This Row],[BsmtCond]]="Po",1,0)))))</f>
        <v>3</v>
      </c>
      <c r="AP1096" t="s">
        <v>126</v>
      </c>
      <c r="AQ1096">
        <f>IF(fun[[#This Row],[BsmtExposure]]="Gd",3,IF(fun[[#This Row],[BsmtExposure]]="Av",2,IF(fun[[#This Row],[BsmtExposure]]="Mn",1,0)))</f>
        <v>0</v>
      </c>
      <c r="AR1096" t="s">
        <v>167</v>
      </c>
      <c r="AS1096">
        <v>248</v>
      </c>
      <c r="AT1096" t="s">
        <v>179</v>
      </c>
      <c r="AU1096">
        <v>240</v>
      </c>
      <c r="AV1096">
        <v>448</v>
      </c>
      <c r="AW1096">
        <v>936</v>
      </c>
      <c r="AX1096" t="s">
        <v>129</v>
      </c>
      <c r="AY1096" t="s">
        <v>130</v>
      </c>
      <c r="AZ1096">
        <f>IF(fun[[#This Row],[HeatingQC]]="Ex",5,IF(fun[[#This Row],[HeatingQC]]="Gd",4,IF(fun[[#This Row],[HeatingQC]]="TA",3,IF(fun[[#This Row],[HeatingQC]]="Fa",2,IF(fun[[#This Row],[HeatingQC]]="Po",1,0)))))</f>
        <v>5</v>
      </c>
      <c r="BA1096" t="s">
        <v>131</v>
      </c>
      <c r="BB1096" t="s">
        <v>132</v>
      </c>
      <c r="BC1096">
        <v>936</v>
      </c>
      <c r="BD1096">
        <v>0</v>
      </c>
      <c r="BE1096">
        <v>0</v>
      </c>
      <c r="BF1096">
        <v>936</v>
      </c>
      <c r="BG1096">
        <f>LOG(fun[[#This Row],[GrLivArea]])</f>
        <v>2.971275848738105</v>
      </c>
      <c r="BH1096">
        <v>1</v>
      </c>
      <c r="BI1096">
        <v>0</v>
      </c>
      <c r="BJ1096">
        <f>fun[[#This Row],[BsmtFullBath]]+(0.5*fun[[#This Row],[BsmtHalfBath]])</f>
        <v>1</v>
      </c>
      <c r="BK1096">
        <v>1</v>
      </c>
      <c r="BL1096">
        <v>0</v>
      </c>
      <c r="BM1096">
        <f>fun[[#This Row],[HalfBath]]+fun[[#This Row],[TOTBaseBath]]+fun[[#This Row],[FullBath]]</f>
        <v>2</v>
      </c>
      <c r="BN1096">
        <v>2</v>
      </c>
      <c r="BO1096">
        <v>1</v>
      </c>
      <c r="BP1096" t="s">
        <v>124</v>
      </c>
      <c r="BQ1096">
        <f>IF(fun[[#This Row],[KitchenQual]]="Ex",5,IF(fun[[#This Row],[KitchenQual]]="Gd",4,IF(fun[[#This Row],[KitchenQual]]="TA",3,IF(fun[[#This Row],[KitchenQual]]="Fa",2,0))))</f>
        <v>3</v>
      </c>
      <c r="BR1096">
        <v>4</v>
      </c>
      <c r="BS1096" t="s">
        <v>133</v>
      </c>
      <c r="BT1096">
        <v>0</v>
      </c>
      <c r="BU1096" t="s">
        <v>109</v>
      </c>
      <c r="BV1096">
        <f>IF(fun[[#This Row],[FireplaceQu]]="Ex",5,IF(fun[[#This Row],[FireplaceQu]]="Gd",4,IF(fun[[#This Row],[FireplaceQu]]="TA",3,IF(fun[[#This Row],[FireplaceQu]]="Fa",2,0))))</f>
        <v>0</v>
      </c>
      <c r="BW1096" t="s">
        <v>134</v>
      </c>
      <c r="BX1096">
        <v>1956</v>
      </c>
      <c r="BY1096" t="s">
        <v>183</v>
      </c>
      <c r="BZ1096">
        <v>1</v>
      </c>
      <c r="CA1096">
        <v>308</v>
      </c>
      <c r="CB1096" t="s">
        <v>124</v>
      </c>
      <c r="CC1096">
        <f>IF(fun[[#This Row],[GarageQual]]="Ex",5,IF(fun[[#This Row],[GarageQual]]="Gd",4,IF(fun[[#This Row],[GarageQual]]="TA",3,IF(fun[[#This Row],[GarageQual]]="Fa",2,IF(fun[[#This Row],[GarageQual]]="Po",1,0)))))</f>
        <v>3</v>
      </c>
      <c r="CD1096" t="s">
        <v>124</v>
      </c>
      <c r="CE1096">
        <f>IF(fun[[#This Row],[GarageCond]]="Ex",5,IF(fun[[#This Row],[GarageCond]]="Gd",4,IF(fun[[#This Row],[GarageCond]]="TA",3,IF(fun[[#This Row],[GarageCond]]="Fa",2,IF(fun[[#This Row],[GarageCond]]="Po",1,0)))))</f>
        <v>3</v>
      </c>
      <c r="CF1096" t="s">
        <v>131</v>
      </c>
      <c r="CG1096">
        <v>0</v>
      </c>
      <c r="CH1096">
        <v>0</v>
      </c>
      <c r="CI1096">
        <v>80</v>
      </c>
      <c r="CJ1096">
        <v>0</v>
      </c>
      <c r="CK1096">
        <v>160</v>
      </c>
      <c r="CL1096">
        <f>(0.5*fun[[#This Row],[WoodDeckSF]])+fun[[#This Row],[OpenPorchSF]]+(2*fun[[#This Row],[EnclosedPorch]])+(1.5*fun[[#This Row],[3SsnPorch]])+fun[[#This Row],[ScreenPorch]]</f>
        <v>320</v>
      </c>
      <c r="CM1096">
        <v>0</v>
      </c>
      <c r="CN1096" t="s">
        <v>109</v>
      </c>
      <c r="CO1096">
        <f>IF(fun[[#This Row],[PoolQC]]="Ex",5,IF(fun[[#This Row],[PoolQC]]="Gd",4,IF(fun[[#This Row],[PoolQC]]="TA",3,IF(fun[[#This Row],[PoolQC]]="Fa",2,IF(fun[[#This Row],[PoolQC]]="Po",1,0)))))</f>
        <v>0</v>
      </c>
      <c r="CP1096" t="s">
        <v>109</v>
      </c>
      <c r="CQ1096" t="s">
        <v>109</v>
      </c>
      <c r="CR1096">
        <v>0</v>
      </c>
      <c r="CS1096">
        <v>5</v>
      </c>
      <c r="CT1096">
        <v>2010</v>
      </c>
      <c r="CU1096" t="s">
        <v>136</v>
      </c>
      <c r="CV1096" t="s">
        <v>137</v>
      </c>
      <c r="CW1096">
        <f>COUNTIF(fun[[#This Row],[Id]:[SaleCondition]],0)</f>
        <v>17</v>
      </c>
      <c r="CX1096">
        <f>COUNTIF(fun[[#This Row],[Id]:[SaleCondition]],"NA")</f>
        <v>5</v>
      </c>
      <c r="CY1096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096">
        <f>fun[NUM_ExCond]+fun[NUM_BsmtCond]+fun[NUM_GarCond]</f>
        <v>9</v>
      </c>
      <c r="DA10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0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58.75</v>
      </c>
      <c r="DC1096">
        <v>129000</v>
      </c>
    </row>
    <row r="1097" spans="1:107" x14ac:dyDescent="0.25">
      <c r="A1097">
        <v>1096</v>
      </c>
      <c r="B1097">
        <v>20</v>
      </c>
      <c r="C1097" t="s">
        <v>107</v>
      </c>
      <c r="D1097">
        <f>IF(fun[[#This Row],[MSZoning]]="RL",1,0)</f>
        <v>1</v>
      </c>
      <c r="E1097">
        <f>IF(fun[[#This Row],[rl]]="RM",1,0)</f>
        <v>0</v>
      </c>
      <c r="F1097">
        <f>IF(fun[[#This Row],[rm]]="RH",1,0)</f>
        <v>0</v>
      </c>
      <c r="G1097">
        <f>IF(fun[[#This Row],[rh]]="C (all)",1,0)</f>
        <v>0</v>
      </c>
      <c r="H1097">
        <v>78</v>
      </c>
      <c r="I1097">
        <f>IF(fun[[#This Row],[LotFrontage]]="NA",0,fun[[#This Row],[LotFrontage]])</f>
        <v>78</v>
      </c>
      <c r="J1097">
        <v>9317</v>
      </c>
      <c r="K1097" t="s">
        <v>108</v>
      </c>
      <c r="L1097" t="s">
        <v>109</v>
      </c>
      <c r="M1097" t="s">
        <v>146</v>
      </c>
      <c r="N1097" t="s">
        <v>111</v>
      </c>
      <c r="O1097" t="s">
        <v>112</v>
      </c>
      <c r="P1097" t="s">
        <v>113</v>
      </c>
      <c r="Q1097" t="s">
        <v>114</v>
      </c>
      <c r="R1097" t="s">
        <v>115</v>
      </c>
      <c r="S1097" t="s">
        <v>116</v>
      </c>
      <c r="T1097" t="s">
        <v>116</v>
      </c>
      <c r="U1097" t="s">
        <v>117</v>
      </c>
      <c r="V1097" t="s">
        <v>141</v>
      </c>
      <c r="W1097">
        <v>6</v>
      </c>
      <c r="X1097">
        <v>5</v>
      </c>
      <c r="Y1097">
        <v>2006</v>
      </c>
      <c r="Z1097">
        <v>2006</v>
      </c>
      <c r="AA1097" t="s">
        <v>119</v>
      </c>
      <c r="AB1097" t="s">
        <v>120</v>
      </c>
      <c r="AC1097" t="s">
        <v>121</v>
      </c>
      <c r="AD1097" t="s">
        <v>121</v>
      </c>
      <c r="AE1097" t="s">
        <v>143</v>
      </c>
      <c r="AF1097">
        <v>0</v>
      </c>
      <c r="AG1097" t="s">
        <v>123</v>
      </c>
      <c r="AH1097">
        <f>IF(fun[[#This Row],[ExterQual]]="Ex",5,IF(fun[[#This Row],[ExterQual]]="Gd",4,IF(fun[[#This Row],[ExterQual]]="TA",3,IF(fun[[#This Row],[ExterQual]]="Fa",2,1))))</f>
        <v>4</v>
      </c>
      <c r="AI1097" t="s">
        <v>124</v>
      </c>
      <c r="AJ1097">
        <f>IF(fun[[#This Row],[ExterCond]]="Ex",5,IF(fun[[#This Row],[ExterCond]]="Gd",4,IF(fun[[#This Row],[ExterCond]]="TA",3,IF(fun[[#This Row],[ExterCond]]="Fa",2,1))))</f>
        <v>3</v>
      </c>
      <c r="AK1097" t="s">
        <v>125</v>
      </c>
      <c r="AL1097" t="s">
        <v>123</v>
      </c>
      <c r="AM1097">
        <f>IF(fun[[#This Row],[BsmtQual]]="Ex",5,IF(fun[[#This Row],[BsmtQual]]="Gd",4,IF(fun[[#This Row],[BsmtQual]]="TA",3,IF(fun[[#This Row],[BsmtQual]]="Fa",2,IF(fun[[#This Row],[BsmtQual]]="Po",1,0)))))</f>
        <v>4</v>
      </c>
      <c r="AN1097" t="s">
        <v>124</v>
      </c>
      <c r="AO1097">
        <f>IF(fun[[#This Row],[BsmtCond]]="Ex",5,IF(fun[[#This Row],[BsmtCond]]="Gd",4,IF(fun[[#This Row],[BsmtCond]]="TA",3,IF(fun[[#This Row],[BsmtCond]]="Fa",2,IF(fun[[#This Row],[BsmtCond]]="Po",1,0)))))</f>
        <v>3</v>
      </c>
      <c r="AP1097" t="s">
        <v>126</v>
      </c>
      <c r="AQ1097">
        <f>IF(fun[[#This Row],[BsmtExposure]]="Gd",3,IF(fun[[#This Row],[BsmtExposure]]="Av",2,IF(fun[[#This Row],[BsmtExposure]]="Mn",1,0)))</f>
        <v>0</v>
      </c>
      <c r="AR1097" t="s">
        <v>127</v>
      </c>
      <c r="AS1097">
        <v>24</v>
      </c>
      <c r="AT1097" t="s">
        <v>128</v>
      </c>
      <c r="AU1097">
        <v>0</v>
      </c>
      <c r="AV1097">
        <v>1290</v>
      </c>
      <c r="AW1097">
        <v>1314</v>
      </c>
      <c r="AX1097" t="s">
        <v>129</v>
      </c>
      <c r="AY1097" t="s">
        <v>123</v>
      </c>
      <c r="AZ1097">
        <f>IF(fun[[#This Row],[HeatingQC]]="Ex",5,IF(fun[[#This Row],[HeatingQC]]="Gd",4,IF(fun[[#This Row],[HeatingQC]]="TA",3,IF(fun[[#This Row],[HeatingQC]]="Fa",2,IF(fun[[#This Row],[HeatingQC]]="Po",1,0)))))</f>
        <v>4</v>
      </c>
      <c r="BA1097" t="s">
        <v>131</v>
      </c>
      <c r="BB1097" t="s">
        <v>132</v>
      </c>
      <c r="BC1097">
        <v>1314</v>
      </c>
      <c r="BD1097">
        <v>0</v>
      </c>
      <c r="BE1097">
        <v>0</v>
      </c>
      <c r="BF1097">
        <v>1314</v>
      </c>
      <c r="BG1097">
        <f>LOG(fun[[#This Row],[GrLivArea]])</f>
        <v>3.1185953652237619</v>
      </c>
      <c r="BH1097">
        <v>0</v>
      </c>
      <c r="BI1097">
        <v>0</v>
      </c>
      <c r="BJ1097">
        <f>fun[[#This Row],[BsmtFullBath]]+(0.5*fun[[#This Row],[BsmtHalfBath]])</f>
        <v>0</v>
      </c>
      <c r="BK1097">
        <v>2</v>
      </c>
      <c r="BL1097">
        <v>0</v>
      </c>
      <c r="BM1097">
        <f>fun[[#This Row],[HalfBath]]+fun[[#This Row],[TOTBaseBath]]+fun[[#This Row],[FullBath]]</f>
        <v>2</v>
      </c>
      <c r="BN1097">
        <v>3</v>
      </c>
      <c r="BO1097">
        <v>1</v>
      </c>
      <c r="BP1097" t="s">
        <v>123</v>
      </c>
      <c r="BQ1097">
        <f>IF(fun[[#This Row],[KitchenQual]]="Ex",5,IF(fun[[#This Row],[KitchenQual]]="Gd",4,IF(fun[[#This Row],[KitchenQual]]="TA",3,IF(fun[[#This Row],[KitchenQual]]="Fa",2,0))))</f>
        <v>4</v>
      </c>
      <c r="BR1097">
        <v>6</v>
      </c>
      <c r="BS1097" t="s">
        <v>133</v>
      </c>
      <c r="BT1097">
        <v>1</v>
      </c>
      <c r="BU1097" t="s">
        <v>123</v>
      </c>
      <c r="BV1097">
        <f>IF(fun[[#This Row],[FireplaceQu]]="Ex",5,IF(fun[[#This Row],[FireplaceQu]]="Gd",4,IF(fun[[#This Row],[FireplaceQu]]="TA",3,IF(fun[[#This Row],[FireplaceQu]]="Fa",2,0))))</f>
        <v>4</v>
      </c>
      <c r="BW1097" t="s">
        <v>134</v>
      </c>
      <c r="BX1097">
        <v>2006</v>
      </c>
      <c r="BY1097" t="s">
        <v>135</v>
      </c>
      <c r="BZ1097">
        <v>2</v>
      </c>
      <c r="CA1097">
        <v>440</v>
      </c>
      <c r="CB1097" t="s">
        <v>124</v>
      </c>
      <c r="CC1097">
        <f>IF(fun[[#This Row],[GarageQual]]="Ex",5,IF(fun[[#This Row],[GarageQual]]="Gd",4,IF(fun[[#This Row],[GarageQual]]="TA",3,IF(fun[[#This Row],[GarageQual]]="Fa",2,IF(fun[[#This Row],[GarageQual]]="Po",1,0)))))</f>
        <v>3</v>
      </c>
      <c r="CD1097" t="s">
        <v>124</v>
      </c>
      <c r="CE1097">
        <f>IF(fun[[#This Row],[GarageCond]]="Ex",5,IF(fun[[#This Row],[GarageCond]]="Gd",4,IF(fun[[#This Row],[GarageCond]]="TA",3,IF(fun[[#This Row],[GarageCond]]="Fa",2,IF(fun[[#This Row],[GarageCond]]="Po",1,0)))))</f>
        <v>3</v>
      </c>
      <c r="CF1097" t="s">
        <v>131</v>
      </c>
      <c r="CG1097">
        <v>0</v>
      </c>
      <c r="CH1097">
        <v>22</v>
      </c>
      <c r="CI1097">
        <v>0</v>
      </c>
      <c r="CJ1097">
        <v>0</v>
      </c>
      <c r="CK1097">
        <v>0</v>
      </c>
      <c r="CL1097">
        <f>(0.5*fun[[#This Row],[WoodDeckSF]])+fun[[#This Row],[OpenPorchSF]]+(2*fun[[#This Row],[EnclosedPorch]])+(1.5*fun[[#This Row],[3SsnPorch]])+fun[[#This Row],[ScreenPorch]]</f>
        <v>22</v>
      </c>
      <c r="CM1097">
        <v>0</v>
      </c>
      <c r="CN1097" t="s">
        <v>109</v>
      </c>
      <c r="CO1097">
        <f>IF(fun[[#This Row],[PoolQC]]="Ex",5,IF(fun[[#This Row],[PoolQC]]="Gd",4,IF(fun[[#This Row],[PoolQC]]="TA",3,IF(fun[[#This Row],[PoolQC]]="Fa",2,IF(fun[[#This Row],[PoolQC]]="Po",1,0)))))</f>
        <v>0</v>
      </c>
      <c r="CP1097" t="s">
        <v>109</v>
      </c>
      <c r="CQ1097" t="s">
        <v>109</v>
      </c>
      <c r="CR1097">
        <v>0</v>
      </c>
      <c r="CS1097">
        <v>3</v>
      </c>
      <c r="CT1097">
        <v>2007</v>
      </c>
      <c r="CU1097" t="s">
        <v>136</v>
      </c>
      <c r="CV1097" t="s">
        <v>137</v>
      </c>
      <c r="CW1097">
        <f>COUNTIF(fun[[#This Row],[Id]:[SaleCondition]],0)</f>
        <v>19</v>
      </c>
      <c r="CX1097">
        <f>COUNTIF(fun[[#This Row],[Id]:[SaleCondition]],"NA")</f>
        <v>4</v>
      </c>
      <c r="CY1097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097">
        <f>fun[NUM_ExCond]+fun[NUM_BsmtCond]+fun[NUM_GarCond]</f>
        <v>9</v>
      </c>
      <c r="DA10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0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1097">
        <v>176432</v>
      </c>
    </row>
    <row r="1098" spans="1:107" x14ac:dyDescent="0.25">
      <c r="A1098">
        <v>1097</v>
      </c>
      <c r="B1098">
        <v>70</v>
      </c>
      <c r="C1098" t="s">
        <v>168</v>
      </c>
      <c r="D1098">
        <f>IF(fun[[#This Row],[MSZoning]]="RL",1,0)</f>
        <v>0</v>
      </c>
      <c r="E1098">
        <f>IF(fun[[#This Row],[rl]]="RM",1,0)</f>
        <v>0</v>
      </c>
      <c r="F1098">
        <f>IF(fun[[#This Row],[rm]]="RH",1,0)</f>
        <v>0</v>
      </c>
      <c r="G1098">
        <f>IF(fun[[#This Row],[rh]]="C (all)",1,0)</f>
        <v>0</v>
      </c>
      <c r="H1098">
        <v>60</v>
      </c>
      <c r="I1098">
        <f>IF(fun[[#This Row],[LotFrontage]]="NA",0,fun[[#This Row],[LotFrontage]])</f>
        <v>60</v>
      </c>
      <c r="J1098">
        <v>6882</v>
      </c>
      <c r="K1098" t="s">
        <v>108</v>
      </c>
      <c r="L1098" t="s">
        <v>109</v>
      </c>
      <c r="M1098" t="s">
        <v>110</v>
      </c>
      <c r="N1098" t="s">
        <v>111</v>
      </c>
      <c r="O1098" t="s">
        <v>112</v>
      </c>
      <c r="P1098" t="s">
        <v>113</v>
      </c>
      <c r="Q1098" t="s">
        <v>114</v>
      </c>
      <c r="R1098" t="s">
        <v>202</v>
      </c>
      <c r="S1098" t="s">
        <v>116</v>
      </c>
      <c r="T1098" t="s">
        <v>116</v>
      </c>
      <c r="U1098" t="s">
        <v>117</v>
      </c>
      <c r="V1098" t="s">
        <v>118</v>
      </c>
      <c r="W1098">
        <v>6</v>
      </c>
      <c r="X1098">
        <v>7</v>
      </c>
      <c r="Y1098">
        <v>1914</v>
      </c>
      <c r="Z1098">
        <v>2006</v>
      </c>
      <c r="AA1098" t="s">
        <v>119</v>
      </c>
      <c r="AB1098" t="s">
        <v>120</v>
      </c>
      <c r="AC1098" t="s">
        <v>150</v>
      </c>
      <c r="AD1098" t="s">
        <v>150</v>
      </c>
      <c r="AE1098" t="s">
        <v>143</v>
      </c>
      <c r="AF1098">
        <v>0</v>
      </c>
      <c r="AG1098" t="s">
        <v>124</v>
      </c>
      <c r="AH1098">
        <f>IF(fun[[#This Row],[ExterQual]]="Ex",5,IF(fun[[#This Row],[ExterQual]]="Gd",4,IF(fun[[#This Row],[ExterQual]]="TA",3,IF(fun[[#This Row],[ExterQual]]="Fa",2,1))))</f>
        <v>3</v>
      </c>
      <c r="AI1098" t="s">
        <v>124</v>
      </c>
      <c r="AJ1098">
        <f>IF(fun[[#This Row],[ExterCond]]="Ex",5,IF(fun[[#This Row],[ExterCond]]="Gd",4,IF(fun[[#This Row],[ExterCond]]="TA",3,IF(fun[[#This Row],[ExterCond]]="Fa",2,1))))</f>
        <v>3</v>
      </c>
      <c r="AK1098" t="s">
        <v>125</v>
      </c>
      <c r="AL1098" t="s">
        <v>124</v>
      </c>
      <c r="AM1098">
        <f>IF(fun[[#This Row],[BsmtQual]]="Ex",5,IF(fun[[#This Row],[BsmtQual]]="Gd",4,IF(fun[[#This Row],[BsmtQual]]="TA",3,IF(fun[[#This Row],[BsmtQual]]="Fa",2,IF(fun[[#This Row],[BsmtQual]]="Po",1,0)))))</f>
        <v>3</v>
      </c>
      <c r="AN1098" t="s">
        <v>124</v>
      </c>
      <c r="AO1098">
        <f>IF(fun[[#This Row],[BsmtCond]]="Ex",5,IF(fun[[#This Row],[BsmtCond]]="Gd",4,IF(fun[[#This Row],[BsmtCond]]="TA",3,IF(fun[[#This Row],[BsmtCond]]="Fa",2,IF(fun[[#This Row],[BsmtCond]]="Po",1,0)))))</f>
        <v>3</v>
      </c>
      <c r="AP1098" t="s">
        <v>126</v>
      </c>
      <c r="AQ1098">
        <f>IF(fun[[#This Row],[BsmtExposure]]="Gd",3,IF(fun[[#This Row],[BsmtExposure]]="Av",2,IF(fun[[#This Row],[BsmtExposure]]="Mn",1,0)))</f>
        <v>0</v>
      </c>
      <c r="AR1098" t="s">
        <v>128</v>
      </c>
      <c r="AS1098">
        <v>0</v>
      </c>
      <c r="AT1098" t="s">
        <v>128</v>
      </c>
      <c r="AU1098">
        <v>0</v>
      </c>
      <c r="AV1098">
        <v>684</v>
      </c>
      <c r="AW1098">
        <v>684</v>
      </c>
      <c r="AX1098" t="s">
        <v>129</v>
      </c>
      <c r="AY1098" t="s">
        <v>124</v>
      </c>
      <c r="AZ1098">
        <f>IF(fun[[#This Row],[HeatingQC]]="Ex",5,IF(fun[[#This Row],[HeatingQC]]="Gd",4,IF(fun[[#This Row],[HeatingQC]]="TA",3,IF(fun[[#This Row],[HeatingQC]]="Fa",2,IF(fun[[#This Row],[HeatingQC]]="Po",1,0)))))</f>
        <v>3</v>
      </c>
      <c r="BA1098" t="s">
        <v>131</v>
      </c>
      <c r="BB1098" t="s">
        <v>132</v>
      </c>
      <c r="BC1098">
        <v>773</v>
      </c>
      <c r="BD1098">
        <v>582</v>
      </c>
      <c r="BE1098">
        <v>0</v>
      </c>
      <c r="BF1098">
        <v>1355</v>
      </c>
      <c r="BG1098">
        <f>LOG(fun[[#This Row],[GrLivArea]])</f>
        <v>3.1319392952104246</v>
      </c>
      <c r="BH1098">
        <v>0</v>
      </c>
      <c r="BI1098">
        <v>0</v>
      </c>
      <c r="BJ1098">
        <f>fun[[#This Row],[BsmtFullBath]]+(0.5*fun[[#This Row],[BsmtHalfBath]])</f>
        <v>0</v>
      </c>
      <c r="BK1098">
        <v>1</v>
      </c>
      <c r="BL1098">
        <v>1</v>
      </c>
      <c r="BM1098">
        <f>fun[[#This Row],[HalfBath]]+fun[[#This Row],[TOTBaseBath]]+fun[[#This Row],[FullBath]]</f>
        <v>2</v>
      </c>
      <c r="BN1098">
        <v>3</v>
      </c>
      <c r="BO1098">
        <v>1</v>
      </c>
      <c r="BP1098" t="s">
        <v>123</v>
      </c>
      <c r="BQ1098">
        <f>IF(fun[[#This Row],[KitchenQual]]="Ex",5,IF(fun[[#This Row],[KitchenQual]]="Gd",4,IF(fun[[#This Row],[KitchenQual]]="TA",3,IF(fun[[#This Row],[KitchenQual]]="Fa",2,0))))</f>
        <v>4</v>
      </c>
      <c r="BR1098">
        <v>7</v>
      </c>
      <c r="BS1098" t="s">
        <v>133</v>
      </c>
      <c r="BT1098">
        <v>0</v>
      </c>
      <c r="BU1098" t="s">
        <v>109</v>
      </c>
      <c r="BV1098">
        <f>IF(fun[[#This Row],[FireplaceQu]]="Ex",5,IF(fun[[#This Row],[FireplaceQu]]="Gd",4,IF(fun[[#This Row],[FireplaceQu]]="TA",3,IF(fun[[#This Row],[FireplaceQu]]="Fa",2,0))))</f>
        <v>0</v>
      </c>
      <c r="BW1098" t="s">
        <v>109</v>
      </c>
      <c r="BX1098" t="s">
        <v>109</v>
      </c>
      <c r="BY1098" t="s">
        <v>109</v>
      </c>
      <c r="BZ1098">
        <v>0</v>
      </c>
      <c r="CA1098">
        <v>0</v>
      </c>
      <c r="CB1098" t="s">
        <v>109</v>
      </c>
      <c r="CC1098">
        <f>IF(fun[[#This Row],[GarageQual]]="Ex",5,IF(fun[[#This Row],[GarageQual]]="Gd",4,IF(fun[[#This Row],[GarageQual]]="TA",3,IF(fun[[#This Row],[GarageQual]]="Fa",2,IF(fun[[#This Row],[GarageQual]]="Po",1,0)))))</f>
        <v>0</v>
      </c>
      <c r="CD1098" t="s">
        <v>109</v>
      </c>
      <c r="CE1098">
        <f>IF(fun[[#This Row],[GarageCond]]="Ex",5,IF(fun[[#This Row],[GarageCond]]="Gd",4,IF(fun[[#This Row],[GarageCond]]="TA",3,IF(fun[[#This Row],[GarageCond]]="Fa",2,IF(fun[[#This Row],[GarageCond]]="Po",1,0)))))</f>
        <v>0</v>
      </c>
      <c r="CF1098" t="s">
        <v>131</v>
      </c>
      <c r="CG1098">
        <v>136</v>
      </c>
      <c r="CH1098">
        <v>0</v>
      </c>
      <c r="CI1098">
        <v>115</v>
      </c>
      <c r="CJ1098">
        <v>0</v>
      </c>
      <c r="CK1098">
        <v>0</v>
      </c>
      <c r="CL1098">
        <f>(0.5*fun[[#This Row],[WoodDeckSF]])+fun[[#This Row],[OpenPorchSF]]+(2*fun[[#This Row],[EnclosedPorch]])+(1.5*fun[[#This Row],[3SsnPorch]])+fun[[#This Row],[ScreenPorch]]</f>
        <v>298</v>
      </c>
      <c r="CM1098">
        <v>0</v>
      </c>
      <c r="CN1098" t="s">
        <v>109</v>
      </c>
      <c r="CO1098">
        <f>IF(fun[[#This Row],[PoolQC]]="Ex",5,IF(fun[[#This Row],[PoolQC]]="Gd",4,IF(fun[[#This Row],[PoolQC]]="TA",3,IF(fun[[#This Row],[PoolQC]]="Fa",2,IF(fun[[#This Row],[PoolQC]]="Po",1,0)))))</f>
        <v>0</v>
      </c>
      <c r="CP1098" t="s">
        <v>109</v>
      </c>
      <c r="CQ1098" t="s">
        <v>109</v>
      </c>
      <c r="CR1098">
        <v>0</v>
      </c>
      <c r="CS1098">
        <v>3</v>
      </c>
      <c r="CT1098">
        <v>2007</v>
      </c>
      <c r="CU1098" t="s">
        <v>136</v>
      </c>
      <c r="CV1098" t="s">
        <v>137</v>
      </c>
      <c r="CW1098">
        <f>COUNTIF(fun[[#This Row],[Id]:[SaleCondition]],0)</f>
        <v>24</v>
      </c>
      <c r="CX1098">
        <f>COUNTIF(fun[[#This Row],[Id]:[SaleCondition]],"NA")</f>
        <v>10</v>
      </c>
      <c r="CY1098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098">
        <f>fun[NUM_ExCond]+fun[NUM_BsmtCond]+fun[NUM_GarCond]</f>
        <v>6</v>
      </c>
      <c r="DA10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10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1098">
        <v>127000</v>
      </c>
    </row>
    <row r="1099" spans="1:107" x14ac:dyDescent="0.25">
      <c r="A1099">
        <v>1098</v>
      </c>
      <c r="B1099">
        <v>120</v>
      </c>
      <c r="C1099" t="s">
        <v>107</v>
      </c>
      <c r="D1099">
        <f>IF(fun[[#This Row],[MSZoning]]="RL",1,0)</f>
        <v>1</v>
      </c>
      <c r="E1099">
        <f>IF(fun[[#This Row],[rl]]="RM",1,0)</f>
        <v>0</v>
      </c>
      <c r="F1099">
        <f>IF(fun[[#This Row],[rm]]="RH",1,0)</f>
        <v>0</v>
      </c>
      <c r="G1099">
        <f>IF(fun[[#This Row],[rh]]="C (all)",1,0)</f>
        <v>0</v>
      </c>
      <c r="H1099" t="s">
        <v>109</v>
      </c>
      <c r="I1099">
        <f>IF(fun[[#This Row],[LotFrontage]]="NA",0,fun[[#This Row],[LotFrontage]])</f>
        <v>0</v>
      </c>
      <c r="J1099">
        <v>3696</v>
      </c>
      <c r="K1099" t="s">
        <v>108</v>
      </c>
      <c r="L1099" t="s">
        <v>109</v>
      </c>
      <c r="M1099" t="s">
        <v>110</v>
      </c>
      <c r="N1099" t="s">
        <v>111</v>
      </c>
      <c r="O1099" t="s">
        <v>112</v>
      </c>
      <c r="P1099" t="s">
        <v>113</v>
      </c>
      <c r="Q1099" t="s">
        <v>114</v>
      </c>
      <c r="R1099" t="s">
        <v>226</v>
      </c>
      <c r="S1099" t="s">
        <v>116</v>
      </c>
      <c r="T1099" t="s">
        <v>116</v>
      </c>
      <c r="U1099" t="s">
        <v>205</v>
      </c>
      <c r="V1099" t="s">
        <v>141</v>
      </c>
      <c r="W1099">
        <v>8</v>
      </c>
      <c r="X1099">
        <v>5</v>
      </c>
      <c r="Y1099">
        <v>1986</v>
      </c>
      <c r="Z1099">
        <v>1986</v>
      </c>
      <c r="AA1099" t="s">
        <v>119</v>
      </c>
      <c r="AB1099" t="s">
        <v>120</v>
      </c>
      <c r="AC1099" t="s">
        <v>166</v>
      </c>
      <c r="AD1099" t="s">
        <v>166</v>
      </c>
      <c r="AE1099" t="s">
        <v>143</v>
      </c>
      <c r="AF1099">
        <v>0</v>
      </c>
      <c r="AG1099" t="s">
        <v>123</v>
      </c>
      <c r="AH1099">
        <f>IF(fun[[#This Row],[ExterQual]]="Ex",5,IF(fun[[#This Row],[ExterQual]]="Gd",4,IF(fun[[#This Row],[ExterQual]]="TA",3,IF(fun[[#This Row],[ExterQual]]="Fa",2,1))))</f>
        <v>4</v>
      </c>
      <c r="AI1099" t="s">
        <v>124</v>
      </c>
      <c r="AJ1099">
        <f>IF(fun[[#This Row],[ExterCond]]="Ex",5,IF(fun[[#This Row],[ExterCond]]="Gd",4,IF(fun[[#This Row],[ExterCond]]="TA",3,IF(fun[[#This Row],[ExterCond]]="Fa",2,1))))</f>
        <v>3</v>
      </c>
      <c r="AK1099" t="s">
        <v>144</v>
      </c>
      <c r="AL1099" t="s">
        <v>123</v>
      </c>
      <c r="AM1099">
        <f>IF(fun[[#This Row],[BsmtQual]]="Ex",5,IF(fun[[#This Row],[BsmtQual]]="Gd",4,IF(fun[[#This Row],[BsmtQual]]="TA",3,IF(fun[[#This Row],[BsmtQual]]="Fa",2,IF(fun[[#This Row],[BsmtQual]]="Po",1,0)))))</f>
        <v>4</v>
      </c>
      <c r="AN1099" t="s">
        <v>124</v>
      </c>
      <c r="AO1099">
        <f>IF(fun[[#This Row],[BsmtCond]]="Ex",5,IF(fun[[#This Row],[BsmtCond]]="Gd",4,IF(fun[[#This Row],[BsmtCond]]="TA",3,IF(fun[[#This Row],[BsmtCond]]="Fa",2,IF(fun[[#This Row],[BsmtCond]]="Po",1,0)))))</f>
        <v>3</v>
      </c>
      <c r="AP1099" t="s">
        <v>126</v>
      </c>
      <c r="AQ1099">
        <f>IF(fun[[#This Row],[BsmtExposure]]="Gd",3,IF(fun[[#This Row],[BsmtExposure]]="Av",2,IF(fun[[#This Row],[BsmtExposure]]="Mn",1,0)))</f>
        <v>0</v>
      </c>
      <c r="AR1099" t="s">
        <v>128</v>
      </c>
      <c r="AS1099">
        <v>0</v>
      </c>
      <c r="AT1099" t="s">
        <v>128</v>
      </c>
      <c r="AU1099">
        <v>0</v>
      </c>
      <c r="AV1099">
        <v>1074</v>
      </c>
      <c r="AW1099">
        <v>1074</v>
      </c>
      <c r="AX1099" t="s">
        <v>129</v>
      </c>
      <c r="AY1099" t="s">
        <v>130</v>
      </c>
      <c r="AZ1099">
        <f>IF(fun[[#This Row],[HeatingQC]]="Ex",5,IF(fun[[#This Row],[HeatingQC]]="Gd",4,IF(fun[[#This Row],[HeatingQC]]="TA",3,IF(fun[[#This Row],[HeatingQC]]="Fa",2,IF(fun[[#This Row],[HeatingQC]]="Po",1,0)))))</f>
        <v>5</v>
      </c>
      <c r="BA1099" t="s">
        <v>131</v>
      </c>
      <c r="BB1099" t="s">
        <v>132</v>
      </c>
      <c r="BC1099">
        <v>1088</v>
      </c>
      <c r="BD1099">
        <v>0</v>
      </c>
      <c r="BE1099">
        <v>0</v>
      </c>
      <c r="BF1099">
        <v>1088</v>
      </c>
      <c r="BG1099">
        <f>LOG(fun[[#This Row],[GrLivArea]])</f>
        <v>3.0366288953621612</v>
      </c>
      <c r="BH1099">
        <v>0</v>
      </c>
      <c r="BI1099">
        <v>0</v>
      </c>
      <c r="BJ1099">
        <f>fun[[#This Row],[BsmtFullBath]]+(0.5*fun[[#This Row],[BsmtHalfBath]])</f>
        <v>0</v>
      </c>
      <c r="BK1099">
        <v>1</v>
      </c>
      <c r="BL1099">
        <v>1</v>
      </c>
      <c r="BM1099">
        <f>fun[[#This Row],[HalfBath]]+fun[[#This Row],[TOTBaseBath]]+fun[[#This Row],[FullBath]]</f>
        <v>2</v>
      </c>
      <c r="BN1099">
        <v>2</v>
      </c>
      <c r="BO1099">
        <v>1</v>
      </c>
      <c r="BP1099" t="s">
        <v>123</v>
      </c>
      <c r="BQ1099">
        <f>IF(fun[[#This Row],[KitchenQual]]="Ex",5,IF(fun[[#This Row],[KitchenQual]]="Gd",4,IF(fun[[#This Row],[KitchenQual]]="TA",3,IF(fun[[#This Row],[KitchenQual]]="Fa",2,0))))</f>
        <v>4</v>
      </c>
      <c r="BR1099">
        <v>5</v>
      </c>
      <c r="BS1099" t="s">
        <v>133</v>
      </c>
      <c r="BT1099">
        <v>0</v>
      </c>
      <c r="BU1099" t="s">
        <v>109</v>
      </c>
      <c r="BV1099">
        <f>IF(fun[[#This Row],[FireplaceQu]]="Ex",5,IF(fun[[#This Row],[FireplaceQu]]="Gd",4,IF(fun[[#This Row],[FireplaceQu]]="TA",3,IF(fun[[#This Row],[FireplaceQu]]="Fa",2,0))))</f>
        <v>0</v>
      </c>
      <c r="BW1099" t="s">
        <v>134</v>
      </c>
      <c r="BX1099">
        <v>1987</v>
      </c>
      <c r="BY1099" t="s">
        <v>135</v>
      </c>
      <c r="BZ1099">
        <v>2</v>
      </c>
      <c r="CA1099">
        <v>461</v>
      </c>
      <c r="CB1099" t="s">
        <v>124</v>
      </c>
      <c r="CC1099">
        <f>IF(fun[[#This Row],[GarageQual]]="Ex",5,IF(fun[[#This Row],[GarageQual]]="Gd",4,IF(fun[[#This Row],[GarageQual]]="TA",3,IF(fun[[#This Row],[GarageQual]]="Fa",2,IF(fun[[#This Row],[GarageQual]]="Po",1,0)))))</f>
        <v>3</v>
      </c>
      <c r="CD1099" t="s">
        <v>124</v>
      </c>
      <c r="CE1099">
        <f>IF(fun[[#This Row],[GarageCond]]="Ex",5,IF(fun[[#This Row],[GarageCond]]="Gd",4,IF(fun[[#This Row],[GarageCond]]="TA",3,IF(fun[[#This Row],[GarageCond]]="Fa",2,IF(fun[[#This Row],[GarageCond]]="Po",1,0)))))</f>
        <v>3</v>
      </c>
      <c r="CF1099" t="s">
        <v>131</v>
      </c>
      <c r="CG1099">
        <v>0</v>
      </c>
      <c r="CH1099">
        <v>74</v>
      </c>
      <c r="CI1099">
        <v>137</v>
      </c>
      <c r="CJ1099">
        <v>0</v>
      </c>
      <c r="CK1099">
        <v>0</v>
      </c>
      <c r="CL1099">
        <f>(0.5*fun[[#This Row],[WoodDeckSF]])+fun[[#This Row],[OpenPorchSF]]+(2*fun[[#This Row],[EnclosedPorch]])+(1.5*fun[[#This Row],[3SsnPorch]])+fun[[#This Row],[ScreenPorch]]</f>
        <v>348</v>
      </c>
      <c r="CM1099">
        <v>0</v>
      </c>
      <c r="CN1099" t="s">
        <v>109</v>
      </c>
      <c r="CO1099">
        <f>IF(fun[[#This Row],[PoolQC]]="Ex",5,IF(fun[[#This Row],[PoolQC]]="Gd",4,IF(fun[[#This Row],[PoolQC]]="TA",3,IF(fun[[#This Row],[PoolQC]]="Fa",2,IF(fun[[#This Row],[PoolQC]]="Po",1,0)))))</f>
        <v>0</v>
      </c>
      <c r="CP1099" t="s">
        <v>109</v>
      </c>
      <c r="CQ1099" t="s">
        <v>109</v>
      </c>
      <c r="CR1099">
        <v>0</v>
      </c>
      <c r="CS1099">
        <v>10</v>
      </c>
      <c r="CT1099">
        <v>2007</v>
      </c>
      <c r="CU1099" t="s">
        <v>136</v>
      </c>
      <c r="CV1099" t="s">
        <v>137</v>
      </c>
      <c r="CW1099">
        <f>COUNTIF(fun[[#This Row],[Id]:[SaleCondition]],0)</f>
        <v>21</v>
      </c>
      <c r="CX1099">
        <f>COUNTIF(fun[[#This Row],[Id]:[SaleCondition]],"NA")</f>
        <v>6</v>
      </c>
      <c r="CY1099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099">
        <f>fun[NUM_ExCond]+fun[NUM_BsmtCond]+fun[NUM_GarCond]</f>
        <v>9</v>
      </c>
      <c r="DA10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0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1099">
        <v>170000</v>
      </c>
    </row>
    <row r="1100" spans="1:107" x14ac:dyDescent="0.25">
      <c r="A1100">
        <v>1099</v>
      </c>
      <c r="B1100">
        <v>50</v>
      </c>
      <c r="C1100" t="s">
        <v>168</v>
      </c>
      <c r="D1100">
        <f>IF(fun[[#This Row],[MSZoning]]="RL",1,0)</f>
        <v>0</v>
      </c>
      <c r="E1100">
        <f>IF(fun[[#This Row],[rl]]="RM",1,0)</f>
        <v>0</v>
      </c>
      <c r="F1100">
        <f>IF(fun[[#This Row],[rm]]="RH",1,0)</f>
        <v>0</v>
      </c>
      <c r="G1100">
        <f>IF(fun[[#This Row],[rh]]="C (all)",1,0)</f>
        <v>0</v>
      </c>
      <c r="H1100">
        <v>50</v>
      </c>
      <c r="I1100">
        <f>IF(fun[[#This Row],[LotFrontage]]="NA",0,fun[[#This Row],[LotFrontage]])</f>
        <v>50</v>
      </c>
      <c r="J1100">
        <v>6000</v>
      </c>
      <c r="K1100" t="s">
        <v>108</v>
      </c>
      <c r="L1100" t="s">
        <v>109</v>
      </c>
      <c r="M1100" t="s">
        <v>110</v>
      </c>
      <c r="N1100" t="s">
        <v>111</v>
      </c>
      <c r="O1100" t="s">
        <v>112</v>
      </c>
      <c r="P1100" t="s">
        <v>113</v>
      </c>
      <c r="Q1100" t="s">
        <v>114</v>
      </c>
      <c r="R1100" t="s">
        <v>174</v>
      </c>
      <c r="S1100" t="s">
        <v>116</v>
      </c>
      <c r="T1100" t="s">
        <v>116</v>
      </c>
      <c r="U1100" t="s">
        <v>117</v>
      </c>
      <c r="V1100" t="s">
        <v>158</v>
      </c>
      <c r="W1100">
        <v>4</v>
      </c>
      <c r="X1100">
        <v>6</v>
      </c>
      <c r="Y1100">
        <v>1936</v>
      </c>
      <c r="Z1100">
        <v>1950</v>
      </c>
      <c r="AA1100" t="s">
        <v>119</v>
      </c>
      <c r="AB1100" t="s">
        <v>120</v>
      </c>
      <c r="AC1100" t="s">
        <v>142</v>
      </c>
      <c r="AD1100" t="s">
        <v>142</v>
      </c>
      <c r="AE1100" t="s">
        <v>143</v>
      </c>
      <c r="AF1100">
        <v>0</v>
      </c>
      <c r="AG1100" t="s">
        <v>124</v>
      </c>
      <c r="AH1100">
        <f>IF(fun[[#This Row],[ExterQual]]="Ex",5,IF(fun[[#This Row],[ExterQual]]="Gd",4,IF(fun[[#This Row],[ExterQual]]="TA",3,IF(fun[[#This Row],[ExterQual]]="Fa",2,1))))</f>
        <v>3</v>
      </c>
      <c r="AI1100" t="s">
        <v>124</v>
      </c>
      <c r="AJ1100">
        <f>IF(fun[[#This Row],[ExterCond]]="Ex",5,IF(fun[[#This Row],[ExterCond]]="Gd",4,IF(fun[[#This Row],[ExterCond]]="TA",3,IF(fun[[#This Row],[ExterCond]]="Fa",2,1))))</f>
        <v>3</v>
      </c>
      <c r="AK1100" t="s">
        <v>152</v>
      </c>
      <c r="AL1100" t="s">
        <v>124</v>
      </c>
      <c r="AM1100">
        <f>IF(fun[[#This Row],[BsmtQual]]="Ex",5,IF(fun[[#This Row],[BsmtQual]]="Gd",4,IF(fun[[#This Row],[BsmtQual]]="TA",3,IF(fun[[#This Row],[BsmtQual]]="Fa",2,IF(fun[[#This Row],[BsmtQual]]="Po",1,0)))))</f>
        <v>3</v>
      </c>
      <c r="AN1100" t="s">
        <v>124</v>
      </c>
      <c r="AO1100">
        <f>IF(fun[[#This Row],[BsmtCond]]="Ex",5,IF(fun[[#This Row],[BsmtCond]]="Gd",4,IF(fun[[#This Row],[BsmtCond]]="TA",3,IF(fun[[#This Row],[BsmtCond]]="Fa",2,IF(fun[[#This Row],[BsmtCond]]="Po",1,0)))))</f>
        <v>3</v>
      </c>
      <c r="AP1100" t="s">
        <v>126</v>
      </c>
      <c r="AQ1100">
        <f>IF(fun[[#This Row],[BsmtExposure]]="Gd",3,IF(fun[[#This Row],[BsmtExposure]]="Av",2,IF(fun[[#This Row],[BsmtExposure]]="Mn",1,0)))</f>
        <v>0</v>
      </c>
      <c r="AR1100" t="s">
        <v>167</v>
      </c>
      <c r="AS1100">
        <v>672</v>
      </c>
      <c r="AT1100" t="s">
        <v>128</v>
      </c>
      <c r="AU1100">
        <v>0</v>
      </c>
      <c r="AV1100">
        <v>0</v>
      </c>
      <c r="AW1100">
        <v>672</v>
      </c>
      <c r="AX1100" t="s">
        <v>129</v>
      </c>
      <c r="AY1100" t="s">
        <v>124</v>
      </c>
      <c r="AZ1100">
        <f>IF(fun[[#This Row],[HeatingQC]]="Ex",5,IF(fun[[#This Row],[HeatingQC]]="Gd",4,IF(fun[[#This Row],[HeatingQC]]="TA",3,IF(fun[[#This Row],[HeatingQC]]="Fa",2,IF(fun[[#This Row],[HeatingQC]]="Po",1,0)))))</f>
        <v>3</v>
      </c>
      <c r="BA1100" t="s">
        <v>131</v>
      </c>
      <c r="BB1100" t="s">
        <v>132</v>
      </c>
      <c r="BC1100">
        <v>757</v>
      </c>
      <c r="BD1100">
        <v>567</v>
      </c>
      <c r="BE1100">
        <v>0</v>
      </c>
      <c r="BF1100">
        <v>1324</v>
      </c>
      <c r="BG1100">
        <f>LOG(fun[[#This Row],[GrLivArea]])</f>
        <v>3.1218879851036809</v>
      </c>
      <c r="BH1100">
        <v>0</v>
      </c>
      <c r="BI1100">
        <v>0</v>
      </c>
      <c r="BJ1100">
        <f>fun[[#This Row],[BsmtFullBath]]+(0.5*fun[[#This Row],[BsmtHalfBath]])</f>
        <v>0</v>
      </c>
      <c r="BK1100">
        <v>1</v>
      </c>
      <c r="BL1100">
        <v>0</v>
      </c>
      <c r="BM1100">
        <f>fun[[#This Row],[HalfBath]]+fun[[#This Row],[TOTBaseBath]]+fun[[#This Row],[FullBath]]</f>
        <v>1</v>
      </c>
      <c r="BN1100">
        <v>3</v>
      </c>
      <c r="BO1100">
        <v>1</v>
      </c>
      <c r="BP1100" t="s">
        <v>124</v>
      </c>
      <c r="BQ1100">
        <f>IF(fun[[#This Row],[KitchenQual]]="Ex",5,IF(fun[[#This Row],[KitchenQual]]="Gd",4,IF(fun[[#This Row],[KitchenQual]]="TA",3,IF(fun[[#This Row],[KitchenQual]]="Fa",2,0))))</f>
        <v>3</v>
      </c>
      <c r="BR1100">
        <v>6</v>
      </c>
      <c r="BS1100" t="s">
        <v>133</v>
      </c>
      <c r="BT1100">
        <v>0</v>
      </c>
      <c r="BU1100" t="s">
        <v>109</v>
      </c>
      <c r="BV1100">
        <f>IF(fun[[#This Row],[FireplaceQu]]="Ex",5,IF(fun[[#This Row],[FireplaceQu]]="Gd",4,IF(fun[[#This Row],[FireplaceQu]]="TA",3,IF(fun[[#This Row],[FireplaceQu]]="Fa",2,0))))</f>
        <v>0</v>
      </c>
      <c r="BW1100" t="s">
        <v>153</v>
      </c>
      <c r="BX1100">
        <v>1936</v>
      </c>
      <c r="BY1100" t="s">
        <v>128</v>
      </c>
      <c r="BZ1100">
        <v>1</v>
      </c>
      <c r="CA1100">
        <v>240</v>
      </c>
      <c r="CB1100" t="s">
        <v>124</v>
      </c>
      <c r="CC1100">
        <f>IF(fun[[#This Row],[GarageQual]]="Ex",5,IF(fun[[#This Row],[GarageQual]]="Gd",4,IF(fun[[#This Row],[GarageQual]]="TA",3,IF(fun[[#This Row],[GarageQual]]="Fa",2,IF(fun[[#This Row],[GarageQual]]="Po",1,0)))))</f>
        <v>3</v>
      </c>
      <c r="CD1100" t="s">
        <v>124</v>
      </c>
      <c r="CE1100">
        <f>IF(fun[[#This Row],[GarageCond]]="Ex",5,IF(fun[[#This Row],[GarageCond]]="Gd",4,IF(fun[[#This Row],[GarageCond]]="TA",3,IF(fun[[#This Row],[GarageCond]]="Fa",2,IF(fun[[#This Row],[GarageCond]]="Po",1,0)))))</f>
        <v>3</v>
      </c>
      <c r="CF1100" t="s">
        <v>131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f>(0.5*fun[[#This Row],[WoodDeckSF]])+fun[[#This Row],[OpenPorchSF]]+(2*fun[[#This Row],[EnclosedPorch]])+(1.5*fun[[#This Row],[3SsnPorch]])+fun[[#This Row],[ScreenPorch]]</f>
        <v>0</v>
      </c>
      <c r="CM1100">
        <v>0</v>
      </c>
      <c r="CN1100" t="s">
        <v>109</v>
      </c>
      <c r="CO1100">
        <f>IF(fun[[#This Row],[PoolQC]]="Ex",5,IF(fun[[#This Row],[PoolQC]]="Gd",4,IF(fun[[#This Row],[PoolQC]]="TA",3,IF(fun[[#This Row],[PoolQC]]="Fa",2,IF(fun[[#This Row],[PoolQC]]="Po",1,0)))))</f>
        <v>0</v>
      </c>
      <c r="CP1100" t="s">
        <v>109</v>
      </c>
      <c r="CQ1100" t="s">
        <v>109</v>
      </c>
      <c r="CR1100">
        <v>0</v>
      </c>
      <c r="CS1100">
        <v>7</v>
      </c>
      <c r="CT1100">
        <v>2009</v>
      </c>
      <c r="CU1100" t="s">
        <v>136</v>
      </c>
      <c r="CV1100" t="s">
        <v>137</v>
      </c>
      <c r="CW1100">
        <f>COUNTIF(fun[[#This Row],[Id]:[SaleCondition]],0)</f>
        <v>24</v>
      </c>
      <c r="CX1100">
        <f>COUNTIF(fun[[#This Row],[Id]:[SaleCondition]],"NA")</f>
        <v>5</v>
      </c>
      <c r="CY1100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100">
        <f>fun[NUM_ExCond]+fun[NUM_BsmtCond]+fun[NUM_GarCond]</f>
        <v>9</v>
      </c>
      <c r="DA11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11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45.75</v>
      </c>
      <c r="DC1100">
        <v>128000</v>
      </c>
    </row>
    <row r="1101" spans="1:107" x14ac:dyDescent="0.25">
      <c r="A1101">
        <v>1100</v>
      </c>
      <c r="B1101">
        <v>20</v>
      </c>
      <c r="C1101" t="s">
        <v>107</v>
      </c>
      <c r="D1101">
        <f>IF(fun[[#This Row],[MSZoning]]="RL",1,0)</f>
        <v>1</v>
      </c>
      <c r="E1101">
        <f>IF(fun[[#This Row],[rl]]="RM",1,0)</f>
        <v>0</v>
      </c>
      <c r="F1101">
        <f>IF(fun[[#This Row],[rm]]="RH",1,0)</f>
        <v>0</v>
      </c>
      <c r="G1101">
        <f>IF(fun[[#This Row],[rh]]="C (all)",1,0)</f>
        <v>0</v>
      </c>
      <c r="H1101">
        <v>82</v>
      </c>
      <c r="I1101">
        <f>IF(fun[[#This Row],[LotFrontage]]="NA",0,fun[[#This Row],[LotFrontage]])</f>
        <v>82</v>
      </c>
      <c r="J1101">
        <v>11880</v>
      </c>
      <c r="K1101" t="s">
        <v>108</v>
      </c>
      <c r="L1101" t="s">
        <v>109</v>
      </c>
      <c r="M1101" t="s">
        <v>146</v>
      </c>
      <c r="N1101" t="s">
        <v>111</v>
      </c>
      <c r="O1101" t="s">
        <v>112</v>
      </c>
      <c r="P1101" t="s">
        <v>113</v>
      </c>
      <c r="Q1101" t="s">
        <v>114</v>
      </c>
      <c r="R1101" t="s">
        <v>164</v>
      </c>
      <c r="S1101" t="s">
        <v>228</v>
      </c>
      <c r="T1101" t="s">
        <v>116</v>
      </c>
      <c r="U1101" t="s">
        <v>117</v>
      </c>
      <c r="V1101" t="s">
        <v>141</v>
      </c>
      <c r="W1101">
        <v>7</v>
      </c>
      <c r="X1101">
        <v>5</v>
      </c>
      <c r="Y1101">
        <v>1978</v>
      </c>
      <c r="Z1101">
        <v>1978</v>
      </c>
      <c r="AA1101" t="s">
        <v>119</v>
      </c>
      <c r="AB1101" t="s">
        <v>120</v>
      </c>
      <c r="AC1101" t="s">
        <v>187</v>
      </c>
      <c r="AD1101" t="s">
        <v>187</v>
      </c>
      <c r="AE1101" t="s">
        <v>122</v>
      </c>
      <c r="AF1101">
        <v>206</v>
      </c>
      <c r="AG1101" t="s">
        <v>124</v>
      </c>
      <c r="AH1101">
        <f>IF(fun[[#This Row],[ExterQual]]="Ex",5,IF(fun[[#This Row],[ExterQual]]="Gd",4,IF(fun[[#This Row],[ExterQual]]="TA",3,IF(fun[[#This Row],[ExterQual]]="Fa",2,1))))</f>
        <v>3</v>
      </c>
      <c r="AI1101" t="s">
        <v>124</v>
      </c>
      <c r="AJ1101">
        <f>IF(fun[[#This Row],[ExterCond]]="Ex",5,IF(fun[[#This Row],[ExterCond]]="Gd",4,IF(fun[[#This Row],[ExterCond]]="TA",3,IF(fun[[#This Row],[ExterCond]]="Fa",2,1))))</f>
        <v>3</v>
      </c>
      <c r="AK1101" t="s">
        <v>144</v>
      </c>
      <c r="AL1101" t="s">
        <v>123</v>
      </c>
      <c r="AM1101">
        <f>IF(fun[[#This Row],[BsmtQual]]="Ex",5,IF(fun[[#This Row],[BsmtQual]]="Gd",4,IF(fun[[#This Row],[BsmtQual]]="TA",3,IF(fun[[#This Row],[BsmtQual]]="Fa",2,IF(fun[[#This Row],[BsmtQual]]="Po",1,0)))))</f>
        <v>4</v>
      </c>
      <c r="AN1101" t="s">
        <v>124</v>
      </c>
      <c r="AO1101">
        <f>IF(fun[[#This Row],[BsmtCond]]="Ex",5,IF(fun[[#This Row],[BsmtCond]]="Gd",4,IF(fun[[#This Row],[BsmtCond]]="TA",3,IF(fun[[#This Row],[BsmtCond]]="Fa",2,IF(fun[[#This Row],[BsmtCond]]="Po",1,0)))))</f>
        <v>3</v>
      </c>
      <c r="AP1101" t="s">
        <v>126</v>
      </c>
      <c r="AQ1101">
        <f>IF(fun[[#This Row],[BsmtExposure]]="Gd",3,IF(fun[[#This Row],[BsmtExposure]]="Av",2,IF(fun[[#This Row],[BsmtExposure]]="Mn",1,0)))</f>
        <v>0</v>
      </c>
      <c r="AR1101" t="s">
        <v>145</v>
      </c>
      <c r="AS1101">
        <v>704</v>
      </c>
      <c r="AT1101" t="s">
        <v>128</v>
      </c>
      <c r="AU1101">
        <v>0</v>
      </c>
      <c r="AV1101">
        <v>567</v>
      </c>
      <c r="AW1101">
        <v>1271</v>
      </c>
      <c r="AX1101" t="s">
        <v>129</v>
      </c>
      <c r="AY1101" t="s">
        <v>124</v>
      </c>
      <c r="AZ1101">
        <f>IF(fun[[#This Row],[HeatingQC]]="Ex",5,IF(fun[[#This Row],[HeatingQC]]="Gd",4,IF(fun[[#This Row],[HeatingQC]]="TA",3,IF(fun[[#This Row],[HeatingQC]]="Fa",2,IF(fun[[#This Row],[HeatingQC]]="Po",1,0)))))</f>
        <v>3</v>
      </c>
      <c r="BA1101" t="s">
        <v>131</v>
      </c>
      <c r="BB1101" t="s">
        <v>132</v>
      </c>
      <c r="BC1101">
        <v>1601</v>
      </c>
      <c r="BD1101">
        <v>0</v>
      </c>
      <c r="BE1101">
        <v>0</v>
      </c>
      <c r="BF1101">
        <v>1601</v>
      </c>
      <c r="BG1101">
        <f>LOG(fun[[#This Row],[GrLivArea]])</f>
        <v>3.2043913319192998</v>
      </c>
      <c r="BH1101">
        <v>0</v>
      </c>
      <c r="BI1101">
        <v>0</v>
      </c>
      <c r="BJ1101">
        <f>fun[[#This Row],[BsmtFullBath]]+(0.5*fun[[#This Row],[BsmtHalfBath]])</f>
        <v>0</v>
      </c>
      <c r="BK1101">
        <v>2</v>
      </c>
      <c r="BL1101">
        <v>0</v>
      </c>
      <c r="BM1101">
        <f>fun[[#This Row],[HalfBath]]+fun[[#This Row],[TOTBaseBath]]+fun[[#This Row],[FullBath]]</f>
        <v>2</v>
      </c>
      <c r="BN1101">
        <v>3</v>
      </c>
      <c r="BO1101">
        <v>1</v>
      </c>
      <c r="BP1101" t="s">
        <v>124</v>
      </c>
      <c r="BQ1101">
        <f>IF(fun[[#This Row],[KitchenQual]]="Ex",5,IF(fun[[#This Row],[KitchenQual]]="Gd",4,IF(fun[[#This Row],[KitchenQual]]="TA",3,IF(fun[[#This Row],[KitchenQual]]="Fa",2,0))))</f>
        <v>3</v>
      </c>
      <c r="BR1101">
        <v>7</v>
      </c>
      <c r="BS1101" t="s">
        <v>133</v>
      </c>
      <c r="BT1101">
        <v>1</v>
      </c>
      <c r="BU1101" t="s">
        <v>124</v>
      </c>
      <c r="BV1101">
        <f>IF(fun[[#This Row],[FireplaceQu]]="Ex",5,IF(fun[[#This Row],[FireplaceQu]]="Gd",4,IF(fun[[#This Row],[FireplaceQu]]="TA",3,IF(fun[[#This Row],[FireplaceQu]]="Fa",2,0))))</f>
        <v>3</v>
      </c>
      <c r="BW1101" t="s">
        <v>134</v>
      </c>
      <c r="BX1101">
        <v>1978</v>
      </c>
      <c r="BY1101" t="s">
        <v>135</v>
      </c>
      <c r="BZ1101">
        <v>2</v>
      </c>
      <c r="CA1101">
        <v>478</v>
      </c>
      <c r="CB1101" t="s">
        <v>124</v>
      </c>
      <c r="CC1101">
        <f>IF(fun[[#This Row],[GarageQual]]="Ex",5,IF(fun[[#This Row],[GarageQual]]="Gd",4,IF(fun[[#This Row],[GarageQual]]="TA",3,IF(fun[[#This Row],[GarageQual]]="Fa",2,IF(fun[[#This Row],[GarageQual]]="Po",1,0)))))</f>
        <v>3</v>
      </c>
      <c r="CD1101" t="s">
        <v>124</v>
      </c>
      <c r="CE1101">
        <f>IF(fun[[#This Row],[GarageCond]]="Ex",5,IF(fun[[#This Row],[GarageCond]]="Gd",4,IF(fun[[#This Row],[GarageCond]]="TA",3,IF(fun[[#This Row],[GarageCond]]="Fa",2,IF(fun[[#This Row],[GarageCond]]="Po",1,0)))))</f>
        <v>3</v>
      </c>
      <c r="CF1101" t="s">
        <v>131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f>(0.5*fun[[#This Row],[WoodDeckSF]])+fun[[#This Row],[OpenPorchSF]]+(2*fun[[#This Row],[EnclosedPorch]])+(1.5*fun[[#This Row],[3SsnPorch]])+fun[[#This Row],[ScreenPorch]]</f>
        <v>0</v>
      </c>
      <c r="CM1101">
        <v>0</v>
      </c>
      <c r="CN1101" t="s">
        <v>109</v>
      </c>
      <c r="CO1101">
        <f>IF(fun[[#This Row],[PoolQC]]="Ex",5,IF(fun[[#This Row],[PoolQC]]="Gd",4,IF(fun[[#This Row],[PoolQC]]="TA",3,IF(fun[[#This Row],[PoolQC]]="Fa",2,IF(fun[[#This Row],[PoolQC]]="Po",1,0)))))</f>
        <v>0</v>
      </c>
      <c r="CP1101" t="s">
        <v>109</v>
      </c>
      <c r="CQ1101" t="s">
        <v>109</v>
      </c>
      <c r="CR1101">
        <v>0</v>
      </c>
      <c r="CS1101">
        <v>4</v>
      </c>
      <c r="CT1101">
        <v>2009</v>
      </c>
      <c r="CU1101" t="s">
        <v>199</v>
      </c>
      <c r="CV1101" t="s">
        <v>154</v>
      </c>
      <c r="CW1101">
        <f>COUNTIF(fun[[#This Row],[Id]:[SaleCondition]],0)</f>
        <v>20</v>
      </c>
      <c r="CX1101">
        <f>COUNTIF(fun[[#This Row],[Id]:[SaleCondition]],"NA")</f>
        <v>4</v>
      </c>
      <c r="CY1101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01">
        <f>fun[NUM_ExCond]+fun[NUM_BsmtCond]+fun[NUM_GarCond]</f>
        <v>9</v>
      </c>
      <c r="DA11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11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1101">
        <v>157000</v>
      </c>
    </row>
    <row r="1102" spans="1:107" x14ac:dyDescent="0.25">
      <c r="A1102">
        <v>1101</v>
      </c>
      <c r="B1102">
        <v>30</v>
      </c>
      <c r="C1102" t="s">
        <v>107</v>
      </c>
      <c r="D1102">
        <f>IF(fun[[#This Row],[MSZoning]]="RL",1,0)</f>
        <v>1</v>
      </c>
      <c r="E1102">
        <f>IF(fun[[#This Row],[rl]]="RM",1,0)</f>
        <v>0</v>
      </c>
      <c r="F1102">
        <f>IF(fun[[#This Row],[rm]]="RH",1,0)</f>
        <v>0</v>
      </c>
      <c r="G1102">
        <f>IF(fun[[#This Row],[rh]]="C (all)",1,0)</f>
        <v>0</v>
      </c>
      <c r="H1102">
        <v>60</v>
      </c>
      <c r="I1102">
        <f>IF(fun[[#This Row],[LotFrontage]]="NA",0,fun[[#This Row],[LotFrontage]])</f>
        <v>60</v>
      </c>
      <c r="J1102">
        <v>8400</v>
      </c>
      <c r="K1102" t="s">
        <v>108</v>
      </c>
      <c r="L1102" t="s">
        <v>109</v>
      </c>
      <c r="M1102" t="s">
        <v>110</v>
      </c>
      <c r="N1102" t="s">
        <v>201</v>
      </c>
      <c r="O1102" t="s">
        <v>112</v>
      </c>
      <c r="P1102" t="s">
        <v>113</v>
      </c>
      <c r="Q1102" t="s">
        <v>114</v>
      </c>
      <c r="R1102" t="s">
        <v>258</v>
      </c>
      <c r="S1102" t="s">
        <v>116</v>
      </c>
      <c r="T1102" t="s">
        <v>116</v>
      </c>
      <c r="U1102" t="s">
        <v>117</v>
      </c>
      <c r="V1102" t="s">
        <v>141</v>
      </c>
      <c r="W1102">
        <v>2</v>
      </c>
      <c r="X1102">
        <v>5</v>
      </c>
      <c r="Y1102">
        <v>1920</v>
      </c>
      <c r="Z1102">
        <v>1950</v>
      </c>
      <c r="AA1102" t="s">
        <v>119</v>
      </c>
      <c r="AB1102" t="s">
        <v>120</v>
      </c>
      <c r="AC1102" t="s">
        <v>150</v>
      </c>
      <c r="AD1102" t="s">
        <v>150</v>
      </c>
      <c r="AE1102" t="s">
        <v>143</v>
      </c>
      <c r="AF1102">
        <v>0</v>
      </c>
      <c r="AG1102" t="s">
        <v>124</v>
      </c>
      <c r="AH1102">
        <f>IF(fun[[#This Row],[ExterQual]]="Ex",5,IF(fun[[#This Row],[ExterQual]]="Gd",4,IF(fun[[#This Row],[ExterQual]]="TA",3,IF(fun[[#This Row],[ExterQual]]="Fa",2,1))))</f>
        <v>3</v>
      </c>
      <c r="AI1102" t="s">
        <v>124</v>
      </c>
      <c r="AJ1102">
        <f>IF(fun[[#This Row],[ExterCond]]="Ex",5,IF(fun[[#This Row],[ExterCond]]="Gd",4,IF(fun[[#This Row],[ExterCond]]="TA",3,IF(fun[[#This Row],[ExterCond]]="Fa",2,1))))</f>
        <v>3</v>
      </c>
      <c r="AK1102" t="s">
        <v>144</v>
      </c>
      <c r="AL1102" t="s">
        <v>124</v>
      </c>
      <c r="AM1102">
        <f>IF(fun[[#This Row],[BsmtQual]]="Ex",5,IF(fun[[#This Row],[BsmtQual]]="Gd",4,IF(fun[[#This Row],[BsmtQual]]="TA",3,IF(fun[[#This Row],[BsmtQual]]="Fa",2,IF(fun[[#This Row],[BsmtQual]]="Po",1,0)))))</f>
        <v>3</v>
      </c>
      <c r="AN1102" t="s">
        <v>173</v>
      </c>
      <c r="AO1102">
        <f>IF(fun[[#This Row],[BsmtCond]]="Ex",5,IF(fun[[#This Row],[BsmtCond]]="Gd",4,IF(fun[[#This Row],[BsmtCond]]="TA",3,IF(fun[[#This Row],[BsmtCond]]="Fa",2,IF(fun[[#This Row],[BsmtCond]]="Po",1,0)))))</f>
        <v>2</v>
      </c>
      <c r="AP1102" t="s">
        <v>126</v>
      </c>
      <c r="AQ1102">
        <f>IF(fun[[#This Row],[BsmtExposure]]="Gd",3,IF(fun[[#This Row],[BsmtExposure]]="Av",2,IF(fun[[#This Row],[BsmtExposure]]="Mn",1,0)))</f>
        <v>0</v>
      </c>
      <c r="AR1102" t="s">
        <v>179</v>
      </c>
      <c r="AS1102">
        <v>290</v>
      </c>
      <c r="AT1102" t="s">
        <v>128</v>
      </c>
      <c r="AU1102">
        <v>0</v>
      </c>
      <c r="AV1102">
        <v>0</v>
      </c>
      <c r="AW1102">
        <v>290</v>
      </c>
      <c r="AX1102" t="s">
        <v>129</v>
      </c>
      <c r="AY1102" t="s">
        <v>124</v>
      </c>
      <c r="AZ1102">
        <f>IF(fun[[#This Row],[HeatingQC]]="Ex",5,IF(fun[[#This Row],[HeatingQC]]="Gd",4,IF(fun[[#This Row],[HeatingQC]]="TA",3,IF(fun[[#This Row],[HeatingQC]]="Fa",2,IF(fun[[#This Row],[HeatingQC]]="Po",1,0)))))</f>
        <v>3</v>
      </c>
      <c r="BA1102" t="s">
        <v>203</v>
      </c>
      <c r="BB1102" t="s">
        <v>171</v>
      </c>
      <c r="BC1102">
        <v>438</v>
      </c>
      <c r="BD1102">
        <v>0</v>
      </c>
      <c r="BE1102">
        <v>0</v>
      </c>
      <c r="BF1102">
        <v>438</v>
      </c>
      <c r="BG1102">
        <f>LOG(fun[[#This Row],[GrLivArea]])</f>
        <v>2.6414741105040997</v>
      </c>
      <c r="BH1102">
        <v>0</v>
      </c>
      <c r="BI1102">
        <v>0</v>
      </c>
      <c r="BJ1102">
        <f>fun[[#This Row],[BsmtFullBath]]+(0.5*fun[[#This Row],[BsmtHalfBath]])</f>
        <v>0</v>
      </c>
      <c r="BK1102">
        <v>1</v>
      </c>
      <c r="BL1102">
        <v>0</v>
      </c>
      <c r="BM1102">
        <f>fun[[#This Row],[HalfBath]]+fun[[#This Row],[TOTBaseBath]]+fun[[#This Row],[FullBath]]</f>
        <v>1</v>
      </c>
      <c r="BN1102">
        <v>1</v>
      </c>
      <c r="BO1102">
        <v>1</v>
      </c>
      <c r="BP1102" t="s">
        <v>173</v>
      </c>
      <c r="BQ1102">
        <f>IF(fun[[#This Row],[KitchenQual]]="Ex",5,IF(fun[[#This Row],[KitchenQual]]="Gd",4,IF(fun[[#This Row],[KitchenQual]]="TA",3,IF(fun[[#This Row],[KitchenQual]]="Fa",2,0))))</f>
        <v>2</v>
      </c>
      <c r="BR1102">
        <v>3</v>
      </c>
      <c r="BS1102" t="s">
        <v>133</v>
      </c>
      <c r="BT1102">
        <v>0</v>
      </c>
      <c r="BU1102" t="s">
        <v>109</v>
      </c>
      <c r="BV1102">
        <f>IF(fun[[#This Row],[FireplaceQu]]="Ex",5,IF(fun[[#This Row],[FireplaceQu]]="Gd",4,IF(fun[[#This Row],[FireplaceQu]]="TA",3,IF(fun[[#This Row],[FireplaceQu]]="Fa",2,0))))</f>
        <v>0</v>
      </c>
      <c r="BW1102" t="s">
        <v>153</v>
      </c>
      <c r="BX1102">
        <v>1930</v>
      </c>
      <c r="BY1102" t="s">
        <v>128</v>
      </c>
      <c r="BZ1102">
        <v>1</v>
      </c>
      <c r="CA1102">
        <v>246</v>
      </c>
      <c r="CB1102" t="s">
        <v>124</v>
      </c>
      <c r="CC1102">
        <f>IF(fun[[#This Row],[GarageQual]]="Ex",5,IF(fun[[#This Row],[GarageQual]]="Gd",4,IF(fun[[#This Row],[GarageQual]]="TA",3,IF(fun[[#This Row],[GarageQual]]="Fa",2,IF(fun[[#This Row],[GarageQual]]="Po",1,0)))))</f>
        <v>3</v>
      </c>
      <c r="CD1102" t="s">
        <v>124</v>
      </c>
      <c r="CE1102">
        <f>IF(fun[[#This Row],[GarageCond]]="Ex",5,IF(fun[[#This Row],[GarageCond]]="Gd",4,IF(fun[[#This Row],[GarageCond]]="TA",3,IF(fun[[#This Row],[GarageCond]]="Fa",2,IF(fun[[#This Row],[GarageCond]]="Po",1,0)))))</f>
        <v>3</v>
      </c>
      <c r="CF1102" t="s">
        <v>203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f>(0.5*fun[[#This Row],[WoodDeckSF]])+fun[[#This Row],[OpenPorchSF]]+(2*fun[[#This Row],[EnclosedPorch]])+(1.5*fun[[#This Row],[3SsnPorch]])+fun[[#This Row],[ScreenPorch]]</f>
        <v>0</v>
      </c>
      <c r="CM1102">
        <v>0</v>
      </c>
      <c r="CN1102" t="s">
        <v>109</v>
      </c>
      <c r="CO1102">
        <f>IF(fun[[#This Row],[PoolQC]]="Ex",5,IF(fun[[#This Row],[PoolQC]]="Gd",4,IF(fun[[#This Row],[PoolQC]]="TA",3,IF(fun[[#This Row],[PoolQC]]="Fa",2,IF(fun[[#This Row],[PoolQC]]="Po",1,0)))))</f>
        <v>0</v>
      </c>
      <c r="CP1102" t="s">
        <v>109</v>
      </c>
      <c r="CQ1102" t="s">
        <v>109</v>
      </c>
      <c r="CR1102">
        <v>0</v>
      </c>
      <c r="CS1102">
        <v>1</v>
      </c>
      <c r="CT1102">
        <v>2009</v>
      </c>
      <c r="CU1102" t="s">
        <v>136</v>
      </c>
      <c r="CV1102" t="s">
        <v>137</v>
      </c>
      <c r="CW1102">
        <f>COUNTIF(fun[[#This Row],[Id]:[SaleCondition]],0)</f>
        <v>24</v>
      </c>
      <c r="CX1102">
        <f>COUNTIF(fun[[#This Row],[Id]:[SaleCondition]],"NA")</f>
        <v>5</v>
      </c>
      <c r="CY1102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1102">
        <f>fun[NUM_ExCond]+fun[NUM_BsmtCond]+fun[NUM_GarCond]</f>
        <v>8</v>
      </c>
      <c r="DA11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46</v>
      </c>
      <c r="DB11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27.75</v>
      </c>
      <c r="DC1102">
        <v>60000</v>
      </c>
    </row>
    <row r="1103" spans="1:107" x14ac:dyDescent="0.25">
      <c r="A1103">
        <v>1102</v>
      </c>
      <c r="B1103">
        <v>20</v>
      </c>
      <c r="C1103" t="s">
        <v>107</v>
      </c>
      <c r="D1103">
        <f>IF(fun[[#This Row],[MSZoning]]="RL",1,0)</f>
        <v>1</v>
      </c>
      <c r="E1103">
        <f>IF(fun[[#This Row],[rl]]="RM",1,0)</f>
        <v>0</v>
      </c>
      <c r="F1103">
        <f>IF(fun[[#This Row],[rm]]="RH",1,0)</f>
        <v>0</v>
      </c>
      <c r="G1103">
        <f>IF(fun[[#This Row],[rh]]="C (all)",1,0)</f>
        <v>0</v>
      </c>
      <c r="H1103">
        <v>61</v>
      </c>
      <c r="I1103">
        <f>IF(fun[[#This Row],[LotFrontage]]="NA",0,fun[[#This Row],[LotFrontage]])</f>
        <v>61</v>
      </c>
      <c r="J1103">
        <v>9758</v>
      </c>
      <c r="K1103" t="s">
        <v>108</v>
      </c>
      <c r="L1103" t="s">
        <v>109</v>
      </c>
      <c r="M1103" t="s">
        <v>146</v>
      </c>
      <c r="N1103" t="s">
        <v>111</v>
      </c>
      <c r="O1103" t="s">
        <v>112</v>
      </c>
      <c r="P1103" t="s">
        <v>113</v>
      </c>
      <c r="Q1103" t="s">
        <v>114</v>
      </c>
      <c r="R1103" t="s">
        <v>188</v>
      </c>
      <c r="S1103" t="s">
        <v>116</v>
      </c>
      <c r="T1103" t="s">
        <v>116</v>
      </c>
      <c r="U1103" t="s">
        <v>117</v>
      </c>
      <c r="V1103" t="s">
        <v>141</v>
      </c>
      <c r="W1103">
        <v>5</v>
      </c>
      <c r="X1103">
        <v>5</v>
      </c>
      <c r="Y1103">
        <v>1971</v>
      </c>
      <c r="Z1103">
        <v>1971</v>
      </c>
      <c r="AA1103" t="s">
        <v>119</v>
      </c>
      <c r="AB1103" t="s">
        <v>120</v>
      </c>
      <c r="AC1103" t="s">
        <v>166</v>
      </c>
      <c r="AD1103" t="s">
        <v>142</v>
      </c>
      <c r="AE1103" t="s">
        <v>143</v>
      </c>
      <c r="AF1103">
        <v>0</v>
      </c>
      <c r="AG1103" t="s">
        <v>124</v>
      </c>
      <c r="AH1103">
        <f>IF(fun[[#This Row],[ExterQual]]="Ex",5,IF(fun[[#This Row],[ExterQual]]="Gd",4,IF(fun[[#This Row],[ExterQual]]="TA",3,IF(fun[[#This Row],[ExterQual]]="Fa",2,1))))</f>
        <v>3</v>
      </c>
      <c r="AI1103" t="s">
        <v>124</v>
      </c>
      <c r="AJ1103">
        <f>IF(fun[[#This Row],[ExterCond]]="Ex",5,IF(fun[[#This Row],[ExterCond]]="Gd",4,IF(fun[[#This Row],[ExterCond]]="TA",3,IF(fun[[#This Row],[ExterCond]]="Fa",2,1))))</f>
        <v>3</v>
      </c>
      <c r="AK1103" t="s">
        <v>144</v>
      </c>
      <c r="AL1103" t="s">
        <v>124</v>
      </c>
      <c r="AM1103">
        <f>IF(fun[[#This Row],[BsmtQual]]="Ex",5,IF(fun[[#This Row],[BsmtQual]]="Gd",4,IF(fun[[#This Row],[BsmtQual]]="TA",3,IF(fun[[#This Row],[BsmtQual]]="Fa",2,IF(fun[[#This Row],[BsmtQual]]="Po",1,0)))))</f>
        <v>3</v>
      </c>
      <c r="AN1103" t="s">
        <v>124</v>
      </c>
      <c r="AO1103">
        <f>IF(fun[[#This Row],[BsmtCond]]="Ex",5,IF(fun[[#This Row],[BsmtCond]]="Gd",4,IF(fun[[#This Row],[BsmtCond]]="TA",3,IF(fun[[#This Row],[BsmtCond]]="Fa",2,IF(fun[[#This Row],[BsmtCond]]="Po",1,0)))))</f>
        <v>3</v>
      </c>
      <c r="AP1103" t="s">
        <v>126</v>
      </c>
      <c r="AQ1103">
        <f>IF(fun[[#This Row],[BsmtExposure]]="Gd",3,IF(fun[[#This Row],[BsmtExposure]]="Av",2,IF(fun[[#This Row],[BsmtExposure]]="Mn",1,0)))</f>
        <v>0</v>
      </c>
      <c r="AR1103" t="s">
        <v>167</v>
      </c>
      <c r="AS1103">
        <v>412</v>
      </c>
      <c r="AT1103" t="s">
        <v>198</v>
      </c>
      <c r="AU1103">
        <v>287</v>
      </c>
      <c r="AV1103">
        <v>251</v>
      </c>
      <c r="AW1103">
        <v>950</v>
      </c>
      <c r="AX1103" t="s">
        <v>129</v>
      </c>
      <c r="AY1103" t="s">
        <v>124</v>
      </c>
      <c r="AZ1103">
        <f>IF(fun[[#This Row],[HeatingQC]]="Ex",5,IF(fun[[#This Row],[HeatingQC]]="Gd",4,IF(fun[[#This Row],[HeatingQC]]="TA",3,IF(fun[[#This Row],[HeatingQC]]="Fa",2,IF(fun[[#This Row],[HeatingQC]]="Po",1,0)))))</f>
        <v>3</v>
      </c>
      <c r="BA1103" t="s">
        <v>131</v>
      </c>
      <c r="BB1103" t="s">
        <v>132</v>
      </c>
      <c r="BC1103">
        <v>950</v>
      </c>
      <c r="BD1103">
        <v>0</v>
      </c>
      <c r="BE1103">
        <v>0</v>
      </c>
      <c r="BF1103">
        <v>950</v>
      </c>
      <c r="BG1103">
        <f>LOG(fun[[#This Row],[GrLivArea]])</f>
        <v>2.9777236052888476</v>
      </c>
      <c r="BH1103">
        <v>0</v>
      </c>
      <c r="BI1103">
        <v>0</v>
      </c>
      <c r="BJ1103">
        <f>fun[[#This Row],[BsmtFullBath]]+(0.5*fun[[#This Row],[BsmtHalfBath]])</f>
        <v>0</v>
      </c>
      <c r="BK1103">
        <v>1</v>
      </c>
      <c r="BL1103">
        <v>0</v>
      </c>
      <c r="BM1103">
        <f>fun[[#This Row],[HalfBath]]+fun[[#This Row],[TOTBaseBath]]+fun[[#This Row],[FullBath]]</f>
        <v>1</v>
      </c>
      <c r="BN1103">
        <v>3</v>
      </c>
      <c r="BO1103">
        <v>1</v>
      </c>
      <c r="BP1103" t="s">
        <v>124</v>
      </c>
      <c r="BQ1103">
        <f>IF(fun[[#This Row],[KitchenQual]]="Ex",5,IF(fun[[#This Row],[KitchenQual]]="Gd",4,IF(fun[[#This Row],[KitchenQual]]="TA",3,IF(fun[[#This Row],[KitchenQual]]="Fa",2,0))))</f>
        <v>3</v>
      </c>
      <c r="BR1103">
        <v>5</v>
      </c>
      <c r="BS1103" t="s">
        <v>133</v>
      </c>
      <c r="BT1103">
        <v>0</v>
      </c>
      <c r="BU1103" t="s">
        <v>109</v>
      </c>
      <c r="BV1103">
        <f>IF(fun[[#This Row],[FireplaceQu]]="Ex",5,IF(fun[[#This Row],[FireplaceQu]]="Gd",4,IF(fun[[#This Row],[FireplaceQu]]="TA",3,IF(fun[[#This Row],[FireplaceQu]]="Fa",2,0))))</f>
        <v>0</v>
      </c>
      <c r="BW1103" t="s">
        <v>153</v>
      </c>
      <c r="BX1103">
        <v>1981</v>
      </c>
      <c r="BY1103" t="s">
        <v>128</v>
      </c>
      <c r="BZ1103">
        <v>1</v>
      </c>
      <c r="CA1103">
        <v>280</v>
      </c>
      <c r="CB1103" t="s">
        <v>124</v>
      </c>
      <c r="CC1103">
        <f>IF(fun[[#This Row],[GarageQual]]="Ex",5,IF(fun[[#This Row],[GarageQual]]="Gd",4,IF(fun[[#This Row],[GarageQual]]="TA",3,IF(fun[[#This Row],[GarageQual]]="Fa",2,IF(fun[[#This Row],[GarageQual]]="Po",1,0)))))</f>
        <v>3</v>
      </c>
      <c r="CD1103" t="s">
        <v>124</v>
      </c>
      <c r="CE1103">
        <f>IF(fun[[#This Row],[GarageCond]]="Ex",5,IF(fun[[#This Row],[GarageCond]]="Gd",4,IF(fun[[#This Row],[GarageCond]]="TA",3,IF(fun[[#This Row],[GarageCond]]="Fa",2,IF(fun[[#This Row],[GarageCond]]="Po",1,0)))))</f>
        <v>3</v>
      </c>
      <c r="CF1103" t="s">
        <v>131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f>(0.5*fun[[#This Row],[WoodDeckSF]])+fun[[#This Row],[OpenPorchSF]]+(2*fun[[#This Row],[EnclosedPorch]])+(1.5*fun[[#This Row],[3SsnPorch]])+fun[[#This Row],[ScreenPorch]]</f>
        <v>0</v>
      </c>
      <c r="CM1103">
        <v>0</v>
      </c>
      <c r="CN1103" t="s">
        <v>109</v>
      </c>
      <c r="CO1103">
        <f>IF(fun[[#This Row],[PoolQC]]="Ex",5,IF(fun[[#This Row],[PoolQC]]="Gd",4,IF(fun[[#This Row],[PoolQC]]="TA",3,IF(fun[[#This Row],[PoolQC]]="Fa",2,IF(fun[[#This Row],[PoolQC]]="Po",1,0)))))</f>
        <v>0</v>
      </c>
      <c r="CP1103" t="s">
        <v>109</v>
      </c>
      <c r="CQ1103" t="s">
        <v>109</v>
      </c>
      <c r="CR1103">
        <v>0</v>
      </c>
      <c r="CS1103">
        <v>7</v>
      </c>
      <c r="CT1103">
        <v>2007</v>
      </c>
      <c r="CU1103" t="s">
        <v>136</v>
      </c>
      <c r="CV1103" t="s">
        <v>137</v>
      </c>
      <c r="CW1103">
        <f>COUNTIF(fun[[#This Row],[Id]:[SaleCondition]],0)</f>
        <v>22</v>
      </c>
      <c r="CX1103">
        <f>COUNTIF(fun[[#This Row],[Id]:[SaleCondition]],"NA")</f>
        <v>5</v>
      </c>
      <c r="CY1103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103">
        <f>fun[NUM_ExCond]+fun[NUM_BsmtCond]+fun[NUM_GarCond]</f>
        <v>9</v>
      </c>
      <c r="DA11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1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103">
        <v>119500</v>
      </c>
    </row>
    <row r="1104" spans="1:107" x14ac:dyDescent="0.25">
      <c r="A1104">
        <v>1103</v>
      </c>
      <c r="B1104">
        <v>20</v>
      </c>
      <c r="C1104" t="s">
        <v>107</v>
      </c>
      <c r="D1104">
        <f>IF(fun[[#This Row],[MSZoning]]="RL",1,0)</f>
        <v>1</v>
      </c>
      <c r="E1104">
        <f>IF(fun[[#This Row],[rl]]="RM",1,0)</f>
        <v>0</v>
      </c>
      <c r="F1104">
        <f>IF(fun[[#This Row],[rm]]="RH",1,0)</f>
        <v>0</v>
      </c>
      <c r="G1104">
        <f>IF(fun[[#This Row],[rh]]="C (all)",1,0)</f>
        <v>0</v>
      </c>
      <c r="H1104">
        <v>70</v>
      </c>
      <c r="I1104">
        <f>IF(fun[[#This Row],[LotFrontage]]="NA",0,fun[[#This Row],[LotFrontage]])</f>
        <v>70</v>
      </c>
      <c r="J1104">
        <v>7000</v>
      </c>
      <c r="K1104" t="s">
        <v>108</v>
      </c>
      <c r="L1104" t="s">
        <v>109</v>
      </c>
      <c r="M1104" t="s">
        <v>110</v>
      </c>
      <c r="N1104" t="s">
        <v>111</v>
      </c>
      <c r="O1104" t="s">
        <v>112</v>
      </c>
      <c r="P1104" t="s">
        <v>113</v>
      </c>
      <c r="Q1104" t="s">
        <v>114</v>
      </c>
      <c r="R1104" t="s">
        <v>188</v>
      </c>
      <c r="S1104" t="s">
        <v>116</v>
      </c>
      <c r="T1104" t="s">
        <v>116</v>
      </c>
      <c r="U1104" t="s">
        <v>117</v>
      </c>
      <c r="V1104" t="s">
        <v>141</v>
      </c>
      <c r="W1104">
        <v>5</v>
      </c>
      <c r="X1104">
        <v>7</v>
      </c>
      <c r="Y1104">
        <v>1960</v>
      </c>
      <c r="Z1104">
        <v>2002</v>
      </c>
      <c r="AA1104" t="s">
        <v>119</v>
      </c>
      <c r="AB1104" t="s">
        <v>120</v>
      </c>
      <c r="AC1104" t="s">
        <v>150</v>
      </c>
      <c r="AD1104" t="s">
        <v>150</v>
      </c>
      <c r="AE1104" t="s">
        <v>122</v>
      </c>
      <c r="AF1104">
        <v>45</v>
      </c>
      <c r="AG1104" t="s">
        <v>124</v>
      </c>
      <c r="AH1104">
        <f>IF(fun[[#This Row],[ExterQual]]="Ex",5,IF(fun[[#This Row],[ExterQual]]="Gd",4,IF(fun[[#This Row],[ExterQual]]="TA",3,IF(fun[[#This Row],[ExterQual]]="Fa",2,1))))</f>
        <v>3</v>
      </c>
      <c r="AI1104" t="s">
        <v>124</v>
      </c>
      <c r="AJ1104">
        <f>IF(fun[[#This Row],[ExterCond]]="Ex",5,IF(fun[[#This Row],[ExterCond]]="Gd",4,IF(fun[[#This Row],[ExterCond]]="TA",3,IF(fun[[#This Row],[ExterCond]]="Fa",2,1))))</f>
        <v>3</v>
      </c>
      <c r="AK1104" t="s">
        <v>144</v>
      </c>
      <c r="AL1104" t="s">
        <v>124</v>
      </c>
      <c r="AM1104">
        <f>IF(fun[[#This Row],[BsmtQual]]="Ex",5,IF(fun[[#This Row],[BsmtQual]]="Gd",4,IF(fun[[#This Row],[BsmtQual]]="TA",3,IF(fun[[#This Row],[BsmtQual]]="Fa",2,IF(fun[[#This Row],[BsmtQual]]="Po",1,0)))))</f>
        <v>3</v>
      </c>
      <c r="AN1104" t="s">
        <v>124</v>
      </c>
      <c r="AO1104">
        <f>IF(fun[[#This Row],[BsmtCond]]="Ex",5,IF(fun[[#This Row],[BsmtCond]]="Gd",4,IF(fun[[#This Row],[BsmtCond]]="TA",3,IF(fun[[#This Row],[BsmtCond]]="Fa",2,IF(fun[[#This Row],[BsmtCond]]="Po",1,0)))))</f>
        <v>3</v>
      </c>
      <c r="AP1104" t="s">
        <v>126</v>
      </c>
      <c r="AQ1104">
        <f>IF(fun[[#This Row],[BsmtExposure]]="Gd",3,IF(fun[[#This Row],[BsmtExposure]]="Av",2,IF(fun[[#This Row],[BsmtExposure]]="Mn",1,0)))</f>
        <v>0</v>
      </c>
      <c r="AR1104" t="s">
        <v>179</v>
      </c>
      <c r="AS1104">
        <v>588</v>
      </c>
      <c r="AT1104" t="s">
        <v>128</v>
      </c>
      <c r="AU1104">
        <v>0</v>
      </c>
      <c r="AV1104">
        <v>422</v>
      </c>
      <c r="AW1104">
        <v>1010</v>
      </c>
      <c r="AX1104" t="s">
        <v>129</v>
      </c>
      <c r="AY1104" t="s">
        <v>130</v>
      </c>
      <c r="AZ1104">
        <f>IF(fun[[#This Row],[HeatingQC]]="Ex",5,IF(fun[[#This Row],[HeatingQC]]="Gd",4,IF(fun[[#This Row],[HeatingQC]]="TA",3,IF(fun[[#This Row],[HeatingQC]]="Fa",2,IF(fun[[#This Row],[HeatingQC]]="Po",1,0)))))</f>
        <v>5</v>
      </c>
      <c r="BA1104" t="s">
        <v>131</v>
      </c>
      <c r="BB1104" t="s">
        <v>132</v>
      </c>
      <c r="BC1104">
        <v>1134</v>
      </c>
      <c r="BD1104">
        <v>0</v>
      </c>
      <c r="BE1104">
        <v>0</v>
      </c>
      <c r="BF1104">
        <v>1134</v>
      </c>
      <c r="BG1104">
        <f>LOG(fun[[#This Row],[GrLivArea]])</f>
        <v>3.0546130545568877</v>
      </c>
      <c r="BH1104">
        <v>0</v>
      </c>
      <c r="BI1104">
        <v>0</v>
      </c>
      <c r="BJ1104">
        <f>fun[[#This Row],[BsmtFullBath]]+(0.5*fun[[#This Row],[BsmtHalfBath]])</f>
        <v>0</v>
      </c>
      <c r="BK1104">
        <v>1</v>
      </c>
      <c r="BL1104">
        <v>0</v>
      </c>
      <c r="BM1104">
        <f>fun[[#This Row],[HalfBath]]+fun[[#This Row],[TOTBaseBath]]+fun[[#This Row],[FullBath]]</f>
        <v>1</v>
      </c>
      <c r="BN1104">
        <v>2</v>
      </c>
      <c r="BO1104">
        <v>1</v>
      </c>
      <c r="BP1104" t="s">
        <v>124</v>
      </c>
      <c r="BQ1104">
        <f>IF(fun[[#This Row],[KitchenQual]]="Ex",5,IF(fun[[#This Row],[KitchenQual]]="Gd",4,IF(fun[[#This Row],[KitchenQual]]="TA",3,IF(fun[[#This Row],[KitchenQual]]="Fa",2,0))))</f>
        <v>3</v>
      </c>
      <c r="BR1104">
        <v>6</v>
      </c>
      <c r="BS1104" t="s">
        <v>133</v>
      </c>
      <c r="BT1104">
        <v>0</v>
      </c>
      <c r="BU1104" t="s">
        <v>109</v>
      </c>
      <c r="BV1104">
        <f>IF(fun[[#This Row],[FireplaceQu]]="Ex",5,IF(fun[[#This Row],[FireplaceQu]]="Gd",4,IF(fun[[#This Row],[FireplaceQu]]="TA",3,IF(fun[[#This Row],[FireplaceQu]]="Fa",2,0))))</f>
        <v>0</v>
      </c>
      <c r="BW1104" t="s">
        <v>134</v>
      </c>
      <c r="BX1104">
        <v>1960</v>
      </c>
      <c r="BY1104" t="s">
        <v>135</v>
      </c>
      <c r="BZ1104">
        <v>1</v>
      </c>
      <c r="CA1104">
        <v>254</v>
      </c>
      <c r="CB1104" t="s">
        <v>124</v>
      </c>
      <c r="CC1104">
        <f>IF(fun[[#This Row],[GarageQual]]="Ex",5,IF(fun[[#This Row],[GarageQual]]="Gd",4,IF(fun[[#This Row],[GarageQual]]="TA",3,IF(fun[[#This Row],[GarageQual]]="Fa",2,IF(fun[[#This Row],[GarageQual]]="Po",1,0)))))</f>
        <v>3</v>
      </c>
      <c r="CD1104" t="s">
        <v>124</v>
      </c>
      <c r="CE1104">
        <f>IF(fun[[#This Row],[GarageCond]]="Ex",5,IF(fun[[#This Row],[GarageCond]]="Gd",4,IF(fun[[#This Row],[GarageCond]]="TA",3,IF(fun[[#This Row],[GarageCond]]="Fa",2,IF(fun[[#This Row],[GarageCond]]="Po",1,0)))))</f>
        <v>3</v>
      </c>
      <c r="CF1104" t="s">
        <v>131</v>
      </c>
      <c r="CG1104">
        <v>0</v>
      </c>
      <c r="CH1104">
        <v>16</v>
      </c>
      <c r="CI1104">
        <v>0</v>
      </c>
      <c r="CJ1104">
        <v>0</v>
      </c>
      <c r="CK1104">
        <v>0</v>
      </c>
      <c r="CL1104">
        <f>(0.5*fun[[#This Row],[WoodDeckSF]])+fun[[#This Row],[OpenPorchSF]]+(2*fun[[#This Row],[EnclosedPorch]])+(1.5*fun[[#This Row],[3SsnPorch]])+fun[[#This Row],[ScreenPorch]]</f>
        <v>16</v>
      </c>
      <c r="CM1104">
        <v>0</v>
      </c>
      <c r="CN1104" t="s">
        <v>109</v>
      </c>
      <c r="CO1104">
        <f>IF(fun[[#This Row],[PoolQC]]="Ex",5,IF(fun[[#This Row],[PoolQC]]="Gd",4,IF(fun[[#This Row],[PoolQC]]="TA",3,IF(fun[[#This Row],[PoolQC]]="Fa",2,IF(fun[[#This Row],[PoolQC]]="Po",1,0)))))</f>
        <v>0</v>
      </c>
      <c r="CP1104" t="s">
        <v>244</v>
      </c>
      <c r="CQ1104" t="s">
        <v>109</v>
      </c>
      <c r="CR1104">
        <v>0</v>
      </c>
      <c r="CS1104">
        <v>4</v>
      </c>
      <c r="CT1104">
        <v>2007</v>
      </c>
      <c r="CU1104" t="s">
        <v>136</v>
      </c>
      <c r="CV1104" t="s">
        <v>245</v>
      </c>
      <c r="CW1104">
        <f>COUNTIF(fun[[#This Row],[Id]:[SaleCondition]],0)</f>
        <v>20</v>
      </c>
      <c r="CX1104">
        <f>COUNTIF(fun[[#This Row],[Id]:[SaleCondition]],"NA")</f>
        <v>4</v>
      </c>
      <c r="CY110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104">
        <f>fun[NUM_ExCond]+fun[NUM_BsmtCond]+fun[NUM_GarCond]</f>
        <v>9</v>
      </c>
      <c r="DA11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1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58.75</v>
      </c>
      <c r="DC1104">
        <v>135000</v>
      </c>
    </row>
    <row r="1105" spans="1:107" x14ac:dyDescent="0.25">
      <c r="A1105">
        <v>1104</v>
      </c>
      <c r="B1105">
        <v>20</v>
      </c>
      <c r="C1105" t="s">
        <v>107</v>
      </c>
      <c r="D1105">
        <f>IF(fun[[#This Row],[MSZoning]]="RL",1,0)</f>
        <v>1</v>
      </c>
      <c r="E1105">
        <f>IF(fun[[#This Row],[rl]]="RM",1,0)</f>
        <v>0</v>
      </c>
      <c r="F1105">
        <f>IF(fun[[#This Row],[rm]]="RH",1,0)</f>
        <v>0</v>
      </c>
      <c r="G1105">
        <f>IF(fun[[#This Row],[rh]]="C (all)",1,0)</f>
        <v>0</v>
      </c>
      <c r="H1105">
        <v>79</v>
      </c>
      <c r="I1105">
        <f>IF(fun[[#This Row],[LotFrontage]]="NA",0,fun[[#This Row],[LotFrontage]])</f>
        <v>79</v>
      </c>
      <c r="J1105">
        <v>8910</v>
      </c>
      <c r="K1105" t="s">
        <v>108</v>
      </c>
      <c r="L1105" t="s">
        <v>109</v>
      </c>
      <c r="M1105" t="s">
        <v>110</v>
      </c>
      <c r="N1105" t="s">
        <v>111</v>
      </c>
      <c r="O1105" t="s">
        <v>112</v>
      </c>
      <c r="P1105" t="s">
        <v>148</v>
      </c>
      <c r="Q1105" t="s">
        <v>114</v>
      </c>
      <c r="R1105" t="s">
        <v>188</v>
      </c>
      <c r="S1105" t="s">
        <v>116</v>
      </c>
      <c r="T1105" t="s">
        <v>116</v>
      </c>
      <c r="U1105" t="s">
        <v>117</v>
      </c>
      <c r="V1105" t="s">
        <v>141</v>
      </c>
      <c r="W1105">
        <v>6</v>
      </c>
      <c r="X1105">
        <v>6</v>
      </c>
      <c r="Y1105">
        <v>1959</v>
      </c>
      <c r="Z1105">
        <v>1959</v>
      </c>
      <c r="AA1105" t="s">
        <v>178</v>
      </c>
      <c r="AB1105" t="s">
        <v>120</v>
      </c>
      <c r="AC1105" t="s">
        <v>122</v>
      </c>
      <c r="AD1105" t="s">
        <v>122</v>
      </c>
      <c r="AE1105" t="s">
        <v>143</v>
      </c>
      <c r="AF1105">
        <v>0</v>
      </c>
      <c r="AG1105" t="s">
        <v>124</v>
      </c>
      <c r="AH1105">
        <f>IF(fun[[#This Row],[ExterQual]]="Ex",5,IF(fun[[#This Row],[ExterQual]]="Gd",4,IF(fun[[#This Row],[ExterQual]]="TA",3,IF(fun[[#This Row],[ExterQual]]="Fa",2,1))))</f>
        <v>3</v>
      </c>
      <c r="AI1105" t="s">
        <v>124</v>
      </c>
      <c r="AJ1105">
        <f>IF(fun[[#This Row],[ExterCond]]="Ex",5,IF(fun[[#This Row],[ExterCond]]="Gd",4,IF(fun[[#This Row],[ExterCond]]="TA",3,IF(fun[[#This Row],[ExterCond]]="Fa",2,1))))</f>
        <v>3</v>
      </c>
      <c r="AK1105" t="s">
        <v>144</v>
      </c>
      <c r="AL1105" t="s">
        <v>124</v>
      </c>
      <c r="AM1105">
        <f>IF(fun[[#This Row],[BsmtQual]]="Ex",5,IF(fun[[#This Row],[BsmtQual]]="Gd",4,IF(fun[[#This Row],[BsmtQual]]="TA",3,IF(fun[[#This Row],[BsmtQual]]="Fa",2,IF(fun[[#This Row],[BsmtQual]]="Po",1,0)))))</f>
        <v>3</v>
      </c>
      <c r="AN1105" t="s">
        <v>124</v>
      </c>
      <c r="AO1105">
        <f>IF(fun[[#This Row],[BsmtCond]]="Ex",5,IF(fun[[#This Row],[BsmtCond]]="Gd",4,IF(fun[[#This Row],[BsmtCond]]="TA",3,IF(fun[[#This Row],[BsmtCond]]="Fa",2,IF(fun[[#This Row],[BsmtCond]]="Po",1,0)))))</f>
        <v>3</v>
      </c>
      <c r="AP1105" t="s">
        <v>147</v>
      </c>
      <c r="AQ1105">
        <f>IF(fun[[#This Row],[BsmtExposure]]="Gd",3,IF(fun[[#This Row],[BsmtExposure]]="Av",2,IF(fun[[#This Row],[BsmtExposure]]="Mn",1,0)))</f>
        <v>1</v>
      </c>
      <c r="AR1105" t="s">
        <v>145</v>
      </c>
      <c r="AS1105">
        <v>655</v>
      </c>
      <c r="AT1105" t="s">
        <v>128</v>
      </c>
      <c r="AU1105">
        <v>0</v>
      </c>
      <c r="AV1105">
        <v>0</v>
      </c>
      <c r="AW1105">
        <v>655</v>
      </c>
      <c r="AX1105" t="s">
        <v>129</v>
      </c>
      <c r="AY1105" t="s">
        <v>130</v>
      </c>
      <c r="AZ1105">
        <f>IF(fun[[#This Row],[HeatingQC]]="Ex",5,IF(fun[[#This Row],[HeatingQC]]="Gd",4,IF(fun[[#This Row],[HeatingQC]]="TA",3,IF(fun[[#This Row],[HeatingQC]]="Fa",2,IF(fun[[#This Row],[HeatingQC]]="Po",1,0)))))</f>
        <v>5</v>
      </c>
      <c r="BA1105" t="s">
        <v>131</v>
      </c>
      <c r="BB1105" t="s">
        <v>132</v>
      </c>
      <c r="BC1105">
        <v>1194</v>
      </c>
      <c r="BD1105">
        <v>0</v>
      </c>
      <c r="BE1105">
        <v>0</v>
      </c>
      <c r="BF1105">
        <v>1194</v>
      </c>
      <c r="BG1105">
        <f>LOG(fun[[#This Row],[GrLivArea]])</f>
        <v>3.0770043267933502</v>
      </c>
      <c r="BH1105">
        <v>0</v>
      </c>
      <c r="BI1105">
        <v>1</v>
      </c>
      <c r="BJ1105">
        <f>fun[[#This Row],[BsmtFullBath]]+(0.5*fun[[#This Row],[BsmtHalfBath]])</f>
        <v>0.5</v>
      </c>
      <c r="BK1105">
        <v>1</v>
      </c>
      <c r="BL1105">
        <v>0</v>
      </c>
      <c r="BM1105">
        <f>fun[[#This Row],[HalfBath]]+fun[[#This Row],[TOTBaseBath]]+fun[[#This Row],[FullBath]]</f>
        <v>1.5</v>
      </c>
      <c r="BN1105">
        <v>3</v>
      </c>
      <c r="BO1105">
        <v>1</v>
      </c>
      <c r="BP1105" t="s">
        <v>124</v>
      </c>
      <c r="BQ1105">
        <f>IF(fun[[#This Row],[KitchenQual]]="Ex",5,IF(fun[[#This Row],[KitchenQual]]="Gd",4,IF(fun[[#This Row],[KitchenQual]]="TA",3,IF(fun[[#This Row],[KitchenQual]]="Fa",2,0))))</f>
        <v>3</v>
      </c>
      <c r="BR1105">
        <v>6</v>
      </c>
      <c r="BS1105" t="s">
        <v>133</v>
      </c>
      <c r="BT1105">
        <v>1</v>
      </c>
      <c r="BU1105" t="s">
        <v>173</v>
      </c>
      <c r="BV1105">
        <f>IF(fun[[#This Row],[FireplaceQu]]="Ex",5,IF(fun[[#This Row],[FireplaceQu]]="Gd",4,IF(fun[[#This Row],[FireplaceQu]]="TA",3,IF(fun[[#This Row],[FireplaceQu]]="Fa",2,0))))</f>
        <v>2</v>
      </c>
      <c r="BW1105" t="s">
        <v>182</v>
      </c>
      <c r="BX1105">
        <v>1954</v>
      </c>
      <c r="BY1105" t="s">
        <v>183</v>
      </c>
      <c r="BZ1105">
        <v>2</v>
      </c>
      <c r="CA1105">
        <v>539</v>
      </c>
      <c r="CB1105" t="s">
        <v>124</v>
      </c>
      <c r="CC1105">
        <f>IF(fun[[#This Row],[GarageQual]]="Ex",5,IF(fun[[#This Row],[GarageQual]]="Gd",4,IF(fun[[#This Row],[GarageQual]]="TA",3,IF(fun[[#This Row],[GarageQual]]="Fa",2,IF(fun[[#This Row],[GarageQual]]="Po",1,0)))))</f>
        <v>3</v>
      </c>
      <c r="CD1105" t="s">
        <v>124</v>
      </c>
      <c r="CE1105">
        <f>IF(fun[[#This Row],[GarageCond]]="Ex",5,IF(fun[[#This Row],[GarageCond]]="Gd",4,IF(fun[[#This Row],[GarageCond]]="TA",3,IF(fun[[#This Row],[GarageCond]]="Fa",2,IF(fun[[#This Row],[GarageCond]]="Po",1,0)))))</f>
        <v>3</v>
      </c>
      <c r="CF1105" t="s">
        <v>131</v>
      </c>
      <c r="CG1105">
        <v>0</v>
      </c>
      <c r="CH1105">
        <v>0</v>
      </c>
      <c r="CI1105">
        <v>192</v>
      </c>
      <c r="CJ1105">
        <v>0</v>
      </c>
      <c r="CK1105">
        <v>0</v>
      </c>
      <c r="CL1105">
        <f>(0.5*fun[[#This Row],[WoodDeckSF]])+fun[[#This Row],[OpenPorchSF]]+(2*fun[[#This Row],[EnclosedPorch]])+(1.5*fun[[#This Row],[3SsnPorch]])+fun[[#This Row],[ScreenPorch]]</f>
        <v>384</v>
      </c>
      <c r="CM1105">
        <v>0</v>
      </c>
      <c r="CN1105" t="s">
        <v>109</v>
      </c>
      <c r="CO1105">
        <f>IF(fun[[#This Row],[PoolQC]]="Ex",5,IF(fun[[#This Row],[PoolQC]]="Gd",4,IF(fun[[#This Row],[PoolQC]]="TA",3,IF(fun[[#This Row],[PoolQC]]="Fa",2,IF(fun[[#This Row],[PoolQC]]="Po",1,0)))))</f>
        <v>0</v>
      </c>
      <c r="CP1105" t="s">
        <v>109</v>
      </c>
      <c r="CQ1105" t="s">
        <v>109</v>
      </c>
      <c r="CR1105">
        <v>0</v>
      </c>
      <c r="CS1105">
        <v>7</v>
      </c>
      <c r="CT1105">
        <v>2006</v>
      </c>
      <c r="CU1105" t="s">
        <v>136</v>
      </c>
      <c r="CV1105" t="s">
        <v>137</v>
      </c>
      <c r="CW1105">
        <f>COUNTIF(fun[[#This Row],[Id]:[SaleCondition]],0)</f>
        <v>17</v>
      </c>
      <c r="CX1105">
        <f>COUNTIF(fun[[#This Row],[Id]:[SaleCondition]],"NA")</f>
        <v>4</v>
      </c>
      <c r="CY110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105">
        <f>fun[NUM_ExCond]+fun[NUM_BsmtCond]+fun[NUM_GarCond]</f>
        <v>9</v>
      </c>
      <c r="DA11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11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1105">
        <v>159500</v>
      </c>
    </row>
    <row r="1106" spans="1:107" x14ac:dyDescent="0.25">
      <c r="A1106">
        <v>1105</v>
      </c>
      <c r="B1106">
        <v>160</v>
      </c>
      <c r="C1106" t="s">
        <v>168</v>
      </c>
      <c r="D1106">
        <f>IF(fun[[#This Row],[MSZoning]]="RL",1,0)</f>
        <v>0</v>
      </c>
      <c r="E1106">
        <f>IF(fun[[#This Row],[rl]]="RM",1,0)</f>
        <v>0</v>
      </c>
      <c r="F1106">
        <f>IF(fun[[#This Row],[rm]]="RH",1,0)</f>
        <v>0</v>
      </c>
      <c r="G1106">
        <f>IF(fun[[#This Row],[rh]]="C (all)",1,0)</f>
        <v>0</v>
      </c>
      <c r="H1106">
        <v>24</v>
      </c>
      <c r="I1106">
        <f>IF(fun[[#This Row],[LotFrontage]]="NA",0,fun[[#This Row],[LotFrontage]])</f>
        <v>24</v>
      </c>
      <c r="J1106">
        <v>2016</v>
      </c>
      <c r="K1106" t="s">
        <v>108</v>
      </c>
      <c r="L1106" t="s">
        <v>109</v>
      </c>
      <c r="M1106" t="s">
        <v>110</v>
      </c>
      <c r="N1106" t="s">
        <v>111</v>
      </c>
      <c r="O1106" t="s">
        <v>112</v>
      </c>
      <c r="P1106" t="s">
        <v>113</v>
      </c>
      <c r="Q1106" t="s">
        <v>114</v>
      </c>
      <c r="R1106" t="s">
        <v>254</v>
      </c>
      <c r="S1106" t="s">
        <v>116</v>
      </c>
      <c r="T1106" t="s">
        <v>116</v>
      </c>
      <c r="U1106" t="s">
        <v>205</v>
      </c>
      <c r="V1106" t="s">
        <v>118</v>
      </c>
      <c r="W1106">
        <v>5</v>
      </c>
      <c r="X1106">
        <v>5</v>
      </c>
      <c r="Y1106">
        <v>1970</v>
      </c>
      <c r="Z1106">
        <v>1970</v>
      </c>
      <c r="AA1106" t="s">
        <v>119</v>
      </c>
      <c r="AB1106" t="s">
        <v>120</v>
      </c>
      <c r="AC1106" t="s">
        <v>166</v>
      </c>
      <c r="AD1106" t="s">
        <v>166</v>
      </c>
      <c r="AE1106" t="s">
        <v>122</v>
      </c>
      <c r="AF1106">
        <v>304</v>
      </c>
      <c r="AG1106" t="s">
        <v>124</v>
      </c>
      <c r="AH1106">
        <f>IF(fun[[#This Row],[ExterQual]]="Ex",5,IF(fun[[#This Row],[ExterQual]]="Gd",4,IF(fun[[#This Row],[ExterQual]]="TA",3,IF(fun[[#This Row],[ExterQual]]="Fa",2,1))))</f>
        <v>3</v>
      </c>
      <c r="AI1106" t="s">
        <v>124</v>
      </c>
      <c r="AJ1106">
        <f>IF(fun[[#This Row],[ExterCond]]="Ex",5,IF(fun[[#This Row],[ExterCond]]="Gd",4,IF(fun[[#This Row],[ExterCond]]="TA",3,IF(fun[[#This Row],[ExterCond]]="Fa",2,1))))</f>
        <v>3</v>
      </c>
      <c r="AK1106" t="s">
        <v>144</v>
      </c>
      <c r="AL1106" t="s">
        <v>124</v>
      </c>
      <c r="AM1106">
        <f>IF(fun[[#This Row],[BsmtQual]]="Ex",5,IF(fun[[#This Row],[BsmtQual]]="Gd",4,IF(fun[[#This Row],[BsmtQual]]="TA",3,IF(fun[[#This Row],[BsmtQual]]="Fa",2,IF(fun[[#This Row],[BsmtQual]]="Po",1,0)))))</f>
        <v>3</v>
      </c>
      <c r="AN1106" t="s">
        <v>124</v>
      </c>
      <c r="AO1106">
        <f>IF(fun[[#This Row],[BsmtCond]]="Ex",5,IF(fun[[#This Row],[BsmtCond]]="Gd",4,IF(fun[[#This Row],[BsmtCond]]="TA",3,IF(fun[[#This Row],[BsmtCond]]="Fa",2,IF(fun[[#This Row],[BsmtCond]]="Po",1,0)))))</f>
        <v>3</v>
      </c>
      <c r="AP1106" t="s">
        <v>126</v>
      </c>
      <c r="AQ1106">
        <f>IF(fun[[#This Row],[BsmtExposure]]="Gd",3,IF(fun[[#This Row],[BsmtExposure]]="Av",2,IF(fun[[#This Row],[BsmtExposure]]="Mn",1,0)))</f>
        <v>0</v>
      </c>
      <c r="AR1106" t="s">
        <v>128</v>
      </c>
      <c r="AS1106">
        <v>0</v>
      </c>
      <c r="AT1106" t="s">
        <v>128</v>
      </c>
      <c r="AU1106">
        <v>0</v>
      </c>
      <c r="AV1106">
        <v>630</v>
      </c>
      <c r="AW1106">
        <v>630</v>
      </c>
      <c r="AX1106" t="s">
        <v>129</v>
      </c>
      <c r="AY1106" t="s">
        <v>124</v>
      </c>
      <c r="AZ1106">
        <f>IF(fun[[#This Row],[HeatingQC]]="Ex",5,IF(fun[[#This Row],[HeatingQC]]="Gd",4,IF(fun[[#This Row],[HeatingQC]]="TA",3,IF(fun[[#This Row],[HeatingQC]]="Fa",2,IF(fun[[#This Row],[HeatingQC]]="Po",1,0)))))</f>
        <v>3</v>
      </c>
      <c r="BA1106" t="s">
        <v>131</v>
      </c>
      <c r="BB1106" t="s">
        <v>132</v>
      </c>
      <c r="BC1106">
        <v>630</v>
      </c>
      <c r="BD1106">
        <v>672</v>
      </c>
      <c r="BE1106">
        <v>0</v>
      </c>
      <c r="BF1106">
        <v>1302</v>
      </c>
      <c r="BG1106">
        <f>LOG(fun[[#This Row],[GrLivArea]])</f>
        <v>3.114610984232173</v>
      </c>
      <c r="BH1106">
        <v>0</v>
      </c>
      <c r="BI1106">
        <v>0</v>
      </c>
      <c r="BJ1106">
        <f>fun[[#This Row],[BsmtFullBath]]+(0.5*fun[[#This Row],[BsmtHalfBath]])</f>
        <v>0</v>
      </c>
      <c r="BK1106">
        <v>2</v>
      </c>
      <c r="BL1106">
        <v>1</v>
      </c>
      <c r="BM1106">
        <f>fun[[#This Row],[HalfBath]]+fun[[#This Row],[TOTBaseBath]]+fun[[#This Row],[FullBath]]</f>
        <v>3</v>
      </c>
      <c r="BN1106">
        <v>3</v>
      </c>
      <c r="BO1106">
        <v>1</v>
      </c>
      <c r="BP1106" t="s">
        <v>124</v>
      </c>
      <c r="BQ1106">
        <f>IF(fun[[#This Row],[KitchenQual]]="Ex",5,IF(fun[[#This Row],[KitchenQual]]="Gd",4,IF(fun[[#This Row],[KitchenQual]]="TA",3,IF(fun[[#This Row],[KitchenQual]]="Fa",2,0))))</f>
        <v>3</v>
      </c>
      <c r="BR1106">
        <v>6</v>
      </c>
      <c r="BS1106" t="s">
        <v>133</v>
      </c>
      <c r="BT1106">
        <v>0</v>
      </c>
      <c r="BU1106" t="s">
        <v>109</v>
      </c>
      <c r="BV1106">
        <f>IF(fun[[#This Row],[FireplaceQu]]="Ex",5,IF(fun[[#This Row],[FireplaceQu]]="Gd",4,IF(fun[[#This Row],[FireplaceQu]]="TA",3,IF(fun[[#This Row],[FireplaceQu]]="Fa",2,0))))</f>
        <v>0</v>
      </c>
      <c r="BW1106" t="s">
        <v>153</v>
      </c>
      <c r="BX1106">
        <v>1970</v>
      </c>
      <c r="BY1106" t="s">
        <v>128</v>
      </c>
      <c r="BZ1106">
        <v>2</v>
      </c>
      <c r="CA1106">
        <v>440</v>
      </c>
      <c r="CB1106" t="s">
        <v>124</v>
      </c>
      <c r="CC1106">
        <f>IF(fun[[#This Row],[GarageQual]]="Ex",5,IF(fun[[#This Row],[GarageQual]]="Gd",4,IF(fun[[#This Row],[GarageQual]]="TA",3,IF(fun[[#This Row],[GarageQual]]="Fa",2,IF(fun[[#This Row],[GarageQual]]="Po",1,0)))))</f>
        <v>3</v>
      </c>
      <c r="CD1106" t="s">
        <v>124</v>
      </c>
      <c r="CE1106">
        <f>IF(fun[[#This Row],[GarageCond]]="Ex",5,IF(fun[[#This Row],[GarageCond]]="Gd",4,IF(fun[[#This Row],[GarageCond]]="TA",3,IF(fun[[#This Row],[GarageCond]]="Fa",2,IF(fun[[#This Row],[GarageCond]]="Po",1,0)))))</f>
        <v>3</v>
      </c>
      <c r="CF1106" t="s">
        <v>131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f>(0.5*fun[[#This Row],[WoodDeckSF]])+fun[[#This Row],[OpenPorchSF]]+(2*fun[[#This Row],[EnclosedPorch]])+(1.5*fun[[#This Row],[3SsnPorch]])+fun[[#This Row],[ScreenPorch]]</f>
        <v>0</v>
      </c>
      <c r="CM1106">
        <v>0</v>
      </c>
      <c r="CN1106" t="s">
        <v>109</v>
      </c>
      <c r="CO1106">
        <f>IF(fun[[#This Row],[PoolQC]]="Ex",5,IF(fun[[#This Row],[PoolQC]]="Gd",4,IF(fun[[#This Row],[PoolQC]]="TA",3,IF(fun[[#This Row],[PoolQC]]="Fa",2,IF(fun[[#This Row],[PoolQC]]="Po",1,0)))))</f>
        <v>0</v>
      </c>
      <c r="CP1106" t="s">
        <v>109</v>
      </c>
      <c r="CQ1106" t="s">
        <v>109</v>
      </c>
      <c r="CR1106">
        <v>0</v>
      </c>
      <c r="CS1106">
        <v>4</v>
      </c>
      <c r="CT1106">
        <v>2007</v>
      </c>
      <c r="CU1106" t="s">
        <v>136</v>
      </c>
      <c r="CV1106" t="s">
        <v>137</v>
      </c>
      <c r="CW1106">
        <f>COUNTIF(fun[[#This Row],[Id]:[SaleCondition]],0)</f>
        <v>22</v>
      </c>
      <c r="CX1106">
        <f>COUNTIF(fun[[#This Row],[Id]:[SaleCondition]],"NA")</f>
        <v>5</v>
      </c>
      <c r="CY110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106">
        <f>fun[NUM_ExCond]+fun[NUM_BsmtCond]+fun[NUM_GarCond]</f>
        <v>9</v>
      </c>
      <c r="DA11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11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1106">
        <v>106000</v>
      </c>
    </row>
    <row r="1107" spans="1:107" x14ac:dyDescent="0.25">
      <c r="A1107">
        <v>1106</v>
      </c>
      <c r="B1107">
        <v>60</v>
      </c>
      <c r="C1107" t="s">
        <v>107</v>
      </c>
      <c r="D1107">
        <f>IF(fun[[#This Row],[MSZoning]]="RL",1,0)</f>
        <v>1</v>
      </c>
      <c r="E1107">
        <f>IF(fun[[#This Row],[rl]]="RM",1,0)</f>
        <v>0</v>
      </c>
      <c r="F1107">
        <f>IF(fun[[#This Row],[rm]]="RH",1,0)</f>
        <v>0</v>
      </c>
      <c r="G1107">
        <f>IF(fun[[#This Row],[rh]]="C (all)",1,0)</f>
        <v>0</v>
      </c>
      <c r="H1107">
        <v>98</v>
      </c>
      <c r="I1107">
        <f>IF(fun[[#This Row],[LotFrontage]]="NA",0,fun[[#This Row],[LotFrontage]])</f>
        <v>98</v>
      </c>
      <c r="J1107">
        <v>12256</v>
      </c>
      <c r="K1107" t="s">
        <v>108</v>
      </c>
      <c r="L1107" t="s">
        <v>109</v>
      </c>
      <c r="M1107" t="s">
        <v>146</v>
      </c>
      <c r="N1107" t="s">
        <v>111</v>
      </c>
      <c r="O1107" t="s">
        <v>112</v>
      </c>
      <c r="P1107" t="s">
        <v>148</v>
      </c>
      <c r="Q1107" t="s">
        <v>114</v>
      </c>
      <c r="R1107" t="s">
        <v>155</v>
      </c>
      <c r="S1107" t="s">
        <v>116</v>
      </c>
      <c r="T1107" t="s">
        <v>116</v>
      </c>
      <c r="U1107" t="s">
        <v>117</v>
      </c>
      <c r="V1107" t="s">
        <v>118</v>
      </c>
      <c r="W1107">
        <v>8</v>
      </c>
      <c r="X1107">
        <v>5</v>
      </c>
      <c r="Y1107">
        <v>1994</v>
      </c>
      <c r="Z1107">
        <v>1995</v>
      </c>
      <c r="AA1107" t="s">
        <v>119</v>
      </c>
      <c r="AB1107" t="s">
        <v>120</v>
      </c>
      <c r="AC1107" t="s">
        <v>166</v>
      </c>
      <c r="AD1107" t="s">
        <v>166</v>
      </c>
      <c r="AE1107" t="s">
        <v>122</v>
      </c>
      <c r="AF1107">
        <v>362</v>
      </c>
      <c r="AG1107" t="s">
        <v>123</v>
      </c>
      <c r="AH1107">
        <f>IF(fun[[#This Row],[ExterQual]]="Ex",5,IF(fun[[#This Row],[ExterQual]]="Gd",4,IF(fun[[#This Row],[ExterQual]]="TA",3,IF(fun[[#This Row],[ExterQual]]="Fa",2,1))))</f>
        <v>4</v>
      </c>
      <c r="AI1107" t="s">
        <v>124</v>
      </c>
      <c r="AJ1107">
        <f>IF(fun[[#This Row],[ExterCond]]="Ex",5,IF(fun[[#This Row],[ExterCond]]="Gd",4,IF(fun[[#This Row],[ExterCond]]="TA",3,IF(fun[[#This Row],[ExterCond]]="Fa",2,1))))</f>
        <v>3</v>
      </c>
      <c r="AK1107" t="s">
        <v>125</v>
      </c>
      <c r="AL1107" t="s">
        <v>130</v>
      </c>
      <c r="AM1107">
        <f>IF(fun[[#This Row],[BsmtQual]]="Ex",5,IF(fun[[#This Row],[BsmtQual]]="Gd",4,IF(fun[[#This Row],[BsmtQual]]="TA",3,IF(fun[[#This Row],[BsmtQual]]="Fa",2,IF(fun[[#This Row],[BsmtQual]]="Po",1,0)))))</f>
        <v>5</v>
      </c>
      <c r="AN1107" t="s">
        <v>124</v>
      </c>
      <c r="AO1107">
        <f>IF(fun[[#This Row],[BsmtCond]]="Ex",5,IF(fun[[#This Row],[BsmtCond]]="Gd",4,IF(fun[[#This Row],[BsmtCond]]="TA",3,IF(fun[[#This Row],[BsmtCond]]="Fa",2,IF(fun[[#This Row],[BsmtCond]]="Po",1,0)))))</f>
        <v>3</v>
      </c>
      <c r="AP1107" t="s">
        <v>156</v>
      </c>
      <c r="AQ1107">
        <f>IF(fun[[#This Row],[BsmtExposure]]="Gd",3,IF(fun[[#This Row],[BsmtExposure]]="Av",2,IF(fun[[#This Row],[BsmtExposure]]="Mn",1,0)))</f>
        <v>2</v>
      </c>
      <c r="AR1107" t="s">
        <v>127</v>
      </c>
      <c r="AS1107">
        <v>1032</v>
      </c>
      <c r="AT1107" t="s">
        <v>128</v>
      </c>
      <c r="AU1107">
        <v>0</v>
      </c>
      <c r="AV1107">
        <v>431</v>
      </c>
      <c r="AW1107">
        <v>1463</v>
      </c>
      <c r="AX1107" t="s">
        <v>129</v>
      </c>
      <c r="AY1107" t="s">
        <v>130</v>
      </c>
      <c r="AZ1107">
        <f>IF(fun[[#This Row],[HeatingQC]]="Ex",5,IF(fun[[#This Row],[HeatingQC]]="Gd",4,IF(fun[[#This Row],[HeatingQC]]="TA",3,IF(fun[[#This Row],[HeatingQC]]="Fa",2,IF(fun[[#This Row],[HeatingQC]]="Po",1,0)))))</f>
        <v>5</v>
      </c>
      <c r="BA1107" t="s">
        <v>131</v>
      </c>
      <c r="BB1107" t="s">
        <v>132</v>
      </c>
      <c r="BC1107">
        <v>1500</v>
      </c>
      <c r="BD1107">
        <v>1122</v>
      </c>
      <c r="BE1107">
        <v>0</v>
      </c>
      <c r="BF1107">
        <v>2622</v>
      </c>
      <c r="BG1107">
        <f>LOG(fun[[#This Row],[GrLivArea]])</f>
        <v>3.4186326873540653</v>
      </c>
      <c r="BH1107">
        <v>1</v>
      </c>
      <c r="BI1107">
        <v>0</v>
      </c>
      <c r="BJ1107">
        <f>fun[[#This Row],[BsmtFullBath]]+(0.5*fun[[#This Row],[BsmtHalfBath]])</f>
        <v>1</v>
      </c>
      <c r="BK1107">
        <v>2</v>
      </c>
      <c r="BL1107">
        <v>1</v>
      </c>
      <c r="BM1107">
        <f>fun[[#This Row],[HalfBath]]+fun[[#This Row],[TOTBaseBath]]+fun[[#This Row],[FullBath]]</f>
        <v>4</v>
      </c>
      <c r="BN1107">
        <v>3</v>
      </c>
      <c r="BO1107">
        <v>1</v>
      </c>
      <c r="BP1107" t="s">
        <v>123</v>
      </c>
      <c r="BQ1107">
        <f>IF(fun[[#This Row],[KitchenQual]]="Ex",5,IF(fun[[#This Row],[KitchenQual]]="Gd",4,IF(fun[[#This Row],[KitchenQual]]="TA",3,IF(fun[[#This Row],[KitchenQual]]="Fa",2,0))))</f>
        <v>4</v>
      </c>
      <c r="BR1107">
        <v>9</v>
      </c>
      <c r="BS1107" t="s">
        <v>133</v>
      </c>
      <c r="BT1107">
        <v>2</v>
      </c>
      <c r="BU1107" t="s">
        <v>124</v>
      </c>
      <c r="BV1107">
        <f>IF(fun[[#This Row],[FireplaceQu]]="Ex",5,IF(fun[[#This Row],[FireplaceQu]]="Gd",4,IF(fun[[#This Row],[FireplaceQu]]="TA",3,IF(fun[[#This Row],[FireplaceQu]]="Fa",2,0))))</f>
        <v>3</v>
      </c>
      <c r="BW1107" t="s">
        <v>134</v>
      </c>
      <c r="BX1107">
        <v>1994</v>
      </c>
      <c r="BY1107" t="s">
        <v>135</v>
      </c>
      <c r="BZ1107">
        <v>2</v>
      </c>
      <c r="CA1107">
        <v>712</v>
      </c>
      <c r="CB1107" t="s">
        <v>124</v>
      </c>
      <c r="CC1107">
        <f>IF(fun[[#This Row],[GarageQual]]="Ex",5,IF(fun[[#This Row],[GarageQual]]="Gd",4,IF(fun[[#This Row],[GarageQual]]="TA",3,IF(fun[[#This Row],[GarageQual]]="Fa",2,IF(fun[[#This Row],[GarageQual]]="Po",1,0)))))</f>
        <v>3</v>
      </c>
      <c r="CD1107" t="s">
        <v>124</v>
      </c>
      <c r="CE1107">
        <f>IF(fun[[#This Row],[GarageCond]]="Ex",5,IF(fun[[#This Row],[GarageCond]]="Gd",4,IF(fun[[#This Row],[GarageCond]]="TA",3,IF(fun[[#This Row],[GarageCond]]="Fa",2,IF(fun[[#This Row],[GarageCond]]="Po",1,0)))))</f>
        <v>3</v>
      </c>
      <c r="CF1107" t="s">
        <v>131</v>
      </c>
      <c r="CG1107">
        <v>186</v>
      </c>
      <c r="CH1107">
        <v>32</v>
      </c>
      <c r="CI1107">
        <v>0</v>
      </c>
      <c r="CJ1107">
        <v>0</v>
      </c>
      <c r="CK1107">
        <v>0</v>
      </c>
      <c r="CL1107">
        <f>(0.5*fun[[#This Row],[WoodDeckSF]])+fun[[#This Row],[OpenPorchSF]]+(2*fun[[#This Row],[EnclosedPorch]])+(1.5*fun[[#This Row],[3SsnPorch]])+fun[[#This Row],[ScreenPorch]]</f>
        <v>125</v>
      </c>
      <c r="CM1107">
        <v>0</v>
      </c>
      <c r="CN1107" t="s">
        <v>109</v>
      </c>
      <c r="CO1107">
        <f>IF(fun[[#This Row],[PoolQC]]="Ex",5,IF(fun[[#This Row],[PoolQC]]="Gd",4,IF(fun[[#This Row],[PoolQC]]="TA",3,IF(fun[[#This Row],[PoolQC]]="Fa",2,IF(fun[[#This Row],[PoolQC]]="Po",1,0)))))</f>
        <v>0</v>
      </c>
      <c r="CP1107" t="s">
        <v>109</v>
      </c>
      <c r="CQ1107" t="s">
        <v>109</v>
      </c>
      <c r="CR1107">
        <v>0</v>
      </c>
      <c r="CS1107">
        <v>4</v>
      </c>
      <c r="CT1107">
        <v>2010</v>
      </c>
      <c r="CU1107" t="s">
        <v>136</v>
      </c>
      <c r="CV1107" t="s">
        <v>137</v>
      </c>
      <c r="CW1107">
        <f>COUNTIF(fun[[#This Row],[Id]:[SaleCondition]],0)</f>
        <v>12</v>
      </c>
      <c r="CX1107">
        <f>COUNTIF(fun[[#This Row],[Id]:[SaleCondition]],"NA")</f>
        <v>4</v>
      </c>
      <c r="CY1107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107">
        <f>fun[NUM_ExCond]+fun[NUM_BsmtCond]+fun[NUM_GarCond]</f>
        <v>9</v>
      </c>
      <c r="DA11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110</v>
      </c>
      <c r="DB11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1107">
        <v>325000</v>
      </c>
    </row>
    <row r="1108" spans="1:107" x14ac:dyDescent="0.25">
      <c r="A1108">
        <v>1107</v>
      </c>
      <c r="B1108">
        <v>20</v>
      </c>
      <c r="C1108" t="s">
        <v>107</v>
      </c>
      <c r="D1108">
        <f>IF(fun[[#This Row],[MSZoning]]="RL",1,0)</f>
        <v>1</v>
      </c>
      <c r="E1108">
        <f>IF(fun[[#This Row],[rl]]="RM",1,0)</f>
        <v>0</v>
      </c>
      <c r="F1108">
        <f>IF(fun[[#This Row],[rm]]="RH",1,0)</f>
        <v>0</v>
      </c>
      <c r="G1108">
        <f>IF(fun[[#This Row],[rh]]="C (all)",1,0)</f>
        <v>0</v>
      </c>
      <c r="H1108">
        <v>114</v>
      </c>
      <c r="I1108">
        <f>IF(fun[[#This Row],[LotFrontage]]="NA",0,fun[[#This Row],[LotFrontage]])</f>
        <v>114</v>
      </c>
      <c r="J1108">
        <v>10357</v>
      </c>
      <c r="K1108" t="s">
        <v>108</v>
      </c>
      <c r="L1108" t="s">
        <v>109</v>
      </c>
      <c r="M1108" t="s">
        <v>146</v>
      </c>
      <c r="N1108" t="s">
        <v>111</v>
      </c>
      <c r="O1108" t="s">
        <v>112</v>
      </c>
      <c r="P1108" t="s">
        <v>148</v>
      </c>
      <c r="Q1108" t="s">
        <v>114</v>
      </c>
      <c r="R1108" t="s">
        <v>196</v>
      </c>
      <c r="S1108" t="s">
        <v>140</v>
      </c>
      <c r="T1108" t="s">
        <v>116</v>
      </c>
      <c r="U1108" t="s">
        <v>117</v>
      </c>
      <c r="V1108" t="s">
        <v>141</v>
      </c>
      <c r="W1108">
        <v>7</v>
      </c>
      <c r="X1108">
        <v>5</v>
      </c>
      <c r="Y1108">
        <v>1990</v>
      </c>
      <c r="Z1108">
        <v>1991</v>
      </c>
      <c r="AA1108" t="s">
        <v>178</v>
      </c>
      <c r="AB1108" t="s">
        <v>120</v>
      </c>
      <c r="AC1108" t="s">
        <v>166</v>
      </c>
      <c r="AD1108" t="s">
        <v>166</v>
      </c>
      <c r="AE1108" t="s">
        <v>143</v>
      </c>
      <c r="AF1108">
        <v>0</v>
      </c>
      <c r="AG1108" t="s">
        <v>123</v>
      </c>
      <c r="AH1108">
        <f>IF(fun[[#This Row],[ExterQual]]="Ex",5,IF(fun[[#This Row],[ExterQual]]="Gd",4,IF(fun[[#This Row],[ExterQual]]="TA",3,IF(fun[[#This Row],[ExterQual]]="Fa",2,1))))</f>
        <v>4</v>
      </c>
      <c r="AI1108" t="s">
        <v>124</v>
      </c>
      <c r="AJ1108">
        <f>IF(fun[[#This Row],[ExterCond]]="Ex",5,IF(fun[[#This Row],[ExterCond]]="Gd",4,IF(fun[[#This Row],[ExterCond]]="TA",3,IF(fun[[#This Row],[ExterCond]]="Fa",2,1))))</f>
        <v>3</v>
      </c>
      <c r="AK1108" t="s">
        <v>125</v>
      </c>
      <c r="AL1108" t="s">
        <v>123</v>
      </c>
      <c r="AM1108">
        <f>IF(fun[[#This Row],[BsmtQual]]="Ex",5,IF(fun[[#This Row],[BsmtQual]]="Gd",4,IF(fun[[#This Row],[BsmtQual]]="TA",3,IF(fun[[#This Row],[BsmtQual]]="Fa",2,IF(fun[[#This Row],[BsmtQual]]="Po",1,0)))))</f>
        <v>4</v>
      </c>
      <c r="AN1108" t="s">
        <v>124</v>
      </c>
      <c r="AO1108">
        <f>IF(fun[[#This Row],[BsmtCond]]="Ex",5,IF(fun[[#This Row],[BsmtCond]]="Gd",4,IF(fun[[#This Row],[BsmtCond]]="TA",3,IF(fun[[#This Row],[BsmtCond]]="Fa",2,IF(fun[[#This Row],[BsmtCond]]="Po",1,0)))))</f>
        <v>3</v>
      </c>
      <c r="AP1108" t="s">
        <v>147</v>
      </c>
      <c r="AQ1108">
        <f>IF(fun[[#This Row],[BsmtExposure]]="Gd",3,IF(fun[[#This Row],[BsmtExposure]]="Av",2,IF(fun[[#This Row],[BsmtExposure]]="Mn",1,0)))</f>
        <v>1</v>
      </c>
      <c r="AR1108" t="s">
        <v>127</v>
      </c>
      <c r="AS1108">
        <v>738</v>
      </c>
      <c r="AT1108" t="s">
        <v>128</v>
      </c>
      <c r="AU1108">
        <v>0</v>
      </c>
      <c r="AV1108">
        <v>172</v>
      </c>
      <c r="AW1108">
        <v>910</v>
      </c>
      <c r="AX1108" t="s">
        <v>129</v>
      </c>
      <c r="AY1108" t="s">
        <v>123</v>
      </c>
      <c r="AZ1108">
        <f>IF(fun[[#This Row],[HeatingQC]]="Ex",5,IF(fun[[#This Row],[HeatingQC]]="Gd",4,IF(fun[[#This Row],[HeatingQC]]="TA",3,IF(fun[[#This Row],[HeatingQC]]="Fa",2,IF(fun[[#This Row],[HeatingQC]]="Po",1,0)))))</f>
        <v>4</v>
      </c>
      <c r="BA1108" t="s">
        <v>131</v>
      </c>
      <c r="BB1108" t="s">
        <v>132</v>
      </c>
      <c r="BC1108">
        <v>1442</v>
      </c>
      <c r="BD1108">
        <v>0</v>
      </c>
      <c r="BE1108">
        <v>0</v>
      </c>
      <c r="BF1108">
        <v>1442</v>
      </c>
      <c r="BG1108">
        <f>LOG(fun[[#This Row],[GrLivArea]])</f>
        <v>3.1589652603834102</v>
      </c>
      <c r="BH1108">
        <v>1</v>
      </c>
      <c r="BI1108">
        <v>0</v>
      </c>
      <c r="BJ1108">
        <f>fun[[#This Row],[BsmtFullBath]]+(0.5*fun[[#This Row],[BsmtHalfBath]])</f>
        <v>1</v>
      </c>
      <c r="BK1108">
        <v>2</v>
      </c>
      <c r="BL1108">
        <v>0</v>
      </c>
      <c r="BM1108">
        <f>fun[[#This Row],[HalfBath]]+fun[[#This Row],[TOTBaseBath]]+fun[[#This Row],[FullBath]]</f>
        <v>3</v>
      </c>
      <c r="BN1108">
        <v>3</v>
      </c>
      <c r="BO1108">
        <v>1</v>
      </c>
      <c r="BP1108" t="s">
        <v>123</v>
      </c>
      <c r="BQ1108">
        <f>IF(fun[[#This Row],[KitchenQual]]="Ex",5,IF(fun[[#This Row],[KitchenQual]]="Gd",4,IF(fun[[#This Row],[KitchenQual]]="TA",3,IF(fun[[#This Row],[KitchenQual]]="Fa",2,0))))</f>
        <v>4</v>
      </c>
      <c r="BR1108">
        <v>6</v>
      </c>
      <c r="BS1108" t="s">
        <v>133</v>
      </c>
      <c r="BT1108">
        <v>1</v>
      </c>
      <c r="BU1108" t="s">
        <v>124</v>
      </c>
      <c r="BV1108">
        <f>IF(fun[[#This Row],[FireplaceQu]]="Ex",5,IF(fun[[#This Row],[FireplaceQu]]="Gd",4,IF(fun[[#This Row],[FireplaceQu]]="TA",3,IF(fun[[#This Row],[FireplaceQu]]="Fa",2,0))))</f>
        <v>3</v>
      </c>
      <c r="BW1108" t="s">
        <v>134</v>
      </c>
      <c r="BX1108">
        <v>1990</v>
      </c>
      <c r="BY1108" t="s">
        <v>183</v>
      </c>
      <c r="BZ1108">
        <v>2</v>
      </c>
      <c r="CA1108">
        <v>719</v>
      </c>
      <c r="CB1108" t="s">
        <v>124</v>
      </c>
      <c r="CC1108">
        <f>IF(fun[[#This Row],[GarageQual]]="Ex",5,IF(fun[[#This Row],[GarageQual]]="Gd",4,IF(fun[[#This Row],[GarageQual]]="TA",3,IF(fun[[#This Row],[GarageQual]]="Fa",2,IF(fun[[#This Row],[GarageQual]]="Po",1,0)))))</f>
        <v>3</v>
      </c>
      <c r="CD1108" t="s">
        <v>124</v>
      </c>
      <c r="CE1108">
        <f>IF(fun[[#This Row],[GarageCond]]="Ex",5,IF(fun[[#This Row],[GarageCond]]="Gd",4,IF(fun[[#This Row],[GarageCond]]="TA",3,IF(fun[[#This Row],[GarageCond]]="Fa",2,IF(fun[[#This Row],[GarageCond]]="Po",1,0)))))</f>
        <v>3</v>
      </c>
      <c r="CF1108" t="s">
        <v>131</v>
      </c>
      <c r="CG1108">
        <v>0</v>
      </c>
      <c r="CH1108">
        <v>244</v>
      </c>
      <c r="CI1108">
        <v>0</v>
      </c>
      <c r="CJ1108">
        <v>0</v>
      </c>
      <c r="CK1108">
        <v>0</v>
      </c>
      <c r="CL1108">
        <f>(0.5*fun[[#This Row],[WoodDeckSF]])+fun[[#This Row],[OpenPorchSF]]+(2*fun[[#This Row],[EnclosedPorch]])+(1.5*fun[[#This Row],[3SsnPorch]])+fun[[#This Row],[ScreenPorch]]</f>
        <v>244</v>
      </c>
      <c r="CM1108">
        <v>0</v>
      </c>
      <c r="CN1108" t="s">
        <v>109</v>
      </c>
      <c r="CO1108">
        <f>IF(fun[[#This Row],[PoolQC]]="Ex",5,IF(fun[[#This Row],[PoolQC]]="Gd",4,IF(fun[[#This Row],[PoolQC]]="TA",3,IF(fun[[#This Row],[PoolQC]]="Fa",2,IF(fun[[#This Row],[PoolQC]]="Po",1,0)))))</f>
        <v>0</v>
      </c>
      <c r="CP1108" t="s">
        <v>109</v>
      </c>
      <c r="CQ1108" t="s">
        <v>109</v>
      </c>
      <c r="CR1108">
        <v>0</v>
      </c>
      <c r="CS1108">
        <v>5</v>
      </c>
      <c r="CT1108">
        <v>2007</v>
      </c>
      <c r="CU1108" t="s">
        <v>136</v>
      </c>
      <c r="CV1108" t="s">
        <v>137</v>
      </c>
      <c r="CW1108">
        <f>COUNTIF(fun[[#This Row],[Id]:[SaleCondition]],0)</f>
        <v>16</v>
      </c>
      <c r="CX1108">
        <f>COUNTIF(fun[[#This Row],[Id]:[SaleCondition]],"NA")</f>
        <v>4</v>
      </c>
      <c r="CY1108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108">
        <f>fun[NUM_ExCond]+fun[NUM_BsmtCond]+fun[NUM_GarCond]</f>
        <v>9</v>
      </c>
      <c r="DA11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11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1108">
        <v>179900</v>
      </c>
    </row>
    <row r="1109" spans="1:107" x14ac:dyDescent="0.25">
      <c r="A1109">
        <v>1108</v>
      </c>
      <c r="B1109">
        <v>60</v>
      </c>
      <c r="C1109" t="s">
        <v>107</v>
      </c>
      <c r="D1109">
        <f>IF(fun[[#This Row],[MSZoning]]="RL",1,0)</f>
        <v>1</v>
      </c>
      <c r="E1109">
        <f>IF(fun[[#This Row],[rl]]="RM",1,0)</f>
        <v>0</v>
      </c>
      <c r="F1109">
        <f>IF(fun[[#This Row],[rm]]="RH",1,0)</f>
        <v>0</v>
      </c>
      <c r="G1109">
        <f>IF(fun[[#This Row],[rh]]="C (all)",1,0)</f>
        <v>0</v>
      </c>
      <c r="H1109">
        <v>168</v>
      </c>
      <c r="I1109">
        <f>IF(fun[[#This Row],[LotFrontage]]="NA",0,fun[[#This Row],[LotFrontage]])</f>
        <v>168</v>
      </c>
      <c r="J1109">
        <v>23257</v>
      </c>
      <c r="K1109" t="s">
        <v>108</v>
      </c>
      <c r="L1109" t="s">
        <v>109</v>
      </c>
      <c r="M1109" t="s">
        <v>257</v>
      </c>
      <c r="N1109" t="s">
        <v>225</v>
      </c>
      <c r="O1109" t="s">
        <v>112</v>
      </c>
      <c r="P1109" t="s">
        <v>192</v>
      </c>
      <c r="Q1109" t="s">
        <v>114</v>
      </c>
      <c r="R1109" t="s">
        <v>219</v>
      </c>
      <c r="S1109" t="s">
        <v>116</v>
      </c>
      <c r="T1109" t="s">
        <v>116</v>
      </c>
      <c r="U1109" t="s">
        <v>117</v>
      </c>
      <c r="V1109" t="s">
        <v>118</v>
      </c>
      <c r="W1109">
        <v>7</v>
      </c>
      <c r="X1109">
        <v>5</v>
      </c>
      <c r="Y1109">
        <v>2006</v>
      </c>
      <c r="Z1109">
        <v>2006</v>
      </c>
      <c r="AA1109" t="s">
        <v>119</v>
      </c>
      <c r="AB1109" t="s">
        <v>120</v>
      </c>
      <c r="AC1109" t="s">
        <v>121</v>
      </c>
      <c r="AD1109" t="s">
        <v>121</v>
      </c>
      <c r="AE1109" t="s">
        <v>143</v>
      </c>
      <c r="AF1109">
        <v>0</v>
      </c>
      <c r="AG1109" t="s">
        <v>123</v>
      </c>
      <c r="AH1109">
        <f>IF(fun[[#This Row],[ExterQual]]="Ex",5,IF(fun[[#This Row],[ExterQual]]="Gd",4,IF(fun[[#This Row],[ExterQual]]="TA",3,IF(fun[[#This Row],[ExterQual]]="Fa",2,1))))</f>
        <v>4</v>
      </c>
      <c r="AI1109" t="s">
        <v>124</v>
      </c>
      <c r="AJ1109">
        <f>IF(fun[[#This Row],[ExterCond]]="Ex",5,IF(fun[[#This Row],[ExterCond]]="Gd",4,IF(fun[[#This Row],[ExterCond]]="TA",3,IF(fun[[#This Row],[ExterCond]]="Fa",2,1))))</f>
        <v>3</v>
      </c>
      <c r="AK1109" t="s">
        <v>125</v>
      </c>
      <c r="AL1109" t="s">
        <v>130</v>
      </c>
      <c r="AM1109">
        <f>IF(fun[[#This Row],[BsmtQual]]="Ex",5,IF(fun[[#This Row],[BsmtQual]]="Gd",4,IF(fun[[#This Row],[BsmtQual]]="TA",3,IF(fun[[#This Row],[BsmtQual]]="Fa",2,IF(fun[[#This Row],[BsmtQual]]="Po",1,0)))))</f>
        <v>5</v>
      </c>
      <c r="AN1109" t="s">
        <v>123</v>
      </c>
      <c r="AO1109">
        <f>IF(fun[[#This Row],[BsmtCond]]="Ex",5,IF(fun[[#This Row],[BsmtCond]]="Gd",4,IF(fun[[#This Row],[BsmtCond]]="TA",3,IF(fun[[#This Row],[BsmtCond]]="Fa",2,IF(fun[[#This Row],[BsmtCond]]="Po",1,0)))))</f>
        <v>4</v>
      </c>
      <c r="AP1109" t="s">
        <v>126</v>
      </c>
      <c r="AQ1109">
        <f>IF(fun[[#This Row],[BsmtExposure]]="Gd",3,IF(fun[[#This Row],[BsmtExposure]]="Av",2,IF(fun[[#This Row],[BsmtExposure]]="Mn",1,0)))</f>
        <v>0</v>
      </c>
      <c r="AR1109" t="s">
        <v>128</v>
      </c>
      <c r="AS1109">
        <v>0</v>
      </c>
      <c r="AT1109" t="s">
        <v>128</v>
      </c>
      <c r="AU1109">
        <v>0</v>
      </c>
      <c r="AV1109">
        <v>868</v>
      </c>
      <c r="AW1109">
        <v>868</v>
      </c>
      <c r="AX1109" t="s">
        <v>129</v>
      </c>
      <c r="AY1109" t="s">
        <v>130</v>
      </c>
      <c r="AZ1109">
        <f>IF(fun[[#This Row],[HeatingQC]]="Ex",5,IF(fun[[#This Row],[HeatingQC]]="Gd",4,IF(fun[[#This Row],[HeatingQC]]="TA",3,IF(fun[[#This Row],[HeatingQC]]="Fa",2,IF(fun[[#This Row],[HeatingQC]]="Po",1,0)))))</f>
        <v>5</v>
      </c>
      <c r="BA1109" t="s">
        <v>131</v>
      </c>
      <c r="BB1109" t="s">
        <v>132</v>
      </c>
      <c r="BC1109">
        <v>887</v>
      </c>
      <c r="BD1109">
        <v>1134</v>
      </c>
      <c r="BE1109">
        <v>0</v>
      </c>
      <c r="BF1109">
        <v>2021</v>
      </c>
      <c r="BG1109">
        <f>LOG(fun[[#This Row],[GrLivArea]])</f>
        <v>3.3055663135153042</v>
      </c>
      <c r="BH1109">
        <v>0</v>
      </c>
      <c r="BI1109">
        <v>0</v>
      </c>
      <c r="BJ1109">
        <f>fun[[#This Row],[BsmtFullBath]]+(0.5*fun[[#This Row],[BsmtHalfBath]])</f>
        <v>0</v>
      </c>
      <c r="BK1109">
        <v>2</v>
      </c>
      <c r="BL1109">
        <v>1</v>
      </c>
      <c r="BM1109">
        <f>fun[[#This Row],[HalfBath]]+fun[[#This Row],[TOTBaseBath]]+fun[[#This Row],[FullBath]]</f>
        <v>3</v>
      </c>
      <c r="BN1109">
        <v>3</v>
      </c>
      <c r="BO1109">
        <v>1</v>
      </c>
      <c r="BP1109" t="s">
        <v>123</v>
      </c>
      <c r="BQ1109">
        <f>IF(fun[[#This Row],[KitchenQual]]="Ex",5,IF(fun[[#This Row],[KitchenQual]]="Gd",4,IF(fun[[#This Row],[KitchenQual]]="TA",3,IF(fun[[#This Row],[KitchenQual]]="Fa",2,0))))</f>
        <v>4</v>
      </c>
      <c r="BR1109">
        <v>9</v>
      </c>
      <c r="BS1109" t="s">
        <v>133</v>
      </c>
      <c r="BT1109">
        <v>1</v>
      </c>
      <c r="BU1109" t="s">
        <v>123</v>
      </c>
      <c r="BV1109">
        <f>IF(fun[[#This Row],[FireplaceQu]]="Ex",5,IF(fun[[#This Row],[FireplaceQu]]="Gd",4,IF(fun[[#This Row],[FireplaceQu]]="TA",3,IF(fun[[#This Row],[FireplaceQu]]="Fa",2,0))))</f>
        <v>4</v>
      </c>
      <c r="BW1109" t="s">
        <v>182</v>
      </c>
      <c r="BX1109">
        <v>2006</v>
      </c>
      <c r="BY1109" t="s">
        <v>135</v>
      </c>
      <c r="BZ1109">
        <v>2</v>
      </c>
      <c r="CA1109">
        <v>422</v>
      </c>
      <c r="CB1109" t="s">
        <v>124</v>
      </c>
      <c r="CC1109">
        <f>IF(fun[[#This Row],[GarageQual]]="Ex",5,IF(fun[[#This Row],[GarageQual]]="Gd",4,IF(fun[[#This Row],[GarageQual]]="TA",3,IF(fun[[#This Row],[GarageQual]]="Fa",2,IF(fun[[#This Row],[GarageQual]]="Po",1,0)))))</f>
        <v>3</v>
      </c>
      <c r="CD1109" t="s">
        <v>124</v>
      </c>
      <c r="CE1109">
        <f>IF(fun[[#This Row],[GarageCond]]="Ex",5,IF(fun[[#This Row],[GarageCond]]="Gd",4,IF(fun[[#This Row],[GarageCond]]="TA",3,IF(fun[[#This Row],[GarageCond]]="Fa",2,IF(fun[[#This Row],[GarageCond]]="Po",1,0)))))</f>
        <v>3</v>
      </c>
      <c r="CF1109" t="s">
        <v>131</v>
      </c>
      <c r="CG1109">
        <v>0</v>
      </c>
      <c r="CH1109">
        <v>100</v>
      </c>
      <c r="CI1109">
        <v>0</v>
      </c>
      <c r="CJ1109">
        <v>0</v>
      </c>
      <c r="CK1109">
        <v>0</v>
      </c>
      <c r="CL1109">
        <f>(0.5*fun[[#This Row],[WoodDeckSF]])+fun[[#This Row],[OpenPorchSF]]+(2*fun[[#This Row],[EnclosedPorch]])+(1.5*fun[[#This Row],[3SsnPorch]])+fun[[#This Row],[ScreenPorch]]</f>
        <v>100</v>
      </c>
      <c r="CM1109">
        <v>0</v>
      </c>
      <c r="CN1109" t="s">
        <v>109</v>
      </c>
      <c r="CO1109">
        <f>IF(fun[[#This Row],[PoolQC]]="Ex",5,IF(fun[[#This Row],[PoolQC]]="Gd",4,IF(fun[[#This Row],[PoolQC]]="TA",3,IF(fun[[#This Row],[PoolQC]]="Fa",2,IF(fun[[#This Row],[PoolQC]]="Po",1,0)))))</f>
        <v>0</v>
      </c>
      <c r="CP1109" t="s">
        <v>109</v>
      </c>
      <c r="CQ1109" t="s">
        <v>109</v>
      </c>
      <c r="CR1109">
        <v>0</v>
      </c>
      <c r="CS1109">
        <v>9</v>
      </c>
      <c r="CT1109">
        <v>2006</v>
      </c>
      <c r="CU1109" t="s">
        <v>184</v>
      </c>
      <c r="CV1109" t="s">
        <v>185</v>
      </c>
      <c r="CW1109">
        <f>COUNTIF(fun[[#This Row],[Id]:[SaleCondition]],0)</f>
        <v>18</v>
      </c>
      <c r="CX1109">
        <f>COUNTIF(fun[[#This Row],[Id]:[SaleCondition]],"NA")</f>
        <v>4</v>
      </c>
      <c r="CY110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109">
        <f>fun[NUM_ExCond]+fun[NUM_BsmtCond]+fun[NUM_GarCond]</f>
        <v>10</v>
      </c>
      <c r="DA11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11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73.166666666666657</v>
      </c>
      <c r="DC1109">
        <v>274725</v>
      </c>
    </row>
    <row r="1110" spans="1:107" x14ac:dyDescent="0.25">
      <c r="A1110">
        <v>1109</v>
      </c>
      <c r="B1110">
        <v>60</v>
      </c>
      <c r="C1110" t="s">
        <v>107</v>
      </c>
      <c r="D1110">
        <f>IF(fun[[#This Row],[MSZoning]]="RL",1,0)</f>
        <v>1</v>
      </c>
      <c r="E1110">
        <f>IF(fun[[#This Row],[rl]]="RM",1,0)</f>
        <v>0</v>
      </c>
      <c r="F1110">
        <f>IF(fun[[#This Row],[rm]]="RH",1,0)</f>
        <v>0</v>
      </c>
      <c r="G1110">
        <f>IF(fun[[#This Row],[rh]]="C (all)",1,0)</f>
        <v>0</v>
      </c>
      <c r="H1110" t="s">
        <v>109</v>
      </c>
      <c r="I1110">
        <f>IF(fun[[#This Row],[LotFrontage]]="NA",0,fun[[#This Row],[LotFrontage]])</f>
        <v>0</v>
      </c>
      <c r="J1110">
        <v>8063</v>
      </c>
      <c r="K1110" t="s">
        <v>108</v>
      </c>
      <c r="L1110" t="s">
        <v>109</v>
      </c>
      <c r="M1110" t="s">
        <v>110</v>
      </c>
      <c r="N1110" t="s">
        <v>111</v>
      </c>
      <c r="O1110" t="s">
        <v>112</v>
      </c>
      <c r="P1110" t="s">
        <v>113</v>
      </c>
      <c r="Q1110" t="s">
        <v>114</v>
      </c>
      <c r="R1110" t="s">
        <v>219</v>
      </c>
      <c r="S1110" t="s">
        <v>116</v>
      </c>
      <c r="T1110" t="s">
        <v>116</v>
      </c>
      <c r="U1110" t="s">
        <v>117</v>
      </c>
      <c r="V1110" t="s">
        <v>118</v>
      </c>
      <c r="W1110">
        <v>6</v>
      </c>
      <c r="X1110">
        <v>5</v>
      </c>
      <c r="Y1110">
        <v>2000</v>
      </c>
      <c r="Z1110">
        <v>2000</v>
      </c>
      <c r="AA1110" t="s">
        <v>119</v>
      </c>
      <c r="AB1110" t="s">
        <v>120</v>
      </c>
      <c r="AC1110" t="s">
        <v>121</v>
      </c>
      <c r="AD1110" t="s">
        <v>121</v>
      </c>
      <c r="AE1110" t="s">
        <v>143</v>
      </c>
      <c r="AF1110">
        <v>0</v>
      </c>
      <c r="AG1110" t="s">
        <v>124</v>
      </c>
      <c r="AH1110">
        <f>IF(fun[[#This Row],[ExterQual]]="Ex",5,IF(fun[[#This Row],[ExterQual]]="Gd",4,IF(fun[[#This Row],[ExterQual]]="TA",3,IF(fun[[#This Row],[ExterQual]]="Fa",2,1))))</f>
        <v>3</v>
      </c>
      <c r="AI1110" t="s">
        <v>124</v>
      </c>
      <c r="AJ1110">
        <f>IF(fun[[#This Row],[ExterCond]]="Ex",5,IF(fun[[#This Row],[ExterCond]]="Gd",4,IF(fun[[#This Row],[ExterCond]]="TA",3,IF(fun[[#This Row],[ExterCond]]="Fa",2,1))))</f>
        <v>3</v>
      </c>
      <c r="AK1110" t="s">
        <v>125</v>
      </c>
      <c r="AL1110" t="s">
        <v>123</v>
      </c>
      <c r="AM1110">
        <f>IF(fun[[#This Row],[BsmtQual]]="Ex",5,IF(fun[[#This Row],[BsmtQual]]="Gd",4,IF(fun[[#This Row],[BsmtQual]]="TA",3,IF(fun[[#This Row],[BsmtQual]]="Fa",2,IF(fun[[#This Row],[BsmtQual]]="Po",1,0)))))</f>
        <v>4</v>
      </c>
      <c r="AN1110" t="s">
        <v>124</v>
      </c>
      <c r="AO1110">
        <f>IF(fun[[#This Row],[BsmtCond]]="Ex",5,IF(fun[[#This Row],[BsmtCond]]="Gd",4,IF(fun[[#This Row],[BsmtCond]]="TA",3,IF(fun[[#This Row],[BsmtCond]]="Fa",2,IF(fun[[#This Row],[BsmtCond]]="Po",1,0)))))</f>
        <v>3</v>
      </c>
      <c r="AP1110" t="s">
        <v>126</v>
      </c>
      <c r="AQ1110">
        <f>IF(fun[[#This Row],[BsmtExposure]]="Gd",3,IF(fun[[#This Row],[BsmtExposure]]="Av",2,IF(fun[[#This Row],[BsmtExposure]]="Mn",1,0)))</f>
        <v>0</v>
      </c>
      <c r="AR1110" t="s">
        <v>128</v>
      </c>
      <c r="AS1110">
        <v>0</v>
      </c>
      <c r="AT1110" t="s">
        <v>128</v>
      </c>
      <c r="AU1110">
        <v>0</v>
      </c>
      <c r="AV1110">
        <v>924</v>
      </c>
      <c r="AW1110">
        <v>924</v>
      </c>
      <c r="AX1110" t="s">
        <v>129</v>
      </c>
      <c r="AY1110" t="s">
        <v>130</v>
      </c>
      <c r="AZ1110">
        <f>IF(fun[[#This Row],[HeatingQC]]="Ex",5,IF(fun[[#This Row],[HeatingQC]]="Gd",4,IF(fun[[#This Row],[HeatingQC]]="TA",3,IF(fun[[#This Row],[HeatingQC]]="Fa",2,IF(fun[[#This Row],[HeatingQC]]="Po",1,0)))))</f>
        <v>5</v>
      </c>
      <c r="BA1110" t="s">
        <v>131</v>
      </c>
      <c r="BB1110" t="s">
        <v>132</v>
      </c>
      <c r="BC1110">
        <v>948</v>
      </c>
      <c r="BD1110">
        <v>742</v>
      </c>
      <c r="BE1110">
        <v>0</v>
      </c>
      <c r="BF1110">
        <v>1690</v>
      </c>
      <c r="BG1110">
        <f>LOG(fun[[#This Row],[GrLivArea]])</f>
        <v>3.2278867046136734</v>
      </c>
      <c r="BH1110">
        <v>0</v>
      </c>
      <c r="BI1110">
        <v>0</v>
      </c>
      <c r="BJ1110">
        <f>fun[[#This Row],[BsmtFullBath]]+(0.5*fun[[#This Row],[BsmtHalfBath]])</f>
        <v>0</v>
      </c>
      <c r="BK1110">
        <v>2</v>
      </c>
      <c r="BL1110">
        <v>1</v>
      </c>
      <c r="BM1110">
        <f>fun[[#This Row],[HalfBath]]+fun[[#This Row],[TOTBaseBath]]+fun[[#This Row],[FullBath]]</f>
        <v>3</v>
      </c>
      <c r="BN1110">
        <v>3</v>
      </c>
      <c r="BO1110">
        <v>1</v>
      </c>
      <c r="BP1110" t="s">
        <v>124</v>
      </c>
      <c r="BQ1110">
        <f>IF(fun[[#This Row],[KitchenQual]]="Ex",5,IF(fun[[#This Row],[KitchenQual]]="Gd",4,IF(fun[[#This Row],[KitchenQual]]="TA",3,IF(fun[[#This Row],[KitchenQual]]="Fa",2,0))))</f>
        <v>3</v>
      </c>
      <c r="BR1110">
        <v>7</v>
      </c>
      <c r="BS1110" t="s">
        <v>133</v>
      </c>
      <c r="BT1110">
        <v>1</v>
      </c>
      <c r="BU1110" t="s">
        <v>124</v>
      </c>
      <c r="BV1110">
        <f>IF(fun[[#This Row],[FireplaceQu]]="Ex",5,IF(fun[[#This Row],[FireplaceQu]]="Gd",4,IF(fun[[#This Row],[FireplaceQu]]="TA",3,IF(fun[[#This Row],[FireplaceQu]]="Fa",2,0))))</f>
        <v>3</v>
      </c>
      <c r="BW1110" t="s">
        <v>134</v>
      </c>
      <c r="BX1110">
        <v>2000</v>
      </c>
      <c r="BY1110" t="s">
        <v>135</v>
      </c>
      <c r="BZ1110">
        <v>2</v>
      </c>
      <c r="CA1110">
        <v>463</v>
      </c>
      <c r="CB1110" t="s">
        <v>124</v>
      </c>
      <c r="CC1110">
        <f>IF(fun[[#This Row],[GarageQual]]="Ex",5,IF(fun[[#This Row],[GarageQual]]="Gd",4,IF(fun[[#This Row],[GarageQual]]="TA",3,IF(fun[[#This Row],[GarageQual]]="Fa",2,IF(fun[[#This Row],[GarageQual]]="Po",1,0)))))</f>
        <v>3</v>
      </c>
      <c r="CD1110" t="s">
        <v>124</v>
      </c>
      <c r="CE1110">
        <f>IF(fun[[#This Row],[GarageCond]]="Ex",5,IF(fun[[#This Row],[GarageCond]]="Gd",4,IF(fun[[#This Row],[GarageCond]]="TA",3,IF(fun[[#This Row],[GarageCond]]="Fa",2,IF(fun[[#This Row],[GarageCond]]="Po",1,0)))))</f>
        <v>3</v>
      </c>
      <c r="CF1110" t="s">
        <v>131</v>
      </c>
      <c r="CG1110">
        <v>100</v>
      </c>
      <c r="CH1110">
        <v>48</v>
      </c>
      <c r="CI1110">
        <v>0</v>
      </c>
      <c r="CJ1110">
        <v>0</v>
      </c>
      <c r="CK1110">
        <v>0</v>
      </c>
      <c r="CL1110">
        <f>(0.5*fun[[#This Row],[WoodDeckSF]])+fun[[#This Row],[OpenPorchSF]]+(2*fun[[#This Row],[EnclosedPorch]])+(1.5*fun[[#This Row],[3SsnPorch]])+fun[[#This Row],[ScreenPorch]]</f>
        <v>98</v>
      </c>
      <c r="CM1110">
        <v>0</v>
      </c>
      <c r="CN1110" t="s">
        <v>109</v>
      </c>
      <c r="CO1110">
        <f>IF(fun[[#This Row],[PoolQC]]="Ex",5,IF(fun[[#This Row],[PoolQC]]="Gd",4,IF(fun[[#This Row],[PoolQC]]="TA",3,IF(fun[[#This Row],[PoolQC]]="Fa",2,IF(fun[[#This Row],[PoolQC]]="Po",1,0)))))</f>
        <v>0</v>
      </c>
      <c r="CP1110" t="s">
        <v>109</v>
      </c>
      <c r="CQ1110" t="s">
        <v>109</v>
      </c>
      <c r="CR1110">
        <v>0</v>
      </c>
      <c r="CS1110">
        <v>11</v>
      </c>
      <c r="CT1110">
        <v>2007</v>
      </c>
      <c r="CU1110" t="s">
        <v>136</v>
      </c>
      <c r="CV1110" t="s">
        <v>154</v>
      </c>
      <c r="CW1110">
        <f>COUNTIF(fun[[#This Row],[Id]:[SaleCondition]],0)</f>
        <v>18</v>
      </c>
      <c r="CX1110">
        <f>COUNTIF(fun[[#This Row],[Id]:[SaleCondition]],"NA")</f>
        <v>5</v>
      </c>
      <c r="CY111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10">
        <f>fun[NUM_ExCond]+fun[NUM_BsmtCond]+fun[NUM_GarCond]</f>
        <v>9</v>
      </c>
      <c r="DA11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1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110">
        <v>181000</v>
      </c>
    </row>
    <row r="1111" spans="1:107" x14ac:dyDescent="0.25">
      <c r="A1111">
        <v>1110</v>
      </c>
      <c r="B1111">
        <v>20</v>
      </c>
      <c r="C1111" t="s">
        <v>107</v>
      </c>
      <c r="D1111">
        <f>IF(fun[[#This Row],[MSZoning]]="RL",1,0)</f>
        <v>1</v>
      </c>
      <c r="E1111">
        <f>IF(fun[[#This Row],[rl]]="RM",1,0)</f>
        <v>0</v>
      </c>
      <c r="F1111">
        <f>IF(fun[[#This Row],[rm]]="RH",1,0)</f>
        <v>0</v>
      </c>
      <c r="G1111">
        <f>IF(fun[[#This Row],[rh]]="C (all)",1,0)</f>
        <v>0</v>
      </c>
      <c r="H1111">
        <v>107</v>
      </c>
      <c r="I1111">
        <f>IF(fun[[#This Row],[LotFrontage]]="NA",0,fun[[#This Row],[LotFrontage]])</f>
        <v>107</v>
      </c>
      <c r="J1111">
        <v>11362</v>
      </c>
      <c r="K1111" t="s">
        <v>108</v>
      </c>
      <c r="L1111" t="s">
        <v>109</v>
      </c>
      <c r="M1111" t="s">
        <v>146</v>
      </c>
      <c r="N1111" t="s">
        <v>111</v>
      </c>
      <c r="O1111" t="s">
        <v>112</v>
      </c>
      <c r="P1111" t="s">
        <v>113</v>
      </c>
      <c r="Q1111" t="s">
        <v>114</v>
      </c>
      <c r="R1111" t="s">
        <v>180</v>
      </c>
      <c r="S1111" t="s">
        <v>116</v>
      </c>
      <c r="T1111" t="s">
        <v>116</v>
      </c>
      <c r="U1111" t="s">
        <v>117</v>
      </c>
      <c r="V1111" t="s">
        <v>141</v>
      </c>
      <c r="W1111">
        <v>8</v>
      </c>
      <c r="X1111">
        <v>5</v>
      </c>
      <c r="Y1111">
        <v>2004</v>
      </c>
      <c r="Z1111">
        <v>2005</v>
      </c>
      <c r="AA1111" t="s">
        <v>119</v>
      </c>
      <c r="AB1111" t="s">
        <v>120</v>
      </c>
      <c r="AC1111" t="s">
        <v>142</v>
      </c>
      <c r="AD1111" t="s">
        <v>142</v>
      </c>
      <c r="AE1111" t="s">
        <v>163</v>
      </c>
      <c r="AF1111">
        <v>42</v>
      </c>
      <c r="AG1111" t="s">
        <v>123</v>
      </c>
      <c r="AH1111">
        <f>IF(fun[[#This Row],[ExterQual]]="Ex",5,IF(fun[[#This Row],[ExterQual]]="Gd",4,IF(fun[[#This Row],[ExterQual]]="TA",3,IF(fun[[#This Row],[ExterQual]]="Fa",2,1))))</f>
        <v>4</v>
      </c>
      <c r="AI1111" t="s">
        <v>124</v>
      </c>
      <c r="AJ1111">
        <f>IF(fun[[#This Row],[ExterCond]]="Ex",5,IF(fun[[#This Row],[ExterCond]]="Gd",4,IF(fun[[#This Row],[ExterCond]]="TA",3,IF(fun[[#This Row],[ExterCond]]="Fa",2,1))))</f>
        <v>3</v>
      </c>
      <c r="AK1111" t="s">
        <v>125</v>
      </c>
      <c r="AL1111" t="s">
        <v>130</v>
      </c>
      <c r="AM1111">
        <f>IF(fun[[#This Row],[BsmtQual]]="Ex",5,IF(fun[[#This Row],[BsmtQual]]="Gd",4,IF(fun[[#This Row],[BsmtQual]]="TA",3,IF(fun[[#This Row],[BsmtQual]]="Fa",2,IF(fun[[#This Row],[BsmtQual]]="Po",1,0)))))</f>
        <v>5</v>
      </c>
      <c r="AN1111" t="s">
        <v>124</v>
      </c>
      <c r="AO1111">
        <f>IF(fun[[#This Row],[BsmtCond]]="Ex",5,IF(fun[[#This Row],[BsmtCond]]="Gd",4,IF(fun[[#This Row],[BsmtCond]]="TA",3,IF(fun[[#This Row],[BsmtCond]]="Fa",2,IF(fun[[#This Row],[BsmtCond]]="Po",1,0)))))</f>
        <v>3</v>
      </c>
      <c r="AP1111" t="s">
        <v>147</v>
      </c>
      <c r="AQ1111">
        <f>IF(fun[[#This Row],[BsmtExposure]]="Gd",3,IF(fun[[#This Row],[BsmtExposure]]="Av",2,IF(fun[[#This Row],[BsmtExposure]]="Mn",1,0)))</f>
        <v>1</v>
      </c>
      <c r="AR1111" t="s">
        <v>127</v>
      </c>
      <c r="AS1111">
        <v>1039</v>
      </c>
      <c r="AT1111" t="s">
        <v>128</v>
      </c>
      <c r="AU1111">
        <v>0</v>
      </c>
      <c r="AV1111">
        <v>797</v>
      </c>
      <c r="AW1111">
        <v>1836</v>
      </c>
      <c r="AX1111" t="s">
        <v>129</v>
      </c>
      <c r="AY1111" t="s">
        <v>130</v>
      </c>
      <c r="AZ1111">
        <f>IF(fun[[#This Row],[HeatingQC]]="Ex",5,IF(fun[[#This Row],[HeatingQC]]="Gd",4,IF(fun[[#This Row],[HeatingQC]]="TA",3,IF(fun[[#This Row],[HeatingQC]]="Fa",2,IF(fun[[#This Row],[HeatingQC]]="Po",1,0)))))</f>
        <v>5</v>
      </c>
      <c r="BA1111" t="s">
        <v>131</v>
      </c>
      <c r="BB1111" t="s">
        <v>132</v>
      </c>
      <c r="BC1111">
        <v>1836</v>
      </c>
      <c r="BD1111">
        <v>0</v>
      </c>
      <c r="BE1111">
        <v>0</v>
      </c>
      <c r="BF1111">
        <v>1836</v>
      </c>
      <c r="BG1111">
        <f>LOG(fun[[#This Row],[GrLivArea]])</f>
        <v>3.2638726768652235</v>
      </c>
      <c r="BH1111">
        <v>1</v>
      </c>
      <c r="BI1111">
        <v>0</v>
      </c>
      <c r="BJ1111">
        <f>fun[[#This Row],[BsmtFullBath]]+(0.5*fun[[#This Row],[BsmtHalfBath]])</f>
        <v>1</v>
      </c>
      <c r="BK1111">
        <v>2</v>
      </c>
      <c r="BL1111">
        <v>0</v>
      </c>
      <c r="BM1111">
        <f>fun[[#This Row],[HalfBath]]+fun[[#This Row],[TOTBaseBath]]+fun[[#This Row],[FullBath]]</f>
        <v>3</v>
      </c>
      <c r="BN1111">
        <v>3</v>
      </c>
      <c r="BO1111">
        <v>1</v>
      </c>
      <c r="BP1111" t="s">
        <v>123</v>
      </c>
      <c r="BQ1111">
        <f>IF(fun[[#This Row],[KitchenQual]]="Ex",5,IF(fun[[#This Row],[KitchenQual]]="Gd",4,IF(fun[[#This Row],[KitchenQual]]="TA",3,IF(fun[[#This Row],[KitchenQual]]="Fa",2,0))))</f>
        <v>4</v>
      </c>
      <c r="BR1111">
        <v>7</v>
      </c>
      <c r="BS1111" t="s">
        <v>133</v>
      </c>
      <c r="BT1111">
        <v>1</v>
      </c>
      <c r="BU1111" t="s">
        <v>123</v>
      </c>
      <c r="BV1111">
        <f>IF(fun[[#This Row],[FireplaceQu]]="Ex",5,IF(fun[[#This Row],[FireplaceQu]]="Gd",4,IF(fun[[#This Row],[FireplaceQu]]="TA",3,IF(fun[[#This Row],[FireplaceQu]]="Fa",2,0))))</f>
        <v>4</v>
      </c>
      <c r="BW1111" t="s">
        <v>134</v>
      </c>
      <c r="BX1111">
        <v>2004</v>
      </c>
      <c r="BY1111" t="s">
        <v>183</v>
      </c>
      <c r="BZ1111">
        <v>3</v>
      </c>
      <c r="CA1111">
        <v>862</v>
      </c>
      <c r="CB1111" t="s">
        <v>124</v>
      </c>
      <c r="CC1111">
        <f>IF(fun[[#This Row],[GarageQual]]="Ex",5,IF(fun[[#This Row],[GarageQual]]="Gd",4,IF(fun[[#This Row],[GarageQual]]="TA",3,IF(fun[[#This Row],[GarageQual]]="Fa",2,IF(fun[[#This Row],[GarageQual]]="Po",1,0)))))</f>
        <v>3</v>
      </c>
      <c r="CD1111" t="s">
        <v>124</v>
      </c>
      <c r="CE1111">
        <f>IF(fun[[#This Row],[GarageCond]]="Ex",5,IF(fun[[#This Row],[GarageCond]]="Gd",4,IF(fun[[#This Row],[GarageCond]]="TA",3,IF(fun[[#This Row],[GarageCond]]="Fa",2,IF(fun[[#This Row],[GarageCond]]="Po",1,0)))))</f>
        <v>3</v>
      </c>
      <c r="CF1111" t="s">
        <v>131</v>
      </c>
      <c r="CG1111">
        <v>125</v>
      </c>
      <c r="CH1111">
        <v>185</v>
      </c>
      <c r="CI1111">
        <v>0</v>
      </c>
      <c r="CJ1111">
        <v>0</v>
      </c>
      <c r="CK1111">
        <v>0</v>
      </c>
      <c r="CL1111">
        <f>(0.5*fun[[#This Row],[WoodDeckSF]])+fun[[#This Row],[OpenPorchSF]]+(2*fun[[#This Row],[EnclosedPorch]])+(1.5*fun[[#This Row],[3SsnPorch]])+fun[[#This Row],[ScreenPorch]]</f>
        <v>247.5</v>
      </c>
      <c r="CM1111">
        <v>0</v>
      </c>
      <c r="CN1111" t="s">
        <v>109</v>
      </c>
      <c r="CO1111">
        <f>IF(fun[[#This Row],[PoolQC]]="Ex",5,IF(fun[[#This Row],[PoolQC]]="Gd",4,IF(fun[[#This Row],[PoolQC]]="TA",3,IF(fun[[#This Row],[PoolQC]]="Fa",2,IF(fun[[#This Row],[PoolQC]]="Po",1,0)))))</f>
        <v>0</v>
      </c>
      <c r="CP1111" t="s">
        <v>109</v>
      </c>
      <c r="CQ1111" t="s">
        <v>109</v>
      </c>
      <c r="CR1111">
        <v>0</v>
      </c>
      <c r="CS1111">
        <v>3</v>
      </c>
      <c r="CT1111">
        <v>2009</v>
      </c>
      <c r="CU1111" t="s">
        <v>136</v>
      </c>
      <c r="CV1111" t="s">
        <v>137</v>
      </c>
      <c r="CW1111">
        <f>COUNTIF(fun[[#This Row],[Id]:[SaleCondition]],0)</f>
        <v>14</v>
      </c>
      <c r="CX1111">
        <f>COUNTIF(fun[[#This Row],[Id]:[SaleCondition]],"NA")</f>
        <v>4</v>
      </c>
      <c r="CY1111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111">
        <f>fun[NUM_ExCond]+fun[NUM_BsmtCond]+fun[NUM_GarCond]</f>
        <v>9</v>
      </c>
      <c r="DA11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11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1111">
        <v>280000</v>
      </c>
    </row>
    <row r="1112" spans="1:107" x14ac:dyDescent="0.25">
      <c r="A1112">
        <v>1111</v>
      </c>
      <c r="B1112">
        <v>60</v>
      </c>
      <c r="C1112" t="s">
        <v>107</v>
      </c>
      <c r="D1112">
        <f>IF(fun[[#This Row],[MSZoning]]="RL",1,0)</f>
        <v>1</v>
      </c>
      <c r="E1112">
        <f>IF(fun[[#This Row],[rl]]="RM",1,0)</f>
        <v>0</v>
      </c>
      <c r="F1112">
        <f>IF(fun[[#This Row],[rm]]="RH",1,0)</f>
        <v>0</v>
      </c>
      <c r="G1112">
        <f>IF(fun[[#This Row],[rh]]="C (all)",1,0)</f>
        <v>0</v>
      </c>
      <c r="H1112" t="s">
        <v>109</v>
      </c>
      <c r="I1112">
        <f>IF(fun[[#This Row],[LotFrontage]]="NA",0,fun[[#This Row],[LotFrontage]])</f>
        <v>0</v>
      </c>
      <c r="J1112">
        <v>8000</v>
      </c>
      <c r="K1112" t="s">
        <v>108</v>
      </c>
      <c r="L1112" t="s">
        <v>109</v>
      </c>
      <c r="M1112" t="s">
        <v>110</v>
      </c>
      <c r="N1112" t="s">
        <v>111</v>
      </c>
      <c r="O1112" t="s">
        <v>112</v>
      </c>
      <c r="P1112" t="s">
        <v>113</v>
      </c>
      <c r="Q1112" t="s">
        <v>114</v>
      </c>
      <c r="R1112" t="s">
        <v>219</v>
      </c>
      <c r="S1112" t="s">
        <v>116</v>
      </c>
      <c r="T1112" t="s">
        <v>116</v>
      </c>
      <c r="U1112" t="s">
        <v>117</v>
      </c>
      <c r="V1112" t="s">
        <v>118</v>
      </c>
      <c r="W1112">
        <v>6</v>
      </c>
      <c r="X1112">
        <v>5</v>
      </c>
      <c r="Y1112">
        <v>1995</v>
      </c>
      <c r="Z1112">
        <v>1996</v>
      </c>
      <c r="AA1112" t="s">
        <v>119</v>
      </c>
      <c r="AB1112" t="s">
        <v>120</v>
      </c>
      <c r="AC1112" t="s">
        <v>166</v>
      </c>
      <c r="AD1112" t="s">
        <v>166</v>
      </c>
      <c r="AE1112" t="s">
        <v>143</v>
      </c>
      <c r="AF1112">
        <v>0</v>
      </c>
      <c r="AG1112" t="s">
        <v>124</v>
      </c>
      <c r="AH1112">
        <f>IF(fun[[#This Row],[ExterQual]]="Ex",5,IF(fun[[#This Row],[ExterQual]]="Gd",4,IF(fun[[#This Row],[ExterQual]]="TA",3,IF(fun[[#This Row],[ExterQual]]="Fa",2,1))))</f>
        <v>3</v>
      </c>
      <c r="AI1112" t="s">
        <v>124</v>
      </c>
      <c r="AJ1112">
        <f>IF(fun[[#This Row],[ExterCond]]="Ex",5,IF(fun[[#This Row],[ExterCond]]="Gd",4,IF(fun[[#This Row],[ExterCond]]="TA",3,IF(fun[[#This Row],[ExterCond]]="Fa",2,1))))</f>
        <v>3</v>
      </c>
      <c r="AK1112" t="s">
        <v>125</v>
      </c>
      <c r="AL1112" t="s">
        <v>123</v>
      </c>
      <c r="AM1112">
        <f>IF(fun[[#This Row],[BsmtQual]]="Ex",5,IF(fun[[#This Row],[BsmtQual]]="Gd",4,IF(fun[[#This Row],[BsmtQual]]="TA",3,IF(fun[[#This Row],[BsmtQual]]="Fa",2,IF(fun[[#This Row],[BsmtQual]]="Po",1,0)))))</f>
        <v>4</v>
      </c>
      <c r="AN1112" t="s">
        <v>124</v>
      </c>
      <c r="AO1112">
        <f>IF(fun[[#This Row],[BsmtCond]]="Ex",5,IF(fun[[#This Row],[BsmtCond]]="Gd",4,IF(fun[[#This Row],[BsmtCond]]="TA",3,IF(fun[[#This Row],[BsmtCond]]="Fa",2,IF(fun[[#This Row],[BsmtCond]]="Po",1,0)))))</f>
        <v>3</v>
      </c>
      <c r="AP1112" t="s">
        <v>126</v>
      </c>
      <c r="AQ1112">
        <f>IF(fun[[#This Row],[BsmtExposure]]="Gd",3,IF(fun[[#This Row],[BsmtExposure]]="Av",2,IF(fun[[#This Row],[BsmtExposure]]="Mn",1,0)))</f>
        <v>0</v>
      </c>
      <c r="AR1112" t="s">
        <v>127</v>
      </c>
      <c r="AS1112">
        <v>219</v>
      </c>
      <c r="AT1112" t="s">
        <v>128</v>
      </c>
      <c r="AU1112">
        <v>0</v>
      </c>
      <c r="AV1112">
        <v>554</v>
      </c>
      <c r="AW1112">
        <v>773</v>
      </c>
      <c r="AX1112" t="s">
        <v>129</v>
      </c>
      <c r="AY1112" t="s">
        <v>123</v>
      </c>
      <c r="AZ1112">
        <f>IF(fun[[#This Row],[HeatingQC]]="Ex",5,IF(fun[[#This Row],[HeatingQC]]="Gd",4,IF(fun[[#This Row],[HeatingQC]]="TA",3,IF(fun[[#This Row],[HeatingQC]]="Fa",2,IF(fun[[#This Row],[HeatingQC]]="Po",1,0)))))</f>
        <v>4</v>
      </c>
      <c r="BA1112" t="s">
        <v>131</v>
      </c>
      <c r="BB1112" t="s">
        <v>132</v>
      </c>
      <c r="BC1112">
        <v>773</v>
      </c>
      <c r="BD1112">
        <v>885</v>
      </c>
      <c r="BE1112">
        <v>0</v>
      </c>
      <c r="BF1112">
        <v>1658</v>
      </c>
      <c r="BG1112">
        <f>LOG(fun[[#This Row],[GrLivArea]])</f>
        <v>3.2195845262142546</v>
      </c>
      <c r="BH1112">
        <v>1</v>
      </c>
      <c r="BI1112">
        <v>0</v>
      </c>
      <c r="BJ1112">
        <f>fun[[#This Row],[BsmtFullBath]]+(0.5*fun[[#This Row],[BsmtHalfBath]])</f>
        <v>1</v>
      </c>
      <c r="BK1112">
        <v>2</v>
      </c>
      <c r="BL1112">
        <v>1</v>
      </c>
      <c r="BM1112">
        <f>fun[[#This Row],[HalfBath]]+fun[[#This Row],[TOTBaseBath]]+fun[[#This Row],[FullBath]]</f>
        <v>4</v>
      </c>
      <c r="BN1112">
        <v>3</v>
      </c>
      <c r="BO1112">
        <v>1</v>
      </c>
      <c r="BP1112" t="s">
        <v>124</v>
      </c>
      <c r="BQ1112">
        <f>IF(fun[[#This Row],[KitchenQual]]="Ex",5,IF(fun[[#This Row],[KitchenQual]]="Gd",4,IF(fun[[#This Row],[KitchenQual]]="TA",3,IF(fun[[#This Row],[KitchenQual]]="Fa",2,0))))</f>
        <v>3</v>
      </c>
      <c r="BR1112">
        <v>8</v>
      </c>
      <c r="BS1112" t="s">
        <v>133</v>
      </c>
      <c r="BT1112">
        <v>1</v>
      </c>
      <c r="BU1112" t="s">
        <v>124</v>
      </c>
      <c r="BV1112">
        <f>IF(fun[[#This Row],[FireplaceQu]]="Ex",5,IF(fun[[#This Row],[FireplaceQu]]="Gd",4,IF(fun[[#This Row],[FireplaceQu]]="TA",3,IF(fun[[#This Row],[FireplaceQu]]="Fa",2,0))))</f>
        <v>3</v>
      </c>
      <c r="BW1112" t="s">
        <v>134</v>
      </c>
      <c r="BX1112">
        <v>1995</v>
      </c>
      <c r="BY1112" t="s">
        <v>183</v>
      </c>
      <c r="BZ1112">
        <v>2</v>
      </c>
      <c r="CA1112">
        <v>431</v>
      </c>
      <c r="CB1112" t="s">
        <v>124</v>
      </c>
      <c r="CC1112">
        <f>IF(fun[[#This Row],[GarageQual]]="Ex",5,IF(fun[[#This Row],[GarageQual]]="Gd",4,IF(fun[[#This Row],[GarageQual]]="TA",3,IF(fun[[#This Row],[GarageQual]]="Fa",2,IF(fun[[#This Row],[GarageQual]]="Po",1,0)))))</f>
        <v>3</v>
      </c>
      <c r="CD1112" t="s">
        <v>124</v>
      </c>
      <c r="CE1112">
        <f>IF(fun[[#This Row],[GarageCond]]="Ex",5,IF(fun[[#This Row],[GarageCond]]="Gd",4,IF(fun[[#This Row],[GarageCond]]="TA",3,IF(fun[[#This Row],[GarageCond]]="Fa",2,IF(fun[[#This Row],[GarageCond]]="Po",1,0)))))</f>
        <v>3</v>
      </c>
      <c r="CF1112" t="s">
        <v>131</v>
      </c>
      <c r="CG1112">
        <v>224</v>
      </c>
      <c r="CH1112">
        <v>84</v>
      </c>
      <c r="CI1112">
        <v>0</v>
      </c>
      <c r="CJ1112">
        <v>0</v>
      </c>
      <c r="CK1112">
        <v>0</v>
      </c>
      <c r="CL1112">
        <f>(0.5*fun[[#This Row],[WoodDeckSF]])+fun[[#This Row],[OpenPorchSF]]+(2*fun[[#This Row],[EnclosedPorch]])+(1.5*fun[[#This Row],[3SsnPorch]])+fun[[#This Row],[ScreenPorch]]</f>
        <v>196</v>
      </c>
      <c r="CM1112">
        <v>0</v>
      </c>
      <c r="CN1112" t="s">
        <v>109</v>
      </c>
      <c r="CO1112">
        <f>IF(fun[[#This Row],[PoolQC]]="Ex",5,IF(fun[[#This Row],[PoolQC]]="Gd",4,IF(fun[[#This Row],[PoolQC]]="TA",3,IF(fun[[#This Row],[PoolQC]]="Fa",2,IF(fun[[#This Row],[PoolQC]]="Po",1,0)))))</f>
        <v>0</v>
      </c>
      <c r="CP1112" t="s">
        <v>109</v>
      </c>
      <c r="CQ1112" t="s">
        <v>109</v>
      </c>
      <c r="CR1112">
        <v>0</v>
      </c>
      <c r="CS1112">
        <v>6</v>
      </c>
      <c r="CT1112">
        <v>2008</v>
      </c>
      <c r="CU1112" t="s">
        <v>136</v>
      </c>
      <c r="CV1112" t="s">
        <v>137</v>
      </c>
      <c r="CW1112">
        <f>COUNTIF(fun[[#This Row],[Id]:[SaleCondition]],0)</f>
        <v>15</v>
      </c>
      <c r="CX1112">
        <f>COUNTIF(fun[[#This Row],[Id]:[SaleCondition]],"NA")</f>
        <v>5</v>
      </c>
      <c r="CY111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12">
        <f>fun[NUM_ExCond]+fun[NUM_BsmtCond]+fun[NUM_GarCond]</f>
        <v>9</v>
      </c>
      <c r="DA11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1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1112">
        <v>188000</v>
      </c>
    </row>
    <row r="1113" spans="1:107" x14ac:dyDescent="0.25">
      <c r="A1113">
        <v>1112</v>
      </c>
      <c r="B1113">
        <v>60</v>
      </c>
      <c r="C1113" t="s">
        <v>107</v>
      </c>
      <c r="D1113">
        <f>IF(fun[[#This Row],[MSZoning]]="RL",1,0)</f>
        <v>1</v>
      </c>
      <c r="E1113">
        <f>IF(fun[[#This Row],[rl]]="RM",1,0)</f>
        <v>0</v>
      </c>
      <c r="F1113">
        <f>IF(fun[[#This Row],[rm]]="RH",1,0)</f>
        <v>0</v>
      </c>
      <c r="G1113">
        <f>IF(fun[[#This Row],[rh]]="C (all)",1,0)</f>
        <v>0</v>
      </c>
      <c r="H1113">
        <v>80</v>
      </c>
      <c r="I1113">
        <f>IF(fun[[#This Row],[LotFrontage]]="NA",0,fun[[#This Row],[LotFrontage]])</f>
        <v>80</v>
      </c>
      <c r="J1113">
        <v>10480</v>
      </c>
      <c r="K1113" t="s">
        <v>108</v>
      </c>
      <c r="L1113" t="s">
        <v>109</v>
      </c>
      <c r="M1113" t="s">
        <v>110</v>
      </c>
      <c r="N1113" t="s">
        <v>111</v>
      </c>
      <c r="O1113" t="s">
        <v>112</v>
      </c>
      <c r="P1113" t="s">
        <v>113</v>
      </c>
      <c r="Q1113" t="s">
        <v>114</v>
      </c>
      <c r="R1113" t="s">
        <v>164</v>
      </c>
      <c r="S1113" t="s">
        <v>116</v>
      </c>
      <c r="T1113" t="s">
        <v>116</v>
      </c>
      <c r="U1113" t="s">
        <v>117</v>
      </c>
      <c r="V1113" t="s">
        <v>118</v>
      </c>
      <c r="W1113">
        <v>7</v>
      </c>
      <c r="X1113">
        <v>6</v>
      </c>
      <c r="Y1113">
        <v>1976</v>
      </c>
      <c r="Z1113">
        <v>1976</v>
      </c>
      <c r="AA1113" t="s">
        <v>178</v>
      </c>
      <c r="AB1113" t="s">
        <v>120</v>
      </c>
      <c r="AC1113" t="s">
        <v>187</v>
      </c>
      <c r="AD1113" t="s">
        <v>187</v>
      </c>
      <c r="AE1113" t="s">
        <v>122</v>
      </c>
      <c r="AF1113">
        <v>660</v>
      </c>
      <c r="AG1113" t="s">
        <v>124</v>
      </c>
      <c r="AH1113">
        <f>IF(fun[[#This Row],[ExterQual]]="Ex",5,IF(fun[[#This Row],[ExterQual]]="Gd",4,IF(fun[[#This Row],[ExterQual]]="TA",3,IF(fun[[#This Row],[ExterQual]]="Fa",2,1))))</f>
        <v>3</v>
      </c>
      <c r="AI1113" t="s">
        <v>124</v>
      </c>
      <c r="AJ1113">
        <f>IF(fun[[#This Row],[ExterCond]]="Ex",5,IF(fun[[#This Row],[ExterCond]]="Gd",4,IF(fun[[#This Row],[ExterCond]]="TA",3,IF(fun[[#This Row],[ExterCond]]="Fa",2,1))))</f>
        <v>3</v>
      </c>
      <c r="AK1113" t="s">
        <v>144</v>
      </c>
      <c r="AL1113" t="s">
        <v>124</v>
      </c>
      <c r="AM1113">
        <f>IF(fun[[#This Row],[BsmtQual]]="Ex",5,IF(fun[[#This Row],[BsmtQual]]="Gd",4,IF(fun[[#This Row],[BsmtQual]]="TA",3,IF(fun[[#This Row],[BsmtQual]]="Fa",2,IF(fun[[#This Row],[BsmtQual]]="Po",1,0)))))</f>
        <v>3</v>
      </c>
      <c r="AN1113" t="s">
        <v>124</v>
      </c>
      <c r="AO1113">
        <f>IF(fun[[#This Row],[BsmtCond]]="Ex",5,IF(fun[[#This Row],[BsmtCond]]="Gd",4,IF(fun[[#This Row],[BsmtCond]]="TA",3,IF(fun[[#This Row],[BsmtCond]]="Fa",2,IF(fun[[#This Row],[BsmtCond]]="Po",1,0)))))</f>
        <v>3</v>
      </c>
      <c r="AP1113" t="s">
        <v>126</v>
      </c>
      <c r="AQ1113">
        <f>IF(fun[[#This Row],[BsmtExposure]]="Gd",3,IF(fun[[#This Row],[BsmtExposure]]="Av",2,IF(fun[[#This Row],[BsmtExposure]]="Mn",1,0)))</f>
        <v>0</v>
      </c>
      <c r="AR1113" t="s">
        <v>145</v>
      </c>
      <c r="AS1113">
        <v>403</v>
      </c>
      <c r="AT1113" t="s">
        <v>128</v>
      </c>
      <c r="AU1113">
        <v>0</v>
      </c>
      <c r="AV1113">
        <v>400</v>
      </c>
      <c r="AW1113">
        <v>803</v>
      </c>
      <c r="AX1113" t="s">
        <v>129</v>
      </c>
      <c r="AY1113" t="s">
        <v>124</v>
      </c>
      <c r="AZ1113">
        <f>IF(fun[[#This Row],[HeatingQC]]="Ex",5,IF(fun[[#This Row],[HeatingQC]]="Gd",4,IF(fun[[#This Row],[HeatingQC]]="TA",3,IF(fun[[#This Row],[HeatingQC]]="Fa",2,IF(fun[[#This Row],[HeatingQC]]="Po",1,0)))))</f>
        <v>3</v>
      </c>
      <c r="BA1113" t="s">
        <v>131</v>
      </c>
      <c r="BB1113" t="s">
        <v>132</v>
      </c>
      <c r="BC1113">
        <v>1098</v>
      </c>
      <c r="BD1113">
        <v>866</v>
      </c>
      <c r="BE1113">
        <v>0</v>
      </c>
      <c r="BF1113">
        <v>1964</v>
      </c>
      <c r="BG1113">
        <f>LOG(fun[[#This Row],[GrLivArea]])</f>
        <v>3.2931414834509307</v>
      </c>
      <c r="BH1113">
        <v>0</v>
      </c>
      <c r="BI1113">
        <v>0</v>
      </c>
      <c r="BJ1113">
        <f>fun[[#This Row],[BsmtFullBath]]+(0.5*fun[[#This Row],[BsmtHalfBath]])</f>
        <v>0</v>
      </c>
      <c r="BK1113">
        <v>2</v>
      </c>
      <c r="BL1113">
        <v>1</v>
      </c>
      <c r="BM1113">
        <f>fun[[#This Row],[HalfBath]]+fun[[#This Row],[TOTBaseBath]]+fun[[#This Row],[FullBath]]</f>
        <v>3</v>
      </c>
      <c r="BN1113">
        <v>4</v>
      </c>
      <c r="BO1113">
        <v>1</v>
      </c>
      <c r="BP1113" t="s">
        <v>124</v>
      </c>
      <c r="BQ1113">
        <f>IF(fun[[#This Row],[KitchenQual]]="Ex",5,IF(fun[[#This Row],[KitchenQual]]="Gd",4,IF(fun[[#This Row],[KitchenQual]]="TA",3,IF(fun[[#This Row],[KitchenQual]]="Fa",2,0))))</f>
        <v>3</v>
      </c>
      <c r="BR1113">
        <v>8</v>
      </c>
      <c r="BS1113" t="s">
        <v>133</v>
      </c>
      <c r="BT1113">
        <v>1</v>
      </c>
      <c r="BU1113" t="s">
        <v>123</v>
      </c>
      <c r="BV1113">
        <f>IF(fun[[#This Row],[FireplaceQu]]="Ex",5,IF(fun[[#This Row],[FireplaceQu]]="Gd",4,IF(fun[[#This Row],[FireplaceQu]]="TA",3,IF(fun[[#This Row],[FireplaceQu]]="Fa",2,0))))</f>
        <v>4</v>
      </c>
      <c r="BW1113" t="s">
        <v>134</v>
      </c>
      <c r="BX1113">
        <v>1976</v>
      </c>
      <c r="BY1113" t="s">
        <v>135</v>
      </c>
      <c r="BZ1113">
        <v>2</v>
      </c>
      <c r="CA1113">
        <v>483</v>
      </c>
      <c r="CB1113" t="s">
        <v>124</v>
      </c>
      <c r="CC1113">
        <f>IF(fun[[#This Row],[GarageQual]]="Ex",5,IF(fun[[#This Row],[GarageQual]]="Gd",4,IF(fun[[#This Row],[GarageQual]]="TA",3,IF(fun[[#This Row],[GarageQual]]="Fa",2,IF(fun[[#This Row],[GarageQual]]="Po",1,0)))))</f>
        <v>3</v>
      </c>
      <c r="CD1113" t="s">
        <v>124</v>
      </c>
      <c r="CE1113">
        <f>IF(fun[[#This Row],[GarageCond]]="Ex",5,IF(fun[[#This Row],[GarageCond]]="Gd",4,IF(fun[[#This Row],[GarageCond]]="TA",3,IF(fun[[#This Row],[GarageCond]]="Fa",2,IF(fun[[#This Row],[GarageCond]]="Po",1,0)))))</f>
        <v>3</v>
      </c>
      <c r="CF1113" t="s">
        <v>131</v>
      </c>
      <c r="CG1113">
        <v>0</v>
      </c>
      <c r="CH1113">
        <v>69</v>
      </c>
      <c r="CI1113">
        <v>0</v>
      </c>
      <c r="CJ1113">
        <v>0</v>
      </c>
      <c r="CK1113">
        <v>0</v>
      </c>
      <c r="CL1113">
        <f>(0.5*fun[[#This Row],[WoodDeckSF]])+fun[[#This Row],[OpenPorchSF]]+(2*fun[[#This Row],[EnclosedPorch]])+(1.5*fun[[#This Row],[3SsnPorch]])+fun[[#This Row],[ScreenPorch]]</f>
        <v>69</v>
      </c>
      <c r="CM1113">
        <v>0</v>
      </c>
      <c r="CN1113" t="s">
        <v>109</v>
      </c>
      <c r="CO1113">
        <f>IF(fun[[#This Row],[PoolQC]]="Ex",5,IF(fun[[#This Row],[PoolQC]]="Gd",4,IF(fun[[#This Row],[PoolQC]]="TA",3,IF(fun[[#This Row],[PoolQC]]="Fa",2,IF(fun[[#This Row],[PoolQC]]="Po",1,0)))))</f>
        <v>0</v>
      </c>
      <c r="CP1113" t="s">
        <v>109</v>
      </c>
      <c r="CQ1113" t="s">
        <v>109</v>
      </c>
      <c r="CR1113">
        <v>0</v>
      </c>
      <c r="CS1113">
        <v>9</v>
      </c>
      <c r="CT1113">
        <v>2008</v>
      </c>
      <c r="CU1113" t="s">
        <v>136</v>
      </c>
      <c r="CV1113" t="s">
        <v>137</v>
      </c>
      <c r="CW1113">
        <f>COUNTIF(fun[[#This Row],[Id]:[SaleCondition]],0)</f>
        <v>16</v>
      </c>
      <c r="CX1113">
        <f>COUNTIF(fun[[#This Row],[Id]:[SaleCondition]],"NA")</f>
        <v>4</v>
      </c>
      <c r="CY111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13">
        <f>fun[NUM_ExCond]+fun[NUM_BsmtCond]+fun[NUM_GarCond]</f>
        <v>9</v>
      </c>
      <c r="DA11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1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</v>
      </c>
      <c r="DC1113">
        <v>205000</v>
      </c>
    </row>
    <row r="1114" spans="1:107" x14ac:dyDescent="0.25">
      <c r="A1114">
        <v>1113</v>
      </c>
      <c r="B1114">
        <v>20</v>
      </c>
      <c r="C1114" t="s">
        <v>107</v>
      </c>
      <c r="D1114">
        <f>IF(fun[[#This Row],[MSZoning]]="RL",1,0)</f>
        <v>1</v>
      </c>
      <c r="E1114">
        <f>IF(fun[[#This Row],[rl]]="RM",1,0)</f>
        <v>0</v>
      </c>
      <c r="F1114">
        <f>IF(fun[[#This Row],[rm]]="RH",1,0)</f>
        <v>0</v>
      </c>
      <c r="G1114">
        <f>IF(fun[[#This Row],[rh]]="C (all)",1,0)</f>
        <v>0</v>
      </c>
      <c r="H1114">
        <v>73</v>
      </c>
      <c r="I1114">
        <f>IF(fun[[#This Row],[LotFrontage]]="NA",0,fun[[#This Row],[LotFrontage]])</f>
        <v>73</v>
      </c>
      <c r="J1114">
        <v>7100</v>
      </c>
      <c r="K1114" t="s">
        <v>108</v>
      </c>
      <c r="L1114" t="s">
        <v>109</v>
      </c>
      <c r="M1114" t="s">
        <v>146</v>
      </c>
      <c r="N1114" t="s">
        <v>111</v>
      </c>
      <c r="O1114" t="s">
        <v>112</v>
      </c>
      <c r="P1114" t="s">
        <v>148</v>
      </c>
      <c r="Q1114" t="s">
        <v>114</v>
      </c>
      <c r="R1114" t="s">
        <v>188</v>
      </c>
      <c r="S1114" t="s">
        <v>116</v>
      </c>
      <c r="T1114" t="s">
        <v>116</v>
      </c>
      <c r="U1114" t="s">
        <v>117</v>
      </c>
      <c r="V1114" t="s">
        <v>141</v>
      </c>
      <c r="W1114">
        <v>5</v>
      </c>
      <c r="X1114">
        <v>7</v>
      </c>
      <c r="Y1114">
        <v>1957</v>
      </c>
      <c r="Z1114">
        <v>1957</v>
      </c>
      <c r="AA1114" t="s">
        <v>119</v>
      </c>
      <c r="AB1114" t="s">
        <v>120</v>
      </c>
      <c r="AC1114" t="s">
        <v>181</v>
      </c>
      <c r="AD1114" t="s">
        <v>151</v>
      </c>
      <c r="AE1114" t="s">
        <v>143</v>
      </c>
      <c r="AF1114">
        <v>0</v>
      </c>
      <c r="AG1114" t="s">
        <v>124</v>
      </c>
      <c r="AH1114">
        <f>IF(fun[[#This Row],[ExterQual]]="Ex",5,IF(fun[[#This Row],[ExterQual]]="Gd",4,IF(fun[[#This Row],[ExterQual]]="TA",3,IF(fun[[#This Row],[ExterQual]]="Fa",2,1))))</f>
        <v>3</v>
      </c>
      <c r="AI1114" t="s">
        <v>124</v>
      </c>
      <c r="AJ1114">
        <f>IF(fun[[#This Row],[ExterCond]]="Ex",5,IF(fun[[#This Row],[ExterCond]]="Gd",4,IF(fun[[#This Row],[ExterCond]]="TA",3,IF(fun[[#This Row],[ExterCond]]="Fa",2,1))))</f>
        <v>3</v>
      </c>
      <c r="AK1114" t="s">
        <v>144</v>
      </c>
      <c r="AL1114" t="s">
        <v>124</v>
      </c>
      <c r="AM1114">
        <f>IF(fun[[#This Row],[BsmtQual]]="Ex",5,IF(fun[[#This Row],[BsmtQual]]="Gd",4,IF(fun[[#This Row],[BsmtQual]]="TA",3,IF(fun[[#This Row],[BsmtQual]]="Fa",2,IF(fun[[#This Row],[BsmtQual]]="Po",1,0)))))</f>
        <v>3</v>
      </c>
      <c r="AN1114" t="s">
        <v>124</v>
      </c>
      <c r="AO1114">
        <f>IF(fun[[#This Row],[BsmtCond]]="Ex",5,IF(fun[[#This Row],[BsmtCond]]="Gd",4,IF(fun[[#This Row],[BsmtCond]]="TA",3,IF(fun[[#This Row],[BsmtCond]]="Fa",2,IF(fun[[#This Row],[BsmtCond]]="Po",1,0)))))</f>
        <v>3</v>
      </c>
      <c r="AP1114" t="s">
        <v>126</v>
      </c>
      <c r="AQ1114">
        <f>IF(fun[[#This Row],[BsmtExposure]]="Gd",3,IF(fun[[#This Row],[BsmtExposure]]="Av",2,IF(fun[[#This Row],[BsmtExposure]]="Mn",1,0)))</f>
        <v>0</v>
      </c>
      <c r="AR1114" t="s">
        <v>127</v>
      </c>
      <c r="AS1114">
        <v>708</v>
      </c>
      <c r="AT1114" t="s">
        <v>128</v>
      </c>
      <c r="AU1114">
        <v>0</v>
      </c>
      <c r="AV1114">
        <v>108</v>
      </c>
      <c r="AW1114">
        <v>816</v>
      </c>
      <c r="AX1114" t="s">
        <v>129</v>
      </c>
      <c r="AY1114" t="s">
        <v>124</v>
      </c>
      <c r="AZ1114">
        <f>IF(fun[[#This Row],[HeatingQC]]="Ex",5,IF(fun[[#This Row],[HeatingQC]]="Gd",4,IF(fun[[#This Row],[HeatingQC]]="TA",3,IF(fun[[#This Row],[HeatingQC]]="Fa",2,IF(fun[[#This Row],[HeatingQC]]="Po",1,0)))))</f>
        <v>3</v>
      </c>
      <c r="BA1114" t="s">
        <v>131</v>
      </c>
      <c r="BB1114" t="s">
        <v>190</v>
      </c>
      <c r="BC1114">
        <v>816</v>
      </c>
      <c r="BD1114">
        <v>0</v>
      </c>
      <c r="BE1114">
        <v>0</v>
      </c>
      <c r="BF1114">
        <v>816</v>
      </c>
      <c r="BG1114">
        <f>LOG(fun[[#This Row],[GrLivArea]])</f>
        <v>2.9116901587538613</v>
      </c>
      <c r="BH1114">
        <v>1</v>
      </c>
      <c r="BI1114">
        <v>0</v>
      </c>
      <c r="BJ1114">
        <f>fun[[#This Row],[BsmtFullBath]]+(0.5*fun[[#This Row],[BsmtHalfBath]])</f>
        <v>1</v>
      </c>
      <c r="BK1114">
        <v>1</v>
      </c>
      <c r="BL1114">
        <v>0</v>
      </c>
      <c r="BM1114">
        <f>fun[[#This Row],[HalfBath]]+fun[[#This Row],[TOTBaseBath]]+fun[[#This Row],[FullBath]]</f>
        <v>2</v>
      </c>
      <c r="BN1114">
        <v>2</v>
      </c>
      <c r="BO1114">
        <v>1</v>
      </c>
      <c r="BP1114" t="s">
        <v>124</v>
      </c>
      <c r="BQ1114">
        <f>IF(fun[[#This Row],[KitchenQual]]="Ex",5,IF(fun[[#This Row],[KitchenQual]]="Gd",4,IF(fun[[#This Row],[KitchenQual]]="TA",3,IF(fun[[#This Row],[KitchenQual]]="Fa",2,0))))</f>
        <v>3</v>
      </c>
      <c r="BR1114">
        <v>5</v>
      </c>
      <c r="BS1114" t="s">
        <v>133</v>
      </c>
      <c r="BT1114">
        <v>0</v>
      </c>
      <c r="BU1114" t="s">
        <v>109</v>
      </c>
      <c r="BV1114">
        <f>IF(fun[[#This Row],[FireplaceQu]]="Ex",5,IF(fun[[#This Row],[FireplaceQu]]="Gd",4,IF(fun[[#This Row],[FireplaceQu]]="TA",3,IF(fun[[#This Row],[FireplaceQu]]="Fa",2,0))))</f>
        <v>0</v>
      </c>
      <c r="BW1114" t="s">
        <v>153</v>
      </c>
      <c r="BX1114">
        <v>1957</v>
      </c>
      <c r="BY1114" t="s">
        <v>128</v>
      </c>
      <c r="BZ1114">
        <v>1</v>
      </c>
      <c r="CA1114">
        <v>308</v>
      </c>
      <c r="CB1114" t="s">
        <v>124</v>
      </c>
      <c r="CC1114">
        <f>IF(fun[[#This Row],[GarageQual]]="Ex",5,IF(fun[[#This Row],[GarageQual]]="Gd",4,IF(fun[[#This Row],[GarageQual]]="TA",3,IF(fun[[#This Row],[GarageQual]]="Fa",2,IF(fun[[#This Row],[GarageQual]]="Po",1,0)))))</f>
        <v>3</v>
      </c>
      <c r="CD1114" t="s">
        <v>124</v>
      </c>
      <c r="CE1114">
        <f>IF(fun[[#This Row],[GarageCond]]="Ex",5,IF(fun[[#This Row],[GarageCond]]="Gd",4,IF(fun[[#This Row],[GarageCond]]="TA",3,IF(fun[[#This Row],[GarageCond]]="Fa",2,IF(fun[[#This Row],[GarageCond]]="Po",1,0)))))</f>
        <v>3</v>
      </c>
      <c r="CF1114" t="s">
        <v>131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f>(0.5*fun[[#This Row],[WoodDeckSF]])+fun[[#This Row],[OpenPorchSF]]+(2*fun[[#This Row],[EnclosedPorch]])+(1.5*fun[[#This Row],[3SsnPorch]])+fun[[#This Row],[ScreenPorch]]</f>
        <v>0</v>
      </c>
      <c r="CM1114">
        <v>0</v>
      </c>
      <c r="CN1114" t="s">
        <v>109</v>
      </c>
      <c r="CO1114">
        <f>IF(fun[[#This Row],[PoolQC]]="Ex",5,IF(fun[[#This Row],[PoolQC]]="Gd",4,IF(fun[[#This Row],[PoolQC]]="TA",3,IF(fun[[#This Row],[PoolQC]]="Fa",2,IF(fun[[#This Row],[PoolQC]]="Po",1,0)))))</f>
        <v>0</v>
      </c>
      <c r="CP1114" t="s">
        <v>109</v>
      </c>
      <c r="CQ1114" t="s">
        <v>109</v>
      </c>
      <c r="CR1114">
        <v>0</v>
      </c>
      <c r="CS1114">
        <v>7</v>
      </c>
      <c r="CT1114">
        <v>2006</v>
      </c>
      <c r="CU1114" t="s">
        <v>136</v>
      </c>
      <c r="CV1114" t="s">
        <v>137</v>
      </c>
      <c r="CW1114">
        <f>COUNTIF(fun[[#This Row],[Id]:[SaleCondition]],0)</f>
        <v>21</v>
      </c>
      <c r="CX1114">
        <f>COUNTIF(fun[[#This Row],[Id]:[SaleCondition]],"NA")</f>
        <v>5</v>
      </c>
      <c r="CY111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114">
        <f>fun[NUM_ExCond]+fun[NUM_BsmtCond]+fun[NUM_GarCond]</f>
        <v>9</v>
      </c>
      <c r="DA11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1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1114">
        <v>129900</v>
      </c>
    </row>
    <row r="1115" spans="1:107" x14ac:dyDescent="0.25">
      <c r="A1115">
        <v>1114</v>
      </c>
      <c r="B1115">
        <v>20</v>
      </c>
      <c r="C1115" t="s">
        <v>107</v>
      </c>
      <c r="D1115">
        <f>IF(fun[[#This Row],[MSZoning]]="RL",1,0)</f>
        <v>1</v>
      </c>
      <c r="E1115">
        <f>IF(fun[[#This Row],[rl]]="RM",1,0)</f>
        <v>0</v>
      </c>
      <c r="F1115">
        <f>IF(fun[[#This Row],[rm]]="RH",1,0)</f>
        <v>0</v>
      </c>
      <c r="G1115">
        <f>IF(fun[[#This Row],[rh]]="C (all)",1,0)</f>
        <v>0</v>
      </c>
      <c r="H1115">
        <v>66</v>
      </c>
      <c r="I1115">
        <f>IF(fun[[#This Row],[LotFrontage]]="NA",0,fun[[#This Row],[LotFrontage]])</f>
        <v>66</v>
      </c>
      <c r="J1115">
        <v>8923</v>
      </c>
      <c r="K1115" t="s">
        <v>108</v>
      </c>
      <c r="L1115" t="s">
        <v>109</v>
      </c>
      <c r="M1115" t="s">
        <v>110</v>
      </c>
      <c r="N1115" t="s">
        <v>111</v>
      </c>
      <c r="O1115" t="s">
        <v>112</v>
      </c>
      <c r="P1115" t="s">
        <v>113</v>
      </c>
      <c r="Q1115" t="s">
        <v>114</v>
      </c>
      <c r="R1115" t="s">
        <v>188</v>
      </c>
      <c r="S1115" t="s">
        <v>116</v>
      </c>
      <c r="T1115" t="s">
        <v>116</v>
      </c>
      <c r="U1115" t="s">
        <v>117</v>
      </c>
      <c r="V1115" t="s">
        <v>141</v>
      </c>
      <c r="W1115">
        <v>5</v>
      </c>
      <c r="X1115">
        <v>7</v>
      </c>
      <c r="Y1115">
        <v>1953</v>
      </c>
      <c r="Z1115">
        <v>2006</v>
      </c>
      <c r="AA1115" t="s">
        <v>119</v>
      </c>
      <c r="AB1115" t="s">
        <v>120</v>
      </c>
      <c r="AC1115" t="s">
        <v>150</v>
      </c>
      <c r="AD1115" t="s">
        <v>150</v>
      </c>
      <c r="AE1115" t="s">
        <v>143</v>
      </c>
      <c r="AF1115">
        <v>0</v>
      </c>
      <c r="AG1115" t="s">
        <v>124</v>
      </c>
      <c r="AH1115">
        <f>IF(fun[[#This Row],[ExterQual]]="Ex",5,IF(fun[[#This Row],[ExterQual]]="Gd",4,IF(fun[[#This Row],[ExterQual]]="TA",3,IF(fun[[#This Row],[ExterQual]]="Fa",2,1))))</f>
        <v>3</v>
      </c>
      <c r="AI1115" t="s">
        <v>124</v>
      </c>
      <c r="AJ1115">
        <f>IF(fun[[#This Row],[ExterCond]]="Ex",5,IF(fun[[#This Row],[ExterCond]]="Gd",4,IF(fun[[#This Row],[ExterCond]]="TA",3,IF(fun[[#This Row],[ExterCond]]="Fa",2,1))))</f>
        <v>3</v>
      </c>
      <c r="AK1115" t="s">
        <v>144</v>
      </c>
      <c r="AL1115" t="s">
        <v>124</v>
      </c>
      <c r="AM1115">
        <f>IF(fun[[#This Row],[BsmtQual]]="Ex",5,IF(fun[[#This Row],[BsmtQual]]="Gd",4,IF(fun[[#This Row],[BsmtQual]]="TA",3,IF(fun[[#This Row],[BsmtQual]]="Fa",2,IF(fun[[#This Row],[BsmtQual]]="Po",1,0)))))</f>
        <v>3</v>
      </c>
      <c r="AN1115" t="s">
        <v>124</v>
      </c>
      <c r="AO1115">
        <f>IF(fun[[#This Row],[BsmtCond]]="Ex",5,IF(fun[[#This Row],[BsmtCond]]="Gd",4,IF(fun[[#This Row],[BsmtCond]]="TA",3,IF(fun[[#This Row],[BsmtCond]]="Fa",2,IF(fun[[#This Row],[BsmtCond]]="Po",1,0)))))</f>
        <v>3</v>
      </c>
      <c r="AP1115" t="s">
        <v>126</v>
      </c>
      <c r="AQ1115">
        <f>IF(fun[[#This Row],[BsmtExposure]]="Gd",3,IF(fun[[#This Row],[BsmtExposure]]="Av",2,IF(fun[[#This Row],[BsmtExposure]]="Mn",1,0)))</f>
        <v>0</v>
      </c>
      <c r="AR1115" t="s">
        <v>167</v>
      </c>
      <c r="AS1115">
        <v>643</v>
      </c>
      <c r="AT1115" t="s">
        <v>128</v>
      </c>
      <c r="AU1115">
        <v>0</v>
      </c>
      <c r="AV1115">
        <v>365</v>
      </c>
      <c r="AW1115">
        <v>1008</v>
      </c>
      <c r="AX1115" t="s">
        <v>129</v>
      </c>
      <c r="AY1115" t="s">
        <v>123</v>
      </c>
      <c r="AZ1115">
        <f>IF(fun[[#This Row],[HeatingQC]]="Ex",5,IF(fun[[#This Row],[HeatingQC]]="Gd",4,IF(fun[[#This Row],[HeatingQC]]="TA",3,IF(fun[[#This Row],[HeatingQC]]="Fa",2,IF(fun[[#This Row],[HeatingQC]]="Po",1,0)))))</f>
        <v>4</v>
      </c>
      <c r="BA1115" t="s">
        <v>131</v>
      </c>
      <c r="BB1115" t="s">
        <v>132</v>
      </c>
      <c r="BC1115">
        <v>1008</v>
      </c>
      <c r="BD1115">
        <v>0</v>
      </c>
      <c r="BE1115">
        <v>0</v>
      </c>
      <c r="BF1115">
        <v>1008</v>
      </c>
      <c r="BG1115">
        <f>LOG(fun[[#This Row],[GrLivArea]])</f>
        <v>3.0034605321095067</v>
      </c>
      <c r="BH1115">
        <v>1</v>
      </c>
      <c r="BI1115">
        <v>0</v>
      </c>
      <c r="BJ1115">
        <f>fun[[#This Row],[BsmtFullBath]]+(0.5*fun[[#This Row],[BsmtHalfBath]])</f>
        <v>1</v>
      </c>
      <c r="BK1115">
        <v>1</v>
      </c>
      <c r="BL1115">
        <v>0</v>
      </c>
      <c r="BM1115">
        <f>fun[[#This Row],[HalfBath]]+fun[[#This Row],[TOTBaseBath]]+fun[[#This Row],[FullBath]]</f>
        <v>2</v>
      </c>
      <c r="BN1115">
        <v>2</v>
      </c>
      <c r="BO1115">
        <v>1</v>
      </c>
      <c r="BP1115" t="s">
        <v>123</v>
      </c>
      <c r="BQ1115">
        <f>IF(fun[[#This Row],[KitchenQual]]="Ex",5,IF(fun[[#This Row],[KitchenQual]]="Gd",4,IF(fun[[#This Row],[KitchenQual]]="TA",3,IF(fun[[#This Row],[KitchenQual]]="Fa",2,0))))</f>
        <v>4</v>
      </c>
      <c r="BR1115">
        <v>6</v>
      </c>
      <c r="BS1115" t="s">
        <v>133</v>
      </c>
      <c r="BT1115">
        <v>0</v>
      </c>
      <c r="BU1115" t="s">
        <v>109</v>
      </c>
      <c r="BV1115">
        <f>IF(fun[[#This Row],[FireplaceQu]]="Ex",5,IF(fun[[#This Row],[FireplaceQu]]="Gd",4,IF(fun[[#This Row],[FireplaceQu]]="TA",3,IF(fun[[#This Row],[FireplaceQu]]="Fa",2,0))))</f>
        <v>0</v>
      </c>
      <c r="BW1115" t="s">
        <v>134</v>
      </c>
      <c r="BX1115">
        <v>1953</v>
      </c>
      <c r="BY1115" t="s">
        <v>128</v>
      </c>
      <c r="BZ1115">
        <v>1</v>
      </c>
      <c r="CA1115">
        <v>240</v>
      </c>
      <c r="CB1115" t="s">
        <v>124</v>
      </c>
      <c r="CC1115">
        <f>IF(fun[[#This Row],[GarageQual]]="Ex",5,IF(fun[[#This Row],[GarageQual]]="Gd",4,IF(fun[[#This Row],[GarageQual]]="TA",3,IF(fun[[#This Row],[GarageQual]]="Fa",2,IF(fun[[#This Row],[GarageQual]]="Po",1,0)))))</f>
        <v>3</v>
      </c>
      <c r="CD1115" t="s">
        <v>124</v>
      </c>
      <c r="CE1115">
        <f>IF(fun[[#This Row],[GarageCond]]="Ex",5,IF(fun[[#This Row],[GarageCond]]="Gd",4,IF(fun[[#This Row],[GarageCond]]="TA",3,IF(fun[[#This Row],[GarageCond]]="Fa",2,IF(fun[[#This Row],[GarageCond]]="Po",1,0)))))</f>
        <v>3</v>
      </c>
      <c r="CF1115" t="s">
        <v>131</v>
      </c>
      <c r="CG1115">
        <v>0</v>
      </c>
      <c r="CH1115">
        <v>18</v>
      </c>
      <c r="CI1115">
        <v>0</v>
      </c>
      <c r="CJ1115">
        <v>0</v>
      </c>
      <c r="CK1115">
        <v>0</v>
      </c>
      <c r="CL1115">
        <f>(0.5*fun[[#This Row],[WoodDeckSF]])+fun[[#This Row],[OpenPorchSF]]+(2*fun[[#This Row],[EnclosedPorch]])+(1.5*fun[[#This Row],[3SsnPorch]])+fun[[#This Row],[ScreenPorch]]</f>
        <v>18</v>
      </c>
      <c r="CM1115">
        <v>0</v>
      </c>
      <c r="CN1115" t="s">
        <v>109</v>
      </c>
      <c r="CO1115">
        <f>IF(fun[[#This Row],[PoolQC]]="Ex",5,IF(fun[[#This Row],[PoolQC]]="Gd",4,IF(fun[[#This Row],[PoolQC]]="TA",3,IF(fun[[#This Row],[PoolQC]]="Fa",2,IF(fun[[#This Row],[PoolQC]]="Po",1,0)))))</f>
        <v>0</v>
      </c>
      <c r="CP1115" t="s">
        <v>109</v>
      </c>
      <c r="CQ1115" t="s">
        <v>109</v>
      </c>
      <c r="CR1115">
        <v>0</v>
      </c>
      <c r="CS1115">
        <v>5</v>
      </c>
      <c r="CT1115">
        <v>2007</v>
      </c>
      <c r="CU1115" t="s">
        <v>136</v>
      </c>
      <c r="CV1115" t="s">
        <v>137</v>
      </c>
      <c r="CW1115">
        <f>COUNTIF(fun[[#This Row],[Id]:[SaleCondition]],0)</f>
        <v>19</v>
      </c>
      <c r="CX1115">
        <f>COUNTIF(fun[[#This Row],[Id]:[SaleCondition]],"NA")</f>
        <v>5</v>
      </c>
      <c r="CY1115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115">
        <f>fun[NUM_ExCond]+fun[NUM_BsmtCond]+fun[NUM_GarCond]</f>
        <v>9</v>
      </c>
      <c r="DA11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11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60.75</v>
      </c>
      <c r="DC1115">
        <v>134500</v>
      </c>
    </row>
    <row r="1116" spans="1:107" x14ac:dyDescent="0.25">
      <c r="A1116">
        <v>1115</v>
      </c>
      <c r="B1116">
        <v>20</v>
      </c>
      <c r="C1116" t="s">
        <v>107</v>
      </c>
      <c r="D1116">
        <f>IF(fun[[#This Row],[MSZoning]]="RL",1,0)</f>
        <v>1</v>
      </c>
      <c r="E1116">
        <f>IF(fun[[#This Row],[rl]]="RM",1,0)</f>
        <v>0</v>
      </c>
      <c r="F1116">
        <f>IF(fun[[#This Row],[rm]]="RH",1,0)</f>
        <v>0</v>
      </c>
      <c r="G1116">
        <f>IF(fun[[#This Row],[rh]]="C (all)",1,0)</f>
        <v>0</v>
      </c>
      <c r="H1116">
        <v>90</v>
      </c>
      <c r="I1116">
        <f>IF(fun[[#This Row],[LotFrontage]]="NA",0,fun[[#This Row],[LotFrontage]])</f>
        <v>90</v>
      </c>
      <c r="J1116">
        <v>5400</v>
      </c>
      <c r="K1116" t="s">
        <v>108</v>
      </c>
      <c r="L1116" t="s">
        <v>109</v>
      </c>
      <c r="M1116" t="s">
        <v>110</v>
      </c>
      <c r="N1116" t="s">
        <v>111</v>
      </c>
      <c r="O1116" t="s">
        <v>112</v>
      </c>
      <c r="P1116" t="s">
        <v>113</v>
      </c>
      <c r="Q1116" t="s">
        <v>114</v>
      </c>
      <c r="R1116" t="s">
        <v>169</v>
      </c>
      <c r="S1116" t="s">
        <v>116</v>
      </c>
      <c r="T1116" t="s">
        <v>116</v>
      </c>
      <c r="U1116" t="s">
        <v>117</v>
      </c>
      <c r="V1116" t="s">
        <v>141</v>
      </c>
      <c r="W1116">
        <v>5</v>
      </c>
      <c r="X1116">
        <v>7</v>
      </c>
      <c r="Y1116">
        <v>1954</v>
      </c>
      <c r="Z1116">
        <v>2000</v>
      </c>
      <c r="AA1116" t="s">
        <v>119</v>
      </c>
      <c r="AB1116" t="s">
        <v>120</v>
      </c>
      <c r="AC1116" t="s">
        <v>142</v>
      </c>
      <c r="AD1116" t="s">
        <v>142</v>
      </c>
      <c r="AE1116" t="s">
        <v>143</v>
      </c>
      <c r="AF1116">
        <v>0</v>
      </c>
      <c r="AG1116" t="s">
        <v>124</v>
      </c>
      <c r="AH1116">
        <f>IF(fun[[#This Row],[ExterQual]]="Ex",5,IF(fun[[#This Row],[ExterQual]]="Gd",4,IF(fun[[#This Row],[ExterQual]]="TA",3,IF(fun[[#This Row],[ExterQual]]="Fa",2,1))))</f>
        <v>3</v>
      </c>
      <c r="AI1116" t="s">
        <v>123</v>
      </c>
      <c r="AJ1116">
        <f>IF(fun[[#This Row],[ExterCond]]="Ex",5,IF(fun[[#This Row],[ExterCond]]="Gd",4,IF(fun[[#This Row],[ExterCond]]="TA",3,IF(fun[[#This Row],[ExterCond]]="Fa",2,1))))</f>
        <v>4</v>
      </c>
      <c r="AK1116" t="s">
        <v>144</v>
      </c>
      <c r="AL1116" t="s">
        <v>124</v>
      </c>
      <c r="AM1116">
        <f>IF(fun[[#This Row],[BsmtQual]]="Ex",5,IF(fun[[#This Row],[BsmtQual]]="Gd",4,IF(fun[[#This Row],[BsmtQual]]="TA",3,IF(fun[[#This Row],[BsmtQual]]="Fa",2,IF(fun[[#This Row],[BsmtQual]]="Po",1,0)))))</f>
        <v>3</v>
      </c>
      <c r="AN1116" t="s">
        <v>124</v>
      </c>
      <c r="AO1116">
        <f>IF(fun[[#This Row],[BsmtCond]]="Ex",5,IF(fun[[#This Row],[BsmtCond]]="Gd",4,IF(fun[[#This Row],[BsmtCond]]="TA",3,IF(fun[[#This Row],[BsmtCond]]="Fa",2,IF(fun[[#This Row],[BsmtCond]]="Po",1,0)))))</f>
        <v>3</v>
      </c>
      <c r="AP1116" t="s">
        <v>126</v>
      </c>
      <c r="AQ1116">
        <f>IF(fun[[#This Row],[BsmtExposure]]="Gd",3,IF(fun[[#This Row],[BsmtExposure]]="Av",2,IF(fun[[#This Row],[BsmtExposure]]="Mn",1,0)))</f>
        <v>0</v>
      </c>
      <c r="AR1116" t="s">
        <v>179</v>
      </c>
      <c r="AS1116">
        <v>415</v>
      </c>
      <c r="AT1116" t="s">
        <v>128</v>
      </c>
      <c r="AU1116">
        <v>0</v>
      </c>
      <c r="AV1116">
        <v>418</v>
      </c>
      <c r="AW1116">
        <v>833</v>
      </c>
      <c r="AX1116" t="s">
        <v>129</v>
      </c>
      <c r="AY1116" t="s">
        <v>130</v>
      </c>
      <c r="AZ1116">
        <f>IF(fun[[#This Row],[HeatingQC]]="Ex",5,IF(fun[[#This Row],[HeatingQC]]="Gd",4,IF(fun[[#This Row],[HeatingQC]]="TA",3,IF(fun[[#This Row],[HeatingQC]]="Fa",2,IF(fun[[#This Row],[HeatingQC]]="Po",1,0)))))</f>
        <v>5</v>
      </c>
      <c r="BA1116" t="s">
        <v>131</v>
      </c>
      <c r="BB1116" t="s">
        <v>132</v>
      </c>
      <c r="BC1116">
        <v>833</v>
      </c>
      <c r="BD1116">
        <v>0</v>
      </c>
      <c r="BE1116">
        <v>0</v>
      </c>
      <c r="BF1116">
        <v>833</v>
      </c>
      <c r="BG1116">
        <f>LOG(fun[[#This Row],[GrLivArea]])</f>
        <v>2.9206450014067875</v>
      </c>
      <c r="BH1116">
        <v>0</v>
      </c>
      <c r="BI1116">
        <v>0</v>
      </c>
      <c r="BJ1116">
        <f>fun[[#This Row],[BsmtFullBath]]+(0.5*fun[[#This Row],[BsmtHalfBath]])</f>
        <v>0</v>
      </c>
      <c r="BK1116">
        <v>1</v>
      </c>
      <c r="BL1116">
        <v>0</v>
      </c>
      <c r="BM1116">
        <f>fun[[#This Row],[HalfBath]]+fun[[#This Row],[TOTBaseBath]]+fun[[#This Row],[FullBath]]</f>
        <v>1</v>
      </c>
      <c r="BN1116">
        <v>2</v>
      </c>
      <c r="BO1116">
        <v>1</v>
      </c>
      <c r="BP1116" t="s">
        <v>123</v>
      </c>
      <c r="BQ1116">
        <f>IF(fun[[#This Row],[KitchenQual]]="Ex",5,IF(fun[[#This Row],[KitchenQual]]="Gd",4,IF(fun[[#This Row],[KitchenQual]]="TA",3,IF(fun[[#This Row],[KitchenQual]]="Fa",2,0))))</f>
        <v>4</v>
      </c>
      <c r="BR1116">
        <v>4</v>
      </c>
      <c r="BS1116" t="s">
        <v>133</v>
      </c>
      <c r="BT1116">
        <v>0</v>
      </c>
      <c r="BU1116" t="s">
        <v>109</v>
      </c>
      <c r="BV1116">
        <f>IF(fun[[#This Row],[FireplaceQu]]="Ex",5,IF(fun[[#This Row],[FireplaceQu]]="Gd",4,IF(fun[[#This Row],[FireplaceQu]]="TA",3,IF(fun[[#This Row],[FireplaceQu]]="Fa",2,0))))</f>
        <v>0</v>
      </c>
      <c r="BW1116" t="s">
        <v>153</v>
      </c>
      <c r="BX1116">
        <v>1955</v>
      </c>
      <c r="BY1116" t="s">
        <v>128</v>
      </c>
      <c r="BZ1116">
        <v>1</v>
      </c>
      <c r="CA1116">
        <v>326</v>
      </c>
      <c r="CB1116" t="s">
        <v>124</v>
      </c>
      <c r="CC1116">
        <f>IF(fun[[#This Row],[GarageQual]]="Ex",5,IF(fun[[#This Row],[GarageQual]]="Gd",4,IF(fun[[#This Row],[GarageQual]]="TA",3,IF(fun[[#This Row],[GarageQual]]="Fa",2,IF(fun[[#This Row],[GarageQual]]="Po",1,0)))))</f>
        <v>3</v>
      </c>
      <c r="CD1116" t="s">
        <v>124</v>
      </c>
      <c r="CE1116">
        <f>IF(fun[[#This Row],[GarageCond]]="Ex",5,IF(fun[[#This Row],[GarageCond]]="Gd",4,IF(fun[[#This Row],[GarageCond]]="TA",3,IF(fun[[#This Row],[GarageCond]]="Fa",2,IF(fun[[#This Row],[GarageCond]]="Po",1,0)))))</f>
        <v>3</v>
      </c>
      <c r="CF1116" t="s">
        <v>131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f>(0.5*fun[[#This Row],[WoodDeckSF]])+fun[[#This Row],[OpenPorchSF]]+(2*fun[[#This Row],[EnclosedPorch]])+(1.5*fun[[#This Row],[3SsnPorch]])+fun[[#This Row],[ScreenPorch]]</f>
        <v>0</v>
      </c>
      <c r="CM1116">
        <v>0</v>
      </c>
      <c r="CN1116" t="s">
        <v>109</v>
      </c>
      <c r="CO1116">
        <f>IF(fun[[#This Row],[PoolQC]]="Ex",5,IF(fun[[#This Row],[PoolQC]]="Gd",4,IF(fun[[#This Row],[PoolQC]]="TA",3,IF(fun[[#This Row],[PoolQC]]="Fa",2,IF(fun[[#This Row],[PoolQC]]="Po",1,0)))))</f>
        <v>0</v>
      </c>
      <c r="CP1116" t="s">
        <v>160</v>
      </c>
      <c r="CQ1116" t="s">
        <v>109</v>
      </c>
      <c r="CR1116">
        <v>0</v>
      </c>
      <c r="CS1116">
        <v>8</v>
      </c>
      <c r="CT1116">
        <v>2006</v>
      </c>
      <c r="CU1116" t="s">
        <v>136</v>
      </c>
      <c r="CV1116" t="s">
        <v>137</v>
      </c>
      <c r="CW1116">
        <f>COUNTIF(fun[[#This Row],[Id]:[SaleCondition]],0)</f>
        <v>23</v>
      </c>
      <c r="CX1116">
        <f>COUNTIF(fun[[#This Row],[Id]:[SaleCondition]],"NA")</f>
        <v>4</v>
      </c>
      <c r="CY1116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116">
        <f>fun[NUM_ExCond]+fun[NUM_BsmtCond]+fun[NUM_GarCond]</f>
        <v>10</v>
      </c>
      <c r="DA11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11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63.25</v>
      </c>
      <c r="DC1116">
        <v>117000</v>
      </c>
    </row>
    <row r="1117" spans="1:107" x14ac:dyDescent="0.25">
      <c r="A1117">
        <v>1116</v>
      </c>
      <c r="B1117">
        <v>20</v>
      </c>
      <c r="C1117" t="s">
        <v>107</v>
      </c>
      <c r="D1117">
        <f>IF(fun[[#This Row],[MSZoning]]="RL",1,0)</f>
        <v>1</v>
      </c>
      <c r="E1117">
        <f>IF(fun[[#This Row],[rl]]="RM",1,0)</f>
        <v>0</v>
      </c>
      <c r="F1117">
        <f>IF(fun[[#This Row],[rm]]="RH",1,0)</f>
        <v>0</v>
      </c>
      <c r="G1117">
        <f>IF(fun[[#This Row],[rh]]="C (all)",1,0)</f>
        <v>0</v>
      </c>
      <c r="H1117">
        <v>93</v>
      </c>
      <c r="I1117">
        <f>IF(fun[[#This Row],[LotFrontage]]="NA",0,fun[[#This Row],[LotFrontage]])</f>
        <v>93</v>
      </c>
      <c r="J1117">
        <v>12085</v>
      </c>
      <c r="K1117" t="s">
        <v>108</v>
      </c>
      <c r="L1117" t="s">
        <v>109</v>
      </c>
      <c r="M1117" t="s">
        <v>110</v>
      </c>
      <c r="N1117" t="s">
        <v>111</v>
      </c>
      <c r="O1117" t="s">
        <v>112</v>
      </c>
      <c r="P1117" t="s">
        <v>113</v>
      </c>
      <c r="Q1117" t="s">
        <v>114</v>
      </c>
      <c r="R1117" t="s">
        <v>180</v>
      </c>
      <c r="S1117" t="s">
        <v>116</v>
      </c>
      <c r="T1117" t="s">
        <v>116</v>
      </c>
      <c r="U1117" t="s">
        <v>117</v>
      </c>
      <c r="V1117" t="s">
        <v>141</v>
      </c>
      <c r="W1117">
        <v>8</v>
      </c>
      <c r="X1117">
        <v>5</v>
      </c>
      <c r="Y1117">
        <v>2007</v>
      </c>
      <c r="Z1117">
        <v>2007</v>
      </c>
      <c r="AA1117" t="s">
        <v>178</v>
      </c>
      <c r="AB1117" t="s">
        <v>120</v>
      </c>
      <c r="AC1117" t="s">
        <v>121</v>
      </c>
      <c r="AD1117" t="s">
        <v>121</v>
      </c>
      <c r="AE1117" t="s">
        <v>163</v>
      </c>
      <c r="AF1117">
        <v>328</v>
      </c>
      <c r="AG1117" t="s">
        <v>123</v>
      </c>
      <c r="AH1117">
        <f>IF(fun[[#This Row],[ExterQual]]="Ex",5,IF(fun[[#This Row],[ExterQual]]="Gd",4,IF(fun[[#This Row],[ExterQual]]="TA",3,IF(fun[[#This Row],[ExterQual]]="Fa",2,1))))</f>
        <v>4</v>
      </c>
      <c r="AI1117" t="s">
        <v>124</v>
      </c>
      <c r="AJ1117">
        <f>IF(fun[[#This Row],[ExterCond]]="Ex",5,IF(fun[[#This Row],[ExterCond]]="Gd",4,IF(fun[[#This Row],[ExterCond]]="TA",3,IF(fun[[#This Row],[ExterCond]]="Fa",2,1))))</f>
        <v>3</v>
      </c>
      <c r="AK1117" t="s">
        <v>125</v>
      </c>
      <c r="AL1117" t="s">
        <v>130</v>
      </c>
      <c r="AM1117">
        <f>IF(fun[[#This Row],[BsmtQual]]="Ex",5,IF(fun[[#This Row],[BsmtQual]]="Gd",4,IF(fun[[#This Row],[BsmtQual]]="TA",3,IF(fun[[#This Row],[BsmtQual]]="Fa",2,IF(fun[[#This Row],[BsmtQual]]="Po",1,0)))))</f>
        <v>5</v>
      </c>
      <c r="AN1117" t="s">
        <v>124</v>
      </c>
      <c r="AO1117">
        <f>IF(fun[[#This Row],[BsmtCond]]="Ex",5,IF(fun[[#This Row],[BsmtCond]]="Gd",4,IF(fun[[#This Row],[BsmtCond]]="TA",3,IF(fun[[#This Row],[BsmtCond]]="Fa",2,IF(fun[[#This Row],[BsmtCond]]="Po",1,0)))))</f>
        <v>3</v>
      </c>
      <c r="AP1117" t="s">
        <v>126</v>
      </c>
      <c r="AQ1117">
        <f>IF(fun[[#This Row],[BsmtExposure]]="Gd",3,IF(fun[[#This Row],[BsmtExposure]]="Av",2,IF(fun[[#This Row],[BsmtExposure]]="Mn",1,0)))</f>
        <v>0</v>
      </c>
      <c r="AR1117" t="s">
        <v>127</v>
      </c>
      <c r="AS1117">
        <v>1004</v>
      </c>
      <c r="AT1117" t="s">
        <v>128</v>
      </c>
      <c r="AU1117">
        <v>0</v>
      </c>
      <c r="AV1117">
        <v>730</v>
      </c>
      <c r="AW1117">
        <v>1734</v>
      </c>
      <c r="AX1117" t="s">
        <v>129</v>
      </c>
      <c r="AY1117" t="s">
        <v>130</v>
      </c>
      <c r="AZ1117">
        <f>IF(fun[[#This Row],[HeatingQC]]="Ex",5,IF(fun[[#This Row],[HeatingQC]]="Gd",4,IF(fun[[#This Row],[HeatingQC]]="TA",3,IF(fun[[#This Row],[HeatingQC]]="Fa",2,IF(fun[[#This Row],[HeatingQC]]="Po",1,0)))))</f>
        <v>5</v>
      </c>
      <c r="BA1117" t="s">
        <v>131</v>
      </c>
      <c r="BB1117" t="s">
        <v>132</v>
      </c>
      <c r="BC1117">
        <v>1734</v>
      </c>
      <c r="BD1117">
        <v>0</v>
      </c>
      <c r="BE1117">
        <v>0</v>
      </c>
      <c r="BF1117">
        <v>1734</v>
      </c>
      <c r="BG1117">
        <f>LOG(fun[[#This Row],[GrLivArea]])</f>
        <v>3.2390490931401916</v>
      </c>
      <c r="BH1117">
        <v>1</v>
      </c>
      <c r="BI1117">
        <v>0</v>
      </c>
      <c r="BJ1117">
        <f>fun[[#This Row],[BsmtFullBath]]+(0.5*fun[[#This Row],[BsmtHalfBath]])</f>
        <v>1</v>
      </c>
      <c r="BK1117">
        <v>2</v>
      </c>
      <c r="BL1117">
        <v>0</v>
      </c>
      <c r="BM1117">
        <f>fun[[#This Row],[HalfBath]]+fun[[#This Row],[TOTBaseBath]]+fun[[#This Row],[FullBath]]</f>
        <v>3</v>
      </c>
      <c r="BN1117">
        <v>3</v>
      </c>
      <c r="BO1117">
        <v>1</v>
      </c>
      <c r="BP1117" t="s">
        <v>130</v>
      </c>
      <c r="BQ1117">
        <f>IF(fun[[#This Row],[KitchenQual]]="Ex",5,IF(fun[[#This Row],[KitchenQual]]="Gd",4,IF(fun[[#This Row],[KitchenQual]]="TA",3,IF(fun[[#This Row],[KitchenQual]]="Fa",2,0))))</f>
        <v>5</v>
      </c>
      <c r="BR1117">
        <v>7</v>
      </c>
      <c r="BS1117" t="s">
        <v>133</v>
      </c>
      <c r="BT1117">
        <v>1</v>
      </c>
      <c r="BU1117" t="s">
        <v>123</v>
      </c>
      <c r="BV1117">
        <f>IF(fun[[#This Row],[FireplaceQu]]="Ex",5,IF(fun[[#This Row],[FireplaceQu]]="Gd",4,IF(fun[[#This Row],[FireplaceQu]]="TA",3,IF(fun[[#This Row],[FireplaceQu]]="Fa",2,0))))</f>
        <v>4</v>
      </c>
      <c r="BW1117" t="s">
        <v>134</v>
      </c>
      <c r="BX1117">
        <v>2007</v>
      </c>
      <c r="BY1117" t="s">
        <v>135</v>
      </c>
      <c r="BZ1117">
        <v>3</v>
      </c>
      <c r="CA1117">
        <v>928</v>
      </c>
      <c r="CB1117" t="s">
        <v>124</v>
      </c>
      <c r="CC1117">
        <f>IF(fun[[#This Row],[GarageQual]]="Ex",5,IF(fun[[#This Row],[GarageQual]]="Gd",4,IF(fun[[#This Row],[GarageQual]]="TA",3,IF(fun[[#This Row],[GarageQual]]="Fa",2,IF(fun[[#This Row],[GarageQual]]="Po",1,0)))))</f>
        <v>3</v>
      </c>
      <c r="CD1117" t="s">
        <v>124</v>
      </c>
      <c r="CE1117">
        <f>IF(fun[[#This Row],[GarageCond]]="Ex",5,IF(fun[[#This Row],[GarageCond]]="Gd",4,IF(fun[[#This Row],[GarageCond]]="TA",3,IF(fun[[#This Row],[GarageCond]]="Fa",2,IF(fun[[#This Row],[GarageCond]]="Po",1,0)))))</f>
        <v>3</v>
      </c>
      <c r="CF1117" t="s">
        <v>131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f>(0.5*fun[[#This Row],[WoodDeckSF]])+fun[[#This Row],[OpenPorchSF]]+(2*fun[[#This Row],[EnclosedPorch]])+(1.5*fun[[#This Row],[3SsnPorch]])+fun[[#This Row],[ScreenPorch]]</f>
        <v>0</v>
      </c>
      <c r="CM1117">
        <v>0</v>
      </c>
      <c r="CN1117" t="s">
        <v>109</v>
      </c>
      <c r="CO1117">
        <f>IF(fun[[#This Row],[PoolQC]]="Ex",5,IF(fun[[#This Row],[PoolQC]]="Gd",4,IF(fun[[#This Row],[PoolQC]]="TA",3,IF(fun[[#This Row],[PoolQC]]="Fa",2,IF(fun[[#This Row],[PoolQC]]="Po",1,0)))))</f>
        <v>0</v>
      </c>
      <c r="CP1117" t="s">
        <v>109</v>
      </c>
      <c r="CQ1117" t="s">
        <v>109</v>
      </c>
      <c r="CR1117">
        <v>0</v>
      </c>
      <c r="CS1117">
        <v>11</v>
      </c>
      <c r="CT1117">
        <v>2007</v>
      </c>
      <c r="CU1117" t="s">
        <v>184</v>
      </c>
      <c r="CV1117" t="s">
        <v>185</v>
      </c>
      <c r="CW1117">
        <f>COUNTIF(fun[[#This Row],[Id]:[SaleCondition]],0)</f>
        <v>18</v>
      </c>
      <c r="CX1117">
        <f>COUNTIF(fun[[#This Row],[Id]:[SaleCondition]],"NA")</f>
        <v>4</v>
      </c>
      <c r="CY1117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1117">
        <f>fun[NUM_ExCond]+fun[NUM_BsmtCond]+fun[NUM_GarCond]</f>
        <v>9</v>
      </c>
      <c r="DA11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11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81.75</v>
      </c>
      <c r="DC1117">
        <v>318000</v>
      </c>
    </row>
    <row r="1118" spans="1:107" x14ac:dyDescent="0.25">
      <c r="A1118">
        <v>1117</v>
      </c>
      <c r="B1118">
        <v>80</v>
      </c>
      <c r="C1118" t="s">
        <v>107</v>
      </c>
      <c r="D1118">
        <f>IF(fun[[#This Row],[MSZoning]]="RL",1,0)</f>
        <v>1</v>
      </c>
      <c r="E1118">
        <f>IF(fun[[#This Row],[rl]]="RM",1,0)</f>
        <v>0</v>
      </c>
      <c r="F1118">
        <f>IF(fun[[#This Row],[rm]]="RH",1,0)</f>
        <v>0</v>
      </c>
      <c r="G1118">
        <f>IF(fun[[#This Row],[rh]]="C (all)",1,0)</f>
        <v>0</v>
      </c>
      <c r="H1118" t="s">
        <v>109</v>
      </c>
      <c r="I1118">
        <f>IF(fun[[#This Row],[LotFrontage]]="NA",0,fun[[#This Row],[LotFrontage]])</f>
        <v>0</v>
      </c>
      <c r="J1118">
        <v>7750</v>
      </c>
      <c r="K1118" t="s">
        <v>108</v>
      </c>
      <c r="L1118" t="s">
        <v>109</v>
      </c>
      <c r="M1118" t="s">
        <v>110</v>
      </c>
      <c r="N1118" t="s">
        <v>111</v>
      </c>
      <c r="O1118" t="s">
        <v>112</v>
      </c>
      <c r="P1118" t="s">
        <v>113</v>
      </c>
      <c r="Q1118" t="s">
        <v>114</v>
      </c>
      <c r="R1118" t="s">
        <v>219</v>
      </c>
      <c r="S1118" t="s">
        <v>116</v>
      </c>
      <c r="T1118" t="s">
        <v>116</v>
      </c>
      <c r="U1118" t="s">
        <v>117</v>
      </c>
      <c r="V1118" t="s">
        <v>223</v>
      </c>
      <c r="W1118">
        <v>8</v>
      </c>
      <c r="X1118">
        <v>5</v>
      </c>
      <c r="Y1118">
        <v>2002</v>
      </c>
      <c r="Z1118">
        <v>2002</v>
      </c>
      <c r="AA1118" t="s">
        <v>178</v>
      </c>
      <c r="AB1118" t="s">
        <v>120</v>
      </c>
      <c r="AC1118" t="s">
        <v>121</v>
      </c>
      <c r="AD1118" t="s">
        <v>121</v>
      </c>
      <c r="AE1118" t="s">
        <v>143</v>
      </c>
      <c r="AF1118">
        <v>0</v>
      </c>
      <c r="AG1118" t="s">
        <v>123</v>
      </c>
      <c r="AH1118">
        <f>IF(fun[[#This Row],[ExterQual]]="Ex",5,IF(fun[[#This Row],[ExterQual]]="Gd",4,IF(fun[[#This Row],[ExterQual]]="TA",3,IF(fun[[#This Row],[ExterQual]]="Fa",2,1))))</f>
        <v>4</v>
      </c>
      <c r="AI1118" t="s">
        <v>124</v>
      </c>
      <c r="AJ1118">
        <f>IF(fun[[#This Row],[ExterCond]]="Ex",5,IF(fun[[#This Row],[ExterCond]]="Gd",4,IF(fun[[#This Row],[ExterCond]]="TA",3,IF(fun[[#This Row],[ExterCond]]="Fa",2,1))))</f>
        <v>3</v>
      </c>
      <c r="AK1118" t="s">
        <v>125</v>
      </c>
      <c r="AL1118" t="s">
        <v>123</v>
      </c>
      <c r="AM1118">
        <f>IF(fun[[#This Row],[BsmtQual]]="Ex",5,IF(fun[[#This Row],[BsmtQual]]="Gd",4,IF(fun[[#This Row],[BsmtQual]]="TA",3,IF(fun[[#This Row],[BsmtQual]]="Fa",2,IF(fun[[#This Row],[BsmtQual]]="Po",1,0)))))</f>
        <v>4</v>
      </c>
      <c r="AN1118" t="s">
        <v>124</v>
      </c>
      <c r="AO1118">
        <f>IF(fun[[#This Row],[BsmtCond]]="Ex",5,IF(fun[[#This Row],[BsmtCond]]="Gd",4,IF(fun[[#This Row],[BsmtCond]]="TA",3,IF(fun[[#This Row],[BsmtCond]]="Fa",2,IF(fun[[#This Row],[BsmtCond]]="Po",1,0)))))</f>
        <v>3</v>
      </c>
      <c r="AP1118" t="s">
        <v>126</v>
      </c>
      <c r="AQ1118">
        <f>IF(fun[[#This Row],[BsmtExposure]]="Gd",3,IF(fun[[#This Row],[BsmtExposure]]="Av",2,IF(fun[[#This Row],[BsmtExposure]]="Mn",1,0)))</f>
        <v>0</v>
      </c>
      <c r="AR1118" t="s">
        <v>127</v>
      </c>
      <c r="AS1118">
        <v>353</v>
      </c>
      <c r="AT1118" t="s">
        <v>128</v>
      </c>
      <c r="AU1118">
        <v>0</v>
      </c>
      <c r="AV1118">
        <v>55</v>
      </c>
      <c r="AW1118">
        <v>408</v>
      </c>
      <c r="AX1118" t="s">
        <v>129</v>
      </c>
      <c r="AY1118" t="s">
        <v>130</v>
      </c>
      <c r="AZ1118">
        <f>IF(fun[[#This Row],[HeatingQC]]="Ex",5,IF(fun[[#This Row],[HeatingQC]]="Gd",4,IF(fun[[#This Row],[HeatingQC]]="TA",3,IF(fun[[#This Row],[HeatingQC]]="Fa",2,IF(fun[[#This Row],[HeatingQC]]="Po",1,0)))))</f>
        <v>5</v>
      </c>
      <c r="BA1118" t="s">
        <v>131</v>
      </c>
      <c r="BB1118" t="s">
        <v>132</v>
      </c>
      <c r="BC1118">
        <v>779</v>
      </c>
      <c r="BD1118">
        <v>640</v>
      </c>
      <c r="BE1118">
        <v>0</v>
      </c>
      <c r="BF1118">
        <v>1419</v>
      </c>
      <c r="BG1118">
        <f>LOG(fun[[#This Row],[GrLivArea]])</f>
        <v>3.1519823954574742</v>
      </c>
      <c r="BH1118">
        <v>1</v>
      </c>
      <c r="BI1118">
        <v>0</v>
      </c>
      <c r="BJ1118">
        <f>fun[[#This Row],[BsmtFullBath]]+(0.5*fun[[#This Row],[BsmtHalfBath]])</f>
        <v>1</v>
      </c>
      <c r="BK1118">
        <v>2</v>
      </c>
      <c r="BL1118">
        <v>1</v>
      </c>
      <c r="BM1118">
        <f>fun[[#This Row],[HalfBath]]+fun[[#This Row],[TOTBaseBath]]+fun[[#This Row],[FullBath]]</f>
        <v>4</v>
      </c>
      <c r="BN1118">
        <v>3</v>
      </c>
      <c r="BO1118">
        <v>1</v>
      </c>
      <c r="BP1118" t="s">
        <v>123</v>
      </c>
      <c r="BQ1118">
        <f>IF(fun[[#This Row],[KitchenQual]]="Ex",5,IF(fun[[#This Row],[KitchenQual]]="Gd",4,IF(fun[[#This Row],[KitchenQual]]="TA",3,IF(fun[[#This Row],[KitchenQual]]="Fa",2,0))))</f>
        <v>4</v>
      </c>
      <c r="BR1118">
        <v>7</v>
      </c>
      <c r="BS1118" t="s">
        <v>133</v>
      </c>
      <c r="BT1118">
        <v>1</v>
      </c>
      <c r="BU1118" t="s">
        <v>124</v>
      </c>
      <c r="BV1118">
        <f>IF(fun[[#This Row],[FireplaceQu]]="Ex",5,IF(fun[[#This Row],[FireplaceQu]]="Gd",4,IF(fun[[#This Row],[FireplaceQu]]="TA",3,IF(fun[[#This Row],[FireplaceQu]]="Fa",2,0))))</f>
        <v>3</v>
      </c>
      <c r="BW1118" t="s">
        <v>182</v>
      </c>
      <c r="BX1118">
        <v>2002</v>
      </c>
      <c r="BY1118" t="s">
        <v>183</v>
      </c>
      <c r="BZ1118">
        <v>2</v>
      </c>
      <c r="CA1118">
        <v>527</v>
      </c>
      <c r="CB1118" t="s">
        <v>124</v>
      </c>
      <c r="CC1118">
        <f>IF(fun[[#This Row],[GarageQual]]="Ex",5,IF(fun[[#This Row],[GarageQual]]="Gd",4,IF(fun[[#This Row],[GarageQual]]="TA",3,IF(fun[[#This Row],[GarageQual]]="Fa",2,IF(fun[[#This Row],[GarageQual]]="Po",1,0)))))</f>
        <v>3</v>
      </c>
      <c r="CD1118" t="s">
        <v>124</v>
      </c>
      <c r="CE1118">
        <f>IF(fun[[#This Row],[GarageCond]]="Ex",5,IF(fun[[#This Row],[GarageCond]]="Gd",4,IF(fun[[#This Row],[GarageCond]]="TA",3,IF(fun[[#This Row],[GarageCond]]="Fa",2,IF(fun[[#This Row],[GarageCond]]="Po",1,0)))))</f>
        <v>3</v>
      </c>
      <c r="CF1118" t="s">
        <v>131</v>
      </c>
      <c r="CG1118">
        <v>120</v>
      </c>
      <c r="CH1118">
        <v>0</v>
      </c>
      <c r="CI1118">
        <v>0</v>
      </c>
      <c r="CJ1118">
        <v>0</v>
      </c>
      <c r="CK1118">
        <v>0</v>
      </c>
      <c r="CL1118">
        <f>(0.5*fun[[#This Row],[WoodDeckSF]])+fun[[#This Row],[OpenPorchSF]]+(2*fun[[#This Row],[EnclosedPorch]])+(1.5*fun[[#This Row],[3SsnPorch]])+fun[[#This Row],[ScreenPorch]]</f>
        <v>60</v>
      </c>
      <c r="CM1118">
        <v>0</v>
      </c>
      <c r="CN1118" t="s">
        <v>109</v>
      </c>
      <c r="CO1118">
        <f>IF(fun[[#This Row],[PoolQC]]="Ex",5,IF(fun[[#This Row],[PoolQC]]="Gd",4,IF(fun[[#This Row],[PoolQC]]="TA",3,IF(fun[[#This Row],[PoolQC]]="Fa",2,IF(fun[[#This Row],[PoolQC]]="Po",1,0)))))</f>
        <v>0</v>
      </c>
      <c r="CP1118" t="s">
        <v>109</v>
      </c>
      <c r="CQ1118" t="s">
        <v>109</v>
      </c>
      <c r="CR1118">
        <v>0</v>
      </c>
      <c r="CS1118">
        <v>3</v>
      </c>
      <c r="CT1118">
        <v>2009</v>
      </c>
      <c r="CU1118" t="s">
        <v>136</v>
      </c>
      <c r="CV1118" t="s">
        <v>137</v>
      </c>
      <c r="CW1118">
        <f>COUNTIF(fun[[#This Row],[Id]:[SaleCondition]],0)</f>
        <v>16</v>
      </c>
      <c r="CX1118">
        <f>COUNTIF(fun[[#This Row],[Id]:[SaleCondition]],"NA")</f>
        <v>5</v>
      </c>
      <c r="CY1118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118">
        <f>fun[NUM_ExCond]+fun[NUM_BsmtCond]+fun[NUM_GarCond]</f>
        <v>9</v>
      </c>
      <c r="DA11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1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1118">
        <v>184100</v>
      </c>
    </row>
    <row r="1119" spans="1:107" x14ac:dyDescent="0.25">
      <c r="A1119">
        <v>1118</v>
      </c>
      <c r="B1119">
        <v>20</v>
      </c>
      <c r="C1119" t="s">
        <v>107</v>
      </c>
      <c r="D1119">
        <f>IF(fun[[#This Row],[MSZoning]]="RL",1,0)</f>
        <v>1</v>
      </c>
      <c r="E1119">
        <f>IF(fun[[#This Row],[rl]]="RM",1,0)</f>
        <v>0</v>
      </c>
      <c r="F1119">
        <f>IF(fun[[#This Row],[rm]]="RH",1,0)</f>
        <v>0</v>
      </c>
      <c r="G1119">
        <f>IF(fun[[#This Row],[rh]]="C (all)",1,0)</f>
        <v>0</v>
      </c>
      <c r="H1119">
        <v>57</v>
      </c>
      <c r="I1119">
        <f>IF(fun[[#This Row],[LotFrontage]]="NA",0,fun[[#This Row],[LotFrontage]])</f>
        <v>57</v>
      </c>
      <c r="J1119">
        <v>9764</v>
      </c>
      <c r="K1119" t="s">
        <v>108</v>
      </c>
      <c r="L1119" t="s">
        <v>109</v>
      </c>
      <c r="M1119" t="s">
        <v>146</v>
      </c>
      <c r="N1119" t="s">
        <v>111</v>
      </c>
      <c r="O1119" t="s">
        <v>112</v>
      </c>
      <c r="P1119" t="s">
        <v>138</v>
      </c>
      <c r="Q1119" t="s">
        <v>114</v>
      </c>
      <c r="R1119" t="s">
        <v>177</v>
      </c>
      <c r="S1119" t="s">
        <v>140</v>
      </c>
      <c r="T1119" t="s">
        <v>116</v>
      </c>
      <c r="U1119" t="s">
        <v>117</v>
      </c>
      <c r="V1119" t="s">
        <v>141</v>
      </c>
      <c r="W1119">
        <v>5</v>
      </c>
      <c r="X1119">
        <v>7</v>
      </c>
      <c r="Y1119">
        <v>1967</v>
      </c>
      <c r="Z1119">
        <v>2003</v>
      </c>
      <c r="AA1119" t="s">
        <v>119</v>
      </c>
      <c r="AB1119" t="s">
        <v>120</v>
      </c>
      <c r="AC1119" t="s">
        <v>121</v>
      </c>
      <c r="AD1119" t="s">
        <v>121</v>
      </c>
      <c r="AE1119" t="s">
        <v>143</v>
      </c>
      <c r="AF1119">
        <v>0</v>
      </c>
      <c r="AG1119" t="s">
        <v>124</v>
      </c>
      <c r="AH1119">
        <f>IF(fun[[#This Row],[ExterQual]]="Ex",5,IF(fun[[#This Row],[ExterQual]]="Gd",4,IF(fun[[#This Row],[ExterQual]]="TA",3,IF(fun[[#This Row],[ExterQual]]="Fa",2,1))))</f>
        <v>3</v>
      </c>
      <c r="AI1119" t="s">
        <v>124</v>
      </c>
      <c r="AJ1119">
        <f>IF(fun[[#This Row],[ExterCond]]="Ex",5,IF(fun[[#This Row],[ExterCond]]="Gd",4,IF(fun[[#This Row],[ExterCond]]="TA",3,IF(fun[[#This Row],[ExterCond]]="Fa",2,1))))</f>
        <v>3</v>
      </c>
      <c r="AK1119" t="s">
        <v>144</v>
      </c>
      <c r="AL1119" t="s">
        <v>124</v>
      </c>
      <c r="AM1119">
        <f>IF(fun[[#This Row],[BsmtQual]]="Ex",5,IF(fun[[#This Row],[BsmtQual]]="Gd",4,IF(fun[[#This Row],[BsmtQual]]="TA",3,IF(fun[[#This Row],[BsmtQual]]="Fa",2,IF(fun[[#This Row],[BsmtQual]]="Po",1,0)))))</f>
        <v>3</v>
      </c>
      <c r="AN1119" t="s">
        <v>124</v>
      </c>
      <c r="AO1119">
        <f>IF(fun[[#This Row],[BsmtCond]]="Ex",5,IF(fun[[#This Row],[BsmtCond]]="Gd",4,IF(fun[[#This Row],[BsmtCond]]="TA",3,IF(fun[[#This Row],[BsmtCond]]="Fa",2,IF(fun[[#This Row],[BsmtCond]]="Po",1,0)))))</f>
        <v>3</v>
      </c>
      <c r="AP1119" t="s">
        <v>126</v>
      </c>
      <c r="AQ1119">
        <f>IF(fun[[#This Row],[BsmtExposure]]="Gd",3,IF(fun[[#This Row],[BsmtExposure]]="Av",2,IF(fun[[#This Row],[BsmtExposure]]="Mn",1,0)))</f>
        <v>0</v>
      </c>
      <c r="AR1119" t="s">
        <v>167</v>
      </c>
      <c r="AS1119">
        <v>702</v>
      </c>
      <c r="AT1119" t="s">
        <v>128</v>
      </c>
      <c r="AU1119">
        <v>0</v>
      </c>
      <c r="AV1119">
        <v>192</v>
      </c>
      <c r="AW1119">
        <v>894</v>
      </c>
      <c r="AX1119" t="s">
        <v>129</v>
      </c>
      <c r="AY1119" t="s">
        <v>130</v>
      </c>
      <c r="AZ1119">
        <f>IF(fun[[#This Row],[HeatingQC]]="Ex",5,IF(fun[[#This Row],[HeatingQC]]="Gd",4,IF(fun[[#This Row],[HeatingQC]]="TA",3,IF(fun[[#This Row],[HeatingQC]]="Fa",2,IF(fun[[#This Row],[HeatingQC]]="Po",1,0)))))</f>
        <v>5</v>
      </c>
      <c r="BA1119" t="s">
        <v>131</v>
      </c>
      <c r="BB1119" t="s">
        <v>132</v>
      </c>
      <c r="BC1119">
        <v>894</v>
      </c>
      <c r="BD1119">
        <v>0</v>
      </c>
      <c r="BE1119">
        <v>0</v>
      </c>
      <c r="BF1119">
        <v>894</v>
      </c>
      <c r="BG1119">
        <f>LOG(fun[[#This Row],[GrLivArea]])</f>
        <v>2.9513375187959179</v>
      </c>
      <c r="BH1119">
        <v>1</v>
      </c>
      <c r="BI1119">
        <v>0</v>
      </c>
      <c r="BJ1119">
        <f>fun[[#This Row],[BsmtFullBath]]+(0.5*fun[[#This Row],[BsmtHalfBath]])</f>
        <v>1</v>
      </c>
      <c r="BK1119">
        <v>1</v>
      </c>
      <c r="BL1119">
        <v>0</v>
      </c>
      <c r="BM1119">
        <f>fun[[#This Row],[HalfBath]]+fun[[#This Row],[TOTBaseBath]]+fun[[#This Row],[FullBath]]</f>
        <v>2</v>
      </c>
      <c r="BN1119">
        <v>3</v>
      </c>
      <c r="BO1119">
        <v>1</v>
      </c>
      <c r="BP1119" t="s">
        <v>123</v>
      </c>
      <c r="BQ1119">
        <f>IF(fun[[#This Row],[KitchenQual]]="Ex",5,IF(fun[[#This Row],[KitchenQual]]="Gd",4,IF(fun[[#This Row],[KitchenQual]]="TA",3,IF(fun[[#This Row],[KitchenQual]]="Fa",2,0))))</f>
        <v>4</v>
      </c>
      <c r="BR1119">
        <v>5</v>
      </c>
      <c r="BS1119" t="s">
        <v>133</v>
      </c>
      <c r="BT1119">
        <v>0</v>
      </c>
      <c r="BU1119" t="s">
        <v>109</v>
      </c>
      <c r="BV1119">
        <f>IF(fun[[#This Row],[FireplaceQu]]="Ex",5,IF(fun[[#This Row],[FireplaceQu]]="Gd",4,IF(fun[[#This Row],[FireplaceQu]]="TA",3,IF(fun[[#This Row],[FireplaceQu]]="Fa",2,0))))</f>
        <v>0</v>
      </c>
      <c r="BW1119" t="s">
        <v>134</v>
      </c>
      <c r="BX1119">
        <v>1967</v>
      </c>
      <c r="BY1119" t="s">
        <v>135</v>
      </c>
      <c r="BZ1119">
        <v>2</v>
      </c>
      <c r="CA1119">
        <v>450</v>
      </c>
      <c r="CB1119" t="s">
        <v>124</v>
      </c>
      <c r="CC1119">
        <f>IF(fun[[#This Row],[GarageQual]]="Ex",5,IF(fun[[#This Row],[GarageQual]]="Gd",4,IF(fun[[#This Row],[GarageQual]]="TA",3,IF(fun[[#This Row],[GarageQual]]="Fa",2,IF(fun[[#This Row],[GarageQual]]="Po",1,0)))))</f>
        <v>3</v>
      </c>
      <c r="CD1119" t="s">
        <v>124</v>
      </c>
      <c r="CE1119">
        <f>IF(fun[[#This Row],[GarageCond]]="Ex",5,IF(fun[[#This Row],[GarageCond]]="Gd",4,IF(fun[[#This Row],[GarageCond]]="TA",3,IF(fun[[#This Row],[GarageCond]]="Fa",2,IF(fun[[#This Row],[GarageCond]]="Po",1,0)))))</f>
        <v>3</v>
      </c>
      <c r="CF1119" t="s">
        <v>131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f>(0.5*fun[[#This Row],[WoodDeckSF]])+fun[[#This Row],[OpenPorchSF]]+(2*fun[[#This Row],[EnclosedPorch]])+(1.5*fun[[#This Row],[3SsnPorch]])+fun[[#This Row],[ScreenPorch]]</f>
        <v>0</v>
      </c>
      <c r="CM1119">
        <v>0</v>
      </c>
      <c r="CN1119" t="s">
        <v>109</v>
      </c>
      <c r="CO1119">
        <f>IF(fun[[#This Row],[PoolQC]]="Ex",5,IF(fun[[#This Row],[PoolQC]]="Gd",4,IF(fun[[#This Row],[PoolQC]]="TA",3,IF(fun[[#This Row],[PoolQC]]="Fa",2,IF(fun[[#This Row],[PoolQC]]="Po",1,0)))))</f>
        <v>0</v>
      </c>
      <c r="CP1119" t="s">
        <v>109</v>
      </c>
      <c r="CQ1119" t="s">
        <v>109</v>
      </c>
      <c r="CR1119">
        <v>0</v>
      </c>
      <c r="CS1119">
        <v>5</v>
      </c>
      <c r="CT1119">
        <v>2008</v>
      </c>
      <c r="CU1119" t="s">
        <v>136</v>
      </c>
      <c r="CV1119" t="s">
        <v>137</v>
      </c>
      <c r="CW1119">
        <f>COUNTIF(fun[[#This Row],[Id]:[SaleCondition]],0)</f>
        <v>21</v>
      </c>
      <c r="CX1119">
        <f>COUNTIF(fun[[#This Row],[Id]:[SaleCondition]],"NA")</f>
        <v>5</v>
      </c>
      <c r="CY111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119">
        <f>fun[NUM_ExCond]+fun[NUM_BsmtCond]+fun[NUM_GarCond]</f>
        <v>9</v>
      </c>
      <c r="DA11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11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1119">
        <v>130000</v>
      </c>
    </row>
    <row r="1120" spans="1:107" x14ac:dyDescent="0.25">
      <c r="A1120">
        <v>1119</v>
      </c>
      <c r="B1120">
        <v>80</v>
      </c>
      <c r="C1120" t="s">
        <v>107</v>
      </c>
      <c r="D1120">
        <f>IF(fun[[#This Row],[MSZoning]]="RL",1,0)</f>
        <v>1</v>
      </c>
      <c r="E1120">
        <f>IF(fun[[#This Row],[rl]]="RM",1,0)</f>
        <v>0</v>
      </c>
      <c r="F1120">
        <f>IF(fun[[#This Row],[rm]]="RH",1,0)</f>
        <v>0</v>
      </c>
      <c r="G1120">
        <f>IF(fun[[#This Row],[rh]]="C (all)",1,0)</f>
        <v>0</v>
      </c>
      <c r="H1120">
        <v>85</v>
      </c>
      <c r="I1120">
        <f>IF(fun[[#This Row],[LotFrontage]]="NA",0,fun[[#This Row],[LotFrontage]])</f>
        <v>85</v>
      </c>
      <c r="J1120">
        <v>13825</v>
      </c>
      <c r="K1120" t="s">
        <v>108</v>
      </c>
      <c r="L1120" t="s">
        <v>109</v>
      </c>
      <c r="M1120" t="s">
        <v>110</v>
      </c>
      <c r="N1120" t="s">
        <v>111</v>
      </c>
      <c r="O1120" t="s">
        <v>112</v>
      </c>
      <c r="P1120" t="s">
        <v>113</v>
      </c>
      <c r="Q1120" t="s">
        <v>114</v>
      </c>
      <c r="R1120" t="s">
        <v>177</v>
      </c>
      <c r="S1120" t="s">
        <v>116</v>
      </c>
      <c r="T1120" t="s">
        <v>116</v>
      </c>
      <c r="U1120" t="s">
        <v>117</v>
      </c>
      <c r="V1120" t="s">
        <v>223</v>
      </c>
      <c r="W1120">
        <v>5</v>
      </c>
      <c r="X1120">
        <v>6</v>
      </c>
      <c r="Y1120">
        <v>1958</v>
      </c>
      <c r="Z1120">
        <v>1987</v>
      </c>
      <c r="AA1120" t="s">
        <v>119</v>
      </c>
      <c r="AB1120" t="s">
        <v>120</v>
      </c>
      <c r="AC1120" t="s">
        <v>142</v>
      </c>
      <c r="AD1120" t="s">
        <v>142</v>
      </c>
      <c r="AE1120" t="s">
        <v>143</v>
      </c>
      <c r="AF1120">
        <v>0</v>
      </c>
      <c r="AG1120" t="s">
        <v>124</v>
      </c>
      <c r="AH1120">
        <f>IF(fun[[#This Row],[ExterQual]]="Ex",5,IF(fun[[#This Row],[ExterQual]]="Gd",4,IF(fun[[#This Row],[ExterQual]]="TA",3,IF(fun[[#This Row],[ExterQual]]="Fa",2,1))))</f>
        <v>3</v>
      </c>
      <c r="AI1120" t="s">
        <v>123</v>
      </c>
      <c r="AJ1120">
        <f>IF(fun[[#This Row],[ExterCond]]="Ex",5,IF(fun[[#This Row],[ExterCond]]="Gd",4,IF(fun[[#This Row],[ExterCond]]="TA",3,IF(fun[[#This Row],[ExterCond]]="Fa",2,1))))</f>
        <v>4</v>
      </c>
      <c r="AK1120" t="s">
        <v>144</v>
      </c>
      <c r="AL1120" t="s">
        <v>124</v>
      </c>
      <c r="AM1120">
        <f>IF(fun[[#This Row],[BsmtQual]]="Ex",5,IF(fun[[#This Row],[BsmtQual]]="Gd",4,IF(fun[[#This Row],[BsmtQual]]="TA",3,IF(fun[[#This Row],[BsmtQual]]="Fa",2,IF(fun[[#This Row],[BsmtQual]]="Po",1,0)))))</f>
        <v>3</v>
      </c>
      <c r="AN1120" t="s">
        <v>124</v>
      </c>
      <c r="AO1120">
        <f>IF(fun[[#This Row],[BsmtCond]]="Ex",5,IF(fun[[#This Row],[BsmtCond]]="Gd",4,IF(fun[[#This Row],[BsmtCond]]="TA",3,IF(fun[[#This Row],[BsmtCond]]="Fa",2,IF(fun[[#This Row],[BsmtCond]]="Po",1,0)))))</f>
        <v>3</v>
      </c>
      <c r="AP1120" t="s">
        <v>126</v>
      </c>
      <c r="AQ1120">
        <f>IF(fun[[#This Row],[BsmtExposure]]="Gd",3,IF(fun[[#This Row],[BsmtExposure]]="Av",2,IF(fun[[#This Row],[BsmtExposure]]="Mn",1,0)))</f>
        <v>0</v>
      </c>
      <c r="AR1120" t="s">
        <v>128</v>
      </c>
      <c r="AS1120">
        <v>0</v>
      </c>
      <c r="AT1120" t="s">
        <v>128</v>
      </c>
      <c r="AU1120">
        <v>0</v>
      </c>
      <c r="AV1120">
        <v>533</v>
      </c>
      <c r="AW1120">
        <v>533</v>
      </c>
      <c r="AX1120" t="s">
        <v>129</v>
      </c>
      <c r="AY1120" t="s">
        <v>124</v>
      </c>
      <c r="AZ1120">
        <f>IF(fun[[#This Row],[HeatingQC]]="Ex",5,IF(fun[[#This Row],[HeatingQC]]="Gd",4,IF(fun[[#This Row],[HeatingQC]]="TA",3,IF(fun[[#This Row],[HeatingQC]]="Fa",2,IF(fun[[#This Row],[HeatingQC]]="Po",1,0)))))</f>
        <v>3</v>
      </c>
      <c r="BA1120" t="s">
        <v>131</v>
      </c>
      <c r="BB1120" t="s">
        <v>132</v>
      </c>
      <c r="BC1120">
        <v>1021</v>
      </c>
      <c r="BD1120">
        <v>580</v>
      </c>
      <c r="BE1120">
        <v>0</v>
      </c>
      <c r="BF1120">
        <v>1601</v>
      </c>
      <c r="BG1120">
        <f>LOG(fun[[#This Row],[GrLivArea]])</f>
        <v>3.2043913319192998</v>
      </c>
      <c r="BH1120">
        <v>0</v>
      </c>
      <c r="BI1120">
        <v>1</v>
      </c>
      <c r="BJ1120">
        <f>fun[[#This Row],[BsmtFullBath]]+(0.5*fun[[#This Row],[BsmtHalfBath]])</f>
        <v>0.5</v>
      </c>
      <c r="BK1120">
        <v>1</v>
      </c>
      <c r="BL1120">
        <v>0</v>
      </c>
      <c r="BM1120">
        <f>fun[[#This Row],[HalfBath]]+fun[[#This Row],[TOTBaseBath]]+fun[[#This Row],[FullBath]]</f>
        <v>1.5</v>
      </c>
      <c r="BN1120">
        <v>3</v>
      </c>
      <c r="BO1120">
        <v>1</v>
      </c>
      <c r="BP1120" t="s">
        <v>124</v>
      </c>
      <c r="BQ1120">
        <f>IF(fun[[#This Row],[KitchenQual]]="Ex",5,IF(fun[[#This Row],[KitchenQual]]="Gd",4,IF(fun[[#This Row],[KitchenQual]]="TA",3,IF(fun[[#This Row],[KitchenQual]]="Fa",2,0))))</f>
        <v>3</v>
      </c>
      <c r="BR1120">
        <v>6</v>
      </c>
      <c r="BS1120" t="s">
        <v>250</v>
      </c>
      <c r="BT1120">
        <v>0</v>
      </c>
      <c r="BU1120" t="s">
        <v>109</v>
      </c>
      <c r="BV1120">
        <f>IF(fun[[#This Row],[FireplaceQu]]="Ex",5,IF(fun[[#This Row],[FireplaceQu]]="Gd",4,IF(fun[[#This Row],[FireplaceQu]]="TA",3,IF(fun[[#This Row],[FireplaceQu]]="Fa",2,0))))</f>
        <v>0</v>
      </c>
      <c r="BW1120" t="s">
        <v>182</v>
      </c>
      <c r="BX1120">
        <v>1958</v>
      </c>
      <c r="BY1120" t="s">
        <v>135</v>
      </c>
      <c r="BZ1120">
        <v>1</v>
      </c>
      <c r="CA1120">
        <v>300</v>
      </c>
      <c r="CB1120" t="s">
        <v>124</v>
      </c>
      <c r="CC1120">
        <f>IF(fun[[#This Row],[GarageQual]]="Ex",5,IF(fun[[#This Row],[GarageQual]]="Gd",4,IF(fun[[#This Row],[GarageQual]]="TA",3,IF(fun[[#This Row],[GarageQual]]="Fa",2,IF(fun[[#This Row],[GarageQual]]="Po",1,0)))))</f>
        <v>3</v>
      </c>
      <c r="CD1120" t="s">
        <v>124</v>
      </c>
      <c r="CE1120">
        <f>IF(fun[[#This Row],[GarageCond]]="Ex",5,IF(fun[[#This Row],[GarageCond]]="Gd",4,IF(fun[[#This Row],[GarageCond]]="TA",3,IF(fun[[#This Row],[GarageCond]]="Fa",2,IF(fun[[#This Row],[GarageCond]]="Po",1,0)))))</f>
        <v>3</v>
      </c>
      <c r="CF1120" t="s">
        <v>131</v>
      </c>
      <c r="CG1120">
        <v>280</v>
      </c>
      <c r="CH1120">
        <v>34</v>
      </c>
      <c r="CI1120">
        <v>0</v>
      </c>
      <c r="CJ1120">
        <v>0</v>
      </c>
      <c r="CK1120">
        <v>0</v>
      </c>
      <c r="CL1120">
        <f>(0.5*fun[[#This Row],[WoodDeckSF]])+fun[[#This Row],[OpenPorchSF]]+(2*fun[[#This Row],[EnclosedPorch]])+(1.5*fun[[#This Row],[3SsnPorch]])+fun[[#This Row],[ScreenPorch]]</f>
        <v>174</v>
      </c>
      <c r="CM1120">
        <v>0</v>
      </c>
      <c r="CN1120" t="s">
        <v>109</v>
      </c>
      <c r="CO1120">
        <f>IF(fun[[#This Row],[PoolQC]]="Ex",5,IF(fun[[#This Row],[PoolQC]]="Gd",4,IF(fun[[#This Row],[PoolQC]]="TA",3,IF(fun[[#This Row],[PoolQC]]="Fa",2,IF(fun[[#This Row],[PoolQC]]="Po",1,0)))))</f>
        <v>0</v>
      </c>
      <c r="CP1120" t="s">
        <v>109</v>
      </c>
      <c r="CQ1120" t="s">
        <v>109</v>
      </c>
      <c r="CR1120">
        <v>0</v>
      </c>
      <c r="CS1120">
        <v>12</v>
      </c>
      <c r="CT1120">
        <v>2008</v>
      </c>
      <c r="CU1120" t="s">
        <v>136</v>
      </c>
      <c r="CV1120" t="s">
        <v>137</v>
      </c>
      <c r="CW1120">
        <f>COUNTIF(fun[[#This Row],[Id]:[SaleCondition]],0)</f>
        <v>18</v>
      </c>
      <c r="CX1120">
        <f>COUNTIF(fun[[#This Row],[Id]:[SaleCondition]],"NA")</f>
        <v>5</v>
      </c>
      <c r="CY1120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120">
        <f>fun[NUM_ExCond]+fun[NUM_BsmtCond]+fun[NUM_GarCond]</f>
        <v>10</v>
      </c>
      <c r="DA11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11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53.25</v>
      </c>
      <c r="DC1120">
        <v>140000</v>
      </c>
    </row>
    <row r="1121" spans="1:107" x14ac:dyDescent="0.25">
      <c r="A1121">
        <v>1120</v>
      </c>
      <c r="B1121">
        <v>20</v>
      </c>
      <c r="C1121" t="s">
        <v>107</v>
      </c>
      <c r="D1121">
        <f>IF(fun[[#This Row],[MSZoning]]="RL",1,0)</f>
        <v>1</v>
      </c>
      <c r="E1121">
        <f>IF(fun[[#This Row],[rl]]="RM",1,0)</f>
        <v>0</v>
      </c>
      <c r="F1121">
        <f>IF(fun[[#This Row],[rm]]="RH",1,0)</f>
        <v>0</v>
      </c>
      <c r="G1121">
        <f>IF(fun[[#This Row],[rh]]="C (all)",1,0)</f>
        <v>0</v>
      </c>
      <c r="H1121">
        <v>70</v>
      </c>
      <c r="I1121">
        <f>IF(fun[[#This Row],[LotFrontage]]="NA",0,fun[[#This Row],[LotFrontage]])</f>
        <v>70</v>
      </c>
      <c r="J1121">
        <v>7560</v>
      </c>
      <c r="K1121" t="s">
        <v>108</v>
      </c>
      <c r="L1121" t="s">
        <v>109</v>
      </c>
      <c r="M1121" t="s">
        <v>110</v>
      </c>
      <c r="N1121" t="s">
        <v>111</v>
      </c>
      <c r="O1121" t="s">
        <v>112</v>
      </c>
      <c r="P1121" t="s">
        <v>113</v>
      </c>
      <c r="Q1121" t="s">
        <v>114</v>
      </c>
      <c r="R1121" t="s">
        <v>188</v>
      </c>
      <c r="S1121" t="s">
        <v>116</v>
      </c>
      <c r="T1121" t="s">
        <v>116</v>
      </c>
      <c r="U1121" t="s">
        <v>117</v>
      </c>
      <c r="V1121" t="s">
        <v>141</v>
      </c>
      <c r="W1121">
        <v>5</v>
      </c>
      <c r="X1121">
        <v>5</v>
      </c>
      <c r="Y1121">
        <v>1959</v>
      </c>
      <c r="Z1121">
        <v>1959</v>
      </c>
      <c r="AA1121" t="s">
        <v>119</v>
      </c>
      <c r="AB1121" t="s">
        <v>120</v>
      </c>
      <c r="AC1121" t="s">
        <v>122</v>
      </c>
      <c r="AD1121" t="s">
        <v>150</v>
      </c>
      <c r="AE1121" t="s">
        <v>143</v>
      </c>
      <c r="AF1121">
        <v>0</v>
      </c>
      <c r="AG1121" t="s">
        <v>124</v>
      </c>
      <c r="AH1121">
        <f>IF(fun[[#This Row],[ExterQual]]="Ex",5,IF(fun[[#This Row],[ExterQual]]="Gd",4,IF(fun[[#This Row],[ExterQual]]="TA",3,IF(fun[[#This Row],[ExterQual]]="Fa",2,1))))</f>
        <v>3</v>
      </c>
      <c r="AI1121" t="s">
        <v>124</v>
      </c>
      <c r="AJ1121">
        <f>IF(fun[[#This Row],[ExterCond]]="Ex",5,IF(fun[[#This Row],[ExterCond]]="Gd",4,IF(fun[[#This Row],[ExterCond]]="TA",3,IF(fun[[#This Row],[ExterCond]]="Fa",2,1))))</f>
        <v>3</v>
      </c>
      <c r="AK1121" t="s">
        <v>144</v>
      </c>
      <c r="AL1121" t="s">
        <v>124</v>
      </c>
      <c r="AM1121">
        <f>IF(fun[[#This Row],[BsmtQual]]="Ex",5,IF(fun[[#This Row],[BsmtQual]]="Gd",4,IF(fun[[#This Row],[BsmtQual]]="TA",3,IF(fun[[#This Row],[BsmtQual]]="Fa",2,IF(fun[[#This Row],[BsmtQual]]="Po",1,0)))))</f>
        <v>3</v>
      </c>
      <c r="AN1121" t="s">
        <v>124</v>
      </c>
      <c r="AO1121">
        <f>IF(fun[[#This Row],[BsmtCond]]="Ex",5,IF(fun[[#This Row],[BsmtCond]]="Gd",4,IF(fun[[#This Row],[BsmtCond]]="TA",3,IF(fun[[#This Row],[BsmtCond]]="Fa",2,IF(fun[[#This Row],[BsmtCond]]="Po",1,0)))))</f>
        <v>3</v>
      </c>
      <c r="AP1121" t="s">
        <v>126</v>
      </c>
      <c r="AQ1121">
        <f>IF(fun[[#This Row],[BsmtExposure]]="Gd",3,IF(fun[[#This Row],[BsmtExposure]]="Av",2,IF(fun[[#This Row],[BsmtExposure]]="Mn",1,0)))</f>
        <v>0</v>
      </c>
      <c r="AR1121" t="s">
        <v>198</v>
      </c>
      <c r="AS1121">
        <v>369</v>
      </c>
      <c r="AT1121" t="s">
        <v>128</v>
      </c>
      <c r="AU1121">
        <v>0</v>
      </c>
      <c r="AV1121">
        <v>671</v>
      </c>
      <c r="AW1121">
        <v>1040</v>
      </c>
      <c r="AX1121" t="s">
        <v>129</v>
      </c>
      <c r="AY1121" t="s">
        <v>124</v>
      </c>
      <c r="AZ1121">
        <f>IF(fun[[#This Row],[HeatingQC]]="Ex",5,IF(fun[[#This Row],[HeatingQC]]="Gd",4,IF(fun[[#This Row],[HeatingQC]]="TA",3,IF(fun[[#This Row],[HeatingQC]]="Fa",2,IF(fun[[#This Row],[HeatingQC]]="Po",1,0)))))</f>
        <v>3</v>
      </c>
      <c r="BA1121" t="s">
        <v>131</v>
      </c>
      <c r="BB1121" t="s">
        <v>190</v>
      </c>
      <c r="BC1121">
        <v>1040</v>
      </c>
      <c r="BD1121">
        <v>0</v>
      </c>
      <c r="BE1121">
        <v>0</v>
      </c>
      <c r="BF1121">
        <v>1040</v>
      </c>
      <c r="BG1121">
        <f>LOG(fun[[#This Row],[GrLivArea]])</f>
        <v>3.0170333392987803</v>
      </c>
      <c r="BH1121">
        <v>0</v>
      </c>
      <c r="BI1121">
        <v>0</v>
      </c>
      <c r="BJ1121">
        <f>fun[[#This Row],[BsmtFullBath]]+(0.5*fun[[#This Row],[BsmtHalfBath]])</f>
        <v>0</v>
      </c>
      <c r="BK1121">
        <v>1</v>
      </c>
      <c r="BL1121">
        <v>0</v>
      </c>
      <c r="BM1121">
        <f>fun[[#This Row],[HalfBath]]+fun[[#This Row],[TOTBaseBath]]+fun[[#This Row],[FullBath]]</f>
        <v>1</v>
      </c>
      <c r="BN1121">
        <v>3</v>
      </c>
      <c r="BO1121">
        <v>1</v>
      </c>
      <c r="BP1121" t="s">
        <v>124</v>
      </c>
      <c r="BQ1121">
        <f>IF(fun[[#This Row],[KitchenQual]]="Ex",5,IF(fun[[#This Row],[KitchenQual]]="Gd",4,IF(fun[[#This Row],[KitchenQual]]="TA",3,IF(fun[[#This Row],[KitchenQual]]="Fa",2,0))))</f>
        <v>3</v>
      </c>
      <c r="BR1121">
        <v>6</v>
      </c>
      <c r="BS1121" t="s">
        <v>133</v>
      </c>
      <c r="BT1121">
        <v>0</v>
      </c>
      <c r="BU1121" t="s">
        <v>109</v>
      </c>
      <c r="BV1121">
        <f>IF(fun[[#This Row],[FireplaceQu]]="Ex",5,IF(fun[[#This Row],[FireplaceQu]]="Gd",4,IF(fun[[#This Row],[FireplaceQu]]="TA",3,IF(fun[[#This Row],[FireplaceQu]]="Fa",2,0))))</f>
        <v>0</v>
      </c>
      <c r="BW1121" t="s">
        <v>134</v>
      </c>
      <c r="BX1121">
        <v>1959</v>
      </c>
      <c r="BY1121" t="s">
        <v>135</v>
      </c>
      <c r="BZ1121">
        <v>1</v>
      </c>
      <c r="CA1121">
        <v>286</v>
      </c>
      <c r="CB1121" t="s">
        <v>124</v>
      </c>
      <c r="CC1121">
        <f>IF(fun[[#This Row],[GarageQual]]="Ex",5,IF(fun[[#This Row],[GarageQual]]="Gd",4,IF(fun[[#This Row],[GarageQual]]="TA",3,IF(fun[[#This Row],[GarageQual]]="Fa",2,IF(fun[[#This Row],[GarageQual]]="Po",1,0)))))</f>
        <v>3</v>
      </c>
      <c r="CD1121" t="s">
        <v>124</v>
      </c>
      <c r="CE1121">
        <f>IF(fun[[#This Row],[GarageCond]]="Ex",5,IF(fun[[#This Row],[GarageCond]]="Gd",4,IF(fun[[#This Row],[GarageCond]]="TA",3,IF(fun[[#This Row],[GarageCond]]="Fa",2,IF(fun[[#This Row],[GarageCond]]="Po",1,0)))))</f>
        <v>3</v>
      </c>
      <c r="CF1121" t="s">
        <v>131</v>
      </c>
      <c r="CG1121">
        <v>140</v>
      </c>
      <c r="CH1121">
        <v>0</v>
      </c>
      <c r="CI1121">
        <v>252</v>
      </c>
      <c r="CJ1121">
        <v>0</v>
      </c>
      <c r="CK1121">
        <v>0</v>
      </c>
      <c r="CL1121">
        <f>(0.5*fun[[#This Row],[WoodDeckSF]])+fun[[#This Row],[OpenPorchSF]]+(2*fun[[#This Row],[EnclosedPorch]])+(1.5*fun[[#This Row],[3SsnPorch]])+fun[[#This Row],[ScreenPorch]]</f>
        <v>574</v>
      </c>
      <c r="CM1121">
        <v>0</v>
      </c>
      <c r="CN1121" t="s">
        <v>109</v>
      </c>
      <c r="CO1121">
        <f>IF(fun[[#This Row],[PoolQC]]="Ex",5,IF(fun[[#This Row],[PoolQC]]="Gd",4,IF(fun[[#This Row],[PoolQC]]="TA",3,IF(fun[[#This Row],[PoolQC]]="Fa",2,IF(fun[[#This Row],[PoolQC]]="Po",1,0)))))</f>
        <v>0</v>
      </c>
      <c r="CP1121" t="s">
        <v>189</v>
      </c>
      <c r="CQ1121" t="s">
        <v>109</v>
      </c>
      <c r="CR1121">
        <v>0</v>
      </c>
      <c r="CS1121">
        <v>7</v>
      </c>
      <c r="CT1121">
        <v>2006</v>
      </c>
      <c r="CU1121" t="s">
        <v>136</v>
      </c>
      <c r="CV1121" t="s">
        <v>137</v>
      </c>
      <c r="CW1121">
        <f>COUNTIF(fun[[#This Row],[Id]:[SaleCondition]],0)</f>
        <v>20</v>
      </c>
      <c r="CX1121">
        <f>COUNTIF(fun[[#This Row],[Id]:[SaleCondition]],"NA")</f>
        <v>4</v>
      </c>
      <c r="CY112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121">
        <f>fun[NUM_ExCond]+fun[NUM_BsmtCond]+fun[NUM_GarCond]</f>
        <v>9</v>
      </c>
      <c r="DA11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1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121">
        <v>133700</v>
      </c>
    </row>
    <row r="1122" spans="1:107" x14ac:dyDescent="0.25">
      <c r="A1122">
        <v>1121</v>
      </c>
      <c r="B1122">
        <v>30</v>
      </c>
      <c r="C1122" t="s">
        <v>168</v>
      </c>
      <c r="D1122">
        <f>IF(fun[[#This Row],[MSZoning]]="RL",1,0)</f>
        <v>0</v>
      </c>
      <c r="E1122">
        <f>IF(fun[[#This Row],[rl]]="RM",1,0)</f>
        <v>0</v>
      </c>
      <c r="F1122">
        <f>IF(fun[[#This Row],[rm]]="RH",1,0)</f>
        <v>0</v>
      </c>
      <c r="G1122">
        <f>IF(fun[[#This Row],[rh]]="C (all)",1,0)</f>
        <v>0</v>
      </c>
      <c r="H1122">
        <v>59</v>
      </c>
      <c r="I1122">
        <f>IF(fun[[#This Row],[LotFrontage]]="NA",0,fun[[#This Row],[LotFrontage]])</f>
        <v>59</v>
      </c>
      <c r="J1122">
        <v>8263</v>
      </c>
      <c r="K1122" t="s">
        <v>108</v>
      </c>
      <c r="L1122" t="s">
        <v>109</v>
      </c>
      <c r="M1122" t="s">
        <v>110</v>
      </c>
      <c r="N1122" t="s">
        <v>201</v>
      </c>
      <c r="O1122" t="s">
        <v>112</v>
      </c>
      <c r="P1122" t="s">
        <v>113</v>
      </c>
      <c r="Q1122" t="s">
        <v>220</v>
      </c>
      <c r="R1122" t="s">
        <v>202</v>
      </c>
      <c r="S1122" t="s">
        <v>116</v>
      </c>
      <c r="T1122" t="s">
        <v>116</v>
      </c>
      <c r="U1122" t="s">
        <v>117</v>
      </c>
      <c r="V1122" t="s">
        <v>141</v>
      </c>
      <c r="W1122">
        <v>6</v>
      </c>
      <c r="X1122">
        <v>5</v>
      </c>
      <c r="Y1122">
        <v>1920</v>
      </c>
      <c r="Z1122">
        <v>1950</v>
      </c>
      <c r="AA1122" t="s">
        <v>119</v>
      </c>
      <c r="AB1122" t="s">
        <v>120</v>
      </c>
      <c r="AC1122" t="s">
        <v>122</v>
      </c>
      <c r="AD1122" t="s">
        <v>122</v>
      </c>
      <c r="AE1122" t="s">
        <v>143</v>
      </c>
      <c r="AF1122">
        <v>0</v>
      </c>
      <c r="AG1122" t="s">
        <v>124</v>
      </c>
      <c r="AH1122">
        <f>IF(fun[[#This Row],[ExterQual]]="Ex",5,IF(fun[[#This Row],[ExterQual]]="Gd",4,IF(fun[[#This Row],[ExterQual]]="TA",3,IF(fun[[#This Row],[ExterQual]]="Fa",2,1))))</f>
        <v>3</v>
      </c>
      <c r="AI1122" t="s">
        <v>124</v>
      </c>
      <c r="AJ1122">
        <f>IF(fun[[#This Row],[ExterCond]]="Ex",5,IF(fun[[#This Row],[ExterCond]]="Gd",4,IF(fun[[#This Row],[ExterCond]]="TA",3,IF(fun[[#This Row],[ExterCond]]="Fa",2,1))))</f>
        <v>3</v>
      </c>
      <c r="AK1122" t="s">
        <v>152</v>
      </c>
      <c r="AL1122" t="s">
        <v>124</v>
      </c>
      <c r="AM1122">
        <f>IF(fun[[#This Row],[BsmtQual]]="Ex",5,IF(fun[[#This Row],[BsmtQual]]="Gd",4,IF(fun[[#This Row],[BsmtQual]]="TA",3,IF(fun[[#This Row],[BsmtQual]]="Fa",2,IF(fun[[#This Row],[BsmtQual]]="Po",1,0)))))</f>
        <v>3</v>
      </c>
      <c r="AN1122" t="s">
        <v>124</v>
      </c>
      <c r="AO1122">
        <f>IF(fun[[#This Row],[BsmtCond]]="Ex",5,IF(fun[[#This Row],[BsmtCond]]="Gd",4,IF(fun[[#This Row],[BsmtCond]]="TA",3,IF(fun[[#This Row],[BsmtCond]]="Fa",2,IF(fun[[#This Row],[BsmtCond]]="Po",1,0)))))</f>
        <v>3</v>
      </c>
      <c r="AP1122" t="s">
        <v>126</v>
      </c>
      <c r="AQ1122">
        <f>IF(fun[[#This Row],[BsmtExposure]]="Gd",3,IF(fun[[#This Row],[BsmtExposure]]="Av",2,IF(fun[[#This Row],[BsmtExposure]]="Mn",1,0)))</f>
        <v>0</v>
      </c>
      <c r="AR1122" t="s">
        <v>128</v>
      </c>
      <c r="AS1122">
        <v>0</v>
      </c>
      <c r="AT1122" t="s">
        <v>128</v>
      </c>
      <c r="AU1122">
        <v>0</v>
      </c>
      <c r="AV1122">
        <v>1012</v>
      </c>
      <c r="AW1122">
        <v>1012</v>
      </c>
      <c r="AX1122" t="s">
        <v>129</v>
      </c>
      <c r="AY1122" t="s">
        <v>124</v>
      </c>
      <c r="AZ1122">
        <f>IF(fun[[#This Row],[HeatingQC]]="Ex",5,IF(fun[[#This Row],[HeatingQC]]="Gd",4,IF(fun[[#This Row],[HeatingQC]]="TA",3,IF(fun[[#This Row],[HeatingQC]]="Fa",2,IF(fun[[#This Row],[HeatingQC]]="Po",1,0)))))</f>
        <v>3</v>
      </c>
      <c r="BA1122" t="s">
        <v>131</v>
      </c>
      <c r="BB1122" t="s">
        <v>190</v>
      </c>
      <c r="BC1122">
        <v>1012</v>
      </c>
      <c r="BD1122">
        <v>0</v>
      </c>
      <c r="BE1122">
        <v>0</v>
      </c>
      <c r="BF1122">
        <v>1012</v>
      </c>
      <c r="BG1122">
        <f>LOG(fun[[#This Row],[GrLivArea]])</f>
        <v>3.0051805125037805</v>
      </c>
      <c r="BH1122">
        <v>0</v>
      </c>
      <c r="BI1122">
        <v>0</v>
      </c>
      <c r="BJ1122">
        <f>fun[[#This Row],[BsmtFullBath]]+(0.5*fun[[#This Row],[BsmtHalfBath]])</f>
        <v>0</v>
      </c>
      <c r="BK1122">
        <v>1</v>
      </c>
      <c r="BL1122">
        <v>0</v>
      </c>
      <c r="BM1122">
        <f>fun[[#This Row],[HalfBath]]+fun[[#This Row],[TOTBaseBath]]+fun[[#This Row],[FullBath]]</f>
        <v>1</v>
      </c>
      <c r="BN1122">
        <v>2</v>
      </c>
      <c r="BO1122">
        <v>1</v>
      </c>
      <c r="BP1122" t="s">
        <v>124</v>
      </c>
      <c r="BQ1122">
        <f>IF(fun[[#This Row],[KitchenQual]]="Ex",5,IF(fun[[#This Row],[KitchenQual]]="Gd",4,IF(fun[[#This Row],[KitchenQual]]="TA",3,IF(fun[[#This Row],[KitchenQual]]="Fa",2,0))))</f>
        <v>3</v>
      </c>
      <c r="BR1122">
        <v>6</v>
      </c>
      <c r="BS1122" t="s">
        <v>133</v>
      </c>
      <c r="BT1122">
        <v>1</v>
      </c>
      <c r="BU1122" t="s">
        <v>123</v>
      </c>
      <c r="BV1122">
        <f>IF(fun[[#This Row],[FireplaceQu]]="Ex",5,IF(fun[[#This Row],[FireplaceQu]]="Gd",4,IF(fun[[#This Row],[FireplaceQu]]="TA",3,IF(fun[[#This Row],[FireplaceQu]]="Fa",2,0))))</f>
        <v>4</v>
      </c>
      <c r="BW1122" t="s">
        <v>153</v>
      </c>
      <c r="BX1122">
        <v>1920</v>
      </c>
      <c r="BY1122" t="s">
        <v>128</v>
      </c>
      <c r="BZ1122">
        <v>1</v>
      </c>
      <c r="CA1122">
        <v>308</v>
      </c>
      <c r="CB1122" t="s">
        <v>124</v>
      </c>
      <c r="CC1122">
        <f>IF(fun[[#This Row],[GarageQual]]="Ex",5,IF(fun[[#This Row],[GarageQual]]="Gd",4,IF(fun[[#This Row],[GarageQual]]="TA",3,IF(fun[[#This Row],[GarageQual]]="Fa",2,IF(fun[[#This Row],[GarageQual]]="Po",1,0)))))</f>
        <v>3</v>
      </c>
      <c r="CD1122" t="s">
        <v>124</v>
      </c>
      <c r="CE1122">
        <f>IF(fun[[#This Row],[GarageCond]]="Ex",5,IF(fun[[#This Row],[GarageCond]]="Gd",4,IF(fun[[#This Row],[GarageCond]]="TA",3,IF(fun[[#This Row],[GarageCond]]="Fa",2,IF(fun[[#This Row],[GarageCond]]="Po",1,0)))))</f>
        <v>3</v>
      </c>
      <c r="CF1122" t="s">
        <v>131</v>
      </c>
      <c r="CG1122">
        <v>0</v>
      </c>
      <c r="CH1122">
        <v>22</v>
      </c>
      <c r="CI1122">
        <v>112</v>
      </c>
      <c r="CJ1122">
        <v>0</v>
      </c>
      <c r="CK1122">
        <v>0</v>
      </c>
      <c r="CL1122">
        <f>(0.5*fun[[#This Row],[WoodDeckSF]])+fun[[#This Row],[OpenPorchSF]]+(2*fun[[#This Row],[EnclosedPorch]])+(1.5*fun[[#This Row],[3SsnPorch]])+fun[[#This Row],[ScreenPorch]]</f>
        <v>246</v>
      </c>
      <c r="CM1122">
        <v>0</v>
      </c>
      <c r="CN1122" t="s">
        <v>109</v>
      </c>
      <c r="CO1122">
        <f>IF(fun[[#This Row],[PoolQC]]="Ex",5,IF(fun[[#This Row],[PoolQC]]="Gd",4,IF(fun[[#This Row],[PoolQC]]="TA",3,IF(fun[[#This Row],[PoolQC]]="Fa",2,IF(fun[[#This Row],[PoolQC]]="Po",1,0)))))</f>
        <v>0</v>
      </c>
      <c r="CP1122" t="s">
        <v>160</v>
      </c>
      <c r="CQ1122" t="s">
        <v>109</v>
      </c>
      <c r="CR1122">
        <v>0</v>
      </c>
      <c r="CS1122">
        <v>5</v>
      </c>
      <c r="CT1122">
        <v>2007</v>
      </c>
      <c r="CU1122" t="s">
        <v>136</v>
      </c>
      <c r="CV1122" t="s">
        <v>137</v>
      </c>
      <c r="CW1122">
        <f>COUNTIF(fun[[#This Row],[Id]:[SaleCondition]],0)</f>
        <v>20</v>
      </c>
      <c r="CX1122">
        <f>COUNTIF(fun[[#This Row],[Id]:[SaleCondition]],"NA")</f>
        <v>3</v>
      </c>
      <c r="CY112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122">
        <f>fun[NUM_ExCond]+fun[NUM_BsmtCond]+fun[NUM_GarCond]</f>
        <v>9</v>
      </c>
      <c r="DA11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11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1122">
        <v>118400</v>
      </c>
    </row>
    <row r="1123" spans="1:107" x14ac:dyDescent="0.25">
      <c r="A1123">
        <v>1122</v>
      </c>
      <c r="B1123">
        <v>20</v>
      </c>
      <c r="C1123" t="s">
        <v>107</v>
      </c>
      <c r="D1123">
        <f>IF(fun[[#This Row],[MSZoning]]="RL",1,0)</f>
        <v>1</v>
      </c>
      <c r="E1123">
        <f>IF(fun[[#This Row],[rl]]="RM",1,0)</f>
        <v>0</v>
      </c>
      <c r="F1123">
        <f>IF(fun[[#This Row],[rm]]="RH",1,0)</f>
        <v>0</v>
      </c>
      <c r="G1123">
        <f>IF(fun[[#This Row],[rh]]="C (all)",1,0)</f>
        <v>0</v>
      </c>
      <c r="H1123">
        <v>84</v>
      </c>
      <c r="I1123">
        <f>IF(fun[[#This Row],[LotFrontage]]="NA",0,fun[[#This Row],[LotFrontage]])</f>
        <v>84</v>
      </c>
      <c r="J1123">
        <v>10084</v>
      </c>
      <c r="K1123" t="s">
        <v>108</v>
      </c>
      <c r="L1123" t="s">
        <v>109</v>
      </c>
      <c r="M1123" t="s">
        <v>110</v>
      </c>
      <c r="N1123" t="s">
        <v>111</v>
      </c>
      <c r="O1123" t="s">
        <v>112</v>
      </c>
      <c r="P1123" t="s">
        <v>113</v>
      </c>
      <c r="Q1123" t="s">
        <v>114</v>
      </c>
      <c r="R1123" t="s">
        <v>115</v>
      </c>
      <c r="S1123" t="s">
        <v>116</v>
      </c>
      <c r="T1123" t="s">
        <v>116</v>
      </c>
      <c r="U1123" t="s">
        <v>117</v>
      </c>
      <c r="V1123" t="s">
        <v>141</v>
      </c>
      <c r="W1123">
        <v>7</v>
      </c>
      <c r="X1123">
        <v>5</v>
      </c>
      <c r="Y1123">
        <v>2005</v>
      </c>
      <c r="Z1123">
        <v>2006</v>
      </c>
      <c r="AA1123" t="s">
        <v>119</v>
      </c>
      <c r="AB1123" t="s">
        <v>120</v>
      </c>
      <c r="AC1123" t="s">
        <v>121</v>
      </c>
      <c r="AD1123" t="s">
        <v>121</v>
      </c>
      <c r="AE1123" t="s">
        <v>122</v>
      </c>
      <c r="AF1123">
        <v>196</v>
      </c>
      <c r="AG1123" t="s">
        <v>123</v>
      </c>
      <c r="AH1123">
        <f>IF(fun[[#This Row],[ExterQual]]="Ex",5,IF(fun[[#This Row],[ExterQual]]="Gd",4,IF(fun[[#This Row],[ExterQual]]="TA",3,IF(fun[[#This Row],[ExterQual]]="Fa",2,1))))</f>
        <v>4</v>
      </c>
      <c r="AI1123" t="s">
        <v>124</v>
      </c>
      <c r="AJ1123">
        <f>IF(fun[[#This Row],[ExterCond]]="Ex",5,IF(fun[[#This Row],[ExterCond]]="Gd",4,IF(fun[[#This Row],[ExterCond]]="TA",3,IF(fun[[#This Row],[ExterCond]]="Fa",2,1))))</f>
        <v>3</v>
      </c>
      <c r="AK1123" t="s">
        <v>125</v>
      </c>
      <c r="AL1123" t="s">
        <v>123</v>
      </c>
      <c r="AM1123">
        <f>IF(fun[[#This Row],[BsmtQual]]="Ex",5,IF(fun[[#This Row],[BsmtQual]]="Gd",4,IF(fun[[#This Row],[BsmtQual]]="TA",3,IF(fun[[#This Row],[BsmtQual]]="Fa",2,IF(fun[[#This Row],[BsmtQual]]="Po",1,0)))))</f>
        <v>4</v>
      </c>
      <c r="AN1123" t="s">
        <v>124</v>
      </c>
      <c r="AO1123">
        <f>IF(fun[[#This Row],[BsmtCond]]="Ex",5,IF(fun[[#This Row],[BsmtCond]]="Gd",4,IF(fun[[#This Row],[BsmtCond]]="TA",3,IF(fun[[#This Row],[BsmtCond]]="Fa",2,IF(fun[[#This Row],[BsmtCond]]="Po",1,0)))))</f>
        <v>3</v>
      </c>
      <c r="AP1123" t="s">
        <v>156</v>
      </c>
      <c r="AQ1123">
        <f>IF(fun[[#This Row],[BsmtExposure]]="Gd",3,IF(fun[[#This Row],[BsmtExposure]]="Av",2,IF(fun[[#This Row],[BsmtExposure]]="Mn",1,0)))</f>
        <v>2</v>
      </c>
      <c r="AR1123" t="s">
        <v>127</v>
      </c>
      <c r="AS1123">
        <v>24</v>
      </c>
      <c r="AT1123" t="s">
        <v>128</v>
      </c>
      <c r="AU1123">
        <v>0</v>
      </c>
      <c r="AV1123">
        <v>1528</v>
      </c>
      <c r="AW1123">
        <v>1552</v>
      </c>
      <c r="AX1123" t="s">
        <v>129</v>
      </c>
      <c r="AY1123" t="s">
        <v>130</v>
      </c>
      <c r="AZ1123">
        <f>IF(fun[[#This Row],[HeatingQC]]="Ex",5,IF(fun[[#This Row],[HeatingQC]]="Gd",4,IF(fun[[#This Row],[HeatingQC]]="TA",3,IF(fun[[#This Row],[HeatingQC]]="Fa",2,IF(fun[[#This Row],[HeatingQC]]="Po",1,0)))))</f>
        <v>5</v>
      </c>
      <c r="BA1123" t="s">
        <v>131</v>
      </c>
      <c r="BB1123" t="s">
        <v>132</v>
      </c>
      <c r="BC1123">
        <v>1552</v>
      </c>
      <c r="BD1123">
        <v>0</v>
      </c>
      <c r="BE1123">
        <v>0</v>
      </c>
      <c r="BF1123">
        <v>1552</v>
      </c>
      <c r="BG1123">
        <f>LOG(fun[[#This Row],[GrLivArea]])</f>
        <v>3.1908917169221698</v>
      </c>
      <c r="BH1123">
        <v>0</v>
      </c>
      <c r="BI1123">
        <v>0</v>
      </c>
      <c r="BJ1123">
        <f>fun[[#This Row],[BsmtFullBath]]+(0.5*fun[[#This Row],[BsmtHalfBath]])</f>
        <v>0</v>
      </c>
      <c r="BK1123">
        <v>2</v>
      </c>
      <c r="BL1123">
        <v>0</v>
      </c>
      <c r="BM1123">
        <f>fun[[#This Row],[HalfBath]]+fun[[#This Row],[TOTBaseBath]]+fun[[#This Row],[FullBath]]</f>
        <v>2</v>
      </c>
      <c r="BN1123">
        <v>3</v>
      </c>
      <c r="BO1123">
        <v>1</v>
      </c>
      <c r="BP1123" t="s">
        <v>123</v>
      </c>
      <c r="BQ1123">
        <f>IF(fun[[#This Row],[KitchenQual]]="Ex",5,IF(fun[[#This Row],[KitchenQual]]="Gd",4,IF(fun[[#This Row],[KitchenQual]]="TA",3,IF(fun[[#This Row],[KitchenQual]]="Fa",2,0))))</f>
        <v>4</v>
      </c>
      <c r="BR1123">
        <v>7</v>
      </c>
      <c r="BS1123" t="s">
        <v>133</v>
      </c>
      <c r="BT1123">
        <v>0</v>
      </c>
      <c r="BU1123" t="s">
        <v>109</v>
      </c>
      <c r="BV1123">
        <f>IF(fun[[#This Row],[FireplaceQu]]="Ex",5,IF(fun[[#This Row],[FireplaceQu]]="Gd",4,IF(fun[[#This Row],[FireplaceQu]]="TA",3,IF(fun[[#This Row],[FireplaceQu]]="Fa",2,0))))</f>
        <v>0</v>
      </c>
      <c r="BW1123" t="s">
        <v>134</v>
      </c>
      <c r="BX1123">
        <v>2005</v>
      </c>
      <c r="BY1123" t="s">
        <v>135</v>
      </c>
      <c r="BZ1123">
        <v>3</v>
      </c>
      <c r="CA1123">
        <v>782</v>
      </c>
      <c r="CB1123" t="s">
        <v>124</v>
      </c>
      <c r="CC1123">
        <f>IF(fun[[#This Row],[GarageQual]]="Ex",5,IF(fun[[#This Row],[GarageQual]]="Gd",4,IF(fun[[#This Row],[GarageQual]]="TA",3,IF(fun[[#This Row],[GarageQual]]="Fa",2,IF(fun[[#This Row],[GarageQual]]="Po",1,0)))))</f>
        <v>3</v>
      </c>
      <c r="CD1123" t="s">
        <v>124</v>
      </c>
      <c r="CE1123">
        <f>IF(fun[[#This Row],[GarageCond]]="Ex",5,IF(fun[[#This Row],[GarageCond]]="Gd",4,IF(fun[[#This Row],[GarageCond]]="TA",3,IF(fun[[#This Row],[GarageCond]]="Fa",2,IF(fun[[#This Row],[GarageCond]]="Po",1,0)))))</f>
        <v>3</v>
      </c>
      <c r="CF1123" t="s">
        <v>131</v>
      </c>
      <c r="CG1123">
        <v>144</v>
      </c>
      <c r="CH1123">
        <v>20</v>
      </c>
      <c r="CI1123">
        <v>0</v>
      </c>
      <c r="CJ1123">
        <v>0</v>
      </c>
      <c r="CK1123">
        <v>0</v>
      </c>
      <c r="CL1123">
        <f>(0.5*fun[[#This Row],[WoodDeckSF]])+fun[[#This Row],[OpenPorchSF]]+(2*fun[[#This Row],[EnclosedPorch]])+(1.5*fun[[#This Row],[3SsnPorch]])+fun[[#This Row],[ScreenPorch]]</f>
        <v>92</v>
      </c>
      <c r="CM1123">
        <v>0</v>
      </c>
      <c r="CN1123" t="s">
        <v>109</v>
      </c>
      <c r="CO1123">
        <f>IF(fun[[#This Row],[PoolQC]]="Ex",5,IF(fun[[#This Row],[PoolQC]]="Gd",4,IF(fun[[#This Row],[PoolQC]]="TA",3,IF(fun[[#This Row],[PoolQC]]="Fa",2,IF(fun[[#This Row],[PoolQC]]="Po",1,0)))))</f>
        <v>0</v>
      </c>
      <c r="CP1123" t="s">
        <v>109</v>
      </c>
      <c r="CQ1123" t="s">
        <v>109</v>
      </c>
      <c r="CR1123">
        <v>0</v>
      </c>
      <c r="CS1123">
        <v>7</v>
      </c>
      <c r="CT1123">
        <v>2006</v>
      </c>
      <c r="CU1123" t="s">
        <v>184</v>
      </c>
      <c r="CV1123" t="s">
        <v>185</v>
      </c>
      <c r="CW1123">
        <f>COUNTIF(fun[[#This Row],[Id]:[SaleCondition]],0)</f>
        <v>18</v>
      </c>
      <c r="CX1123">
        <f>COUNTIF(fun[[#This Row],[Id]:[SaleCondition]],"NA")</f>
        <v>5</v>
      </c>
      <c r="CY112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23">
        <f>fun[NUM_ExCond]+fun[NUM_BsmtCond]+fun[NUM_GarCond]</f>
        <v>9</v>
      </c>
      <c r="DA11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11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68.75</v>
      </c>
      <c r="DC1123">
        <v>212900</v>
      </c>
    </row>
    <row r="1124" spans="1:107" x14ac:dyDescent="0.25">
      <c r="A1124">
        <v>1123</v>
      </c>
      <c r="B1124">
        <v>20</v>
      </c>
      <c r="C1124" t="s">
        <v>107</v>
      </c>
      <c r="D1124">
        <f>IF(fun[[#This Row],[MSZoning]]="RL",1,0)</f>
        <v>1</v>
      </c>
      <c r="E1124">
        <f>IF(fun[[#This Row],[rl]]="RM",1,0)</f>
        <v>0</v>
      </c>
      <c r="F1124">
        <f>IF(fun[[#This Row],[rm]]="RH",1,0)</f>
        <v>0</v>
      </c>
      <c r="G1124">
        <f>IF(fun[[#This Row],[rh]]="C (all)",1,0)</f>
        <v>0</v>
      </c>
      <c r="H1124" t="s">
        <v>109</v>
      </c>
      <c r="I1124">
        <f>IF(fun[[#This Row],[LotFrontage]]="NA",0,fun[[#This Row],[LotFrontage]])</f>
        <v>0</v>
      </c>
      <c r="J1124">
        <v>8926</v>
      </c>
      <c r="K1124" t="s">
        <v>108</v>
      </c>
      <c r="L1124" t="s">
        <v>109</v>
      </c>
      <c r="M1124" t="s">
        <v>146</v>
      </c>
      <c r="N1124" t="s">
        <v>111</v>
      </c>
      <c r="O1124" t="s">
        <v>112</v>
      </c>
      <c r="P1124" t="s">
        <v>148</v>
      </c>
      <c r="Q1124" t="s">
        <v>114</v>
      </c>
      <c r="R1124" t="s">
        <v>211</v>
      </c>
      <c r="S1124" t="s">
        <v>116</v>
      </c>
      <c r="T1124" t="s">
        <v>116</v>
      </c>
      <c r="U1124" t="s">
        <v>117</v>
      </c>
      <c r="V1124" t="s">
        <v>141</v>
      </c>
      <c r="W1124">
        <v>4</v>
      </c>
      <c r="X1124">
        <v>3</v>
      </c>
      <c r="Y1124">
        <v>1956</v>
      </c>
      <c r="Z1124">
        <v>1956</v>
      </c>
      <c r="AA1124" t="s">
        <v>119</v>
      </c>
      <c r="AB1124" t="s">
        <v>120</v>
      </c>
      <c r="AC1124" t="s">
        <v>212</v>
      </c>
      <c r="AD1124" t="s">
        <v>212</v>
      </c>
      <c r="AE1124" t="s">
        <v>143</v>
      </c>
      <c r="AF1124">
        <v>0</v>
      </c>
      <c r="AG1124" t="s">
        <v>124</v>
      </c>
      <c r="AH1124">
        <f>IF(fun[[#This Row],[ExterQual]]="Ex",5,IF(fun[[#This Row],[ExterQual]]="Gd",4,IF(fun[[#This Row],[ExterQual]]="TA",3,IF(fun[[#This Row],[ExterQual]]="Fa",2,1))))</f>
        <v>3</v>
      </c>
      <c r="AI1124" t="s">
        <v>124</v>
      </c>
      <c r="AJ1124">
        <f>IF(fun[[#This Row],[ExterCond]]="Ex",5,IF(fun[[#This Row],[ExterCond]]="Gd",4,IF(fun[[#This Row],[ExterCond]]="TA",3,IF(fun[[#This Row],[ExterCond]]="Fa",2,1))))</f>
        <v>3</v>
      </c>
      <c r="AK1124" t="s">
        <v>144</v>
      </c>
      <c r="AL1124" t="s">
        <v>124</v>
      </c>
      <c r="AM1124">
        <f>IF(fun[[#This Row],[BsmtQual]]="Ex",5,IF(fun[[#This Row],[BsmtQual]]="Gd",4,IF(fun[[#This Row],[BsmtQual]]="TA",3,IF(fun[[#This Row],[BsmtQual]]="Fa",2,IF(fun[[#This Row],[BsmtQual]]="Po",1,0)))))</f>
        <v>3</v>
      </c>
      <c r="AN1124" t="s">
        <v>124</v>
      </c>
      <c r="AO1124">
        <f>IF(fun[[#This Row],[BsmtCond]]="Ex",5,IF(fun[[#This Row],[BsmtCond]]="Gd",4,IF(fun[[#This Row],[BsmtCond]]="TA",3,IF(fun[[#This Row],[BsmtCond]]="Fa",2,IF(fun[[#This Row],[BsmtCond]]="Po",1,0)))))</f>
        <v>3</v>
      </c>
      <c r="AP1124" t="s">
        <v>126</v>
      </c>
      <c r="AQ1124">
        <f>IF(fun[[#This Row],[BsmtExposure]]="Gd",3,IF(fun[[#This Row],[BsmtExposure]]="Av",2,IF(fun[[#This Row],[BsmtExposure]]="Mn",1,0)))</f>
        <v>0</v>
      </c>
      <c r="AR1124" t="s">
        <v>128</v>
      </c>
      <c r="AS1124">
        <v>0</v>
      </c>
      <c r="AT1124" t="s">
        <v>128</v>
      </c>
      <c r="AU1124">
        <v>0</v>
      </c>
      <c r="AV1124">
        <v>672</v>
      </c>
      <c r="AW1124">
        <v>672</v>
      </c>
      <c r="AX1124" t="s">
        <v>129</v>
      </c>
      <c r="AY1124" t="s">
        <v>130</v>
      </c>
      <c r="AZ1124">
        <f>IF(fun[[#This Row],[HeatingQC]]="Ex",5,IF(fun[[#This Row],[HeatingQC]]="Gd",4,IF(fun[[#This Row],[HeatingQC]]="TA",3,IF(fun[[#This Row],[HeatingQC]]="Fa",2,IF(fun[[#This Row],[HeatingQC]]="Po",1,0)))))</f>
        <v>5</v>
      </c>
      <c r="BA1124" t="s">
        <v>131</v>
      </c>
      <c r="BB1124" t="s">
        <v>190</v>
      </c>
      <c r="BC1124">
        <v>960</v>
      </c>
      <c r="BD1124">
        <v>0</v>
      </c>
      <c r="BE1124">
        <v>0</v>
      </c>
      <c r="BF1124">
        <v>960</v>
      </c>
      <c r="BG1124">
        <f>LOG(fun[[#This Row],[GrLivArea]])</f>
        <v>2.9822712330395684</v>
      </c>
      <c r="BH1124">
        <v>0</v>
      </c>
      <c r="BI1124">
        <v>0</v>
      </c>
      <c r="BJ1124">
        <f>fun[[#This Row],[BsmtFullBath]]+(0.5*fun[[#This Row],[BsmtHalfBath]])</f>
        <v>0</v>
      </c>
      <c r="BK1124">
        <v>1</v>
      </c>
      <c r="BL1124">
        <v>0</v>
      </c>
      <c r="BM1124">
        <f>fun[[#This Row],[HalfBath]]+fun[[#This Row],[TOTBaseBath]]+fun[[#This Row],[FullBath]]</f>
        <v>1</v>
      </c>
      <c r="BN1124">
        <v>3</v>
      </c>
      <c r="BO1124">
        <v>1</v>
      </c>
      <c r="BP1124" t="s">
        <v>124</v>
      </c>
      <c r="BQ1124">
        <f>IF(fun[[#This Row],[KitchenQual]]="Ex",5,IF(fun[[#This Row],[KitchenQual]]="Gd",4,IF(fun[[#This Row],[KitchenQual]]="TA",3,IF(fun[[#This Row],[KitchenQual]]="Fa",2,0))))</f>
        <v>3</v>
      </c>
      <c r="BR1124">
        <v>5</v>
      </c>
      <c r="BS1124" t="s">
        <v>133</v>
      </c>
      <c r="BT1124">
        <v>0</v>
      </c>
      <c r="BU1124" t="s">
        <v>109</v>
      </c>
      <c r="BV1124">
        <f>IF(fun[[#This Row],[FireplaceQu]]="Ex",5,IF(fun[[#This Row],[FireplaceQu]]="Gd",4,IF(fun[[#This Row],[FireplaceQu]]="TA",3,IF(fun[[#This Row],[FireplaceQu]]="Fa",2,0))))</f>
        <v>0</v>
      </c>
      <c r="BW1124" t="s">
        <v>235</v>
      </c>
      <c r="BX1124">
        <v>1956</v>
      </c>
      <c r="BY1124" t="s">
        <v>128</v>
      </c>
      <c r="BZ1124">
        <v>1</v>
      </c>
      <c r="CA1124">
        <v>288</v>
      </c>
      <c r="CB1124" t="s">
        <v>124</v>
      </c>
      <c r="CC1124">
        <f>IF(fun[[#This Row],[GarageQual]]="Ex",5,IF(fun[[#This Row],[GarageQual]]="Gd",4,IF(fun[[#This Row],[GarageQual]]="TA",3,IF(fun[[#This Row],[GarageQual]]="Fa",2,IF(fun[[#This Row],[GarageQual]]="Po",1,0)))))</f>
        <v>3</v>
      </c>
      <c r="CD1124" t="s">
        <v>124</v>
      </c>
      <c r="CE1124">
        <f>IF(fun[[#This Row],[GarageCond]]="Ex",5,IF(fun[[#This Row],[GarageCond]]="Gd",4,IF(fun[[#This Row],[GarageCond]]="TA",3,IF(fun[[#This Row],[GarageCond]]="Fa",2,IF(fun[[#This Row],[GarageCond]]="Po",1,0)))))</f>
        <v>3</v>
      </c>
      <c r="CF1124" t="s">
        <v>131</v>
      </c>
      <c r="CG1124">
        <v>64</v>
      </c>
      <c r="CH1124">
        <v>0</v>
      </c>
      <c r="CI1124">
        <v>0</v>
      </c>
      <c r="CJ1124">
        <v>0</v>
      </c>
      <c r="CK1124">
        <v>160</v>
      </c>
      <c r="CL1124">
        <f>(0.5*fun[[#This Row],[WoodDeckSF]])+fun[[#This Row],[OpenPorchSF]]+(2*fun[[#This Row],[EnclosedPorch]])+(1.5*fun[[#This Row],[3SsnPorch]])+fun[[#This Row],[ScreenPorch]]</f>
        <v>192</v>
      </c>
      <c r="CM1124">
        <v>0</v>
      </c>
      <c r="CN1124" t="s">
        <v>109</v>
      </c>
      <c r="CO1124">
        <f>IF(fun[[#This Row],[PoolQC]]="Ex",5,IF(fun[[#This Row],[PoolQC]]="Gd",4,IF(fun[[#This Row],[PoolQC]]="TA",3,IF(fun[[#This Row],[PoolQC]]="Fa",2,IF(fun[[#This Row],[PoolQC]]="Po",1,0)))))</f>
        <v>0</v>
      </c>
      <c r="CP1124" t="s">
        <v>160</v>
      </c>
      <c r="CQ1124" t="s">
        <v>109</v>
      </c>
      <c r="CR1124">
        <v>0</v>
      </c>
      <c r="CS1124">
        <v>10</v>
      </c>
      <c r="CT1124">
        <v>2009</v>
      </c>
      <c r="CU1124" t="s">
        <v>199</v>
      </c>
      <c r="CV1124" t="s">
        <v>154</v>
      </c>
      <c r="CW1124">
        <f>COUNTIF(fun[[#This Row],[Id]:[SaleCondition]],0)</f>
        <v>22</v>
      </c>
      <c r="CX1124">
        <f>COUNTIF(fun[[#This Row],[Id]:[SaleCondition]],"NA")</f>
        <v>5</v>
      </c>
      <c r="CY1124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124">
        <f>fun[NUM_ExCond]+fun[NUM_BsmtCond]+fun[NUM_GarCond]</f>
        <v>9</v>
      </c>
      <c r="DA11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58</v>
      </c>
      <c r="DB11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35.75</v>
      </c>
      <c r="DC1124">
        <v>112000</v>
      </c>
    </row>
    <row r="1125" spans="1:107" x14ac:dyDescent="0.25">
      <c r="A1125">
        <v>1124</v>
      </c>
      <c r="B1125">
        <v>20</v>
      </c>
      <c r="C1125" t="s">
        <v>107</v>
      </c>
      <c r="D1125">
        <f>IF(fun[[#This Row],[MSZoning]]="RL",1,0)</f>
        <v>1</v>
      </c>
      <c r="E1125">
        <f>IF(fun[[#This Row],[rl]]="RM",1,0)</f>
        <v>0</v>
      </c>
      <c r="F1125">
        <f>IF(fun[[#This Row],[rm]]="RH",1,0)</f>
        <v>0</v>
      </c>
      <c r="G1125">
        <f>IF(fun[[#This Row],[rh]]="C (all)",1,0)</f>
        <v>0</v>
      </c>
      <c r="H1125">
        <v>50</v>
      </c>
      <c r="I1125">
        <f>IF(fun[[#This Row],[LotFrontage]]="NA",0,fun[[#This Row],[LotFrontage]])</f>
        <v>50</v>
      </c>
      <c r="J1125">
        <v>9405</v>
      </c>
      <c r="K1125" t="s">
        <v>108</v>
      </c>
      <c r="L1125" t="s">
        <v>109</v>
      </c>
      <c r="M1125" t="s">
        <v>110</v>
      </c>
      <c r="N1125" t="s">
        <v>111</v>
      </c>
      <c r="O1125" t="s">
        <v>112</v>
      </c>
      <c r="P1125" t="s">
        <v>113</v>
      </c>
      <c r="Q1125" t="s">
        <v>114</v>
      </c>
      <c r="R1125" t="s">
        <v>211</v>
      </c>
      <c r="S1125" t="s">
        <v>116</v>
      </c>
      <c r="T1125" t="s">
        <v>116</v>
      </c>
      <c r="U1125" t="s">
        <v>117</v>
      </c>
      <c r="V1125" t="s">
        <v>141</v>
      </c>
      <c r="W1125">
        <v>5</v>
      </c>
      <c r="X1125">
        <v>9</v>
      </c>
      <c r="Y1125">
        <v>1947</v>
      </c>
      <c r="Z1125">
        <v>2008</v>
      </c>
      <c r="AA1125" t="s">
        <v>178</v>
      </c>
      <c r="AB1125" t="s">
        <v>120</v>
      </c>
      <c r="AC1125" t="s">
        <v>121</v>
      </c>
      <c r="AD1125" t="s">
        <v>121</v>
      </c>
      <c r="AE1125" t="s">
        <v>143</v>
      </c>
      <c r="AF1125">
        <v>0</v>
      </c>
      <c r="AG1125" t="s">
        <v>124</v>
      </c>
      <c r="AH1125">
        <f>IF(fun[[#This Row],[ExterQual]]="Ex",5,IF(fun[[#This Row],[ExterQual]]="Gd",4,IF(fun[[#This Row],[ExterQual]]="TA",3,IF(fun[[#This Row],[ExterQual]]="Fa",2,1))))</f>
        <v>3</v>
      </c>
      <c r="AI1125" t="s">
        <v>130</v>
      </c>
      <c r="AJ1125">
        <f>IF(fun[[#This Row],[ExterCond]]="Ex",5,IF(fun[[#This Row],[ExterCond]]="Gd",4,IF(fun[[#This Row],[ExterCond]]="TA",3,IF(fun[[#This Row],[ExterCond]]="Fa",2,1))))</f>
        <v>5</v>
      </c>
      <c r="AK1125" t="s">
        <v>144</v>
      </c>
      <c r="AL1125" t="s">
        <v>124</v>
      </c>
      <c r="AM1125">
        <f>IF(fun[[#This Row],[BsmtQual]]="Ex",5,IF(fun[[#This Row],[BsmtQual]]="Gd",4,IF(fun[[#This Row],[BsmtQual]]="TA",3,IF(fun[[#This Row],[BsmtQual]]="Fa",2,IF(fun[[#This Row],[BsmtQual]]="Po",1,0)))))</f>
        <v>3</v>
      </c>
      <c r="AN1125" t="s">
        <v>124</v>
      </c>
      <c r="AO1125">
        <f>IF(fun[[#This Row],[BsmtCond]]="Ex",5,IF(fun[[#This Row],[BsmtCond]]="Gd",4,IF(fun[[#This Row],[BsmtCond]]="TA",3,IF(fun[[#This Row],[BsmtCond]]="Fa",2,IF(fun[[#This Row],[BsmtCond]]="Po",1,0)))))</f>
        <v>3</v>
      </c>
      <c r="AP1125" t="s">
        <v>126</v>
      </c>
      <c r="AQ1125">
        <f>IF(fun[[#This Row],[BsmtExposure]]="Gd",3,IF(fun[[#This Row],[BsmtExposure]]="Av",2,IF(fun[[#This Row],[BsmtExposure]]="Mn",1,0)))</f>
        <v>0</v>
      </c>
      <c r="AR1125" t="s">
        <v>128</v>
      </c>
      <c r="AS1125">
        <v>0</v>
      </c>
      <c r="AT1125" t="s">
        <v>128</v>
      </c>
      <c r="AU1125">
        <v>0</v>
      </c>
      <c r="AV1125">
        <v>698</v>
      </c>
      <c r="AW1125">
        <v>698</v>
      </c>
      <c r="AX1125" t="s">
        <v>129</v>
      </c>
      <c r="AY1125" t="s">
        <v>130</v>
      </c>
      <c r="AZ1125">
        <f>IF(fun[[#This Row],[HeatingQC]]="Ex",5,IF(fun[[#This Row],[HeatingQC]]="Gd",4,IF(fun[[#This Row],[HeatingQC]]="TA",3,IF(fun[[#This Row],[HeatingQC]]="Fa",2,IF(fun[[#This Row],[HeatingQC]]="Po",1,0)))))</f>
        <v>5</v>
      </c>
      <c r="BA1125" t="s">
        <v>131</v>
      </c>
      <c r="BB1125" t="s">
        <v>132</v>
      </c>
      <c r="BC1125">
        <v>698</v>
      </c>
      <c r="BD1125">
        <v>0</v>
      </c>
      <c r="BE1125">
        <v>0</v>
      </c>
      <c r="BF1125">
        <v>698</v>
      </c>
      <c r="BG1125">
        <f>LOG(fun[[#This Row],[GrLivArea]])</f>
        <v>2.8438554226231609</v>
      </c>
      <c r="BH1125">
        <v>0</v>
      </c>
      <c r="BI1125">
        <v>1</v>
      </c>
      <c r="BJ1125">
        <f>fun[[#This Row],[BsmtFullBath]]+(0.5*fun[[#This Row],[BsmtHalfBath]])</f>
        <v>0.5</v>
      </c>
      <c r="BK1125">
        <v>1</v>
      </c>
      <c r="BL1125">
        <v>0</v>
      </c>
      <c r="BM1125">
        <f>fun[[#This Row],[HalfBath]]+fun[[#This Row],[TOTBaseBath]]+fun[[#This Row],[FullBath]]</f>
        <v>1.5</v>
      </c>
      <c r="BN1125">
        <v>2</v>
      </c>
      <c r="BO1125">
        <v>1</v>
      </c>
      <c r="BP1125" t="s">
        <v>124</v>
      </c>
      <c r="BQ1125">
        <f>IF(fun[[#This Row],[KitchenQual]]="Ex",5,IF(fun[[#This Row],[KitchenQual]]="Gd",4,IF(fun[[#This Row],[KitchenQual]]="TA",3,IF(fun[[#This Row],[KitchenQual]]="Fa",2,0))))</f>
        <v>3</v>
      </c>
      <c r="BR1125">
        <v>4</v>
      </c>
      <c r="BS1125" t="s">
        <v>133</v>
      </c>
      <c r="BT1125">
        <v>0</v>
      </c>
      <c r="BU1125" t="s">
        <v>109</v>
      </c>
      <c r="BV1125">
        <f>IF(fun[[#This Row],[FireplaceQu]]="Ex",5,IF(fun[[#This Row],[FireplaceQu]]="Gd",4,IF(fun[[#This Row],[FireplaceQu]]="TA",3,IF(fun[[#This Row],[FireplaceQu]]="Fa",2,0))))</f>
        <v>0</v>
      </c>
      <c r="BW1125" t="s">
        <v>109</v>
      </c>
      <c r="BX1125" t="s">
        <v>109</v>
      </c>
      <c r="BY1125" t="s">
        <v>109</v>
      </c>
      <c r="BZ1125">
        <v>0</v>
      </c>
      <c r="CA1125">
        <v>0</v>
      </c>
      <c r="CB1125" t="s">
        <v>109</v>
      </c>
      <c r="CC1125">
        <f>IF(fun[[#This Row],[GarageQual]]="Ex",5,IF(fun[[#This Row],[GarageQual]]="Gd",4,IF(fun[[#This Row],[GarageQual]]="TA",3,IF(fun[[#This Row],[GarageQual]]="Fa",2,IF(fun[[#This Row],[GarageQual]]="Po",1,0)))))</f>
        <v>0</v>
      </c>
      <c r="CD1125" t="s">
        <v>109</v>
      </c>
      <c r="CE1125">
        <f>IF(fun[[#This Row],[GarageCond]]="Ex",5,IF(fun[[#This Row],[GarageCond]]="Gd",4,IF(fun[[#This Row],[GarageCond]]="TA",3,IF(fun[[#This Row],[GarageCond]]="Fa",2,IF(fun[[#This Row],[GarageCond]]="Po",1,0)))))</f>
        <v>0</v>
      </c>
      <c r="CF1125" t="s">
        <v>131</v>
      </c>
      <c r="CG1125">
        <v>0</v>
      </c>
      <c r="CH1125">
        <v>200</v>
      </c>
      <c r="CI1125">
        <v>0</v>
      </c>
      <c r="CJ1125">
        <v>0</v>
      </c>
      <c r="CK1125">
        <v>0</v>
      </c>
      <c r="CL1125">
        <f>(0.5*fun[[#This Row],[WoodDeckSF]])+fun[[#This Row],[OpenPorchSF]]+(2*fun[[#This Row],[EnclosedPorch]])+(1.5*fun[[#This Row],[3SsnPorch]])+fun[[#This Row],[ScreenPorch]]</f>
        <v>200</v>
      </c>
      <c r="CM1125">
        <v>0</v>
      </c>
      <c r="CN1125" t="s">
        <v>109</v>
      </c>
      <c r="CO1125">
        <f>IF(fun[[#This Row],[PoolQC]]="Ex",5,IF(fun[[#This Row],[PoolQC]]="Gd",4,IF(fun[[#This Row],[PoolQC]]="TA",3,IF(fun[[#This Row],[PoolQC]]="Fa",2,IF(fun[[#This Row],[PoolQC]]="Po",1,0)))))</f>
        <v>0</v>
      </c>
      <c r="CP1125" t="s">
        <v>109</v>
      </c>
      <c r="CQ1125" t="s">
        <v>109</v>
      </c>
      <c r="CR1125">
        <v>0</v>
      </c>
      <c r="CS1125">
        <v>6</v>
      </c>
      <c r="CT1125">
        <v>2009</v>
      </c>
      <c r="CU1125" t="s">
        <v>136</v>
      </c>
      <c r="CV1125" t="s">
        <v>137</v>
      </c>
      <c r="CW1125">
        <f>COUNTIF(fun[[#This Row],[Id]:[SaleCondition]],0)</f>
        <v>24</v>
      </c>
      <c r="CX1125">
        <f>COUNTIF(fun[[#This Row],[Id]:[SaleCondition]],"NA")</f>
        <v>10</v>
      </c>
      <c r="CY1125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125">
        <f>fun[NUM_ExCond]+fun[NUM_BsmtCond]+fun[NUM_GarCond]</f>
        <v>8</v>
      </c>
      <c r="DA11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11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1125">
        <v>118000</v>
      </c>
    </row>
    <row r="1126" spans="1:107" x14ac:dyDescent="0.25">
      <c r="A1126">
        <v>1125</v>
      </c>
      <c r="B1126">
        <v>80</v>
      </c>
      <c r="C1126" t="s">
        <v>107</v>
      </c>
      <c r="D1126">
        <f>IF(fun[[#This Row],[MSZoning]]="RL",1,0)</f>
        <v>1</v>
      </c>
      <c r="E1126">
        <f>IF(fun[[#This Row],[rl]]="RM",1,0)</f>
        <v>0</v>
      </c>
      <c r="F1126">
        <f>IF(fun[[#This Row],[rm]]="RH",1,0)</f>
        <v>0</v>
      </c>
      <c r="G1126">
        <f>IF(fun[[#This Row],[rh]]="C (all)",1,0)</f>
        <v>0</v>
      </c>
      <c r="H1126" t="s">
        <v>109</v>
      </c>
      <c r="I1126">
        <f>IF(fun[[#This Row],[LotFrontage]]="NA",0,fun[[#This Row],[LotFrontage]])</f>
        <v>0</v>
      </c>
      <c r="J1126">
        <v>9125</v>
      </c>
      <c r="K1126" t="s">
        <v>108</v>
      </c>
      <c r="L1126" t="s">
        <v>109</v>
      </c>
      <c r="M1126" t="s">
        <v>146</v>
      </c>
      <c r="N1126" t="s">
        <v>111</v>
      </c>
      <c r="O1126" t="s">
        <v>112</v>
      </c>
      <c r="P1126" t="s">
        <v>113</v>
      </c>
      <c r="Q1126" t="s">
        <v>114</v>
      </c>
      <c r="R1126" t="s">
        <v>219</v>
      </c>
      <c r="S1126" t="s">
        <v>116</v>
      </c>
      <c r="T1126" t="s">
        <v>116</v>
      </c>
      <c r="U1126" t="s">
        <v>117</v>
      </c>
      <c r="V1126" t="s">
        <v>223</v>
      </c>
      <c r="W1126">
        <v>7</v>
      </c>
      <c r="X1126">
        <v>5</v>
      </c>
      <c r="Y1126">
        <v>1992</v>
      </c>
      <c r="Z1126">
        <v>1992</v>
      </c>
      <c r="AA1126" t="s">
        <v>119</v>
      </c>
      <c r="AB1126" t="s">
        <v>120</v>
      </c>
      <c r="AC1126" t="s">
        <v>166</v>
      </c>
      <c r="AD1126" t="s">
        <v>166</v>
      </c>
      <c r="AE1126" t="s">
        <v>122</v>
      </c>
      <c r="AF1126">
        <v>170</v>
      </c>
      <c r="AG1126" t="s">
        <v>124</v>
      </c>
      <c r="AH1126">
        <f>IF(fun[[#This Row],[ExterQual]]="Ex",5,IF(fun[[#This Row],[ExterQual]]="Gd",4,IF(fun[[#This Row],[ExterQual]]="TA",3,IF(fun[[#This Row],[ExterQual]]="Fa",2,1))))</f>
        <v>3</v>
      </c>
      <c r="AI1126" t="s">
        <v>124</v>
      </c>
      <c r="AJ1126">
        <f>IF(fun[[#This Row],[ExterCond]]="Ex",5,IF(fun[[#This Row],[ExterCond]]="Gd",4,IF(fun[[#This Row],[ExterCond]]="TA",3,IF(fun[[#This Row],[ExterCond]]="Fa",2,1))))</f>
        <v>3</v>
      </c>
      <c r="AK1126" t="s">
        <v>125</v>
      </c>
      <c r="AL1126" t="s">
        <v>123</v>
      </c>
      <c r="AM1126">
        <f>IF(fun[[#This Row],[BsmtQual]]="Ex",5,IF(fun[[#This Row],[BsmtQual]]="Gd",4,IF(fun[[#This Row],[BsmtQual]]="TA",3,IF(fun[[#This Row],[BsmtQual]]="Fa",2,IF(fun[[#This Row],[BsmtQual]]="Po",1,0)))))</f>
        <v>4</v>
      </c>
      <c r="AN1126" t="s">
        <v>124</v>
      </c>
      <c r="AO1126">
        <f>IF(fun[[#This Row],[BsmtCond]]="Ex",5,IF(fun[[#This Row],[BsmtCond]]="Gd",4,IF(fun[[#This Row],[BsmtCond]]="TA",3,IF(fun[[#This Row],[BsmtCond]]="Fa",2,IF(fun[[#This Row],[BsmtCond]]="Po",1,0)))))</f>
        <v>3</v>
      </c>
      <c r="AP1126" t="s">
        <v>126</v>
      </c>
      <c r="AQ1126">
        <f>IF(fun[[#This Row],[BsmtExposure]]="Gd",3,IF(fun[[#This Row],[BsmtExposure]]="Av",2,IF(fun[[#This Row],[BsmtExposure]]="Mn",1,0)))</f>
        <v>0</v>
      </c>
      <c r="AR1126" t="s">
        <v>128</v>
      </c>
      <c r="AS1126">
        <v>0</v>
      </c>
      <c r="AT1126" t="s">
        <v>128</v>
      </c>
      <c r="AU1126">
        <v>0</v>
      </c>
      <c r="AV1126">
        <v>384</v>
      </c>
      <c r="AW1126">
        <v>384</v>
      </c>
      <c r="AX1126" t="s">
        <v>129</v>
      </c>
      <c r="AY1126" t="s">
        <v>123</v>
      </c>
      <c r="AZ1126">
        <f>IF(fun[[#This Row],[HeatingQC]]="Ex",5,IF(fun[[#This Row],[HeatingQC]]="Gd",4,IF(fun[[#This Row],[HeatingQC]]="TA",3,IF(fun[[#This Row],[HeatingQC]]="Fa",2,IF(fun[[#This Row],[HeatingQC]]="Po",1,0)))))</f>
        <v>4</v>
      </c>
      <c r="BA1126" t="s">
        <v>131</v>
      </c>
      <c r="BB1126" t="s">
        <v>132</v>
      </c>
      <c r="BC1126">
        <v>812</v>
      </c>
      <c r="BD1126">
        <v>670</v>
      </c>
      <c r="BE1126">
        <v>0</v>
      </c>
      <c r="BF1126">
        <v>1482</v>
      </c>
      <c r="BG1126">
        <f>LOG(fun[[#This Row],[GrLivArea]])</f>
        <v>3.1708482036433092</v>
      </c>
      <c r="BH1126">
        <v>0</v>
      </c>
      <c r="BI1126">
        <v>0</v>
      </c>
      <c r="BJ1126">
        <f>fun[[#This Row],[BsmtFullBath]]+(0.5*fun[[#This Row],[BsmtHalfBath]])</f>
        <v>0</v>
      </c>
      <c r="BK1126">
        <v>2</v>
      </c>
      <c r="BL1126">
        <v>1</v>
      </c>
      <c r="BM1126">
        <f>fun[[#This Row],[HalfBath]]+fun[[#This Row],[TOTBaseBath]]+fun[[#This Row],[FullBath]]</f>
        <v>3</v>
      </c>
      <c r="BN1126">
        <v>3</v>
      </c>
      <c r="BO1126">
        <v>1</v>
      </c>
      <c r="BP1126" t="s">
        <v>123</v>
      </c>
      <c r="BQ1126">
        <f>IF(fun[[#This Row],[KitchenQual]]="Ex",5,IF(fun[[#This Row],[KitchenQual]]="Gd",4,IF(fun[[#This Row],[KitchenQual]]="TA",3,IF(fun[[#This Row],[KitchenQual]]="Fa",2,0))))</f>
        <v>4</v>
      </c>
      <c r="BR1126">
        <v>7</v>
      </c>
      <c r="BS1126" t="s">
        <v>133</v>
      </c>
      <c r="BT1126">
        <v>1</v>
      </c>
      <c r="BU1126" t="s">
        <v>124</v>
      </c>
      <c r="BV1126">
        <f>IF(fun[[#This Row],[FireplaceQu]]="Ex",5,IF(fun[[#This Row],[FireplaceQu]]="Gd",4,IF(fun[[#This Row],[FireplaceQu]]="TA",3,IF(fun[[#This Row],[FireplaceQu]]="Fa",2,0))))</f>
        <v>3</v>
      </c>
      <c r="BW1126" t="s">
        <v>134</v>
      </c>
      <c r="BX1126">
        <v>1992</v>
      </c>
      <c r="BY1126" t="s">
        <v>183</v>
      </c>
      <c r="BZ1126">
        <v>2</v>
      </c>
      <c r="CA1126">
        <v>392</v>
      </c>
      <c r="CB1126" t="s">
        <v>124</v>
      </c>
      <c r="CC1126">
        <f>IF(fun[[#This Row],[GarageQual]]="Ex",5,IF(fun[[#This Row],[GarageQual]]="Gd",4,IF(fun[[#This Row],[GarageQual]]="TA",3,IF(fun[[#This Row],[GarageQual]]="Fa",2,IF(fun[[#This Row],[GarageQual]]="Po",1,0)))))</f>
        <v>3</v>
      </c>
      <c r="CD1126" t="s">
        <v>124</v>
      </c>
      <c r="CE1126">
        <f>IF(fun[[#This Row],[GarageCond]]="Ex",5,IF(fun[[#This Row],[GarageCond]]="Gd",4,IF(fun[[#This Row],[GarageCond]]="TA",3,IF(fun[[#This Row],[GarageCond]]="Fa",2,IF(fun[[#This Row],[GarageCond]]="Po",1,0)))))</f>
        <v>3</v>
      </c>
      <c r="CF1126" t="s">
        <v>131</v>
      </c>
      <c r="CG1126">
        <v>100</v>
      </c>
      <c r="CH1126">
        <v>25</v>
      </c>
      <c r="CI1126">
        <v>0</v>
      </c>
      <c r="CJ1126">
        <v>0</v>
      </c>
      <c r="CK1126">
        <v>0</v>
      </c>
      <c r="CL1126">
        <f>(0.5*fun[[#This Row],[WoodDeckSF]])+fun[[#This Row],[OpenPorchSF]]+(2*fun[[#This Row],[EnclosedPorch]])+(1.5*fun[[#This Row],[3SsnPorch]])+fun[[#This Row],[ScreenPorch]]</f>
        <v>75</v>
      </c>
      <c r="CM1126">
        <v>0</v>
      </c>
      <c r="CN1126" t="s">
        <v>109</v>
      </c>
      <c r="CO1126">
        <f>IF(fun[[#This Row],[PoolQC]]="Ex",5,IF(fun[[#This Row],[PoolQC]]="Gd",4,IF(fun[[#This Row],[PoolQC]]="TA",3,IF(fun[[#This Row],[PoolQC]]="Fa",2,IF(fun[[#This Row],[PoolQC]]="Po",1,0)))))</f>
        <v>0</v>
      </c>
      <c r="CP1126" t="s">
        <v>109</v>
      </c>
      <c r="CQ1126" t="s">
        <v>109</v>
      </c>
      <c r="CR1126">
        <v>0</v>
      </c>
      <c r="CS1126">
        <v>7</v>
      </c>
      <c r="CT1126">
        <v>2007</v>
      </c>
      <c r="CU1126" t="s">
        <v>136</v>
      </c>
      <c r="CV1126" t="s">
        <v>137</v>
      </c>
      <c r="CW1126">
        <f>COUNTIF(fun[[#This Row],[Id]:[SaleCondition]],0)</f>
        <v>17</v>
      </c>
      <c r="CX1126">
        <f>COUNTIF(fun[[#This Row],[Id]:[SaleCondition]],"NA")</f>
        <v>5</v>
      </c>
      <c r="CY1126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126">
        <f>fun[NUM_ExCond]+fun[NUM_BsmtCond]+fun[NUM_GarCond]</f>
        <v>9</v>
      </c>
      <c r="DA11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1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</v>
      </c>
      <c r="DC1126">
        <v>163900</v>
      </c>
    </row>
    <row r="1127" spans="1:107" x14ac:dyDescent="0.25">
      <c r="A1127">
        <v>1126</v>
      </c>
      <c r="B1127">
        <v>20</v>
      </c>
      <c r="C1127" t="s">
        <v>107</v>
      </c>
      <c r="D1127">
        <f>IF(fun[[#This Row],[MSZoning]]="RL",1,0)</f>
        <v>1</v>
      </c>
      <c r="E1127">
        <f>IF(fun[[#This Row],[rl]]="RM",1,0)</f>
        <v>0</v>
      </c>
      <c r="F1127">
        <f>IF(fun[[#This Row],[rm]]="RH",1,0)</f>
        <v>0</v>
      </c>
      <c r="G1127">
        <f>IF(fun[[#This Row],[rh]]="C (all)",1,0)</f>
        <v>0</v>
      </c>
      <c r="H1127">
        <v>60</v>
      </c>
      <c r="I1127">
        <f>IF(fun[[#This Row],[LotFrontage]]="NA",0,fun[[#This Row],[LotFrontage]])</f>
        <v>60</v>
      </c>
      <c r="J1127">
        <v>10434</v>
      </c>
      <c r="K1127" t="s">
        <v>108</v>
      </c>
      <c r="L1127" t="s">
        <v>109</v>
      </c>
      <c r="M1127" t="s">
        <v>110</v>
      </c>
      <c r="N1127" t="s">
        <v>111</v>
      </c>
      <c r="O1127" t="s">
        <v>112</v>
      </c>
      <c r="P1127" t="s">
        <v>113</v>
      </c>
      <c r="Q1127" t="s">
        <v>114</v>
      </c>
      <c r="R1127" t="s">
        <v>188</v>
      </c>
      <c r="S1127" t="s">
        <v>116</v>
      </c>
      <c r="T1127" t="s">
        <v>116</v>
      </c>
      <c r="U1127" t="s">
        <v>117</v>
      </c>
      <c r="V1127" t="s">
        <v>141</v>
      </c>
      <c r="W1127">
        <v>4</v>
      </c>
      <c r="X1127">
        <v>5</v>
      </c>
      <c r="Y1127">
        <v>1955</v>
      </c>
      <c r="Z1127">
        <v>1955</v>
      </c>
      <c r="AA1127" t="s">
        <v>119</v>
      </c>
      <c r="AB1127" t="s">
        <v>120</v>
      </c>
      <c r="AC1127" t="s">
        <v>187</v>
      </c>
      <c r="AD1127" t="s">
        <v>187</v>
      </c>
      <c r="AE1127" t="s">
        <v>143</v>
      </c>
      <c r="AF1127">
        <v>0</v>
      </c>
      <c r="AG1127" t="s">
        <v>124</v>
      </c>
      <c r="AH1127">
        <f>IF(fun[[#This Row],[ExterQual]]="Ex",5,IF(fun[[#This Row],[ExterQual]]="Gd",4,IF(fun[[#This Row],[ExterQual]]="TA",3,IF(fun[[#This Row],[ExterQual]]="Fa",2,1))))</f>
        <v>3</v>
      </c>
      <c r="AI1127" t="s">
        <v>124</v>
      </c>
      <c r="AJ1127">
        <f>IF(fun[[#This Row],[ExterCond]]="Ex",5,IF(fun[[#This Row],[ExterCond]]="Gd",4,IF(fun[[#This Row],[ExterCond]]="TA",3,IF(fun[[#This Row],[ExterCond]]="Fa",2,1))))</f>
        <v>3</v>
      </c>
      <c r="AK1127" t="s">
        <v>144</v>
      </c>
      <c r="AL1127" t="s">
        <v>124</v>
      </c>
      <c r="AM1127">
        <f>IF(fun[[#This Row],[BsmtQual]]="Ex",5,IF(fun[[#This Row],[BsmtQual]]="Gd",4,IF(fun[[#This Row],[BsmtQual]]="TA",3,IF(fun[[#This Row],[BsmtQual]]="Fa",2,IF(fun[[#This Row],[BsmtQual]]="Po",1,0)))))</f>
        <v>3</v>
      </c>
      <c r="AN1127" t="s">
        <v>124</v>
      </c>
      <c r="AO1127">
        <f>IF(fun[[#This Row],[BsmtCond]]="Ex",5,IF(fun[[#This Row],[BsmtCond]]="Gd",4,IF(fun[[#This Row],[BsmtCond]]="TA",3,IF(fun[[#This Row],[BsmtCond]]="Fa",2,IF(fun[[#This Row],[BsmtCond]]="Po",1,0)))))</f>
        <v>3</v>
      </c>
      <c r="AP1127" t="s">
        <v>126</v>
      </c>
      <c r="AQ1127">
        <f>IF(fun[[#This Row],[BsmtExposure]]="Gd",3,IF(fun[[#This Row],[BsmtExposure]]="Av",2,IF(fun[[#This Row],[BsmtExposure]]="Mn",1,0)))</f>
        <v>0</v>
      </c>
      <c r="AR1127" t="s">
        <v>128</v>
      </c>
      <c r="AS1127">
        <v>0</v>
      </c>
      <c r="AT1127" t="s">
        <v>128</v>
      </c>
      <c r="AU1127">
        <v>0</v>
      </c>
      <c r="AV1127">
        <v>1005</v>
      </c>
      <c r="AW1127">
        <v>1005</v>
      </c>
      <c r="AX1127" t="s">
        <v>129</v>
      </c>
      <c r="AY1127" t="s">
        <v>124</v>
      </c>
      <c r="AZ1127">
        <f>IF(fun[[#This Row],[HeatingQC]]="Ex",5,IF(fun[[#This Row],[HeatingQC]]="Gd",4,IF(fun[[#This Row],[HeatingQC]]="TA",3,IF(fun[[#This Row],[HeatingQC]]="Fa",2,IF(fun[[#This Row],[HeatingQC]]="Po",1,0)))))</f>
        <v>3</v>
      </c>
      <c r="BA1127" t="s">
        <v>131</v>
      </c>
      <c r="BB1127" t="s">
        <v>132</v>
      </c>
      <c r="BC1127">
        <v>1005</v>
      </c>
      <c r="BD1127">
        <v>0</v>
      </c>
      <c r="BE1127">
        <v>0</v>
      </c>
      <c r="BF1127">
        <v>1005</v>
      </c>
      <c r="BG1127">
        <f>LOG(fun[[#This Row],[GrLivArea]])</f>
        <v>3.0021660617565078</v>
      </c>
      <c r="BH1127">
        <v>0</v>
      </c>
      <c r="BI1127">
        <v>0</v>
      </c>
      <c r="BJ1127">
        <f>fun[[#This Row],[BsmtFullBath]]+(0.5*fun[[#This Row],[BsmtHalfBath]])</f>
        <v>0</v>
      </c>
      <c r="BK1127">
        <v>1</v>
      </c>
      <c r="BL1127">
        <v>0</v>
      </c>
      <c r="BM1127">
        <f>fun[[#This Row],[HalfBath]]+fun[[#This Row],[TOTBaseBath]]+fun[[#This Row],[FullBath]]</f>
        <v>1</v>
      </c>
      <c r="BN1127">
        <v>2</v>
      </c>
      <c r="BO1127">
        <v>1</v>
      </c>
      <c r="BP1127" t="s">
        <v>173</v>
      </c>
      <c r="BQ1127">
        <f>IF(fun[[#This Row],[KitchenQual]]="Ex",5,IF(fun[[#This Row],[KitchenQual]]="Gd",4,IF(fun[[#This Row],[KitchenQual]]="TA",3,IF(fun[[#This Row],[KitchenQual]]="Fa",2,0))))</f>
        <v>2</v>
      </c>
      <c r="BR1127">
        <v>5</v>
      </c>
      <c r="BS1127" t="s">
        <v>133</v>
      </c>
      <c r="BT1127">
        <v>1</v>
      </c>
      <c r="BU1127" t="s">
        <v>124</v>
      </c>
      <c r="BV1127">
        <f>IF(fun[[#This Row],[FireplaceQu]]="Ex",5,IF(fun[[#This Row],[FireplaceQu]]="Gd",4,IF(fun[[#This Row],[FireplaceQu]]="TA",3,IF(fun[[#This Row],[FireplaceQu]]="Fa",2,0))))</f>
        <v>3</v>
      </c>
      <c r="BW1127" t="s">
        <v>153</v>
      </c>
      <c r="BX1127">
        <v>1977</v>
      </c>
      <c r="BY1127" t="s">
        <v>128</v>
      </c>
      <c r="BZ1127">
        <v>2</v>
      </c>
      <c r="CA1127">
        <v>672</v>
      </c>
      <c r="CB1127" t="s">
        <v>173</v>
      </c>
      <c r="CC1127">
        <f>IF(fun[[#This Row],[GarageQual]]="Ex",5,IF(fun[[#This Row],[GarageQual]]="Gd",4,IF(fun[[#This Row],[GarageQual]]="TA",3,IF(fun[[#This Row],[GarageQual]]="Fa",2,IF(fun[[#This Row],[GarageQual]]="Po",1,0)))))</f>
        <v>2</v>
      </c>
      <c r="CD1127" t="s">
        <v>173</v>
      </c>
      <c r="CE1127">
        <f>IF(fun[[#This Row],[GarageCond]]="Ex",5,IF(fun[[#This Row],[GarageCond]]="Gd",4,IF(fun[[#This Row],[GarageCond]]="TA",3,IF(fun[[#This Row],[GarageCond]]="Fa",2,IF(fun[[#This Row],[GarageCond]]="Po",1,0)))))</f>
        <v>2</v>
      </c>
      <c r="CF1127" t="s">
        <v>131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f>(0.5*fun[[#This Row],[WoodDeckSF]])+fun[[#This Row],[OpenPorchSF]]+(2*fun[[#This Row],[EnclosedPorch]])+(1.5*fun[[#This Row],[3SsnPorch]])+fun[[#This Row],[ScreenPorch]]</f>
        <v>0</v>
      </c>
      <c r="CM1127">
        <v>0</v>
      </c>
      <c r="CN1127" t="s">
        <v>109</v>
      </c>
      <c r="CO1127">
        <f>IF(fun[[#This Row],[PoolQC]]="Ex",5,IF(fun[[#This Row],[PoolQC]]="Gd",4,IF(fun[[#This Row],[PoolQC]]="TA",3,IF(fun[[#This Row],[PoolQC]]="Fa",2,IF(fun[[#This Row],[PoolQC]]="Po",1,0)))))</f>
        <v>0</v>
      </c>
      <c r="CP1127" t="s">
        <v>109</v>
      </c>
      <c r="CQ1127" t="s">
        <v>109</v>
      </c>
      <c r="CR1127">
        <v>0</v>
      </c>
      <c r="CS1127">
        <v>11</v>
      </c>
      <c r="CT1127">
        <v>2009</v>
      </c>
      <c r="CU1127" t="s">
        <v>136</v>
      </c>
      <c r="CV1127" t="s">
        <v>137</v>
      </c>
      <c r="CW1127">
        <f>COUNTIF(fun[[#This Row],[Id]:[SaleCondition]],0)</f>
        <v>22</v>
      </c>
      <c r="CX1127">
        <f>COUNTIF(fun[[#This Row],[Id]:[SaleCondition]],"NA")</f>
        <v>4</v>
      </c>
      <c r="CY112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127">
        <f>fun[NUM_ExCond]+fun[NUM_BsmtCond]+fun[NUM_GarCond]</f>
        <v>8</v>
      </c>
      <c r="DA11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11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41.5</v>
      </c>
      <c r="DC1127">
        <v>115000</v>
      </c>
    </row>
    <row r="1128" spans="1:107" x14ac:dyDescent="0.25">
      <c r="A1128">
        <v>1127</v>
      </c>
      <c r="B1128">
        <v>120</v>
      </c>
      <c r="C1128" t="s">
        <v>107</v>
      </c>
      <c r="D1128">
        <f>IF(fun[[#This Row],[MSZoning]]="RL",1,0)</f>
        <v>1</v>
      </c>
      <c r="E1128">
        <f>IF(fun[[#This Row],[rl]]="RM",1,0)</f>
        <v>0</v>
      </c>
      <c r="F1128">
        <f>IF(fun[[#This Row],[rm]]="RH",1,0)</f>
        <v>0</v>
      </c>
      <c r="G1128">
        <f>IF(fun[[#This Row],[rh]]="C (all)",1,0)</f>
        <v>0</v>
      </c>
      <c r="H1128">
        <v>53</v>
      </c>
      <c r="I1128">
        <f>IF(fun[[#This Row],[LotFrontage]]="NA",0,fun[[#This Row],[LotFrontage]])</f>
        <v>53</v>
      </c>
      <c r="J1128">
        <v>3684</v>
      </c>
      <c r="K1128" t="s">
        <v>108</v>
      </c>
      <c r="L1128" t="s">
        <v>109</v>
      </c>
      <c r="M1128" t="s">
        <v>110</v>
      </c>
      <c r="N1128" t="s">
        <v>111</v>
      </c>
      <c r="O1128" t="s">
        <v>112</v>
      </c>
      <c r="P1128" t="s">
        <v>113</v>
      </c>
      <c r="Q1128" t="s">
        <v>114</v>
      </c>
      <c r="R1128" t="s">
        <v>253</v>
      </c>
      <c r="S1128" t="s">
        <v>116</v>
      </c>
      <c r="T1128" t="s">
        <v>116</v>
      </c>
      <c r="U1128" t="s">
        <v>205</v>
      </c>
      <c r="V1128" t="s">
        <v>141</v>
      </c>
      <c r="W1128">
        <v>7</v>
      </c>
      <c r="X1128">
        <v>5</v>
      </c>
      <c r="Y1128">
        <v>2007</v>
      </c>
      <c r="Z1128">
        <v>2007</v>
      </c>
      <c r="AA1128" t="s">
        <v>178</v>
      </c>
      <c r="AB1128" t="s">
        <v>120</v>
      </c>
      <c r="AC1128" t="s">
        <v>121</v>
      </c>
      <c r="AD1128" t="s">
        <v>121</v>
      </c>
      <c r="AE1128" t="s">
        <v>122</v>
      </c>
      <c r="AF1128">
        <v>130</v>
      </c>
      <c r="AG1128" t="s">
        <v>123</v>
      </c>
      <c r="AH1128">
        <f>IF(fun[[#This Row],[ExterQual]]="Ex",5,IF(fun[[#This Row],[ExterQual]]="Gd",4,IF(fun[[#This Row],[ExterQual]]="TA",3,IF(fun[[#This Row],[ExterQual]]="Fa",2,1))))</f>
        <v>4</v>
      </c>
      <c r="AI1128" t="s">
        <v>124</v>
      </c>
      <c r="AJ1128">
        <f>IF(fun[[#This Row],[ExterCond]]="Ex",5,IF(fun[[#This Row],[ExterCond]]="Gd",4,IF(fun[[#This Row],[ExterCond]]="TA",3,IF(fun[[#This Row],[ExterCond]]="Fa",2,1))))</f>
        <v>3</v>
      </c>
      <c r="AK1128" t="s">
        <v>125</v>
      </c>
      <c r="AL1128" t="s">
        <v>123</v>
      </c>
      <c r="AM1128">
        <f>IF(fun[[#This Row],[BsmtQual]]="Ex",5,IF(fun[[#This Row],[BsmtQual]]="Gd",4,IF(fun[[#This Row],[BsmtQual]]="TA",3,IF(fun[[#This Row],[BsmtQual]]="Fa",2,IF(fun[[#This Row],[BsmtQual]]="Po",1,0)))))</f>
        <v>4</v>
      </c>
      <c r="AN1128" t="s">
        <v>124</v>
      </c>
      <c r="AO1128">
        <f>IF(fun[[#This Row],[BsmtCond]]="Ex",5,IF(fun[[#This Row],[BsmtCond]]="Gd",4,IF(fun[[#This Row],[BsmtCond]]="TA",3,IF(fun[[#This Row],[BsmtCond]]="Fa",2,IF(fun[[#This Row],[BsmtCond]]="Po",1,0)))))</f>
        <v>3</v>
      </c>
      <c r="AP1128" t="s">
        <v>126</v>
      </c>
      <c r="AQ1128">
        <f>IF(fun[[#This Row],[BsmtExposure]]="Gd",3,IF(fun[[#This Row],[BsmtExposure]]="Av",2,IF(fun[[#This Row],[BsmtExposure]]="Mn",1,0)))</f>
        <v>0</v>
      </c>
      <c r="AR1128" t="s">
        <v>128</v>
      </c>
      <c r="AS1128">
        <v>0</v>
      </c>
      <c r="AT1128" t="s">
        <v>128</v>
      </c>
      <c r="AU1128">
        <v>0</v>
      </c>
      <c r="AV1128">
        <v>1373</v>
      </c>
      <c r="AW1128">
        <v>1373</v>
      </c>
      <c r="AX1128" t="s">
        <v>129</v>
      </c>
      <c r="AY1128" t="s">
        <v>130</v>
      </c>
      <c r="AZ1128">
        <f>IF(fun[[#This Row],[HeatingQC]]="Ex",5,IF(fun[[#This Row],[HeatingQC]]="Gd",4,IF(fun[[#This Row],[HeatingQC]]="TA",3,IF(fun[[#This Row],[HeatingQC]]="Fa",2,IF(fun[[#This Row],[HeatingQC]]="Po",1,0)))))</f>
        <v>5</v>
      </c>
      <c r="BA1128" t="s">
        <v>131</v>
      </c>
      <c r="BB1128" t="s">
        <v>132</v>
      </c>
      <c r="BC1128">
        <v>1555</v>
      </c>
      <c r="BD1128">
        <v>0</v>
      </c>
      <c r="BE1128">
        <v>0</v>
      </c>
      <c r="BF1128">
        <v>1555</v>
      </c>
      <c r="BG1128">
        <f>LOG(fun[[#This Row],[GrLivArea]])</f>
        <v>3.1917303933628562</v>
      </c>
      <c r="BH1128">
        <v>0</v>
      </c>
      <c r="BI1128">
        <v>0</v>
      </c>
      <c r="BJ1128">
        <f>fun[[#This Row],[BsmtFullBath]]+(0.5*fun[[#This Row],[BsmtHalfBath]])</f>
        <v>0</v>
      </c>
      <c r="BK1128">
        <v>2</v>
      </c>
      <c r="BL1128">
        <v>0</v>
      </c>
      <c r="BM1128">
        <f>fun[[#This Row],[HalfBath]]+fun[[#This Row],[TOTBaseBath]]+fun[[#This Row],[FullBath]]</f>
        <v>2</v>
      </c>
      <c r="BN1128">
        <v>2</v>
      </c>
      <c r="BO1128">
        <v>1</v>
      </c>
      <c r="BP1128" t="s">
        <v>123</v>
      </c>
      <c r="BQ1128">
        <f>IF(fun[[#This Row],[KitchenQual]]="Ex",5,IF(fun[[#This Row],[KitchenQual]]="Gd",4,IF(fun[[#This Row],[KitchenQual]]="TA",3,IF(fun[[#This Row],[KitchenQual]]="Fa",2,0))))</f>
        <v>4</v>
      </c>
      <c r="BR1128">
        <v>7</v>
      </c>
      <c r="BS1128" t="s">
        <v>133</v>
      </c>
      <c r="BT1128">
        <v>1</v>
      </c>
      <c r="BU1128" t="s">
        <v>124</v>
      </c>
      <c r="BV1128">
        <f>IF(fun[[#This Row],[FireplaceQu]]="Ex",5,IF(fun[[#This Row],[FireplaceQu]]="Gd",4,IF(fun[[#This Row],[FireplaceQu]]="TA",3,IF(fun[[#This Row],[FireplaceQu]]="Fa",2,0))))</f>
        <v>3</v>
      </c>
      <c r="BW1128" t="s">
        <v>134</v>
      </c>
      <c r="BX1128">
        <v>2007</v>
      </c>
      <c r="BY1128" t="s">
        <v>183</v>
      </c>
      <c r="BZ1128">
        <v>3</v>
      </c>
      <c r="CA1128">
        <v>660</v>
      </c>
      <c r="CB1128" t="s">
        <v>124</v>
      </c>
      <c r="CC1128">
        <f>IF(fun[[#This Row],[GarageQual]]="Ex",5,IF(fun[[#This Row],[GarageQual]]="Gd",4,IF(fun[[#This Row],[GarageQual]]="TA",3,IF(fun[[#This Row],[GarageQual]]="Fa",2,IF(fun[[#This Row],[GarageQual]]="Po",1,0)))))</f>
        <v>3</v>
      </c>
      <c r="CD1128" t="s">
        <v>124</v>
      </c>
      <c r="CE1128">
        <f>IF(fun[[#This Row],[GarageCond]]="Ex",5,IF(fun[[#This Row],[GarageCond]]="Gd",4,IF(fun[[#This Row],[GarageCond]]="TA",3,IF(fun[[#This Row],[GarageCond]]="Fa",2,IF(fun[[#This Row],[GarageCond]]="Po",1,0)))))</f>
        <v>3</v>
      </c>
      <c r="CF1128" t="s">
        <v>131</v>
      </c>
      <c r="CG1128">
        <v>143</v>
      </c>
      <c r="CH1128">
        <v>20</v>
      </c>
      <c r="CI1128">
        <v>0</v>
      </c>
      <c r="CJ1128">
        <v>0</v>
      </c>
      <c r="CK1128">
        <v>0</v>
      </c>
      <c r="CL1128">
        <f>(0.5*fun[[#This Row],[WoodDeckSF]])+fun[[#This Row],[OpenPorchSF]]+(2*fun[[#This Row],[EnclosedPorch]])+(1.5*fun[[#This Row],[3SsnPorch]])+fun[[#This Row],[ScreenPorch]]</f>
        <v>91.5</v>
      </c>
      <c r="CM1128">
        <v>0</v>
      </c>
      <c r="CN1128" t="s">
        <v>109</v>
      </c>
      <c r="CO1128">
        <f>IF(fun[[#This Row],[PoolQC]]="Ex",5,IF(fun[[#This Row],[PoolQC]]="Gd",4,IF(fun[[#This Row],[PoolQC]]="TA",3,IF(fun[[#This Row],[PoolQC]]="Fa",2,IF(fun[[#This Row],[PoolQC]]="Po",1,0)))))</f>
        <v>0</v>
      </c>
      <c r="CP1128" t="s">
        <v>109</v>
      </c>
      <c r="CQ1128" t="s">
        <v>109</v>
      </c>
      <c r="CR1128">
        <v>0</v>
      </c>
      <c r="CS1128">
        <v>6</v>
      </c>
      <c r="CT1128">
        <v>2009</v>
      </c>
      <c r="CU1128" t="s">
        <v>136</v>
      </c>
      <c r="CV1128" t="s">
        <v>137</v>
      </c>
      <c r="CW1128">
        <f>COUNTIF(fun[[#This Row],[Id]:[SaleCondition]],0)</f>
        <v>18</v>
      </c>
      <c r="CX1128">
        <f>COUNTIF(fun[[#This Row],[Id]:[SaleCondition]],"NA")</f>
        <v>4</v>
      </c>
      <c r="CY1128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128">
        <f>fun[NUM_ExCond]+fun[NUM_BsmtCond]+fun[NUM_GarCond]</f>
        <v>9</v>
      </c>
      <c r="DA11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11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71.75</v>
      </c>
      <c r="DC1128">
        <v>174000</v>
      </c>
    </row>
    <row r="1129" spans="1:107" x14ac:dyDescent="0.25">
      <c r="A1129">
        <v>1128</v>
      </c>
      <c r="B1129">
        <v>20</v>
      </c>
      <c r="C1129" t="s">
        <v>107</v>
      </c>
      <c r="D1129">
        <f>IF(fun[[#This Row],[MSZoning]]="RL",1,0)</f>
        <v>1</v>
      </c>
      <c r="E1129">
        <f>IF(fun[[#This Row],[rl]]="RM",1,0)</f>
        <v>0</v>
      </c>
      <c r="F1129">
        <f>IF(fun[[#This Row],[rm]]="RH",1,0)</f>
        <v>0</v>
      </c>
      <c r="G1129">
        <f>IF(fun[[#This Row],[rh]]="C (all)",1,0)</f>
        <v>0</v>
      </c>
      <c r="H1129">
        <v>182</v>
      </c>
      <c r="I1129">
        <f>IF(fun[[#This Row],[LotFrontage]]="NA",0,fun[[#This Row],[LotFrontage]])</f>
        <v>182</v>
      </c>
      <c r="J1129">
        <v>14572</v>
      </c>
      <c r="K1129" t="s">
        <v>108</v>
      </c>
      <c r="L1129" t="s">
        <v>109</v>
      </c>
      <c r="M1129" t="s">
        <v>257</v>
      </c>
      <c r="N1129" t="s">
        <v>111</v>
      </c>
      <c r="O1129" t="s">
        <v>112</v>
      </c>
      <c r="P1129" t="s">
        <v>148</v>
      </c>
      <c r="Q1129" t="s">
        <v>114</v>
      </c>
      <c r="R1129" t="s">
        <v>219</v>
      </c>
      <c r="S1129" t="s">
        <v>116</v>
      </c>
      <c r="T1129" t="s">
        <v>116</v>
      </c>
      <c r="U1129" t="s">
        <v>117</v>
      </c>
      <c r="V1129" t="s">
        <v>141</v>
      </c>
      <c r="W1129">
        <v>7</v>
      </c>
      <c r="X1129">
        <v>5</v>
      </c>
      <c r="Y1129">
        <v>2004</v>
      </c>
      <c r="Z1129">
        <v>2004</v>
      </c>
      <c r="AA1129" t="s">
        <v>178</v>
      </c>
      <c r="AB1129" t="s">
        <v>120</v>
      </c>
      <c r="AC1129" t="s">
        <v>121</v>
      </c>
      <c r="AD1129" t="s">
        <v>121</v>
      </c>
      <c r="AE1129" t="s">
        <v>143</v>
      </c>
      <c r="AF1129">
        <v>0</v>
      </c>
      <c r="AG1129" t="s">
        <v>123</v>
      </c>
      <c r="AH1129">
        <f>IF(fun[[#This Row],[ExterQual]]="Ex",5,IF(fun[[#This Row],[ExterQual]]="Gd",4,IF(fun[[#This Row],[ExterQual]]="TA",3,IF(fun[[#This Row],[ExterQual]]="Fa",2,1))))</f>
        <v>4</v>
      </c>
      <c r="AI1129" t="s">
        <v>124</v>
      </c>
      <c r="AJ1129">
        <f>IF(fun[[#This Row],[ExterCond]]="Ex",5,IF(fun[[#This Row],[ExterCond]]="Gd",4,IF(fun[[#This Row],[ExterCond]]="TA",3,IF(fun[[#This Row],[ExterCond]]="Fa",2,1))))</f>
        <v>3</v>
      </c>
      <c r="AK1129" t="s">
        <v>125</v>
      </c>
      <c r="AL1129" t="s">
        <v>123</v>
      </c>
      <c r="AM1129">
        <f>IF(fun[[#This Row],[BsmtQual]]="Ex",5,IF(fun[[#This Row],[BsmtQual]]="Gd",4,IF(fun[[#This Row],[BsmtQual]]="TA",3,IF(fun[[#This Row],[BsmtQual]]="Fa",2,IF(fun[[#This Row],[BsmtQual]]="Po",1,0)))))</f>
        <v>4</v>
      </c>
      <c r="AN1129" t="s">
        <v>124</v>
      </c>
      <c r="AO1129">
        <f>IF(fun[[#This Row],[BsmtCond]]="Ex",5,IF(fun[[#This Row],[BsmtCond]]="Gd",4,IF(fun[[#This Row],[BsmtCond]]="TA",3,IF(fun[[#This Row],[BsmtCond]]="Fa",2,IF(fun[[#This Row],[BsmtCond]]="Po",1,0)))))</f>
        <v>3</v>
      </c>
      <c r="AP1129" t="s">
        <v>156</v>
      </c>
      <c r="AQ1129">
        <f>IF(fun[[#This Row],[BsmtExposure]]="Gd",3,IF(fun[[#This Row],[BsmtExposure]]="Av",2,IF(fun[[#This Row],[BsmtExposure]]="Mn",1,0)))</f>
        <v>2</v>
      </c>
      <c r="AR1129" t="s">
        <v>127</v>
      </c>
      <c r="AS1129">
        <v>1300</v>
      </c>
      <c r="AT1129" t="s">
        <v>128</v>
      </c>
      <c r="AU1129">
        <v>0</v>
      </c>
      <c r="AV1129">
        <v>230</v>
      </c>
      <c r="AW1129">
        <v>1530</v>
      </c>
      <c r="AX1129" t="s">
        <v>129</v>
      </c>
      <c r="AY1129" t="s">
        <v>130</v>
      </c>
      <c r="AZ1129">
        <f>IF(fun[[#This Row],[HeatingQC]]="Ex",5,IF(fun[[#This Row],[HeatingQC]]="Gd",4,IF(fun[[#This Row],[HeatingQC]]="TA",3,IF(fun[[#This Row],[HeatingQC]]="Fa",2,IF(fun[[#This Row],[HeatingQC]]="Po",1,0)))))</f>
        <v>5</v>
      </c>
      <c r="BA1129" t="s">
        <v>131</v>
      </c>
      <c r="BB1129" t="s">
        <v>132</v>
      </c>
      <c r="BC1129">
        <v>1530</v>
      </c>
      <c r="BD1129">
        <v>0</v>
      </c>
      <c r="BE1129">
        <v>0</v>
      </c>
      <c r="BF1129">
        <v>1530</v>
      </c>
      <c r="BG1129">
        <f>LOG(fun[[#This Row],[GrLivArea]])</f>
        <v>3.1846914308175989</v>
      </c>
      <c r="BH1129">
        <v>1</v>
      </c>
      <c r="BI1129">
        <v>0</v>
      </c>
      <c r="BJ1129">
        <f>fun[[#This Row],[BsmtFullBath]]+(0.5*fun[[#This Row],[BsmtHalfBath]])</f>
        <v>1</v>
      </c>
      <c r="BK1129">
        <v>2</v>
      </c>
      <c r="BL1129">
        <v>0</v>
      </c>
      <c r="BM1129">
        <f>fun[[#This Row],[HalfBath]]+fun[[#This Row],[TOTBaseBath]]+fun[[#This Row],[FullBath]]</f>
        <v>3</v>
      </c>
      <c r="BN1129">
        <v>3</v>
      </c>
      <c r="BO1129">
        <v>1</v>
      </c>
      <c r="BP1129" t="s">
        <v>123</v>
      </c>
      <c r="BQ1129">
        <f>IF(fun[[#This Row],[KitchenQual]]="Ex",5,IF(fun[[#This Row],[KitchenQual]]="Gd",4,IF(fun[[#This Row],[KitchenQual]]="TA",3,IF(fun[[#This Row],[KitchenQual]]="Fa",2,0))))</f>
        <v>4</v>
      </c>
      <c r="BR1129">
        <v>7</v>
      </c>
      <c r="BS1129" t="s">
        <v>133</v>
      </c>
      <c r="BT1129">
        <v>1</v>
      </c>
      <c r="BU1129" t="s">
        <v>123</v>
      </c>
      <c r="BV1129">
        <f>IF(fun[[#This Row],[FireplaceQu]]="Ex",5,IF(fun[[#This Row],[FireplaceQu]]="Gd",4,IF(fun[[#This Row],[FireplaceQu]]="TA",3,IF(fun[[#This Row],[FireplaceQu]]="Fa",2,0))))</f>
        <v>4</v>
      </c>
      <c r="BW1129" t="s">
        <v>134</v>
      </c>
      <c r="BX1129">
        <v>2004</v>
      </c>
      <c r="BY1129" t="s">
        <v>183</v>
      </c>
      <c r="BZ1129">
        <v>3</v>
      </c>
      <c r="CA1129">
        <v>630</v>
      </c>
      <c r="CB1129" t="s">
        <v>124</v>
      </c>
      <c r="CC1129">
        <f>IF(fun[[#This Row],[GarageQual]]="Ex",5,IF(fun[[#This Row],[GarageQual]]="Gd",4,IF(fun[[#This Row],[GarageQual]]="TA",3,IF(fun[[#This Row],[GarageQual]]="Fa",2,IF(fun[[#This Row],[GarageQual]]="Po",1,0)))))</f>
        <v>3</v>
      </c>
      <c r="CD1129" t="s">
        <v>124</v>
      </c>
      <c r="CE1129">
        <f>IF(fun[[#This Row],[GarageCond]]="Ex",5,IF(fun[[#This Row],[GarageCond]]="Gd",4,IF(fun[[#This Row],[GarageCond]]="TA",3,IF(fun[[#This Row],[GarageCond]]="Fa",2,IF(fun[[#This Row],[GarageCond]]="Po",1,0)))))</f>
        <v>3</v>
      </c>
      <c r="CF1129" t="s">
        <v>131</v>
      </c>
      <c r="CG1129">
        <v>144</v>
      </c>
      <c r="CH1129">
        <v>36</v>
      </c>
      <c r="CI1129">
        <v>0</v>
      </c>
      <c r="CJ1129">
        <v>0</v>
      </c>
      <c r="CK1129">
        <v>0</v>
      </c>
      <c r="CL1129">
        <f>(0.5*fun[[#This Row],[WoodDeckSF]])+fun[[#This Row],[OpenPorchSF]]+(2*fun[[#This Row],[EnclosedPorch]])+(1.5*fun[[#This Row],[3SsnPorch]])+fun[[#This Row],[ScreenPorch]]</f>
        <v>108</v>
      </c>
      <c r="CM1129">
        <v>0</v>
      </c>
      <c r="CN1129" t="s">
        <v>109</v>
      </c>
      <c r="CO1129">
        <f>IF(fun[[#This Row],[PoolQC]]="Ex",5,IF(fun[[#This Row],[PoolQC]]="Gd",4,IF(fun[[#This Row],[PoolQC]]="TA",3,IF(fun[[#This Row],[PoolQC]]="Fa",2,IF(fun[[#This Row],[PoolQC]]="Po",1,0)))))</f>
        <v>0</v>
      </c>
      <c r="CP1129" t="s">
        <v>109</v>
      </c>
      <c r="CQ1129" t="s">
        <v>109</v>
      </c>
      <c r="CR1129">
        <v>0</v>
      </c>
      <c r="CS1129">
        <v>11</v>
      </c>
      <c r="CT1129">
        <v>2007</v>
      </c>
      <c r="CU1129" t="s">
        <v>136</v>
      </c>
      <c r="CV1129" t="s">
        <v>245</v>
      </c>
      <c r="CW1129">
        <f>COUNTIF(fun[[#This Row],[Id]:[SaleCondition]],0)</f>
        <v>15</v>
      </c>
      <c r="CX1129">
        <f>COUNTIF(fun[[#This Row],[Id]:[SaleCondition]],"NA")</f>
        <v>4</v>
      </c>
      <c r="CY1129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129">
        <f>fun[NUM_ExCond]+fun[NUM_BsmtCond]+fun[NUM_GarCond]</f>
        <v>9</v>
      </c>
      <c r="DA11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11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72.75</v>
      </c>
      <c r="DC1129">
        <v>259000</v>
      </c>
    </row>
    <row r="1130" spans="1:107" x14ac:dyDescent="0.25">
      <c r="A1130">
        <v>1129</v>
      </c>
      <c r="B1130">
        <v>60</v>
      </c>
      <c r="C1130" t="s">
        <v>107</v>
      </c>
      <c r="D1130">
        <f>IF(fun[[#This Row],[MSZoning]]="RL",1,0)</f>
        <v>1</v>
      </c>
      <c r="E1130">
        <f>IF(fun[[#This Row],[rl]]="RM",1,0)</f>
        <v>0</v>
      </c>
      <c r="F1130">
        <f>IF(fun[[#This Row],[rm]]="RH",1,0)</f>
        <v>0</v>
      </c>
      <c r="G1130">
        <f>IF(fun[[#This Row],[rh]]="C (all)",1,0)</f>
        <v>0</v>
      </c>
      <c r="H1130">
        <v>59</v>
      </c>
      <c r="I1130">
        <f>IF(fun[[#This Row],[LotFrontage]]="NA",0,fun[[#This Row],[LotFrontage]])</f>
        <v>59</v>
      </c>
      <c r="J1130">
        <v>11796</v>
      </c>
      <c r="K1130" t="s">
        <v>108</v>
      </c>
      <c r="L1130" t="s">
        <v>109</v>
      </c>
      <c r="M1130" t="s">
        <v>146</v>
      </c>
      <c r="N1130" t="s">
        <v>111</v>
      </c>
      <c r="O1130" t="s">
        <v>112</v>
      </c>
      <c r="P1130" t="s">
        <v>113</v>
      </c>
      <c r="Q1130" t="s">
        <v>114</v>
      </c>
      <c r="R1130" t="s">
        <v>219</v>
      </c>
      <c r="S1130" t="s">
        <v>116</v>
      </c>
      <c r="T1130" t="s">
        <v>116</v>
      </c>
      <c r="U1130" t="s">
        <v>117</v>
      </c>
      <c r="V1130" t="s">
        <v>118</v>
      </c>
      <c r="W1130">
        <v>7</v>
      </c>
      <c r="X1130">
        <v>5</v>
      </c>
      <c r="Y1130">
        <v>2004</v>
      </c>
      <c r="Z1130">
        <v>2005</v>
      </c>
      <c r="AA1130" t="s">
        <v>119</v>
      </c>
      <c r="AB1130" t="s">
        <v>120</v>
      </c>
      <c r="AC1130" t="s">
        <v>121</v>
      </c>
      <c r="AD1130" t="s">
        <v>121</v>
      </c>
      <c r="AE1130" t="s">
        <v>143</v>
      </c>
      <c r="AF1130">
        <v>0</v>
      </c>
      <c r="AG1130" t="s">
        <v>123</v>
      </c>
      <c r="AH1130">
        <f>IF(fun[[#This Row],[ExterQual]]="Ex",5,IF(fun[[#This Row],[ExterQual]]="Gd",4,IF(fun[[#This Row],[ExterQual]]="TA",3,IF(fun[[#This Row],[ExterQual]]="Fa",2,1))))</f>
        <v>4</v>
      </c>
      <c r="AI1130" t="s">
        <v>124</v>
      </c>
      <c r="AJ1130">
        <f>IF(fun[[#This Row],[ExterCond]]="Ex",5,IF(fun[[#This Row],[ExterCond]]="Gd",4,IF(fun[[#This Row],[ExterCond]]="TA",3,IF(fun[[#This Row],[ExterCond]]="Fa",2,1))))</f>
        <v>3</v>
      </c>
      <c r="AK1130" t="s">
        <v>125</v>
      </c>
      <c r="AL1130" t="s">
        <v>123</v>
      </c>
      <c r="AM1130">
        <f>IF(fun[[#This Row],[BsmtQual]]="Ex",5,IF(fun[[#This Row],[BsmtQual]]="Gd",4,IF(fun[[#This Row],[BsmtQual]]="TA",3,IF(fun[[#This Row],[BsmtQual]]="Fa",2,IF(fun[[#This Row],[BsmtQual]]="Po",1,0)))))</f>
        <v>4</v>
      </c>
      <c r="AN1130" t="s">
        <v>124</v>
      </c>
      <c r="AO1130">
        <f>IF(fun[[#This Row],[BsmtCond]]="Ex",5,IF(fun[[#This Row],[BsmtCond]]="Gd",4,IF(fun[[#This Row],[BsmtCond]]="TA",3,IF(fun[[#This Row],[BsmtCond]]="Fa",2,IF(fun[[#This Row],[BsmtCond]]="Po",1,0)))))</f>
        <v>3</v>
      </c>
      <c r="AP1130" t="s">
        <v>156</v>
      </c>
      <c r="AQ1130">
        <f>IF(fun[[#This Row],[BsmtExposure]]="Gd",3,IF(fun[[#This Row],[BsmtExposure]]="Av",2,IF(fun[[#This Row],[BsmtExposure]]="Mn",1,0)))</f>
        <v>2</v>
      </c>
      <c r="AR1130" t="s">
        <v>128</v>
      </c>
      <c r="AS1130">
        <v>0</v>
      </c>
      <c r="AT1130" t="s">
        <v>128</v>
      </c>
      <c r="AU1130">
        <v>0</v>
      </c>
      <c r="AV1130">
        <v>847</v>
      </c>
      <c r="AW1130">
        <v>847</v>
      </c>
      <c r="AX1130" t="s">
        <v>129</v>
      </c>
      <c r="AY1130" t="s">
        <v>130</v>
      </c>
      <c r="AZ1130">
        <f>IF(fun[[#This Row],[HeatingQC]]="Ex",5,IF(fun[[#This Row],[HeatingQC]]="Gd",4,IF(fun[[#This Row],[HeatingQC]]="TA",3,IF(fun[[#This Row],[HeatingQC]]="Fa",2,IF(fun[[#This Row],[HeatingQC]]="Po",1,0)))))</f>
        <v>5</v>
      </c>
      <c r="BA1130" t="s">
        <v>131</v>
      </c>
      <c r="BB1130" t="s">
        <v>132</v>
      </c>
      <c r="BC1130">
        <v>847</v>
      </c>
      <c r="BD1130">
        <v>1112</v>
      </c>
      <c r="BE1130">
        <v>0</v>
      </c>
      <c r="BF1130">
        <v>1959</v>
      </c>
      <c r="BG1130">
        <f>LOG(fun[[#This Row],[GrLivArea]])</f>
        <v>3.2920344359947364</v>
      </c>
      <c r="BH1130">
        <v>0</v>
      </c>
      <c r="BI1130">
        <v>0</v>
      </c>
      <c r="BJ1130">
        <f>fun[[#This Row],[BsmtFullBath]]+(0.5*fun[[#This Row],[BsmtHalfBath]])</f>
        <v>0</v>
      </c>
      <c r="BK1130">
        <v>2</v>
      </c>
      <c r="BL1130">
        <v>1</v>
      </c>
      <c r="BM1130">
        <f>fun[[#This Row],[HalfBath]]+fun[[#This Row],[TOTBaseBath]]+fun[[#This Row],[FullBath]]</f>
        <v>3</v>
      </c>
      <c r="BN1130">
        <v>4</v>
      </c>
      <c r="BO1130">
        <v>1</v>
      </c>
      <c r="BP1130" t="s">
        <v>123</v>
      </c>
      <c r="BQ1130">
        <f>IF(fun[[#This Row],[KitchenQual]]="Ex",5,IF(fun[[#This Row],[KitchenQual]]="Gd",4,IF(fun[[#This Row],[KitchenQual]]="TA",3,IF(fun[[#This Row],[KitchenQual]]="Fa",2,0))))</f>
        <v>4</v>
      </c>
      <c r="BR1130">
        <v>8</v>
      </c>
      <c r="BS1130" t="s">
        <v>133</v>
      </c>
      <c r="BT1130">
        <v>1</v>
      </c>
      <c r="BU1130" t="s">
        <v>123</v>
      </c>
      <c r="BV1130">
        <f>IF(fun[[#This Row],[FireplaceQu]]="Ex",5,IF(fun[[#This Row],[FireplaceQu]]="Gd",4,IF(fun[[#This Row],[FireplaceQu]]="TA",3,IF(fun[[#This Row],[FireplaceQu]]="Fa",2,0))))</f>
        <v>4</v>
      </c>
      <c r="BW1130" t="s">
        <v>182</v>
      </c>
      <c r="BX1130">
        <v>2004</v>
      </c>
      <c r="BY1130" t="s">
        <v>183</v>
      </c>
      <c r="BZ1130">
        <v>2</v>
      </c>
      <c r="CA1130">
        <v>434</v>
      </c>
      <c r="CB1130" t="s">
        <v>124</v>
      </c>
      <c r="CC1130">
        <f>IF(fun[[#This Row],[GarageQual]]="Ex",5,IF(fun[[#This Row],[GarageQual]]="Gd",4,IF(fun[[#This Row],[GarageQual]]="TA",3,IF(fun[[#This Row],[GarageQual]]="Fa",2,IF(fun[[#This Row],[GarageQual]]="Po",1,0)))))</f>
        <v>3</v>
      </c>
      <c r="CD1130" t="s">
        <v>124</v>
      </c>
      <c r="CE1130">
        <f>IF(fun[[#This Row],[GarageCond]]="Ex",5,IF(fun[[#This Row],[GarageCond]]="Gd",4,IF(fun[[#This Row],[GarageCond]]="TA",3,IF(fun[[#This Row],[GarageCond]]="Fa",2,IF(fun[[#This Row],[GarageCond]]="Po",1,0)))))</f>
        <v>3</v>
      </c>
      <c r="CF1130" t="s">
        <v>131</v>
      </c>
      <c r="CG1130">
        <v>100</v>
      </c>
      <c r="CH1130">
        <v>48</v>
      </c>
      <c r="CI1130">
        <v>0</v>
      </c>
      <c r="CJ1130">
        <v>0</v>
      </c>
      <c r="CK1130">
        <v>0</v>
      </c>
      <c r="CL1130">
        <f>(0.5*fun[[#This Row],[WoodDeckSF]])+fun[[#This Row],[OpenPorchSF]]+(2*fun[[#This Row],[EnclosedPorch]])+(1.5*fun[[#This Row],[3SsnPorch]])+fun[[#This Row],[ScreenPorch]]</f>
        <v>98</v>
      </c>
      <c r="CM1130">
        <v>0</v>
      </c>
      <c r="CN1130" t="s">
        <v>109</v>
      </c>
      <c r="CO1130">
        <f>IF(fun[[#This Row],[PoolQC]]="Ex",5,IF(fun[[#This Row],[PoolQC]]="Gd",4,IF(fun[[#This Row],[PoolQC]]="TA",3,IF(fun[[#This Row],[PoolQC]]="Fa",2,IF(fun[[#This Row],[PoolQC]]="Po",1,0)))))</f>
        <v>0</v>
      </c>
      <c r="CP1130" t="s">
        <v>109</v>
      </c>
      <c r="CQ1130" t="s">
        <v>109</v>
      </c>
      <c r="CR1130">
        <v>0</v>
      </c>
      <c r="CS1130">
        <v>7</v>
      </c>
      <c r="CT1130">
        <v>2007</v>
      </c>
      <c r="CU1130" t="s">
        <v>136</v>
      </c>
      <c r="CV1130" t="s">
        <v>137</v>
      </c>
      <c r="CW1130">
        <f>COUNTIF(fun[[#This Row],[Id]:[SaleCondition]],0)</f>
        <v>16</v>
      </c>
      <c r="CX1130">
        <f>COUNTIF(fun[[#This Row],[Id]:[SaleCondition]],"NA")</f>
        <v>4</v>
      </c>
      <c r="CY1130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130">
        <f>fun[NUM_ExCond]+fun[NUM_BsmtCond]+fun[NUM_GarCond]</f>
        <v>9</v>
      </c>
      <c r="DA11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1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130">
        <v>215000</v>
      </c>
    </row>
    <row r="1131" spans="1:107" x14ac:dyDescent="0.25">
      <c r="A1131">
        <v>1130</v>
      </c>
      <c r="B1131">
        <v>90</v>
      </c>
      <c r="C1131" t="s">
        <v>168</v>
      </c>
      <c r="D1131">
        <f>IF(fun[[#This Row],[MSZoning]]="RL",1,0)</f>
        <v>0</v>
      </c>
      <c r="E1131">
        <f>IF(fun[[#This Row],[rl]]="RM",1,0)</f>
        <v>0</v>
      </c>
      <c r="F1131">
        <f>IF(fun[[#This Row],[rm]]="RH",1,0)</f>
        <v>0</v>
      </c>
      <c r="G1131">
        <f>IF(fun[[#This Row],[rh]]="C (all)",1,0)</f>
        <v>0</v>
      </c>
      <c r="H1131">
        <v>60</v>
      </c>
      <c r="I1131">
        <f>IF(fun[[#This Row],[LotFrontage]]="NA",0,fun[[#This Row],[LotFrontage]])</f>
        <v>60</v>
      </c>
      <c r="J1131">
        <v>7200</v>
      </c>
      <c r="K1131" t="s">
        <v>108</v>
      </c>
      <c r="L1131" t="s">
        <v>200</v>
      </c>
      <c r="M1131" t="s">
        <v>110</v>
      </c>
      <c r="N1131" t="s">
        <v>111</v>
      </c>
      <c r="O1131" t="s">
        <v>112</v>
      </c>
      <c r="P1131" t="s">
        <v>113</v>
      </c>
      <c r="Q1131" t="s">
        <v>114</v>
      </c>
      <c r="R1131" t="s">
        <v>169</v>
      </c>
      <c r="S1131" t="s">
        <v>116</v>
      </c>
      <c r="T1131" t="s">
        <v>116</v>
      </c>
      <c r="U1131" t="s">
        <v>193</v>
      </c>
      <c r="V1131" t="s">
        <v>217</v>
      </c>
      <c r="W1131">
        <v>5</v>
      </c>
      <c r="X1131">
        <v>5</v>
      </c>
      <c r="Y1131">
        <v>1980</v>
      </c>
      <c r="Z1131">
        <v>1980</v>
      </c>
      <c r="AA1131" t="s">
        <v>119</v>
      </c>
      <c r="AB1131" t="s">
        <v>120</v>
      </c>
      <c r="AC1131" t="s">
        <v>142</v>
      </c>
      <c r="AD1131" t="s">
        <v>142</v>
      </c>
      <c r="AE1131" t="s">
        <v>122</v>
      </c>
      <c r="AF1131">
        <v>180</v>
      </c>
      <c r="AG1131" t="s">
        <v>124</v>
      </c>
      <c r="AH1131">
        <f>IF(fun[[#This Row],[ExterQual]]="Ex",5,IF(fun[[#This Row],[ExterQual]]="Gd",4,IF(fun[[#This Row],[ExterQual]]="TA",3,IF(fun[[#This Row],[ExterQual]]="Fa",2,1))))</f>
        <v>3</v>
      </c>
      <c r="AI1131" t="s">
        <v>124</v>
      </c>
      <c r="AJ1131">
        <f>IF(fun[[#This Row],[ExterCond]]="Ex",5,IF(fun[[#This Row],[ExterCond]]="Gd",4,IF(fun[[#This Row],[ExterCond]]="TA",3,IF(fun[[#This Row],[ExterCond]]="Fa",2,1))))</f>
        <v>3</v>
      </c>
      <c r="AK1131" t="s">
        <v>144</v>
      </c>
      <c r="AL1131" t="s">
        <v>123</v>
      </c>
      <c r="AM1131">
        <f>IF(fun[[#This Row],[BsmtQual]]="Ex",5,IF(fun[[#This Row],[BsmtQual]]="Gd",4,IF(fun[[#This Row],[BsmtQual]]="TA",3,IF(fun[[#This Row],[BsmtQual]]="Fa",2,IF(fun[[#This Row],[BsmtQual]]="Po",1,0)))))</f>
        <v>4</v>
      </c>
      <c r="AN1131" t="s">
        <v>124</v>
      </c>
      <c r="AO1131">
        <f>IF(fun[[#This Row],[BsmtCond]]="Ex",5,IF(fun[[#This Row],[BsmtCond]]="Gd",4,IF(fun[[#This Row],[BsmtCond]]="TA",3,IF(fun[[#This Row],[BsmtCond]]="Fa",2,IF(fun[[#This Row],[BsmtCond]]="Po",1,0)))))</f>
        <v>3</v>
      </c>
      <c r="AP1131" t="s">
        <v>123</v>
      </c>
      <c r="AQ1131">
        <f>IF(fun[[#This Row],[BsmtExposure]]="Gd",3,IF(fun[[#This Row],[BsmtExposure]]="Av",2,IF(fun[[#This Row],[BsmtExposure]]="Mn",1,0)))</f>
        <v>3</v>
      </c>
      <c r="AR1131" t="s">
        <v>127</v>
      </c>
      <c r="AS1131">
        <v>936</v>
      </c>
      <c r="AT1131" t="s">
        <v>128</v>
      </c>
      <c r="AU1131">
        <v>0</v>
      </c>
      <c r="AV1131">
        <v>0</v>
      </c>
      <c r="AW1131">
        <v>936</v>
      </c>
      <c r="AX1131" t="s">
        <v>129</v>
      </c>
      <c r="AY1131" t="s">
        <v>124</v>
      </c>
      <c r="AZ1131">
        <f>IF(fun[[#This Row],[HeatingQC]]="Ex",5,IF(fun[[#This Row],[HeatingQC]]="Gd",4,IF(fun[[#This Row],[HeatingQC]]="TA",3,IF(fun[[#This Row],[HeatingQC]]="Fa",2,IF(fun[[#This Row],[HeatingQC]]="Po",1,0)))))</f>
        <v>3</v>
      </c>
      <c r="BA1131" t="s">
        <v>131</v>
      </c>
      <c r="BB1131" t="s">
        <v>132</v>
      </c>
      <c r="BC1131">
        <v>936</v>
      </c>
      <c r="BD1131">
        <v>0</v>
      </c>
      <c r="BE1131">
        <v>0</v>
      </c>
      <c r="BF1131">
        <v>936</v>
      </c>
      <c r="BG1131">
        <f>LOG(fun[[#This Row],[GrLivArea]])</f>
        <v>2.971275848738105</v>
      </c>
      <c r="BH1131">
        <v>1</v>
      </c>
      <c r="BI1131">
        <v>0</v>
      </c>
      <c r="BJ1131">
        <f>fun[[#This Row],[BsmtFullBath]]+(0.5*fun[[#This Row],[BsmtHalfBath]])</f>
        <v>1</v>
      </c>
      <c r="BK1131">
        <v>1</v>
      </c>
      <c r="BL1131">
        <v>0</v>
      </c>
      <c r="BM1131">
        <f>fun[[#This Row],[HalfBath]]+fun[[#This Row],[TOTBaseBath]]+fun[[#This Row],[FullBath]]</f>
        <v>2</v>
      </c>
      <c r="BN1131">
        <v>2</v>
      </c>
      <c r="BO1131">
        <v>1</v>
      </c>
      <c r="BP1131" t="s">
        <v>124</v>
      </c>
      <c r="BQ1131">
        <f>IF(fun[[#This Row],[KitchenQual]]="Ex",5,IF(fun[[#This Row],[KitchenQual]]="Gd",4,IF(fun[[#This Row],[KitchenQual]]="TA",3,IF(fun[[#This Row],[KitchenQual]]="Fa",2,0))))</f>
        <v>3</v>
      </c>
      <c r="BR1131">
        <v>4</v>
      </c>
      <c r="BS1131" t="s">
        <v>133</v>
      </c>
      <c r="BT1131">
        <v>0</v>
      </c>
      <c r="BU1131" t="s">
        <v>109</v>
      </c>
      <c r="BV1131">
        <f>IF(fun[[#This Row],[FireplaceQu]]="Ex",5,IF(fun[[#This Row],[FireplaceQu]]="Gd",4,IF(fun[[#This Row],[FireplaceQu]]="TA",3,IF(fun[[#This Row],[FireplaceQu]]="Fa",2,0))))</f>
        <v>0</v>
      </c>
      <c r="BW1131" t="s">
        <v>153</v>
      </c>
      <c r="BX1131">
        <v>1980</v>
      </c>
      <c r="BY1131" t="s">
        <v>128</v>
      </c>
      <c r="BZ1131">
        <v>2</v>
      </c>
      <c r="CA1131">
        <v>672</v>
      </c>
      <c r="CB1131" t="s">
        <v>124</v>
      </c>
      <c r="CC1131">
        <f>IF(fun[[#This Row],[GarageQual]]="Ex",5,IF(fun[[#This Row],[GarageQual]]="Gd",4,IF(fun[[#This Row],[GarageQual]]="TA",3,IF(fun[[#This Row],[GarageQual]]="Fa",2,IF(fun[[#This Row],[GarageQual]]="Po",1,0)))))</f>
        <v>3</v>
      </c>
      <c r="CD1131" t="s">
        <v>124</v>
      </c>
      <c r="CE1131">
        <f>IF(fun[[#This Row],[GarageCond]]="Ex",5,IF(fun[[#This Row],[GarageCond]]="Gd",4,IF(fun[[#This Row],[GarageCond]]="TA",3,IF(fun[[#This Row],[GarageCond]]="Fa",2,IF(fun[[#This Row],[GarageCond]]="Po",1,0)))))</f>
        <v>3</v>
      </c>
      <c r="CF1131" t="s">
        <v>131</v>
      </c>
      <c r="CG1131">
        <v>49</v>
      </c>
      <c r="CH1131">
        <v>0</v>
      </c>
      <c r="CI1131">
        <v>0</v>
      </c>
      <c r="CJ1131">
        <v>0</v>
      </c>
      <c r="CK1131">
        <v>0</v>
      </c>
      <c r="CL1131">
        <f>(0.5*fun[[#This Row],[WoodDeckSF]])+fun[[#This Row],[OpenPorchSF]]+(2*fun[[#This Row],[EnclosedPorch]])+(1.5*fun[[#This Row],[3SsnPorch]])+fun[[#This Row],[ScreenPorch]]</f>
        <v>24.5</v>
      </c>
      <c r="CM1131">
        <v>0</v>
      </c>
      <c r="CN1131" t="s">
        <v>109</v>
      </c>
      <c r="CO1131">
        <f>IF(fun[[#This Row],[PoolQC]]="Ex",5,IF(fun[[#This Row],[PoolQC]]="Gd",4,IF(fun[[#This Row],[PoolQC]]="TA",3,IF(fun[[#This Row],[PoolQC]]="Fa",2,IF(fun[[#This Row],[PoolQC]]="Po",1,0)))))</f>
        <v>0</v>
      </c>
      <c r="CP1131" t="s">
        <v>109</v>
      </c>
      <c r="CQ1131" t="s">
        <v>109</v>
      </c>
      <c r="CR1131">
        <v>0</v>
      </c>
      <c r="CS1131">
        <v>8</v>
      </c>
      <c r="CT1131">
        <v>2007</v>
      </c>
      <c r="CU1131" t="s">
        <v>136</v>
      </c>
      <c r="CV1131" t="s">
        <v>137</v>
      </c>
      <c r="CW1131">
        <f>COUNTIF(fun[[#This Row],[Id]:[SaleCondition]],0)</f>
        <v>19</v>
      </c>
      <c r="CX1131">
        <f>COUNTIF(fun[[#This Row],[Id]:[SaleCondition]],"NA")</f>
        <v>4</v>
      </c>
      <c r="CY113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131">
        <f>fun[NUM_ExCond]+fun[NUM_BsmtCond]+fun[NUM_GarCond]</f>
        <v>9</v>
      </c>
      <c r="DA11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11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1131">
        <v>140000</v>
      </c>
    </row>
    <row r="1132" spans="1:107" x14ac:dyDescent="0.25">
      <c r="A1132">
        <v>1131</v>
      </c>
      <c r="B1132">
        <v>50</v>
      </c>
      <c r="C1132" t="s">
        <v>107</v>
      </c>
      <c r="D1132">
        <f>IF(fun[[#This Row],[MSZoning]]="RL",1,0)</f>
        <v>1</v>
      </c>
      <c r="E1132">
        <f>IF(fun[[#This Row],[rl]]="RM",1,0)</f>
        <v>0</v>
      </c>
      <c r="F1132">
        <f>IF(fun[[#This Row],[rm]]="RH",1,0)</f>
        <v>0</v>
      </c>
      <c r="G1132">
        <f>IF(fun[[#This Row],[rh]]="C (all)",1,0)</f>
        <v>0</v>
      </c>
      <c r="H1132">
        <v>65</v>
      </c>
      <c r="I1132">
        <f>IF(fun[[#This Row],[LotFrontage]]="NA",0,fun[[#This Row],[LotFrontage]])</f>
        <v>65</v>
      </c>
      <c r="J1132">
        <v>7804</v>
      </c>
      <c r="K1132" t="s">
        <v>108</v>
      </c>
      <c r="L1132" t="s">
        <v>109</v>
      </c>
      <c r="M1132" t="s">
        <v>110</v>
      </c>
      <c r="N1132" t="s">
        <v>111</v>
      </c>
      <c r="O1132" t="s">
        <v>112</v>
      </c>
      <c r="P1132" t="s">
        <v>113</v>
      </c>
      <c r="Q1132" t="s">
        <v>114</v>
      </c>
      <c r="R1132" t="s">
        <v>258</v>
      </c>
      <c r="S1132" t="s">
        <v>116</v>
      </c>
      <c r="T1132" t="s">
        <v>116</v>
      </c>
      <c r="U1132" t="s">
        <v>117</v>
      </c>
      <c r="V1132" t="s">
        <v>158</v>
      </c>
      <c r="W1132">
        <v>4</v>
      </c>
      <c r="X1132">
        <v>3</v>
      </c>
      <c r="Y1132">
        <v>1928</v>
      </c>
      <c r="Z1132">
        <v>1950</v>
      </c>
      <c r="AA1132" t="s">
        <v>119</v>
      </c>
      <c r="AB1132" t="s">
        <v>120</v>
      </c>
      <c r="AC1132" t="s">
        <v>181</v>
      </c>
      <c r="AD1132" t="s">
        <v>187</v>
      </c>
      <c r="AE1132" t="s">
        <v>143</v>
      </c>
      <c r="AF1132">
        <v>0</v>
      </c>
      <c r="AG1132" t="s">
        <v>124</v>
      </c>
      <c r="AH1132">
        <f>IF(fun[[#This Row],[ExterQual]]="Ex",5,IF(fun[[#This Row],[ExterQual]]="Gd",4,IF(fun[[#This Row],[ExterQual]]="TA",3,IF(fun[[#This Row],[ExterQual]]="Fa",2,1))))</f>
        <v>3</v>
      </c>
      <c r="AI1132" t="s">
        <v>124</v>
      </c>
      <c r="AJ1132">
        <f>IF(fun[[#This Row],[ExterCond]]="Ex",5,IF(fun[[#This Row],[ExterCond]]="Gd",4,IF(fun[[#This Row],[ExterCond]]="TA",3,IF(fun[[#This Row],[ExterCond]]="Fa",2,1))))</f>
        <v>3</v>
      </c>
      <c r="AK1132" t="s">
        <v>152</v>
      </c>
      <c r="AL1132" t="s">
        <v>124</v>
      </c>
      <c r="AM1132">
        <f>IF(fun[[#This Row],[BsmtQual]]="Ex",5,IF(fun[[#This Row],[BsmtQual]]="Gd",4,IF(fun[[#This Row],[BsmtQual]]="TA",3,IF(fun[[#This Row],[BsmtQual]]="Fa",2,IF(fun[[#This Row],[BsmtQual]]="Po",1,0)))))</f>
        <v>3</v>
      </c>
      <c r="AN1132" t="s">
        <v>124</v>
      </c>
      <c r="AO1132">
        <f>IF(fun[[#This Row],[BsmtCond]]="Ex",5,IF(fun[[#This Row],[BsmtCond]]="Gd",4,IF(fun[[#This Row],[BsmtCond]]="TA",3,IF(fun[[#This Row],[BsmtCond]]="Fa",2,IF(fun[[#This Row],[BsmtCond]]="Po",1,0)))))</f>
        <v>3</v>
      </c>
      <c r="AP1132" t="s">
        <v>126</v>
      </c>
      <c r="AQ1132">
        <f>IF(fun[[#This Row],[BsmtExposure]]="Gd",3,IF(fun[[#This Row],[BsmtExposure]]="Av",2,IF(fun[[#This Row],[BsmtExposure]]="Mn",1,0)))</f>
        <v>0</v>
      </c>
      <c r="AR1132" t="s">
        <v>167</v>
      </c>
      <c r="AS1132">
        <v>622</v>
      </c>
      <c r="AT1132" t="s">
        <v>128</v>
      </c>
      <c r="AU1132">
        <v>0</v>
      </c>
      <c r="AV1132">
        <v>500</v>
      </c>
      <c r="AW1132">
        <v>1122</v>
      </c>
      <c r="AX1132" t="s">
        <v>129</v>
      </c>
      <c r="AY1132" t="s">
        <v>124</v>
      </c>
      <c r="AZ1132">
        <f>IF(fun[[#This Row],[HeatingQC]]="Ex",5,IF(fun[[#This Row],[HeatingQC]]="Gd",4,IF(fun[[#This Row],[HeatingQC]]="TA",3,IF(fun[[#This Row],[HeatingQC]]="Fa",2,IF(fun[[#This Row],[HeatingQC]]="Po",1,0)))))</f>
        <v>3</v>
      </c>
      <c r="BA1132" t="s">
        <v>131</v>
      </c>
      <c r="BB1132" t="s">
        <v>132</v>
      </c>
      <c r="BC1132">
        <v>1328</v>
      </c>
      <c r="BD1132">
        <v>653</v>
      </c>
      <c r="BE1132">
        <v>0</v>
      </c>
      <c r="BF1132">
        <v>1981</v>
      </c>
      <c r="BG1132">
        <f>LOG(fun[[#This Row],[GrLivArea]])</f>
        <v>3.2968844755385471</v>
      </c>
      <c r="BH1132">
        <v>1</v>
      </c>
      <c r="BI1132">
        <v>0</v>
      </c>
      <c r="BJ1132">
        <f>fun[[#This Row],[BsmtFullBath]]+(0.5*fun[[#This Row],[BsmtHalfBath]])</f>
        <v>1</v>
      </c>
      <c r="BK1132">
        <v>2</v>
      </c>
      <c r="BL1132">
        <v>0</v>
      </c>
      <c r="BM1132">
        <f>fun[[#This Row],[HalfBath]]+fun[[#This Row],[TOTBaseBath]]+fun[[#This Row],[FullBath]]</f>
        <v>3</v>
      </c>
      <c r="BN1132">
        <v>4</v>
      </c>
      <c r="BO1132">
        <v>1</v>
      </c>
      <c r="BP1132" t="s">
        <v>123</v>
      </c>
      <c r="BQ1132">
        <f>IF(fun[[#This Row],[KitchenQual]]="Ex",5,IF(fun[[#This Row],[KitchenQual]]="Gd",4,IF(fun[[#This Row],[KitchenQual]]="TA",3,IF(fun[[#This Row],[KitchenQual]]="Fa",2,0))))</f>
        <v>4</v>
      </c>
      <c r="BR1132">
        <v>7</v>
      </c>
      <c r="BS1132" t="s">
        <v>250</v>
      </c>
      <c r="BT1132">
        <v>2</v>
      </c>
      <c r="BU1132" t="s">
        <v>124</v>
      </c>
      <c r="BV1132">
        <f>IF(fun[[#This Row],[FireplaceQu]]="Ex",5,IF(fun[[#This Row],[FireplaceQu]]="Gd",4,IF(fun[[#This Row],[FireplaceQu]]="TA",3,IF(fun[[#This Row],[FireplaceQu]]="Fa",2,0))))</f>
        <v>3</v>
      </c>
      <c r="BW1132" t="s">
        <v>153</v>
      </c>
      <c r="BX1132">
        <v>1981</v>
      </c>
      <c r="BY1132" t="s">
        <v>128</v>
      </c>
      <c r="BZ1132">
        <v>2</v>
      </c>
      <c r="CA1132">
        <v>576</v>
      </c>
      <c r="CB1132" t="s">
        <v>124</v>
      </c>
      <c r="CC1132">
        <f>IF(fun[[#This Row],[GarageQual]]="Ex",5,IF(fun[[#This Row],[GarageQual]]="Gd",4,IF(fun[[#This Row],[GarageQual]]="TA",3,IF(fun[[#This Row],[GarageQual]]="Fa",2,IF(fun[[#This Row],[GarageQual]]="Po",1,0)))))</f>
        <v>3</v>
      </c>
      <c r="CD1132" t="s">
        <v>124</v>
      </c>
      <c r="CE1132">
        <f>IF(fun[[#This Row],[GarageCond]]="Ex",5,IF(fun[[#This Row],[GarageCond]]="Gd",4,IF(fun[[#This Row],[GarageCond]]="TA",3,IF(fun[[#This Row],[GarageCond]]="Fa",2,IF(fun[[#This Row],[GarageCond]]="Po",1,0)))))</f>
        <v>3</v>
      </c>
      <c r="CF1132" t="s">
        <v>131</v>
      </c>
      <c r="CG1132">
        <v>431</v>
      </c>
      <c r="CH1132">
        <v>44</v>
      </c>
      <c r="CI1132">
        <v>0</v>
      </c>
      <c r="CJ1132">
        <v>0</v>
      </c>
      <c r="CK1132">
        <v>0</v>
      </c>
      <c r="CL1132">
        <f>(0.5*fun[[#This Row],[WoodDeckSF]])+fun[[#This Row],[OpenPorchSF]]+(2*fun[[#This Row],[EnclosedPorch]])+(1.5*fun[[#This Row],[3SsnPorch]])+fun[[#This Row],[ScreenPorch]]</f>
        <v>259.5</v>
      </c>
      <c r="CM1132">
        <v>0</v>
      </c>
      <c r="CN1132" t="s">
        <v>109</v>
      </c>
      <c r="CO1132">
        <f>IF(fun[[#This Row],[PoolQC]]="Ex",5,IF(fun[[#This Row],[PoolQC]]="Gd",4,IF(fun[[#This Row],[PoolQC]]="TA",3,IF(fun[[#This Row],[PoolQC]]="Fa",2,IF(fun[[#This Row],[PoolQC]]="Po",1,0)))))</f>
        <v>0</v>
      </c>
      <c r="CP1132" t="s">
        <v>160</v>
      </c>
      <c r="CQ1132" t="s">
        <v>109</v>
      </c>
      <c r="CR1132">
        <v>0</v>
      </c>
      <c r="CS1132">
        <v>12</v>
      </c>
      <c r="CT1132">
        <v>2009</v>
      </c>
      <c r="CU1132" t="s">
        <v>136</v>
      </c>
      <c r="CV1132" t="s">
        <v>137</v>
      </c>
      <c r="CW1132">
        <f>COUNTIF(fun[[#This Row],[Id]:[SaleCondition]],0)</f>
        <v>15</v>
      </c>
      <c r="CX1132">
        <f>COUNTIF(fun[[#This Row],[Id]:[SaleCondition]],"NA")</f>
        <v>3</v>
      </c>
      <c r="CY1132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132">
        <f>fun[NUM_ExCond]+fun[NUM_BsmtCond]+fun[NUM_GarCond]</f>
        <v>9</v>
      </c>
      <c r="DA11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11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</v>
      </c>
      <c r="DC1132">
        <v>135000</v>
      </c>
    </row>
    <row r="1133" spans="1:107" x14ac:dyDescent="0.25">
      <c r="A1133">
        <v>1132</v>
      </c>
      <c r="B1133">
        <v>20</v>
      </c>
      <c r="C1133" t="s">
        <v>107</v>
      </c>
      <c r="D1133">
        <f>IF(fun[[#This Row],[MSZoning]]="RL",1,0)</f>
        <v>1</v>
      </c>
      <c r="E1133">
        <f>IF(fun[[#This Row],[rl]]="RM",1,0)</f>
        <v>0</v>
      </c>
      <c r="F1133">
        <f>IF(fun[[#This Row],[rm]]="RH",1,0)</f>
        <v>0</v>
      </c>
      <c r="G1133">
        <f>IF(fun[[#This Row],[rh]]="C (all)",1,0)</f>
        <v>0</v>
      </c>
      <c r="H1133">
        <v>63</v>
      </c>
      <c r="I1133">
        <f>IF(fun[[#This Row],[LotFrontage]]="NA",0,fun[[#This Row],[LotFrontage]])</f>
        <v>63</v>
      </c>
      <c r="J1133">
        <v>10712</v>
      </c>
      <c r="K1133" t="s">
        <v>108</v>
      </c>
      <c r="L1133" t="s">
        <v>109</v>
      </c>
      <c r="M1133" t="s">
        <v>110</v>
      </c>
      <c r="N1133" t="s">
        <v>111</v>
      </c>
      <c r="O1133" t="s">
        <v>112</v>
      </c>
      <c r="P1133" t="s">
        <v>113</v>
      </c>
      <c r="Q1133" t="s">
        <v>114</v>
      </c>
      <c r="R1133" t="s">
        <v>157</v>
      </c>
      <c r="S1133" t="s">
        <v>116</v>
      </c>
      <c r="T1133" t="s">
        <v>116</v>
      </c>
      <c r="U1133" t="s">
        <v>117</v>
      </c>
      <c r="V1133" t="s">
        <v>141</v>
      </c>
      <c r="W1133">
        <v>5</v>
      </c>
      <c r="X1133">
        <v>5</v>
      </c>
      <c r="Y1133">
        <v>1991</v>
      </c>
      <c r="Z1133">
        <v>1992</v>
      </c>
      <c r="AA1133" t="s">
        <v>119</v>
      </c>
      <c r="AB1133" t="s">
        <v>120</v>
      </c>
      <c r="AC1133" t="s">
        <v>166</v>
      </c>
      <c r="AD1133" t="s">
        <v>166</v>
      </c>
      <c r="AE1133" t="s">
        <v>143</v>
      </c>
      <c r="AF1133">
        <v>0</v>
      </c>
      <c r="AG1133" t="s">
        <v>124</v>
      </c>
      <c r="AH1133">
        <f>IF(fun[[#This Row],[ExterQual]]="Ex",5,IF(fun[[#This Row],[ExterQual]]="Gd",4,IF(fun[[#This Row],[ExterQual]]="TA",3,IF(fun[[#This Row],[ExterQual]]="Fa",2,1))))</f>
        <v>3</v>
      </c>
      <c r="AI1133" t="s">
        <v>124</v>
      </c>
      <c r="AJ1133">
        <f>IF(fun[[#This Row],[ExterCond]]="Ex",5,IF(fun[[#This Row],[ExterCond]]="Gd",4,IF(fun[[#This Row],[ExterCond]]="TA",3,IF(fun[[#This Row],[ExterCond]]="Fa",2,1))))</f>
        <v>3</v>
      </c>
      <c r="AK1133" t="s">
        <v>125</v>
      </c>
      <c r="AL1133" t="s">
        <v>123</v>
      </c>
      <c r="AM1133">
        <f>IF(fun[[#This Row],[BsmtQual]]="Ex",5,IF(fun[[#This Row],[BsmtQual]]="Gd",4,IF(fun[[#This Row],[BsmtQual]]="TA",3,IF(fun[[#This Row],[BsmtQual]]="Fa",2,IF(fun[[#This Row],[BsmtQual]]="Po",1,0)))))</f>
        <v>4</v>
      </c>
      <c r="AN1133" t="s">
        <v>124</v>
      </c>
      <c r="AO1133">
        <f>IF(fun[[#This Row],[BsmtCond]]="Ex",5,IF(fun[[#This Row],[BsmtCond]]="Gd",4,IF(fun[[#This Row],[BsmtCond]]="TA",3,IF(fun[[#This Row],[BsmtCond]]="Fa",2,IF(fun[[#This Row],[BsmtCond]]="Po",1,0)))))</f>
        <v>3</v>
      </c>
      <c r="AP1133" t="s">
        <v>147</v>
      </c>
      <c r="AQ1133">
        <f>IF(fun[[#This Row],[BsmtExposure]]="Gd",3,IF(fun[[#This Row],[BsmtExposure]]="Av",2,IF(fun[[#This Row],[BsmtExposure]]="Mn",1,0)))</f>
        <v>1</v>
      </c>
      <c r="AR1133" t="s">
        <v>167</v>
      </c>
      <c r="AS1133">
        <v>212</v>
      </c>
      <c r="AT1133" t="s">
        <v>128</v>
      </c>
      <c r="AU1133">
        <v>0</v>
      </c>
      <c r="AV1133">
        <v>762</v>
      </c>
      <c r="AW1133">
        <v>974</v>
      </c>
      <c r="AX1133" t="s">
        <v>129</v>
      </c>
      <c r="AY1133" t="s">
        <v>124</v>
      </c>
      <c r="AZ1133">
        <f>IF(fun[[#This Row],[HeatingQC]]="Ex",5,IF(fun[[#This Row],[HeatingQC]]="Gd",4,IF(fun[[#This Row],[HeatingQC]]="TA",3,IF(fun[[#This Row],[HeatingQC]]="Fa",2,IF(fun[[#This Row],[HeatingQC]]="Po",1,0)))))</f>
        <v>3</v>
      </c>
      <c r="BA1133" t="s">
        <v>131</v>
      </c>
      <c r="BB1133" t="s">
        <v>132</v>
      </c>
      <c r="BC1133">
        <v>974</v>
      </c>
      <c r="BD1133">
        <v>0</v>
      </c>
      <c r="BE1133">
        <v>0</v>
      </c>
      <c r="BF1133">
        <v>974</v>
      </c>
      <c r="BG1133">
        <f>LOG(fun[[#This Row],[GrLivArea]])</f>
        <v>2.9885589568786157</v>
      </c>
      <c r="BH1133">
        <v>0</v>
      </c>
      <c r="BI1133">
        <v>0</v>
      </c>
      <c r="BJ1133">
        <f>fun[[#This Row],[BsmtFullBath]]+(0.5*fun[[#This Row],[BsmtHalfBath]])</f>
        <v>0</v>
      </c>
      <c r="BK1133">
        <v>1</v>
      </c>
      <c r="BL1133">
        <v>0</v>
      </c>
      <c r="BM1133">
        <f>fun[[#This Row],[HalfBath]]+fun[[#This Row],[TOTBaseBath]]+fun[[#This Row],[FullBath]]</f>
        <v>1</v>
      </c>
      <c r="BN1133">
        <v>3</v>
      </c>
      <c r="BO1133">
        <v>1</v>
      </c>
      <c r="BP1133" t="s">
        <v>124</v>
      </c>
      <c r="BQ1133">
        <f>IF(fun[[#This Row],[KitchenQual]]="Ex",5,IF(fun[[#This Row],[KitchenQual]]="Gd",4,IF(fun[[#This Row],[KitchenQual]]="TA",3,IF(fun[[#This Row],[KitchenQual]]="Fa",2,0))))</f>
        <v>3</v>
      </c>
      <c r="BR1133">
        <v>5</v>
      </c>
      <c r="BS1133" t="s">
        <v>133</v>
      </c>
      <c r="BT1133">
        <v>0</v>
      </c>
      <c r="BU1133" t="s">
        <v>109</v>
      </c>
      <c r="BV1133">
        <f>IF(fun[[#This Row],[FireplaceQu]]="Ex",5,IF(fun[[#This Row],[FireplaceQu]]="Gd",4,IF(fun[[#This Row],[FireplaceQu]]="TA",3,IF(fun[[#This Row],[FireplaceQu]]="Fa",2,0))))</f>
        <v>0</v>
      </c>
      <c r="BW1133" t="s">
        <v>109</v>
      </c>
      <c r="BX1133" t="s">
        <v>109</v>
      </c>
      <c r="BY1133" t="s">
        <v>109</v>
      </c>
      <c r="BZ1133">
        <v>0</v>
      </c>
      <c r="CA1133">
        <v>0</v>
      </c>
      <c r="CB1133" t="s">
        <v>109</v>
      </c>
      <c r="CC1133">
        <f>IF(fun[[#This Row],[GarageQual]]="Ex",5,IF(fun[[#This Row],[GarageQual]]="Gd",4,IF(fun[[#This Row],[GarageQual]]="TA",3,IF(fun[[#This Row],[GarageQual]]="Fa",2,IF(fun[[#This Row],[GarageQual]]="Po",1,0)))))</f>
        <v>0</v>
      </c>
      <c r="CD1133" t="s">
        <v>109</v>
      </c>
      <c r="CE1133">
        <f>IF(fun[[#This Row],[GarageCond]]="Ex",5,IF(fun[[#This Row],[GarageCond]]="Gd",4,IF(fun[[#This Row],[GarageCond]]="TA",3,IF(fun[[#This Row],[GarageCond]]="Fa",2,IF(fun[[#This Row],[GarageCond]]="Po",1,0)))))</f>
        <v>0</v>
      </c>
      <c r="CF1133" t="s">
        <v>131</v>
      </c>
      <c r="CG1133">
        <v>0</v>
      </c>
      <c r="CH1133">
        <v>28</v>
      </c>
      <c r="CI1133">
        <v>0</v>
      </c>
      <c r="CJ1133">
        <v>0</v>
      </c>
      <c r="CK1133">
        <v>0</v>
      </c>
      <c r="CL1133">
        <f>(0.5*fun[[#This Row],[WoodDeckSF]])+fun[[#This Row],[OpenPorchSF]]+(2*fun[[#This Row],[EnclosedPorch]])+(1.5*fun[[#This Row],[3SsnPorch]])+fun[[#This Row],[ScreenPorch]]</f>
        <v>28</v>
      </c>
      <c r="CM1133">
        <v>0</v>
      </c>
      <c r="CN1133" t="s">
        <v>109</v>
      </c>
      <c r="CO1133">
        <f>IF(fun[[#This Row],[PoolQC]]="Ex",5,IF(fun[[#This Row],[PoolQC]]="Gd",4,IF(fun[[#This Row],[PoolQC]]="TA",3,IF(fun[[#This Row],[PoolQC]]="Fa",2,IF(fun[[#This Row],[PoolQC]]="Po",1,0)))))</f>
        <v>0</v>
      </c>
      <c r="CP1133" t="s">
        <v>160</v>
      </c>
      <c r="CQ1133" t="s">
        <v>109</v>
      </c>
      <c r="CR1133">
        <v>0</v>
      </c>
      <c r="CS1133">
        <v>9</v>
      </c>
      <c r="CT1133">
        <v>2007</v>
      </c>
      <c r="CU1133" t="s">
        <v>275</v>
      </c>
      <c r="CV1133" t="s">
        <v>154</v>
      </c>
      <c r="CW1133">
        <f>COUNTIF(fun[[#This Row],[Id]:[SaleCondition]],0)</f>
        <v>24</v>
      </c>
      <c r="CX1133">
        <f>COUNTIF(fun[[#This Row],[Id]:[SaleCondition]],"NA")</f>
        <v>9</v>
      </c>
      <c r="CY1133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133">
        <f>fun[NUM_ExCond]+fun[NUM_BsmtCond]+fun[NUM_GarCond]</f>
        <v>6</v>
      </c>
      <c r="DA11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11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45.5</v>
      </c>
      <c r="DC1133">
        <v>93500</v>
      </c>
    </row>
    <row r="1134" spans="1:107" x14ac:dyDescent="0.25">
      <c r="A1134">
        <v>1133</v>
      </c>
      <c r="B1134">
        <v>70</v>
      </c>
      <c r="C1134" t="s">
        <v>168</v>
      </c>
      <c r="D1134">
        <f>IF(fun[[#This Row],[MSZoning]]="RL",1,0)</f>
        <v>0</v>
      </c>
      <c r="E1134">
        <f>IF(fun[[#This Row],[rl]]="RM",1,0)</f>
        <v>0</v>
      </c>
      <c r="F1134">
        <f>IF(fun[[#This Row],[rm]]="RH",1,0)</f>
        <v>0</v>
      </c>
      <c r="G1134">
        <f>IF(fun[[#This Row],[rh]]="C (all)",1,0)</f>
        <v>0</v>
      </c>
      <c r="H1134">
        <v>90</v>
      </c>
      <c r="I1134">
        <f>IF(fun[[#This Row],[LotFrontage]]="NA",0,fun[[#This Row],[LotFrontage]])</f>
        <v>90</v>
      </c>
      <c r="J1134">
        <v>9900</v>
      </c>
      <c r="K1134" t="s">
        <v>108</v>
      </c>
      <c r="L1134" t="s">
        <v>109</v>
      </c>
      <c r="M1134" t="s">
        <v>110</v>
      </c>
      <c r="N1134" t="s">
        <v>111</v>
      </c>
      <c r="O1134" t="s">
        <v>112</v>
      </c>
      <c r="P1134" t="s">
        <v>113</v>
      </c>
      <c r="Q1134" t="s">
        <v>114</v>
      </c>
      <c r="R1134" t="s">
        <v>169</v>
      </c>
      <c r="S1134" t="s">
        <v>116</v>
      </c>
      <c r="T1134" t="s">
        <v>116</v>
      </c>
      <c r="U1134" t="s">
        <v>117</v>
      </c>
      <c r="V1134" t="s">
        <v>118</v>
      </c>
      <c r="W1134">
        <v>6</v>
      </c>
      <c r="X1134">
        <v>4</v>
      </c>
      <c r="Y1134">
        <v>1880</v>
      </c>
      <c r="Z1134">
        <v>1950</v>
      </c>
      <c r="AA1134" t="s">
        <v>119</v>
      </c>
      <c r="AB1134" t="s">
        <v>120</v>
      </c>
      <c r="AC1134" t="s">
        <v>150</v>
      </c>
      <c r="AD1134" t="s">
        <v>150</v>
      </c>
      <c r="AE1134" t="s">
        <v>143</v>
      </c>
      <c r="AF1134">
        <v>0</v>
      </c>
      <c r="AG1134" t="s">
        <v>124</v>
      </c>
      <c r="AH1134">
        <f>IF(fun[[#This Row],[ExterQual]]="Ex",5,IF(fun[[#This Row],[ExterQual]]="Gd",4,IF(fun[[#This Row],[ExterQual]]="TA",3,IF(fun[[#This Row],[ExterQual]]="Fa",2,1))))</f>
        <v>3</v>
      </c>
      <c r="AI1134" t="s">
        <v>124</v>
      </c>
      <c r="AJ1134">
        <f>IF(fun[[#This Row],[ExterCond]]="Ex",5,IF(fun[[#This Row],[ExterCond]]="Gd",4,IF(fun[[#This Row],[ExterCond]]="TA",3,IF(fun[[#This Row],[ExterCond]]="Fa",2,1))))</f>
        <v>3</v>
      </c>
      <c r="AK1134" t="s">
        <v>152</v>
      </c>
      <c r="AL1134" t="s">
        <v>124</v>
      </c>
      <c r="AM1134">
        <f>IF(fun[[#This Row],[BsmtQual]]="Ex",5,IF(fun[[#This Row],[BsmtQual]]="Gd",4,IF(fun[[#This Row],[BsmtQual]]="TA",3,IF(fun[[#This Row],[BsmtQual]]="Fa",2,IF(fun[[#This Row],[BsmtQual]]="Po",1,0)))))</f>
        <v>3</v>
      </c>
      <c r="AN1134" t="s">
        <v>124</v>
      </c>
      <c r="AO1134">
        <f>IF(fun[[#This Row],[BsmtCond]]="Ex",5,IF(fun[[#This Row],[BsmtCond]]="Gd",4,IF(fun[[#This Row],[BsmtCond]]="TA",3,IF(fun[[#This Row],[BsmtCond]]="Fa",2,IF(fun[[#This Row],[BsmtCond]]="Po",1,0)))))</f>
        <v>3</v>
      </c>
      <c r="AP1134" t="s">
        <v>147</v>
      </c>
      <c r="AQ1134">
        <f>IF(fun[[#This Row],[BsmtExposure]]="Gd",3,IF(fun[[#This Row],[BsmtExposure]]="Av",2,IF(fun[[#This Row],[BsmtExposure]]="Mn",1,0)))</f>
        <v>1</v>
      </c>
      <c r="AR1134" t="s">
        <v>128</v>
      </c>
      <c r="AS1134">
        <v>0</v>
      </c>
      <c r="AT1134" t="s">
        <v>128</v>
      </c>
      <c r="AU1134">
        <v>0</v>
      </c>
      <c r="AV1134">
        <v>1008</v>
      </c>
      <c r="AW1134">
        <v>1008</v>
      </c>
      <c r="AX1134" t="s">
        <v>232</v>
      </c>
      <c r="AY1134" t="s">
        <v>124</v>
      </c>
      <c r="AZ1134">
        <f>IF(fun[[#This Row],[HeatingQC]]="Ex",5,IF(fun[[#This Row],[HeatingQC]]="Gd",4,IF(fun[[#This Row],[HeatingQC]]="TA",3,IF(fun[[#This Row],[HeatingQC]]="Fa",2,IF(fun[[#This Row],[HeatingQC]]="Po",1,0)))))</f>
        <v>3</v>
      </c>
      <c r="BA1134" t="s">
        <v>131</v>
      </c>
      <c r="BB1134" t="s">
        <v>132</v>
      </c>
      <c r="BC1134">
        <v>1178</v>
      </c>
      <c r="BD1134">
        <v>1032</v>
      </c>
      <c r="BE1134">
        <v>0</v>
      </c>
      <c r="BF1134">
        <v>2210</v>
      </c>
      <c r="BG1134">
        <f>LOG(fun[[#This Row],[GrLivArea]])</f>
        <v>3.3443922736851106</v>
      </c>
      <c r="BH1134">
        <v>0</v>
      </c>
      <c r="BI1134">
        <v>0</v>
      </c>
      <c r="BJ1134">
        <f>fun[[#This Row],[BsmtFullBath]]+(0.5*fun[[#This Row],[BsmtHalfBath]])</f>
        <v>0</v>
      </c>
      <c r="BK1134">
        <v>2</v>
      </c>
      <c r="BL1134">
        <v>0</v>
      </c>
      <c r="BM1134">
        <f>fun[[#This Row],[HalfBath]]+fun[[#This Row],[TOTBaseBath]]+fun[[#This Row],[FullBath]]</f>
        <v>2</v>
      </c>
      <c r="BN1134">
        <v>5</v>
      </c>
      <c r="BO1134">
        <v>1</v>
      </c>
      <c r="BP1134" t="s">
        <v>173</v>
      </c>
      <c r="BQ1134">
        <f>IF(fun[[#This Row],[KitchenQual]]="Ex",5,IF(fun[[#This Row],[KitchenQual]]="Gd",4,IF(fun[[#This Row],[KitchenQual]]="TA",3,IF(fun[[#This Row],[KitchenQual]]="Fa",2,0))))</f>
        <v>2</v>
      </c>
      <c r="BR1134">
        <v>8</v>
      </c>
      <c r="BS1134" t="s">
        <v>133</v>
      </c>
      <c r="BT1134">
        <v>0</v>
      </c>
      <c r="BU1134" t="s">
        <v>109</v>
      </c>
      <c r="BV1134">
        <f>IF(fun[[#This Row],[FireplaceQu]]="Ex",5,IF(fun[[#This Row],[FireplaceQu]]="Gd",4,IF(fun[[#This Row],[FireplaceQu]]="TA",3,IF(fun[[#This Row],[FireplaceQu]]="Fa",2,0))))</f>
        <v>0</v>
      </c>
      <c r="BW1134" t="s">
        <v>153</v>
      </c>
      <c r="BX1134">
        <v>1930</v>
      </c>
      <c r="BY1134" t="s">
        <v>128</v>
      </c>
      <c r="BZ1134">
        <v>1</v>
      </c>
      <c r="CA1134">
        <v>205</v>
      </c>
      <c r="CB1134" t="s">
        <v>173</v>
      </c>
      <c r="CC1134">
        <f>IF(fun[[#This Row],[GarageQual]]="Ex",5,IF(fun[[#This Row],[GarageQual]]="Gd",4,IF(fun[[#This Row],[GarageQual]]="TA",3,IF(fun[[#This Row],[GarageQual]]="Fa",2,IF(fun[[#This Row],[GarageQual]]="Po",1,0)))))</f>
        <v>2</v>
      </c>
      <c r="CD1134" t="s">
        <v>124</v>
      </c>
      <c r="CE1134">
        <f>IF(fun[[#This Row],[GarageCond]]="Ex",5,IF(fun[[#This Row],[GarageCond]]="Gd",4,IF(fun[[#This Row],[GarageCond]]="TA",3,IF(fun[[#This Row],[GarageCond]]="Fa",2,IF(fun[[#This Row],[GarageCond]]="Po",1,0)))))</f>
        <v>3</v>
      </c>
      <c r="CF1134" t="s">
        <v>203</v>
      </c>
      <c r="CG1134">
        <v>0</v>
      </c>
      <c r="CH1134">
        <v>48</v>
      </c>
      <c r="CI1134">
        <v>0</v>
      </c>
      <c r="CJ1134">
        <v>0</v>
      </c>
      <c r="CK1134">
        <v>0</v>
      </c>
      <c r="CL1134">
        <f>(0.5*fun[[#This Row],[WoodDeckSF]])+fun[[#This Row],[OpenPorchSF]]+(2*fun[[#This Row],[EnclosedPorch]])+(1.5*fun[[#This Row],[3SsnPorch]])+fun[[#This Row],[ScreenPorch]]</f>
        <v>48</v>
      </c>
      <c r="CM1134">
        <v>0</v>
      </c>
      <c r="CN1134" t="s">
        <v>109</v>
      </c>
      <c r="CO1134">
        <f>IF(fun[[#This Row],[PoolQC]]="Ex",5,IF(fun[[#This Row],[PoolQC]]="Gd",4,IF(fun[[#This Row],[PoolQC]]="TA",3,IF(fun[[#This Row],[PoolQC]]="Fa",2,IF(fun[[#This Row],[PoolQC]]="Po",1,0)))))</f>
        <v>0</v>
      </c>
      <c r="CP1134" t="s">
        <v>109</v>
      </c>
      <c r="CQ1134" t="s">
        <v>109</v>
      </c>
      <c r="CR1134">
        <v>0</v>
      </c>
      <c r="CS1134">
        <v>5</v>
      </c>
      <c r="CT1134">
        <v>2007</v>
      </c>
      <c r="CU1134" t="s">
        <v>136</v>
      </c>
      <c r="CV1134" t="s">
        <v>137</v>
      </c>
      <c r="CW1134">
        <f>COUNTIF(fun[[#This Row],[Id]:[SaleCondition]],0)</f>
        <v>21</v>
      </c>
      <c r="CX1134">
        <f>COUNTIF(fun[[#This Row],[Id]:[SaleCondition]],"NA")</f>
        <v>5</v>
      </c>
      <c r="CY1134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134">
        <f>fun[NUM_ExCond]+fun[NUM_BsmtCond]+fun[NUM_GarCond]</f>
        <v>9</v>
      </c>
      <c r="DA11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60</v>
      </c>
      <c r="DB11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</v>
      </c>
      <c r="DC1134">
        <v>117500</v>
      </c>
    </row>
    <row r="1135" spans="1:107" x14ac:dyDescent="0.25">
      <c r="A1135">
        <v>1134</v>
      </c>
      <c r="B1135">
        <v>60</v>
      </c>
      <c r="C1135" t="s">
        <v>107</v>
      </c>
      <c r="D1135">
        <f>IF(fun[[#This Row],[MSZoning]]="RL",1,0)</f>
        <v>1</v>
      </c>
      <c r="E1135">
        <f>IF(fun[[#This Row],[rl]]="RM",1,0)</f>
        <v>0</v>
      </c>
      <c r="F1135">
        <f>IF(fun[[#This Row],[rm]]="RH",1,0)</f>
        <v>0</v>
      </c>
      <c r="G1135">
        <f>IF(fun[[#This Row],[rh]]="C (all)",1,0)</f>
        <v>0</v>
      </c>
      <c r="H1135">
        <v>80</v>
      </c>
      <c r="I1135">
        <f>IF(fun[[#This Row],[LotFrontage]]="NA",0,fun[[#This Row],[LotFrontage]])</f>
        <v>80</v>
      </c>
      <c r="J1135">
        <v>9828</v>
      </c>
      <c r="K1135" t="s">
        <v>108</v>
      </c>
      <c r="L1135" t="s">
        <v>109</v>
      </c>
      <c r="M1135" t="s">
        <v>146</v>
      </c>
      <c r="N1135" t="s">
        <v>111</v>
      </c>
      <c r="O1135" t="s">
        <v>112</v>
      </c>
      <c r="P1135" t="s">
        <v>113</v>
      </c>
      <c r="Q1135" t="s">
        <v>114</v>
      </c>
      <c r="R1135" t="s">
        <v>196</v>
      </c>
      <c r="S1135" t="s">
        <v>116</v>
      </c>
      <c r="T1135" t="s">
        <v>116</v>
      </c>
      <c r="U1135" t="s">
        <v>117</v>
      </c>
      <c r="V1135" t="s">
        <v>118</v>
      </c>
      <c r="W1135">
        <v>8</v>
      </c>
      <c r="X1135">
        <v>5</v>
      </c>
      <c r="Y1135">
        <v>1995</v>
      </c>
      <c r="Z1135">
        <v>1995</v>
      </c>
      <c r="AA1135" t="s">
        <v>119</v>
      </c>
      <c r="AB1135" t="s">
        <v>120</v>
      </c>
      <c r="AC1135" t="s">
        <v>121</v>
      </c>
      <c r="AD1135" t="s">
        <v>121</v>
      </c>
      <c r="AE1135" t="s">
        <v>143</v>
      </c>
      <c r="AF1135">
        <v>0</v>
      </c>
      <c r="AG1135" t="s">
        <v>123</v>
      </c>
      <c r="AH1135">
        <f>IF(fun[[#This Row],[ExterQual]]="Ex",5,IF(fun[[#This Row],[ExterQual]]="Gd",4,IF(fun[[#This Row],[ExterQual]]="TA",3,IF(fun[[#This Row],[ExterQual]]="Fa",2,1))))</f>
        <v>4</v>
      </c>
      <c r="AI1135" t="s">
        <v>124</v>
      </c>
      <c r="AJ1135">
        <f>IF(fun[[#This Row],[ExterCond]]="Ex",5,IF(fun[[#This Row],[ExterCond]]="Gd",4,IF(fun[[#This Row],[ExterCond]]="TA",3,IF(fun[[#This Row],[ExterCond]]="Fa",2,1))))</f>
        <v>3</v>
      </c>
      <c r="AK1135" t="s">
        <v>125</v>
      </c>
      <c r="AL1135" t="s">
        <v>123</v>
      </c>
      <c r="AM1135">
        <f>IF(fun[[#This Row],[BsmtQual]]="Ex",5,IF(fun[[#This Row],[BsmtQual]]="Gd",4,IF(fun[[#This Row],[BsmtQual]]="TA",3,IF(fun[[#This Row],[BsmtQual]]="Fa",2,IF(fun[[#This Row],[BsmtQual]]="Po",1,0)))))</f>
        <v>4</v>
      </c>
      <c r="AN1135" t="s">
        <v>124</v>
      </c>
      <c r="AO1135">
        <f>IF(fun[[#This Row],[BsmtCond]]="Ex",5,IF(fun[[#This Row],[BsmtCond]]="Gd",4,IF(fun[[#This Row],[BsmtCond]]="TA",3,IF(fun[[#This Row],[BsmtCond]]="Fa",2,IF(fun[[#This Row],[BsmtCond]]="Po",1,0)))))</f>
        <v>3</v>
      </c>
      <c r="AP1135" t="s">
        <v>126</v>
      </c>
      <c r="AQ1135">
        <f>IF(fun[[#This Row],[BsmtExposure]]="Gd",3,IF(fun[[#This Row],[BsmtExposure]]="Av",2,IF(fun[[#This Row],[BsmtExposure]]="Mn",1,0)))</f>
        <v>0</v>
      </c>
      <c r="AR1135" t="s">
        <v>127</v>
      </c>
      <c r="AS1135">
        <v>584</v>
      </c>
      <c r="AT1135" t="s">
        <v>128</v>
      </c>
      <c r="AU1135">
        <v>0</v>
      </c>
      <c r="AV1135">
        <v>544</v>
      </c>
      <c r="AW1135">
        <v>1128</v>
      </c>
      <c r="AX1135" t="s">
        <v>129</v>
      </c>
      <c r="AY1135" t="s">
        <v>130</v>
      </c>
      <c r="AZ1135">
        <f>IF(fun[[#This Row],[HeatingQC]]="Ex",5,IF(fun[[#This Row],[HeatingQC]]="Gd",4,IF(fun[[#This Row],[HeatingQC]]="TA",3,IF(fun[[#This Row],[HeatingQC]]="Fa",2,IF(fun[[#This Row],[HeatingQC]]="Po",1,0)))))</f>
        <v>5</v>
      </c>
      <c r="BA1135" t="s">
        <v>131</v>
      </c>
      <c r="BB1135" t="s">
        <v>132</v>
      </c>
      <c r="BC1135">
        <v>1142</v>
      </c>
      <c r="BD1135">
        <v>878</v>
      </c>
      <c r="BE1135">
        <v>0</v>
      </c>
      <c r="BF1135">
        <v>2020</v>
      </c>
      <c r="BG1135">
        <f>LOG(fun[[#This Row],[GrLivArea]])</f>
        <v>3.3053513694466239</v>
      </c>
      <c r="BH1135">
        <v>0</v>
      </c>
      <c r="BI1135">
        <v>0</v>
      </c>
      <c r="BJ1135">
        <f>fun[[#This Row],[BsmtFullBath]]+(0.5*fun[[#This Row],[BsmtHalfBath]])</f>
        <v>0</v>
      </c>
      <c r="BK1135">
        <v>2</v>
      </c>
      <c r="BL1135">
        <v>1</v>
      </c>
      <c r="BM1135">
        <f>fun[[#This Row],[HalfBath]]+fun[[#This Row],[TOTBaseBath]]+fun[[#This Row],[FullBath]]</f>
        <v>3</v>
      </c>
      <c r="BN1135">
        <v>3</v>
      </c>
      <c r="BO1135">
        <v>1</v>
      </c>
      <c r="BP1135" t="s">
        <v>123</v>
      </c>
      <c r="BQ1135">
        <f>IF(fun[[#This Row],[KitchenQual]]="Ex",5,IF(fun[[#This Row],[KitchenQual]]="Gd",4,IF(fun[[#This Row],[KitchenQual]]="TA",3,IF(fun[[#This Row],[KitchenQual]]="Fa",2,0))))</f>
        <v>4</v>
      </c>
      <c r="BR1135">
        <v>8</v>
      </c>
      <c r="BS1135" t="s">
        <v>133</v>
      </c>
      <c r="BT1135">
        <v>1</v>
      </c>
      <c r="BU1135" t="s">
        <v>124</v>
      </c>
      <c r="BV1135">
        <f>IF(fun[[#This Row],[FireplaceQu]]="Ex",5,IF(fun[[#This Row],[FireplaceQu]]="Gd",4,IF(fun[[#This Row],[FireplaceQu]]="TA",3,IF(fun[[#This Row],[FireplaceQu]]="Fa",2,0))))</f>
        <v>3</v>
      </c>
      <c r="BW1135" t="s">
        <v>134</v>
      </c>
      <c r="BX1135">
        <v>1995</v>
      </c>
      <c r="BY1135" t="s">
        <v>135</v>
      </c>
      <c r="BZ1135">
        <v>2</v>
      </c>
      <c r="CA1135">
        <v>466</v>
      </c>
      <c r="CB1135" t="s">
        <v>124</v>
      </c>
      <c r="CC1135">
        <f>IF(fun[[#This Row],[GarageQual]]="Ex",5,IF(fun[[#This Row],[GarageQual]]="Gd",4,IF(fun[[#This Row],[GarageQual]]="TA",3,IF(fun[[#This Row],[GarageQual]]="Fa",2,IF(fun[[#This Row],[GarageQual]]="Po",1,0)))))</f>
        <v>3</v>
      </c>
      <c r="CD1135" t="s">
        <v>124</v>
      </c>
      <c r="CE1135">
        <f>IF(fun[[#This Row],[GarageCond]]="Ex",5,IF(fun[[#This Row],[GarageCond]]="Gd",4,IF(fun[[#This Row],[GarageCond]]="TA",3,IF(fun[[#This Row],[GarageCond]]="Fa",2,IF(fun[[#This Row],[GarageCond]]="Po",1,0)))))</f>
        <v>3</v>
      </c>
      <c r="CF1135" t="s">
        <v>131</v>
      </c>
      <c r="CG1135">
        <v>0</v>
      </c>
      <c r="CH1135">
        <v>155</v>
      </c>
      <c r="CI1135">
        <v>0</v>
      </c>
      <c r="CJ1135">
        <v>0</v>
      </c>
      <c r="CK1135">
        <v>0</v>
      </c>
      <c r="CL1135">
        <f>(0.5*fun[[#This Row],[WoodDeckSF]])+fun[[#This Row],[OpenPorchSF]]+(2*fun[[#This Row],[EnclosedPorch]])+(1.5*fun[[#This Row],[3SsnPorch]])+fun[[#This Row],[ScreenPorch]]</f>
        <v>155</v>
      </c>
      <c r="CM1135">
        <v>0</v>
      </c>
      <c r="CN1135" t="s">
        <v>109</v>
      </c>
      <c r="CO1135">
        <f>IF(fun[[#This Row],[PoolQC]]="Ex",5,IF(fun[[#This Row],[PoolQC]]="Gd",4,IF(fun[[#This Row],[PoolQC]]="TA",3,IF(fun[[#This Row],[PoolQC]]="Fa",2,IF(fun[[#This Row],[PoolQC]]="Po",1,0)))))</f>
        <v>0</v>
      </c>
      <c r="CP1135" t="s">
        <v>109</v>
      </c>
      <c r="CQ1135" t="s">
        <v>109</v>
      </c>
      <c r="CR1135">
        <v>0</v>
      </c>
      <c r="CS1135">
        <v>6</v>
      </c>
      <c r="CT1135">
        <v>2009</v>
      </c>
      <c r="CU1135" t="s">
        <v>136</v>
      </c>
      <c r="CV1135" t="s">
        <v>137</v>
      </c>
      <c r="CW1135">
        <f>COUNTIF(fun[[#This Row],[Id]:[SaleCondition]],0)</f>
        <v>17</v>
      </c>
      <c r="CX1135">
        <f>COUNTIF(fun[[#This Row],[Id]:[SaleCondition]],"NA")</f>
        <v>4</v>
      </c>
      <c r="CY1135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135">
        <f>fun[NUM_ExCond]+fun[NUM_BsmtCond]+fun[NUM_GarCond]</f>
        <v>9</v>
      </c>
      <c r="DA11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1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1135">
        <v>239500</v>
      </c>
    </row>
    <row r="1136" spans="1:107" x14ac:dyDescent="0.25">
      <c r="A1136">
        <v>1135</v>
      </c>
      <c r="B1136">
        <v>60</v>
      </c>
      <c r="C1136" t="s">
        <v>107</v>
      </c>
      <c r="D1136">
        <f>IF(fun[[#This Row],[MSZoning]]="RL",1,0)</f>
        <v>1</v>
      </c>
      <c r="E1136">
        <f>IF(fun[[#This Row],[rl]]="RM",1,0)</f>
        <v>0</v>
      </c>
      <c r="F1136">
        <f>IF(fun[[#This Row],[rm]]="RH",1,0)</f>
        <v>0</v>
      </c>
      <c r="G1136">
        <f>IF(fun[[#This Row],[rh]]="C (all)",1,0)</f>
        <v>0</v>
      </c>
      <c r="H1136">
        <v>57</v>
      </c>
      <c r="I1136">
        <f>IF(fun[[#This Row],[LotFrontage]]="NA",0,fun[[#This Row],[LotFrontage]])</f>
        <v>57</v>
      </c>
      <c r="J1136">
        <v>8773</v>
      </c>
      <c r="K1136" t="s">
        <v>108</v>
      </c>
      <c r="L1136" t="s">
        <v>109</v>
      </c>
      <c r="M1136" t="s">
        <v>146</v>
      </c>
      <c r="N1136" t="s">
        <v>225</v>
      </c>
      <c r="O1136" t="s">
        <v>112</v>
      </c>
      <c r="P1136" t="s">
        <v>113</v>
      </c>
      <c r="Q1136" t="s">
        <v>114</v>
      </c>
      <c r="R1136" t="s">
        <v>219</v>
      </c>
      <c r="S1136" t="s">
        <v>116</v>
      </c>
      <c r="T1136" t="s">
        <v>116</v>
      </c>
      <c r="U1136" t="s">
        <v>117</v>
      </c>
      <c r="V1136" t="s">
        <v>118</v>
      </c>
      <c r="W1136">
        <v>6</v>
      </c>
      <c r="X1136">
        <v>5</v>
      </c>
      <c r="Y1136">
        <v>1997</v>
      </c>
      <c r="Z1136">
        <v>1997</v>
      </c>
      <c r="AA1136" t="s">
        <v>119</v>
      </c>
      <c r="AB1136" t="s">
        <v>120</v>
      </c>
      <c r="AC1136" t="s">
        <v>121</v>
      </c>
      <c r="AD1136" t="s">
        <v>121</v>
      </c>
      <c r="AE1136" t="s">
        <v>143</v>
      </c>
      <c r="AF1136">
        <v>0</v>
      </c>
      <c r="AG1136" t="s">
        <v>124</v>
      </c>
      <c r="AH1136">
        <f>IF(fun[[#This Row],[ExterQual]]="Ex",5,IF(fun[[#This Row],[ExterQual]]="Gd",4,IF(fun[[#This Row],[ExterQual]]="TA",3,IF(fun[[#This Row],[ExterQual]]="Fa",2,1))))</f>
        <v>3</v>
      </c>
      <c r="AI1136" t="s">
        <v>124</v>
      </c>
      <c r="AJ1136">
        <f>IF(fun[[#This Row],[ExterCond]]="Ex",5,IF(fun[[#This Row],[ExterCond]]="Gd",4,IF(fun[[#This Row],[ExterCond]]="TA",3,IF(fun[[#This Row],[ExterCond]]="Fa",2,1))))</f>
        <v>3</v>
      </c>
      <c r="AK1136" t="s">
        <v>125</v>
      </c>
      <c r="AL1136" t="s">
        <v>123</v>
      </c>
      <c r="AM1136">
        <f>IF(fun[[#This Row],[BsmtQual]]="Ex",5,IF(fun[[#This Row],[BsmtQual]]="Gd",4,IF(fun[[#This Row],[BsmtQual]]="TA",3,IF(fun[[#This Row],[BsmtQual]]="Fa",2,IF(fun[[#This Row],[BsmtQual]]="Po",1,0)))))</f>
        <v>4</v>
      </c>
      <c r="AN1136" t="s">
        <v>124</v>
      </c>
      <c r="AO1136">
        <f>IF(fun[[#This Row],[BsmtCond]]="Ex",5,IF(fun[[#This Row],[BsmtCond]]="Gd",4,IF(fun[[#This Row],[BsmtCond]]="TA",3,IF(fun[[#This Row],[BsmtCond]]="Fa",2,IF(fun[[#This Row],[BsmtCond]]="Po",1,0)))))</f>
        <v>3</v>
      </c>
      <c r="AP1136" t="s">
        <v>156</v>
      </c>
      <c r="AQ1136">
        <f>IF(fun[[#This Row],[BsmtExposure]]="Gd",3,IF(fun[[#This Row],[BsmtExposure]]="Av",2,IF(fun[[#This Row],[BsmtExposure]]="Mn",1,0)))</f>
        <v>2</v>
      </c>
      <c r="AR1136" t="s">
        <v>128</v>
      </c>
      <c r="AS1136">
        <v>0</v>
      </c>
      <c r="AT1136" t="s">
        <v>128</v>
      </c>
      <c r="AU1136">
        <v>0</v>
      </c>
      <c r="AV1136">
        <v>916</v>
      </c>
      <c r="AW1136">
        <v>916</v>
      </c>
      <c r="AX1136" t="s">
        <v>129</v>
      </c>
      <c r="AY1136" t="s">
        <v>123</v>
      </c>
      <c r="AZ1136">
        <f>IF(fun[[#This Row],[HeatingQC]]="Ex",5,IF(fun[[#This Row],[HeatingQC]]="Gd",4,IF(fun[[#This Row],[HeatingQC]]="TA",3,IF(fun[[#This Row],[HeatingQC]]="Fa",2,IF(fun[[#This Row],[HeatingQC]]="Po",1,0)))))</f>
        <v>4</v>
      </c>
      <c r="BA1136" t="s">
        <v>131</v>
      </c>
      <c r="BB1136" t="s">
        <v>132</v>
      </c>
      <c r="BC1136">
        <v>916</v>
      </c>
      <c r="BD1136">
        <v>684</v>
      </c>
      <c r="BE1136">
        <v>0</v>
      </c>
      <c r="BF1136">
        <v>1600</v>
      </c>
      <c r="BG1136">
        <f>LOG(fun[[#This Row],[GrLivArea]])</f>
        <v>3.2041199826559246</v>
      </c>
      <c r="BH1136">
        <v>0</v>
      </c>
      <c r="BI1136">
        <v>0</v>
      </c>
      <c r="BJ1136">
        <f>fun[[#This Row],[BsmtFullBath]]+(0.5*fun[[#This Row],[BsmtHalfBath]])</f>
        <v>0</v>
      </c>
      <c r="BK1136">
        <v>2</v>
      </c>
      <c r="BL1136">
        <v>1</v>
      </c>
      <c r="BM1136">
        <f>fun[[#This Row],[HalfBath]]+fun[[#This Row],[TOTBaseBath]]+fun[[#This Row],[FullBath]]</f>
        <v>3</v>
      </c>
      <c r="BN1136">
        <v>3</v>
      </c>
      <c r="BO1136">
        <v>1</v>
      </c>
      <c r="BP1136" t="s">
        <v>124</v>
      </c>
      <c r="BQ1136">
        <f>IF(fun[[#This Row],[KitchenQual]]="Ex",5,IF(fun[[#This Row],[KitchenQual]]="Gd",4,IF(fun[[#This Row],[KitchenQual]]="TA",3,IF(fun[[#This Row],[KitchenQual]]="Fa",2,0))))</f>
        <v>3</v>
      </c>
      <c r="BR1136">
        <v>7</v>
      </c>
      <c r="BS1136" t="s">
        <v>133</v>
      </c>
      <c r="BT1136">
        <v>1</v>
      </c>
      <c r="BU1136" t="s">
        <v>124</v>
      </c>
      <c r="BV1136">
        <f>IF(fun[[#This Row],[FireplaceQu]]="Ex",5,IF(fun[[#This Row],[FireplaceQu]]="Gd",4,IF(fun[[#This Row],[FireplaceQu]]="TA",3,IF(fun[[#This Row],[FireplaceQu]]="Fa",2,0))))</f>
        <v>3</v>
      </c>
      <c r="BW1136" t="s">
        <v>134</v>
      </c>
      <c r="BX1136">
        <v>1997</v>
      </c>
      <c r="BY1136" t="s">
        <v>183</v>
      </c>
      <c r="BZ1136">
        <v>2</v>
      </c>
      <c r="CA1136">
        <v>460</v>
      </c>
      <c r="CB1136" t="s">
        <v>124</v>
      </c>
      <c r="CC1136">
        <f>IF(fun[[#This Row],[GarageQual]]="Ex",5,IF(fun[[#This Row],[GarageQual]]="Gd",4,IF(fun[[#This Row],[GarageQual]]="TA",3,IF(fun[[#This Row],[GarageQual]]="Fa",2,IF(fun[[#This Row],[GarageQual]]="Po",1,0)))))</f>
        <v>3</v>
      </c>
      <c r="CD1136" t="s">
        <v>124</v>
      </c>
      <c r="CE1136">
        <f>IF(fun[[#This Row],[GarageCond]]="Ex",5,IF(fun[[#This Row],[GarageCond]]="Gd",4,IF(fun[[#This Row],[GarageCond]]="TA",3,IF(fun[[#This Row],[GarageCond]]="Fa",2,IF(fun[[#This Row],[GarageCond]]="Po",1,0)))))</f>
        <v>3</v>
      </c>
      <c r="CF1136" t="s">
        <v>131</v>
      </c>
      <c r="CG1136">
        <v>100</v>
      </c>
      <c r="CH1136">
        <v>38</v>
      </c>
      <c r="CI1136">
        <v>0</v>
      </c>
      <c r="CJ1136">
        <v>0</v>
      </c>
      <c r="CK1136">
        <v>0</v>
      </c>
      <c r="CL1136">
        <f>(0.5*fun[[#This Row],[WoodDeckSF]])+fun[[#This Row],[OpenPorchSF]]+(2*fun[[#This Row],[EnclosedPorch]])+(1.5*fun[[#This Row],[3SsnPorch]])+fun[[#This Row],[ScreenPorch]]</f>
        <v>88</v>
      </c>
      <c r="CM1136">
        <v>0</v>
      </c>
      <c r="CN1136" t="s">
        <v>109</v>
      </c>
      <c r="CO1136">
        <f>IF(fun[[#This Row],[PoolQC]]="Ex",5,IF(fun[[#This Row],[PoolQC]]="Gd",4,IF(fun[[#This Row],[PoolQC]]="TA",3,IF(fun[[#This Row],[PoolQC]]="Fa",2,IF(fun[[#This Row],[PoolQC]]="Po",1,0)))))</f>
        <v>0</v>
      </c>
      <c r="CP1136" t="s">
        <v>109</v>
      </c>
      <c r="CQ1136" t="s">
        <v>109</v>
      </c>
      <c r="CR1136">
        <v>0</v>
      </c>
      <c r="CS1136">
        <v>8</v>
      </c>
      <c r="CT1136">
        <v>2007</v>
      </c>
      <c r="CU1136" t="s">
        <v>136</v>
      </c>
      <c r="CV1136" t="s">
        <v>137</v>
      </c>
      <c r="CW1136">
        <f>COUNTIF(fun[[#This Row],[Id]:[SaleCondition]],0)</f>
        <v>16</v>
      </c>
      <c r="CX1136">
        <f>COUNTIF(fun[[#This Row],[Id]:[SaleCondition]],"NA")</f>
        <v>4</v>
      </c>
      <c r="CY1136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36">
        <f>fun[NUM_ExCond]+fun[NUM_BsmtCond]+fun[NUM_GarCond]</f>
        <v>9</v>
      </c>
      <c r="DA11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1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1136">
        <v>169000</v>
      </c>
    </row>
    <row r="1137" spans="1:107" x14ac:dyDescent="0.25">
      <c r="A1137">
        <v>1136</v>
      </c>
      <c r="B1137">
        <v>30</v>
      </c>
      <c r="C1137" t="s">
        <v>168</v>
      </c>
      <c r="D1137">
        <f>IF(fun[[#This Row],[MSZoning]]="RL",1,0)</f>
        <v>0</v>
      </c>
      <c r="E1137">
        <f>IF(fun[[#This Row],[rl]]="RM",1,0)</f>
        <v>0</v>
      </c>
      <c r="F1137">
        <f>IF(fun[[#This Row],[rm]]="RH",1,0)</f>
        <v>0</v>
      </c>
      <c r="G1137">
        <f>IF(fun[[#This Row],[rh]]="C (all)",1,0)</f>
        <v>0</v>
      </c>
      <c r="H1137">
        <v>60</v>
      </c>
      <c r="I1137">
        <f>IF(fun[[#This Row],[LotFrontage]]="NA",0,fun[[#This Row],[LotFrontage]])</f>
        <v>60</v>
      </c>
      <c r="J1137">
        <v>6180</v>
      </c>
      <c r="K1137" t="s">
        <v>108</v>
      </c>
      <c r="L1137" t="s">
        <v>109</v>
      </c>
      <c r="M1137" t="s">
        <v>110</v>
      </c>
      <c r="N1137" t="s">
        <v>111</v>
      </c>
      <c r="O1137" t="s">
        <v>112</v>
      </c>
      <c r="P1137" t="s">
        <v>148</v>
      </c>
      <c r="Q1137" t="s">
        <v>114</v>
      </c>
      <c r="R1137" t="s">
        <v>174</v>
      </c>
      <c r="S1137" t="s">
        <v>116</v>
      </c>
      <c r="T1137" t="s">
        <v>116</v>
      </c>
      <c r="U1137" t="s">
        <v>117</v>
      </c>
      <c r="V1137" t="s">
        <v>141</v>
      </c>
      <c r="W1137">
        <v>6</v>
      </c>
      <c r="X1137">
        <v>5</v>
      </c>
      <c r="Y1137">
        <v>1926</v>
      </c>
      <c r="Z1137">
        <v>1950</v>
      </c>
      <c r="AA1137" t="s">
        <v>119</v>
      </c>
      <c r="AB1137" t="s">
        <v>120</v>
      </c>
      <c r="AC1137" t="s">
        <v>150</v>
      </c>
      <c r="AD1137" t="s">
        <v>150</v>
      </c>
      <c r="AE1137" t="s">
        <v>143</v>
      </c>
      <c r="AF1137">
        <v>0</v>
      </c>
      <c r="AG1137" t="s">
        <v>124</v>
      </c>
      <c r="AH1137">
        <f>IF(fun[[#This Row],[ExterQual]]="Ex",5,IF(fun[[#This Row],[ExterQual]]="Gd",4,IF(fun[[#This Row],[ExterQual]]="TA",3,IF(fun[[#This Row],[ExterQual]]="Fa",2,1))))</f>
        <v>3</v>
      </c>
      <c r="AI1137" t="s">
        <v>124</v>
      </c>
      <c r="AJ1137">
        <f>IF(fun[[#This Row],[ExterCond]]="Ex",5,IF(fun[[#This Row],[ExterCond]]="Gd",4,IF(fun[[#This Row],[ExterCond]]="TA",3,IF(fun[[#This Row],[ExterCond]]="Fa",2,1))))</f>
        <v>3</v>
      </c>
      <c r="AK1137" t="s">
        <v>152</v>
      </c>
      <c r="AL1137" t="s">
        <v>124</v>
      </c>
      <c r="AM1137">
        <f>IF(fun[[#This Row],[BsmtQual]]="Ex",5,IF(fun[[#This Row],[BsmtQual]]="Gd",4,IF(fun[[#This Row],[BsmtQual]]="TA",3,IF(fun[[#This Row],[BsmtQual]]="Fa",2,IF(fun[[#This Row],[BsmtQual]]="Po",1,0)))))</f>
        <v>3</v>
      </c>
      <c r="AN1137" t="s">
        <v>124</v>
      </c>
      <c r="AO1137">
        <f>IF(fun[[#This Row],[BsmtCond]]="Ex",5,IF(fun[[#This Row],[BsmtCond]]="Gd",4,IF(fun[[#This Row],[BsmtCond]]="TA",3,IF(fun[[#This Row],[BsmtCond]]="Fa",2,IF(fun[[#This Row],[BsmtCond]]="Po",1,0)))))</f>
        <v>3</v>
      </c>
      <c r="AP1137" t="s">
        <v>126</v>
      </c>
      <c r="AQ1137">
        <f>IF(fun[[#This Row],[BsmtExposure]]="Gd",3,IF(fun[[#This Row],[BsmtExposure]]="Av",2,IF(fun[[#This Row],[BsmtExposure]]="Mn",1,0)))</f>
        <v>0</v>
      </c>
      <c r="AR1137" t="s">
        <v>128</v>
      </c>
      <c r="AS1137">
        <v>0</v>
      </c>
      <c r="AT1137" t="s">
        <v>128</v>
      </c>
      <c r="AU1137">
        <v>0</v>
      </c>
      <c r="AV1137">
        <v>960</v>
      </c>
      <c r="AW1137">
        <v>960</v>
      </c>
      <c r="AX1137" t="s">
        <v>129</v>
      </c>
      <c r="AY1137" t="s">
        <v>124</v>
      </c>
      <c r="AZ1137">
        <f>IF(fun[[#This Row],[HeatingQC]]="Ex",5,IF(fun[[#This Row],[HeatingQC]]="Gd",4,IF(fun[[#This Row],[HeatingQC]]="TA",3,IF(fun[[#This Row],[HeatingQC]]="Fa",2,IF(fun[[#This Row],[HeatingQC]]="Po",1,0)))))</f>
        <v>3</v>
      </c>
      <c r="BA1137" t="s">
        <v>203</v>
      </c>
      <c r="BB1137" t="s">
        <v>132</v>
      </c>
      <c r="BC1137">
        <v>986</v>
      </c>
      <c r="BD1137">
        <v>0</v>
      </c>
      <c r="BE1137">
        <v>0</v>
      </c>
      <c r="BF1137">
        <v>986</v>
      </c>
      <c r="BG1137">
        <f>LOG(fun[[#This Row],[GrLivArea]])</f>
        <v>2.993876914941211</v>
      </c>
      <c r="BH1137">
        <v>0</v>
      </c>
      <c r="BI1137">
        <v>0</v>
      </c>
      <c r="BJ1137">
        <f>fun[[#This Row],[BsmtFullBath]]+(0.5*fun[[#This Row],[BsmtHalfBath]])</f>
        <v>0</v>
      </c>
      <c r="BK1137">
        <v>1</v>
      </c>
      <c r="BL1137">
        <v>0</v>
      </c>
      <c r="BM1137">
        <f>fun[[#This Row],[HalfBath]]+fun[[#This Row],[TOTBaseBath]]+fun[[#This Row],[FullBath]]</f>
        <v>1</v>
      </c>
      <c r="BN1137">
        <v>2</v>
      </c>
      <c r="BO1137">
        <v>1</v>
      </c>
      <c r="BP1137" t="s">
        <v>124</v>
      </c>
      <c r="BQ1137">
        <f>IF(fun[[#This Row],[KitchenQual]]="Ex",5,IF(fun[[#This Row],[KitchenQual]]="Gd",4,IF(fun[[#This Row],[KitchenQual]]="TA",3,IF(fun[[#This Row],[KitchenQual]]="Fa",2,0))))</f>
        <v>3</v>
      </c>
      <c r="BR1137">
        <v>5</v>
      </c>
      <c r="BS1137" t="s">
        <v>133</v>
      </c>
      <c r="BT1137">
        <v>1</v>
      </c>
      <c r="BU1137" t="s">
        <v>123</v>
      </c>
      <c r="BV1137">
        <f>IF(fun[[#This Row],[FireplaceQu]]="Ex",5,IF(fun[[#This Row],[FireplaceQu]]="Gd",4,IF(fun[[#This Row],[FireplaceQu]]="TA",3,IF(fun[[#This Row],[FireplaceQu]]="Fa",2,0))))</f>
        <v>4</v>
      </c>
      <c r="BW1137" t="s">
        <v>153</v>
      </c>
      <c r="BX1137">
        <v>1926</v>
      </c>
      <c r="BY1137" t="s">
        <v>128</v>
      </c>
      <c r="BZ1137">
        <v>1</v>
      </c>
      <c r="CA1137">
        <v>180</v>
      </c>
      <c r="CB1137" t="s">
        <v>124</v>
      </c>
      <c r="CC1137">
        <f>IF(fun[[#This Row],[GarageQual]]="Ex",5,IF(fun[[#This Row],[GarageQual]]="Gd",4,IF(fun[[#This Row],[GarageQual]]="TA",3,IF(fun[[#This Row],[GarageQual]]="Fa",2,IF(fun[[#This Row],[GarageQual]]="Po",1,0)))))</f>
        <v>3</v>
      </c>
      <c r="CD1137" t="s">
        <v>124</v>
      </c>
      <c r="CE1137">
        <f>IF(fun[[#This Row],[GarageCond]]="Ex",5,IF(fun[[#This Row],[GarageCond]]="Gd",4,IF(fun[[#This Row],[GarageCond]]="TA",3,IF(fun[[#This Row],[GarageCond]]="Fa",2,IF(fun[[#This Row],[GarageCond]]="Po",1,0)))))</f>
        <v>3</v>
      </c>
      <c r="CF1137" t="s">
        <v>131</v>
      </c>
      <c r="CG1137">
        <v>0</v>
      </c>
      <c r="CH1137">
        <v>128</v>
      </c>
      <c r="CI1137">
        <v>0</v>
      </c>
      <c r="CJ1137">
        <v>0</v>
      </c>
      <c r="CK1137">
        <v>0</v>
      </c>
      <c r="CL1137">
        <f>(0.5*fun[[#This Row],[WoodDeckSF]])+fun[[#This Row],[OpenPorchSF]]+(2*fun[[#This Row],[EnclosedPorch]])+(1.5*fun[[#This Row],[3SsnPorch]])+fun[[#This Row],[ScreenPorch]]</f>
        <v>128</v>
      </c>
      <c r="CM1137">
        <v>0</v>
      </c>
      <c r="CN1137" t="s">
        <v>109</v>
      </c>
      <c r="CO1137">
        <f>IF(fun[[#This Row],[PoolQC]]="Ex",5,IF(fun[[#This Row],[PoolQC]]="Gd",4,IF(fun[[#This Row],[PoolQC]]="TA",3,IF(fun[[#This Row],[PoolQC]]="Fa",2,IF(fun[[#This Row],[PoolQC]]="Po",1,0)))))</f>
        <v>0</v>
      </c>
      <c r="CP1137" t="s">
        <v>109</v>
      </c>
      <c r="CQ1137" t="s">
        <v>109</v>
      </c>
      <c r="CR1137">
        <v>0</v>
      </c>
      <c r="CS1137">
        <v>5</v>
      </c>
      <c r="CT1137">
        <v>2007</v>
      </c>
      <c r="CU1137" t="s">
        <v>136</v>
      </c>
      <c r="CV1137" t="s">
        <v>137</v>
      </c>
      <c r="CW1137">
        <f>COUNTIF(fun[[#This Row],[Id]:[SaleCondition]],0)</f>
        <v>21</v>
      </c>
      <c r="CX1137">
        <f>COUNTIF(fun[[#This Row],[Id]:[SaleCondition]],"NA")</f>
        <v>4</v>
      </c>
      <c r="CY113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137">
        <f>fun[NUM_ExCond]+fun[NUM_BsmtCond]+fun[NUM_GarCond]</f>
        <v>9</v>
      </c>
      <c r="DA11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11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1137">
        <v>102000</v>
      </c>
    </row>
    <row r="1138" spans="1:107" x14ac:dyDescent="0.25">
      <c r="A1138">
        <v>1137</v>
      </c>
      <c r="B1138">
        <v>50</v>
      </c>
      <c r="C1138" t="s">
        <v>107</v>
      </c>
      <c r="D1138">
        <f>IF(fun[[#This Row],[MSZoning]]="RL",1,0)</f>
        <v>1</v>
      </c>
      <c r="E1138">
        <f>IF(fun[[#This Row],[rl]]="RM",1,0)</f>
        <v>0</v>
      </c>
      <c r="F1138">
        <f>IF(fun[[#This Row],[rm]]="RH",1,0)</f>
        <v>0</v>
      </c>
      <c r="G1138">
        <f>IF(fun[[#This Row],[rh]]="C (all)",1,0)</f>
        <v>0</v>
      </c>
      <c r="H1138">
        <v>80</v>
      </c>
      <c r="I1138">
        <f>IF(fun[[#This Row],[LotFrontage]]="NA",0,fun[[#This Row],[LotFrontage]])</f>
        <v>80</v>
      </c>
      <c r="J1138">
        <v>9600</v>
      </c>
      <c r="K1138" t="s">
        <v>108</v>
      </c>
      <c r="L1138" t="s">
        <v>109</v>
      </c>
      <c r="M1138" t="s">
        <v>110</v>
      </c>
      <c r="N1138" t="s">
        <v>111</v>
      </c>
      <c r="O1138" t="s">
        <v>112</v>
      </c>
      <c r="P1138" t="s">
        <v>113</v>
      </c>
      <c r="Q1138" t="s">
        <v>114</v>
      </c>
      <c r="R1138" t="s">
        <v>188</v>
      </c>
      <c r="S1138" t="s">
        <v>116</v>
      </c>
      <c r="T1138" t="s">
        <v>116</v>
      </c>
      <c r="U1138" t="s">
        <v>117</v>
      </c>
      <c r="V1138" t="s">
        <v>158</v>
      </c>
      <c r="W1138">
        <v>6</v>
      </c>
      <c r="X1138">
        <v>5</v>
      </c>
      <c r="Y1138">
        <v>1950</v>
      </c>
      <c r="Z1138">
        <v>1950</v>
      </c>
      <c r="AA1138" t="s">
        <v>119</v>
      </c>
      <c r="AB1138" t="s">
        <v>120</v>
      </c>
      <c r="AC1138" t="s">
        <v>121</v>
      </c>
      <c r="AD1138" t="s">
        <v>121</v>
      </c>
      <c r="AE1138" t="s">
        <v>143</v>
      </c>
      <c r="AF1138">
        <v>0</v>
      </c>
      <c r="AG1138" t="s">
        <v>124</v>
      </c>
      <c r="AH1138">
        <f>IF(fun[[#This Row],[ExterQual]]="Ex",5,IF(fun[[#This Row],[ExterQual]]="Gd",4,IF(fun[[#This Row],[ExterQual]]="TA",3,IF(fun[[#This Row],[ExterQual]]="Fa",2,1))))</f>
        <v>3</v>
      </c>
      <c r="AI1138" t="s">
        <v>124</v>
      </c>
      <c r="AJ1138">
        <f>IF(fun[[#This Row],[ExterCond]]="Ex",5,IF(fun[[#This Row],[ExterCond]]="Gd",4,IF(fun[[#This Row],[ExterCond]]="TA",3,IF(fun[[#This Row],[ExterCond]]="Fa",2,1))))</f>
        <v>3</v>
      </c>
      <c r="AK1138" t="s">
        <v>144</v>
      </c>
      <c r="AL1138" t="s">
        <v>124</v>
      </c>
      <c r="AM1138">
        <f>IF(fun[[#This Row],[BsmtQual]]="Ex",5,IF(fun[[#This Row],[BsmtQual]]="Gd",4,IF(fun[[#This Row],[BsmtQual]]="TA",3,IF(fun[[#This Row],[BsmtQual]]="Fa",2,IF(fun[[#This Row],[BsmtQual]]="Po",1,0)))))</f>
        <v>3</v>
      </c>
      <c r="AN1138" t="s">
        <v>124</v>
      </c>
      <c r="AO1138">
        <f>IF(fun[[#This Row],[BsmtCond]]="Ex",5,IF(fun[[#This Row],[BsmtCond]]="Gd",4,IF(fun[[#This Row],[BsmtCond]]="TA",3,IF(fun[[#This Row],[BsmtCond]]="Fa",2,IF(fun[[#This Row],[BsmtCond]]="Po",1,0)))))</f>
        <v>3</v>
      </c>
      <c r="AP1138" t="s">
        <v>126</v>
      </c>
      <c r="AQ1138">
        <f>IF(fun[[#This Row],[BsmtExposure]]="Gd",3,IF(fun[[#This Row],[BsmtExposure]]="Av",2,IF(fun[[#This Row],[BsmtExposure]]="Mn",1,0)))</f>
        <v>0</v>
      </c>
      <c r="AR1138" t="s">
        <v>167</v>
      </c>
      <c r="AS1138">
        <v>280</v>
      </c>
      <c r="AT1138" t="s">
        <v>128</v>
      </c>
      <c r="AU1138">
        <v>0</v>
      </c>
      <c r="AV1138">
        <v>752</v>
      </c>
      <c r="AW1138">
        <v>1032</v>
      </c>
      <c r="AX1138" t="s">
        <v>129</v>
      </c>
      <c r="AY1138" t="s">
        <v>124</v>
      </c>
      <c r="AZ1138">
        <f>IF(fun[[#This Row],[HeatingQC]]="Ex",5,IF(fun[[#This Row],[HeatingQC]]="Gd",4,IF(fun[[#This Row],[HeatingQC]]="TA",3,IF(fun[[#This Row],[HeatingQC]]="Fa",2,IF(fun[[#This Row],[HeatingQC]]="Po",1,0)))))</f>
        <v>3</v>
      </c>
      <c r="BA1138" t="s">
        <v>131</v>
      </c>
      <c r="BB1138" t="s">
        <v>190</v>
      </c>
      <c r="BC1138">
        <v>1032</v>
      </c>
      <c r="BD1138">
        <v>220</v>
      </c>
      <c r="BE1138">
        <v>0</v>
      </c>
      <c r="BF1138">
        <v>1252</v>
      </c>
      <c r="BG1138">
        <f>LOG(fun[[#This Row],[GrLivArea]])</f>
        <v>3.0976043288744108</v>
      </c>
      <c r="BH1138">
        <v>0</v>
      </c>
      <c r="BI1138">
        <v>0</v>
      </c>
      <c r="BJ1138">
        <f>fun[[#This Row],[BsmtFullBath]]+(0.5*fun[[#This Row],[BsmtHalfBath]])</f>
        <v>0</v>
      </c>
      <c r="BK1138">
        <v>1</v>
      </c>
      <c r="BL1138">
        <v>0</v>
      </c>
      <c r="BM1138">
        <f>fun[[#This Row],[HalfBath]]+fun[[#This Row],[TOTBaseBath]]+fun[[#This Row],[FullBath]]</f>
        <v>1</v>
      </c>
      <c r="BN1138">
        <v>3</v>
      </c>
      <c r="BO1138">
        <v>1</v>
      </c>
      <c r="BP1138" t="s">
        <v>124</v>
      </c>
      <c r="BQ1138">
        <f>IF(fun[[#This Row],[KitchenQual]]="Ex",5,IF(fun[[#This Row],[KitchenQual]]="Gd",4,IF(fun[[#This Row],[KitchenQual]]="TA",3,IF(fun[[#This Row],[KitchenQual]]="Fa",2,0))))</f>
        <v>3</v>
      </c>
      <c r="BR1138">
        <v>6</v>
      </c>
      <c r="BS1138" t="s">
        <v>133</v>
      </c>
      <c r="BT1138">
        <v>0</v>
      </c>
      <c r="BU1138" t="s">
        <v>109</v>
      </c>
      <c r="BV1138">
        <f>IF(fun[[#This Row],[FireplaceQu]]="Ex",5,IF(fun[[#This Row],[FireplaceQu]]="Gd",4,IF(fun[[#This Row],[FireplaceQu]]="TA",3,IF(fun[[#This Row],[FireplaceQu]]="Fa",2,0))))</f>
        <v>0</v>
      </c>
      <c r="BW1138" t="s">
        <v>134</v>
      </c>
      <c r="BX1138">
        <v>1950</v>
      </c>
      <c r="BY1138" t="s">
        <v>128</v>
      </c>
      <c r="BZ1138">
        <v>1</v>
      </c>
      <c r="CA1138">
        <v>288</v>
      </c>
      <c r="CB1138" t="s">
        <v>124</v>
      </c>
      <c r="CC1138">
        <f>IF(fun[[#This Row],[GarageQual]]="Ex",5,IF(fun[[#This Row],[GarageQual]]="Gd",4,IF(fun[[#This Row],[GarageQual]]="TA",3,IF(fun[[#This Row],[GarageQual]]="Fa",2,IF(fun[[#This Row],[GarageQual]]="Po",1,0)))))</f>
        <v>3</v>
      </c>
      <c r="CD1138" t="s">
        <v>124</v>
      </c>
      <c r="CE1138">
        <f>IF(fun[[#This Row],[GarageCond]]="Ex",5,IF(fun[[#This Row],[GarageCond]]="Gd",4,IF(fun[[#This Row],[GarageCond]]="TA",3,IF(fun[[#This Row],[GarageCond]]="Fa",2,IF(fun[[#This Row],[GarageCond]]="Po",1,0)))))</f>
        <v>3</v>
      </c>
      <c r="CF1138" t="s">
        <v>131</v>
      </c>
      <c r="CG1138">
        <v>0</v>
      </c>
      <c r="CH1138">
        <v>0</v>
      </c>
      <c r="CI1138">
        <v>96</v>
      </c>
      <c r="CJ1138">
        <v>0</v>
      </c>
      <c r="CK1138">
        <v>0</v>
      </c>
      <c r="CL1138">
        <f>(0.5*fun[[#This Row],[WoodDeckSF]])+fun[[#This Row],[OpenPorchSF]]+(2*fun[[#This Row],[EnclosedPorch]])+(1.5*fun[[#This Row],[3SsnPorch]])+fun[[#This Row],[ScreenPorch]]</f>
        <v>192</v>
      </c>
      <c r="CM1138">
        <v>0</v>
      </c>
      <c r="CN1138" t="s">
        <v>109</v>
      </c>
      <c r="CO1138">
        <f>IF(fun[[#This Row],[PoolQC]]="Ex",5,IF(fun[[#This Row],[PoolQC]]="Gd",4,IF(fun[[#This Row],[PoolQC]]="TA",3,IF(fun[[#This Row],[PoolQC]]="Fa",2,IF(fun[[#This Row],[PoolQC]]="Po",1,0)))))</f>
        <v>0</v>
      </c>
      <c r="CP1138" t="s">
        <v>109</v>
      </c>
      <c r="CQ1138" t="s">
        <v>109</v>
      </c>
      <c r="CR1138">
        <v>0</v>
      </c>
      <c r="CS1138">
        <v>4</v>
      </c>
      <c r="CT1138">
        <v>2008</v>
      </c>
      <c r="CU1138" t="s">
        <v>136</v>
      </c>
      <c r="CV1138" t="s">
        <v>154</v>
      </c>
      <c r="CW1138">
        <f>COUNTIF(fun[[#This Row],[Id]:[SaleCondition]],0)</f>
        <v>20</v>
      </c>
      <c r="CX1138">
        <f>COUNTIF(fun[[#This Row],[Id]:[SaleCondition]],"NA")</f>
        <v>5</v>
      </c>
      <c r="CY113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138">
        <f>fun[NUM_ExCond]+fun[NUM_BsmtCond]+fun[NUM_GarCond]</f>
        <v>9</v>
      </c>
      <c r="DA11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11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1138">
        <v>119000</v>
      </c>
    </row>
    <row r="1139" spans="1:107" x14ac:dyDescent="0.25">
      <c r="A1139">
        <v>1138</v>
      </c>
      <c r="B1139">
        <v>50</v>
      </c>
      <c r="C1139" t="s">
        <v>107</v>
      </c>
      <c r="D1139">
        <f>IF(fun[[#This Row],[MSZoning]]="RL",1,0)</f>
        <v>1</v>
      </c>
      <c r="E1139">
        <f>IF(fun[[#This Row],[rl]]="RM",1,0)</f>
        <v>0</v>
      </c>
      <c r="F1139">
        <f>IF(fun[[#This Row],[rm]]="RH",1,0)</f>
        <v>0</v>
      </c>
      <c r="G1139">
        <f>IF(fun[[#This Row],[rh]]="C (all)",1,0)</f>
        <v>0</v>
      </c>
      <c r="H1139">
        <v>54</v>
      </c>
      <c r="I1139">
        <f>IF(fun[[#This Row],[LotFrontage]]="NA",0,fun[[#This Row],[LotFrontage]])</f>
        <v>54</v>
      </c>
      <c r="J1139">
        <v>6342</v>
      </c>
      <c r="K1139" t="s">
        <v>108</v>
      </c>
      <c r="L1139" t="s">
        <v>109</v>
      </c>
      <c r="M1139" t="s">
        <v>110</v>
      </c>
      <c r="N1139" t="s">
        <v>111</v>
      </c>
      <c r="O1139" t="s">
        <v>112</v>
      </c>
      <c r="P1139" t="s">
        <v>113</v>
      </c>
      <c r="Q1139" t="s">
        <v>114</v>
      </c>
      <c r="R1139" t="s">
        <v>177</v>
      </c>
      <c r="S1139" t="s">
        <v>140</v>
      </c>
      <c r="T1139" t="s">
        <v>116</v>
      </c>
      <c r="U1139" t="s">
        <v>117</v>
      </c>
      <c r="V1139" t="s">
        <v>158</v>
      </c>
      <c r="W1139">
        <v>5</v>
      </c>
      <c r="X1139">
        <v>8</v>
      </c>
      <c r="Y1139">
        <v>1875</v>
      </c>
      <c r="Z1139">
        <v>1996</v>
      </c>
      <c r="AA1139" t="s">
        <v>119</v>
      </c>
      <c r="AB1139" t="s">
        <v>120</v>
      </c>
      <c r="AC1139" t="s">
        <v>121</v>
      </c>
      <c r="AD1139" t="s">
        <v>121</v>
      </c>
      <c r="AE1139" t="s">
        <v>143</v>
      </c>
      <c r="AF1139">
        <v>0</v>
      </c>
      <c r="AG1139" t="s">
        <v>124</v>
      </c>
      <c r="AH1139">
        <f>IF(fun[[#This Row],[ExterQual]]="Ex",5,IF(fun[[#This Row],[ExterQual]]="Gd",4,IF(fun[[#This Row],[ExterQual]]="TA",3,IF(fun[[#This Row],[ExterQual]]="Fa",2,1))))</f>
        <v>3</v>
      </c>
      <c r="AI1139" t="s">
        <v>123</v>
      </c>
      <c r="AJ1139">
        <f>IF(fun[[#This Row],[ExterCond]]="Ex",5,IF(fun[[#This Row],[ExterCond]]="Gd",4,IF(fun[[#This Row],[ExterCond]]="TA",3,IF(fun[[#This Row],[ExterCond]]="Fa",2,1))))</f>
        <v>4</v>
      </c>
      <c r="AK1139" t="s">
        <v>144</v>
      </c>
      <c r="AL1139" t="s">
        <v>124</v>
      </c>
      <c r="AM1139">
        <f>IF(fun[[#This Row],[BsmtQual]]="Ex",5,IF(fun[[#This Row],[BsmtQual]]="Gd",4,IF(fun[[#This Row],[BsmtQual]]="TA",3,IF(fun[[#This Row],[BsmtQual]]="Fa",2,IF(fun[[#This Row],[BsmtQual]]="Po",1,0)))))</f>
        <v>3</v>
      </c>
      <c r="AN1139" t="s">
        <v>124</v>
      </c>
      <c r="AO1139">
        <f>IF(fun[[#This Row],[BsmtCond]]="Ex",5,IF(fun[[#This Row],[BsmtCond]]="Gd",4,IF(fun[[#This Row],[BsmtCond]]="TA",3,IF(fun[[#This Row],[BsmtCond]]="Fa",2,IF(fun[[#This Row],[BsmtCond]]="Po",1,0)))))</f>
        <v>3</v>
      </c>
      <c r="AP1139" t="s">
        <v>126</v>
      </c>
      <c r="AQ1139">
        <f>IF(fun[[#This Row],[BsmtExposure]]="Gd",3,IF(fun[[#This Row],[BsmtExposure]]="Av",2,IF(fun[[#This Row],[BsmtExposure]]="Mn",1,0)))</f>
        <v>0</v>
      </c>
      <c r="AR1139" t="s">
        <v>128</v>
      </c>
      <c r="AS1139">
        <v>0</v>
      </c>
      <c r="AT1139" t="s">
        <v>128</v>
      </c>
      <c r="AU1139">
        <v>0</v>
      </c>
      <c r="AV1139">
        <v>780</v>
      </c>
      <c r="AW1139">
        <v>780</v>
      </c>
      <c r="AX1139" t="s">
        <v>129</v>
      </c>
      <c r="AY1139" t="s">
        <v>123</v>
      </c>
      <c r="AZ1139">
        <f>IF(fun[[#This Row],[HeatingQC]]="Ex",5,IF(fun[[#This Row],[HeatingQC]]="Gd",4,IF(fun[[#This Row],[HeatingQC]]="TA",3,IF(fun[[#This Row],[HeatingQC]]="Fa",2,IF(fun[[#This Row],[HeatingQC]]="Po",1,0)))))</f>
        <v>4</v>
      </c>
      <c r="BA1139" t="s">
        <v>203</v>
      </c>
      <c r="BB1139" t="s">
        <v>132</v>
      </c>
      <c r="BC1139">
        <v>780</v>
      </c>
      <c r="BD1139">
        <v>240</v>
      </c>
      <c r="BE1139">
        <v>0</v>
      </c>
      <c r="BF1139">
        <v>1020</v>
      </c>
      <c r="BG1139">
        <f>LOG(fun[[#This Row],[GrLivArea]])</f>
        <v>3.0086001717619175</v>
      </c>
      <c r="BH1139">
        <v>0</v>
      </c>
      <c r="BI1139">
        <v>0</v>
      </c>
      <c r="BJ1139">
        <f>fun[[#This Row],[BsmtFullBath]]+(0.5*fun[[#This Row],[BsmtHalfBath]])</f>
        <v>0</v>
      </c>
      <c r="BK1139">
        <v>1</v>
      </c>
      <c r="BL1139">
        <v>0</v>
      </c>
      <c r="BM1139">
        <f>fun[[#This Row],[HalfBath]]+fun[[#This Row],[TOTBaseBath]]+fun[[#This Row],[FullBath]]</f>
        <v>1</v>
      </c>
      <c r="BN1139">
        <v>2</v>
      </c>
      <c r="BO1139">
        <v>1</v>
      </c>
      <c r="BP1139" t="s">
        <v>124</v>
      </c>
      <c r="BQ1139">
        <f>IF(fun[[#This Row],[KitchenQual]]="Ex",5,IF(fun[[#This Row],[KitchenQual]]="Gd",4,IF(fun[[#This Row],[KitchenQual]]="TA",3,IF(fun[[#This Row],[KitchenQual]]="Fa",2,0))))</f>
        <v>3</v>
      </c>
      <c r="BR1139">
        <v>6</v>
      </c>
      <c r="BS1139" t="s">
        <v>133</v>
      </c>
      <c r="BT1139">
        <v>0</v>
      </c>
      <c r="BU1139" t="s">
        <v>109</v>
      </c>
      <c r="BV1139">
        <f>IF(fun[[#This Row],[FireplaceQu]]="Ex",5,IF(fun[[#This Row],[FireplaceQu]]="Gd",4,IF(fun[[#This Row],[FireplaceQu]]="TA",3,IF(fun[[#This Row],[FireplaceQu]]="Fa",2,0))))</f>
        <v>0</v>
      </c>
      <c r="BW1139" t="s">
        <v>109</v>
      </c>
      <c r="BX1139" t="s">
        <v>109</v>
      </c>
      <c r="BY1139" t="s">
        <v>109</v>
      </c>
      <c r="BZ1139">
        <v>0</v>
      </c>
      <c r="CA1139">
        <v>0</v>
      </c>
      <c r="CB1139" t="s">
        <v>109</v>
      </c>
      <c r="CC1139">
        <f>IF(fun[[#This Row],[GarageQual]]="Ex",5,IF(fun[[#This Row],[GarageQual]]="Gd",4,IF(fun[[#This Row],[GarageQual]]="TA",3,IF(fun[[#This Row],[GarageQual]]="Fa",2,IF(fun[[#This Row],[GarageQual]]="Po",1,0)))))</f>
        <v>0</v>
      </c>
      <c r="CD1139" t="s">
        <v>109</v>
      </c>
      <c r="CE1139">
        <f>IF(fun[[#This Row],[GarageCond]]="Ex",5,IF(fun[[#This Row],[GarageCond]]="Gd",4,IF(fun[[#This Row],[GarageCond]]="TA",3,IF(fun[[#This Row],[GarageCond]]="Fa",2,IF(fun[[#This Row],[GarageCond]]="Po",1,0)))))</f>
        <v>0</v>
      </c>
      <c r="CF1139" t="s">
        <v>203</v>
      </c>
      <c r="CG1139">
        <v>0</v>
      </c>
      <c r="CH1139">
        <v>0</v>
      </c>
      <c r="CI1139">
        <v>176</v>
      </c>
      <c r="CJ1139">
        <v>0</v>
      </c>
      <c r="CK1139">
        <v>0</v>
      </c>
      <c r="CL1139">
        <f>(0.5*fun[[#This Row],[WoodDeckSF]])+fun[[#This Row],[OpenPorchSF]]+(2*fun[[#This Row],[EnclosedPorch]])+(1.5*fun[[#This Row],[3SsnPorch]])+fun[[#This Row],[ScreenPorch]]</f>
        <v>352</v>
      </c>
      <c r="CM1139">
        <v>0</v>
      </c>
      <c r="CN1139" t="s">
        <v>109</v>
      </c>
      <c r="CO1139">
        <f>IF(fun[[#This Row],[PoolQC]]="Ex",5,IF(fun[[#This Row],[PoolQC]]="Gd",4,IF(fun[[#This Row],[PoolQC]]="TA",3,IF(fun[[#This Row],[PoolQC]]="Fa",2,IF(fun[[#This Row],[PoolQC]]="Po",1,0)))))</f>
        <v>0</v>
      </c>
      <c r="CP1139" t="s">
        <v>109</v>
      </c>
      <c r="CQ1139" t="s">
        <v>109</v>
      </c>
      <c r="CR1139">
        <v>0</v>
      </c>
      <c r="CS1139">
        <v>5</v>
      </c>
      <c r="CT1139">
        <v>2010</v>
      </c>
      <c r="CU1139" t="s">
        <v>136</v>
      </c>
      <c r="CV1139" t="s">
        <v>137</v>
      </c>
      <c r="CW1139">
        <f>COUNTIF(fun[[#This Row],[Id]:[SaleCondition]],0)</f>
        <v>25</v>
      </c>
      <c r="CX1139">
        <f>COUNTIF(fun[[#This Row],[Id]:[SaleCondition]],"NA")</f>
        <v>10</v>
      </c>
      <c r="CY1139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139">
        <f>fun[NUM_ExCond]+fun[NUM_BsmtCond]+fun[NUM_GarCond]</f>
        <v>7</v>
      </c>
      <c r="DA11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11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1139">
        <v>94000</v>
      </c>
    </row>
    <row r="1140" spans="1:107" x14ac:dyDescent="0.25">
      <c r="A1140">
        <v>1139</v>
      </c>
      <c r="B1140">
        <v>20</v>
      </c>
      <c r="C1140" t="s">
        <v>107</v>
      </c>
      <c r="D1140">
        <f>IF(fun[[#This Row],[MSZoning]]="RL",1,0)</f>
        <v>1</v>
      </c>
      <c r="E1140">
        <f>IF(fun[[#This Row],[rl]]="RM",1,0)</f>
        <v>0</v>
      </c>
      <c r="F1140">
        <f>IF(fun[[#This Row],[rm]]="RH",1,0)</f>
        <v>0</v>
      </c>
      <c r="G1140">
        <f>IF(fun[[#This Row],[rh]]="C (all)",1,0)</f>
        <v>0</v>
      </c>
      <c r="H1140" t="s">
        <v>109</v>
      </c>
      <c r="I1140">
        <f>IF(fun[[#This Row],[LotFrontage]]="NA",0,fun[[#This Row],[LotFrontage]])</f>
        <v>0</v>
      </c>
      <c r="J1140">
        <v>9819</v>
      </c>
      <c r="K1140" t="s">
        <v>108</v>
      </c>
      <c r="L1140" t="s">
        <v>109</v>
      </c>
      <c r="M1140" t="s">
        <v>146</v>
      </c>
      <c r="N1140" t="s">
        <v>111</v>
      </c>
      <c r="O1140" t="s">
        <v>112</v>
      </c>
      <c r="P1140" t="s">
        <v>113</v>
      </c>
      <c r="Q1140" t="s">
        <v>220</v>
      </c>
      <c r="R1140" t="s">
        <v>157</v>
      </c>
      <c r="S1140" t="s">
        <v>116</v>
      </c>
      <c r="T1140" t="s">
        <v>116</v>
      </c>
      <c r="U1140" t="s">
        <v>117</v>
      </c>
      <c r="V1140" t="s">
        <v>141</v>
      </c>
      <c r="W1140">
        <v>6</v>
      </c>
      <c r="X1140">
        <v>5</v>
      </c>
      <c r="Y1140">
        <v>1977</v>
      </c>
      <c r="Z1140">
        <v>1977</v>
      </c>
      <c r="AA1140" t="s">
        <v>119</v>
      </c>
      <c r="AB1140" t="s">
        <v>120</v>
      </c>
      <c r="AC1140" t="s">
        <v>187</v>
      </c>
      <c r="AD1140" t="s">
        <v>260</v>
      </c>
      <c r="AE1140" t="s">
        <v>143</v>
      </c>
      <c r="AF1140">
        <v>0</v>
      </c>
      <c r="AG1140" t="s">
        <v>124</v>
      </c>
      <c r="AH1140">
        <f>IF(fun[[#This Row],[ExterQual]]="Ex",5,IF(fun[[#This Row],[ExterQual]]="Gd",4,IF(fun[[#This Row],[ExterQual]]="TA",3,IF(fun[[#This Row],[ExterQual]]="Fa",2,1))))</f>
        <v>3</v>
      </c>
      <c r="AI1140" t="s">
        <v>124</v>
      </c>
      <c r="AJ1140">
        <f>IF(fun[[#This Row],[ExterCond]]="Ex",5,IF(fun[[#This Row],[ExterCond]]="Gd",4,IF(fun[[#This Row],[ExterCond]]="TA",3,IF(fun[[#This Row],[ExterCond]]="Fa",2,1))))</f>
        <v>3</v>
      </c>
      <c r="AK1140" t="s">
        <v>125</v>
      </c>
      <c r="AL1140" t="s">
        <v>124</v>
      </c>
      <c r="AM1140">
        <f>IF(fun[[#This Row],[BsmtQual]]="Ex",5,IF(fun[[#This Row],[BsmtQual]]="Gd",4,IF(fun[[#This Row],[BsmtQual]]="TA",3,IF(fun[[#This Row],[BsmtQual]]="Fa",2,IF(fun[[#This Row],[BsmtQual]]="Po",1,0)))))</f>
        <v>3</v>
      </c>
      <c r="AN1140" t="s">
        <v>124</v>
      </c>
      <c r="AO1140">
        <f>IF(fun[[#This Row],[BsmtCond]]="Ex",5,IF(fun[[#This Row],[BsmtCond]]="Gd",4,IF(fun[[#This Row],[BsmtCond]]="TA",3,IF(fun[[#This Row],[BsmtCond]]="Fa",2,IF(fun[[#This Row],[BsmtCond]]="Po",1,0)))))</f>
        <v>3</v>
      </c>
      <c r="AP1140" t="s">
        <v>123</v>
      </c>
      <c r="AQ1140">
        <f>IF(fun[[#This Row],[BsmtExposure]]="Gd",3,IF(fun[[#This Row],[BsmtExposure]]="Av",2,IF(fun[[#This Row],[BsmtExposure]]="Mn",1,0)))</f>
        <v>3</v>
      </c>
      <c r="AR1140" t="s">
        <v>145</v>
      </c>
      <c r="AS1140">
        <v>1567</v>
      </c>
      <c r="AT1140" t="s">
        <v>128</v>
      </c>
      <c r="AU1140">
        <v>0</v>
      </c>
      <c r="AV1140">
        <v>0</v>
      </c>
      <c r="AW1140">
        <v>1567</v>
      </c>
      <c r="AX1140" t="s">
        <v>129</v>
      </c>
      <c r="AY1140" t="s">
        <v>124</v>
      </c>
      <c r="AZ1140">
        <f>IF(fun[[#This Row],[HeatingQC]]="Ex",5,IF(fun[[#This Row],[HeatingQC]]="Gd",4,IF(fun[[#This Row],[HeatingQC]]="TA",3,IF(fun[[#This Row],[HeatingQC]]="Fa",2,IF(fun[[#This Row],[HeatingQC]]="Po",1,0)))))</f>
        <v>3</v>
      </c>
      <c r="BA1140" t="s">
        <v>131</v>
      </c>
      <c r="BB1140" t="s">
        <v>132</v>
      </c>
      <c r="BC1140">
        <v>1567</v>
      </c>
      <c r="BD1140">
        <v>0</v>
      </c>
      <c r="BE1140">
        <v>0</v>
      </c>
      <c r="BF1140">
        <v>1567</v>
      </c>
      <c r="BG1140">
        <f>LOG(fun[[#This Row],[GrLivArea]])</f>
        <v>3.1950689964685903</v>
      </c>
      <c r="BH1140">
        <v>1</v>
      </c>
      <c r="BI1140">
        <v>0</v>
      </c>
      <c r="BJ1140">
        <f>fun[[#This Row],[BsmtFullBath]]+(0.5*fun[[#This Row],[BsmtHalfBath]])</f>
        <v>1</v>
      </c>
      <c r="BK1140">
        <v>2</v>
      </c>
      <c r="BL1140">
        <v>0</v>
      </c>
      <c r="BM1140">
        <f>fun[[#This Row],[HalfBath]]+fun[[#This Row],[TOTBaseBath]]+fun[[#This Row],[FullBath]]</f>
        <v>3</v>
      </c>
      <c r="BN1140">
        <v>2</v>
      </c>
      <c r="BO1140">
        <v>1</v>
      </c>
      <c r="BP1140" t="s">
        <v>123</v>
      </c>
      <c r="BQ1140">
        <f>IF(fun[[#This Row],[KitchenQual]]="Ex",5,IF(fun[[#This Row],[KitchenQual]]="Gd",4,IF(fun[[#This Row],[KitchenQual]]="TA",3,IF(fun[[#This Row],[KitchenQual]]="Fa",2,0))))</f>
        <v>4</v>
      </c>
      <c r="BR1140">
        <v>5</v>
      </c>
      <c r="BS1140" t="s">
        <v>133</v>
      </c>
      <c r="BT1140">
        <v>2</v>
      </c>
      <c r="BU1140" t="s">
        <v>124</v>
      </c>
      <c r="BV1140">
        <f>IF(fun[[#This Row],[FireplaceQu]]="Ex",5,IF(fun[[#This Row],[FireplaceQu]]="Gd",4,IF(fun[[#This Row],[FireplaceQu]]="TA",3,IF(fun[[#This Row],[FireplaceQu]]="Fa",2,0))))</f>
        <v>3</v>
      </c>
      <c r="BW1140" t="s">
        <v>134</v>
      </c>
      <c r="BX1140">
        <v>1977</v>
      </c>
      <c r="BY1140" t="s">
        <v>135</v>
      </c>
      <c r="BZ1140">
        <v>2</v>
      </c>
      <c r="CA1140">
        <v>714</v>
      </c>
      <c r="CB1140" t="s">
        <v>124</v>
      </c>
      <c r="CC1140">
        <f>IF(fun[[#This Row],[GarageQual]]="Ex",5,IF(fun[[#This Row],[GarageQual]]="Gd",4,IF(fun[[#This Row],[GarageQual]]="TA",3,IF(fun[[#This Row],[GarageQual]]="Fa",2,IF(fun[[#This Row],[GarageQual]]="Po",1,0)))))</f>
        <v>3</v>
      </c>
      <c r="CD1140" t="s">
        <v>124</v>
      </c>
      <c r="CE1140">
        <f>IF(fun[[#This Row],[GarageCond]]="Ex",5,IF(fun[[#This Row],[GarageCond]]="Gd",4,IF(fun[[#This Row],[GarageCond]]="TA",3,IF(fun[[#This Row],[GarageCond]]="Fa",2,IF(fun[[#This Row],[GarageCond]]="Po",1,0)))))</f>
        <v>3</v>
      </c>
      <c r="CF1140" t="s">
        <v>131</v>
      </c>
      <c r="CG1140">
        <v>264</v>
      </c>
      <c r="CH1140">
        <v>32</v>
      </c>
      <c r="CI1140">
        <v>0</v>
      </c>
      <c r="CJ1140">
        <v>0</v>
      </c>
      <c r="CK1140">
        <v>0</v>
      </c>
      <c r="CL1140">
        <f>(0.5*fun[[#This Row],[WoodDeckSF]])+fun[[#This Row],[OpenPorchSF]]+(2*fun[[#This Row],[EnclosedPorch]])+(1.5*fun[[#This Row],[3SsnPorch]])+fun[[#This Row],[ScreenPorch]]</f>
        <v>164</v>
      </c>
      <c r="CM1140">
        <v>0</v>
      </c>
      <c r="CN1140" t="s">
        <v>109</v>
      </c>
      <c r="CO1140">
        <f>IF(fun[[#This Row],[PoolQC]]="Ex",5,IF(fun[[#This Row],[PoolQC]]="Gd",4,IF(fun[[#This Row],[PoolQC]]="TA",3,IF(fun[[#This Row],[PoolQC]]="Fa",2,IF(fun[[#This Row],[PoolQC]]="Po",1,0)))))</f>
        <v>0</v>
      </c>
      <c r="CP1140" t="s">
        <v>109</v>
      </c>
      <c r="CQ1140" t="s">
        <v>109</v>
      </c>
      <c r="CR1140">
        <v>0</v>
      </c>
      <c r="CS1140">
        <v>5</v>
      </c>
      <c r="CT1140">
        <v>2009</v>
      </c>
      <c r="CU1140" t="s">
        <v>136</v>
      </c>
      <c r="CV1140" t="s">
        <v>137</v>
      </c>
      <c r="CW1140">
        <f>COUNTIF(fun[[#This Row],[Id]:[SaleCondition]],0)</f>
        <v>17</v>
      </c>
      <c r="CX1140">
        <f>COUNTIF(fun[[#This Row],[Id]:[SaleCondition]],"NA")</f>
        <v>5</v>
      </c>
      <c r="CY1140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140">
        <f>fun[NUM_ExCond]+fun[NUM_BsmtCond]+fun[NUM_GarCond]</f>
        <v>9</v>
      </c>
      <c r="DA11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11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140">
        <v>196000</v>
      </c>
    </row>
    <row r="1141" spans="1:107" x14ac:dyDescent="0.25">
      <c r="A1141">
        <v>1140</v>
      </c>
      <c r="B1141">
        <v>30</v>
      </c>
      <c r="C1141" t="s">
        <v>107</v>
      </c>
      <c r="D1141">
        <f>IF(fun[[#This Row],[MSZoning]]="RL",1,0)</f>
        <v>1</v>
      </c>
      <c r="E1141">
        <f>IF(fun[[#This Row],[rl]]="RM",1,0)</f>
        <v>0</v>
      </c>
      <c r="F1141">
        <f>IF(fun[[#This Row],[rm]]="RH",1,0)</f>
        <v>0</v>
      </c>
      <c r="G1141">
        <f>IF(fun[[#This Row],[rh]]="C (all)",1,0)</f>
        <v>0</v>
      </c>
      <c r="H1141">
        <v>98</v>
      </c>
      <c r="I1141">
        <f>IF(fun[[#This Row],[LotFrontage]]="NA",0,fun[[#This Row],[LotFrontage]])</f>
        <v>98</v>
      </c>
      <c r="J1141">
        <v>8731</v>
      </c>
      <c r="K1141" t="s">
        <v>108</v>
      </c>
      <c r="L1141" t="s">
        <v>109</v>
      </c>
      <c r="M1141" t="s">
        <v>146</v>
      </c>
      <c r="N1141" t="s">
        <v>111</v>
      </c>
      <c r="O1141" t="s">
        <v>112</v>
      </c>
      <c r="P1141" t="s">
        <v>113</v>
      </c>
      <c r="Q1141" t="s">
        <v>114</v>
      </c>
      <c r="R1141" t="s">
        <v>174</v>
      </c>
      <c r="S1141" t="s">
        <v>116</v>
      </c>
      <c r="T1141" t="s">
        <v>116</v>
      </c>
      <c r="U1141" t="s">
        <v>117</v>
      </c>
      <c r="V1141" t="s">
        <v>141</v>
      </c>
      <c r="W1141">
        <v>5</v>
      </c>
      <c r="X1141">
        <v>5</v>
      </c>
      <c r="Y1141">
        <v>1920</v>
      </c>
      <c r="Z1141">
        <v>1950</v>
      </c>
      <c r="AA1141" t="s">
        <v>119</v>
      </c>
      <c r="AB1141" t="s">
        <v>120</v>
      </c>
      <c r="AC1141" t="s">
        <v>229</v>
      </c>
      <c r="AD1141" t="s">
        <v>229</v>
      </c>
      <c r="AE1141" t="s">
        <v>143</v>
      </c>
      <c r="AF1141">
        <v>0</v>
      </c>
      <c r="AG1141" t="s">
        <v>124</v>
      </c>
      <c r="AH1141">
        <f>IF(fun[[#This Row],[ExterQual]]="Ex",5,IF(fun[[#This Row],[ExterQual]]="Gd",4,IF(fun[[#This Row],[ExterQual]]="TA",3,IF(fun[[#This Row],[ExterQual]]="Fa",2,1))))</f>
        <v>3</v>
      </c>
      <c r="AI1141" t="s">
        <v>173</v>
      </c>
      <c r="AJ1141">
        <f>IF(fun[[#This Row],[ExterCond]]="Ex",5,IF(fun[[#This Row],[ExterCond]]="Gd",4,IF(fun[[#This Row],[ExterCond]]="TA",3,IF(fun[[#This Row],[ExterCond]]="Fa",2,1))))</f>
        <v>2</v>
      </c>
      <c r="AK1141" t="s">
        <v>152</v>
      </c>
      <c r="AL1141" t="s">
        <v>124</v>
      </c>
      <c r="AM1141">
        <f>IF(fun[[#This Row],[BsmtQual]]="Ex",5,IF(fun[[#This Row],[BsmtQual]]="Gd",4,IF(fun[[#This Row],[BsmtQual]]="TA",3,IF(fun[[#This Row],[BsmtQual]]="Fa",2,IF(fun[[#This Row],[BsmtQual]]="Po",1,0)))))</f>
        <v>3</v>
      </c>
      <c r="AN1141" t="s">
        <v>124</v>
      </c>
      <c r="AO1141">
        <f>IF(fun[[#This Row],[BsmtCond]]="Ex",5,IF(fun[[#This Row],[BsmtCond]]="Gd",4,IF(fun[[#This Row],[BsmtCond]]="TA",3,IF(fun[[#This Row],[BsmtCond]]="Fa",2,IF(fun[[#This Row],[BsmtCond]]="Po",1,0)))))</f>
        <v>3</v>
      </c>
      <c r="AP1141" t="s">
        <v>126</v>
      </c>
      <c r="AQ1141">
        <f>IF(fun[[#This Row],[BsmtExposure]]="Gd",3,IF(fun[[#This Row],[BsmtExposure]]="Av",2,IF(fun[[#This Row],[BsmtExposure]]="Mn",1,0)))</f>
        <v>0</v>
      </c>
      <c r="AR1141" t="s">
        <v>167</v>
      </c>
      <c r="AS1141">
        <v>645</v>
      </c>
      <c r="AT1141" t="s">
        <v>128</v>
      </c>
      <c r="AU1141">
        <v>0</v>
      </c>
      <c r="AV1141">
        <v>270</v>
      </c>
      <c r="AW1141">
        <v>915</v>
      </c>
      <c r="AX1141" t="s">
        <v>129</v>
      </c>
      <c r="AY1141" t="s">
        <v>124</v>
      </c>
      <c r="AZ1141">
        <f>IF(fun[[#This Row],[HeatingQC]]="Ex",5,IF(fun[[#This Row],[HeatingQC]]="Gd",4,IF(fun[[#This Row],[HeatingQC]]="TA",3,IF(fun[[#This Row],[HeatingQC]]="Fa",2,IF(fun[[#This Row],[HeatingQC]]="Po",1,0)))))</f>
        <v>3</v>
      </c>
      <c r="BA1141" t="s">
        <v>131</v>
      </c>
      <c r="BB1141" t="s">
        <v>132</v>
      </c>
      <c r="BC1141">
        <v>1167</v>
      </c>
      <c r="BD1141">
        <v>0</v>
      </c>
      <c r="BE1141">
        <v>0</v>
      </c>
      <c r="BF1141">
        <v>1167</v>
      </c>
      <c r="BG1141">
        <f>LOG(fun[[#This Row],[GrLivArea]])</f>
        <v>3.0670708560453703</v>
      </c>
      <c r="BH1141">
        <v>0</v>
      </c>
      <c r="BI1141">
        <v>0</v>
      </c>
      <c r="BJ1141">
        <f>fun[[#This Row],[BsmtFullBath]]+(0.5*fun[[#This Row],[BsmtHalfBath]])</f>
        <v>0</v>
      </c>
      <c r="BK1141">
        <v>1</v>
      </c>
      <c r="BL1141">
        <v>0</v>
      </c>
      <c r="BM1141">
        <f>fun[[#This Row],[HalfBath]]+fun[[#This Row],[TOTBaseBath]]+fun[[#This Row],[FullBath]]</f>
        <v>1</v>
      </c>
      <c r="BN1141">
        <v>3</v>
      </c>
      <c r="BO1141">
        <v>1</v>
      </c>
      <c r="BP1141" t="s">
        <v>124</v>
      </c>
      <c r="BQ1141">
        <f>IF(fun[[#This Row],[KitchenQual]]="Ex",5,IF(fun[[#This Row],[KitchenQual]]="Gd",4,IF(fun[[#This Row],[KitchenQual]]="TA",3,IF(fun[[#This Row],[KitchenQual]]="Fa",2,0))))</f>
        <v>3</v>
      </c>
      <c r="BR1141">
        <v>6</v>
      </c>
      <c r="BS1141" t="s">
        <v>247</v>
      </c>
      <c r="BT1141">
        <v>1</v>
      </c>
      <c r="BU1141" t="s">
        <v>123</v>
      </c>
      <c r="BV1141">
        <f>IF(fun[[#This Row],[FireplaceQu]]="Ex",5,IF(fun[[#This Row],[FireplaceQu]]="Gd",4,IF(fun[[#This Row],[FireplaceQu]]="TA",3,IF(fun[[#This Row],[FireplaceQu]]="Fa",2,0))))</f>
        <v>4</v>
      </c>
      <c r="BW1141" t="s">
        <v>153</v>
      </c>
      <c r="BX1141">
        <v>1972</v>
      </c>
      <c r="BY1141" t="s">
        <v>128</v>
      </c>
      <c r="BZ1141">
        <v>2</v>
      </c>
      <c r="CA1141">
        <v>495</v>
      </c>
      <c r="CB1141" t="s">
        <v>124</v>
      </c>
      <c r="CC1141">
        <f>IF(fun[[#This Row],[GarageQual]]="Ex",5,IF(fun[[#This Row],[GarageQual]]="Gd",4,IF(fun[[#This Row],[GarageQual]]="TA",3,IF(fun[[#This Row],[GarageQual]]="Fa",2,IF(fun[[#This Row],[GarageQual]]="Po",1,0)))))</f>
        <v>3</v>
      </c>
      <c r="CD1141" t="s">
        <v>124</v>
      </c>
      <c r="CE1141">
        <f>IF(fun[[#This Row],[GarageCond]]="Ex",5,IF(fun[[#This Row],[GarageCond]]="Gd",4,IF(fun[[#This Row],[GarageCond]]="TA",3,IF(fun[[#This Row],[GarageCond]]="Fa",2,IF(fun[[#This Row],[GarageCond]]="Po",1,0)))))</f>
        <v>3</v>
      </c>
      <c r="CF1141" t="s">
        <v>131</v>
      </c>
      <c r="CG1141">
        <v>0</v>
      </c>
      <c r="CH1141">
        <v>0</v>
      </c>
      <c r="CI1141">
        <v>216</v>
      </c>
      <c r="CJ1141">
        <v>0</v>
      </c>
      <c r="CK1141">
        <v>126</v>
      </c>
      <c r="CL1141">
        <f>(0.5*fun[[#This Row],[WoodDeckSF]])+fun[[#This Row],[OpenPorchSF]]+(2*fun[[#This Row],[EnclosedPorch]])+(1.5*fun[[#This Row],[3SsnPorch]])+fun[[#This Row],[ScreenPorch]]</f>
        <v>558</v>
      </c>
      <c r="CM1141">
        <v>0</v>
      </c>
      <c r="CN1141" t="s">
        <v>109</v>
      </c>
      <c r="CO1141">
        <f>IF(fun[[#This Row],[PoolQC]]="Ex",5,IF(fun[[#This Row],[PoolQC]]="Gd",4,IF(fun[[#This Row],[PoolQC]]="TA",3,IF(fun[[#This Row],[PoolQC]]="Fa",2,IF(fun[[#This Row],[PoolQC]]="Po",1,0)))))</f>
        <v>0</v>
      </c>
      <c r="CP1141" t="s">
        <v>109</v>
      </c>
      <c r="CQ1141" t="s">
        <v>109</v>
      </c>
      <c r="CR1141">
        <v>0</v>
      </c>
      <c r="CS1141">
        <v>5</v>
      </c>
      <c r="CT1141">
        <v>2007</v>
      </c>
      <c r="CU1141" t="s">
        <v>136</v>
      </c>
      <c r="CV1141" t="s">
        <v>137</v>
      </c>
      <c r="CW1141">
        <f>COUNTIF(fun[[#This Row],[Id]:[SaleCondition]],0)</f>
        <v>18</v>
      </c>
      <c r="CX1141">
        <f>COUNTIF(fun[[#This Row],[Id]:[SaleCondition]],"NA")</f>
        <v>4</v>
      </c>
      <c r="CY1141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141">
        <f>fun[NUM_ExCond]+fun[NUM_BsmtCond]+fun[NUM_GarCond]</f>
        <v>8</v>
      </c>
      <c r="DA11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1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51.5</v>
      </c>
      <c r="DC1141">
        <v>144000</v>
      </c>
    </row>
    <row r="1142" spans="1:107" x14ac:dyDescent="0.25">
      <c r="A1142">
        <v>1141</v>
      </c>
      <c r="B1142">
        <v>20</v>
      </c>
      <c r="C1142" t="s">
        <v>107</v>
      </c>
      <c r="D1142">
        <f>IF(fun[[#This Row],[MSZoning]]="RL",1,0)</f>
        <v>1</v>
      </c>
      <c r="E1142">
        <f>IF(fun[[#This Row],[rl]]="RM",1,0)</f>
        <v>0</v>
      </c>
      <c r="F1142">
        <f>IF(fun[[#This Row],[rm]]="RH",1,0)</f>
        <v>0</v>
      </c>
      <c r="G1142">
        <f>IF(fun[[#This Row],[rh]]="C (all)",1,0)</f>
        <v>0</v>
      </c>
      <c r="H1142">
        <v>60</v>
      </c>
      <c r="I1142">
        <f>IF(fun[[#This Row],[LotFrontage]]="NA",0,fun[[#This Row],[LotFrontage]])</f>
        <v>60</v>
      </c>
      <c r="J1142">
        <v>7350</v>
      </c>
      <c r="K1142" t="s">
        <v>108</v>
      </c>
      <c r="L1142" t="s">
        <v>109</v>
      </c>
      <c r="M1142" t="s">
        <v>110</v>
      </c>
      <c r="N1142" t="s">
        <v>111</v>
      </c>
      <c r="O1142" t="s">
        <v>112</v>
      </c>
      <c r="P1142" t="s">
        <v>148</v>
      </c>
      <c r="Q1142" t="s">
        <v>114</v>
      </c>
      <c r="R1142" t="s">
        <v>188</v>
      </c>
      <c r="S1142" t="s">
        <v>116</v>
      </c>
      <c r="T1142" t="s">
        <v>116</v>
      </c>
      <c r="U1142" t="s">
        <v>117</v>
      </c>
      <c r="V1142" t="s">
        <v>141</v>
      </c>
      <c r="W1142">
        <v>5</v>
      </c>
      <c r="X1142">
        <v>7</v>
      </c>
      <c r="Y1142">
        <v>1951</v>
      </c>
      <c r="Z1142">
        <v>1951</v>
      </c>
      <c r="AA1142" t="s">
        <v>119</v>
      </c>
      <c r="AB1142" t="s">
        <v>120</v>
      </c>
      <c r="AC1142" t="s">
        <v>166</v>
      </c>
      <c r="AD1142" t="s">
        <v>166</v>
      </c>
      <c r="AE1142" t="s">
        <v>143</v>
      </c>
      <c r="AF1142">
        <v>0</v>
      </c>
      <c r="AG1142" t="s">
        <v>124</v>
      </c>
      <c r="AH1142">
        <f>IF(fun[[#This Row],[ExterQual]]="Ex",5,IF(fun[[#This Row],[ExterQual]]="Gd",4,IF(fun[[#This Row],[ExterQual]]="TA",3,IF(fun[[#This Row],[ExterQual]]="Fa",2,1))))</f>
        <v>3</v>
      </c>
      <c r="AI1142" t="s">
        <v>124</v>
      </c>
      <c r="AJ1142">
        <f>IF(fun[[#This Row],[ExterCond]]="Ex",5,IF(fun[[#This Row],[ExterCond]]="Gd",4,IF(fun[[#This Row],[ExterCond]]="TA",3,IF(fun[[#This Row],[ExterCond]]="Fa",2,1))))</f>
        <v>3</v>
      </c>
      <c r="AK1142" t="s">
        <v>144</v>
      </c>
      <c r="AL1142" t="s">
        <v>124</v>
      </c>
      <c r="AM1142">
        <f>IF(fun[[#This Row],[BsmtQual]]="Ex",5,IF(fun[[#This Row],[BsmtQual]]="Gd",4,IF(fun[[#This Row],[BsmtQual]]="TA",3,IF(fun[[#This Row],[BsmtQual]]="Fa",2,IF(fun[[#This Row],[BsmtQual]]="Po",1,0)))))</f>
        <v>3</v>
      </c>
      <c r="AN1142" t="s">
        <v>124</v>
      </c>
      <c r="AO1142">
        <f>IF(fun[[#This Row],[BsmtCond]]="Ex",5,IF(fun[[#This Row],[BsmtCond]]="Gd",4,IF(fun[[#This Row],[BsmtCond]]="TA",3,IF(fun[[#This Row],[BsmtCond]]="Fa",2,IF(fun[[#This Row],[BsmtCond]]="Po",1,0)))))</f>
        <v>3</v>
      </c>
      <c r="AP1142" t="s">
        <v>147</v>
      </c>
      <c r="AQ1142">
        <f>IF(fun[[#This Row],[BsmtExposure]]="Gd",3,IF(fun[[#This Row],[BsmtExposure]]="Av",2,IF(fun[[#This Row],[BsmtExposure]]="Mn",1,0)))</f>
        <v>1</v>
      </c>
      <c r="AR1142" t="s">
        <v>145</v>
      </c>
      <c r="AS1142">
        <v>852</v>
      </c>
      <c r="AT1142" t="s">
        <v>128</v>
      </c>
      <c r="AU1142">
        <v>0</v>
      </c>
      <c r="AV1142">
        <v>100</v>
      </c>
      <c r="AW1142">
        <v>952</v>
      </c>
      <c r="AX1142" t="s">
        <v>129</v>
      </c>
      <c r="AY1142" t="s">
        <v>124</v>
      </c>
      <c r="AZ1142">
        <f>IF(fun[[#This Row],[HeatingQC]]="Ex",5,IF(fun[[#This Row],[HeatingQC]]="Gd",4,IF(fun[[#This Row],[HeatingQC]]="TA",3,IF(fun[[#This Row],[HeatingQC]]="Fa",2,IF(fun[[#This Row],[HeatingQC]]="Po",1,0)))))</f>
        <v>3</v>
      </c>
      <c r="BA1142" t="s">
        <v>131</v>
      </c>
      <c r="BB1142" t="s">
        <v>132</v>
      </c>
      <c r="BC1142">
        <v>952</v>
      </c>
      <c r="BD1142">
        <v>0</v>
      </c>
      <c r="BE1142">
        <v>0</v>
      </c>
      <c r="BF1142">
        <v>952</v>
      </c>
      <c r="BG1142">
        <f>LOG(fun[[#This Row],[GrLivArea]])</f>
        <v>2.9786369483844743</v>
      </c>
      <c r="BH1142">
        <v>1</v>
      </c>
      <c r="BI1142">
        <v>0</v>
      </c>
      <c r="BJ1142">
        <f>fun[[#This Row],[BsmtFullBath]]+(0.5*fun[[#This Row],[BsmtHalfBath]])</f>
        <v>1</v>
      </c>
      <c r="BK1142">
        <v>1</v>
      </c>
      <c r="BL1142">
        <v>0</v>
      </c>
      <c r="BM1142">
        <f>fun[[#This Row],[HalfBath]]+fun[[#This Row],[TOTBaseBath]]+fun[[#This Row],[FullBath]]</f>
        <v>2</v>
      </c>
      <c r="BN1142">
        <v>2</v>
      </c>
      <c r="BO1142">
        <v>1</v>
      </c>
      <c r="BP1142" t="s">
        <v>124</v>
      </c>
      <c r="BQ1142">
        <f>IF(fun[[#This Row],[KitchenQual]]="Ex",5,IF(fun[[#This Row],[KitchenQual]]="Gd",4,IF(fun[[#This Row],[KitchenQual]]="TA",3,IF(fun[[#This Row],[KitchenQual]]="Fa",2,0))))</f>
        <v>3</v>
      </c>
      <c r="BR1142">
        <v>4</v>
      </c>
      <c r="BS1142" t="s">
        <v>133</v>
      </c>
      <c r="BT1142">
        <v>0</v>
      </c>
      <c r="BU1142" t="s">
        <v>109</v>
      </c>
      <c r="BV1142">
        <f>IF(fun[[#This Row],[FireplaceQu]]="Ex",5,IF(fun[[#This Row],[FireplaceQu]]="Gd",4,IF(fun[[#This Row],[FireplaceQu]]="TA",3,IF(fun[[#This Row],[FireplaceQu]]="Fa",2,0))))</f>
        <v>0</v>
      </c>
      <c r="BW1142" t="s">
        <v>153</v>
      </c>
      <c r="BX1142">
        <v>1988</v>
      </c>
      <c r="BY1142" t="s">
        <v>128</v>
      </c>
      <c r="BZ1142">
        <v>2</v>
      </c>
      <c r="CA1142">
        <v>840</v>
      </c>
      <c r="CB1142" t="s">
        <v>124</v>
      </c>
      <c r="CC1142">
        <f>IF(fun[[#This Row],[GarageQual]]="Ex",5,IF(fun[[#This Row],[GarageQual]]="Gd",4,IF(fun[[#This Row],[GarageQual]]="TA",3,IF(fun[[#This Row],[GarageQual]]="Fa",2,IF(fun[[#This Row],[GarageQual]]="Po",1,0)))))</f>
        <v>3</v>
      </c>
      <c r="CD1142" t="s">
        <v>124</v>
      </c>
      <c r="CE1142">
        <f>IF(fun[[#This Row],[GarageCond]]="Ex",5,IF(fun[[#This Row],[GarageCond]]="Gd",4,IF(fun[[#This Row],[GarageCond]]="TA",3,IF(fun[[#This Row],[GarageCond]]="Fa",2,IF(fun[[#This Row],[GarageCond]]="Po",1,0)))))</f>
        <v>3</v>
      </c>
      <c r="CF1142" t="s">
        <v>131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f>(0.5*fun[[#This Row],[WoodDeckSF]])+fun[[#This Row],[OpenPorchSF]]+(2*fun[[#This Row],[EnclosedPorch]])+(1.5*fun[[#This Row],[3SsnPorch]])+fun[[#This Row],[ScreenPorch]]</f>
        <v>0</v>
      </c>
      <c r="CM1142">
        <v>0</v>
      </c>
      <c r="CN1142" t="s">
        <v>109</v>
      </c>
      <c r="CO1142">
        <f>IF(fun[[#This Row],[PoolQC]]="Ex",5,IF(fun[[#This Row],[PoolQC]]="Gd",4,IF(fun[[#This Row],[PoolQC]]="TA",3,IF(fun[[#This Row],[PoolQC]]="Fa",2,IF(fun[[#This Row],[PoolQC]]="Po",1,0)))))</f>
        <v>0</v>
      </c>
      <c r="CP1142" t="s">
        <v>109</v>
      </c>
      <c r="CQ1142" t="s">
        <v>109</v>
      </c>
      <c r="CR1142">
        <v>0</v>
      </c>
      <c r="CS1142">
        <v>6</v>
      </c>
      <c r="CT1142">
        <v>2008</v>
      </c>
      <c r="CU1142" t="s">
        <v>199</v>
      </c>
      <c r="CV1142" t="s">
        <v>154</v>
      </c>
      <c r="CW1142">
        <f>COUNTIF(fun[[#This Row],[Id]:[SaleCondition]],0)</f>
        <v>20</v>
      </c>
      <c r="CX1142">
        <f>COUNTIF(fun[[#This Row],[Id]:[SaleCondition]],"NA")</f>
        <v>5</v>
      </c>
      <c r="CY114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142">
        <f>fun[NUM_ExCond]+fun[NUM_BsmtCond]+fun[NUM_GarCond]</f>
        <v>9</v>
      </c>
      <c r="DA11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1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1142">
        <v>139000</v>
      </c>
    </row>
    <row r="1143" spans="1:107" x14ac:dyDescent="0.25">
      <c r="A1143">
        <v>1142</v>
      </c>
      <c r="B1143">
        <v>60</v>
      </c>
      <c r="C1143" t="s">
        <v>107</v>
      </c>
      <c r="D1143">
        <f>IF(fun[[#This Row],[MSZoning]]="RL",1,0)</f>
        <v>1</v>
      </c>
      <c r="E1143">
        <f>IF(fun[[#This Row],[rl]]="RM",1,0)</f>
        <v>0</v>
      </c>
      <c r="F1143">
        <f>IF(fun[[#This Row],[rm]]="RH",1,0)</f>
        <v>0</v>
      </c>
      <c r="G1143">
        <f>IF(fun[[#This Row],[rh]]="C (all)",1,0)</f>
        <v>0</v>
      </c>
      <c r="H1143" t="s">
        <v>109</v>
      </c>
      <c r="I1143">
        <f>IF(fun[[#This Row],[LotFrontage]]="NA",0,fun[[#This Row],[LotFrontage]])</f>
        <v>0</v>
      </c>
      <c r="J1143">
        <v>10304</v>
      </c>
      <c r="K1143" t="s">
        <v>108</v>
      </c>
      <c r="L1143" t="s">
        <v>109</v>
      </c>
      <c r="M1143" t="s">
        <v>146</v>
      </c>
      <c r="N1143" t="s">
        <v>111</v>
      </c>
      <c r="O1143" t="s">
        <v>112</v>
      </c>
      <c r="P1143" t="s">
        <v>192</v>
      </c>
      <c r="Q1143" t="s">
        <v>114</v>
      </c>
      <c r="R1143" t="s">
        <v>164</v>
      </c>
      <c r="S1143" t="s">
        <v>165</v>
      </c>
      <c r="T1143" t="s">
        <v>116</v>
      </c>
      <c r="U1143" t="s">
        <v>117</v>
      </c>
      <c r="V1143" t="s">
        <v>118</v>
      </c>
      <c r="W1143">
        <v>5</v>
      </c>
      <c r="X1143">
        <v>7</v>
      </c>
      <c r="Y1143">
        <v>1976</v>
      </c>
      <c r="Z1143">
        <v>1976</v>
      </c>
      <c r="AA1143" t="s">
        <v>119</v>
      </c>
      <c r="AB1143" t="s">
        <v>120</v>
      </c>
      <c r="AC1143" t="s">
        <v>187</v>
      </c>
      <c r="AD1143" t="s">
        <v>187</v>
      </c>
      <c r="AE1143" t="s">
        <v>122</v>
      </c>
      <c r="AF1143">
        <v>44</v>
      </c>
      <c r="AG1143" t="s">
        <v>124</v>
      </c>
      <c r="AH1143">
        <f>IF(fun[[#This Row],[ExterQual]]="Ex",5,IF(fun[[#This Row],[ExterQual]]="Gd",4,IF(fun[[#This Row],[ExterQual]]="TA",3,IF(fun[[#This Row],[ExterQual]]="Fa",2,1))))</f>
        <v>3</v>
      </c>
      <c r="AI1143" t="s">
        <v>123</v>
      </c>
      <c r="AJ1143">
        <f>IF(fun[[#This Row],[ExterCond]]="Ex",5,IF(fun[[#This Row],[ExterCond]]="Gd",4,IF(fun[[#This Row],[ExterCond]]="TA",3,IF(fun[[#This Row],[ExterCond]]="Fa",2,1))))</f>
        <v>4</v>
      </c>
      <c r="AK1143" t="s">
        <v>144</v>
      </c>
      <c r="AL1143" t="s">
        <v>124</v>
      </c>
      <c r="AM1143">
        <f>IF(fun[[#This Row],[BsmtQual]]="Ex",5,IF(fun[[#This Row],[BsmtQual]]="Gd",4,IF(fun[[#This Row],[BsmtQual]]="TA",3,IF(fun[[#This Row],[BsmtQual]]="Fa",2,IF(fun[[#This Row],[BsmtQual]]="Po",1,0)))))</f>
        <v>3</v>
      </c>
      <c r="AN1143" t="s">
        <v>124</v>
      </c>
      <c r="AO1143">
        <f>IF(fun[[#This Row],[BsmtCond]]="Ex",5,IF(fun[[#This Row],[BsmtCond]]="Gd",4,IF(fun[[#This Row],[BsmtCond]]="TA",3,IF(fun[[#This Row],[BsmtCond]]="Fa",2,IF(fun[[#This Row],[BsmtCond]]="Po",1,0)))))</f>
        <v>3</v>
      </c>
      <c r="AP1143" t="s">
        <v>126</v>
      </c>
      <c r="AQ1143">
        <f>IF(fun[[#This Row],[BsmtExposure]]="Gd",3,IF(fun[[#This Row],[BsmtExposure]]="Av",2,IF(fun[[#This Row],[BsmtExposure]]="Mn",1,0)))</f>
        <v>0</v>
      </c>
      <c r="AR1143" t="s">
        <v>145</v>
      </c>
      <c r="AS1143">
        <v>381</v>
      </c>
      <c r="AT1143" t="s">
        <v>128</v>
      </c>
      <c r="AU1143">
        <v>0</v>
      </c>
      <c r="AV1143">
        <v>399</v>
      </c>
      <c r="AW1143">
        <v>780</v>
      </c>
      <c r="AX1143" t="s">
        <v>129</v>
      </c>
      <c r="AY1143" t="s">
        <v>130</v>
      </c>
      <c r="AZ1143">
        <f>IF(fun[[#This Row],[HeatingQC]]="Ex",5,IF(fun[[#This Row],[HeatingQC]]="Gd",4,IF(fun[[#This Row],[HeatingQC]]="TA",3,IF(fun[[#This Row],[HeatingQC]]="Fa",2,IF(fun[[#This Row],[HeatingQC]]="Po",1,0)))))</f>
        <v>5</v>
      </c>
      <c r="BA1143" t="s">
        <v>131</v>
      </c>
      <c r="BB1143" t="s">
        <v>132</v>
      </c>
      <c r="BC1143">
        <v>1088</v>
      </c>
      <c r="BD1143">
        <v>780</v>
      </c>
      <c r="BE1143">
        <v>0</v>
      </c>
      <c r="BF1143">
        <v>1868</v>
      </c>
      <c r="BG1143">
        <f>LOG(fun[[#This Row],[GrLivArea]])</f>
        <v>3.2713768718940743</v>
      </c>
      <c r="BH1143">
        <v>1</v>
      </c>
      <c r="BI1143">
        <v>0</v>
      </c>
      <c r="BJ1143">
        <f>fun[[#This Row],[BsmtFullBath]]+(0.5*fun[[#This Row],[BsmtHalfBath]])</f>
        <v>1</v>
      </c>
      <c r="BK1143">
        <v>2</v>
      </c>
      <c r="BL1143">
        <v>1</v>
      </c>
      <c r="BM1143">
        <f>fun[[#This Row],[HalfBath]]+fun[[#This Row],[TOTBaseBath]]+fun[[#This Row],[FullBath]]</f>
        <v>4</v>
      </c>
      <c r="BN1143">
        <v>4</v>
      </c>
      <c r="BO1143">
        <v>1</v>
      </c>
      <c r="BP1143" t="s">
        <v>123</v>
      </c>
      <c r="BQ1143">
        <f>IF(fun[[#This Row],[KitchenQual]]="Ex",5,IF(fun[[#This Row],[KitchenQual]]="Gd",4,IF(fun[[#This Row],[KitchenQual]]="TA",3,IF(fun[[#This Row],[KitchenQual]]="Fa",2,0))))</f>
        <v>4</v>
      </c>
      <c r="BR1143">
        <v>9</v>
      </c>
      <c r="BS1143" t="s">
        <v>133</v>
      </c>
      <c r="BT1143">
        <v>1</v>
      </c>
      <c r="BU1143" t="s">
        <v>124</v>
      </c>
      <c r="BV1143">
        <f>IF(fun[[#This Row],[FireplaceQu]]="Ex",5,IF(fun[[#This Row],[FireplaceQu]]="Gd",4,IF(fun[[#This Row],[FireplaceQu]]="TA",3,IF(fun[[#This Row],[FireplaceQu]]="Fa",2,0))))</f>
        <v>3</v>
      </c>
      <c r="BW1143" t="s">
        <v>134</v>
      </c>
      <c r="BX1143">
        <v>1976</v>
      </c>
      <c r="BY1143" t="s">
        <v>128</v>
      </c>
      <c r="BZ1143">
        <v>2</v>
      </c>
      <c r="CA1143">
        <v>484</v>
      </c>
      <c r="CB1143" t="s">
        <v>124</v>
      </c>
      <c r="CC1143">
        <f>IF(fun[[#This Row],[GarageQual]]="Ex",5,IF(fun[[#This Row],[GarageQual]]="Gd",4,IF(fun[[#This Row],[GarageQual]]="TA",3,IF(fun[[#This Row],[GarageQual]]="Fa",2,IF(fun[[#This Row],[GarageQual]]="Po",1,0)))))</f>
        <v>3</v>
      </c>
      <c r="CD1143" t="s">
        <v>124</v>
      </c>
      <c r="CE1143">
        <f>IF(fun[[#This Row],[GarageCond]]="Ex",5,IF(fun[[#This Row],[GarageCond]]="Gd",4,IF(fun[[#This Row],[GarageCond]]="TA",3,IF(fun[[#This Row],[GarageCond]]="Fa",2,IF(fun[[#This Row],[GarageCond]]="Po",1,0)))))</f>
        <v>3</v>
      </c>
      <c r="CF1143" t="s">
        <v>131</v>
      </c>
      <c r="CG1143">
        <v>448</v>
      </c>
      <c r="CH1143">
        <v>96</v>
      </c>
      <c r="CI1143">
        <v>0</v>
      </c>
      <c r="CJ1143">
        <v>0</v>
      </c>
      <c r="CK1143">
        <v>0</v>
      </c>
      <c r="CL1143">
        <f>(0.5*fun[[#This Row],[WoodDeckSF]])+fun[[#This Row],[OpenPorchSF]]+(2*fun[[#This Row],[EnclosedPorch]])+(1.5*fun[[#This Row],[3SsnPorch]])+fun[[#This Row],[ScreenPorch]]</f>
        <v>320</v>
      </c>
      <c r="CM1143">
        <v>0</v>
      </c>
      <c r="CN1143" t="s">
        <v>109</v>
      </c>
      <c r="CO1143">
        <f>IF(fun[[#This Row],[PoolQC]]="Ex",5,IF(fun[[#This Row],[PoolQC]]="Gd",4,IF(fun[[#This Row],[PoolQC]]="TA",3,IF(fun[[#This Row],[PoolQC]]="Fa",2,IF(fun[[#This Row],[PoolQC]]="Po",1,0)))))</f>
        <v>0</v>
      </c>
      <c r="CP1143" t="s">
        <v>109</v>
      </c>
      <c r="CQ1143" t="s">
        <v>109</v>
      </c>
      <c r="CR1143">
        <v>0</v>
      </c>
      <c r="CS1143">
        <v>10</v>
      </c>
      <c r="CT1143">
        <v>2009</v>
      </c>
      <c r="CU1143" t="s">
        <v>136</v>
      </c>
      <c r="CV1143" t="s">
        <v>137</v>
      </c>
      <c r="CW1143">
        <f>COUNTIF(fun[[#This Row],[Id]:[SaleCondition]],0)</f>
        <v>14</v>
      </c>
      <c r="CX1143">
        <f>COUNTIF(fun[[#This Row],[Id]:[SaleCondition]],"NA")</f>
        <v>5</v>
      </c>
      <c r="CY114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43">
        <f>fun[NUM_ExCond]+fun[NUM_BsmtCond]+fun[NUM_GarCond]</f>
        <v>10</v>
      </c>
      <c r="DA11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1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1143">
        <v>197500</v>
      </c>
    </row>
    <row r="1144" spans="1:107" x14ac:dyDescent="0.25">
      <c r="A1144">
        <v>1143</v>
      </c>
      <c r="B1144">
        <v>60</v>
      </c>
      <c r="C1144" t="s">
        <v>107</v>
      </c>
      <c r="D1144">
        <f>IF(fun[[#This Row],[MSZoning]]="RL",1,0)</f>
        <v>1</v>
      </c>
      <c r="E1144">
        <f>IF(fun[[#This Row],[rl]]="RM",1,0)</f>
        <v>0</v>
      </c>
      <c r="F1144">
        <f>IF(fun[[#This Row],[rm]]="RH",1,0)</f>
        <v>0</v>
      </c>
      <c r="G1144">
        <f>IF(fun[[#This Row],[rh]]="C (all)",1,0)</f>
        <v>0</v>
      </c>
      <c r="H1144">
        <v>77</v>
      </c>
      <c r="I1144">
        <f>IF(fun[[#This Row],[LotFrontage]]="NA",0,fun[[#This Row],[LotFrontage]])</f>
        <v>77</v>
      </c>
      <c r="J1144">
        <v>9965</v>
      </c>
      <c r="K1144" t="s">
        <v>108</v>
      </c>
      <c r="L1144" t="s">
        <v>109</v>
      </c>
      <c r="M1144" t="s">
        <v>110</v>
      </c>
      <c r="N1144" t="s">
        <v>111</v>
      </c>
      <c r="O1144" t="s">
        <v>112</v>
      </c>
      <c r="P1144" t="s">
        <v>113</v>
      </c>
      <c r="Q1144" t="s">
        <v>114</v>
      </c>
      <c r="R1144" t="s">
        <v>115</v>
      </c>
      <c r="S1144" t="s">
        <v>116</v>
      </c>
      <c r="T1144" t="s">
        <v>116</v>
      </c>
      <c r="U1144" t="s">
        <v>117</v>
      </c>
      <c r="V1144" t="s">
        <v>118</v>
      </c>
      <c r="W1144">
        <v>8</v>
      </c>
      <c r="X1144">
        <v>5</v>
      </c>
      <c r="Y1144">
        <v>2006</v>
      </c>
      <c r="Z1144">
        <v>2007</v>
      </c>
      <c r="AA1144" t="s">
        <v>178</v>
      </c>
      <c r="AB1144" t="s">
        <v>120</v>
      </c>
      <c r="AC1144" t="s">
        <v>121</v>
      </c>
      <c r="AD1144" t="s">
        <v>121</v>
      </c>
      <c r="AE1144" t="s">
        <v>163</v>
      </c>
      <c r="AF1144">
        <v>340</v>
      </c>
      <c r="AG1144" t="s">
        <v>123</v>
      </c>
      <c r="AH1144">
        <f>IF(fun[[#This Row],[ExterQual]]="Ex",5,IF(fun[[#This Row],[ExterQual]]="Gd",4,IF(fun[[#This Row],[ExterQual]]="TA",3,IF(fun[[#This Row],[ExterQual]]="Fa",2,1))))</f>
        <v>4</v>
      </c>
      <c r="AI1144" t="s">
        <v>124</v>
      </c>
      <c r="AJ1144">
        <f>IF(fun[[#This Row],[ExterCond]]="Ex",5,IF(fun[[#This Row],[ExterCond]]="Gd",4,IF(fun[[#This Row],[ExterCond]]="TA",3,IF(fun[[#This Row],[ExterCond]]="Fa",2,1))))</f>
        <v>3</v>
      </c>
      <c r="AK1144" t="s">
        <v>125</v>
      </c>
      <c r="AL1144" t="s">
        <v>130</v>
      </c>
      <c r="AM1144">
        <f>IF(fun[[#This Row],[BsmtQual]]="Ex",5,IF(fun[[#This Row],[BsmtQual]]="Gd",4,IF(fun[[#This Row],[BsmtQual]]="TA",3,IF(fun[[#This Row],[BsmtQual]]="Fa",2,IF(fun[[#This Row],[BsmtQual]]="Po",1,0)))))</f>
        <v>5</v>
      </c>
      <c r="AN1144" t="s">
        <v>124</v>
      </c>
      <c r="AO1144">
        <f>IF(fun[[#This Row],[BsmtCond]]="Ex",5,IF(fun[[#This Row],[BsmtCond]]="Gd",4,IF(fun[[#This Row],[BsmtCond]]="TA",3,IF(fun[[#This Row],[BsmtCond]]="Fa",2,IF(fun[[#This Row],[BsmtCond]]="Po",1,0)))))</f>
        <v>3</v>
      </c>
      <c r="AP1144" t="s">
        <v>123</v>
      </c>
      <c r="AQ1144">
        <f>IF(fun[[#This Row],[BsmtExposure]]="Gd",3,IF(fun[[#This Row],[BsmtExposure]]="Av",2,IF(fun[[#This Row],[BsmtExposure]]="Mn",1,0)))</f>
        <v>3</v>
      </c>
      <c r="AR1144" t="s">
        <v>127</v>
      </c>
      <c r="AS1144">
        <v>1150</v>
      </c>
      <c r="AT1144" t="s">
        <v>128</v>
      </c>
      <c r="AU1144">
        <v>0</v>
      </c>
      <c r="AV1144">
        <v>316</v>
      </c>
      <c r="AW1144">
        <v>1466</v>
      </c>
      <c r="AX1144" t="s">
        <v>129</v>
      </c>
      <c r="AY1144" t="s">
        <v>130</v>
      </c>
      <c r="AZ1144">
        <f>IF(fun[[#This Row],[HeatingQC]]="Ex",5,IF(fun[[#This Row],[HeatingQC]]="Gd",4,IF(fun[[#This Row],[HeatingQC]]="TA",3,IF(fun[[#This Row],[HeatingQC]]="Fa",2,IF(fun[[#This Row],[HeatingQC]]="Po",1,0)))))</f>
        <v>5</v>
      </c>
      <c r="BA1144" t="s">
        <v>131</v>
      </c>
      <c r="BB1144" t="s">
        <v>132</v>
      </c>
      <c r="BC1144">
        <v>1466</v>
      </c>
      <c r="BD1144">
        <v>1362</v>
      </c>
      <c r="BE1144">
        <v>0</v>
      </c>
      <c r="BF1144">
        <v>2828</v>
      </c>
      <c r="BG1144">
        <f>LOG(fun[[#This Row],[GrLivArea]])</f>
        <v>3.4514794051248616</v>
      </c>
      <c r="BH1144">
        <v>1</v>
      </c>
      <c r="BI1144">
        <v>0</v>
      </c>
      <c r="BJ1144">
        <f>fun[[#This Row],[BsmtFullBath]]+(0.5*fun[[#This Row],[BsmtHalfBath]])</f>
        <v>1</v>
      </c>
      <c r="BK1144">
        <v>3</v>
      </c>
      <c r="BL1144">
        <v>0</v>
      </c>
      <c r="BM1144">
        <f>fun[[#This Row],[HalfBath]]+fun[[#This Row],[TOTBaseBath]]+fun[[#This Row],[FullBath]]</f>
        <v>4</v>
      </c>
      <c r="BN1144">
        <v>4</v>
      </c>
      <c r="BO1144">
        <v>1</v>
      </c>
      <c r="BP1144" t="s">
        <v>123</v>
      </c>
      <c r="BQ1144">
        <f>IF(fun[[#This Row],[KitchenQual]]="Ex",5,IF(fun[[#This Row],[KitchenQual]]="Gd",4,IF(fun[[#This Row],[KitchenQual]]="TA",3,IF(fun[[#This Row],[KitchenQual]]="Fa",2,0))))</f>
        <v>4</v>
      </c>
      <c r="BR1144">
        <v>11</v>
      </c>
      <c r="BS1144" t="s">
        <v>133</v>
      </c>
      <c r="BT1144">
        <v>1</v>
      </c>
      <c r="BU1144" t="s">
        <v>124</v>
      </c>
      <c r="BV1144">
        <f>IF(fun[[#This Row],[FireplaceQu]]="Ex",5,IF(fun[[#This Row],[FireplaceQu]]="Gd",4,IF(fun[[#This Row],[FireplaceQu]]="TA",3,IF(fun[[#This Row],[FireplaceQu]]="Fa",2,0))))</f>
        <v>3</v>
      </c>
      <c r="BW1144" t="s">
        <v>182</v>
      </c>
      <c r="BX1144">
        <v>2006</v>
      </c>
      <c r="BY1144" t="s">
        <v>135</v>
      </c>
      <c r="BZ1144">
        <v>3</v>
      </c>
      <c r="CA1144">
        <v>1052</v>
      </c>
      <c r="CB1144" t="s">
        <v>124</v>
      </c>
      <c r="CC1144">
        <f>IF(fun[[#This Row],[GarageQual]]="Ex",5,IF(fun[[#This Row],[GarageQual]]="Gd",4,IF(fun[[#This Row],[GarageQual]]="TA",3,IF(fun[[#This Row],[GarageQual]]="Fa",2,IF(fun[[#This Row],[GarageQual]]="Po",1,0)))))</f>
        <v>3</v>
      </c>
      <c r="CD1144" t="s">
        <v>124</v>
      </c>
      <c r="CE1144">
        <f>IF(fun[[#This Row],[GarageCond]]="Ex",5,IF(fun[[#This Row],[GarageCond]]="Gd",4,IF(fun[[#This Row],[GarageCond]]="TA",3,IF(fun[[#This Row],[GarageCond]]="Fa",2,IF(fun[[#This Row],[GarageCond]]="Po",1,0)))))</f>
        <v>3</v>
      </c>
      <c r="CF1144" t="s">
        <v>131</v>
      </c>
      <c r="CG1144">
        <v>125</v>
      </c>
      <c r="CH1144">
        <v>144</v>
      </c>
      <c r="CI1144">
        <v>0</v>
      </c>
      <c r="CJ1144">
        <v>0</v>
      </c>
      <c r="CK1144">
        <v>0</v>
      </c>
      <c r="CL1144">
        <f>(0.5*fun[[#This Row],[WoodDeckSF]])+fun[[#This Row],[OpenPorchSF]]+(2*fun[[#This Row],[EnclosedPorch]])+(1.5*fun[[#This Row],[3SsnPorch]])+fun[[#This Row],[ScreenPorch]]</f>
        <v>206.5</v>
      </c>
      <c r="CM1144">
        <v>0</v>
      </c>
      <c r="CN1144" t="s">
        <v>109</v>
      </c>
      <c r="CO1144">
        <f>IF(fun[[#This Row],[PoolQC]]="Ex",5,IF(fun[[#This Row],[PoolQC]]="Gd",4,IF(fun[[#This Row],[PoolQC]]="TA",3,IF(fun[[#This Row],[PoolQC]]="Fa",2,IF(fun[[#This Row],[PoolQC]]="Po",1,0)))))</f>
        <v>0</v>
      </c>
      <c r="CP1144" t="s">
        <v>109</v>
      </c>
      <c r="CQ1144" t="s">
        <v>109</v>
      </c>
      <c r="CR1144">
        <v>0</v>
      </c>
      <c r="CS1144">
        <v>4</v>
      </c>
      <c r="CT1144">
        <v>2007</v>
      </c>
      <c r="CU1144" t="s">
        <v>184</v>
      </c>
      <c r="CV1144" t="s">
        <v>185</v>
      </c>
      <c r="CW1144">
        <f>COUNTIF(fun[[#This Row],[Id]:[SaleCondition]],0)</f>
        <v>13</v>
      </c>
      <c r="CX1144">
        <f>COUNTIF(fun[[#This Row],[Id]:[SaleCondition]],"NA")</f>
        <v>4</v>
      </c>
      <c r="CY1144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144">
        <f>fun[NUM_ExCond]+fun[NUM_BsmtCond]+fun[NUM_GarCond]</f>
        <v>9</v>
      </c>
      <c r="DA11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119</v>
      </c>
      <c r="DB11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1144">
        <v>424870</v>
      </c>
    </row>
    <row r="1145" spans="1:107" x14ac:dyDescent="0.25">
      <c r="A1145">
        <v>1144</v>
      </c>
      <c r="B1145">
        <v>20</v>
      </c>
      <c r="C1145" t="s">
        <v>107</v>
      </c>
      <c r="D1145">
        <f>IF(fun[[#This Row],[MSZoning]]="RL",1,0)</f>
        <v>1</v>
      </c>
      <c r="E1145">
        <f>IF(fun[[#This Row],[rl]]="RM",1,0)</f>
        <v>0</v>
      </c>
      <c r="F1145">
        <f>IF(fun[[#This Row],[rm]]="RH",1,0)</f>
        <v>0</v>
      </c>
      <c r="G1145">
        <f>IF(fun[[#This Row],[rh]]="C (all)",1,0)</f>
        <v>0</v>
      </c>
      <c r="H1145" t="s">
        <v>109</v>
      </c>
      <c r="I1145">
        <f>IF(fun[[#This Row],[LotFrontage]]="NA",0,fun[[#This Row],[LotFrontage]])</f>
        <v>0</v>
      </c>
      <c r="J1145">
        <v>9000</v>
      </c>
      <c r="K1145" t="s">
        <v>108</v>
      </c>
      <c r="L1145" t="s">
        <v>109</v>
      </c>
      <c r="M1145" t="s">
        <v>110</v>
      </c>
      <c r="N1145" t="s">
        <v>111</v>
      </c>
      <c r="O1145" t="s">
        <v>112</v>
      </c>
      <c r="P1145" t="s">
        <v>113</v>
      </c>
      <c r="Q1145" t="s">
        <v>114</v>
      </c>
      <c r="R1145" t="s">
        <v>177</v>
      </c>
      <c r="S1145" t="s">
        <v>116</v>
      </c>
      <c r="T1145" t="s">
        <v>116</v>
      </c>
      <c r="U1145" t="s">
        <v>117</v>
      </c>
      <c r="V1145" t="s">
        <v>141</v>
      </c>
      <c r="W1145">
        <v>5</v>
      </c>
      <c r="X1145">
        <v>3</v>
      </c>
      <c r="Y1145">
        <v>1959</v>
      </c>
      <c r="Z1145">
        <v>1959</v>
      </c>
      <c r="AA1145" t="s">
        <v>119</v>
      </c>
      <c r="AB1145" t="s">
        <v>120</v>
      </c>
      <c r="AC1145" t="s">
        <v>150</v>
      </c>
      <c r="AD1145" t="s">
        <v>187</v>
      </c>
      <c r="AE1145" t="s">
        <v>143</v>
      </c>
      <c r="AF1145">
        <v>0</v>
      </c>
      <c r="AG1145" t="s">
        <v>124</v>
      </c>
      <c r="AH1145">
        <f>IF(fun[[#This Row],[ExterQual]]="Ex",5,IF(fun[[#This Row],[ExterQual]]="Gd",4,IF(fun[[#This Row],[ExterQual]]="TA",3,IF(fun[[#This Row],[ExterQual]]="Fa",2,1))))</f>
        <v>3</v>
      </c>
      <c r="AI1145" t="s">
        <v>124</v>
      </c>
      <c r="AJ1145">
        <f>IF(fun[[#This Row],[ExterCond]]="Ex",5,IF(fun[[#This Row],[ExterCond]]="Gd",4,IF(fun[[#This Row],[ExterCond]]="TA",3,IF(fun[[#This Row],[ExterCond]]="Fa",2,1))))</f>
        <v>3</v>
      </c>
      <c r="AK1145" t="s">
        <v>144</v>
      </c>
      <c r="AL1145" t="s">
        <v>124</v>
      </c>
      <c r="AM1145">
        <f>IF(fun[[#This Row],[BsmtQual]]="Ex",5,IF(fun[[#This Row],[BsmtQual]]="Gd",4,IF(fun[[#This Row],[BsmtQual]]="TA",3,IF(fun[[#This Row],[BsmtQual]]="Fa",2,IF(fun[[#This Row],[BsmtQual]]="Po",1,0)))))</f>
        <v>3</v>
      </c>
      <c r="AN1145" t="s">
        <v>124</v>
      </c>
      <c r="AO1145">
        <f>IF(fun[[#This Row],[BsmtCond]]="Ex",5,IF(fun[[#This Row],[BsmtCond]]="Gd",4,IF(fun[[#This Row],[BsmtCond]]="TA",3,IF(fun[[#This Row],[BsmtCond]]="Fa",2,IF(fun[[#This Row],[BsmtCond]]="Po",1,0)))))</f>
        <v>3</v>
      </c>
      <c r="AP1145" t="s">
        <v>126</v>
      </c>
      <c r="AQ1145">
        <f>IF(fun[[#This Row],[BsmtExposure]]="Gd",3,IF(fun[[#This Row],[BsmtExposure]]="Av",2,IF(fun[[#This Row],[BsmtExposure]]="Mn",1,0)))</f>
        <v>0</v>
      </c>
      <c r="AR1145" t="s">
        <v>127</v>
      </c>
      <c r="AS1145">
        <v>288</v>
      </c>
      <c r="AT1145" t="s">
        <v>128</v>
      </c>
      <c r="AU1145">
        <v>0</v>
      </c>
      <c r="AV1145">
        <v>718</v>
      </c>
      <c r="AW1145">
        <v>1006</v>
      </c>
      <c r="AX1145" t="s">
        <v>129</v>
      </c>
      <c r="AY1145" t="s">
        <v>124</v>
      </c>
      <c r="AZ1145">
        <f>IF(fun[[#This Row],[HeatingQC]]="Ex",5,IF(fun[[#This Row],[HeatingQC]]="Gd",4,IF(fun[[#This Row],[HeatingQC]]="TA",3,IF(fun[[#This Row],[HeatingQC]]="Fa",2,IF(fun[[#This Row],[HeatingQC]]="Po",1,0)))))</f>
        <v>3</v>
      </c>
      <c r="BA1145" t="s">
        <v>131</v>
      </c>
      <c r="BB1145" t="s">
        <v>132</v>
      </c>
      <c r="BC1145">
        <v>1006</v>
      </c>
      <c r="BD1145">
        <v>0</v>
      </c>
      <c r="BE1145">
        <v>0</v>
      </c>
      <c r="BF1145">
        <v>1006</v>
      </c>
      <c r="BG1145">
        <f>LOG(fun[[#This Row],[GrLivArea]])</f>
        <v>3.0025979807199086</v>
      </c>
      <c r="BH1145">
        <v>0</v>
      </c>
      <c r="BI1145">
        <v>0</v>
      </c>
      <c r="BJ1145">
        <f>fun[[#This Row],[BsmtFullBath]]+(0.5*fun[[#This Row],[BsmtHalfBath]])</f>
        <v>0</v>
      </c>
      <c r="BK1145">
        <v>1</v>
      </c>
      <c r="BL1145">
        <v>0</v>
      </c>
      <c r="BM1145">
        <f>fun[[#This Row],[HalfBath]]+fun[[#This Row],[TOTBaseBath]]+fun[[#This Row],[FullBath]]</f>
        <v>1</v>
      </c>
      <c r="BN1145">
        <v>3</v>
      </c>
      <c r="BO1145">
        <v>1</v>
      </c>
      <c r="BP1145" t="s">
        <v>124</v>
      </c>
      <c r="BQ1145">
        <f>IF(fun[[#This Row],[KitchenQual]]="Ex",5,IF(fun[[#This Row],[KitchenQual]]="Gd",4,IF(fun[[#This Row],[KitchenQual]]="TA",3,IF(fun[[#This Row],[KitchenQual]]="Fa",2,0))))</f>
        <v>3</v>
      </c>
      <c r="BR1145">
        <v>5</v>
      </c>
      <c r="BS1145" t="s">
        <v>133</v>
      </c>
      <c r="BT1145">
        <v>0</v>
      </c>
      <c r="BU1145" t="s">
        <v>109</v>
      </c>
      <c r="BV1145">
        <f>IF(fun[[#This Row],[FireplaceQu]]="Ex",5,IF(fun[[#This Row],[FireplaceQu]]="Gd",4,IF(fun[[#This Row],[FireplaceQu]]="TA",3,IF(fun[[#This Row],[FireplaceQu]]="Fa",2,0))))</f>
        <v>0</v>
      </c>
      <c r="BW1145" t="s">
        <v>109</v>
      </c>
      <c r="BX1145" t="s">
        <v>109</v>
      </c>
      <c r="BY1145" t="s">
        <v>109</v>
      </c>
      <c r="BZ1145">
        <v>0</v>
      </c>
      <c r="CA1145">
        <v>0</v>
      </c>
      <c r="CB1145" t="s">
        <v>109</v>
      </c>
      <c r="CC1145">
        <f>IF(fun[[#This Row],[GarageQual]]="Ex",5,IF(fun[[#This Row],[GarageQual]]="Gd",4,IF(fun[[#This Row],[GarageQual]]="TA",3,IF(fun[[#This Row],[GarageQual]]="Fa",2,IF(fun[[#This Row],[GarageQual]]="Po",1,0)))))</f>
        <v>0</v>
      </c>
      <c r="CD1145" t="s">
        <v>109</v>
      </c>
      <c r="CE1145">
        <f>IF(fun[[#This Row],[GarageCond]]="Ex",5,IF(fun[[#This Row],[GarageCond]]="Gd",4,IF(fun[[#This Row],[GarageCond]]="TA",3,IF(fun[[#This Row],[GarageCond]]="Fa",2,IF(fun[[#This Row],[GarageCond]]="Po",1,0)))))</f>
        <v>0</v>
      </c>
      <c r="CF1145" t="s">
        <v>131</v>
      </c>
      <c r="CG1145">
        <v>0</v>
      </c>
      <c r="CH1145">
        <v>24</v>
      </c>
      <c r="CI1145">
        <v>0</v>
      </c>
      <c r="CJ1145">
        <v>0</v>
      </c>
      <c r="CK1145">
        <v>0</v>
      </c>
      <c r="CL1145">
        <f>(0.5*fun[[#This Row],[WoodDeckSF]])+fun[[#This Row],[OpenPorchSF]]+(2*fun[[#This Row],[EnclosedPorch]])+(1.5*fun[[#This Row],[3SsnPorch]])+fun[[#This Row],[ScreenPorch]]</f>
        <v>24</v>
      </c>
      <c r="CM1145">
        <v>0</v>
      </c>
      <c r="CN1145" t="s">
        <v>109</v>
      </c>
      <c r="CO1145">
        <f>IF(fun[[#This Row],[PoolQC]]="Ex",5,IF(fun[[#This Row],[PoolQC]]="Gd",4,IF(fun[[#This Row],[PoolQC]]="TA",3,IF(fun[[#This Row],[PoolQC]]="Fa",2,IF(fun[[#This Row],[PoolQC]]="Po",1,0)))))</f>
        <v>0</v>
      </c>
      <c r="CP1145" t="s">
        <v>109</v>
      </c>
      <c r="CQ1145" t="s">
        <v>109</v>
      </c>
      <c r="CR1145">
        <v>0</v>
      </c>
      <c r="CS1145">
        <v>7</v>
      </c>
      <c r="CT1145">
        <v>2008</v>
      </c>
      <c r="CU1145" t="s">
        <v>136</v>
      </c>
      <c r="CV1145" t="s">
        <v>137</v>
      </c>
      <c r="CW1145">
        <f>COUNTIF(fun[[#This Row],[Id]:[SaleCondition]],0)</f>
        <v>26</v>
      </c>
      <c r="CX1145">
        <f>COUNTIF(fun[[#This Row],[Id]:[SaleCondition]],"NA")</f>
        <v>11</v>
      </c>
      <c r="CY1145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1145">
        <f>fun[NUM_ExCond]+fun[NUM_BsmtCond]+fun[NUM_GarCond]</f>
        <v>6</v>
      </c>
      <c r="DA11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48</v>
      </c>
      <c r="DB11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34.5</v>
      </c>
      <c r="DC1145">
        <v>80000</v>
      </c>
    </row>
    <row r="1146" spans="1:107" x14ac:dyDescent="0.25">
      <c r="A1146">
        <v>1145</v>
      </c>
      <c r="B1146">
        <v>190</v>
      </c>
      <c r="C1146" t="s">
        <v>107</v>
      </c>
      <c r="D1146">
        <f>IF(fun[[#This Row],[MSZoning]]="RL",1,0)</f>
        <v>1</v>
      </c>
      <c r="E1146">
        <f>IF(fun[[#This Row],[rl]]="RM",1,0)</f>
        <v>0</v>
      </c>
      <c r="F1146">
        <f>IF(fun[[#This Row],[rm]]="RH",1,0)</f>
        <v>0</v>
      </c>
      <c r="G1146">
        <f>IF(fun[[#This Row],[rh]]="C (all)",1,0)</f>
        <v>0</v>
      </c>
      <c r="H1146">
        <v>60</v>
      </c>
      <c r="I1146">
        <f>IF(fun[[#This Row],[LotFrontage]]="NA",0,fun[[#This Row],[LotFrontage]])</f>
        <v>60</v>
      </c>
      <c r="J1146">
        <v>12180</v>
      </c>
      <c r="K1146" t="s">
        <v>108</v>
      </c>
      <c r="L1146" t="s">
        <v>109</v>
      </c>
      <c r="M1146" t="s">
        <v>110</v>
      </c>
      <c r="N1146" t="s">
        <v>111</v>
      </c>
      <c r="O1146" t="s">
        <v>112</v>
      </c>
      <c r="P1146" t="s">
        <v>113</v>
      </c>
      <c r="Q1146" t="s">
        <v>114</v>
      </c>
      <c r="R1146" t="s">
        <v>211</v>
      </c>
      <c r="S1146" t="s">
        <v>116</v>
      </c>
      <c r="T1146" t="s">
        <v>116</v>
      </c>
      <c r="U1146" t="s">
        <v>175</v>
      </c>
      <c r="V1146" t="s">
        <v>158</v>
      </c>
      <c r="W1146">
        <v>4</v>
      </c>
      <c r="X1146">
        <v>4</v>
      </c>
      <c r="Y1146">
        <v>1941</v>
      </c>
      <c r="Z1146">
        <v>1950</v>
      </c>
      <c r="AA1146" t="s">
        <v>119</v>
      </c>
      <c r="AB1146" t="s">
        <v>120</v>
      </c>
      <c r="AC1146" t="s">
        <v>142</v>
      </c>
      <c r="AD1146" t="s">
        <v>142</v>
      </c>
      <c r="AE1146" t="s">
        <v>143</v>
      </c>
      <c r="AF1146">
        <v>0</v>
      </c>
      <c r="AG1146" t="s">
        <v>124</v>
      </c>
      <c r="AH1146">
        <f>IF(fun[[#This Row],[ExterQual]]="Ex",5,IF(fun[[#This Row],[ExterQual]]="Gd",4,IF(fun[[#This Row],[ExterQual]]="TA",3,IF(fun[[#This Row],[ExterQual]]="Fa",2,1))))</f>
        <v>3</v>
      </c>
      <c r="AI1146" t="s">
        <v>173</v>
      </c>
      <c r="AJ1146">
        <f>IF(fun[[#This Row],[ExterCond]]="Ex",5,IF(fun[[#This Row],[ExterCond]]="Gd",4,IF(fun[[#This Row],[ExterCond]]="TA",3,IF(fun[[#This Row],[ExterCond]]="Fa",2,1))))</f>
        <v>2</v>
      </c>
      <c r="AK1146" t="s">
        <v>152</v>
      </c>
      <c r="AL1146" t="s">
        <v>123</v>
      </c>
      <c r="AM1146">
        <f>IF(fun[[#This Row],[BsmtQual]]="Ex",5,IF(fun[[#This Row],[BsmtQual]]="Gd",4,IF(fun[[#This Row],[BsmtQual]]="TA",3,IF(fun[[#This Row],[BsmtQual]]="Fa",2,IF(fun[[#This Row],[BsmtQual]]="Po",1,0)))))</f>
        <v>4</v>
      </c>
      <c r="AN1146" t="s">
        <v>124</v>
      </c>
      <c r="AO1146">
        <f>IF(fun[[#This Row],[BsmtCond]]="Ex",5,IF(fun[[#This Row],[BsmtCond]]="Gd",4,IF(fun[[#This Row],[BsmtCond]]="TA",3,IF(fun[[#This Row],[BsmtCond]]="Fa",2,IF(fun[[#This Row],[BsmtCond]]="Po",1,0)))))</f>
        <v>3</v>
      </c>
      <c r="AP1146" t="s">
        <v>126</v>
      </c>
      <c r="AQ1146">
        <f>IF(fun[[#This Row],[BsmtExposure]]="Gd",3,IF(fun[[#This Row],[BsmtExposure]]="Av",2,IF(fun[[#This Row],[BsmtExposure]]="Mn",1,0)))</f>
        <v>0</v>
      </c>
      <c r="AR1146" t="s">
        <v>167</v>
      </c>
      <c r="AS1146">
        <v>348</v>
      </c>
      <c r="AT1146" t="s">
        <v>128</v>
      </c>
      <c r="AU1146">
        <v>0</v>
      </c>
      <c r="AV1146">
        <v>324</v>
      </c>
      <c r="AW1146">
        <v>672</v>
      </c>
      <c r="AX1146" t="s">
        <v>248</v>
      </c>
      <c r="AY1146" t="s">
        <v>173</v>
      </c>
      <c r="AZ1146">
        <f>IF(fun[[#This Row],[HeatingQC]]="Ex",5,IF(fun[[#This Row],[HeatingQC]]="Gd",4,IF(fun[[#This Row],[HeatingQC]]="TA",3,IF(fun[[#This Row],[HeatingQC]]="Fa",2,IF(fun[[#This Row],[HeatingQC]]="Po",1,0)))))</f>
        <v>2</v>
      </c>
      <c r="BA1146" t="s">
        <v>203</v>
      </c>
      <c r="BB1146" t="s">
        <v>190</v>
      </c>
      <c r="BC1146">
        <v>672</v>
      </c>
      <c r="BD1146">
        <v>252</v>
      </c>
      <c r="BE1146">
        <v>0</v>
      </c>
      <c r="BF1146">
        <v>924</v>
      </c>
      <c r="BG1146">
        <f>LOG(fun[[#This Row],[GrLivArea]])</f>
        <v>2.9656719712201065</v>
      </c>
      <c r="BH1146">
        <v>1</v>
      </c>
      <c r="BI1146">
        <v>0</v>
      </c>
      <c r="BJ1146">
        <f>fun[[#This Row],[BsmtFullBath]]+(0.5*fun[[#This Row],[BsmtHalfBath]])</f>
        <v>1</v>
      </c>
      <c r="BK1146">
        <v>1</v>
      </c>
      <c r="BL1146">
        <v>0</v>
      </c>
      <c r="BM1146">
        <f>fun[[#This Row],[HalfBath]]+fun[[#This Row],[TOTBaseBath]]+fun[[#This Row],[FullBath]]</f>
        <v>2</v>
      </c>
      <c r="BN1146">
        <v>2</v>
      </c>
      <c r="BO1146">
        <v>1</v>
      </c>
      <c r="BP1146" t="s">
        <v>173</v>
      </c>
      <c r="BQ1146">
        <f>IF(fun[[#This Row],[KitchenQual]]="Ex",5,IF(fun[[#This Row],[KitchenQual]]="Gd",4,IF(fun[[#This Row],[KitchenQual]]="TA",3,IF(fun[[#This Row],[KitchenQual]]="Fa",2,0))))</f>
        <v>2</v>
      </c>
      <c r="BR1146">
        <v>5</v>
      </c>
      <c r="BS1146" t="s">
        <v>133</v>
      </c>
      <c r="BT1146">
        <v>0</v>
      </c>
      <c r="BU1146" t="s">
        <v>109</v>
      </c>
      <c r="BV1146">
        <f>IF(fun[[#This Row],[FireplaceQu]]="Ex",5,IF(fun[[#This Row],[FireplaceQu]]="Gd",4,IF(fun[[#This Row],[FireplaceQu]]="TA",3,IF(fun[[#This Row],[FireplaceQu]]="Fa",2,0))))</f>
        <v>0</v>
      </c>
      <c r="BW1146" t="s">
        <v>153</v>
      </c>
      <c r="BX1146">
        <v>1941</v>
      </c>
      <c r="BY1146" t="s">
        <v>128</v>
      </c>
      <c r="BZ1146">
        <v>1</v>
      </c>
      <c r="CA1146">
        <v>280</v>
      </c>
      <c r="CB1146" t="s">
        <v>124</v>
      </c>
      <c r="CC1146">
        <f>IF(fun[[#This Row],[GarageQual]]="Ex",5,IF(fun[[#This Row],[GarageQual]]="Gd",4,IF(fun[[#This Row],[GarageQual]]="TA",3,IF(fun[[#This Row],[GarageQual]]="Fa",2,IF(fun[[#This Row],[GarageQual]]="Po",1,0)))))</f>
        <v>3</v>
      </c>
      <c r="CD1146" t="s">
        <v>124</v>
      </c>
      <c r="CE1146">
        <f>IF(fun[[#This Row],[GarageCond]]="Ex",5,IF(fun[[#This Row],[GarageCond]]="Gd",4,IF(fun[[#This Row],[GarageCond]]="TA",3,IF(fun[[#This Row],[GarageCond]]="Fa",2,IF(fun[[#This Row],[GarageCond]]="Po",1,0)))))</f>
        <v>3</v>
      </c>
      <c r="CF1146" t="s">
        <v>131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f>(0.5*fun[[#This Row],[WoodDeckSF]])+fun[[#This Row],[OpenPorchSF]]+(2*fun[[#This Row],[EnclosedPorch]])+(1.5*fun[[#This Row],[3SsnPorch]])+fun[[#This Row],[ScreenPorch]]</f>
        <v>0</v>
      </c>
      <c r="CM1146">
        <v>0</v>
      </c>
      <c r="CN1146" t="s">
        <v>109</v>
      </c>
      <c r="CO1146">
        <f>IF(fun[[#This Row],[PoolQC]]="Ex",5,IF(fun[[#This Row],[PoolQC]]="Gd",4,IF(fun[[#This Row],[PoolQC]]="TA",3,IF(fun[[#This Row],[PoolQC]]="Fa",2,IF(fun[[#This Row],[PoolQC]]="Po",1,0)))))</f>
        <v>0</v>
      </c>
      <c r="CP1146" t="s">
        <v>160</v>
      </c>
      <c r="CQ1146" t="s">
        <v>109</v>
      </c>
      <c r="CR1146">
        <v>0</v>
      </c>
      <c r="CS1146">
        <v>7</v>
      </c>
      <c r="CT1146">
        <v>2010</v>
      </c>
      <c r="CU1146" t="s">
        <v>136</v>
      </c>
      <c r="CV1146" t="s">
        <v>137</v>
      </c>
      <c r="CW1146">
        <f>COUNTIF(fun[[#This Row],[Id]:[SaleCondition]],0)</f>
        <v>20</v>
      </c>
      <c r="CX1146">
        <f>COUNTIF(fun[[#This Row],[Id]:[SaleCondition]],"NA")</f>
        <v>4</v>
      </c>
      <c r="CY1146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146">
        <f>fun[NUM_ExCond]+fun[NUM_BsmtCond]+fun[NUM_GarCond]</f>
        <v>8</v>
      </c>
      <c r="DA11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53</v>
      </c>
      <c r="DB11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33.25</v>
      </c>
      <c r="DC1146">
        <v>80000</v>
      </c>
    </row>
    <row r="1147" spans="1:107" x14ac:dyDescent="0.25">
      <c r="A1147">
        <v>1146</v>
      </c>
      <c r="B1147">
        <v>50</v>
      </c>
      <c r="C1147" t="s">
        <v>168</v>
      </c>
      <c r="D1147">
        <f>IF(fun[[#This Row],[MSZoning]]="RL",1,0)</f>
        <v>0</v>
      </c>
      <c r="E1147">
        <f>IF(fun[[#This Row],[rl]]="RM",1,0)</f>
        <v>0</v>
      </c>
      <c r="F1147">
        <f>IF(fun[[#This Row],[rm]]="RH",1,0)</f>
        <v>0</v>
      </c>
      <c r="G1147">
        <f>IF(fun[[#This Row],[rh]]="C (all)",1,0)</f>
        <v>0</v>
      </c>
      <c r="H1147">
        <v>52</v>
      </c>
      <c r="I1147">
        <f>IF(fun[[#This Row],[LotFrontage]]="NA",0,fun[[#This Row],[LotFrontage]])</f>
        <v>52</v>
      </c>
      <c r="J1147">
        <v>6240</v>
      </c>
      <c r="K1147" t="s">
        <v>108</v>
      </c>
      <c r="L1147" t="s">
        <v>109</v>
      </c>
      <c r="M1147" t="s">
        <v>110</v>
      </c>
      <c r="N1147" t="s">
        <v>111</v>
      </c>
      <c r="O1147" t="s">
        <v>112</v>
      </c>
      <c r="P1147" t="s">
        <v>113</v>
      </c>
      <c r="Q1147" t="s">
        <v>114</v>
      </c>
      <c r="R1147" t="s">
        <v>174</v>
      </c>
      <c r="S1147" t="s">
        <v>116</v>
      </c>
      <c r="T1147" t="s">
        <v>116</v>
      </c>
      <c r="U1147" t="s">
        <v>117</v>
      </c>
      <c r="V1147" t="s">
        <v>158</v>
      </c>
      <c r="W1147">
        <v>5</v>
      </c>
      <c r="X1147">
        <v>6</v>
      </c>
      <c r="Y1147">
        <v>1928</v>
      </c>
      <c r="Z1147">
        <v>1950</v>
      </c>
      <c r="AA1147" t="s">
        <v>119</v>
      </c>
      <c r="AB1147" t="s">
        <v>120</v>
      </c>
      <c r="AC1147" t="s">
        <v>142</v>
      </c>
      <c r="AD1147" t="s">
        <v>142</v>
      </c>
      <c r="AE1147" t="s">
        <v>143</v>
      </c>
      <c r="AF1147">
        <v>0</v>
      </c>
      <c r="AG1147" t="s">
        <v>124</v>
      </c>
      <c r="AH1147">
        <f>IF(fun[[#This Row],[ExterQual]]="Ex",5,IF(fun[[#This Row],[ExterQual]]="Gd",4,IF(fun[[#This Row],[ExterQual]]="TA",3,IF(fun[[#This Row],[ExterQual]]="Fa",2,1))))</f>
        <v>3</v>
      </c>
      <c r="AI1147" t="s">
        <v>124</v>
      </c>
      <c r="AJ1147">
        <f>IF(fun[[#This Row],[ExterCond]]="Ex",5,IF(fun[[#This Row],[ExterCond]]="Gd",4,IF(fun[[#This Row],[ExterCond]]="TA",3,IF(fun[[#This Row],[ExterCond]]="Fa",2,1))))</f>
        <v>3</v>
      </c>
      <c r="AK1147" t="s">
        <v>152</v>
      </c>
      <c r="AL1147" t="s">
        <v>124</v>
      </c>
      <c r="AM1147">
        <f>IF(fun[[#This Row],[BsmtQual]]="Ex",5,IF(fun[[#This Row],[BsmtQual]]="Gd",4,IF(fun[[#This Row],[BsmtQual]]="TA",3,IF(fun[[#This Row],[BsmtQual]]="Fa",2,IF(fun[[#This Row],[BsmtQual]]="Po",1,0)))))</f>
        <v>3</v>
      </c>
      <c r="AN1147" t="s">
        <v>124</v>
      </c>
      <c r="AO1147">
        <f>IF(fun[[#This Row],[BsmtCond]]="Ex",5,IF(fun[[#This Row],[BsmtCond]]="Gd",4,IF(fun[[#This Row],[BsmtCond]]="TA",3,IF(fun[[#This Row],[BsmtCond]]="Fa",2,IF(fun[[#This Row],[BsmtCond]]="Po",1,0)))))</f>
        <v>3</v>
      </c>
      <c r="AP1147" t="s">
        <v>126</v>
      </c>
      <c r="AQ1147">
        <f>IF(fun[[#This Row],[BsmtExposure]]="Gd",3,IF(fun[[#This Row],[BsmtExposure]]="Av",2,IF(fun[[#This Row],[BsmtExposure]]="Mn",1,0)))</f>
        <v>0</v>
      </c>
      <c r="AR1147" t="s">
        <v>128</v>
      </c>
      <c r="AS1147">
        <v>0</v>
      </c>
      <c r="AT1147" t="s">
        <v>128</v>
      </c>
      <c r="AU1147">
        <v>0</v>
      </c>
      <c r="AV1147">
        <v>1042</v>
      </c>
      <c r="AW1147">
        <v>1042</v>
      </c>
      <c r="AX1147" t="s">
        <v>129</v>
      </c>
      <c r="AY1147" t="s">
        <v>130</v>
      </c>
      <c r="AZ1147">
        <f>IF(fun[[#This Row],[HeatingQC]]="Ex",5,IF(fun[[#This Row],[HeatingQC]]="Gd",4,IF(fun[[#This Row],[HeatingQC]]="TA",3,IF(fun[[#This Row],[HeatingQC]]="Fa",2,IF(fun[[#This Row],[HeatingQC]]="Po",1,0)))))</f>
        <v>5</v>
      </c>
      <c r="BA1147" t="s">
        <v>131</v>
      </c>
      <c r="BB1147" t="s">
        <v>132</v>
      </c>
      <c r="BC1147">
        <v>1042</v>
      </c>
      <c r="BD1147">
        <v>534</v>
      </c>
      <c r="BE1147">
        <v>0</v>
      </c>
      <c r="BF1147">
        <v>1576</v>
      </c>
      <c r="BG1147">
        <f>LOG(fun[[#This Row],[GrLivArea]])</f>
        <v>3.1975562131535367</v>
      </c>
      <c r="BH1147">
        <v>0</v>
      </c>
      <c r="BI1147">
        <v>0</v>
      </c>
      <c r="BJ1147">
        <f>fun[[#This Row],[BsmtFullBath]]+(0.5*fun[[#This Row],[BsmtHalfBath]])</f>
        <v>0</v>
      </c>
      <c r="BK1147">
        <v>1</v>
      </c>
      <c r="BL1147">
        <v>0</v>
      </c>
      <c r="BM1147">
        <f>fun[[#This Row],[HalfBath]]+fun[[#This Row],[TOTBaseBath]]+fun[[#This Row],[FullBath]]</f>
        <v>1</v>
      </c>
      <c r="BN1147">
        <v>3</v>
      </c>
      <c r="BO1147">
        <v>1</v>
      </c>
      <c r="BP1147" t="s">
        <v>124</v>
      </c>
      <c r="BQ1147">
        <f>IF(fun[[#This Row],[KitchenQual]]="Ex",5,IF(fun[[#This Row],[KitchenQual]]="Gd",4,IF(fun[[#This Row],[KitchenQual]]="TA",3,IF(fun[[#This Row],[KitchenQual]]="Fa",2,0))))</f>
        <v>3</v>
      </c>
      <c r="BR1147">
        <v>8</v>
      </c>
      <c r="BS1147" t="s">
        <v>133</v>
      </c>
      <c r="BT1147">
        <v>1</v>
      </c>
      <c r="BU1147" t="s">
        <v>123</v>
      </c>
      <c r="BV1147">
        <f>IF(fun[[#This Row],[FireplaceQu]]="Ex",5,IF(fun[[#This Row],[FireplaceQu]]="Gd",4,IF(fun[[#This Row],[FireplaceQu]]="TA",3,IF(fun[[#This Row],[FireplaceQu]]="Fa",2,0))))</f>
        <v>4</v>
      </c>
      <c r="BW1147" t="s">
        <v>153</v>
      </c>
      <c r="BX1147">
        <v>1928</v>
      </c>
      <c r="BY1147" t="s">
        <v>128</v>
      </c>
      <c r="BZ1147">
        <v>1</v>
      </c>
      <c r="CA1147">
        <v>225</v>
      </c>
      <c r="CB1147" t="s">
        <v>124</v>
      </c>
      <c r="CC1147">
        <f>IF(fun[[#This Row],[GarageQual]]="Ex",5,IF(fun[[#This Row],[GarageQual]]="Gd",4,IF(fun[[#This Row],[GarageQual]]="TA",3,IF(fun[[#This Row],[GarageQual]]="Fa",2,IF(fun[[#This Row],[GarageQual]]="Po",1,0)))))</f>
        <v>3</v>
      </c>
      <c r="CD1147" t="s">
        <v>124</v>
      </c>
      <c r="CE1147">
        <f>IF(fun[[#This Row],[GarageCond]]="Ex",5,IF(fun[[#This Row],[GarageCond]]="Gd",4,IF(fun[[#This Row],[GarageCond]]="TA",3,IF(fun[[#This Row],[GarageCond]]="Fa",2,IF(fun[[#This Row],[GarageCond]]="Po",1,0)))))</f>
        <v>3</v>
      </c>
      <c r="CF1147" t="s">
        <v>131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f>(0.5*fun[[#This Row],[WoodDeckSF]])+fun[[#This Row],[OpenPorchSF]]+(2*fun[[#This Row],[EnclosedPorch]])+(1.5*fun[[#This Row],[3SsnPorch]])+fun[[#This Row],[ScreenPorch]]</f>
        <v>0</v>
      </c>
      <c r="CM1147">
        <v>0</v>
      </c>
      <c r="CN1147" t="s">
        <v>109</v>
      </c>
      <c r="CO1147">
        <f>IF(fun[[#This Row],[PoolQC]]="Ex",5,IF(fun[[#This Row],[PoolQC]]="Gd",4,IF(fun[[#This Row],[PoolQC]]="TA",3,IF(fun[[#This Row],[PoolQC]]="Fa",2,IF(fun[[#This Row],[PoolQC]]="Po",1,0)))))</f>
        <v>0</v>
      </c>
      <c r="CP1147" t="s">
        <v>109</v>
      </c>
      <c r="CQ1147" t="s">
        <v>109</v>
      </c>
      <c r="CR1147">
        <v>0</v>
      </c>
      <c r="CS1147">
        <v>8</v>
      </c>
      <c r="CT1147">
        <v>2006</v>
      </c>
      <c r="CU1147" t="s">
        <v>136</v>
      </c>
      <c r="CV1147" t="s">
        <v>245</v>
      </c>
      <c r="CW1147">
        <f>COUNTIF(fun[[#This Row],[Id]:[SaleCondition]],0)</f>
        <v>22</v>
      </c>
      <c r="CX1147">
        <f>COUNTIF(fun[[#This Row],[Id]:[SaleCondition]],"NA")</f>
        <v>4</v>
      </c>
      <c r="CY1147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47">
        <f>fun[NUM_ExCond]+fun[NUM_BsmtCond]+fun[NUM_GarCond]</f>
        <v>9</v>
      </c>
      <c r="DA11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11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57.75</v>
      </c>
      <c r="DC1147">
        <v>149000</v>
      </c>
    </row>
    <row r="1148" spans="1:107" x14ac:dyDescent="0.25">
      <c r="A1148">
        <v>1147</v>
      </c>
      <c r="B1148">
        <v>20</v>
      </c>
      <c r="C1148" t="s">
        <v>107</v>
      </c>
      <c r="D1148">
        <f>IF(fun[[#This Row],[MSZoning]]="RL",1,0)</f>
        <v>1</v>
      </c>
      <c r="E1148">
        <f>IF(fun[[#This Row],[rl]]="RM",1,0)</f>
        <v>0</v>
      </c>
      <c r="F1148">
        <f>IF(fun[[#This Row],[rm]]="RH",1,0)</f>
        <v>0</v>
      </c>
      <c r="G1148">
        <f>IF(fun[[#This Row],[rh]]="C (all)",1,0)</f>
        <v>0</v>
      </c>
      <c r="H1148" t="s">
        <v>109</v>
      </c>
      <c r="I1148">
        <f>IF(fun[[#This Row],[LotFrontage]]="NA",0,fun[[#This Row],[LotFrontage]])</f>
        <v>0</v>
      </c>
      <c r="J1148">
        <v>11200</v>
      </c>
      <c r="K1148" t="s">
        <v>108</v>
      </c>
      <c r="L1148" t="s">
        <v>109</v>
      </c>
      <c r="M1148" t="s">
        <v>110</v>
      </c>
      <c r="N1148" t="s">
        <v>111</v>
      </c>
      <c r="O1148" t="s">
        <v>112</v>
      </c>
      <c r="P1148" t="s">
        <v>113</v>
      </c>
      <c r="Q1148" t="s">
        <v>114</v>
      </c>
      <c r="R1148" t="s">
        <v>196</v>
      </c>
      <c r="S1148" t="s">
        <v>116</v>
      </c>
      <c r="T1148" t="s">
        <v>116</v>
      </c>
      <c r="U1148" t="s">
        <v>117</v>
      </c>
      <c r="V1148" t="s">
        <v>141</v>
      </c>
      <c r="W1148">
        <v>6</v>
      </c>
      <c r="X1148">
        <v>5</v>
      </c>
      <c r="Y1148">
        <v>1985</v>
      </c>
      <c r="Z1148">
        <v>1985</v>
      </c>
      <c r="AA1148" t="s">
        <v>119</v>
      </c>
      <c r="AB1148" t="s">
        <v>120</v>
      </c>
      <c r="AC1148" t="s">
        <v>150</v>
      </c>
      <c r="AD1148" t="s">
        <v>151</v>
      </c>
      <c r="AE1148" t="s">
        <v>122</v>
      </c>
      <c r="AF1148">
        <v>85</v>
      </c>
      <c r="AG1148" t="s">
        <v>123</v>
      </c>
      <c r="AH1148">
        <f>IF(fun[[#This Row],[ExterQual]]="Ex",5,IF(fun[[#This Row],[ExterQual]]="Gd",4,IF(fun[[#This Row],[ExterQual]]="TA",3,IF(fun[[#This Row],[ExterQual]]="Fa",2,1))))</f>
        <v>4</v>
      </c>
      <c r="AI1148" t="s">
        <v>124</v>
      </c>
      <c r="AJ1148">
        <f>IF(fun[[#This Row],[ExterCond]]="Ex",5,IF(fun[[#This Row],[ExterCond]]="Gd",4,IF(fun[[#This Row],[ExterCond]]="TA",3,IF(fun[[#This Row],[ExterCond]]="Fa",2,1))))</f>
        <v>3</v>
      </c>
      <c r="AK1148" t="s">
        <v>144</v>
      </c>
      <c r="AL1148" t="s">
        <v>123</v>
      </c>
      <c r="AM1148">
        <f>IF(fun[[#This Row],[BsmtQual]]="Ex",5,IF(fun[[#This Row],[BsmtQual]]="Gd",4,IF(fun[[#This Row],[BsmtQual]]="TA",3,IF(fun[[#This Row],[BsmtQual]]="Fa",2,IF(fun[[#This Row],[BsmtQual]]="Po",1,0)))))</f>
        <v>4</v>
      </c>
      <c r="AN1148" t="s">
        <v>124</v>
      </c>
      <c r="AO1148">
        <f>IF(fun[[#This Row],[BsmtCond]]="Ex",5,IF(fun[[#This Row],[BsmtCond]]="Gd",4,IF(fun[[#This Row],[BsmtCond]]="TA",3,IF(fun[[#This Row],[BsmtCond]]="Fa",2,IF(fun[[#This Row],[BsmtCond]]="Po",1,0)))))</f>
        <v>3</v>
      </c>
      <c r="AP1148" t="s">
        <v>126</v>
      </c>
      <c r="AQ1148">
        <f>IF(fun[[#This Row],[BsmtExposure]]="Gd",3,IF(fun[[#This Row],[BsmtExposure]]="Av",2,IF(fun[[#This Row],[BsmtExposure]]="Mn",1,0)))</f>
        <v>0</v>
      </c>
      <c r="AR1148" t="s">
        <v>127</v>
      </c>
      <c r="AS1148">
        <v>1258</v>
      </c>
      <c r="AT1148" t="s">
        <v>128</v>
      </c>
      <c r="AU1148">
        <v>0</v>
      </c>
      <c r="AV1148">
        <v>40</v>
      </c>
      <c r="AW1148">
        <v>1298</v>
      </c>
      <c r="AX1148" t="s">
        <v>129</v>
      </c>
      <c r="AY1148" t="s">
        <v>124</v>
      </c>
      <c r="AZ1148">
        <f>IF(fun[[#This Row],[HeatingQC]]="Ex",5,IF(fun[[#This Row],[HeatingQC]]="Gd",4,IF(fun[[#This Row],[HeatingQC]]="TA",3,IF(fun[[#This Row],[HeatingQC]]="Fa",2,IF(fun[[#This Row],[HeatingQC]]="Po",1,0)))))</f>
        <v>3</v>
      </c>
      <c r="BA1148" t="s">
        <v>131</v>
      </c>
      <c r="BB1148" t="s">
        <v>132</v>
      </c>
      <c r="BC1148">
        <v>1298</v>
      </c>
      <c r="BD1148">
        <v>0</v>
      </c>
      <c r="BE1148">
        <v>0</v>
      </c>
      <c r="BF1148">
        <v>1298</v>
      </c>
      <c r="BG1148">
        <f>LOG(fun[[#This Row],[GrLivArea]])</f>
        <v>3.1132746924643504</v>
      </c>
      <c r="BH1148">
        <v>1</v>
      </c>
      <c r="BI1148">
        <v>0</v>
      </c>
      <c r="BJ1148">
        <f>fun[[#This Row],[BsmtFullBath]]+(0.5*fun[[#This Row],[BsmtHalfBath]])</f>
        <v>1</v>
      </c>
      <c r="BK1148">
        <v>2</v>
      </c>
      <c r="BL1148">
        <v>0</v>
      </c>
      <c r="BM1148">
        <f>fun[[#This Row],[HalfBath]]+fun[[#This Row],[TOTBaseBath]]+fun[[#This Row],[FullBath]]</f>
        <v>3</v>
      </c>
      <c r="BN1148">
        <v>3</v>
      </c>
      <c r="BO1148">
        <v>1</v>
      </c>
      <c r="BP1148" t="s">
        <v>123</v>
      </c>
      <c r="BQ1148">
        <f>IF(fun[[#This Row],[KitchenQual]]="Ex",5,IF(fun[[#This Row],[KitchenQual]]="Gd",4,IF(fun[[#This Row],[KitchenQual]]="TA",3,IF(fun[[#This Row],[KitchenQual]]="Fa",2,0))))</f>
        <v>4</v>
      </c>
      <c r="BR1148">
        <v>5</v>
      </c>
      <c r="BS1148" t="s">
        <v>133</v>
      </c>
      <c r="BT1148">
        <v>1</v>
      </c>
      <c r="BU1148" t="s">
        <v>124</v>
      </c>
      <c r="BV1148">
        <f>IF(fun[[#This Row],[FireplaceQu]]="Ex",5,IF(fun[[#This Row],[FireplaceQu]]="Gd",4,IF(fun[[#This Row],[FireplaceQu]]="TA",3,IF(fun[[#This Row],[FireplaceQu]]="Fa",2,0))))</f>
        <v>3</v>
      </c>
      <c r="BW1148" t="s">
        <v>134</v>
      </c>
      <c r="BX1148">
        <v>1985</v>
      </c>
      <c r="BY1148" t="s">
        <v>128</v>
      </c>
      <c r="BZ1148">
        <v>2</v>
      </c>
      <c r="CA1148">
        <v>403</v>
      </c>
      <c r="CB1148" t="s">
        <v>124</v>
      </c>
      <c r="CC1148">
        <f>IF(fun[[#This Row],[GarageQual]]="Ex",5,IF(fun[[#This Row],[GarageQual]]="Gd",4,IF(fun[[#This Row],[GarageQual]]="TA",3,IF(fun[[#This Row],[GarageQual]]="Fa",2,IF(fun[[#This Row],[GarageQual]]="Po",1,0)))))</f>
        <v>3</v>
      </c>
      <c r="CD1148" t="s">
        <v>124</v>
      </c>
      <c r="CE1148">
        <f>IF(fun[[#This Row],[GarageCond]]="Ex",5,IF(fun[[#This Row],[GarageCond]]="Gd",4,IF(fun[[#This Row],[GarageCond]]="TA",3,IF(fun[[#This Row],[GarageCond]]="Fa",2,IF(fun[[#This Row],[GarageCond]]="Po",1,0)))))</f>
        <v>3</v>
      </c>
      <c r="CF1148" t="s">
        <v>131</v>
      </c>
      <c r="CG1148">
        <v>165</v>
      </c>
      <c r="CH1148">
        <v>26</v>
      </c>
      <c r="CI1148">
        <v>0</v>
      </c>
      <c r="CJ1148">
        <v>0</v>
      </c>
      <c r="CK1148">
        <v>0</v>
      </c>
      <c r="CL1148">
        <f>(0.5*fun[[#This Row],[WoodDeckSF]])+fun[[#This Row],[OpenPorchSF]]+(2*fun[[#This Row],[EnclosedPorch]])+(1.5*fun[[#This Row],[3SsnPorch]])+fun[[#This Row],[ScreenPorch]]</f>
        <v>108.5</v>
      </c>
      <c r="CM1148">
        <v>0</v>
      </c>
      <c r="CN1148" t="s">
        <v>109</v>
      </c>
      <c r="CO1148">
        <f>IF(fun[[#This Row],[PoolQC]]="Ex",5,IF(fun[[#This Row],[PoolQC]]="Gd",4,IF(fun[[#This Row],[PoolQC]]="TA",3,IF(fun[[#This Row],[PoolQC]]="Fa",2,IF(fun[[#This Row],[PoolQC]]="Po",1,0)))))</f>
        <v>0</v>
      </c>
      <c r="CP1148" t="s">
        <v>109</v>
      </c>
      <c r="CQ1148" t="s">
        <v>109</v>
      </c>
      <c r="CR1148">
        <v>0</v>
      </c>
      <c r="CS1148">
        <v>5</v>
      </c>
      <c r="CT1148">
        <v>2006</v>
      </c>
      <c r="CU1148" t="s">
        <v>136</v>
      </c>
      <c r="CV1148" t="s">
        <v>137</v>
      </c>
      <c r="CW1148">
        <f>COUNTIF(fun[[#This Row],[Id]:[SaleCondition]],0)</f>
        <v>16</v>
      </c>
      <c r="CX1148">
        <f>COUNTIF(fun[[#This Row],[Id]:[SaleCondition]],"NA")</f>
        <v>5</v>
      </c>
      <c r="CY114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48">
        <f>fun[NUM_ExCond]+fun[NUM_BsmtCond]+fun[NUM_GarCond]</f>
        <v>9</v>
      </c>
      <c r="DA11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11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62.5</v>
      </c>
      <c r="DC1148">
        <v>180000</v>
      </c>
    </row>
    <row r="1149" spans="1:107" x14ac:dyDescent="0.25">
      <c r="A1149">
        <v>1148</v>
      </c>
      <c r="B1149">
        <v>70</v>
      </c>
      <c r="C1149" t="s">
        <v>107</v>
      </c>
      <c r="D1149">
        <f>IF(fun[[#This Row],[MSZoning]]="RL",1,0)</f>
        <v>1</v>
      </c>
      <c r="E1149">
        <f>IF(fun[[#This Row],[rl]]="RM",1,0)</f>
        <v>0</v>
      </c>
      <c r="F1149">
        <f>IF(fun[[#This Row],[rm]]="RH",1,0)</f>
        <v>0</v>
      </c>
      <c r="G1149">
        <f>IF(fun[[#This Row],[rh]]="C (all)",1,0)</f>
        <v>0</v>
      </c>
      <c r="H1149">
        <v>75</v>
      </c>
      <c r="I1149">
        <f>IF(fun[[#This Row],[LotFrontage]]="NA",0,fun[[#This Row],[LotFrontage]])</f>
        <v>75</v>
      </c>
      <c r="J1149">
        <v>12000</v>
      </c>
      <c r="K1149" t="s">
        <v>108</v>
      </c>
      <c r="L1149" t="s">
        <v>109</v>
      </c>
      <c r="M1149" t="s">
        <v>110</v>
      </c>
      <c r="N1149" t="s">
        <v>201</v>
      </c>
      <c r="O1149" t="s">
        <v>112</v>
      </c>
      <c r="P1149" t="s">
        <v>113</v>
      </c>
      <c r="Q1149" t="s">
        <v>114</v>
      </c>
      <c r="R1149" t="s">
        <v>149</v>
      </c>
      <c r="S1149" t="s">
        <v>116</v>
      </c>
      <c r="T1149" t="s">
        <v>116</v>
      </c>
      <c r="U1149" t="s">
        <v>117</v>
      </c>
      <c r="V1149" t="s">
        <v>118</v>
      </c>
      <c r="W1149">
        <v>7</v>
      </c>
      <c r="X1149">
        <v>7</v>
      </c>
      <c r="Y1149">
        <v>1941</v>
      </c>
      <c r="Z1149">
        <v>1950</v>
      </c>
      <c r="AA1149" t="s">
        <v>119</v>
      </c>
      <c r="AB1149" t="s">
        <v>120</v>
      </c>
      <c r="AC1149" t="s">
        <v>142</v>
      </c>
      <c r="AD1149" t="s">
        <v>142</v>
      </c>
      <c r="AE1149" t="s">
        <v>143</v>
      </c>
      <c r="AF1149">
        <v>0</v>
      </c>
      <c r="AG1149" t="s">
        <v>124</v>
      </c>
      <c r="AH1149">
        <f>IF(fun[[#This Row],[ExterQual]]="Ex",5,IF(fun[[#This Row],[ExterQual]]="Gd",4,IF(fun[[#This Row],[ExterQual]]="TA",3,IF(fun[[#This Row],[ExterQual]]="Fa",2,1))))</f>
        <v>3</v>
      </c>
      <c r="AI1149" t="s">
        <v>124</v>
      </c>
      <c r="AJ1149">
        <f>IF(fun[[#This Row],[ExterCond]]="Ex",5,IF(fun[[#This Row],[ExterCond]]="Gd",4,IF(fun[[#This Row],[ExterCond]]="TA",3,IF(fun[[#This Row],[ExterCond]]="Fa",2,1))))</f>
        <v>3</v>
      </c>
      <c r="AK1149" t="s">
        <v>144</v>
      </c>
      <c r="AL1149" t="s">
        <v>124</v>
      </c>
      <c r="AM1149">
        <f>IF(fun[[#This Row],[BsmtQual]]="Ex",5,IF(fun[[#This Row],[BsmtQual]]="Gd",4,IF(fun[[#This Row],[BsmtQual]]="TA",3,IF(fun[[#This Row],[BsmtQual]]="Fa",2,IF(fun[[#This Row],[BsmtQual]]="Po",1,0)))))</f>
        <v>3</v>
      </c>
      <c r="AN1149" t="s">
        <v>124</v>
      </c>
      <c r="AO1149">
        <f>IF(fun[[#This Row],[BsmtCond]]="Ex",5,IF(fun[[#This Row],[BsmtCond]]="Gd",4,IF(fun[[#This Row],[BsmtCond]]="TA",3,IF(fun[[#This Row],[BsmtCond]]="Fa",2,IF(fun[[#This Row],[BsmtCond]]="Po",1,0)))))</f>
        <v>3</v>
      </c>
      <c r="AP1149" t="s">
        <v>126</v>
      </c>
      <c r="AQ1149">
        <f>IF(fun[[#This Row],[BsmtExposure]]="Gd",3,IF(fun[[#This Row],[BsmtExposure]]="Av",2,IF(fun[[#This Row],[BsmtExposure]]="Mn",1,0)))</f>
        <v>0</v>
      </c>
      <c r="AR1149" t="s">
        <v>179</v>
      </c>
      <c r="AS1149">
        <v>275</v>
      </c>
      <c r="AT1149" t="s">
        <v>128</v>
      </c>
      <c r="AU1149">
        <v>0</v>
      </c>
      <c r="AV1149">
        <v>429</v>
      </c>
      <c r="AW1149">
        <v>704</v>
      </c>
      <c r="AX1149" t="s">
        <v>129</v>
      </c>
      <c r="AY1149" t="s">
        <v>130</v>
      </c>
      <c r="AZ1149">
        <f>IF(fun[[#This Row],[HeatingQC]]="Ex",5,IF(fun[[#This Row],[HeatingQC]]="Gd",4,IF(fun[[#This Row],[HeatingQC]]="TA",3,IF(fun[[#This Row],[HeatingQC]]="Fa",2,IF(fun[[#This Row],[HeatingQC]]="Po",1,0)))))</f>
        <v>5</v>
      </c>
      <c r="BA1149" t="s">
        <v>131</v>
      </c>
      <c r="BB1149" t="s">
        <v>132</v>
      </c>
      <c r="BC1149">
        <v>860</v>
      </c>
      <c r="BD1149">
        <v>704</v>
      </c>
      <c r="BE1149">
        <v>0</v>
      </c>
      <c r="BF1149">
        <v>1564</v>
      </c>
      <c r="BG1149">
        <f>LOG(fun[[#This Row],[GrLivArea]])</f>
        <v>3.1942367487238292</v>
      </c>
      <c r="BH1149">
        <v>0</v>
      </c>
      <c r="BI1149">
        <v>0</v>
      </c>
      <c r="BJ1149">
        <f>fun[[#This Row],[BsmtFullBath]]+(0.5*fun[[#This Row],[BsmtHalfBath]])</f>
        <v>0</v>
      </c>
      <c r="BK1149">
        <v>1</v>
      </c>
      <c r="BL1149">
        <v>1</v>
      </c>
      <c r="BM1149">
        <f>fun[[#This Row],[HalfBath]]+fun[[#This Row],[TOTBaseBath]]+fun[[#This Row],[FullBath]]</f>
        <v>2</v>
      </c>
      <c r="BN1149">
        <v>3</v>
      </c>
      <c r="BO1149">
        <v>1</v>
      </c>
      <c r="BP1149" t="s">
        <v>173</v>
      </c>
      <c r="BQ1149">
        <f>IF(fun[[#This Row],[KitchenQual]]="Ex",5,IF(fun[[#This Row],[KitchenQual]]="Gd",4,IF(fun[[#This Row],[KitchenQual]]="TA",3,IF(fun[[#This Row],[KitchenQual]]="Fa",2,0))))</f>
        <v>2</v>
      </c>
      <c r="BR1149">
        <v>7</v>
      </c>
      <c r="BS1149" t="s">
        <v>133</v>
      </c>
      <c r="BT1149">
        <v>1</v>
      </c>
      <c r="BU1149" t="s">
        <v>123</v>
      </c>
      <c r="BV1149">
        <f>IF(fun[[#This Row],[FireplaceQu]]="Ex",5,IF(fun[[#This Row],[FireplaceQu]]="Gd",4,IF(fun[[#This Row],[FireplaceQu]]="TA",3,IF(fun[[#This Row],[FireplaceQu]]="Fa",2,0))))</f>
        <v>4</v>
      </c>
      <c r="BW1149" t="s">
        <v>134</v>
      </c>
      <c r="BX1149">
        <v>1941</v>
      </c>
      <c r="BY1149" t="s">
        <v>128</v>
      </c>
      <c r="BZ1149">
        <v>1</v>
      </c>
      <c r="CA1149">
        <v>234</v>
      </c>
      <c r="CB1149" t="s">
        <v>124</v>
      </c>
      <c r="CC1149">
        <f>IF(fun[[#This Row],[GarageQual]]="Ex",5,IF(fun[[#This Row],[GarageQual]]="Gd",4,IF(fun[[#This Row],[GarageQual]]="TA",3,IF(fun[[#This Row],[GarageQual]]="Fa",2,IF(fun[[#This Row],[GarageQual]]="Po",1,0)))))</f>
        <v>3</v>
      </c>
      <c r="CD1149" t="s">
        <v>124</v>
      </c>
      <c r="CE1149">
        <f>IF(fun[[#This Row],[GarageCond]]="Ex",5,IF(fun[[#This Row],[GarageCond]]="Gd",4,IF(fun[[#This Row],[GarageCond]]="TA",3,IF(fun[[#This Row],[GarageCond]]="Fa",2,IF(fun[[#This Row],[GarageCond]]="Po",1,0)))))</f>
        <v>3</v>
      </c>
      <c r="CF1149" t="s">
        <v>131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f>(0.5*fun[[#This Row],[WoodDeckSF]])+fun[[#This Row],[OpenPorchSF]]+(2*fun[[#This Row],[EnclosedPorch]])+(1.5*fun[[#This Row],[3SsnPorch]])+fun[[#This Row],[ScreenPorch]]</f>
        <v>0</v>
      </c>
      <c r="CM1149">
        <v>0</v>
      </c>
      <c r="CN1149" t="s">
        <v>109</v>
      </c>
      <c r="CO1149">
        <f>IF(fun[[#This Row],[PoolQC]]="Ex",5,IF(fun[[#This Row],[PoolQC]]="Gd",4,IF(fun[[#This Row],[PoolQC]]="TA",3,IF(fun[[#This Row],[PoolQC]]="Fa",2,IF(fun[[#This Row],[PoolQC]]="Po",1,0)))))</f>
        <v>0</v>
      </c>
      <c r="CP1149" t="s">
        <v>109</v>
      </c>
      <c r="CQ1149" t="s">
        <v>109</v>
      </c>
      <c r="CR1149">
        <v>0</v>
      </c>
      <c r="CS1149">
        <v>7</v>
      </c>
      <c r="CT1149">
        <v>2009</v>
      </c>
      <c r="CU1149" t="s">
        <v>136</v>
      </c>
      <c r="CV1149" t="s">
        <v>137</v>
      </c>
      <c r="CW1149">
        <f>COUNTIF(fun[[#This Row],[Id]:[SaleCondition]],0)</f>
        <v>19</v>
      </c>
      <c r="CX1149">
        <f>COUNTIF(fun[[#This Row],[Id]:[SaleCondition]],"NA")</f>
        <v>4</v>
      </c>
      <c r="CY114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49">
        <f>fun[NUM_ExCond]+fun[NUM_BsmtCond]+fun[NUM_GarCond]</f>
        <v>9</v>
      </c>
      <c r="DA11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1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73.75</v>
      </c>
      <c r="DC1149">
        <v>174500</v>
      </c>
    </row>
    <row r="1150" spans="1:107" x14ac:dyDescent="0.25">
      <c r="A1150">
        <v>1149</v>
      </c>
      <c r="B1150">
        <v>50</v>
      </c>
      <c r="C1150" t="s">
        <v>168</v>
      </c>
      <c r="D1150">
        <f>IF(fun[[#This Row],[MSZoning]]="RL",1,0)</f>
        <v>0</v>
      </c>
      <c r="E1150">
        <f>IF(fun[[#This Row],[rl]]="RM",1,0)</f>
        <v>0</v>
      </c>
      <c r="F1150">
        <f>IF(fun[[#This Row],[rm]]="RH",1,0)</f>
        <v>0</v>
      </c>
      <c r="G1150">
        <f>IF(fun[[#This Row],[rh]]="C (all)",1,0)</f>
        <v>0</v>
      </c>
      <c r="H1150" t="s">
        <v>109</v>
      </c>
      <c r="I1150">
        <f>IF(fun[[#This Row],[LotFrontage]]="NA",0,fun[[#This Row],[LotFrontage]])</f>
        <v>0</v>
      </c>
      <c r="J1150">
        <v>5700</v>
      </c>
      <c r="K1150" t="s">
        <v>108</v>
      </c>
      <c r="L1150" t="s">
        <v>109</v>
      </c>
      <c r="M1150" t="s">
        <v>110</v>
      </c>
      <c r="N1150" t="s">
        <v>111</v>
      </c>
      <c r="O1150" t="s">
        <v>112</v>
      </c>
      <c r="P1150" t="s">
        <v>113</v>
      </c>
      <c r="Q1150" t="s">
        <v>114</v>
      </c>
      <c r="R1150" t="s">
        <v>169</v>
      </c>
      <c r="S1150" t="s">
        <v>116</v>
      </c>
      <c r="T1150" t="s">
        <v>116</v>
      </c>
      <c r="U1150" t="s">
        <v>117</v>
      </c>
      <c r="V1150" t="s">
        <v>158</v>
      </c>
      <c r="W1150">
        <v>7</v>
      </c>
      <c r="X1150">
        <v>7</v>
      </c>
      <c r="Y1150">
        <v>1926</v>
      </c>
      <c r="Z1150">
        <v>1950</v>
      </c>
      <c r="AA1150" t="s">
        <v>119</v>
      </c>
      <c r="AB1150" t="s">
        <v>120</v>
      </c>
      <c r="AC1150" t="s">
        <v>150</v>
      </c>
      <c r="AD1150" t="s">
        <v>150</v>
      </c>
      <c r="AE1150" t="s">
        <v>143</v>
      </c>
      <c r="AF1150">
        <v>0</v>
      </c>
      <c r="AG1150" t="s">
        <v>124</v>
      </c>
      <c r="AH1150">
        <f>IF(fun[[#This Row],[ExterQual]]="Ex",5,IF(fun[[#This Row],[ExterQual]]="Gd",4,IF(fun[[#This Row],[ExterQual]]="TA",3,IF(fun[[#This Row],[ExterQual]]="Fa",2,1))))</f>
        <v>3</v>
      </c>
      <c r="AI1150" t="s">
        <v>124</v>
      </c>
      <c r="AJ1150">
        <f>IF(fun[[#This Row],[ExterCond]]="Ex",5,IF(fun[[#This Row],[ExterCond]]="Gd",4,IF(fun[[#This Row],[ExterCond]]="TA",3,IF(fun[[#This Row],[ExterCond]]="Fa",2,1))))</f>
        <v>3</v>
      </c>
      <c r="AK1150" t="s">
        <v>125</v>
      </c>
      <c r="AL1150" t="s">
        <v>124</v>
      </c>
      <c r="AM1150">
        <f>IF(fun[[#This Row],[BsmtQual]]="Ex",5,IF(fun[[#This Row],[BsmtQual]]="Gd",4,IF(fun[[#This Row],[BsmtQual]]="TA",3,IF(fun[[#This Row],[BsmtQual]]="Fa",2,IF(fun[[#This Row],[BsmtQual]]="Po",1,0)))))</f>
        <v>3</v>
      </c>
      <c r="AN1150" t="s">
        <v>124</v>
      </c>
      <c r="AO1150">
        <f>IF(fun[[#This Row],[BsmtCond]]="Ex",5,IF(fun[[#This Row],[BsmtCond]]="Gd",4,IF(fun[[#This Row],[BsmtCond]]="TA",3,IF(fun[[#This Row],[BsmtCond]]="Fa",2,IF(fun[[#This Row],[BsmtCond]]="Po",1,0)))))</f>
        <v>3</v>
      </c>
      <c r="AP1150" t="s">
        <v>126</v>
      </c>
      <c r="AQ1150">
        <f>IF(fun[[#This Row],[BsmtExposure]]="Gd",3,IF(fun[[#This Row],[BsmtExposure]]="Av",2,IF(fun[[#This Row],[BsmtExposure]]="Mn",1,0)))</f>
        <v>0</v>
      </c>
      <c r="AR1150" t="s">
        <v>128</v>
      </c>
      <c r="AS1150">
        <v>0</v>
      </c>
      <c r="AT1150" t="s">
        <v>128</v>
      </c>
      <c r="AU1150">
        <v>0</v>
      </c>
      <c r="AV1150">
        <v>572</v>
      </c>
      <c r="AW1150">
        <v>572</v>
      </c>
      <c r="AX1150" t="s">
        <v>129</v>
      </c>
      <c r="AY1150" t="s">
        <v>124</v>
      </c>
      <c r="AZ1150">
        <f>IF(fun[[#This Row],[HeatingQC]]="Ex",5,IF(fun[[#This Row],[HeatingQC]]="Gd",4,IF(fun[[#This Row],[HeatingQC]]="TA",3,IF(fun[[#This Row],[HeatingQC]]="Fa",2,IF(fun[[#This Row],[HeatingQC]]="Po",1,0)))))</f>
        <v>3</v>
      </c>
      <c r="BA1150" t="s">
        <v>131</v>
      </c>
      <c r="BB1150" t="s">
        <v>132</v>
      </c>
      <c r="BC1150">
        <v>572</v>
      </c>
      <c r="BD1150">
        <v>539</v>
      </c>
      <c r="BE1150">
        <v>0</v>
      </c>
      <c r="BF1150">
        <v>1111</v>
      </c>
      <c r="BG1150">
        <f>LOG(fun[[#This Row],[GrLivArea]])</f>
        <v>3.0457140589408676</v>
      </c>
      <c r="BH1150">
        <v>0</v>
      </c>
      <c r="BI1150">
        <v>0</v>
      </c>
      <c r="BJ1150">
        <f>fun[[#This Row],[BsmtFullBath]]+(0.5*fun[[#This Row],[BsmtHalfBath]])</f>
        <v>0</v>
      </c>
      <c r="BK1150">
        <v>1</v>
      </c>
      <c r="BL1150">
        <v>0</v>
      </c>
      <c r="BM1150">
        <f>fun[[#This Row],[HalfBath]]+fun[[#This Row],[TOTBaseBath]]+fun[[#This Row],[FullBath]]</f>
        <v>1</v>
      </c>
      <c r="BN1150">
        <v>2</v>
      </c>
      <c r="BO1150">
        <v>1</v>
      </c>
      <c r="BP1150" t="s">
        <v>124</v>
      </c>
      <c r="BQ1150">
        <f>IF(fun[[#This Row],[KitchenQual]]="Ex",5,IF(fun[[#This Row],[KitchenQual]]="Gd",4,IF(fun[[#This Row],[KitchenQual]]="TA",3,IF(fun[[#This Row],[KitchenQual]]="Fa",2,0))))</f>
        <v>3</v>
      </c>
      <c r="BR1150">
        <v>5</v>
      </c>
      <c r="BS1150" t="s">
        <v>133</v>
      </c>
      <c r="BT1150">
        <v>1</v>
      </c>
      <c r="BU1150" t="s">
        <v>123</v>
      </c>
      <c r="BV1150">
        <f>IF(fun[[#This Row],[FireplaceQu]]="Ex",5,IF(fun[[#This Row],[FireplaceQu]]="Gd",4,IF(fun[[#This Row],[FireplaceQu]]="TA",3,IF(fun[[#This Row],[FireplaceQu]]="Fa",2,0))))</f>
        <v>4</v>
      </c>
      <c r="BW1150" t="s">
        <v>153</v>
      </c>
      <c r="BX1150">
        <v>1982</v>
      </c>
      <c r="BY1150" t="s">
        <v>128</v>
      </c>
      <c r="BZ1150">
        <v>1</v>
      </c>
      <c r="CA1150">
        <v>288</v>
      </c>
      <c r="CB1150" t="s">
        <v>124</v>
      </c>
      <c r="CC1150">
        <f>IF(fun[[#This Row],[GarageQual]]="Ex",5,IF(fun[[#This Row],[GarageQual]]="Gd",4,IF(fun[[#This Row],[GarageQual]]="TA",3,IF(fun[[#This Row],[GarageQual]]="Fa",2,IF(fun[[#This Row],[GarageQual]]="Po",1,0)))))</f>
        <v>3</v>
      </c>
      <c r="CD1150" t="s">
        <v>124</v>
      </c>
      <c r="CE1150">
        <f>IF(fun[[#This Row],[GarageCond]]="Ex",5,IF(fun[[#This Row],[GarageCond]]="Gd",4,IF(fun[[#This Row],[GarageCond]]="TA",3,IF(fun[[#This Row],[GarageCond]]="Fa",2,IF(fun[[#This Row],[GarageCond]]="Po",1,0)))))</f>
        <v>3</v>
      </c>
      <c r="CF1150" t="s">
        <v>131</v>
      </c>
      <c r="CG1150">
        <v>0</v>
      </c>
      <c r="CH1150">
        <v>0</v>
      </c>
      <c r="CI1150">
        <v>176</v>
      </c>
      <c r="CJ1150">
        <v>0</v>
      </c>
      <c r="CK1150">
        <v>0</v>
      </c>
      <c r="CL1150">
        <f>(0.5*fun[[#This Row],[WoodDeckSF]])+fun[[#This Row],[OpenPorchSF]]+(2*fun[[#This Row],[EnclosedPorch]])+(1.5*fun[[#This Row],[3SsnPorch]])+fun[[#This Row],[ScreenPorch]]</f>
        <v>352</v>
      </c>
      <c r="CM1150">
        <v>0</v>
      </c>
      <c r="CN1150" t="s">
        <v>109</v>
      </c>
      <c r="CO1150">
        <f>IF(fun[[#This Row],[PoolQC]]="Ex",5,IF(fun[[#This Row],[PoolQC]]="Gd",4,IF(fun[[#This Row],[PoolQC]]="TA",3,IF(fun[[#This Row],[PoolQC]]="Fa",2,IF(fun[[#This Row],[PoolQC]]="Po",1,0)))))</f>
        <v>0</v>
      </c>
      <c r="CP1150" t="s">
        <v>109</v>
      </c>
      <c r="CQ1150" t="s">
        <v>109</v>
      </c>
      <c r="CR1150">
        <v>0</v>
      </c>
      <c r="CS1150">
        <v>8</v>
      </c>
      <c r="CT1150">
        <v>2008</v>
      </c>
      <c r="CU1150" t="s">
        <v>136</v>
      </c>
      <c r="CV1150" t="s">
        <v>137</v>
      </c>
      <c r="CW1150">
        <f>COUNTIF(fun[[#This Row],[Id]:[SaleCondition]],0)</f>
        <v>21</v>
      </c>
      <c r="CX1150">
        <f>COUNTIF(fun[[#This Row],[Id]:[SaleCondition]],"NA")</f>
        <v>5</v>
      </c>
      <c r="CY1150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50">
        <f>fun[NUM_ExCond]+fun[NUM_BsmtCond]+fun[NUM_GarCond]</f>
        <v>9</v>
      </c>
      <c r="DA11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11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74.75</v>
      </c>
      <c r="DC1150">
        <v>116900</v>
      </c>
    </row>
    <row r="1151" spans="1:107" x14ac:dyDescent="0.25">
      <c r="A1151">
        <v>1150</v>
      </c>
      <c r="B1151">
        <v>70</v>
      </c>
      <c r="C1151" t="s">
        <v>168</v>
      </c>
      <c r="D1151">
        <f>IF(fun[[#This Row],[MSZoning]]="RL",1,0)</f>
        <v>0</v>
      </c>
      <c r="E1151">
        <f>IF(fun[[#This Row],[rl]]="RM",1,0)</f>
        <v>0</v>
      </c>
      <c r="F1151">
        <f>IF(fun[[#This Row],[rm]]="RH",1,0)</f>
        <v>0</v>
      </c>
      <c r="G1151">
        <f>IF(fun[[#This Row],[rh]]="C (all)",1,0)</f>
        <v>0</v>
      </c>
      <c r="H1151">
        <v>50</v>
      </c>
      <c r="I1151">
        <f>IF(fun[[#This Row],[LotFrontage]]="NA",0,fun[[#This Row],[LotFrontage]])</f>
        <v>50</v>
      </c>
      <c r="J1151">
        <v>9000</v>
      </c>
      <c r="K1151" t="s">
        <v>108</v>
      </c>
      <c r="L1151" t="s">
        <v>109</v>
      </c>
      <c r="M1151" t="s">
        <v>110</v>
      </c>
      <c r="N1151" t="s">
        <v>111</v>
      </c>
      <c r="O1151" t="s">
        <v>112</v>
      </c>
      <c r="P1151" t="s">
        <v>113</v>
      </c>
      <c r="Q1151" t="s">
        <v>114</v>
      </c>
      <c r="R1151" t="s">
        <v>169</v>
      </c>
      <c r="S1151" t="s">
        <v>170</v>
      </c>
      <c r="T1151" t="s">
        <v>116</v>
      </c>
      <c r="U1151" t="s">
        <v>117</v>
      </c>
      <c r="V1151" t="s">
        <v>118</v>
      </c>
      <c r="W1151">
        <v>7</v>
      </c>
      <c r="X1151">
        <v>9</v>
      </c>
      <c r="Y1151">
        <v>1920</v>
      </c>
      <c r="Z1151">
        <v>1988</v>
      </c>
      <c r="AA1151" t="s">
        <v>178</v>
      </c>
      <c r="AB1151" t="s">
        <v>120</v>
      </c>
      <c r="AC1151" t="s">
        <v>121</v>
      </c>
      <c r="AD1151" t="s">
        <v>121</v>
      </c>
      <c r="AE1151" t="s">
        <v>143</v>
      </c>
      <c r="AF1151">
        <v>0</v>
      </c>
      <c r="AG1151" t="s">
        <v>124</v>
      </c>
      <c r="AH1151">
        <f>IF(fun[[#This Row],[ExterQual]]="Ex",5,IF(fun[[#This Row],[ExterQual]]="Gd",4,IF(fun[[#This Row],[ExterQual]]="TA",3,IF(fun[[#This Row],[ExterQual]]="Fa",2,1))))</f>
        <v>3</v>
      </c>
      <c r="AI1151" t="s">
        <v>123</v>
      </c>
      <c r="AJ1151">
        <f>IF(fun[[#This Row],[ExterCond]]="Ex",5,IF(fun[[#This Row],[ExterCond]]="Gd",4,IF(fun[[#This Row],[ExterCond]]="TA",3,IF(fun[[#This Row],[ExterCond]]="Fa",2,1))))</f>
        <v>4</v>
      </c>
      <c r="AK1151" t="s">
        <v>125</v>
      </c>
      <c r="AL1151" t="s">
        <v>124</v>
      </c>
      <c r="AM1151">
        <f>IF(fun[[#This Row],[BsmtQual]]="Ex",5,IF(fun[[#This Row],[BsmtQual]]="Gd",4,IF(fun[[#This Row],[BsmtQual]]="TA",3,IF(fun[[#This Row],[BsmtQual]]="Fa",2,IF(fun[[#This Row],[BsmtQual]]="Po",1,0)))))</f>
        <v>3</v>
      </c>
      <c r="AN1151" t="s">
        <v>124</v>
      </c>
      <c r="AO1151">
        <f>IF(fun[[#This Row],[BsmtCond]]="Ex",5,IF(fun[[#This Row],[BsmtCond]]="Gd",4,IF(fun[[#This Row],[BsmtCond]]="TA",3,IF(fun[[#This Row],[BsmtCond]]="Fa",2,IF(fun[[#This Row],[BsmtCond]]="Po",1,0)))))</f>
        <v>3</v>
      </c>
      <c r="AP1151" t="s">
        <v>126</v>
      </c>
      <c r="AQ1151">
        <f>IF(fun[[#This Row],[BsmtExposure]]="Gd",3,IF(fun[[#This Row],[BsmtExposure]]="Av",2,IF(fun[[#This Row],[BsmtExposure]]="Mn",1,0)))</f>
        <v>0</v>
      </c>
      <c r="AR1151" t="s">
        <v>145</v>
      </c>
      <c r="AS1151">
        <v>624</v>
      </c>
      <c r="AT1151" t="s">
        <v>128</v>
      </c>
      <c r="AU1151">
        <v>0</v>
      </c>
      <c r="AV1151">
        <v>26</v>
      </c>
      <c r="AW1151">
        <v>650</v>
      </c>
      <c r="AX1151" t="s">
        <v>129</v>
      </c>
      <c r="AY1151" t="s">
        <v>130</v>
      </c>
      <c r="AZ1151">
        <f>IF(fun[[#This Row],[HeatingQC]]="Ex",5,IF(fun[[#This Row],[HeatingQC]]="Gd",4,IF(fun[[#This Row],[HeatingQC]]="TA",3,IF(fun[[#This Row],[HeatingQC]]="Fa",2,IF(fun[[#This Row],[HeatingQC]]="Po",1,0)))))</f>
        <v>5</v>
      </c>
      <c r="BA1151" t="s">
        <v>131</v>
      </c>
      <c r="BB1151" t="s">
        <v>132</v>
      </c>
      <c r="BC1151">
        <v>832</v>
      </c>
      <c r="BD1151">
        <v>650</v>
      </c>
      <c r="BE1151">
        <v>0</v>
      </c>
      <c r="BF1151">
        <v>1482</v>
      </c>
      <c r="BG1151">
        <f>LOG(fun[[#This Row],[GrLivArea]])</f>
        <v>3.1708482036433092</v>
      </c>
      <c r="BH1151">
        <v>0</v>
      </c>
      <c r="BI1151">
        <v>1</v>
      </c>
      <c r="BJ1151">
        <f>fun[[#This Row],[BsmtFullBath]]+(0.5*fun[[#This Row],[BsmtHalfBath]])</f>
        <v>0.5</v>
      </c>
      <c r="BK1151">
        <v>1</v>
      </c>
      <c r="BL1151">
        <v>0</v>
      </c>
      <c r="BM1151">
        <f>fun[[#This Row],[HalfBath]]+fun[[#This Row],[TOTBaseBath]]+fun[[#This Row],[FullBath]]</f>
        <v>1.5</v>
      </c>
      <c r="BN1151">
        <v>3</v>
      </c>
      <c r="BO1151">
        <v>1</v>
      </c>
      <c r="BP1151" t="s">
        <v>124</v>
      </c>
      <c r="BQ1151">
        <f>IF(fun[[#This Row],[KitchenQual]]="Ex",5,IF(fun[[#This Row],[KitchenQual]]="Gd",4,IF(fun[[#This Row],[KitchenQual]]="TA",3,IF(fun[[#This Row],[KitchenQual]]="Fa",2,0))))</f>
        <v>3</v>
      </c>
      <c r="BR1151">
        <v>7</v>
      </c>
      <c r="BS1151" t="s">
        <v>133</v>
      </c>
      <c r="BT1151">
        <v>0</v>
      </c>
      <c r="BU1151" t="s">
        <v>109</v>
      </c>
      <c r="BV1151">
        <f>IF(fun[[#This Row],[FireplaceQu]]="Ex",5,IF(fun[[#This Row],[FireplaceQu]]="Gd",4,IF(fun[[#This Row],[FireplaceQu]]="TA",3,IF(fun[[#This Row],[FireplaceQu]]="Fa",2,0))))</f>
        <v>0</v>
      </c>
      <c r="BW1151" t="s">
        <v>153</v>
      </c>
      <c r="BX1151">
        <v>1930</v>
      </c>
      <c r="BY1151" t="s">
        <v>128</v>
      </c>
      <c r="BZ1151">
        <v>2</v>
      </c>
      <c r="CA1151">
        <v>324</v>
      </c>
      <c r="CB1151" t="s">
        <v>124</v>
      </c>
      <c r="CC1151">
        <f>IF(fun[[#This Row],[GarageQual]]="Ex",5,IF(fun[[#This Row],[GarageQual]]="Gd",4,IF(fun[[#This Row],[GarageQual]]="TA",3,IF(fun[[#This Row],[GarageQual]]="Fa",2,IF(fun[[#This Row],[GarageQual]]="Po",1,0)))))</f>
        <v>3</v>
      </c>
      <c r="CD1151" t="s">
        <v>124</v>
      </c>
      <c r="CE1151">
        <f>IF(fun[[#This Row],[GarageCond]]="Ex",5,IF(fun[[#This Row],[GarageCond]]="Gd",4,IF(fun[[#This Row],[GarageCond]]="TA",3,IF(fun[[#This Row],[GarageCond]]="Fa",2,IF(fun[[#This Row],[GarageCond]]="Po",1,0)))))</f>
        <v>3</v>
      </c>
      <c r="CF1151" t="s">
        <v>131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f>(0.5*fun[[#This Row],[WoodDeckSF]])+fun[[#This Row],[OpenPorchSF]]+(2*fun[[#This Row],[EnclosedPorch]])+(1.5*fun[[#This Row],[3SsnPorch]])+fun[[#This Row],[ScreenPorch]]</f>
        <v>0</v>
      </c>
      <c r="CM1151">
        <v>0</v>
      </c>
      <c r="CN1151" t="s">
        <v>109</v>
      </c>
      <c r="CO1151">
        <f>IF(fun[[#This Row],[PoolQC]]="Ex",5,IF(fun[[#This Row],[PoolQC]]="Gd",4,IF(fun[[#This Row],[PoolQC]]="TA",3,IF(fun[[#This Row],[PoolQC]]="Fa",2,IF(fun[[#This Row],[PoolQC]]="Po",1,0)))))</f>
        <v>0</v>
      </c>
      <c r="CP1151" t="s">
        <v>109</v>
      </c>
      <c r="CQ1151" t="s">
        <v>109</v>
      </c>
      <c r="CR1151">
        <v>0</v>
      </c>
      <c r="CS1151">
        <v>7</v>
      </c>
      <c r="CT1151">
        <v>2009</v>
      </c>
      <c r="CU1151" t="s">
        <v>136</v>
      </c>
      <c r="CV1151" t="s">
        <v>137</v>
      </c>
      <c r="CW1151">
        <f>COUNTIF(fun[[#This Row],[Id]:[SaleCondition]],0)</f>
        <v>21</v>
      </c>
      <c r="CX1151">
        <f>COUNTIF(fun[[#This Row],[Id]:[SaleCondition]],"NA")</f>
        <v>5</v>
      </c>
      <c r="CY1151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151">
        <f>fun[NUM_ExCond]+fun[NUM_BsmtCond]+fun[NUM_GarCond]</f>
        <v>10</v>
      </c>
      <c r="DA11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121</v>
      </c>
      <c r="DB11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90.5</v>
      </c>
      <c r="DC1151">
        <v>143000</v>
      </c>
    </row>
    <row r="1152" spans="1:107" x14ac:dyDescent="0.25">
      <c r="A1152">
        <v>1151</v>
      </c>
      <c r="B1152">
        <v>20</v>
      </c>
      <c r="C1152" t="s">
        <v>107</v>
      </c>
      <c r="D1152">
        <f>IF(fun[[#This Row],[MSZoning]]="RL",1,0)</f>
        <v>1</v>
      </c>
      <c r="E1152">
        <f>IF(fun[[#This Row],[rl]]="RM",1,0)</f>
        <v>0</v>
      </c>
      <c r="F1152">
        <f>IF(fun[[#This Row],[rm]]="RH",1,0)</f>
        <v>0</v>
      </c>
      <c r="G1152">
        <f>IF(fun[[#This Row],[rh]]="C (all)",1,0)</f>
        <v>0</v>
      </c>
      <c r="H1152">
        <v>57</v>
      </c>
      <c r="I1152">
        <f>IF(fun[[#This Row],[LotFrontage]]="NA",0,fun[[#This Row],[LotFrontage]])</f>
        <v>57</v>
      </c>
      <c r="J1152">
        <v>8280</v>
      </c>
      <c r="K1152" t="s">
        <v>108</v>
      </c>
      <c r="L1152" t="s">
        <v>109</v>
      </c>
      <c r="M1152" t="s">
        <v>146</v>
      </c>
      <c r="N1152" t="s">
        <v>111</v>
      </c>
      <c r="O1152" t="s">
        <v>112</v>
      </c>
      <c r="P1152" t="s">
        <v>113</v>
      </c>
      <c r="Q1152" t="s">
        <v>114</v>
      </c>
      <c r="R1152" t="s">
        <v>188</v>
      </c>
      <c r="S1152" t="s">
        <v>116</v>
      </c>
      <c r="T1152" t="s">
        <v>116</v>
      </c>
      <c r="U1152" t="s">
        <v>117</v>
      </c>
      <c r="V1152" t="s">
        <v>141</v>
      </c>
      <c r="W1152">
        <v>6</v>
      </c>
      <c r="X1152">
        <v>5</v>
      </c>
      <c r="Y1152">
        <v>1950</v>
      </c>
      <c r="Z1152">
        <v>1950</v>
      </c>
      <c r="AA1152" t="s">
        <v>119</v>
      </c>
      <c r="AB1152" t="s">
        <v>120</v>
      </c>
      <c r="AC1152" t="s">
        <v>122</v>
      </c>
      <c r="AD1152" t="s">
        <v>122</v>
      </c>
      <c r="AE1152" t="s">
        <v>143</v>
      </c>
      <c r="AF1152">
        <v>0</v>
      </c>
      <c r="AG1152" t="s">
        <v>124</v>
      </c>
      <c r="AH1152">
        <f>IF(fun[[#This Row],[ExterQual]]="Ex",5,IF(fun[[#This Row],[ExterQual]]="Gd",4,IF(fun[[#This Row],[ExterQual]]="TA",3,IF(fun[[#This Row],[ExterQual]]="Fa",2,1))))</f>
        <v>3</v>
      </c>
      <c r="AI1152" t="s">
        <v>124</v>
      </c>
      <c r="AJ1152">
        <f>IF(fun[[#This Row],[ExterCond]]="Ex",5,IF(fun[[#This Row],[ExterCond]]="Gd",4,IF(fun[[#This Row],[ExterCond]]="TA",3,IF(fun[[#This Row],[ExterCond]]="Fa",2,1))))</f>
        <v>3</v>
      </c>
      <c r="AK1152" t="s">
        <v>144</v>
      </c>
      <c r="AL1152" t="s">
        <v>124</v>
      </c>
      <c r="AM1152">
        <f>IF(fun[[#This Row],[BsmtQual]]="Ex",5,IF(fun[[#This Row],[BsmtQual]]="Gd",4,IF(fun[[#This Row],[BsmtQual]]="TA",3,IF(fun[[#This Row],[BsmtQual]]="Fa",2,IF(fun[[#This Row],[BsmtQual]]="Po",1,0)))))</f>
        <v>3</v>
      </c>
      <c r="AN1152" t="s">
        <v>124</v>
      </c>
      <c r="AO1152">
        <f>IF(fun[[#This Row],[BsmtCond]]="Ex",5,IF(fun[[#This Row],[BsmtCond]]="Gd",4,IF(fun[[#This Row],[BsmtCond]]="TA",3,IF(fun[[#This Row],[BsmtCond]]="Fa",2,IF(fun[[#This Row],[BsmtCond]]="Po",1,0)))))</f>
        <v>3</v>
      </c>
      <c r="AP1152" t="s">
        <v>126</v>
      </c>
      <c r="AQ1152">
        <f>IF(fun[[#This Row],[BsmtExposure]]="Gd",3,IF(fun[[#This Row],[BsmtExposure]]="Av",2,IF(fun[[#This Row],[BsmtExposure]]="Mn",1,0)))</f>
        <v>0</v>
      </c>
      <c r="AR1152" t="s">
        <v>128</v>
      </c>
      <c r="AS1152">
        <v>0</v>
      </c>
      <c r="AT1152" t="s">
        <v>128</v>
      </c>
      <c r="AU1152">
        <v>0</v>
      </c>
      <c r="AV1152">
        <v>932</v>
      </c>
      <c r="AW1152">
        <v>932</v>
      </c>
      <c r="AX1152" t="s">
        <v>129</v>
      </c>
      <c r="AY1152" t="s">
        <v>130</v>
      </c>
      <c r="AZ1152">
        <f>IF(fun[[#This Row],[HeatingQC]]="Ex",5,IF(fun[[#This Row],[HeatingQC]]="Gd",4,IF(fun[[#This Row],[HeatingQC]]="TA",3,IF(fun[[#This Row],[HeatingQC]]="Fa",2,IF(fun[[#This Row],[HeatingQC]]="Po",1,0)))))</f>
        <v>5</v>
      </c>
      <c r="BA1152" t="s">
        <v>131</v>
      </c>
      <c r="BB1152" t="s">
        <v>190</v>
      </c>
      <c r="BC1152">
        <v>932</v>
      </c>
      <c r="BD1152">
        <v>0</v>
      </c>
      <c r="BE1152">
        <v>0</v>
      </c>
      <c r="BF1152">
        <v>932</v>
      </c>
      <c r="BG1152">
        <f>LOG(fun[[#This Row],[GrLivArea]])</f>
        <v>2.9694159123539814</v>
      </c>
      <c r="BH1152">
        <v>0</v>
      </c>
      <c r="BI1152">
        <v>0</v>
      </c>
      <c r="BJ1152">
        <f>fun[[#This Row],[BsmtFullBath]]+(0.5*fun[[#This Row],[BsmtHalfBath]])</f>
        <v>0</v>
      </c>
      <c r="BK1152">
        <v>1</v>
      </c>
      <c r="BL1152">
        <v>0</v>
      </c>
      <c r="BM1152">
        <f>fun[[#This Row],[HalfBath]]+fun[[#This Row],[TOTBaseBath]]+fun[[#This Row],[FullBath]]</f>
        <v>1</v>
      </c>
      <c r="BN1152">
        <v>2</v>
      </c>
      <c r="BO1152">
        <v>1</v>
      </c>
      <c r="BP1152" t="s">
        <v>123</v>
      </c>
      <c r="BQ1152">
        <f>IF(fun[[#This Row],[KitchenQual]]="Ex",5,IF(fun[[#This Row],[KitchenQual]]="Gd",4,IF(fun[[#This Row],[KitchenQual]]="TA",3,IF(fun[[#This Row],[KitchenQual]]="Fa",2,0))))</f>
        <v>4</v>
      </c>
      <c r="BR1152">
        <v>4</v>
      </c>
      <c r="BS1152" t="s">
        <v>133</v>
      </c>
      <c r="BT1152">
        <v>1</v>
      </c>
      <c r="BU1152" t="s">
        <v>123</v>
      </c>
      <c r="BV1152">
        <f>IF(fun[[#This Row],[FireplaceQu]]="Ex",5,IF(fun[[#This Row],[FireplaceQu]]="Gd",4,IF(fun[[#This Row],[FireplaceQu]]="TA",3,IF(fun[[#This Row],[FireplaceQu]]="Fa",2,0))))</f>
        <v>4</v>
      </c>
      <c r="BW1152" t="s">
        <v>134</v>
      </c>
      <c r="BX1152">
        <v>1950</v>
      </c>
      <c r="BY1152" t="s">
        <v>128</v>
      </c>
      <c r="BZ1152">
        <v>1</v>
      </c>
      <c r="CA1152">
        <v>306</v>
      </c>
      <c r="CB1152" t="s">
        <v>124</v>
      </c>
      <c r="CC1152">
        <f>IF(fun[[#This Row],[GarageQual]]="Ex",5,IF(fun[[#This Row],[GarageQual]]="Gd",4,IF(fun[[#This Row],[GarageQual]]="TA",3,IF(fun[[#This Row],[GarageQual]]="Fa",2,IF(fun[[#This Row],[GarageQual]]="Po",1,0)))))</f>
        <v>3</v>
      </c>
      <c r="CD1152" t="s">
        <v>124</v>
      </c>
      <c r="CE1152">
        <f>IF(fun[[#This Row],[GarageCond]]="Ex",5,IF(fun[[#This Row],[GarageCond]]="Gd",4,IF(fun[[#This Row],[GarageCond]]="TA",3,IF(fun[[#This Row],[GarageCond]]="Fa",2,IF(fun[[#This Row],[GarageCond]]="Po",1,0)))))</f>
        <v>3</v>
      </c>
      <c r="CF1152" t="s">
        <v>131</v>
      </c>
      <c r="CG1152">
        <v>0</v>
      </c>
      <c r="CH1152">
        <v>0</v>
      </c>
      <c r="CI1152">
        <v>214</v>
      </c>
      <c r="CJ1152">
        <v>0</v>
      </c>
      <c r="CK1152">
        <v>0</v>
      </c>
      <c r="CL1152">
        <f>(0.5*fun[[#This Row],[WoodDeckSF]])+fun[[#This Row],[OpenPorchSF]]+(2*fun[[#This Row],[EnclosedPorch]])+(1.5*fun[[#This Row],[3SsnPorch]])+fun[[#This Row],[ScreenPorch]]</f>
        <v>428</v>
      </c>
      <c r="CM1152">
        <v>0</v>
      </c>
      <c r="CN1152" t="s">
        <v>109</v>
      </c>
      <c r="CO1152">
        <f>IF(fun[[#This Row],[PoolQC]]="Ex",5,IF(fun[[#This Row],[PoolQC]]="Gd",4,IF(fun[[#This Row],[PoolQC]]="TA",3,IF(fun[[#This Row],[PoolQC]]="Fa",2,IF(fun[[#This Row],[PoolQC]]="Po",1,0)))))</f>
        <v>0</v>
      </c>
      <c r="CP1152" t="s">
        <v>191</v>
      </c>
      <c r="CQ1152" t="s">
        <v>109</v>
      </c>
      <c r="CR1152">
        <v>0</v>
      </c>
      <c r="CS1152">
        <v>11</v>
      </c>
      <c r="CT1152">
        <v>2007</v>
      </c>
      <c r="CU1152" t="s">
        <v>136</v>
      </c>
      <c r="CV1152" t="s">
        <v>137</v>
      </c>
      <c r="CW1152">
        <f>COUNTIF(fun[[#This Row],[Id]:[SaleCondition]],0)</f>
        <v>20</v>
      </c>
      <c r="CX1152">
        <f>COUNTIF(fun[[#This Row],[Id]:[SaleCondition]],"NA")</f>
        <v>3</v>
      </c>
      <c r="CY1152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152">
        <f>fun[NUM_ExCond]+fun[NUM_BsmtCond]+fun[NUM_GarCond]</f>
        <v>9</v>
      </c>
      <c r="DA11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11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60.75</v>
      </c>
      <c r="DC1152">
        <v>124000</v>
      </c>
    </row>
    <row r="1153" spans="1:107" x14ac:dyDescent="0.25">
      <c r="A1153">
        <v>1152</v>
      </c>
      <c r="B1153">
        <v>20</v>
      </c>
      <c r="C1153" t="s">
        <v>107</v>
      </c>
      <c r="D1153">
        <f>IF(fun[[#This Row],[MSZoning]]="RL",1,0)</f>
        <v>1</v>
      </c>
      <c r="E1153">
        <f>IF(fun[[#This Row],[rl]]="RM",1,0)</f>
        <v>0</v>
      </c>
      <c r="F1153">
        <f>IF(fun[[#This Row],[rm]]="RH",1,0)</f>
        <v>0</v>
      </c>
      <c r="G1153">
        <f>IF(fun[[#This Row],[rh]]="C (all)",1,0)</f>
        <v>0</v>
      </c>
      <c r="H1153">
        <v>134</v>
      </c>
      <c r="I1153">
        <f>IF(fun[[#This Row],[LotFrontage]]="NA",0,fun[[#This Row],[LotFrontage]])</f>
        <v>134</v>
      </c>
      <c r="J1153">
        <v>17755</v>
      </c>
      <c r="K1153" t="s">
        <v>108</v>
      </c>
      <c r="L1153" t="s">
        <v>109</v>
      </c>
      <c r="M1153" t="s">
        <v>110</v>
      </c>
      <c r="N1153" t="s">
        <v>111</v>
      </c>
      <c r="O1153" t="s">
        <v>112</v>
      </c>
      <c r="P1153" t="s">
        <v>113</v>
      </c>
      <c r="Q1153" t="s">
        <v>114</v>
      </c>
      <c r="R1153" t="s">
        <v>211</v>
      </c>
      <c r="S1153" t="s">
        <v>116</v>
      </c>
      <c r="T1153" t="s">
        <v>116</v>
      </c>
      <c r="U1153" t="s">
        <v>117</v>
      </c>
      <c r="V1153" t="s">
        <v>141</v>
      </c>
      <c r="W1153">
        <v>5</v>
      </c>
      <c r="X1153">
        <v>4</v>
      </c>
      <c r="Y1153">
        <v>1959</v>
      </c>
      <c r="Z1153">
        <v>1959</v>
      </c>
      <c r="AA1153" t="s">
        <v>119</v>
      </c>
      <c r="AB1153" t="s">
        <v>120</v>
      </c>
      <c r="AC1153" t="s">
        <v>166</v>
      </c>
      <c r="AD1153" t="s">
        <v>187</v>
      </c>
      <c r="AE1153" t="s">
        <v>122</v>
      </c>
      <c r="AF1153">
        <v>132</v>
      </c>
      <c r="AG1153" t="s">
        <v>124</v>
      </c>
      <c r="AH1153">
        <f>IF(fun[[#This Row],[ExterQual]]="Ex",5,IF(fun[[#This Row],[ExterQual]]="Gd",4,IF(fun[[#This Row],[ExterQual]]="TA",3,IF(fun[[#This Row],[ExterQual]]="Fa",2,1))))</f>
        <v>3</v>
      </c>
      <c r="AI1153" t="s">
        <v>124</v>
      </c>
      <c r="AJ1153">
        <f>IF(fun[[#This Row],[ExterCond]]="Ex",5,IF(fun[[#This Row],[ExterCond]]="Gd",4,IF(fun[[#This Row],[ExterCond]]="TA",3,IF(fun[[#This Row],[ExterCond]]="Fa",2,1))))</f>
        <v>3</v>
      </c>
      <c r="AK1153" t="s">
        <v>144</v>
      </c>
      <c r="AL1153" t="s">
        <v>124</v>
      </c>
      <c r="AM1153">
        <f>IF(fun[[#This Row],[BsmtQual]]="Ex",5,IF(fun[[#This Row],[BsmtQual]]="Gd",4,IF(fun[[#This Row],[BsmtQual]]="TA",3,IF(fun[[#This Row],[BsmtQual]]="Fa",2,IF(fun[[#This Row],[BsmtQual]]="Po",1,0)))))</f>
        <v>3</v>
      </c>
      <c r="AN1153" t="s">
        <v>124</v>
      </c>
      <c r="AO1153">
        <f>IF(fun[[#This Row],[BsmtCond]]="Ex",5,IF(fun[[#This Row],[BsmtCond]]="Gd",4,IF(fun[[#This Row],[BsmtCond]]="TA",3,IF(fun[[#This Row],[BsmtCond]]="Fa",2,IF(fun[[#This Row],[BsmtCond]]="Po",1,0)))))</f>
        <v>3</v>
      </c>
      <c r="AP1153" t="s">
        <v>126</v>
      </c>
      <c r="AQ1153">
        <f>IF(fun[[#This Row],[BsmtExposure]]="Gd",3,IF(fun[[#This Row],[BsmtExposure]]="Av",2,IF(fun[[#This Row],[BsmtExposure]]="Mn",1,0)))</f>
        <v>0</v>
      </c>
      <c r="AR1153" t="s">
        <v>167</v>
      </c>
      <c r="AS1153">
        <v>176</v>
      </c>
      <c r="AT1153" t="s">
        <v>128</v>
      </c>
      <c r="AU1153">
        <v>0</v>
      </c>
      <c r="AV1153">
        <v>1290</v>
      </c>
      <c r="AW1153">
        <v>1466</v>
      </c>
      <c r="AX1153" t="s">
        <v>129</v>
      </c>
      <c r="AY1153" t="s">
        <v>124</v>
      </c>
      <c r="AZ1153">
        <f>IF(fun[[#This Row],[HeatingQC]]="Ex",5,IF(fun[[#This Row],[HeatingQC]]="Gd",4,IF(fun[[#This Row],[HeatingQC]]="TA",3,IF(fun[[#This Row],[HeatingQC]]="Fa",2,IF(fun[[#This Row],[HeatingQC]]="Po",1,0)))))</f>
        <v>3</v>
      </c>
      <c r="BA1153" t="s">
        <v>131</v>
      </c>
      <c r="BB1153" t="s">
        <v>132</v>
      </c>
      <c r="BC1153">
        <v>1466</v>
      </c>
      <c r="BD1153">
        <v>0</v>
      </c>
      <c r="BE1153">
        <v>0</v>
      </c>
      <c r="BF1153">
        <v>1466</v>
      </c>
      <c r="BG1153">
        <f>LOG(fun[[#This Row],[GrLivArea]])</f>
        <v>3.166133970305109</v>
      </c>
      <c r="BH1153">
        <v>0</v>
      </c>
      <c r="BI1153">
        <v>0</v>
      </c>
      <c r="BJ1153">
        <f>fun[[#This Row],[BsmtFullBath]]+(0.5*fun[[#This Row],[BsmtHalfBath]])</f>
        <v>0</v>
      </c>
      <c r="BK1153">
        <v>1</v>
      </c>
      <c r="BL1153">
        <v>1</v>
      </c>
      <c r="BM1153">
        <f>fun[[#This Row],[HalfBath]]+fun[[#This Row],[TOTBaseBath]]+fun[[#This Row],[FullBath]]</f>
        <v>2</v>
      </c>
      <c r="BN1153">
        <v>3</v>
      </c>
      <c r="BO1153">
        <v>1</v>
      </c>
      <c r="BP1153" t="s">
        <v>173</v>
      </c>
      <c r="BQ1153">
        <f>IF(fun[[#This Row],[KitchenQual]]="Ex",5,IF(fun[[#This Row],[KitchenQual]]="Gd",4,IF(fun[[#This Row],[KitchenQual]]="TA",3,IF(fun[[#This Row],[KitchenQual]]="Fa",2,0))))</f>
        <v>2</v>
      </c>
      <c r="BR1153">
        <v>6</v>
      </c>
      <c r="BS1153" t="s">
        <v>133</v>
      </c>
      <c r="BT1153">
        <v>2</v>
      </c>
      <c r="BU1153" t="s">
        <v>123</v>
      </c>
      <c r="BV1153">
        <f>IF(fun[[#This Row],[FireplaceQu]]="Ex",5,IF(fun[[#This Row],[FireplaceQu]]="Gd",4,IF(fun[[#This Row],[FireplaceQu]]="TA",3,IF(fun[[#This Row],[FireplaceQu]]="Fa",2,0))))</f>
        <v>4</v>
      </c>
      <c r="BW1153" t="s">
        <v>134</v>
      </c>
      <c r="BX1153">
        <v>1959</v>
      </c>
      <c r="BY1153" t="s">
        <v>183</v>
      </c>
      <c r="BZ1153">
        <v>2</v>
      </c>
      <c r="CA1153">
        <v>528</v>
      </c>
      <c r="CB1153" t="s">
        <v>124</v>
      </c>
      <c r="CC1153">
        <f>IF(fun[[#This Row],[GarageQual]]="Ex",5,IF(fun[[#This Row],[GarageQual]]="Gd",4,IF(fun[[#This Row],[GarageQual]]="TA",3,IF(fun[[#This Row],[GarageQual]]="Fa",2,IF(fun[[#This Row],[GarageQual]]="Po",1,0)))))</f>
        <v>3</v>
      </c>
      <c r="CD1153" t="s">
        <v>124</v>
      </c>
      <c r="CE1153">
        <f>IF(fun[[#This Row],[GarageCond]]="Ex",5,IF(fun[[#This Row],[GarageCond]]="Gd",4,IF(fun[[#This Row],[GarageCond]]="TA",3,IF(fun[[#This Row],[GarageCond]]="Fa",2,IF(fun[[#This Row],[GarageCond]]="Po",1,0)))))</f>
        <v>3</v>
      </c>
      <c r="CF1153" t="s">
        <v>131</v>
      </c>
      <c r="CG1153">
        <v>0</v>
      </c>
      <c r="CH1153">
        <v>140</v>
      </c>
      <c r="CI1153">
        <v>0</v>
      </c>
      <c r="CJ1153">
        <v>0</v>
      </c>
      <c r="CK1153">
        <v>100</v>
      </c>
      <c r="CL1153">
        <f>(0.5*fun[[#This Row],[WoodDeckSF]])+fun[[#This Row],[OpenPorchSF]]+(2*fun[[#This Row],[EnclosedPorch]])+(1.5*fun[[#This Row],[3SsnPorch]])+fun[[#This Row],[ScreenPorch]]</f>
        <v>240</v>
      </c>
      <c r="CM1153">
        <v>0</v>
      </c>
      <c r="CN1153" t="s">
        <v>109</v>
      </c>
      <c r="CO1153">
        <f>IF(fun[[#This Row],[PoolQC]]="Ex",5,IF(fun[[#This Row],[PoolQC]]="Gd",4,IF(fun[[#This Row],[PoolQC]]="TA",3,IF(fun[[#This Row],[PoolQC]]="Fa",2,IF(fun[[#This Row],[PoolQC]]="Po",1,0)))))</f>
        <v>0</v>
      </c>
      <c r="CP1153" t="s">
        <v>109</v>
      </c>
      <c r="CQ1153" t="s">
        <v>109</v>
      </c>
      <c r="CR1153">
        <v>0</v>
      </c>
      <c r="CS1153">
        <v>11</v>
      </c>
      <c r="CT1153">
        <v>2006</v>
      </c>
      <c r="CU1153" t="s">
        <v>136</v>
      </c>
      <c r="CV1153" t="s">
        <v>137</v>
      </c>
      <c r="CW1153">
        <f>COUNTIF(fun[[#This Row],[Id]:[SaleCondition]],0)</f>
        <v>16</v>
      </c>
      <c r="CX1153">
        <f>COUNTIF(fun[[#This Row],[Id]:[SaleCondition]],"NA")</f>
        <v>4</v>
      </c>
      <c r="CY1153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153">
        <f>fun[NUM_ExCond]+fun[NUM_BsmtCond]+fun[NUM_GarCond]</f>
        <v>9</v>
      </c>
      <c r="DA11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11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</v>
      </c>
      <c r="DC1153">
        <v>149900</v>
      </c>
    </row>
    <row r="1154" spans="1:107" x14ac:dyDescent="0.25">
      <c r="A1154">
        <v>1153</v>
      </c>
      <c r="B1154">
        <v>20</v>
      </c>
      <c r="C1154" t="s">
        <v>107</v>
      </c>
      <c r="D1154">
        <f>IF(fun[[#This Row],[MSZoning]]="RL",1,0)</f>
        <v>1</v>
      </c>
      <c r="E1154">
        <f>IF(fun[[#This Row],[rl]]="RM",1,0)</f>
        <v>0</v>
      </c>
      <c r="F1154">
        <f>IF(fun[[#This Row],[rm]]="RH",1,0)</f>
        <v>0</v>
      </c>
      <c r="G1154">
        <f>IF(fun[[#This Row],[rh]]="C (all)",1,0)</f>
        <v>0</v>
      </c>
      <c r="H1154">
        <v>90</v>
      </c>
      <c r="I1154">
        <f>IF(fun[[#This Row],[LotFrontage]]="NA",0,fun[[#This Row],[LotFrontage]])</f>
        <v>90</v>
      </c>
      <c r="J1154">
        <v>14115</v>
      </c>
      <c r="K1154" t="s">
        <v>108</v>
      </c>
      <c r="L1154" t="s">
        <v>109</v>
      </c>
      <c r="M1154" t="s">
        <v>146</v>
      </c>
      <c r="N1154" t="s">
        <v>111</v>
      </c>
      <c r="O1154" t="s">
        <v>112</v>
      </c>
      <c r="P1154" t="s">
        <v>113</v>
      </c>
      <c r="Q1154" t="s">
        <v>114</v>
      </c>
      <c r="R1154" t="s">
        <v>149</v>
      </c>
      <c r="S1154" t="s">
        <v>116</v>
      </c>
      <c r="T1154" t="s">
        <v>116</v>
      </c>
      <c r="U1154" t="s">
        <v>117</v>
      </c>
      <c r="V1154" t="s">
        <v>141</v>
      </c>
      <c r="W1154">
        <v>6</v>
      </c>
      <c r="X1154">
        <v>7</v>
      </c>
      <c r="Y1154">
        <v>1956</v>
      </c>
      <c r="Z1154">
        <v>2004</v>
      </c>
      <c r="AA1154" t="s">
        <v>119</v>
      </c>
      <c r="AB1154" t="s">
        <v>120</v>
      </c>
      <c r="AC1154" t="s">
        <v>163</v>
      </c>
      <c r="AD1154" t="s">
        <v>163</v>
      </c>
      <c r="AE1154" t="s">
        <v>143</v>
      </c>
      <c r="AF1154">
        <v>0</v>
      </c>
      <c r="AG1154" t="s">
        <v>124</v>
      </c>
      <c r="AH1154">
        <f>IF(fun[[#This Row],[ExterQual]]="Ex",5,IF(fun[[#This Row],[ExterQual]]="Gd",4,IF(fun[[#This Row],[ExterQual]]="TA",3,IF(fun[[#This Row],[ExterQual]]="Fa",2,1))))</f>
        <v>3</v>
      </c>
      <c r="AI1154" t="s">
        <v>124</v>
      </c>
      <c r="AJ1154">
        <f>IF(fun[[#This Row],[ExterCond]]="Ex",5,IF(fun[[#This Row],[ExterCond]]="Gd",4,IF(fun[[#This Row],[ExterCond]]="TA",3,IF(fun[[#This Row],[ExterCond]]="Fa",2,1))))</f>
        <v>3</v>
      </c>
      <c r="AK1154" t="s">
        <v>125</v>
      </c>
      <c r="AL1154" t="s">
        <v>124</v>
      </c>
      <c r="AM1154">
        <f>IF(fun[[#This Row],[BsmtQual]]="Ex",5,IF(fun[[#This Row],[BsmtQual]]="Gd",4,IF(fun[[#This Row],[BsmtQual]]="TA",3,IF(fun[[#This Row],[BsmtQual]]="Fa",2,IF(fun[[#This Row],[BsmtQual]]="Po",1,0)))))</f>
        <v>3</v>
      </c>
      <c r="AN1154" t="s">
        <v>124</v>
      </c>
      <c r="AO1154">
        <f>IF(fun[[#This Row],[BsmtCond]]="Ex",5,IF(fun[[#This Row],[BsmtCond]]="Gd",4,IF(fun[[#This Row],[BsmtCond]]="TA",3,IF(fun[[#This Row],[BsmtCond]]="Fa",2,IF(fun[[#This Row],[BsmtCond]]="Po",1,0)))))</f>
        <v>3</v>
      </c>
      <c r="AP1154" t="s">
        <v>126</v>
      </c>
      <c r="AQ1154">
        <f>IF(fun[[#This Row],[BsmtExposure]]="Gd",3,IF(fun[[#This Row],[BsmtExposure]]="Av",2,IF(fun[[#This Row],[BsmtExposure]]="Mn",1,0)))</f>
        <v>0</v>
      </c>
      <c r="AR1154" t="s">
        <v>145</v>
      </c>
      <c r="AS1154">
        <v>296</v>
      </c>
      <c r="AT1154" t="s">
        <v>127</v>
      </c>
      <c r="AU1154">
        <v>547</v>
      </c>
      <c r="AV1154">
        <v>230</v>
      </c>
      <c r="AW1154">
        <v>1073</v>
      </c>
      <c r="AX1154" t="s">
        <v>129</v>
      </c>
      <c r="AY1154" t="s">
        <v>130</v>
      </c>
      <c r="AZ1154">
        <f>IF(fun[[#This Row],[HeatingQC]]="Ex",5,IF(fun[[#This Row],[HeatingQC]]="Gd",4,IF(fun[[#This Row],[HeatingQC]]="TA",3,IF(fun[[#This Row],[HeatingQC]]="Fa",2,IF(fun[[#This Row],[HeatingQC]]="Po",1,0)))))</f>
        <v>5</v>
      </c>
      <c r="BA1154" t="s">
        <v>131</v>
      </c>
      <c r="BB1154" t="s">
        <v>132</v>
      </c>
      <c r="BC1154">
        <v>1811</v>
      </c>
      <c r="BD1154">
        <v>0</v>
      </c>
      <c r="BE1154">
        <v>0</v>
      </c>
      <c r="BF1154">
        <v>1811</v>
      </c>
      <c r="BG1154">
        <f>LOG(fun[[#This Row],[GrLivArea]])</f>
        <v>3.2579184503140586</v>
      </c>
      <c r="BH1154">
        <v>0</v>
      </c>
      <c r="BI1154">
        <v>0</v>
      </c>
      <c r="BJ1154">
        <f>fun[[#This Row],[BsmtFullBath]]+(0.5*fun[[#This Row],[BsmtHalfBath]])</f>
        <v>0</v>
      </c>
      <c r="BK1154">
        <v>1</v>
      </c>
      <c r="BL1154">
        <v>0</v>
      </c>
      <c r="BM1154">
        <f>fun[[#This Row],[HalfBath]]+fun[[#This Row],[TOTBaseBath]]+fun[[#This Row],[FullBath]]</f>
        <v>1</v>
      </c>
      <c r="BN1154">
        <v>2</v>
      </c>
      <c r="BO1154">
        <v>1</v>
      </c>
      <c r="BP1154" t="s">
        <v>130</v>
      </c>
      <c r="BQ1154">
        <f>IF(fun[[#This Row],[KitchenQual]]="Ex",5,IF(fun[[#This Row],[KitchenQual]]="Gd",4,IF(fun[[#This Row],[KitchenQual]]="TA",3,IF(fun[[#This Row],[KitchenQual]]="Fa",2,0))))</f>
        <v>5</v>
      </c>
      <c r="BR1154">
        <v>6</v>
      </c>
      <c r="BS1154" t="s">
        <v>133</v>
      </c>
      <c r="BT1154">
        <v>1</v>
      </c>
      <c r="BU1154" t="s">
        <v>123</v>
      </c>
      <c r="BV1154">
        <f>IF(fun[[#This Row],[FireplaceQu]]="Ex",5,IF(fun[[#This Row],[FireplaceQu]]="Gd",4,IF(fun[[#This Row],[FireplaceQu]]="TA",3,IF(fun[[#This Row],[FireplaceQu]]="Fa",2,0))))</f>
        <v>4</v>
      </c>
      <c r="BW1154" t="s">
        <v>134</v>
      </c>
      <c r="BX1154">
        <v>1956</v>
      </c>
      <c r="BY1154" t="s">
        <v>183</v>
      </c>
      <c r="BZ1154">
        <v>2</v>
      </c>
      <c r="CA1154">
        <v>470</v>
      </c>
      <c r="CB1154" t="s">
        <v>124</v>
      </c>
      <c r="CC1154">
        <f>IF(fun[[#This Row],[GarageQual]]="Ex",5,IF(fun[[#This Row],[GarageQual]]="Gd",4,IF(fun[[#This Row],[GarageQual]]="TA",3,IF(fun[[#This Row],[GarageQual]]="Fa",2,IF(fun[[#This Row],[GarageQual]]="Po",1,0)))))</f>
        <v>3</v>
      </c>
      <c r="CD1154" t="s">
        <v>124</v>
      </c>
      <c r="CE1154">
        <f>IF(fun[[#This Row],[GarageCond]]="Ex",5,IF(fun[[#This Row],[GarageCond]]="Gd",4,IF(fun[[#This Row],[GarageCond]]="TA",3,IF(fun[[#This Row],[GarageCond]]="Fa",2,IF(fun[[#This Row],[GarageCond]]="Po",1,0)))))</f>
        <v>3</v>
      </c>
      <c r="CF1154" t="s">
        <v>131</v>
      </c>
      <c r="CG1154">
        <v>0</v>
      </c>
      <c r="CH1154">
        <v>0</v>
      </c>
      <c r="CI1154">
        <v>280</v>
      </c>
      <c r="CJ1154">
        <v>0</v>
      </c>
      <c r="CK1154">
        <v>0</v>
      </c>
      <c r="CL1154">
        <f>(0.5*fun[[#This Row],[WoodDeckSF]])+fun[[#This Row],[OpenPorchSF]]+(2*fun[[#This Row],[EnclosedPorch]])+(1.5*fun[[#This Row],[3SsnPorch]])+fun[[#This Row],[ScreenPorch]]</f>
        <v>560</v>
      </c>
      <c r="CM1154">
        <v>0</v>
      </c>
      <c r="CN1154" t="s">
        <v>109</v>
      </c>
      <c r="CO1154">
        <f>IF(fun[[#This Row],[PoolQC]]="Ex",5,IF(fun[[#This Row],[PoolQC]]="Gd",4,IF(fun[[#This Row],[PoolQC]]="TA",3,IF(fun[[#This Row],[PoolQC]]="Fa",2,IF(fun[[#This Row],[PoolQC]]="Po",1,0)))))</f>
        <v>0</v>
      </c>
      <c r="CP1154" t="s">
        <v>109</v>
      </c>
      <c r="CQ1154" t="s">
        <v>109</v>
      </c>
      <c r="CR1154">
        <v>0</v>
      </c>
      <c r="CS1154">
        <v>7</v>
      </c>
      <c r="CT1154">
        <v>2006</v>
      </c>
      <c r="CU1154" t="s">
        <v>136</v>
      </c>
      <c r="CV1154" t="s">
        <v>154</v>
      </c>
      <c r="CW1154">
        <f>COUNTIF(fun[[#This Row],[Id]:[SaleCondition]],0)</f>
        <v>18</v>
      </c>
      <c r="CX1154">
        <f>COUNTIF(fun[[#This Row],[Id]:[SaleCondition]],"NA")</f>
        <v>4</v>
      </c>
      <c r="CY1154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154">
        <f>fun[NUM_ExCond]+fun[NUM_BsmtCond]+fun[NUM_GarCond]</f>
        <v>9</v>
      </c>
      <c r="DA11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1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</v>
      </c>
      <c r="DC1154">
        <v>230000</v>
      </c>
    </row>
    <row r="1155" spans="1:107" x14ac:dyDescent="0.25">
      <c r="A1155">
        <v>1154</v>
      </c>
      <c r="B1155">
        <v>30</v>
      </c>
      <c r="C1155" t="s">
        <v>168</v>
      </c>
      <c r="D1155">
        <f>IF(fun[[#This Row],[MSZoning]]="RL",1,0)</f>
        <v>0</v>
      </c>
      <c r="E1155">
        <f>IF(fun[[#This Row],[rl]]="RM",1,0)</f>
        <v>0</v>
      </c>
      <c r="F1155">
        <f>IF(fun[[#This Row],[rm]]="RH",1,0)</f>
        <v>0</v>
      </c>
      <c r="G1155">
        <f>IF(fun[[#This Row],[rh]]="C (all)",1,0)</f>
        <v>0</v>
      </c>
      <c r="H1155" t="s">
        <v>109</v>
      </c>
      <c r="I1155">
        <f>IF(fun[[#This Row],[LotFrontage]]="NA",0,fun[[#This Row],[LotFrontage]])</f>
        <v>0</v>
      </c>
      <c r="J1155">
        <v>5890</v>
      </c>
      <c r="K1155" t="s">
        <v>108</v>
      </c>
      <c r="L1155" t="s">
        <v>109</v>
      </c>
      <c r="M1155" t="s">
        <v>110</v>
      </c>
      <c r="N1155" t="s">
        <v>111</v>
      </c>
      <c r="O1155" t="s">
        <v>112</v>
      </c>
      <c r="P1155" t="s">
        <v>148</v>
      </c>
      <c r="Q1155" t="s">
        <v>114</v>
      </c>
      <c r="R1155" t="s">
        <v>202</v>
      </c>
      <c r="S1155" t="s">
        <v>116</v>
      </c>
      <c r="T1155" t="s">
        <v>116</v>
      </c>
      <c r="U1155" t="s">
        <v>117</v>
      </c>
      <c r="V1155" t="s">
        <v>141</v>
      </c>
      <c r="W1155">
        <v>6</v>
      </c>
      <c r="X1155">
        <v>8</v>
      </c>
      <c r="Y1155">
        <v>1930</v>
      </c>
      <c r="Z1155">
        <v>2007</v>
      </c>
      <c r="AA1155" t="s">
        <v>119</v>
      </c>
      <c r="AB1155" t="s">
        <v>120</v>
      </c>
      <c r="AC1155" t="s">
        <v>150</v>
      </c>
      <c r="AD1155" t="s">
        <v>150</v>
      </c>
      <c r="AE1155" t="s">
        <v>143</v>
      </c>
      <c r="AF1155">
        <v>0</v>
      </c>
      <c r="AG1155" t="s">
        <v>123</v>
      </c>
      <c r="AH1155">
        <f>IF(fun[[#This Row],[ExterQual]]="Ex",5,IF(fun[[#This Row],[ExterQual]]="Gd",4,IF(fun[[#This Row],[ExterQual]]="TA",3,IF(fun[[#This Row],[ExterQual]]="Fa",2,1))))</f>
        <v>4</v>
      </c>
      <c r="AI1155" t="s">
        <v>123</v>
      </c>
      <c r="AJ1155">
        <f>IF(fun[[#This Row],[ExterCond]]="Ex",5,IF(fun[[#This Row],[ExterCond]]="Gd",4,IF(fun[[#This Row],[ExterCond]]="TA",3,IF(fun[[#This Row],[ExterCond]]="Fa",2,1))))</f>
        <v>4</v>
      </c>
      <c r="AK1155" t="s">
        <v>152</v>
      </c>
      <c r="AL1155" t="s">
        <v>124</v>
      </c>
      <c r="AM1155">
        <f>IF(fun[[#This Row],[BsmtQual]]="Ex",5,IF(fun[[#This Row],[BsmtQual]]="Gd",4,IF(fun[[#This Row],[BsmtQual]]="TA",3,IF(fun[[#This Row],[BsmtQual]]="Fa",2,IF(fun[[#This Row],[BsmtQual]]="Po",1,0)))))</f>
        <v>3</v>
      </c>
      <c r="AN1155" t="s">
        <v>124</v>
      </c>
      <c r="AO1155">
        <f>IF(fun[[#This Row],[BsmtCond]]="Ex",5,IF(fun[[#This Row],[BsmtCond]]="Gd",4,IF(fun[[#This Row],[BsmtCond]]="TA",3,IF(fun[[#This Row],[BsmtCond]]="Fa",2,IF(fun[[#This Row],[BsmtCond]]="Po",1,0)))))</f>
        <v>3</v>
      </c>
      <c r="AP1155" t="s">
        <v>156</v>
      </c>
      <c r="AQ1155">
        <f>IF(fun[[#This Row],[BsmtExposure]]="Gd",3,IF(fun[[#This Row],[BsmtExposure]]="Av",2,IF(fun[[#This Row],[BsmtExposure]]="Mn",1,0)))</f>
        <v>2</v>
      </c>
      <c r="AR1155" t="s">
        <v>145</v>
      </c>
      <c r="AS1155">
        <v>538</v>
      </c>
      <c r="AT1155" t="s">
        <v>128</v>
      </c>
      <c r="AU1155">
        <v>0</v>
      </c>
      <c r="AV1155">
        <v>278</v>
      </c>
      <c r="AW1155">
        <v>816</v>
      </c>
      <c r="AX1155" t="s">
        <v>129</v>
      </c>
      <c r="AY1155" t="s">
        <v>130</v>
      </c>
      <c r="AZ1155">
        <f>IF(fun[[#This Row],[HeatingQC]]="Ex",5,IF(fun[[#This Row],[HeatingQC]]="Gd",4,IF(fun[[#This Row],[HeatingQC]]="TA",3,IF(fun[[#This Row],[HeatingQC]]="Fa",2,IF(fun[[#This Row],[HeatingQC]]="Po",1,0)))))</f>
        <v>5</v>
      </c>
      <c r="BA1155" t="s">
        <v>131</v>
      </c>
      <c r="BB1155" t="s">
        <v>132</v>
      </c>
      <c r="BC1155">
        <v>816</v>
      </c>
      <c r="BD1155">
        <v>0</v>
      </c>
      <c r="BE1155">
        <v>0</v>
      </c>
      <c r="BF1155">
        <v>816</v>
      </c>
      <c r="BG1155">
        <f>LOG(fun[[#This Row],[GrLivArea]])</f>
        <v>2.9116901587538613</v>
      </c>
      <c r="BH1155">
        <v>0</v>
      </c>
      <c r="BI1155">
        <v>0</v>
      </c>
      <c r="BJ1155">
        <f>fun[[#This Row],[BsmtFullBath]]+(0.5*fun[[#This Row],[BsmtHalfBath]])</f>
        <v>0</v>
      </c>
      <c r="BK1155">
        <v>1</v>
      </c>
      <c r="BL1155">
        <v>0</v>
      </c>
      <c r="BM1155">
        <f>fun[[#This Row],[HalfBath]]+fun[[#This Row],[TOTBaseBath]]+fun[[#This Row],[FullBath]]</f>
        <v>1</v>
      </c>
      <c r="BN1155">
        <v>2</v>
      </c>
      <c r="BO1155">
        <v>1</v>
      </c>
      <c r="BP1155" t="s">
        <v>124</v>
      </c>
      <c r="BQ1155">
        <f>IF(fun[[#This Row],[KitchenQual]]="Ex",5,IF(fun[[#This Row],[KitchenQual]]="Gd",4,IF(fun[[#This Row],[KitchenQual]]="TA",3,IF(fun[[#This Row],[KitchenQual]]="Fa",2,0))))</f>
        <v>3</v>
      </c>
      <c r="BR1155">
        <v>5</v>
      </c>
      <c r="BS1155" t="s">
        <v>133</v>
      </c>
      <c r="BT1155">
        <v>0</v>
      </c>
      <c r="BU1155" t="s">
        <v>109</v>
      </c>
      <c r="BV1155">
        <f>IF(fun[[#This Row],[FireplaceQu]]="Ex",5,IF(fun[[#This Row],[FireplaceQu]]="Gd",4,IF(fun[[#This Row],[FireplaceQu]]="TA",3,IF(fun[[#This Row],[FireplaceQu]]="Fa",2,0))))</f>
        <v>0</v>
      </c>
      <c r="BW1155" t="s">
        <v>153</v>
      </c>
      <c r="BX1155">
        <v>2002</v>
      </c>
      <c r="BY1155" t="s">
        <v>128</v>
      </c>
      <c r="BZ1155">
        <v>1</v>
      </c>
      <c r="CA1155">
        <v>432</v>
      </c>
      <c r="CB1155" t="s">
        <v>124</v>
      </c>
      <c r="CC1155">
        <f>IF(fun[[#This Row],[GarageQual]]="Ex",5,IF(fun[[#This Row],[GarageQual]]="Gd",4,IF(fun[[#This Row],[GarageQual]]="TA",3,IF(fun[[#This Row],[GarageQual]]="Fa",2,IF(fun[[#This Row],[GarageQual]]="Po",1,0)))))</f>
        <v>3</v>
      </c>
      <c r="CD1155" t="s">
        <v>124</v>
      </c>
      <c r="CE1155">
        <f>IF(fun[[#This Row],[GarageCond]]="Ex",5,IF(fun[[#This Row],[GarageCond]]="Gd",4,IF(fun[[#This Row],[GarageCond]]="TA",3,IF(fun[[#This Row],[GarageCond]]="Fa",2,IF(fun[[#This Row],[GarageCond]]="Po",1,0)))))</f>
        <v>3</v>
      </c>
      <c r="CF1155" t="s">
        <v>131</v>
      </c>
      <c r="CG1155">
        <v>0</v>
      </c>
      <c r="CH1155">
        <v>0</v>
      </c>
      <c r="CI1155">
        <v>96</v>
      </c>
      <c r="CJ1155">
        <v>0</v>
      </c>
      <c r="CK1155">
        <v>0</v>
      </c>
      <c r="CL1155">
        <f>(0.5*fun[[#This Row],[WoodDeckSF]])+fun[[#This Row],[OpenPorchSF]]+(2*fun[[#This Row],[EnclosedPorch]])+(1.5*fun[[#This Row],[3SsnPorch]])+fun[[#This Row],[ScreenPorch]]</f>
        <v>192</v>
      </c>
      <c r="CM1155">
        <v>0</v>
      </c>
      <c r="CN1155" t="s">
        <v>109</v>
      </c>
      <c r="CO1155">
        <f>IF(fun[[#This Row],[PoolQC]]="Ex",5,IF(fun[[#This Row],[PoolQC]]="Gd",4,IF(fun[[#This Row],[PoolQC]]="TA",3,IF(fun[[#This Row],[PoolQC]]="Fa",2,IF(fun[[#This Row],[PoolQC]]="Po",1,0)))))</f>
        <v>0</v>
      </c>
      <c r="CP1155" t="s">
        <v>109</v>
      </c>
      <c r="CQ1155" t="s">
        <v>109</v>
      </c>
      <c r="CR1155">
        <v>0</v>
      </c>
      <c r="CS1155">
        <v>6</v>
      </c>
      <c r="CT1155">
        <v>2008</v>
      </c>
      <c r="CU1155" t="s">
        <v>136</v>
      </c>
      <c r="CV1155" t="s">
        <v>137</v>
      </c>
      <c r="CW1155">
        <f>COUNTIF(fun[[#This Row],[Id]:[SaleCondition]],0)</f>
        <v>22</v>
      </c>
      <c r="CX1155">
        <f>COUNTIF(fun[[#This Row],[Id]:[SaleCondition]],"NA")</f>
        <v>6</v>
      </c>
      <c r="CY1155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155">
        <f>fun[NUM_ExCond]+fun[NUM_BsmtCond]+fun[NUM_GarCond]</f>
        <v>10</v>
      </c>
      <c r="DA11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11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75.25</v>
      </c>
      <c r="DC1155">
        <v>120500</v>
      </c>
    </row>
    <row r="1156" spans="1:107" x14ac:dyDescent="0.25">
      <c r="A1156">
        <v>1155</v>
      </c>
      <c r="B1156">
        <v>60</v>
      </c>
      <c r="C1156" t="s">
        <v>107</v>
      </c>
      <c r="D1156">
        <f>IF(fun[[#This Row],[MSZoning]]="RL",1,0)</f>
        <v>1</v>
      </c>
      <c r="E1156">
        <f>IF(fun[[#This Row],[rl]]="RM",1,0)</f>
        <v>0</v>
      </c>
      <c r="F1156">
        <f>IF(fun[[#This Row],[rm]]="RH",1,0)</f>
        <v>0</v>
      </c>
      <c r="G1156">
        <f>IF(fun[[#This Row],[rh]]="C (all)",1,0)</f>
        <v>0</v>
      </c>
      <c r="H1156" t="s">
        <v>109</v>
      </c>
      <c r="I1156">
        <f>IF(fun[[#This Row],[LotFrontage]]="NA",0,fun[[#This Row],[LotFrontage]])</f>
        <v>0</v>
      </c>
      <c r="J1156">
        <v>13700</v>
      </c>
      <c r="K1156" t="s">
        <v>108</v>
      </c>
      <c r="L1156" t="s">
        <v>109</v>
      </c>
      <c r="M1156" t="s">
        <v>146</v>
      </c>
      <c r="N1156" t="s">
        <v>111</v>
      </c>
      <c r="O1156" t="s">
        <v>112</v>
      </c>
      <c r="P1156" t="s">
        <v>113</v>
      </c>
      <c r="Q1156" t="s">
        <v>114</v>
      </c>
      <c r="R1156" t="s">
        <v>188</v>
      </c>
      <c r="S1156" t="s">
        <v>116</v>
      </c>
      <c r="T1156" t="s">
        <v>116</v>
      </c>
      <c r="U1156" t="s">
        <v>117</v>
      </c>
      <c r="V1156" t="s">
        <v>118</v>
      </c>
      <c r="W1156">
        <v>7</v>
      </c>
      <c r="X1156">
        <v>6</v>
      </c>
      <c r="Y1156">
        <v>1965</v>
      </c>
      <c r="Z1156">
        <v>1988</v>
      </c>
      <c r="AA1156" t="s">
        <v>119</v>
      </c>
      <c r="AB1156" t="s">
        <v>120</v>
      </c>
      <c r="AC1156" t="s">
        <v>121</v>
      </c>
      <c r="AD1156" t="s">
        <v>121</v>
      </c>
      <c r="AE1156" t="s">
        <v>163</v>
      </c>
      <c r="AF1156">
        <v>288</v>
      </c>
      <c r="AG1156" t="s">
        <v>124</v>
      </c>
      <c r="AH1156">
        <f>IF(fun[[#This Row],[ExterQual]]="Ex",5,IF(fun[[#This Row],[ExterQual]]="Gd",4,IF(fun[[#This Row],[ExterQual]]="TA",3,IF(fun[[#This Row],[ExterQual]]="Fa",2,1))))</f>
        <v>3</v>
      </c>
      <c r="AI1156" t="s">
        <v>124</v>
      </c>
      <c r="AJ1156">
        <f>IF(fun[[#This Row],[ExterCond]]="Ex",5,IF(fun[[#This Row],[ExterCond]]="Gd",4,IF(fun[[#This Row],[ExterCond]]="TA",3,IF(fun[[#This Row],[ExterCond]]="Fa",2,1))))</f>
        <v>3</v>
      </c>
      <c r="AK1156" t="s">
        <v>144</v>
      </c>
      <c r="AL1156" t="s">
        <v>124</v>
      </c>
      <c r="AM1156">
        <f>IF(fun[[#This Row],[BsmtQual]]="Ex",5,IF(fun[[#This Row],[BsmtQual]]="Gd",4,IF(fun[[#This Row],[BsmtQual]]="TA",3,IF(fun[[#This Row],[BsmtQual]]="Fa",2,IF(fun[[#This Row],[BsmtQual]]="Po",1,0)))))</f>
        <v>3</v>
      </c>
      <c r="AN1156" t="s">
        <v>124</v>
      </c>
      <c r="AO1156">
        <f>IF(fun[[#This Row],[BsmtCond]]="Ex",5,IF(fun[[#This Row],[BsmtCond]]="Gd",4,IF(fun[[#This Row],[BsmtCond]]="TA",3,IF(fun[[#This Row],[BsmtCond]]="Fa",2,IF(fun[[#This Row],[BsmtCond]]="Po",1,0)))))</f>
        <v>3</v>
      </c>
      <c r="AP1156" t="s">
        <v>123</v>
      </c>
      <c r="AQ1156">
        <f>IF(fun[[#This Row],[BsmtExposure]]="Gd",3,IF(fun[[#This Row],[BsmtExposure]]="Av",2,IF(fun[[#This Row],[BsmtExposure]]="Mn",1,0)))</f>
        <v>3</v>
      </c>
      <c r="AR1156" t="s">
        <v>145</v>
      </c>
      <c r="AS1156">
        <v>454</v>
      </c>
      <c r="AT1156" t="s">
        <v>128</v>
      </c>
      <c r="AU1156">
        <v>0</v>
      </c>
      <c r="AV1156">
        <v>410</v>
      </c>
      <c r="AW1156">
        <v>864</v>
      </c>
      <c r="AX1156" t="s">
        <v>129</v>
      </c>
      <c r="AY1156" t="s">
        <v>124</v>
      </c>
      <c r="AZ1156">
        <f>IF(fun[[#This Row],[HeatingQC]]="Ex",5,IF(fun[[#This Row],[HeatingQC]]="Gd",4,IF(fun[[#This Row],[HeatingQC]]="TA",3,IF(fun[[#This Row],[HeatingQC]]="Fa",2,IF(fun[[#This Row],[HeatingQC]]="Po",1,0)))))</f>
        <v>3</v>
      </c>
      <c r="BA1156" t="s">
        <v>131</v>
      </c>
      <c r="BB1156" t="s">
        <v>132</v>
      </c>
      <c r="BC1156">
        <v>902</v>
      </c>
      <c r="BD1156">
        <v>918</v>
      </c>
      <c r="BE1156">
        <v>0</v>
      </c>
      <c r="BF1156">
        <v>1820</v>
      </c>
      <c r="BG1156">
        <f>LOG(fun[[#This Row],[GrLivArea]])</f>
        <v>3.2600713879850747</v>
      </c>
      <c r="BH1156">
        <v>0</v>
      </c>
      <c r="BI1156">
        <v>0</v>
      </c>
      <c r="BJ1156">
        <f>fun[[#This Row],[BsmtFullBath]]+(0.5*fun[[#This Row],[BsmtHalfBath]])</f>
        <v>0</v>
      </c>
      <c r="BK1156">
        <v>1</v>
      </c>
      <c r="BL1156">
        <v>2</v>
      </c>
      <c r="BM1156">
        <f>fun[[#This Row],[HalfBath]]+fun[[#This Row],[TOTBaseBath]]+fun[[#This Row],[FullBath]]</f>
        <v>3</v>
      </c>
      <c r="BN1156">
        <v>4</v>
      </c>
      <c r="BO1156">
        <v>1</v>
      </c>
      <c r="BP1156" t="s">
        <v>123</v>
      </c>
      <c r="BQ1156">
        <f>IF(fun[[#This Row],[KitchenQual]]="Ex",5,IF(fun[[#This Row],[KitchenQual]]="Gd",4,IF(fun[[#This Row],[KitchenQual]]="TA",3,IF(fun[[#This Row],[KitchenQual]]="Fa",2,0))))</f>
        <v>4</v>
      </c>
      <c r="BR1156">
        <v>8</v>
      </c>
      <c r="BS1156" t="s">
        <v>133</v>
      </c>
      <c r="BT1156">
        <v>2</v>
      </c>
      <c r="BU1156" t="s">
        <v>123</v>
      </c>
      <c r="BV1156">
        <f>IF(fun[[#This Row],[FireplaceQu]]="Ex",5,IF(fun[[#This Row],[FireplaceQu]]="Gd",4,IF(fun[[#This Row],[FireplaceQu]]="TA",3,IF(fun[[#This Row],[FireplaceQu]]="Fa",2,0))))</f>
        <v>4</v>
      </c>
      <c r="BW1156" t="s">
        <v>134</v>
      </c>
      <c r="BX1156">
        <v>1965</v>
      </c>
      <c r="BY1156" t="s">
        <v>128</v>
      </c>
      <c r="BZ1156">
        <v>2</v>
      </c>
      <c r="CA1156">
        <v>492</v>
      </c>
      <c r="CB1156" t="s">
        <v>124</v>
      </c>
      <c r="CC1156">
        <f>IF(fun[[#This Row],[GarageQual]]="Ex",5,IF(fun[[#This Row],[GarageQual]]="Gd",4,IF(fun[[#This Row],[GarageQual]]="TA",3,IF(fun[[#This Row],[GarageQual]]="Fa",2,IF(fun[[#This Row],[GarageQual]]="Po",1,0)))))</f>
        <v>3</v>
      </c>
      <c r="CD1156" t="s">
        <v>124</v>
      </c>
      <c r="CE1156">
        <f>IF(fun[[#This Row],[GarageCond]]="Ex",5,IF(fun[[#This Row],[GarageCond]]="Gd",4,IF(fun[[#This Row],[GarageCond]]="TA",3,IF(fun[[#This Row],[GarageCond]]="Fa",2,IF(fun[[#This Row],[GarageCond]]="Po",1,0)))))</f>
        <v>3</v>
      </c>
      <c r="CF1156" t="s">
        <v>131</v>
      </c>
      <c r="CG1156">
        <v>60</v>
      </c>
      <c r="CH1156">
        <v>84</v>
      </c>
      <c r="CI1156">
        <v>0</v>
      </c>
      <c r="CJ1156">
        <v>0</v>
      </c>
      <c r="CK1156">
        <v>273</v>
      </c>
      <c r="CL1156">
        <f>(0.5*fun[[#This Row],[WoodDeckSF]])+fun[[#This Row],[OpenPorchSF]]+(2*fun[[#This Row],[EnclosedPorch]])+(1.5*fun[[#This Row],[3SsnPorch]])+fun[[#This Row],[ScreenPorch]]</f>
        <v>387</v>
      </c>
      <c r="CM1156">
        <v>0</v>
      </c>
      <c r="CN1156" t="s">
        <v>109</v>
      </c>
      <c r="CO1156">
        <f>IF(fun[[#This Row],[PoolQC]]="Ex",5,IF(fun[[#This Row],[PoolQC]]="Gd",4,IF(fun[[#This Row],[PoolQC]]="TA",3,IF(fun[[#This Row],[PoolQC]]="Fa",2,IF(fun[[#This Row],[PoolQC]]="Po",1,0)))))</f>
        <v>0</v>
      </c>
      <c r="CP1156" t="s">
        <v>191</v>
      </c>
      <c r="CQ1156" t="s">
        <v>109</v>
      </c>
      <c r="CR1156">
        <v>0</v>
      </c>
      <c r="CS1156">
        <v>5</v>
      </c>
      <c r="CT1156">
        <v>2008</v>
      </c>
      <c r="CU1156" t="s">
        <v>136</v>
      </c>
      <c r="CV1156" t="s">
        <v>137</v>
      </c>
      <c r="CW1156">
        <f>COUNTIF(fun[[#This Row],[Id]:[SaleCondition]],0)</f>
        <v>14</v>
      </c>
      <c r="CX1156">
        <f>COUNTIF(fun[[#This Row],[Id]:[SaleCondition]],"NA")</f>
        <v>4</v>
      </c>
      <c r="CY115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56">
        <f>fun[NUM_ExCond]+fun[NUM_BsmtCond]+fun[NUM_GarCond]</f>
        <v>9</v>
      </c>
      <c r="DA11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100</v>
      </c>
      <c r="DB11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</v>
      </c>
      <c r="DC1156">
        <v>201800</v>
      </c>
    </row>
    <row r="1157" spans="1:107" x14ac:dyDescent="0.25">
      <c r="A1157">
        <v>1156</v>
      </c>
      <c r="B1157">
        <v>20</v>
      </c>
      <c r="C1157" t="s">
        <v>107</v>
      </c>
      <c r="D1157">
        <f>IF(fun[[#This Row],[MSZoning]]="RL",1,0)</f>
        <v>1</v>
      </c>
      <c r="E1157">
        <f>IF(fun[[#This Row],[rl]]="RM",1,0)</f>
        <v>0</v>
      </c>
      <c r="F1157">
        <f>IF(fun[[#This Row],[rm]]="RH",1,0)</f>
        <v>0</v>
      </c>
      <c r="G1157">
        <f>IF(fun[[#This Row],[rh]]="C (all)",1,0)</f>
        <v>0</v>
      </c>
      <c r="H1157">
        <v>90</v>
      </c>
      <c r="I1157">
        <f>IF(fun[[#This Row],[LotFrontage]]="NA",0,fun[[#This Row],[LotFrontage]])</f>
        <v>90</v>
      </c>
      <c r="J1157">
        <v>10768</v>
      </c>
      <c r="K1157" t="s">
        <v>108</v>
      </c>
      <c r="L1157" t="s">
        <v>109</v>
      </c>
      <c r="M1157" t="s">
        <v>146</v>
      </c>
      <c r="N1157" t="s">
        <v>111</v>
      </c>
      <c r="O1157" t="s">
        <v>112</v>
      </c>
      <c r="P1157" t="s">
        <v>148</v>
      </c>
      <c r="Q1157" t="s">
        <v>114</v>
      </c>
      <c r="R1157" t="s">
        <v>139</v>
      </c>
      <c r="S1157" t="s">
        <v>116</v>
      </c>
      <c r="T1157" t="s">
        <v>116</v>
      </c>
      <c r="U1157" t="s">
        <v>117</v>
      </c>
      <c r="V1157" t="s">
        <v>141</v>
      </c>
      <c r="W1157">
        <v>5</v>
      </c>
      <c r="X1157">
        <v>8</v>
      </c>
      <c r="Y1157">
        <v>1976</v>
      </c>
      <c r="Z1157">
        <v>2004</v>
      </c>
      <c r="AA1157" t="s">
        <v>119</v>
      </c>
      <c r="AB1157" t="s">
        <v>120</v>
      </c>
      <c r="AC1157" t="s">
        <v>187</v>
      </c>
      <c r="AD1157" t="s">
        <v>187</v>
      </c>
      <c r="AE1157" t="s">
        <v>143</v>
      </c>
      <c r="AF1157">
        <v>0</v>
      </c>
      <c r="AG1157" t="s">
        <v>123</v>
      </c>
      <c r="AH1157">
        <f>IF(fun[[#This Row],[ExterQual]]="Ex",5,IF(fun[[#This Row],[ExterQual]]="Gd",4,IF(fun[[#This Row],[ExterQual]]="TA",3,IF(fun[[#This Row],[ExterQual]]="Fa",2,1))))</f>
        <v>4</v>
      </c>
      <c r="AI1157" t="s">
        <v>123</v>
      </c>
      <c r="AJ1157">
        <f>IF(fun[[#This Row],[ExterCond]]="Ex",5,IF(fun[[#This Row],[ExterCond]]="Gd",4,IF(fun[[#This Row],[ExterCond]]="TA",3,IF(fun[[#This Row],[ExterCond]]="Fa",2,1))))</f>
        <v>4</v>
      </c>
      <c r="AK1157" t="s">
        <v>144</v>
      </c>
      <c r="AL1157" t="s">
        <v>123</v>
      </c>
      <c r="AM1157">
        <f>IF(fun[[#This Row],[BsmtQual]]="Ex",5,IF(fun[[#This Row],[BsmtQual]]="Gd",4,IF(fun[[#This Row],[BsmtQual]]="TA",3,IF(fun[[#This Row],[BsmtQual]]="Fa",2,IF(fun[[#This Row],[BsmtQual]]="Po",1,0)))))</f>
        <v>4</v>
      </c>
      <c r="AN1157" t="s">
        <v>124</v>
      </c>
      <c r="AO1157">
        <f>IF(fun[[#This Row],[BsmtCond]]="Ex",5,IF(fun[[#This Row],[BsmtCond]]="Gd",4,IF(fun[[#This Row],[BsmtCond]]="TA",3,IF(fun[[#This Row],[BsmtCond]]="Fa",2,IF(fun[[#This Row],[BsmtCond]]="Po",1,0)))))</f>
        <v>3</v>
      </c>
      <c r="AP1157" t="s">
        <v>123</v>
      </c>
      <c r="AQ1157">
        <f>IF(fun[[#This Row],[BsmtExposure]]="Gd",3,IF(fun[[#This Row],[BsmtExposure]]="Av",2,IF(fun[[#This Row],[BsmtExposure]]="Mn",1,0)))</f>
        <v>3</v>
      </c>
      <c r="AR1157" t="s">
        <v>145</v>
      </c>
      <c r="AS1157">
        <v>1157</v>
      </c>
      <c r="AT1157" t="s">
        <v>128</v>
      </c>
      <c r="AU1157">
        <v>0</v>
      </c>
      <c r="AV1157">
        <v>280</v>
      </c>
      <c r="AW1157">
        <v>1437</v>
      </c>
      <c r="AX1157" t="s">
        <v>129</v>
      </c>
      <c r="AY1157" t="s">
        <v>124</v>
      </c>
      <c r="AZ1157">
        <f>IF(fun[[#This Row],[HeatingQC]]="Ex",5,IF(fun[[#This Row],[HeatingQC]]="Gd",4,IF(fun[[#This Row],[HeatingQC]]="TA",3,IF(fun[[#This Row],[HeatingQC]]="Fa",2,IF(fun[[#This Row],[HeatingQC]]="Po",1,0)))))</f>
        <v>3</v>
      </c>
      <c r="BA1157" t="s">
        <v>131</v>
      </c>
      <c r="BB1157" t="s">
        <v>132</v>
      </c>
      <c r="BC1157">
        <v>1437</v>
      </c>
      <c r="BD1157">
        <v>0</v>
      </c>
      <c r="BE1157">
        <v>0</v>
      </c>
      <c r="BF1157">
        <v>1437</v>
      </c>
      <c r="BG1157">
        <f>LOG(fun[[#This Row],[GrLivArea]])</f>
        <v>3.1574567681342258</v>
      </c>
      <c r="BH1157">
        <v>1</v>
      </c>
      <c r="BI1157">
        <v>0</v>
      </c>
      <c r="BJ1157">
        <f>fun[[#This Row],[BsmtFullBath]]+(0.5*fun[[#This Row],[BsmtHalfBath]])</f>
        <v>1</v>
      </c>
      <c r="BK1157">
        <v>2</v>
      </c>
      <c r="BL1157">
        <v>0</v>
      </c>
      <c r="BM1157">
        <f>fun[[#This Row],[HalfBath]]+fun[[#This Row],[TOTBaseBath]]+fun[[#This Row],[FullBath]]</f>
        <v>3</v>
      </c>
      <c r="BN1157">
        <v>3</v>
      </c>
      <c r="BO1157">
        <v>1</v>
      </c>
      <c r="BP1157" t="s">
        <v>123</v>
      </c>
      <c r="BQ1157">
        <f>IF(fun[[#This Row],[KitchenQual]]="Ex",5,IF(fun[[#This Row],[KitchenQual]]="Gd",4,IF(fun[[#This Row],[KitchenQual]]="TA",3,IF(fun[[#This Row],[KitchenQual]]="Fa",2,0))))</f>
        <v>4</v>
      </c>
      <c r="BR1157">
        <v>6</v>
      </c>
      <c r="BS1157" t="s">
        <v>133</v>
      </c>
      <c r="BT1157">
        <v>1</v>
      </c>
      <c r="BU1157" t="s">
        <v>173</v>
      </c>
      <c r="BV1157">
        <f>IF(fun[[#This Row],[FireplaceQu]]="Ex",5,IF(fun[[#This Row],[FireplaceQu]]="Gd",4,IF(fun[[#This Row],[FireplaceQu]]="TA",3,IF(fun[[#This Row],[FireplaceQu]]="Fa",2,0))))</f>
        <v>2</v>
      </c>
      <c r="BW1157" t="s">
        <v>134</v>
      </c>
      <c r="BX1157">
        <v>1976</v>
      </c>
      <c r="BY1157" t="s">
        <v>135</v>
      </c>
      <c r="BZ1157">
        <v>2</v>
      </c>
      <c r="CA1157">
        <v>528</v>
      </c>
      <c r="CB1157" t="s">
        <v>124</v>
      </c>
      <c r="CC1157">
        <f>IF(fun[[#This Row],[GarageQual]]="Ex",5,IF(fun[[#This Row],[GarageQual]]="Gd",4,IF(fun[[#This Row],[GarageQual]]="TA",3,IF(fun[[#This Row],[GarageQual]]="Fa",2,IF(fun[[#This Row],[GarageQual]]="Po",1,0)))))</f>
        <v>3</v>
      </c>
      <c r="CD1157" t="s">
        <v>124</v>
      </c>
      <c r="CE1157">
        <f>IF(fun[[#This Row],[GarageCond]]="Ex",5,IF(fun[[#This Row],[GarageCond]]="Gd",4,IF(fun[[#This Row],[GarageCond]]="TA",3,IF(fun[[#This Row],[GarageCond]]="Fa",2,IF(fun[[#This Row],[GarageCond]]="Po",1,0)))))</f>
        <v>3</v>
      </c>
      <c r="CF1157" t="s">
        <v>131</v>
      </c>
      <c r="CG1157">
        <v>0</v>
      </c>
      <c r="CH1157">
        <v>21</v>
      </c>
      <c r="CI1157">
        <v>0</v>
      </c>
      <c r="CJ1157">
        <v>0</v>
      </c>
      <c r="CK1157">
        <v>180</v>
      </c>
      <c r="CL1157">
        <f>(0.5*fun[[#This Row],[WoodDeckSF]])+fun[[#This Row],[OpenPorchSF]]+(2*fun[[#This Row],[EnclosedPorch]])+(1.5*fun[[#This Row],[3SsnPorch]])+fun[[#This Row],[ScreenPorch]]</f>
        <v>201</v>
      </c>
      <c r="CM1157">
        <v>0</v>
      </c>
      <c r="CN1157" t="s">
        <v>109</v>
      </c>
      <c r="CO1157">
        <f>IF(fun[[#This Row],[PoolQC]]="Ex",5,IF(fun[[#This Row],[PoolQC]]="Gd",4,IF(fun[[#This Row],[PoolQC]]="TA",3,IF(fun[[#This Row],[PoolQC]]="Fa",2,IF(fun[[#This Row],[PoolQC]]="Po",1,0)))))</f>
        <v>0</v>
      </c>
      <c r="CP1157" t="s">
        <v>109</v>
      </c>
      <c r="CQ1157" t="s">
        <v>109</v>
      </c>
      <c r="CR1157">
        <v>0</v>
      </c>
      <c r="CS1157">
        <v>7</v>
      </c>
      <c r="CT1157">
        <v>2007</v>
      </c>
      <c r="CU1157" t="s">
        <v>136</v>
      </c>
      <c r="CV1157" t="s">
        <v>137</v>
      </c>
      <c r="CW1157">
        <f>COUNTIF(fun[[#This Row],[Id]:[SaleCondition]],0)</f>
        <v>15</v>
      </c>
      <c r="CX1157">
        <f>COUNTIF(fun[[#This Row],[Id]:[SaleCondition]],"NA")</f>
        <v>4</v>
      </c>
      <c r="CY115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157">
        <f>fun[NUM_ExCond]+fun[NUM_BsmtCond]+fun[NUM_GarCond]</f>
        <v>10</v>
      </c>
      <c r="DA11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11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73.5</v>
      </c>
      <c r="DC1157">
        <v>218000</v>
      </c>
    </row>
    <row r="1158" spans="1:107" x14ac:dyDescent="0.25">
      <c r="A1158">
        <v>1157</v>
      </c>
      <c r="B1158">
        <v>80</v>
      </c>
      <c r="C1158" t="s">
        <v>107</v>
      </c>
      <c r="D1158">
        <f>IF(fun[[#This Row],[MSZoning]]="RL",1,0)</f>
        <v>1</v>
      </c>
      <c r="E1158">
        <f>IF(fun[[#This Row],[rl]]="RM",1,0)</f>
        <v>0</v>
      </c>
      <c r="F1158">
        <f>IF(fun[[#This Row],[rm]]="RH",1,0)</f>
        <v>0</v>
      </c>
      <c r="G1158">
        <f>IF(fun[[#This Row],[rh]]="C (all)",1,0)</f>
        <v>0</v>
      </c>
      <c r="H1158">
        <v>85</v>
      </c>
      <c r="I1158">
        <f>IF(fun[[#This Row],[LotFrontage]]="NA",0,fun[[#This Row],[LotFrontage]])</f>
        <v>85</v>
      </c>
      <c r="J1158">
        <v>9350</v>
      </c>
      <c r="K1158" t="s">
        <v>108</v>
      </c>
      <c r="L1158" t="s">
        <v>109</v>
      </c>
      <c r="M1158" t="s">
        <v>110</v>
      </c>
      <c r="N1158" t="s">
        <v>111</v>
      </c>
      <c r="O1158" t="s">
        <v>112</v>
      </c>
      <c r="P1158" t="s">
        <v>113</v>
      </c>
      <c r="Q1158" t="s">
        <v>114</v>
      </c>
      <c r="R1158" t="s">
        <v>188</v>
      </c>
      <c r="S1158" t="s">
        <v>116</v>
      </c>
      <c r="T1158" t="s">
        <v>116</v>
      </c>
      <c r="U1158" t="s">
        <v>117</v>
      </c>
      <c r="V1158" t="s">
        <v>223</v>
      </c>
      <c r="W1158">
        <v>5</v>
      </c>
      <c r="X1158">
        <v>8</v>
      </c>
      <c r="Y1158">
        <v>1965</v>
      </c>
      <c r="Z1158">
        <v>1999</v>
      </c>
      <c r="AA1158" t="s">
        <v>119</v>
      </c>
      <c r="AB1158" t="s">
        <v>120</v>
      </c>
      <c r="AC1158" t="s">
        <v>122</v>
      </c>
      <c r="AD1158" t="s">
        <v>122</v>
      </c>
      <c r="AE1158" t="s">
        <v>143</v>
      </c>
      <c r="AF1158">
        <v>0</v>
      </c>
      <c r="AG1158" t="s">
        <v>124</v>
      </c>
      <c r="AH1158">
        <f>IF(fun[[#This Row],[ExterQual]]="Ex",5,IF(fun[[#This Row],[ExterQual]]="Gd",4,IF(fun[[#This Row],[ExterQual]]="TA",3,IF(fun[[#This Row],[ExterQual]]="Fa",2,1))))</f>
        <v>3</v>
      </c>
      <c r="AI1158" t="s">
        <v>123</v>
      </c>
      <c r="AJ1158">
        <f>IF(fun[[#This Row],[ExterCond]]="Ex",5,IF(fun[[#This Row],[ExterCond]]="Gd",4,IF(fun[[#This Row],[ExterCond]]="TA",3,IF(fun[[#This Row],[ExterCond]]="Fa",2,1))))</f>
        <v>4</v>
      </c>
      <c r="AK1158" t="s">
        <v>125</v>
      </c>
      <c r="AL1158" t="s">
        <v>124</v>
      </c>
      <c r="AM1158">
        <f>IF(fun[[#This Row],[BsmtQual]]="Ex",5,IF(fun[[#This Row],[BsmtQual]]="Gd",4,IF(fun[[#This Row],[BsmtQual]]="TA",3,IF(fun[[#This Row],[BsmtQual]]="Fa",2,IF(fun[[#This Row],[BsmtQual]]="Po",1,0)))))</f>
        <v>3</v>
      </c>
      <c r="AN1158" t="s">
        <v>124</v>
      </c>
      <c r="AO1158">
        <f>IF(fun[[#This Row],[BsmtCond]]="Ex",5,IF(fun[[#This Row],[BsmtCond]]="Gd",4,IF(fun[[#This Row],[BsmtCond]]="TA",3,IF(fun[[#This Row],[BsmtCond]]="Fa",2,IF(fun[[#This Row],[BsmtCond]]="Po",1,0)))))</f>
        <v>3</v>
      </c>
      <c r="AP1158" t="s">
        <v>123</v>
      </c>
      <c r="AQ1158">
        <f>IF(fun[[#This Row],[BsmtExposure]]="Gd",3,IF(fun[[#This Row],[BsmtExposure]]="Av",2,IF(fun[[#This Row],[BsmtExposure]]="Mn",1,0)))</f>
        <v>3</v>
      </c>
      <c r="AR1158" t="s">
        <v>145</v>
      </c>
      <c r="AS1158">
        <v>633</v>
      </c>
      <c r="AT1158" t="s">
        <v>128</v>
      </c>
      <c r="AU1158">
        <v>0</v>
      </c>
      <c r="AV1158">
        <v>586</v>
      </c>
      <c r="AW1158">
        <v>1219</v>
      </c>
      <c r="AX1158" t="s">
        <v>129</v>
      </c>
      <c r="AY1158" t="s">
        <v>123</v>
      </c>
      <c r="AZ1158">
        <f>IF(fun[[#This Row],[HeatingQC]]="Ex",5,IF(fun[[#This Row],[HeatingQC]]="Gd",4,IF(fun[[#This Row],[HeatingQC]]="TA",3,IF(fun[[#This Row],[HeatingQC]]="Fa",2,IF(fun[[#This Row],[HeatingQC]]="Po",1,0)))))</f>
        <v>4</v>
      </c>
      <c r="BA1158" t="s">
        <v>131</v>
      </c>
      <c r="BB1158" t="s">
        <v>132</v>
      </c>
      <c r="BC1158">
        <v>1265</v>
      </c>
      <c r="BD1158">
        <v>0</v>
      </c>
      <c r="BE1158">
        <v>0</v>
      </c>
      <c r="BF1158">
        <v>1265</v>
      </c>
      <c r="BG1158">
        <f>LOG(fun[[#This Row],[GrLivArea]])</f>
        <v>3.1020905255118367</v>
      </c>
      <c r="BH1158">
        <v>0</v>
      </c>
      <c r="BI1158">
        <v>1</v>
      </c>
      <c r="BJ1158">
        <f>fun[[#This Row],[BsmtFullBath]]+(0.5*fun[[#This Row],[BsmtHalfBath]])</f>
        <v>0.5</v>
      </c>
      <c r="BK1158">
        <v>2</v>
      </c>
      <c r="BL1158">
        <v>0</v>
      </c>
      <c r="BM1158">
        <f>fun[[#This Row],[HalfBath]]+fun[[#This Row],[TOTBaseBath]]+fun[[#This Row],[FullBath]]</f>
        <v>2.5</v>
      </c>
      <c r="BN1158">
        <v>3</v>
      </c>
      <c r="BO1158">
        <v>1</v>
      </c>
      <c r="BP1158" t="s">
        <v>123</v>
      </c>
      <c r="BQ1158">
        <f>IF(fun[[#This Row],[KitchenQual]]="Ex",5,IF(fun[[#This Row],[KitchenQual]]="Gd",4,IF(fun[[#This Row],[KitchenQual]]="TA",3,IF(fun[[#This Row],[KitchenQual]]="Fa",2,0))))</f>
        <v>4</v>
      </c>
      <c r="BR1158">
        <v>6</v>
      </c>
      <c r="BS1158" t="s">
        <v>133</v>
      </c>
      <c r="BT1158">
        <v>1</v>
      </c>
      <c r="BU1158" t="s">
        <v>123</v>
      </c>
      <c r="BV1158">
        <f>IF(fun[[#This Row],[FireplaceQu]]="Ex",5,IF(fun[[#This Row],[FireplaceQu]]="Gd",4,IF(fun[[#This Row],[FireplaceQu]]="TA",3,IF(fun[[#This Row],[FireplaceQu]]="Fa",2,0))))</f>
        <v>4</v>
      </c>
      <c r="BW1158" t="s">
        <v>134</v>
      </c>
      <c r="BX1158">
        <v>1965</v>
      </c>
      <c r="BY1158" t="s">
        <v>135</v>
      </c>
      <c r="BZ1158">
        <v>2</v>
      </c>
      <c r="CA1158">
        <v>502</v>
      </c>
      <c r="CB1158" t="s">
        <v>124</v>
      </c>
      <c r="CC1158">
        <f>IF(fun[[#This Row],[GarageQual]]="Ex",5,IF(fun[[#This Row],[GarageQual]]="Gd",4,IF(fun[[#This Row],[GarageQual]]="TA",3,IF(fun[[#This Row],[GarageQual]]="Fa",2,IF(fun[[#This Row],[GarageQual]]="Po",1,0)))))</f>
        <v>3</v>
      </c>
      <c r="CD1158" t="s">
        <v>124</v>
      </c>
      <c r="CE1158">
        <f>IF(fun[[#This Row],[GarageCond]]="Ex",5,IF(fun[[#This Row],[GarageCond]]="Gd",4,IF(fun[[#This Row],[GarageCond]]="TA",3,IF(fun[[#This Row],[GarageCond]]="Fa",2,IF(fun[[#This Row],[GarageCond]]="Po",1,0)))))</f>
        <v>3</v>
      </c>
      <c r="CF1158" t="s">
        <v>131</v>
      </c>
      <c r="CG1158">
        <v>0</v>
      </c>
      <c r="CH1158">
        <v>92</v>
      </c>
      <c r="CI1158">
        <v>0</v>
      </c>
      <c r="CJ1158">
        <v>96</v>
      </c>
      <c r="CK1158">
        <v>0</v>
      </c>
      <c r="CL1158">
        <f>(0.5*fun[[#This Row],[WoodDeckSF]])+fun[[#This Row],[OpenPorchSF]]+(2*fun[[#This Row],[EnclosedPorch]])+(1.5*fun[[#This Row],[3SsnPorch]])+fun[[#This Row],[ScreenPorch]]</f>
        <v>236</v>
      </c>
      <c r="CM1158">
        <v>0</v>
      </c>
      <c r="CN1158" t="s">
        <v>109</v>
      </c>
      <c r="CO1158">
        <f>IF(fun[[#This Row],[PoolQC]]="Ex",5,IF(fun[[#This Row],[PoolQC]]="Gd",4,IF(fun[[#This Row],[PoolQC]]="TA",3,IF(fun[[#This Row],[PoolQC]]="Fa",2,IF(fun[[#This Row],[PoolQC]]="Po",1,0)))))</f>
        <v>0</v>
      </c>
      <c r="CP1158" t="s">
        <v>160</v>
      </c>
      <c r="CQ1158" t="s">
        <v>109</v>
      </c>
      <c r="CR1158">
        <v>0</v>
      </c>
      <c r="CS1158">
        <v>10</v>
      </c>
      <c r="CT1158">
        <v>2008</v>
      </c>
      <c r="CU1158" t="s">
        <v>136</v>
      </c>
      <c r="CV1158" t="s">
        <v>137</v>
      </c>
      <c r="CW1158">
        <f>COUNTIF(fun[[#This Row],[Id]:[SaleCondition]],0)</f>
        <v>15</v>
      </c>
      <c r="CX1158">
        <f>COUNTIF(fun[[#This Row],[Id]:[SaleCondition]],"NA")</f>
        <v>3</v>
      </c>
      <c r="CY1158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58">
        <f>fun[NUM_ExCond]+fun[NUM_BsmtCond]+fun[NUM_GarCond]</f>
        <v>10</v>
      </c>
      <c r="DA11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1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73.5</v>
      </c>
      <c r="DC1158">
        <v>179900</v>
      </c>
    </row>
    <row r="1159" spans="1:107" x14ac:dyDescent="0.25">
      <c r="A1159">
        <v>1158</v>
      </c>
      <c r="B1159">
        <v>120</v>
      </c>
      <c r="C1159" t="s">
        <v>107</v>
      </c>
      <c r="D1159">
        <f>IF(fun[[#This Row],[MSZoning]]="RL",1,0)</f>
        <v>1</v>
      </c>
      <c r="E1159">
        <f>IF(fun[[#This Row],[rl]]="RM",1,0)</f>
        <v>0</v>
      </c>
      <c r="F1159">
        <f>IF(fun[[#This Row],[rm]]="RH",1,0)</f>
        <v>0</v>
      </c>
      <c r="G1159">
        <f>IF(fun[[#This Row],[rh]]="C (all)",1,0)</f>
        <v>0</v>
      </c>
      <c r="H1159">
        <v>34</v>
      </c>
      <c r="I1159">
        <f>IF(fun[[#This Row],[LotFrontage]]="NA",0,fun[[#This Row],[LotFrontage]])</f>
        <v>34</v>
      </c>
      <c r="J1159">
        <v>5001</v>
      </c>
      <c r="K1159" t="s">
        <v>108</v>
      </c>
      <c r="L1159" t="s">
        <v>109</v>
      </c>
      <c r="M1159" t="s">
        <v>146</v>
      </c>
      <c r="N1159" t="s">
        <v>111</v>
      </c>
      <c r="O1159" t="s">
        <v>112</v>
      </c>
      <c r="P1159" t="s">
        <v>113</v>
      </c>
      <c r="Q1159" t="s">
        <v>114</v>
      </c>
      <c r="R1159" t="s">
        <v>180</v>
      </c>
      <c r="S1159" t="s">
        <v>116</v>
      </c>
      <c r="T1159" t="s">
        <v>116</v>
      </c>
      <c r="U1159" t="s">
        <v>224</v>
      </c>
      <c r="V1159" t="s">
        <v>141</v>
      </c>
      <c r="W1159">
        <v>7</v>
      </c>
      <c r="X1159">
        <v>5</v>
      </c>
      <c r="Y1159">
        <v>2007</v>
      </c>
      <c r="Z1159">
        <v>2008</v>
      </c>
      <c r="AA1159" t="s">
        <v>119</v>
      </c>
      <c r="AB1159" t="s">
        <v>120</v>
      </c>
      <c r="AC1159" t="s">
        <v>121</v>
      </c>
      <c r="AD1159" t="s">
        <v>121</v>
      </c>
      <c r="AE1159" t="s">
        <v>163</v>
      </c>
      <c r="AF1159">
        <v>166</v>
      </c>
      <c r="AG1159" t="s">
        <v>123</v>
      </c>
      <c r="AH1159">
        <f>IF(fun[[#This Row],[ExterQual]]="Ex",5,IF(fun[[#This Row],[ExterQual]]="Gd",4,IF(fun[[#This Row],[ExterQual]]="TA",3,IF(fun[[#This Row],[ExterQual]]="Fa",2,1))))</f>
        <v>4</v>
      </c>
      <c r="AI1159" t="s">
        <v>124</v>
      </c>
      <c r="AJ1159">
        <f>IF(fun[[#This Row],[ExterCond]]="Ex",5,IF(fun[[#This Row],[ExterCond]]="Gd",4,IF(fun[[#This Row],[ExterCond]]="TA",3,IF(fun[[#This Row],[ExterCond]]="Fa",2,1))))</f>
        <v>3</v>
      </c>
      <c r="AK1159" t="s">
        <v>125</v>
      </c>
      <c r="AL1159" t="s">
        <v>123</v>
      </c>
      <c r="AM1159">
        <f>IF(fun[[#This Row],[BsmtQual]]="Ex",5,IF(fun[[#This Row],[BsmtQual]]="Gd",4,IF(fun[[#This Row],[BsmtQual]]="TA",3,IF(fun[[#This Row],[BsmtQual]]="Fa",2,IF(fun[[#This Row],[BsmtQual]]="Po",1,0)))))</f>
        <v>4</v>
      </c>
      <c r="AN1159" t="s">
        <v>124</v>
      </c>
      <c r="AO1159">
        <f>IF(fun[[#This Row],[BsmtCond]]="Ex",5,IF(fun[[#This Row],[BsmtCond]]="Gd",4,IF(fun[[#This Row],[BsmtCond]]="TA",3,IF(fun[[#This Row],[BsmtCond]]="Fa",2,IF(fun[[#This Row],[BsmtCond]]="Po",1,0)))))</f>
        <v>3</v>
      </c>
      <c r="AP1159" t="s">
        <v>126</v>
      </c>
      <c r="AQ1159">
        <f>IF(fun[[#This Row],[BsmtExposure]]="Gd",3,IF(fun[[#This Row],[BsmtExposure]]="Av",2,IF(fun[[#This Row],[BsmtExposure]]="Mn",1,0)))</f>
        <v>0</v>
      </c>
      <c r="AR1159" t="s">
        <v>127</v>
      </c>
      <c r="AS1159">
        <v>904</v>
      </c>
      <c r="AT1159" t="s">
        <v>128</v>
      </c>
      <c r="AU1159">
        <v>0</v>
      </c>
      <c r="AV1159">
        <v>410</v>
      </c>
      <c r="AW1159">
        <v>1314</v>
      </c>
      <c r="AX1159" t="s">
        <v>129</v>
      </c>
      <c r="AY1159" t="s">
        <v>130</v>
      </c>
      <c r="AZ1159">
        <f>IF(fun[[#This Row],[HeatingQC]]="Ex",5,IF(fun[[#This Row],[HeatingQC]]="Gd",4,IF(fun[[#This Row],[HeatingQC]]="TA",3,IF(fun[[#This Row],[HeatingQC]]="Fa",2,IF(fun[[#This Row],[HeatingQC]]="Po",1,0)))))</f>
        <v>5</v>
      </c>
      <c r="BA1159" t="s">
        <v>131</v>
      </c>
      <c r="BB1159" t="s">
        <v>132</v>
      </c>
      <c r="BC1159">
        <v>1314</v>
      </c>
      <c r="BD1159">
        <v>0</v>
      </c>
      <c r="BE1159">
        <v>0</v>
      </c>
      <c r="BF1159">
        <v>1314</v>
      </c>
      <c r="BG1159">
        <f>LOG(fun[[#This Row],[GrLivArea]])</f>
        <v>3.1185953652237619</v>
      </c>
      <c r="BH1159">
        <v>1</v>
      </c>
      <c r="BI1159">
        <v>0</v>
      </c>
      <c r="BJ1159">
        <f>fun[[#This Row],[BsmtFullBath]]+(0.5*fun[[#This Row],[BsmtHalfBath]])</f>
        <v>1</v>
      </c>
      <c r="BK1159">
        <v>2</v>
      </c>
      <c r="BL1159">
        <v>0</v>
      </c>
      <c r="BM1159">
        <f>fun[[#This Row],[HalfBath]]+fun[[#This Row],[TOTBaseBath]]+fun[[#This Row],[FullBath]]</f>
        <v>3</v>
      </c>
      <c r="BN1159">
        <v>2</v>
      </c>
      <c r="BO1159">
        <v>1</v>
      </c>
      <c r="BP1159" t="s">
        <v>123</v>
      </c>
      <c r="BQ1159">
        <f>IF(fun[[#This Row],[KitchenQual]]="Ex",5,IF(fun[[#This Row],[KitchenQual]]="Gd",4,IF(fun[[#This Row],[KitchenQual]]="TA",3,IF(fun[[#This Row],[KitchenQual]]="Fa",2,0))))</f>
        <v>4</v>
      </c>
      <c r="BR1159">
        <v>6</v>
      </c>
      <c r="BS1159" t="s">
        <v>133</v>
      </c>
      <c r="BT1159">
        <v>1</v>
      </c>
      <c r="BU1159" t="s">
        <v>123</v>
      </c>
      <c r="BV1159">
        <f>IF(fun[[#This Row],[FireplaceQu]]="Ex",5,IF(fun[[#This Row],[FireplaceQu]]="Gd",4,IF(fun[[#This Row],[FireplaceQu]]="TA",3,IF(fun[[#This Row],[FireplaceQu]]="Fa",2,0))))</f>
        <v>4</v>
      </c>
      <c r="BW1159" t="s">
        <v>134</v>
      </c>
      <c r="BX1159">
        <v>2008</v>
      </c>
      <c r="BY1159" t="s">
        <v>135</v>
      </c>
      <c r="BZ1159">
        <v>2</v>
      </c>
      <c r="CA1159">
        <v>626</v>
      </c>
      <c r="CB1159" t="s">
        <v>124</v>
      </c>
      <c r="CC1159">
        <f>IF(fun[[#This Row],[GarageQual]]="Ex",5,IF(fun[[#This Row],[GarageQual]]="Gd",4,IF(fun[[#This Row],[GarageQual]]="TA",3,IF(fun[[#This Row],[GarageQual]]="Fa",2,IF(fun[[#This Row],[GarageQual]]="Po",1,0)))))</f>
        <v>3</v>
      </c>
      <c r="CD1159" t="s">
        <v>124</v>
      </c>
      <c r="CE1159">
        <f>IF(fun[[#This Row],[GarageCond]]="Ex",5,IF(fun[[#This Row],[GarageCond]]="Gd",4,IF(fun[[#This Row],[GarageCond]]="TA",3,IF(fun[[#This Row],[GarageCond]]="Fa",2,IF(fun[[#This Row],[GarageCond]]="Po",1,0)))))</f>
        <v>3</v>
      </c>
      <c r="CF1159" t="s">
        <v>131</v>
      </c>
      <c r="CG1159">
        <v>172</v>
      </c>
      <c r="CH1159">
        <v>62</v>
      </c>
      <c r="CI1159">
        <v>0</v>
      </c>
      <c r="CJ1159">
        <v>0</v>
      </c>
      <c r="CK1159">
        <v>0</v>
      </c>
      <c r="CL1159">
        <f>(0.5*fun[[#This Row],[WoodDeckSF]])+fun[[#This Row],[OpenPorchSF]]+(2*fun[[#This Row],[EnclosedPorch]])+(1.5*fun[[#This Row],[3SsnPorch]])+fun[[#This Row],[ScreenPorch]]</f>
        <v>148</v>
      </c>
      <c r="CM1159">
        <v>0</v>
      </c>
      <c r="CN1159" t="s">
        <v>109</v>
      </c>
      <c r="CO1159">
        <f>IF(fun[[#This Row],[PoolQC]]="Ex",5,IF(fun[[#This Row],[PoolQC]]="Gd",4,IF(fun[[#This Row],[PoolQC]]="TA",3,IF(fun[[#This Row],[PoolQC]]="Fa",2,IF(fun[[#This Row],[PoolQC]]="Po",1,0)))))</f>
        <v>0</v>
      </c>
      <c r="CP1159" t="s">
        <v>109</v>
      </c>
      <c r="CQ1159" t="s">
        <v>109</v>
      </c>
      <c r="CR1159">
        <v>0</v>
      </c>
      <c r="CS1159">
        <v>7</v>
      </c>
      <c r="CT1159">
        <v>2009</v>
      </c>
      <c r="CU1159" t="s">
        <v>136</v>
      </c>
      <c r="CV1159" t="s">
        <v>137</v>
      </c>
      <c r="CW1159">
        <f>COUNTIF(fun[[#This Row],[Id]:[SaleCondition]],0)</f>
        <v>15</v>
      </c>
      <c r="CX1159">
        <f>COUNTIF(fun[[#This Row],[Id]:[SaleCondition]],"NA")</f>
        <v>4</v>
      </c>
      <c r="CY1159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159">
        <f>fun[NUM_ExCond]+fun[NUM_BsmtCond]+fun[NUM_GarCond]</f>
        <v>9</v>
      </c>
      <c r="DA11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1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159">
        <v>230000</v>
      </c>
    </row>
    <row r="1160" spans="1:107" x14ac:dyDescent="0.25">
      <c r="A1160">
        <v>1159</v>
      </c>
      <c r="B1160">
        <v>20</v>
      </c>
      <c r="C1160" t="s">
        <v>107</v>
      </c>
      <c r="D1160">
        <f>IF(fun[[#This Row],[MSZoning]]="RL",1,0)</f>
        <v>1</v>
      </c>
      <c r="E1160">
        <f>IF(fun[[#This Row],[rl]]="RM",1,0)</f>
        <v>0</v>
      </c>
      <c r="F1160">
        <f>IF(fun[[#This Row],[rm]]="RH",1,0)</f>
        <v>0</v>
      </c>
      <c r="G1160">
        <f>IF(fun[[#This Row],[rh]]="C (all)",1,0)</f>
        <v>0</v>
      </c>
      <c r="H1160">
        <v>92</v>
      </c>
      <c r="I1160">
        <f>IF(fun[[#This Row],[LotFrontage]]="NA",0,fun[[#This Row],[LotFrontage]])</f>
        <v>92</v>
      </c>
      <c r="J1160">
        <v>11932</v>
      </c>
      <c r="K1160" t="s">
        <v>108</v>
      </c>
      <c r="L1160" t="s">
        <v>109</v>
      </c>
      <c r="M1160" t="s">
        <v>110</v>
      </c>
      <c r="N1160" t="s">
        <v>111</v>
      </c>
      <c r="O1160" t="s">
        <v>112</v>
      </c>
      <c r="P1160" t="s">
        <v>138</v>
      </c>
      <c r="Q1160" t="s">
        <v>114</v>
      </c>
      <c r="R1160" t="s">
        <v>162</v>
      </c>
      <c r="S1160" t="s">
        <v>140</v>
      </c>
      <c r="T1160" t="s">
        <v>116</v>
      </c>
      <c r="U1160" t="s">
        <v>117</v>
      </c>
      <c r="V1160" t="s">
        <v>141</v>
      </c>
      <c r="W1160">
        <v>8</v>
      </c>
      <c r="X1160">
        <v>5</v>
      </c>
      <c r="Y1160">
        <v>2007</v>
      </c>
      <c r="Z1160">
        <v>2008</v>
      </c>
      <c r="AA1160" t="s">
        <v>119</v>
      </c>
      <c r="AB1160" t="s">
        <v>120</v>
      </c>
      <c r="AC1160" t="s">
        <v>121</v>
      </c>
      <c r="AD1160" t="s">
        <v>121</v>
      </c>
      <c r="AE1160" t="s">
        <v>163</v>
      </c>
      <c r="AF1160">
        <v>186</v>
      </c>
      <c r="AG1160" t="s">
        <v>123</v>
      </c>
      <c r="AH1160">
        <f>IF(fun[[#This Row],[ExterQual]]="Ex",5,IF(fun[[#This Row],[ExterQual]]="Gd",4,IF(fun[[#This Row],[ExterQual]]="TA",3,IF(fun[[#This Row],[ExterQual]]="Fa",2,1))))</f>
        <v>4</v>
      </c>
      <c r="AI1160" t="s">
        <v>124</v>
      </c>
      <c r="AJ1160">
        <f>IF(fun[[#This Row],[ExterCond]]="Ex",5,IF(fun[[#This Row],[ExterCond]]="Gd",4,IF(fun[[#This Row],[ExterCond]]="TA",3,IF(fun[[#This Row],[ExterCond]]="Fa",2,1))))</f>
        <v>3</v>
      </c>
      <c r="AK1160" t="s">
        <v>125</v>
      </c>
      <c r="AL1160" t="s">
        <v>123</v>
      </c>
      <c r="AM1160">
        <f>IF(fun[[#This Row],[BsmtQual]]="Ex",5,IF(fun[[#This Row],[BsmtQual]]="Gd",4,IF(fun[[#This Row],[BsmtQual]]="TA",3,IF(fun[[#This Row],[BsmtQual]]="Fa",2,IF(fun[[#This Row],[BsmtQual]]="Po",1,0)))))</f>
        <v>4</v>
      </c>
      <c r="AN1160" t="s">
        <v>124</v>
      </c>
      <c r="AO1160">
        <f>IF(fun[[#This Row],[BsmtCond]]="Ex",5,IF(fun[[#This Row],[BsmtCond]]="Gd",4,IF(fun[[#This Row],[BsmtCond]]="TA",3,IF(fun[[#This Row],[BsmtCond]]="Fa",2,IF(fun[[#This Row],[BsmtCond]]="Po",1,0)))))</f>
        <v>3</v>
      </c>
      <c r="AP1160" t="s">
        <v>126</v>
      </c>
      <c r="AQ1160">
        <f>IF(fun[[#This Row],[BsmtExposure]]="Gd",3,IF(fun[[#This Row],[BsmtExposure]]="Av",2,IF(fun[[#This Row],[BsmtExposure]]="Mn",1,0)))</f>
        <v>0</v>
      </c>
      <c r="AR1160" t="s">
        <v>128</v>
      </c>
      <c r="AS1160">
        <v>0</v>
      </c>
      <c r="AT1160" t="s">
        <v>128</v>
      </c>
      <c r="AU1160">
        <v>0</v>
      </c>
      <c r="AV1160">
        <v>1580</v>
      </c>
      <c r="AW1160">
        <v>1580</v>
      </c>
      <c r="AX1160" t="s">
        <v>129</v>
      </c>
      <c r="AY1160" t="s">
        <v>130</v>
      </c>
      <c r="AZ1160">
        <f>IF(fun[[#This Row],[HeatingQC]]="Ex",5,IF(fun[[#This Row],[HeatingQC]]="Gd",4,IF(fun[[#This Row],[HeatingQC]]="TA",3,IF(fun[[#This Row],[HeatingQC]]="Fa",2,IF(fun[[#This Row],[HeatingQC]]="Po",1,0)))))</f>
        <v>5</v>
      </c>
      <c r="BA1160" t="s">
        <v>131</v>
      </c>
      <c r="BB1160" t="s">
        <v>132</v>
      </c>
      <c r="BC1160">
        <v>1580</v>
      </c>
      <c r="BD1160">
        <v>0</v>
      </c>
      <c r="BE1160">
        <v>0</v>
      </c>
      <c r="BF1160">
        <v>1580</v>
      </c>
      <c r="BG1160">
        <f>LOG(fun[[#This Row],[GrLivArea]])</f>
        <v>3.1986570869544226</v>
      </c>
      <c r="BH1160">
        <v>0</v>
      </c>
      <c r="BI1160">
        <v>0</v>
      </c>
      <c r="BJ1160">
        <f>fun[[#This Row],[BsmtFullBath]]+(0.5*fun[[#This Row],[BsmtHalfBath]])</f>
        <v>0</v>
      </c>
      <c r="BK1160">
        <v>2</v>
      </c>
      <c r="BL1160">
        <v>0</v>
      </c>
      <c r="BM1160">
        <f>fun[[#This Row],[HalfBath]]+fun[[#This Row],[TOTBaseBath]]+fun[[#This Row],[FullBath]]</f>
        <v>2</v>
      </c>
      <c r="BN1160">
        <v>3</v>
      </c>
      <c r="BO1160">
        <v>1</v>
      </c>
      <c r="BP1160" t="s">
        <v>123</v>
      </c>
      <c r="BQ1160">
        <f>IF(fun[[#This Row],[KitchenQual]]="Ex",5,IF(fun[[#This Row],[KitchenQual]]="Gd",4,IF(fun[[#This Row],[KitchenQual]]="TA",3,IF(fun[[#This Row],[KitchenQual]]="Fa",2,0))))</f>
        <v>4</v>
      </c>
      <c r="BR1160">
        <v>7</v>
      </c>
      <c r="BS1160" t="s">
        <v>133</v>
      </c>
      <c r="BT1160">
        <v>0</v>
      </c>
      <c r="BU1160" t="s">
        <v>109</v>
      </c>
      <c r="BV1160">
        <f>IF(fun[[#This Row],[FireplaceQu]]="Ex",5,IF(fun[[#This Row],[FireplaceQu]]="Gd",4,IF(fun[[#This Row],[FireplaceQu]]="TA",3,IF(fun[[#This Row],[FireplaceQu]]="Fa",2,0))))</f>
        <v>0</v>
      </c>
      <c r="BW1160" t="s">
        <v>134</v>
      </c>
      <c r="BX1160">
        <v>2008</v>
      </c>
      <c r="BY1160" t="s">
        <v>135</v>
      </c>
      <c r="BZ1160">
        <v>3</v>
      </c>
      <c r="CA1160">
        <v>830</v>
      </c>
      <c r="CB1160" t="s">
        <v>124</v>
      </c>
      <c r="CC1160">
        <f>IF(fun[[#This Row],[GarageQual]]="Ex",5,IF(fun[[#This Row],[GarageQual]]="Gd",4,IF(fun[[#This Row],[GarageQual]]="TA",3,IF(fun[[#This Row],[GarageQual]]="Fa",2,IF(fun[[#This Row],[GarageQual]]="Po",1,0)))))</f>
        <v>3</v>
      </c>
      <c r="CD1160" t="s">
        <v>124</v>
      </c>
      <c r="CE1160">
        <f>IF(fun[[#This Row],[GarageCond]]="Ex",5,IF(fun[[#This Row],[GarageCond]]="Gd",4,IF(fun[[#This Row],[GarageCond]]="TA",3,IF(fun[[#This Row],[GarageCond]]="Fa",2,IF(fun[[#This Row],[GarageCond]]="Po",1,0)))))</f>
        <v>3</v>
      </c>
      <c r="CF1160" t="s">
        <v>131</v>
      </c>
      <c r="CG1160">
        <v>0</v>
      </c>
      <c r="CH1160">
        <v>24</v>
      </c>
      <c r="CI1160">
        <v>0</v>
      </c>
      <c r="CJ1160">
        <v>0</v>
      </c>
      <c r="CK1160">
        <v>0</v>
      </c>
      <c r="CL1160">
        <f>(0.5*fun[[#This Row],[WoodDeckSF]])+fun[[#This Row],[OpenPorchSF]]+(2*fun[[#This Row],[EnclosedPorch]])+(1.5*fun[[#This Row],[3SsnPorch]])+fun[[#This Row],[ScreenPorch]]</f>
        <v>24</v>
      </c>
      <c r="CM1160">
        <v>0</v>
      </c>
      <c r="CN1160" t="s">
        <v>109</v>
      </c>
      <c r="CO1160">
        <f>IF(fun[[#This Row],[PoolQC]]="Ex",5,IF(fun[[#This Row],[PoolQC]]="Gd",4,IF(fun[[#This Row],[PoolQC]]="TA",3,IF(fun[[#This Row],[PoolQC]]="Fa",2,IF(fun[[#This Row],[PoolQC]]="Po",1,0)))))</f>
        <v>0</v>
      </c>
      <c r="CP1160" t="s">
        <v>109</v>
      </c>
      <c r="CQ1160" t="s">
        <v>109</v>
      </c>
      <c r="CR1160">
        <v>0</v>
      </c>
      <c r="CS1160">
        <v>6</v>
      </c>
      <c r="CT1160">
        <v>2008</v>
      </c>
      <c r="CU1160" t="s">
        <v>234</v>
      </c>
      <c r="CV1160" t="s">
        <v>185</v>
      </c>
      <c r="CW1160">
        <f>COUNTIF(fun[[#This Row],[Id]:[SaleCondition]],0)</f>
        <v>21</v>
      </c>
      <c r="CX1160">
        <f>COUNTIF(fun[[#This Row],[Id]:[SaleCondition]],"NA")</f>
        <v>5</v>
      </c>
      <c r="CY1160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160">
        <f>fun[NUM_ExCond]+fun[NUM_BsmtCond]+fun[NUM_GarCond]</f>
        <v>9</v>
      </c>
      <c r="DA11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113</v>
      </c>
      <c r="DB11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73.75</v>
      </c>
      <c r="DC1160">
        <v>235128</v>
      </c>
    </row>
    <row r="1161" spans="1:107" x14ac:dyDescent="0.25">
      <c r="A1161">
        <v>1160</v>
      </c>
      <c r="B1161">
        <v>60</v>
      </c>
      <c r="C1161" t="s">
        <v>107</v>
      </c>
      <c r="D1161">
        <f>IF(fun[[#This Row],[MSZoning]]="RL",1,0)</f>
        <v>1</v>
      </c>
      <c r="E1161">
        <f>IF(fun[[#This Row],[rl]]="RM",1,0)</f>
        <v>0</v>
      </c>
      <c r="F1161">
        <f>IF(fun[[#This Row],[rm]]="RH",1,0)</f>
        <v>0</v>
      </c>
      <c r="G1161">
        <f>IF(fun[[#This Row],[rh]]="C (all)",1,0)</f>
        <v>0</v>
      </c>
      <c r="H1161">
        <v>76</v>
      </c>
      <c r="I1161">
        <f>IF(fun[[#This Row],[LotFrontage]]="NA",0,fun[[#This Row],[LotFrontage]])</f>
        <v>76</v>
      </c>
      <c r="J1161">
        <v>9120</v>
      </c>
      <c r="K1161" t="s">
        <v>108</v>
      </c>
      <c r="L1161" t="s">
        <v>109</v>
      </c>
      <c r="M1161" t="s">
        <v>110</v>
      </c>
      <c r="N1161" t="s">
        <v>111</v>
      </c>
      <c r="O1161" t="s">
        <v>112</v>
      </c>
      <c r="P1161" t="s">
        <v>113</v>
      </c>
      <c r="Q1161" t="s">
        <v>114</v>
      </c>
      <c r="R1161" t="s">
        <v>164</v>
      </c>
      <c r="S1161" t="s">
        <v>116</v>
      </c>
      <c r="T1161" t="s">
        <v>116</v>
      </c>
      <c r="U1161" t="s">
        <v>117</v>
      </c>
      <c r="V1161" t="s">
        <v>118</v>
      </c>
      <c r="W1161">
        <v>6</v>
      </c>
      <c r="X1161">
        <v>6</v>
      </c>
      <c r="Y1161">
        <v>1974</v>
      </c>
      <c r="Z1161">
        <v>1974</v>
      </c>
      <c r="AA1161" t="s">
        <v>178</v>
      </c>
      <c r="AB1161" t="s">
        <v>120</v>
      </c>
      <c r="AC1161" t="s">
        <v>166</v>
      </c>
      <c r="AD1161" t="s">
        <v>166</v>
      </c>
      <c r="AE1161" t="s">
        <v>122</v>
      </c>
      <c r="AF1161">
        <v>270</v>
      </c>
      <c r="AG1161" t="s">
        <v>123</v>
      </c>
      <c r="AH1161">
        <f>IF(fun[[#This Row],[ExterQual]]="Ex",5,IF(fun[[#This Row],[ExterQual]]="Gd",4,IF(fun[[#This Row],[ExterQual]]="TA",3,IF(fun[[#This Row],[ExterQual]]="Fa",2,1))))</f>
        <v>4</v>
      </c>
      <c r="AI1161" t="s">
        <v>124</v>
      </c>
      <c r="AJ1161">
        <f>IF(fun[[#This Row],[ExterCond]]="Ex",5,IF(fun[[#This Row],[ExterCond]]="Gd",4,IF(fun[[#This Row],[ExterCond]]="TA",3,IF(fun[[#This Row],[ExterCond]]="Fa",2,1))))</f>
        <v>3</v>
      </c>
      <c r="AK1161" t="s">
        <v>144</v>
      </c>
      <c r="AL1161" t="s">
        <v>124</v>
      </c>
      <c r="AM1161">
        <f>IF(fun[[#This Row],[BsmtQual]]="Ex",5,IF(fun[[#This Row],[BsmtQual]]="Gd",4,IF(fun[[#This Row],[BsmtQual]]="TA",3,IF(fun[[#This Row],[BsmtQual]]="Fa",2,IF(fun[[#This Row],[BsmtQual]]="Po",1,0)))))</f>
        <v>3</v>
      </c>
      <c r="AN1161" t="s">
        <v>124</v>
      </c>
      <c r="AO1161">
        <f>IF(fun[[#This Row],[BsmtCond]]="Ex",5,IF(fun[[#This Row],[BsmtCond]]="Gd",4,IF(fun[[#This Row],[BsmtCond]]="TA",3,IF(fun[[#This Row],[BsmtCond]]="Fa",2,IF(fun[[#This Row],[BsmtCond]]="Po",1,0)))))</f>
        <v>3</v>
      </c>
      <c r="AP1161" t="s">
        <v>126</v>
      </c>
      <c r="AQ1161">
        <f>IF(fun[[#This Row],[BsmtExposure]]="Gd",3,IF(fun[[#This Row],[BsmtExposure]]="Av",2,IF(fun[[#This Row],[BsmtExposure]]="Mn",1,0)))</f>
        <v>0</v>
      </c>
      <c r="AR1161" t="s">
        <v>145</v>
      </c>
      <c r="AS1161">
        <v>442</v>
      </c>
      <c r="AT1161" t="s">
        <v>128</v>
      </c>
      <c r="AU1161">
        <v>0</v>
      </c>
      <c r="AV1161">
        <v>459</v>
      </c>
      <c r="AW1161">
        <v>901</v>
      </c>
      <c r="AX1161" t="s">
        <v>129</v>
      </c>
      <c r="AY1161" t="s">
        <v>124</v>
      </c>
      <c r="AZ1161">
        <f>IF(fun[[#This Row],[HeatingQC]]="Ex",5,IF(fun[[#This Row],[HeatingQC]]="Gd",4,IF(fun[[#This Row],[HeatingQC]]="TA",3,IF(fun[[#This Row],[HeatingQC]]="Fa",2,IF(fun[[#This Row],[HeatingQC]]="Po",1,0)))))</f>
        <v>3</v>
      </c>
      <c r="BA1161" t="s">
        <v>131</v>
      </c>
      <c r="BB1161" t="s">
        <v>132</v>
      </c>
      <c r="BC1161">
        <v>943</v>
      </c>
      <c r="BD1161">
        <v>933</v>
      </c>
      <c r="BE1161">
        <v>0</v>
      </c>
      <c r="BF1161">
        <v>1876</v>
      </c>
      <c r="BG1161">
        <f>LOG(fun[[#This Row],[GrLivArea]])</f>
        <v>3.2732328340430454</v>
      </c>
      <c r="BH1161">
        <v>0</v>
      </c>
      <c r="BI1161">
        <v>0</v>
      </c>
      <c r="BJ1161">
        <f>fun[[#This Row],[BsmtFullBath]]+(0.5*fun[[#This Row],[BsmtHalfBath]])</f>
        <v>0</v>
      </c>
      <c r="BK1161">
        <v>2</v>
      </c>
      <c r="BL1161">
        <v>1</v>
      </c>
      <c r="BM1161">
        <f>fun[[#This Row],[HalfBath]]+fun[[#This Row],[TOTBaseBath]]+fun[[#This Row],[FullBath]]</f>
        <v>3</v>
      </c>
      <c r="BN1161">
        <v>4</v>
      </c>
      <c r="BO1161">
        <v>1</v>
      </c>
      <c r="BP1161" t="s">
        <v>123</v>
      </c>
      <c r="BQ1161">
        <f>IF(fun[[#This Row],[KitchenQual]]="Ex",5,IF(fun[[#This Row],[KitchenQual]]="Gd",4,IF(fun[[#This Row],[KitchenQual]]="TA",3,IF(fun[[#This Row],[KitchenQual]]="Fa",2,0))))</f>
        <v>4</v>
      </c>
      <c r="BR1161">
        <v>8</v>
      </c>
      <c r="BS1161" t="s">
        <v>133</v>
      </c>
      <c r="BT1161">
        <v>1</v>
      </c>
      <c r="BU1161" t="s">
        <v>124</v>
      </c>
      <c r="BV1161">
        <f>IF(fun[[#This Row],[FireplaceQu]]="Ex",5,IF(fun[[#This Row],[FireplaceQu]]="Gd",4,IF(fun[[#This Row],[FireplaceQu]]="TA",3,IF(fun[[#This Row],[FireplaceQu]]="Fa",2,0))))</f>
        <v>3</v>
      </c>
      <c r="BW1161" t="s">
        <v>134</v>
      </c>
      <c r="BX1161">
        <v>1974</v>
      </c>
      <c r="BY1161" t="s">
        <v>135</v>
      </c>
      <c r="BZ1161">
        <v>2</v>
      </c>
      <c r="CA1161">
        <v>540</v>
      </c>
      <c r="CB1161" t="s">
        <v>123</v>
      </c>
      <c r="CC1161">
        <f>IF(fun[[#This Row],[GarageQual]]="Ex",5,IF(fun[[#This Row],[GarageQual]]="Gd",4,IF(fun[[#This Row],[GarageQual]]="TA",3,IF(fun[[#This Row],[GarageQual]]="Fa",2,IF(fun[[#This Row],[GarageQual]]="Po",1,0)))))</f>
        <v>4</v>
      </c>
      <c r="CD1161" t="s">
        <v>124</v>
      </c>
      <c r="CE1161">
        <f>IF(fun[[#This Row],[GarageCond]]="Ex",5,IF(fun[[#This Row],[GarageCond]]="Gd",4,IF(fun[[#This Row],[GarageCond]]="TA",3,IF(fun[[#This Row],[GarageCond]]="Fa",2,IF(fun[[#This Row],[GarageCond]]="Po",1,0)))))</f>
        <v>3</v>
      </c>
      <c r="CF1161" t="s">
        <v>131</v>
      </c>
      <c r="CG1161">
        <v>0</v>
      </c>
      <c r="CH1161">
        <v>69</v>
      </c>
      <c r="CI1161">
        <v>0</v>
      </c>
      <c r="CJ1161">
        <v>0</v>
      </c>
      <c r="CK1161">
        <v>0</v>
      </c>
      <c r="CL1161">
        <f>(0.5*fun[[#This Row],[WoodDeckSF]])+fun[[#This Row],[OpenPorchSF]]+(2*fun[[#This Row],[EnclosedPorch]])+(1.5*fun[[#This Row],[3SsnPorch]])+fun[[#This Row],[ScreenPorch]]</f>
        <v>69</v>
      </c>
      <c r="CM1161">
        <v>0</v>
      </c>
      <c r="CN1161" t="s">
        <v>109</v>
      </c>
      <c r="CO1161">
        <f>IF(fun[[#This Row],[PoolQC]]="Ex",5,IF(fun[[#This Row],[PoolQC]]="Gd",4,IF(fun[[#This Row],[PoolQC]]="TA",3,IF(fun[[#This Row],[PoolQC]]="Fa",2,IF(fun[[#This Row],[PoolQC]]="Po",1,0)))))</f>
        <v>0</v>
      </c>
      <c r="CP1161" t="s">
        <v>109</v>
      </c>
      <c r="CQ1161" t="s">
        <v>109</v>
      </c>
      <c r="CR1161">
        <v>0</v>
      </c>
      <c r="CS1161">
        <v>7</v>
      </c>
      <c r="CT1161">
        <v>2008</v>
      </c>
      <c r="CU1161" t="s">
        <v>136</v>
      </c>
      <c r="CV1161" t="s">
        <v>137</v>
      </c>
      <c r="CW1161">
        <f>COUNTIF(fun[[#This Row],[Id]:[SaleCondition]],0)</f>
        <v>16</v>
      </c>
      <c r="CX1161">
        <f>COUNTIF(fun[[#This Row],[Id]:[SaleCondition]],"NA")</f>
        <v>4</v>
      </c>
      <c r="CY116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61">
        <f>fun[NUM_ExCond]+fun[NUM_BsmtCond]+fun[NUM_GarCond]</f>
        <v>9</v>
      </c>
      <c r="DA11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1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</v>
      </c>
      <c r="DC1161">
        <v>185000</v>
      </c>
    </row>
    <row r="1162" spans="1:107" x14ac:dyDescent="0.25">
      <c r="A1162">
        <v>1161</v>
      </c>
      <c r="B1162">
        <v>160</v>
      </c>
      <c r="C1162" t="s">
        <v>107</v>
      </c>
      <c r="D1162">
        <f>IF(fun[[#This Row],[MSZoning]]="RL",1,0)</f>
        <v>1</v>
      </c>
      <c r="E1162">
        <f>IF(fun[[#This Row],[rl]]="RM",1,0)</f>
        <v>0</v>
      </c>
      <c r="F1162">
        <f>IF(fun[[#This Row],[rm]]="RH",1,0)</f>
        <v>0</v>
      </c>
      <c r="G1162">
        <f>IF(fun[[#This Row],[rh]]="C (all)",1,0)</f>
        <v>0</v>
      </c>
      <c r="H1162">
        <v>24</v>
      </c>
      <c r="I1162">
        <f>IF(fun[[#This Row],[LotFrontage]]="NA",0,fun[[#This Row],[LotFrontage]])</f>
        <v>24</v>
      </c>
      <c r="J1162">
        <v>2280</v>
      </c>
      <c r="K1162" t="s">
        <v>108</v>
      </c>
      <c r="L1162" t="s">
        <v>109</v>
      </c>
      <c r="M1162" t="s">
        <v>110</v>
      </c>
      <c r="N1162" t="s">
        <v>111</v>
      </c>
      <c r="O1162" t="s">
        <v>112</v>
      </c>
      <c r="P1162" t="s">
        <v>113</v>
      </c>
      <c r="Q1162" t="s">
        <v>114</v>
      </c>
      <c r="R1162" t="s">
        <v>242</v>
      </c>
      <c r="S1162" t="s">
        <v>116</v>
      </c>
      <c r="T1162" t="s">
        <v>116</v>
      </c>
      <c r="U1162" t="s">
        <v>224</v>
      </c>
      <c r="V1162" t="s">
        <v>118</v>
      </c>
      <c r="W1162">
        <v>6</v>
      </c>
      <c r="X1162">
        <v>5</v>
      </c>
      <c r="Y1162">
        <v>1978</v>
      </c>
      <c r="Z1162">
        <v>1978</v>
      </c>
      <c r="AA1162" t="s">
        <v>119</v>
      </c>
      <c r="AB1162" t="s">
        <v>120</v>
      </c>
      <c r="AC1162" t="s">
        <v>187</v>
      </c>
      <c r="AD1162" t="s">
        <v>252</v>
      </c>
      <c r="AE1162" t="s">
        <v>143</v>
      </c>
      <c r="AF1162">
        <v>0</v>
      </c>
      <c r="AG1162" t="s">
        <v>124</v>
      </c>
      <c r="AH1162">
        <f>IF(fun[[#This Row],[ExterQual]]="Ex",5,IF(fun[[#This Row],[ExterQual]]="Gd",4,IF(fun[[#This Row],[ExterQual]]="TA",3,IF(fun[[#This Row],[ExterQual]]="Fa",2,1))))</f>
        <v>3</v>
      </c>
      <c r="AI1162" t="s">
        <v>124</v>
      </c>
      <c r="AJ1162">
        <f>IF(fun[[#This Row],[ExterCond]]="Ex",5,IF(fun[[#This Row],[ExterCond]]="Gd",4,IF(fun[[#This Row],[ExterCond]]="TA",3,IF(fun[[#This Row],[ExterCond]]="Fa",2,1))))</f>
        <v>3</v>
      </c>
      <c r="AK1162" t="s">
        <v>144</v>
      </c>
      <c r="AL1162" t="s">
        <v>123</v>
      </c>
      <c r="AM1162">
        <f>IF(fun[[#This Row],[BsmtQual]]="Ex",5,IF(fun[[#This Row],[BsmtQual]]="Gd",4,IF(fun[[#This Row],[BsmtQual]]="TA",3,IF(fun[[#This Row],[BsmtQual]]="Fa",2,IF(fun[[#This Row],[BsmtQual]]="Po",1,0)))))</f>
        <v>4</v>
      </c>
      <c r="AN1162" t="s">
        <v>124</v>
      </c>
      <c r="AO1162">
        <f>IF(fun[[#This Row],[BsmtCond]]="Ex",5,IF(fun[[#This Row],[BsmtCond]]="Gd",4,IF(fun[[#This Row],[BsmtCond]]="TA",3,IF(fun[[#This Row],[BsmtCond]]="Fa",2,IF(fun[[#This Row],[BsmtCond]]="Po",1,0)))))</f>
        <v>3</v>
      </c>
      <c r="AP1162" t="s">
        <v>126</v>
      </c>
      <c r="AQ1162">
        <f>IF(fun[[#This Row],[BsmtExposure]]="Gd",3,IF(fun[[#This Row],[BsmtExposure]]="Av",2,IF(fun[[#This Row],[BsmtExposure]]="Mn",1,0)))</f>
        <v>0</v>
      </c>
      <c r="AR1162" t="s">
        <v>145</v>
      </c>
      <c r="AS1162">
        <v>311</v>
      </c>
      <c r="AT1162" t="s">
        <v>128</v>
      </c>
      <c r="AU1162">
        <v>0</v>
      </c>
      <c r="AV1162">
        <v>544</v>
      </c>
      <c r="AW1162">
        <v>855</v>
      </c>
      <c r="AX1162" t="s">
        <v>129</v>
      </c>
      <c r="AY1162" t="s">
        <v>173</v>
      </c>
      <c r="AZ1162">
        <f>IF(fun[[#This Row],[HeatingQC]]="Ex",5,IF(fun[[#This Row],[HeatingQC]]="Gd",4,IF(fun[[#This Row],[HeatingQC]]="TA",3,IF(fun[[#This Row],[HeatingQC]]="Fa",2,IF(fun[[#This Row],[HeatingQC]]="Po",1,0)))))</f>
        <v>2</v>
      </c>
      <c r="BA1162" t="s">
        <v>131</v>
      </c>
      <c r="BB1162" t="s">
        <v>132</v>
      </c>
      <c r="BC1162">
        <v>855</v>
      </c>
      <c r="BD1162">
        <v>601</v>
      </c>
      <c r="BE1162">
        <v>0</v>
      </c>
      <c r="BF1162">
        <v>1456</v>
      </c>
      <c r="BG1162">
        <f>LOG(fun[[#This Row],[GrLivArea]])</f>
        <v>3.1631613749770184</v>
      </c>
      <c r="BH1162">
        <v>0</v>
      </c>
      <c r="BI1162">
        <v>0</v>
      </c>
      <c r="BJ1162">
        <f>fun[[#This Row],[BsmtFullBath]]+(0.5*fun[[#This Row],[BsmtHalfBath]])</f>
        <v>0</v>
      </c>
      <c r="BK1162">
        <v>2</v>
      </c>
      <c r="BL1162">
        <v>1</v>
      </c>
      <c r="BM1162">
        <f>fun[[#This Row],[HalfBath]]+fun[[#This Row],[TOTBaseBath]]+fun[[#This Row],[FullBath]]</f>
        <v>3</v>
      </c>
      <c r="BN1162">
        <v>3</v>
      </c>
      <c r="BO1162">
        <v>1</v>
      </c>
      <c r="BP1162" t="s">
        <v>124</v>
      </c>
      <c r="BQ1162">
        <f>IF(fun[[#This Row],[KitchenQual]]="Ex",5,IF(fun[[#This Row],[KitchenQual]]="Gd",4,IF(fun[[#This Row],[KitchenQual]]="TA",3,IF(fun[[#This Row],[KitchenQual]]="Fa",2,0))))</f>
        <v>3</v>
      </c>
      <c r="BR1162">
        <v>7</v>
      </c>
      <c r="BS1162" t="s">
        <v>133</v>
      </c>
      <c r="BT1162">
        <v>1</v>
      </c>
      <c r="BU1162" t="s">
        <v>124</v>
      </c>
      <c r="BV1162">
        <f>IF(fun[[#This Row],[FireplaceQu]]="Ex",5,IF(fun[[#This Row],[FireplaceQu]]="Gd",4,IF(fun[[#This Row],[FireplaceQu]]="TA",3,IF(fun[[#This Row],[FireplaceQu]]="Fa",2,0))))</f>
        <v>3</v>
      </c>
      <c r="BW1162" t="s">
        <v>134</v>
      </c>
      <c r="BX1162">
        <v>1978</v>
      </c>
      <c r="BY1162" t="s">
        <v>128</v>
      </c>
      <c r="BZ1162">
        <v>2</v>
      </c>
      <c r="CA1162">
        <v>440</v>
      </c>
      <c r="CB1162" t="s">
        <v>124</v>
      </c>
      <c r="CC1162">
        <f>IF(fun[[#This Row],[GarageQual]]="Ex",5,IF(fun[[#This Row],[GarageQual]]="Gd",4,IF(fun[[#This Row],[GarageQual]]="TA",3,IF(fun[[#This Row],[GarageQual]]="Fa",2,IF(fun[[#This Row],[GarageQual]]="Po",1,0)))))</f>
        <v>3</v>
      </c>
      <c r="CD1162" t="s">
        <v>124</v>
      </c>
      <c r="CE1162">
        <f>IF(fun[[#This Row],[GarageCond]]="Ex",5,IF(fun[[#This Row],[GarageCond]]="Gd",4,IF(fun[[#This Row],[GarageCond]]="TA",3,IF(fun[[#This Row],[GarageCond]]="Fa",2,IF(fun[[#This Row],[GarageCond]]="Po",1,0)))))</f>
        <v>3</v>
      </c>
      <c r="CF1162" t="s">
        <v>131</v>
      </c>
      <c r="CG1162">
        <v>26</v>
      </c>
      <c r="CH1162">
        <v>0</v>
      </c>
      <c r="CI1162">
        <v>0</v>
      </c>
      <c r="CJ1162">
        <v>0</v>
      </c>
      <c r="CK1162">
        <v>0</v>
      </c>
      <c r="CL1162">
        <f>(0.5*fun[[#This Row],[WoodDeckSF]])+fun[[#This Row],[OpenPorchSF]]+(2*fun[[#This Row],[EnclosedPorch]])+(1.5*fun[[#This Row],[3SsnPorch]])+fun[[#This Row],[ScreenPorch]]</f>
        <v>13</v>
      </c>
      <c r="CM1162">
        <v>0</v>
      </c>
      <c r="CN1162" t="s">
        <v>109</v>
      </c>
      <c r="CO1162">
        <f>IF(fun[[#This Row],[PoolQC]]="Ex",5,IF(fun[[#This Row],[PoolQC]]="Gd",4,IF(fun[[#This Row],[PoolQC]]="TA",3,IF(fun[[#This Row],[PoolQC]]="Fa",2,IF(fun[[#This Row],[PoolQC]]="Po",1,0)))))</f>
        <v>0</v>
      </c>
      <c r="CP1162" t="s">
        <v>109</v>
      </c>
      <c r="CQ1162" t="s">
        <v>109</v>
      </c>
      <c r="CR1162">
        <v>0</v>
      </c>
      <c r="CS1162">
        <v>7</v>
      </c>
      <c r="CT1162">
        <v>2010</v>
      </c>
      <c r="CU1162" t="s">
        <v>136</v>
      </c>
      <c r="CV1162" t="s">
        <v>137</v>
      </c>
      <c r="CW1162">
        <f>COUNTIF(fun[[#This Row],[Id]:[SaleCondition]],0)</f>
        <v>17</v>
      </c>
      <c r="CX1162">
        <f>COUNTIF(fun[[#This Row],[Id]:[SaleCondition]],"NA")</f>
        <v>4</v>
      </c>
      <c r="CY1162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162">
        <f>fun[NUM_ExCond]+fun[NUM_BsmtCond]+fun[NUM_GarCond]</f>
        <v>9</v>
      </c>
      <c r="DA11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11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1162">
        <v>146000</v>
      </c>
    </row>
    <row r="1163" spans="1:107" x14ac:dyDescent="0.25">
      <c r="A1163">
        <v>1162</v>
      </c>
      <c r="B1163">
        <v>20</v>
      </c>
      <c r="C1163" t="s">
        <v>107</v>
      </c>
      <c r="D1163">
        <f>IF(fun[[#This Row],[MSZoning]]="RL",1,0)</f>
        <v>1</v>
      </c>
      <c r="E1163">
        <f>IF(fun[[#This Row],[rl]]="RM",1,0)</f>
        <v>0</v>
      </c>
      <c r="F1163">
        <f>IF(fun[[#This Row],[rm]]="RH",1,0)</f>
        <v>0</v>
      </c>
      <c r="G1163">
        <f>IF(fun[[#This Row],[rh]]="C (all)",1,0)</f>
        <v>0</v>
      </c>
      <c r="H1163" t="s">
        <v>109</v>
      </c>
      <c r="I1163">
        <f>IF(fun[[#This Row],[LotFrontage]]="NA",0,fun[[#This Row],[LotFrontage]])</f>
        <v>0</v>
      </c>
      <c r="J1163">
        <v>14778</v>
      </c>
      <c r="K1163" t="s">
        <v>108</v>
      </c>
      <c r="L1163" t="s">
        <v>109</v>
      </c>
      <c r="M1163" t="s">
        <v>146</v>
      </c>
      <c r="N1163" t="s">
        <v>221</v>
      </c>
      <c r="O1163" t="s">
        <v>112</v>
      </c>
      <c r="P1163" t="s">
        <v>192</v>
      </c>
      <c r="Q1163" t="s">
        <v>114</v>
      </c>
      <c r="R1163" t="s">
        <v>149</v>
      </c>
      <c r="S1163" t="s">
        <v>165</v>
      </c>
      <c r="T1163" t="s">
        <v>116</v>
      </c>
      <c r="U1163" t="s">
        <v>117</v>
      </c>
      <c r="V1163" t="s">
        <v>141</v>
      </c>
      <c r="W1163">
        <v>6</v>
      </c>
      <c r="X1163">
        <v>7</v>
      </c>
      <c r="Y1163">
        <v>1954</v>
      </c>
      <c r="Z1163">
        <v>2006</v>
      </c>
      <c r="AA1163" t="s">
        <v>178</v>
      </c>
      <c r="AB1163" t="s">
        <v>120</v>
      </c>
      <c r="AC1163" t="s">
        <v>166</v>
      </c>
      <c r="AD1163" t="s">
        <v>166</v>
      </c>
      <c r="AE1163" t="s">
        <v>122</v>
      </c>
      <c r="AF1163">
        <v>72</v>
      </c>
      <c r="AG1163" t="s">
        <v>123</v>
      </c>
      <c r="AH1163">
        <f>IF(fun[[#This Row],[ExterQual]]="Ex",5,IF(fun[[#This Row],[ExterQual]]="Gd",4,IF(fun[[#This Row],[ExterQual]]="TA",3,IF(fun[[#This Row],[ExterQual]]="Fa",2,1))))</f>
        <v>4</v>
      </c>
      <c r="AI1163" t="s">
        <v>124</v>
      </c>
      <c r="AJ1163">
        <f>IF(fun[[#This Row],[ExterCond]]="Ex",5,IF(fun[[#This Row],[ExterCond]]="Gd",4,IF(fun[[#This Row],[ExterCond]]="TA",3,IF(fun[[#This Row],[ExterCond]]="Fa",2,1))))</f>
        <v>3</v>
      </c>
      <c r="AK1163" t="s">
        <v>144</v>
      </c>
      <c r="AL1163" t="s">
        <v>124</v>
      </c>
      <c r="AM1163">
        <f>IF(fun[[#This Row],[BsmtQual]]="Ex",5,IF(fun[[#This Row],[BsmtQual]]="Gd",4,IF(fun[[#This Row],[BsmtQual]]="TA",3,IF(fun[[#This Row],[BsmtQual]]="Fa",2,IF(fun[[#This Row],[BsmtQual]]="Po",1,0)))))</f>
        <v>3</v>
      </c>
      <c r="AN1163" t="s">
        <v>124</v>
      </c>
      <c r="AO1163">
        <f>IF(fun[[#This Row],[BsmtCond]]="Ex",5,IF(fun[[#This Row],[BsmtCond]]="Gd",4,IF(fun[[#This Row],[BsmtCond]]="TA",3,IF(fun[[#This Row],[BsmtCond]]="Fa",2,IF(fun[[#This Row],[BsmtCond]]="Po",1,0)))))</f>
        <v>3</v>
      </c>
      <c r="AP1163" t="s">
        <v>126</v>
      </c>
      <c r="AQ1163">
        <f>IF(fun[[#This Row],[BsmtExposure]]="Gd",3,IF(fun[[#This Row],[BsmtExposure]]="Av",2,IF(fun[[#This Row],[BsmtExposure]]="Mn",1,0)))</f>
        <v>0</v>
      </c>
      <c r="AR1163" t="s">
        <v>167</v>
      </c>
      <c r="AS1163">
        <v>728</v>
      </c>
      <c r="AT1163" t="s">
        <v>128</v>
      </c>
      <c r="AU1163">
        <v>0</v>
      </c>
      <c r="AV1163">
        <v>568</v>
      </c>
      <c r="AW1163">
        <v>1296</v>
      </c>
      <c r="AX1163" t="s">
        <v>129</v>
      </c>
      <c r="AY1163" t="s">
        <v>130</v>
      </c>
      <c r="AZ1163">
        <f>IF(fun[[#This Row],[HeatingQC]]="Ex",5,IF(fun[[#This Row],[HeatingQC]]="Gd",4,IF(fun[[#This Row],[HeatingQC]]="TA",3,IF(fun[[#This Row],[HeatingQC]]="Fa",2,IF(fun[[#This Row],[HeatingQC]]="Po",1,0)))))</f>
        <v>5</v>
      </c>
      <c r="BA1163" t="s">
        <v>131</v>
      </c>
      <c r="BB1163" t="s">
        <v>132</v>
      </c>
      <c r="BC1163">
        <v>1640</v>
      </c>
      <c r="BD1163">
        <v>0</v>
      </c>
      <c r="BE1163">
        <v>0</v>
      </c>
      <c r="BF1163">
        <v>1640</v>
      </c>
      <c r="BG1163">
        <f>LOG(fun[[#This Row],[GrLivArea]])</f>
        <v>3.214843848047698</v>
      </c>
      <c r="BH1163">
        <v>1</v>
      </c>
      <c r="BI1163">
        <v>0</v>
      </c>
      <c r="BJ1163">
        <f>fun[[#This Row],[BsmtFullBath]]+(0.5*fun[[#This Row],[BsmtHalfBath]])</f>
        <v>1</v>
      </c>
      <c r="BK1163">
        <v>1</v>
      </c>
      <c r="BL1163">
        <v>0</v>
      </c>
      <c r="BM1163">
        <f>fun[[#This Row],[HalfBath]]+fun[[#This Row],[TOTBaseBath]]+fun[[#This Row],[FullBath]]</f>
        <v>2</v>
      </c>
      <c r="BN1163">
        <v>3</v>
      </c>
      <c r="BO1163">
        <v>1</v>
      </c>
      <c r="BP1163" t="s">
        <v>123</v>
      </c>
      <c r="BQ1163">
        <f>IF(fun[[#This Row],[KitchenQual]]="Ex",5,IF(fun[[#This Row],[KitchenQual]]="Gd",4,IF(fun[[#This Row],[KitchenQual]]="TA",3,IF(fun[[#This Row],[KitchenQual]]="Fa",2,0))))</f>
        <v>4</v>
      </c>
      <c r="BR1163">
        <v>7</v>
      </c>
      <c r="BS1163" t="s">
        <v>133</v>
      </c>
      <c r="BT1163">
        <v>1</v>
      </c>
      <c r="BU1163" t="s">
        <v>123</v>
      </c>
      <c r="BV1163">
        <f>IF(fun[[#This Row],[FireplaceQu]]="Ex",5,IF(fun[[#This Row],[FireplaceQu]]="Gd",4,IF(fun[[#This Row],[FireplaceQu]]="TA",3,IF(fun[[#This Row],[FireplaceQu]]="Fa",2,0))))</f>
        <v>4</v>
      </c>
      <c r="BW1163" t="s">
        <v>153</v>
      </c>
      <c r="BX1163">
        <v>1993</v>
      </c>
      <c r="BY1163" t="s">
        <v>128</v>
      </c>
      <c r="BZ1163">
        <v>2</v>
      </c>
      <c r="CA1163">
        <v>924</v>
      </c>
      <c r="CB1163" t="s">
        <v>124</v>
      </c>
      <c r="CC1163">
        <f>IF(fun[[#This Row],[GarageQual]]="Ex",5,IF(fun[[#This Row],[GarageQual]]="Gd",4,IF(fun[[#This Row],[GarageQual]]="TA",3,IF(fun[[#This Row],[GarageQual]]="Fa",2,IF(fun[[#This Row],[GarageQual]]="Po",1,0)))))</f>
        <v>3</v>
      </c>
      <c r="CD1163" t="s">
        <v>124</v>
      </c>
      <c r="CE1163">
        <f>IF(fun[[#This Row],[GarageCond]]="Ex",5,IF(fun[[#This Row],[GarageCond]]="Gd",4,IF(fun[[#This Row],[GarageCond]]="TA",3,IF(fun[[#This Row],[GarageCond]]="Fa",2,IF(fun[[#This Row],[GarageCond]]="Po",1,0)))))</f>
        <v>3</v>
      </c>
      <c r="CF1163" t="s">
        <v>131</v>
      </c>
      <c r="CG1163">
        <v>108</v>
      </c>
      <c r="CH1163">
        <v>0</v>
      </c>
      <c r="CI1163">
        <v>0</v>
      </c>
      <c r="CJ1163">
        <v>216</v>
      </c>
      <c r="CK1163">
        <v>0</v>
      </c>
      <c r="CL1163">
        <f>(0.5*fun[[#This Row],[WoodDeckSF]])+fun[[#This Row],[OpenPorchSF]]+(2*fun[[#This Row],[EnclosedPorch]])+(1.5*fun[[#This Row],[3SsnPorch]])+fun[[#This Row],[ScreenPorch]]</f>
        <v>378</v>
      </c>
      <c r="CM1163">
        <v>0</v>
      </c>
      <c r="CN1163" t="s">
        <v>109</v>
      </c>
      <c r="CO1163">
        <f>IF(fun[[#This Row],[PoolQC]]="Ex",5,IF(fun[[#This Row],[PoolQC]]="Gd",4,IF(fun[[#This Row],[PoolQC]]="TA",3,IF(fun[[#This Row],[PoolQC]]="Fa",2,IF(fun[[#This Row],[PoolQC]]="Po",1,0)))))</f>
        <v>0</v>
      </c>
      <c r="CP1163" t="s">
        <v>109</v>
      </c>
      <c r="CQ1163" t="s">
        <v>109</v>
      </c>
      <c r="CR1163">
        <v>0</v>
      </c>
      <c r="CS1163">
        <v>11</v>
      </c>
      <c r="CT1163">
        <v>2008</v>
      </c>
      <c r="CU1163" t="s">
        <v>136</v>
      </c>
      <c r="CV1163" t="s">
        <v>137</v>
      </c>
      <c r="CW1163">
        <f>COUNTIF(fun[[#This Row],[Id]:[SaleCondition]],0)</f>
        <v>16</v>
      </c>
      <c r="CX1163">
        <f>COUNTIF(fun[[#This Row],[Id]:[SaleCondition]],"NA")</f>
        <v>5</v>
      </c>
      <c r="CY1163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163">
        <f>fun[NUM_ExCond]+fun[NUM_BsmtCond]+fun[NUM_GarCond]</f>
        <v>9</v>
      </c>
      <c r="DA11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1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76.5</v>
      </c>
      <c r="DC1163">
        <v>224000</v>
      </c>
    </row>
    <row r="1164" spans="1:107" x14ac:dyDescent="0.25">
      <c r="A1164">
        <v>1163</v>
      </c>
      <c r="B1164">
        <v>20</v>
      </c>
      <c r="C1164" t="s">
        <v>107</v>
      </c>
      <c r="D1164">
        <f>IF(fun[[#This Row],[MSZoning]]="RL",1,0)</f>
        <v>1</v>
      </c>
      <c r="E1164">
        <f>IF(fun[[#This Row],[rl]]="RM",1,0)</f>
        <v>0</v>
      </c>
      <c r="F1164">
        <f>IF(fun[[#This Row],[rm]]="RH",1,0)</f>
        <v>0</v>
      </c>
      <c r="G1164">
        <f>IF(fun[[#This Row],[rh]]="C (all)",1,0)</f>
        <v>0</v>
      </c>
      <c r="H1164">
        <v>109</v>
      </c>
      <c r="I1164">
        <f>IF(fun[[#This Row],[LotFrontage]]="NA",0,fun[[#This Row],[LotFrontage]])</f>
        <v>109</v>
      </c>
      <c r="J1164">
        <v>8724</v>
      </c>
      <c r="K1164" t="s">
        <v>108</v>
      </c>
      <c r="L1164" t="s">
        <v>109</v>
      </c>
      <c r="M1164" t="s">
        <v>110</v>
      </c>
      <c r="N1164" t="s">
        <v>111</v>
      </c>
      <c r="O1164" t="s">
        <v>112</v>
      </c>
      <c r="P1164" t="s">
        <v>113</v>
      </c>
      <c r="Q1164" t="s">
        <v>114</v>
      </c>
      <c r="R1164" t="s">
        <v>177</v>
      </c>
      <c r="S1164" t="s">
        <v>116</v>
      </c>
      <c r="T1164" t="s">
        <v>116</v>
      </c>
      <c r="U1164" t="s">
        <v>117</v>
      </c>
      <c r="V1164" t="s">
        <v>141</v>
      </c>
      <c r="W1164">
        <v>5</v>
      </c>
      <c r="X1164">
        <v>5</v>
      </c>
      <c r="Y1164">
        <v>1968</v>
      </c>
      <c r="Z1164">
        <v>1968</v>
      </c>
      <c r="AA1164" t="s">
        <v>119</v>
      </c>
      <c r="AB1164" t="s">
        <v>120</v>
      </c>
      <c r="AC1164" t="s">
        <v>121</v>
      </c>
      <c r="AD1164" t="s">
        <v>121</v>
      </c>
      <c r="AE1164" t="s">
        <v>143</v>
      </c>
      <c r="AF1164">
        <v>0</v>
      </c>
      <c r="AG1164" t="s">
        <v>124</v>
      </c>
      <c r="AH1164">
        <f>IF(fun[[#This Row],[ExterQual]]="Ex",5,IF(fun[[#This Row],[ExterQual]]="Gd",4,IF(fun[[#This Row],[ExterQual]]="TA",3,IF(fun[[#This Row],[ExterQual]]="Fa",2,1))))</f>
        <v>3</v>
      </c>
      <c r="AI1164" t="s">
        <v>124</v>
      </c>
      <c r="AJ1164">
        <f>IF(fun[[#This Row],[ExterCond]]="Ex",5,IF(fun[[#This Row],[ExterCond]]="Gd",4,IF(fun[[#This Row],[ExterCond]]="TA",3,IF(fun[[#This Row],[ExterCond]]="Fa",2,1))))</f>
        <v>3</v>
      </c>
      <c r="AK1164" t="s">
        <v>144</v>
      </c>
      <c r="AL1164" t="s">
        <v>123</v>
      </c>
      <c r="AM1164">
        <f>IF(fun[[#This Row],[BsmtQual]]="Ex",5,IF(fun[[#This Row],[BsmtQual]]="Gd",4,IF(fun[[#This Row],[BsmtQual]]="TA",3,IF(fun[[#This Row],[BsmtQual]]="Fa",2,IF(fun[[#This Row],[BsmtQual]]="Po",1,0)))))</f>
        <v>4</v>
      </c>
      <c r="AN1164" t="s">
        <v>124</v>
      </c>
      <c r="AO1164">
        <f>IF(fun[[#This Row],[BsmtCond]]="Ex",5,IF(fun[[#This Row],[BsmtCond]]="Gd",4,IF(fun[[#This Row],[BsmtCond]]="TA",3,IF(fun[[#This Row],[BsmtCond]]="Fa",2,IF(fun[[#This Row],[BsmtCond]]="Po",1,0)))))</f>
        <v>3</v>
      </c>
      <c r="AP1164" t="s">
        <v>126</v>
      </c>
      <c r="AQ1164">
        <f>IF(fun[[#This Row],[BsmtExposure]]="Gd",3,IF(fun[[#This Row],[BsmtExposure]]="Av",2,IF(fun[[#This Row],[BsmtExposure]]="Mn",1,0)))</f>
        <v>0</v>
      </c>
      <c r="AR1164" t="s">
        <v>167</v>
      </c>
      <c r="AS1164">
        <v>492</v>
      </c>
      <c r="AT1164" t="s">
        <v>128</v>
      </c>
      <c r="AU1164">
        <v>0</v>
      </c>
      <c r="AV1164">
        <v>402</v>
      </c>
      <c r="AW1164">
        <v>894</v>
      </c>
      <c r="AX1164" t="s">
        <v>129</v>
      </c>
      <c r="AY1164" t="s">
        <v>123</v>
      </c>
      <c r="AZ1164">
        <f>IF(fun[[#This Row],[HeatingQC]]="Ex",5,IF(fun[[#This Row],[HeatingQC]]="Gd",4,IF(fun[[#This Row],[HeatingQC]]="TA",3,IF(fun[[#This Row],[HeatingQC]]="Fa",2,IF(fun[[#This Row],[HeatingQC]]="Po",1,0)))))</f>
        <v>4</v>
      </c>
      <c r="BA1164" t="s">
        <v>131</v>
      </c>
      <c r="BB1164" t="s">
        <v>132</v>
      </c>
      <c r="BC1164">
        <v>894</v>
      </c>
      <c r="BD1164">
        <v>0</v>
      </c>
      <c r="BE1164">
        <v>0</v>
      </c>
      <c r="BF1164">
        <v>894</v>
      </c>
      <c r="BG1164">
        <f>LOG(fun[[#This Row],[GrLivArea]])</f>
        <v>2.9513375187959179</v>
      </c>
      <c r="BH1164">
        <v>0</v>
      </c>
      <c r="BI1164">
        <v>0</v>
      </c>
      <c r="BJ1164">
        <f>fun[[#This Row],[BsmtFullBath]]+(0.5*fun[[#This Row],[BsmtHalfBath]])</f>
        <v>0</v>
      </c>
      <c r="BK1164">
        <v>1</v>
      </c>
      <c r="BL1164">
        <v>0</v>
      </c>
      <c r="BM1164">
        <f>fun[[#This Row],[HalfBath]]+fun[[#This Row],[TOTBaseBath]]+fun[[#This Row],[FullBath]]</f>
        <v>1</v>
      </c>
      <c r="BN1164">
        <v>3</v>
      </c>
      <c r="BO1164">
        <v>1</v>
      </c>
      <c r="BP1164" t="s">
        <v>124</v>
      </c>
      <c r="BQ1164">
        <f>IF(fun[[#This Row],[KitchenQual]]="Ex",5,IF(fun[[#This Row],[KitchenQual]]="Gd",4,IF(fun[[#This Row],[KitchenQual]]="TA",3,IF(fun[[#This Row],[KitchenQual]]="Fa",2,0))))</f>
        <v>3</v>
      </c>
      <c r="BR1164">
        <v>5</v>
      </c>
      <c r="BS1164" t="s">
        <v>133</v>
      </c>
      <c r="BT1164">
        <v>1</v>
      </c>
      <c r="BU1164" t="s">
        <v>238</v>
      </c>
      <c r="BV1164">
        <f>IF(fun[[#This Row],[FireplaceQu]]="Ex",5,IF(fun[[#This Row],[FireplaceQu]]="Gd",4,IF(fun[[#This Row],[FireplaceQu]]="TA",3,IF(fun[[#This Row],[FireplaceQu]]="Fa",2,0))))</f>
        <v>0</v>
      </c>
      <c r="BW1164" t="s">
        <v>134</v>
      </c>
      <c r="BX1164">
        <v>1968</v>
      </c>
      <c r="BY1164" t="s">
        <v>183</v>
      </c>
      <c r="BZ1164">
        <v>2</v>
      </c>
      <c r="CA1164">
        <v>450</v>
      </c>
      <c r="CB1164" t="s">
        <v>124</v>
      </c>
      <c r="CC1164">
        <f>IF(fun[[#This Row],[GarageQual]]="Ex",5,IF(fun[[#This Row],[GarageQual]]="Gd",4,IF(fun[[#This Row],[GarageQual]]="TA",3,IF(fun[[#This Row],[GarageQual]]="Fa",2,IF(fun[[#This Row],[GarageQual]]="Po",1,0)))))</f>
        <v>3</v>
      </c>
      <c r="CD1164" t="s">
        <v>124</v>
      </c>
      <c r="CE1164">
        <f>IF(fun[[#This Row],[GarageCond]]="Ex",5,IF(fun[[#This Row],[GarageCond]]="Gd",4,IF(fun[[#This Row],[GarageCond]]="TA",3,IF(fun[[#This Row],[GarageCond]]="Fa",2,IF(fun[[#This Row],[GarageCond]]="Po",1,0)))))</f>
        <v>3</v>
      </c>
      <c r="CF1164" t="s">
        <v>131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f>(0.5*fun[[#This Row],[WoodDeckSF]])+fun[[#This Row],[OpenPorchSF]]+(2*fun[[#This Row],[EnclosedPorch]])+(1.5*fun[[#This Row],[3SsnPorch]])+fun[[#This Row],[ScreenPorch]]</f>
        <v>0</v>
      </c>
      <c r="CM1164">
        <v>0</v>
      </c>
      <c r="CN1164" t="s">
        <v>109</v>
      </c>
      <c r="CO1164">
        <f>IF(fun[[#This Row],[PoolQC]]="Ex",5,IF(fun[[#This Row],[PoolQC]]="Gd",4,IF(fun[[#This Row],[PoolQC]]="TA",3,IF(fun[[#This Row],[PoolQC]]="Fa",2,IF(fun[[#This Row],[PoolQC]]="Po",1,0)))))</f>
        <v>0</v>
      </c>
      <c r="CP1164" t="s">
        <v>109</v>
      </c>
      <c r="CQ1164" t="s">
        <v>109</v>
      </c>
      <c r="CR1164">
        <v>0</v>
      </c>
      <c r="CS1164">
        <v>5</v>
      </c>
      <c r="CT1164">
        <v>2007</v>
      </c>
      <c r="CU1164" t="s">
        <v>136</v>
      </c>
      <c r="CV1164" t="s">
        <v>137</v>
      </c>
      <c r="CW1164">
        <f>COUNTIF(fun[[#This Row],[Id]:[SaleCondition]],0)</f>
        <v>22</v>
      </c>
      <c r="CX1164">
        <f>COUNTIF(fun[[#This Row],[Id]:[SaleCondition]],"NA")</f>
        <v>4</v>
      </c>
      <c r="CY116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164">
        <f>fun[NUM_ExCond]+fun[NUM_BsmtCond]+fun[NUM_GarCond]</f>
        <v>9</v>
      </c>
      <c r="DA11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1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1164">
        <v>129000</v>
      </c>
    </row>
    <row r="1165" spans="1:107" x14ac:dyDescent="0.25">
      <c r="A1165">
        <v>1164</v>
      </c>
      <c r="B1165">
        <v>90</v>
      </c>
      <c r="C1165" t="s">
        <v>107</v>
      </c>
      <c r="D1165">
        <f>IF(fun[[#This Row],[MSZoning]]="RL",1,0)</f>
        <v>1</v>
      </c>
      <c r="E1165">
        <f>IF(fun[[#This Row],[rl]]="RM",1,0)</f>
        <v>0</v>
      </c>
      <c r="F1165">
        <f>IF(fun[[#This Row],[rm]]="RH",1,0)</f>
        <v>0</v>
      </c>
      <c r="G1165">
        <f>IF(fun[[#This Row],[rh]]="C (all)",1,0)</f>
        <v>0</v>
      </c>
      <c r="H1165">
        <v>60</v>
      </c>
      <c r="I1165">
        <f>IF(fun[[#This Row],[LotFrontage]]="NA",0,fun[[#This Row],[LotFrontage]])</f>
        <v>60</v>
      </c>
      <c r="J1165">
        <v>12900</v>
      </c>
      <c r="K1165" t="s">
        <v>108</v>
      </c>
      <c r="L1165" t="s">
        <v>109</v>
      </c>
      <c r="M1165" t="s">
        <v>110</v>
      </c>
      <c r="N1165" t="s">
        <v>111</v>
      </c>
      <c r="O1165" t="s">
        <v>112</v>
      </c>
      <c r="P1165" t="s">
        <v>113</v>
      </c>
      <c r="Q1165" t="s">
        <v>114</v>
      </c>
      <c r="R1165" t="s">
        <v>177</v>
      </c>
      <c r="S1165" t="s">
        <v>140</v>
      </c>
      <c r="T1165" t="s">
        <v>116</v>
      </c>
      <c r="U1165" t="s">
        <v>193</v>
      </c>
      <c r="V1165" t="s">
        <v>217</v>
      </c>
      <c r="W1165">
        <v>4</v>
      </c>
      <c r="X1165">
        <v>4</v>
      </c>
      <c r="Y1165">
        <v>1969</v>
      </c>
      <c r="Z1165">
        <v>1969</v>
      </c>
      <c r="AA1165" t="s">
        <v>119</v>
      </c>
      <c r="AB1165" t="s">
        <v>120</v>
      </c>
      <c r="AC1165" t="s">
        <v>187</v>
      </c>
      <c r="AD1165" t="s">
        <v>187</v>
      </c>
      <c r="AE1165" t="s">
        <v>143</v>
      </c>
      <c r="AF1165">
        <v>0</v>
      </c>
      <c r="AG1165" t="s">
        <v>124</v>
      </c>
      <c r="AH1165">
        <f>IF(fun[[#This Row],[ExterQual]]="Ex",5,IF(fun[[#This Row],[ExterQual]]="Gd",4,IF(fun[[#This Row],[ExterQual]]="TA",3,IF(fun[[#This Row],[ExterQual]]="Fa",2,1))))</f>
        <v>3</v>
      </c>
      <c r="AI1165" t="s">
        <v>124</v>
      </c>
      <c r="AJ1165">
        <f>IF(fun[[#This Row],[ExterCond]]="Ex",5,IF(fun[[#This Row],[ExterCond]]="Gd",4,IF(fun[[#This Row],[ExterCond]]="TA",3,IF(fun[[#This Row],[ExterCond]]="Fa",2,1))))</f>
        <v>3</v>
      </c>
      <c r="AK1165" t="s">
        <v>144</v>
      </c>
      <c r="AL1165" t="s">
        <v>123</v>
      </c>
      <c r="AM1165">
        <f>IF(fun[[#This Row],[BsmtQual]]="Ex",5,IF(fun[[#This Row],[BsmtQual]]="Gd",4,IF(fun[[#This Row],[BsmtQual]]="TA",3,IF(fun[[#This Row],[BsmtQual]]="Fa",2,IF(fun[[#This Row],[BsmtQual]]="Po",1,0)))))</f>
        <v>4</v>
      </c>
      <c r="AN1165" t="s">
        <v>124</v>
      </c>
      <c r="AO1165">
        <f>IF(fun[[#This Row],[BsmtCond]]="Ex",5,IF(fun[[#This Row],[BsmtCond]]="Gd",4,IF(fun[[#This Row],[BsmtCond]]="TA",3,IF(fun[[#This Row],[BsmtCond]]="Fa",2,IF(fun[[#This Row],[BsmtCond]]="Po",1,0)))))</f>
        <v>3</v>
      </c>
      <c r="AP1165" t="s">
        <v>156</v>
      </c>
      <c r="AQ1165">
        <f>IF(fun[[#This Row],[BsmtExposure]]="Gd",3,IF(fun[[#This Row],[BsmtExposure]]="Av",2,IF(fun[[#This Row],[BsmtExposure]]="Mn",1,0)))</f>
        <v>2</v>
      </c>
      <c r="AR1165" t="s">
        <v>127</v>
      </c>
      <c r="AS1165">
        <v>1198</v>
      </c>
      <c r="AT1165" t="s">
        <v>128</v>
      </c>
      <c r="AU1165">
        <v>0</v>
      </c>
      <c r="AV1165">
        <v>0</v>
      </c>
      <c r="AW1165">
        <v>1198</v>
      </c>
      <c r="AX1165" t="s">
        <v>129</v>
      </c>
      <c r="AY1165" t="s">
        <v>124</v>
      </c>
      <c r="AZ1165">
        <f>IF(fun[[#This Row],[HeatingQC]]="Ex",5,IF(fun[[#This Row],[HeatingQC]]="Gd",4,IF(fun[[#This Row],[HeatingQC]]="TA",3,IF(fun[[#This Row],[HeatingQC]]="Fa",2,IF(fun[[#This Row],[HeatingQC]]="Po",1,0)))))</f>
        <v>3</v>
      </c>
      <c r="BA1165" t="s">
        <v>131</v>
      </c>
      <c r="BB1165" t="s">
        <v>132</v>
      </c>
      <c r="BC1165">
        <v>1258</v>
      </c>
      <c r="BD1165">
        <v>0</v>
      </c>
      <c r="BE1165">
        <v>0</v>
      </c>
      <c r="BF1165">
        <v>1258</v>
      </c>
      <c r="BG1165">
        <f>LOG(fun[[#This Row],[GrLivArea]])</f>
        <v>3.0996806411092499</v>
      </c>
      <c r="BH1165">
        <v>2</v>
      </c>
      <c r="BI1165">
        <v>0</v>
      </c>
      <c r="BJ1165">
        <f>fun[[#This Row],[BsmtFullBath]]+(0.5*fun[[#This Row],[BsmtHalfBath]])</f>
        <v>2</v>
      </c>
      <c r="BK1165">
        <v>0</v>
      </c>
      <c r="BL1165">
        <v>2</v>
      </c>
      <c r="BM1165">
        <f>fun[[#This Row],[HalfBath]]+fun[[#This Row],[TOTBaseBath]]+fun[[#This Row],[FullBath]]</f>
        <v>4</v>
      </c>
      <c r="BN1165">
        <v>0</v>
      </c>
      <c r="BO1165">
        <v>2</v>
      </c>
      <c r="BP1165" t="s">
        <v>124</v>
      </c>
      <c r="BQ1165">
        <f>IF(fun[[#This Row],[KitchenQual]]="Ex",5,IF(fun[[#This Row],[KitchenQual]]="Gd",4,IF(fun[[#This Row],[KitchenQual]]="TA",3,IF(fun[[#This Row],[KitchenQual]]="Fa",2,0))))</f>
        <v>3</v>
      </c>
      <c r="BR1165">
        <v>6</v>
      </c>
      <c r="BS1165" t="s">
        <v>133</v>
      </c>
      <c r="BT1165">
        <v>0</v>
      </c>
      <c r="BU1165" t="s">
        <v>109</v>
      </c>
      <c r="BV1165">
        <f>IF(fun[[#This Row],[FireplaceQu]]="Ex",5,IF(fun[[#This Row],[FireplaceQu]]="Gd",4,IF(fun[[#This Row],[FireplaceQu]]="TA",3,IF(fun[[#This Row],[FireplaceQu]]="Fa",2,0))))</f>
        <v>0</v>
      </c>
      <c r="BW1165" t="s">
        <v>195</v>
      </c>
      <c r="BX1165">
        <v>1969</v>
      </c>
      <c r="BY1165" t="s">
        <v>128</v>
      </c>
      <c r="BZ1165">
        <v>2</v>
      </c>
      <c r="CA1165">
        <v>400</v>
      </c>
      <c r="CB1165" t="s">
        <v>173</v>
      </c>
      <c r="CC1165">
        <f>IF(fun[[#This Row],[GarageQual]]="Ex",5,IF(fun[[#This Row],[GarageQual]]="Gd",4,IF(fun[[#This Row],[GarageQual]]="TA",3,IF(fun[[#This Row],[GarageQual]]="Fa",2,IF(fun[[#This Row],[GarageQual]]="Po",1,0)))))</f>
        <v>2</v>
      </c>
      <c r="CD1165" t="s">
        <v>124</v>
      </c>
      <c r="CE1165">
        <f>IF(fun[[#This Row],[GarageCond]]="Ex",5,IF(fun[[#This Row],[GarageCond]]="Gd",4,IF(fun[[#This Row],[GarageCond]]="TA",3,IF(fun[[#This Row],[GarageCond]]="Fa",2,IF(fun[[#This Row],[GarageCond]]="Po",1,0)))))</f>
        <v>3</v>
      </c>
      <c r="CF1165" t="s">
        <v>131</v>
      </c>
      <c r="CG1165">
        <v>120</v>
      </c>
      <c r="CH1165">
        <v>0</v>
      </c>
      <c r="CI1165">
        <v>0</v>
      </c>
      <c r="CJ1165">
        <v>0</v>
      </c>
      <c r="CK1165">
        <v>0</v>
      </c>
      <c r="CL1165">
        <f>(0.5*fun[[#This Row],[WoodDeckSF]])+fun[[#This Row],[OpenPorchSF]]+(2*fun[[#This Row],[EnclosedPorch]])+(1.5*fun[[#This Row],[3SsnPorch]])+fun[[#This Row],[ScreenPorch]]</f>
        <v>60</v>
      </c>
      <c r="CM1165">
        <v>0</v>
      </c>
      <c r="CN1165" t="s">
        <v>109</v>
      </c>
      <c r="CO1165">
        <f>IF(fun[[#This Row],[PoolQC]]="Ex",5,IF(fun[[#This Row],[PoolQC]]="Gd",4,IF(fun[[#This Row],[PoolQC]]="TA",3,IF(fun[[#This Row],[PoolQC]]="Fa",2,IF(fun[[#This Row],[PoolQC]]="Po",1,0)))))</f>
        <v>0</v>
      </c>
      <c r="CP1165" t="s">
        <v>109</v>
      </c>
      <c r="CQ1165" t="s">
        <v>109</v>
      </c>
      <c r="CR1165">
        <v>0</v>
      </c>
      <c r="CS1165">
        <v>1</v>
      </c>
      <c r="CT1165">
        <v>2008</v>
      </c>
      <c r="CU1165" t="s">
        <v>136</v>
      </c>
      <c r="CV1165" t="s">
        <v>236</v>
      </c>
      <c r="CW1165">
        <f>COUNTIF(fun[[#This Row],[Id]:[SaleCondition]],0)</f>
        <v>20</v>
      </c>
      <c r="CX1165">
        <f>COUNTIF(fun[[#This Row],[Id]:[SaleCondition]],"NA")</f>
        <v>5</v>
      </c>
      <c r="CY1165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165">
        <f>fun[NUM_ExCond]+fun[NUM_BsmtCond]+fun[NUM_GarCond]</f>
        <v>9</v>
      </c>
      <c r="DA11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64</v>
      </c>
      <c r="DB11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39.5</v>
      </c>
      <c r="DC1165">
        <v>108959</v>
      </c>
    </row>
    <row r="1166" spans="1:107" x14ac:dyDescent="0.25">
      <c r="A1166">
        <v>1165</v>
      </c>
      <c r="B1166">
        <v>80</v>
      </c>
      <c r="C1166" t="s">
        <v>107</v>
      </c>
      <c r="D1166">
        <f>IF(fun[[#This Row],[MSZoning]]="RL",1,0)</f>
        <v>1</v>
      </c>
      <c r="E1166">
        <f>IF(fun[[#This Row],[rl]]="RM",1,0)</f>
        <v>0</v>
      </c>
      <c r="F1166">
        <f>IF(fun[[#This Row],[rm]]="RH",1,0)</f>
        <v>0</v>
      </c>
      <c r="G1166">
        <f>IF(fun[[#This Row],[rh]]="C (all)",1,0)</f>
        <v>0</v>
      </c>
      <c r="H1166" t="s">
        <v>109</v>
      </c>
      <c r="I1166">
        <f>IF(fun[[#This Row],[LotFrontage]]="NA",0,fun[[#This Row],[LotFrontage]])</f>
        <v>0</v>
      </c>
      <c r="J1166">
        <v>16157</v>
      </c>
      <c r="K1166" t="s">
        <v>108</v>
      </c>
      <c r="L1166" t="s">
        <v>109</v>
      </c>
      <c r="M1166" t="s">
        <v>146</v>
      </c>
      <c r="N1166" t="s">
        <v>111</v>
      </c>
      <c r="O1166" t="s">
        <v>112</v>
      </c>
      <c r="P1166" t="s">
        <v>138</v>
      </c>
      <c r="Q1166" t="s">
        <v>114</v>
      </c>
      <c r="R1166" t="s">
        <v>139</v>
      </c>
      <c r="S1166" t="s">
        <v>140</v>
      </c>
      <c r="T1166" t="s">
        <v>116</v>
      </c>
      <c r="U1166" t="s">
        <v>117</v>
      </c>
      <c r="V1166" t="s">
        <v>223</v>
      </c>
      <c r="W1166">
        <v>5</v>
      </c>
      <c r="X1166">
        <v>7</v>
      </c>
      <c r="Y1166">
        <v>1978</v>
      </c>
      <c r="Z1166">
        <v>1978</v>
      </c>
      <c r="AA1166" t="s">
        <v>119</v>
      </c>
      <c r="AB1166" t="s">
        <v>120</v>
      </c>
      <c r="AC1166" t="s">
        <v>187</v>
      </c>
      <c r="AD1166" t="s">
        <v>187</v>
      </c>
      <c r="AE1166" t="s">
        <v>143</v>
      </c>
      <c r="AF1166">
        <v>0</v>
      </c>
      <c r="AG1166" t="s">
        <v>124</v>
      </c>
      <c r="AH1166">
        <f>IF(fun[[#This Row],[ExterQual]]="Ex",5,IF(fun[[#This Row],[ExterQual]]="Gd",4,IF(fun[[#This Row],[ExterQual]]="TA",3,IF(fun[[#This Row],[ExterQual]]="Fa",2,1))))</f>
        <v>3</v>
      </c>
      <c r="AI1166" t="s">
        <v>124</v>
      </c>
      <c r="AJ1166">
        <f>IF(fun[[#This Row],[ExterCond]]="Ex",5,IF(fun[[#This Row],[ExterCond]]="Gd",4,IF(fun[[#This Row],[ExterCond]]="TA",3,IF(fun[[#This Row],[ExterCond]]="Fa",2,1))))</f>
        <v>3</v>
      </c>
      <c r="AK1166" t="s">
        <v>125</v>
      </c>
      <c r="AL1166" t="s">
        <v>123</v>
      </c>
      <c r="AM1166">
        <f>IF(fun[[#This Row],[BsmtQual]]="Ex",5,IF(fun[[#This Row],[BsmtQual]]="Gd",4,IF(fun[[#This Row],[BsmtQual]]="TA",3,IF(fun[[#This Row],[BsmtQual]]="Fa",2,IF(fun[[#This Row],[BsmtQual]]="Po",1,0)))))</f>
        <v>4</v>
      </c>
      <c r="AN1166" t="s">
        <v>124</v>
      </c>
      <c r="AO1166">
        <f>IF(fun[[#This Row],[BsmtCond]]="Ex",5,IF(fun[[#This Row],[BsmtCond]]="Gd",4,IF(fun[[#This Row],[BsmtCond]]="TA",3,IF(fun[[#This Row],[BsmtCond]]="Fa",2,IF(fun[[#This Row],[BsmtCond]]="Po",1,0)))))</f>
        <v>3</v>
      </c>
      <c r="AP1166" t="s">
        <v>123</v>
      </c>
      <c r="AQ1166">
        <f>IF(fun[[#This Row],[BsmtExposure]]="Gd",3,IF(fun[[#This Row],[BsmtExposure]]="Av",2,IF(fun[[#This Row],[BsmtExposure]]="Mn",1,0)))</f>
        <v>3</v>
      </c>
      <c r="AR1166" t="s">
        <v>145</v>
      </c>
      <c r="AS1166">
        <v>680</v>
      </c>
      <c r="AT1166" t="s">
        <v>179</v>
      </c>
      <c r="AU1166">
        <v>391</v>
      </c>
      <c r="AV1166">
        <v>289</v>
      </c>
      <c r="AW1166">
        <v>1360</v>
      </c>
      <c r="AX1166" t="s">
        <v>129</v>
      </c>
      <c r="AY1166" t="s">
        <v>130</v>
      </c>
      <c r="AZ1166">
        <f>IF(fun[[#This Row],[HeatingQC]]="Ex",5,IF(fun[[#This Row],[HeatingQC]]="Gd",4,IF(fun[[#This Row],[HeatingQC]]="TA",3,IF(fun[[#This Row],[HeatingQC]]="Fa",2,IF(fun[[#This Row],[HeatingQC]]="Po",1,0)))))</f>
        <v>5</v>
      </c>
      <c r="BA1166" t="s">
        <v>131</v>
      </c>
      <c r="BB1166" t="s">
        <v>132</v>
      </c>
      <c r="BC1166">
        <v>1432</v>
      </c>
      <c r="BD1166">
        <v>0</v>
      </c>
      <c r="BE1166">
        <v>0</v>
      </c>
      <c r="BF1166">
        <v>1432</v>
      </c>
      <c r="BG1166">
        <f>LOG(fun[[#This Row],[GrLivArea]])</f>
        <v>3.1559430179718366</v>
      </c>
      <c r="BH1166">
        <v>1</v>
      </c>
      <c r="BI1166">
        <v>0</v>
      </c>
      <c r="BJ1166">
        <f>fun[[#This Row],[BsmtFullBath]]+(0.5*fun[[#This Row],[BsmtHalfBath]])</f>
        <v>1</v>
      </c>
      <c r="BK1166">
        <v>1</v>
      </c>
      <c r="BL1166">
        <v>1</v>
      </c>
      <c r="BM1166">
        <f>fun[[#This Row],[HalfBath]]+fun[[#This Row],[TOTBaseBath]]+fun[[#This Row],[FullBath]]</f>
        <v>3</v>
      </c>
      <c r="BN1166">
        <v>2</v>
      </c>
      <c r="BO1166">
        <v>1</v>
      </c>
      <c r="BP1166" t="s">
        <v>123</v>
      </c>
      <c r="BQ1166">
        <f>IF(fun[[#This Row],[KitchenQual]]="Ex",5,IF(fun[[#This Row],[KitchenQual]]="Gd",4,IF(fun[[#This Row],[KitchenQual]]="TA",3,IF(fun[[#This Row],[KitchenQual]]="Fa",2,0))))</f>
        <v>4</v>
      </c>
      <c r="BR1166">
        <v>5</v>
      </c>
      <c r="BS1166" t="s">
        <v>133</v>
      </c>
      <c r="BT1166">
        <v>1</v>
      </c>
      <c r="BU1166" t="s">
        <v>124</v>
      </c>
      <c r="BV1166">
        <f>IF(fun[[#This Row],[FireplaceQu]]="Ex",5,IF(fun[[#This Row],[FireplaceQu]]="Gd",4,IF(fun[[#This Row],[FireplaceQu]]="TA",3,IF(fun[[#This Row],[FireplaceQu]]="Fa",2,0))))</f>
        <v>3</v>
      </c>
      <c r="BW1166" t="s">
        <v>134</v>
      </c>
      <c r="BX1166">
        <v>1978</v>
      </c>
      <c r="BY1166" t="s">
        <v>128</v>
      </c>
      <c r="BZ1166">
        <v>2</v>
      </c>
      <c r="CA1166">
        <v>588</v>
      </c>
      <c r="CB1166" t="s">
        <v>124</v>
      </c>
      <c r="CC1166">
        <f>IF(fun[[#This Row],[GarageQual]]="Ex",5,IF(fun[[#This Row],[GarageQual]]="Gd",4,IF(fun[[#This Row],[GarageQual]]="TA",3,IF(fun[[#This Row],[GarageQual]]="Fa",2,IF(fun[[#This Row],[GarageQual]]="Po",1,0)))))</f>
        <v>3</v>
      </c>
      <c r="CD1166" t="s">
        <v>124</v>
      </c>
      <c r="CE1166">
        <f>IF(fun[[#This Row],[GarageCond]]="Ex",5,IF(fun[[#This Row],[GarageCond]]="Gd",4,IF(fun[[#This Row],[GarageCond]]="TA",3,IF(fun[[#This Row],[GarageCond]]="Fa",2,IF(fun[[#This Row],[GarageCond]]="Po",1,0)))))</f>
        <v>3</v>
      </c>
      <c r="CF1166" t="s">
        <v>131</v>
      </c>
      <c r="CG1166">
        <v>168</v>
      </c>
      <c r="CH1166">
        <v>180</v>
      </c>
      <c r="CI1166">
        <v>0</v>
      </c>
      <c r="CJ1166">
        <v>0</v>
      </c>
      <c r="CK1166">
        <v>0</v>
      </c>
      <c r="CL1166">
        <f>(0.5*fun[[#This Row],[WoodDeckSF]])+fun[[#This Row],[OpenPorchSF]]+(2*fun[[#This Row],[EnclosedPorch]])+(1.5*fun[[#This Row],[3SsnPorch]])+fun[[#This Row],[ScreenPorch]]</f>
        <v>264</v>
      </c>
      <c r="CM1166">
        <v>0</v>
      </c>
      <c r="CN1166" t="s">
        <v>109</v>
      </c>
      <c r="CO1166">
        <f>IF(fun[[#This Row],[PoolQC]]="Ex",5,IF(fun[[#This Row],[PoolQC]]="Gd",4,IF(fun[[#This Row],[PoolQC]]="TA",3,IF(fun[[#This Row],[PoolQC]]="Fa",2,IF(fun[[#This Row],[PoolQC]]="Po",1,0)))))</f>
        <v>0</v>
      </c>
      <c r="CP1166" t="s">
        <v>109</v>
      </c>
      <c r="CQ1166" t="s">
        <v>109</v>
      </c>
      <c r="CR1166">
        <v>0</v>
      </c>
      <c r="CS1166">
        <v>6</v>
      </c>
      <c r="CT1166">
        <v>2007</v>
      </c>
      <c r="CU1166" t="s">
        <v>136</v>
      </c>
      <c r="CV1166" t="s">
        <v>137</v>
      </c>
      <c r="CW1166">
        <f>COUNTIF(fun[[#This Row],[Id]:[SaleCondition]],0)</f>
        <v>14</v>
      </c>
      <c r="CX1166">
        <f>COUNTIF(fun[[#This Row],[Id]:[SaleCondition]],"NA")</f>
        <v>5</v>
      </c>
      <c r="CY116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66">
        <f>fun[NUM_ExCond]+fun[NUM_BsmtCond]+fun[NUM_GarCond]</f>
        <v>9</v>
      </c>
      <c r="DA11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1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</v>
      </c>
      <c r="DC1166">
        <v>194000</v>
      </c>
    </row>
    <row r="1167" spans="1:107" x14ac:dyDescent="0.25">
      <c r="A1167">
        <v>1166</v>
      </c>
      <c r="B1167">
        <v>20</v>
      </c>
      <c r="C1167" t="s">
        <v>107</v>
      </c>
      <c r="D1167">
        <f>IF(fun[[#This Row],[MSZoning]]="RL",1,0)</f>
        <v>1</v>
      </c>
      <c r="E1167">
        <f>IF(fun[[#This Row],[rl]]="RM",1,0)</f>
        <v>0</v>
      </c>
      <c r="F1167">
        <f>IF(fun[[#This Row],[rm]]="RH",1,0)</f>
        <v>0</v>
      </c>
      <c r="G1167">
        <f>IF(fun[[#This Row],[rh]]="C (all)",1,0)</f>
        <v>0</v>
      </c>
      <c r="H1167">
        <v>79</v>
      </c>
      <c r="I1167">
        <f>IF(fun[[#This Row],[LotFrontage]]="NA",0,fun[[#This Row],[LotFrontage]])</f>
        <v>79</v>
      </c>
      <c r="J1167">
        <v>9541</v>
      </c>
      <c r="K1167" t="s">
        <v>108</v>
      </c>
      <c r="L1167" t="s">
        <v>109</v>
      </c>
      <c r="M1167" t="s">
        <v>146</v>
      </c>
      <c r="N1167" t="s">
        <v>111</v>
      </c>
      <c r="O1167" t="s">
        <v>112</v>
      </c>
      <c r="P1167" t="s">
        <v>113</v>
      </c>
      <c r="Q1167" t="s">
        <v>114</v>
      </c>
      <c r="R1167" t="s">
        <v>180</v>
      </c>
      <c r="S1167" t="s">
        <v>116</v>
      </c>
      <c r="T1167" t="s">
        <v>116</v>
      </c>
      <c r="U1167" t="s">
        <v>117</v>
      </c>
      <c r="V1167" t="s">
        <v>141</v>
      </c>
      <c r="W1167">
        <v>7</v>
      </c>
      <c r="X1167">
        <v>5</v>
      </c>
      <c r="Y1167">
        <v>2009</v>
      </c>
      <c r="Z1167">
        <v>2009</v>
      </c>
      <c r="AA1167" t="s">
        <v>119</v>
      </c>
      <c r="AB1167" t="s">
        <v>120</v>
      </c>
      <c r="AC1167" t="s">
        <v>121</v>
      </c>
      <c r="AD1167" t="s">
        <v>121</v>
      </c>
      <c r="AE1167" t="s">
        <v>163</v>
      </c>
      <c r="AF1167">
        <v>268</v>
      </c>
      <c r="AG1167" t="s">
        <v>123</v>
      </c>
      <c r="AH1167">
        <f>IF(fun[[#This Row],[ExterQual]]="Ex",5,IF(fun[[#This Row],[ExterQual]]="Gd",4,IF(fun[[#This Row],[ExterQual]]="TA",3,IF(fun[[#This Row],[ExterQual]]="Fa",2,1))))</f>
        <v>4</v>
      </c>
      <c r="AI1167" t="s">
        <v>124</v>
      </c>
      <c r="AJ1167">
        <f>IF(fun[[#This Row],[ExterCond]]="Ex",5,IF(fun[[#This Row],[ExterCond]]="Gd",4,IF(fun[[#This Row],[ExterCond]]="TA",3,IF(fun[[#This Row],[ExterCond]]="Fa",2,1))))</f>
        <v>3</v>
      </c>
      <c r="AK1167" t="s">
        <v>125</v>
      </c>
      <c r="AL1167" t="s">
        <v>123</v>
      </c>
      <c r="AM1167">
        <f>IF(fun[[#This Row],[BsmtQual]]="Ex",5,IF(fun[[#This Row],[BsmtQual]]="Gd",4,IF(fun[[#This Row],[BsmtQual]]="TA",3,IF(fun[[#This Row],[BsmtQual]]="Fa",2,IF(fun[[#This Row],[BsmtQual]]="Po",1,0)))))</f>
        <v>4</v>
      </c>
      <c r="AN1167" t="s">
        <v>124</v>
      </c>
      <c r="AO1167">
        <f>IF(fun[[#This Row],[BsmtCond]]="Ex",5,IF(fun[[#This Row],[BsmtCond]]="Gd",4,IF(fun[[#This Row],[BsmtCond]]="TA",3,IF(fun[[#This Row],[BsmtCond]]="Fa",2,IF(fun[[#This Row],[BsmtCond]]="Po",1,0)))))</f>
        <v>3</v>
      </c>
      <c r="AP1167" t="s">
        <v>126</v>
      </c>
      <c r="AQ1167">
        <f>IF(fun[[#This Row],[BsmtExposure]]="Gd",3,IF(fun[[#This Row],[BsmtExposure]]="Av",2,IF(fun[[#This Row],[BsmtExposure]]="Mn",1,0)))</f>
        <v>0</v>
      </c>
      <c r="AR1167" t="s">
        <v>128</v>
      </c>
      <c r="AS1167">
        <v>0</v>
      </c>
      <c r="AT1167" t="s">
        <v>128</v>
      </c>
      <c r="AU1167">
        <v>0</v>
      </c>
      <c r="AV1167">
        <v>1502</v>
      </c>
      <c r="AW1167">
        <v>1502</v>
      </c>
      <c r="AX1167" t="s">
        <v>129</v>
      </c>
      <c r="AY1167" t="s">
        <v>130</v>
      </c>
      <c r="AZ1167">
        <f>IF(fun[[#This Row],[HeatingQC]]="Ex",5,IF(fun[[#This Row],[HeatingQC]]="Gd",4,IF(fun[[#This Row],[HeatingQC]]="TA",3,IF(fun[[#This Row],[HeatingQC]]="Fa",2,IF(fun[[#This Row],[HeatingQC]]="Po",1,0)))))</f>
        <v>5</v>
      </c>
      <c r="BA1167" t="s">
        <v>131</v>
      </c>
      <c r="BB1167" t="s">
        <v>132</v>
      </c>
      <c r="BC1167">
        <v>1502</v>
      </c>
      <c r="BD1167">
        <v>0</v>
      </c>
      <c r="BE1167">
        <v>0</v>
      </c>
      <c r="BF1167">
        <v>1502</v>
      </c>
      <c r="BG1167">
        <f>LOG(fun[[#This Row],[GrLivArea]])</f>
        <v>3.1766699326681498</v>
      </c>
      <c r="BH1167">
        <v>0</v>
      </c>
      <c r="BI1167">
        <v>0</v>
      </c>
      <c r="BJ1167">
        <f>fun[[#This Row],[BsmtFullBath]]+(0.5*fun[[#This Row],[BsmtHalfBath]])</f>
        <v>0</v>
      </c>
      <c r="BK1167">
        <v>2</v>
      </c>
      <c r="BL1167">
        <v>0</v>
      </c>
      <c r="BM1167">
        <f>fun[[#This Row],[HalfBath]]+fun[[#This Row],[TOTBaseBath]]+fun[[#This Row],[FullBath]]</f>
        <v>2</v>
      </c>
      <c r="BN1167">
        <v>3</v>
      </c>
      <c r="BO1167">
        <v>1</v>
      </c>
      <c r="BP1167" t="s">
        <v>123</v>
      </c>
      <c r="BQ1167">
        <f>IF(fun[[#This Row],[KitchenQual]]="Ex",5,IF(fun[[#This Row],[KitchenQual]]="Gd",4,IF(fun[[#This Row],[KitchenQual]]="TA",3,IF(fun[[#This Row],[KitchenQual]]="Fa",2,0))))</f>
        <v>4</v>
      </c>
      <c r="BR1167">
        <v>7</v>
      </c>
      <c r="BS1167" t="s">
        <v>133</v>
      </c>
      <c r="BT1167">
        <v>0</v>
      </c>
      <c r="BU1167" t="s">
        <v>109</v>
      </c>
      <c r="BV1167">
        <f>IF(fun[[#This Row],[FireplaceQu]]="Ex",5,IF(fun[[#This Row],[FireplaceQu]]="Gd",4,IF(fun[[#This Row],[FireplaceQu]]="TA",3,IF(fun[[#This Row],[FireplaceQu]]="Fa",2,0))))</f>
        <v>0</v>
      </c>
      <c r="BW1167" t="s">
        <v>134</v>
      </c>
      <c r="BX1167">
        <v>2009</v>
      </c>
      <c r="BY1167" t="s">
        <v>135</v>
      </c>
      <c r="BZ1167">
        <v>2</v>
      </c>
      <c r="CA1167">
        <v>644</v>
      </c>
      <c r="CB1167" t="s">
        <v>124</v>
      </c>
      <c r="CC1167">
        <f>IF(fun[[#This Row],[GarageQual]]="Ex",5,IF(fun[[#This Row],[GarageQual]]="Gd",4,IF(fun[[#This Row],[GarageQual]]="TA",3,IF(fun[[#This Row],[GarageQual]]="Fa",2,IF(fun[[#This Row],[GarageQual]]="Po",1,0)))))</f>
        <v>3</v>
      </c>
      <c r="CD1167" t="s">
        <v>124</v>
      </c>
      <c r="CE1167">
        <f>IF(fun[[#This Row],[GarageCond]]="Ex",5,IF(fun[[#This Row],[GarageCond]]="Gd",4,IF(fun[[#This Row],[GarageCond]]="TA",3,IF(fun[[#This Row],[GarageCond]]="Fa",2,IF(fun[[#This Row],[GarageCond]]="Po",1,0)))))</f>
        <v>3</v>
      </c>
      <c r="CF1167" t="s">
        <v>131</v>
      </c>
      <c r="CG1167">
        <v>0</v>
      </c>
      <c r="CH1167">
        <v>114</v>
      </c>
      <c r="CI1167">
        <v>0</v>
      </c>
      <c r="CJ1167">
        <v>0</v>
      </c>
      <c r="CK1167">
        <v>0</v>
      </c>
      <c r="CL1167">
        <f>(0.5*fun[[#This Row],[WoodDeckSF]])+fun[[#This Row],[OpenPorchSF]]+(2*fun[[#This Row],[EnclosedPorch]])+(1.5*fun[[#This Row],[3SsnPorch]])+fun[[#This Row],[ScreenPorch]]</f>
        <v>114</v>
      </c>
      <c r="CM1167">
        <v>0</v>
      </c>
      <c r="CN1167" t="s">
        <v>109</v>
      </c>
      <c r="CO1167">
        <f>IF(fun[[#This Row],[PoolQC]]="Ex",5,IF(fun[[#This Row],[PoolQC]]="Gd",4,IF(fun[[#This Row],[PoolQC]]="TA",3,IF(fun[[#This Row],[PoolQC]]="Fa",2,IF(fun[[#This Row],[PoolQC]]="Po",1,0)))))</f>
        <v>0</v>
      </c>
      <c r="CP1167" t="s">
        <v>109</v>
      </c>
      <c r="CQ1167" t="s">
        <v>109</v>
      </c>
      <c r="CR1167">
        <v>0</v>
      </c>
      <c r="CS1167">
        <v>9</v>
      </c>
      <c r="CT1167">
        <v>2009</v>
      </c>
      <c r="CU1167" t="s">
        <v>184</v>
      </c>
      <c r="CV1167" t="s">
        <v>185</v>
      </c>
      <c r="CW1167">
        <f>COUNTIF(fun[[#This Row],[Id]:[SaleCondition]],0)</f>
        <v>21</v>
      </c>
      <c r="CX1167">
        <f>COUNTIF(fun[[#This Row],[Id]:[SaleCondition]],"NA")</f>
        <v>5</v>
      </c>
      <c r="CY116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67">
        <f>fun[NUM_ExCond]+fun[NUM_BsmtCond]+fun[NUM_GarCond]</f>
        <v>9</v>
      </c>
      <c r="DA11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1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167">
        <v>233170</v>
      </c>
    </row>
    <row r="1168" spans="1:107" x14ac:dyDescent="0.25">
      <c r="A1168">
        <v>1167</v>
      </c>
      <c r="B1168">
        <v>20</v>
      </c>
      <c r="C1168" t="s">
        <v>107</v>
      </c>
      <c r="D1168">
        <f>IF(fun[[#This Row],[MSZoning]]="RL",1,0)</f>
        <v>1</v>
      </c>
      <c r="E1168">
        <f>IF(fun[[#This Row],[rl]]="RM",1,0)</f>
        <v>0</v>
      </c>
      <c r="F1168">
        <f>IF(fun[[#This Row],[rm]]="RH",1,0)</f>
        <v>0</v>
      </c>
      <c r="G1168">
        <f>IF(fun[[#This Row],[rh]]="C (all)",1,0)</f>
        <v>0</v>
      </c>
      <c r="H1168">
        <v>64</v>
      </c>
      <c r="I1168">
        <f>IF(fun[[#This Row],[LotFrontage]]="NA",0,fun[[#This Row],[LotFrontage]])</f>
        <v>64</v>
      </c>
      <c r="J1168">
        <v>10475</v>
      </c>
      <c r="K1168" t="s">
        <v>108</v>
      </c>
      <c r="L1168" t="s">
        <v>109</v>
      </c>
      <c r="M1168" t="s">
        <v>146</v>
      </c>
      <c r="N1168" t="s">
        <v>111</v>
      </c>
      <c r="O1168" t="s">
        <v>112</v>
      </c>
      <c r="P1168" t="s">
        <v>148</v>
      </c>
      <c r="Q1168" t="s">
        <v>114</v>
      </c>
      <c r="R1168" t="s">
        <v>115</v>
      </c>
      <c r="S1168" t="s">
        <v>116</v>
      </c>
      <c r="T1168" t="s">
        <v>116</v>
      </c>
      <c r="U1168" t="s">
        <v>117</v>
      </c>
      <c r="V1168" t="s">
        <v>141</v>
      </c>
      <c r="W1168">
        <v>8</v>
      </c>
      <c r="X1168">
        <v>5</v>
      </c>
      <c r="Y1168">
        <v>2008</v>
      </c>
      <c r="Z1168">
        <v>2008</v>
      </c>
      <c r="AA1168" t="s">
        <v>119</v>
      </c>
      <c r="AB1168" t="s">
        <v>120</v>
      </c>
      <c r="AC1168" t="s">
        <v>121</v>
      </c>
      <c r="AD1168" t="s">
        <v>121</v>
      </c>
      <c r="AE1168" t="s">
        <v>163</v>
      </c>
      <c r="AF1168">
        <v>72</v>
      </c>
      <c r="AG1168" t="s">
        <v>123</v>
      </c>
      <c r="AH1168">
        <f>IF(fun[[#This Row],[ExterQual]]="Ex",5,IF(fun[[#This Row],[ExterQual]]="Gd",4,IF(fun[[#This Row],[ExterQual]]="TA",3,IF(fun[[#This Row],[ExterQual]]="Fa",2,1))))</f>
        <v>4</v>
      </c>
      <c r="AI1168" t="s">
        <v>124</v>
      </c>
      <c r="AJ1168">
        <f>IF(fun[[#This Row],[ExterCond]]="Ex",5,IF(fun[[#This Row],[ExterCond]]="Gd",4,IF(fun[[#This Row],[ExterCond]]="TA",3,IF(fun[[#This Row],[ExterCond]]="Fa",2,1))))</f>
        <v>3</v>
      </c>
      <c r="AK1168" t="s">
        <v>125</v>
      </c>
      <c r="AL1168" t="s">
        <v>123</v>
      </c>
      <c r="AM1168">
        <f>IF(fun[[#This Row],[BsmtQual]]="Ex",5,IF(fun[[#This Row],[BsmtQual]]="Gd",4,IF(fun[[#This Row],[BsmtQual]]="TA",3,IF(fun[[#This Row],[BsmtQual]]="Fa",2,IF(fun[[#This Row],[BsmtQual]]="Po",1,0)))))</f>
        <v>4</v>
      </c>
      <c r="AN1168" t="s">
        <v>124</v>
      </c>
      <c r="AO1168">
        <f>IF(fun[[#This Row],[BsmtCond]]="Ex",5,IF(fun[[#This Row],[BsmtCond]]="Gd",4,IF(fun[[#This Row],[BsmtCond]]="TA",3,IF(fun[[#This Row],[BsmtCond]]="Fa",2,IF(fun[[#This Row],[BsmtCond]]="Po",1,0)))))</f>
        <v>3</v>
      </c>
      <c r="AP1168" t="s">
        <v>156</v>
      </c>
      <c r="AQ1168">
        <f>IF(fun[[#This Row],[BsmtExposure]]="Gd",3,IF(fun[[#This Row],[BsmtExposure]]="Av",2,IF(fun[[#This Row],[BsmtExposure]]="Mn",1,0)))</f>
        <v>2</v>
      </c>
      <c r="AR1168" t="s">
        <v>128</v>
      </c>
      <c r="AS1168">
        <v>0</v>
      </c>
      <c r="AT1168" t="s">
        <v>128</v>
      </c>
      <c r="AU1168">
        <v>0</v>
      </c>
      <c r="AV1168">
        <v>1694</v>
      </c>
      <c r="AW1168">
        <v>1694</v>
      </c>
      <c r="AX1168" t="s">
        <v>129</v>
      </c>
      <c r="AY1168" t="s">
        <v>130</v>
      </c>
      <c r="AZ1168">
        <f>IF(fun[[#This Row],[HeatingQC]]="Ex",5,IF(fun[[#This Row],[HeatingQC]]="Gd",4,IF(fun[[#This Row],[HeatingQC]]="TA",3,IF(fun[[#This Row],[HeatingQC]]="Fa",2,IF(fun[[#This Row],[HeatingQC]]="Po",1,0)))))</f>
        <v>5</v>
      </c>
      <c r="BA1168" t="s">
        <v>131</v>
      </c>
      <c r="BB1168" t="s">
        <v>132</v>
      </c>
      <c r="BC1168">
        <v>1694</v>
      </c>
      <c r="BD1168">
        <v>0</v>
      </c>
      <c r="BE1168">
        <v>0</v>
      </c>
      <c r="BF1168">
        <v>1694</v>
      </c>
      <c r="BG1168">
        <f>LOG(fun[[#This Row],[GrLivArea]])</f>
        <v>3.228913405994688</v>
      </c>
      <c r="BH1168">
        <v>0</v>
      </c>
      <c r="BI1168">
        <v>0</v>
      </c>
      <c r="BJ1168">
        <f>fun[[#This Row],[BsmtFullBath]]+(0.5*fun[[#This Row],[BsmtHalfBath]])</f>
        <v>0</v>
      </c>
      <c r="BK1168">
        <v>2</v>
      </c>
      <c r="BL1168">
        <v>0</v>
      </c>
      <c r="BM1168">
        <f>fun[[#This Row],[HalfBath]]+fun[[#This Row],[TOTBaseBath]]+fun[[#This Row],[FullBath]]</f>
        <v>2</v>
      </c>
      <c r="BN1168">
        <v>3</v>
      </c>
      <c r="BO1168">
        <v>1</v>
      </c>
      <c r="BP1168" t="s">
        <v>123</v>
      </c>
      <c r="BQ1168">
        <f>IF(fun[[#This Row],[KitchenQual]]="Ex",5,IF(fun[[#This Row],[KitchenQual]]="Gd",4,IF(fun[[#This Row],[KitchenQual]]="TA",3,IF(fun[[#This Row],[KitchenQual]]="Fa",2,0))))</f>
        <v>4</v>
      </c>
      <c r="BR1168">
        <v>7</v>
      </c>
      <c r="BS1168" t="s">
        <v>133</v>
      </c>
      <c r="BT1168">
        <v>0</v>
      </c>
      <c r="BU1168" t="s">
        <v>109</v>
      </c>
      <c r="BV1168">
        <f>IF(fun[[#This Row],[FireplaceQu]]="Ex",5,IF(fun[[#This Row],[FireplaceQu]]="Gd",4,IF(fun[[#This Row],[FireplaceQu]]="TA",3,IF(fun[[#This Row],[FireplaceQu]]="Fa",2,0))))</f>
        <v>0</v>
      </c>
      <c r="BW1168" t="s">
        <v>134</v>
      </c>
      <c r="BX1168">
        <v>2008</v>
      </c>
      <c r="BY1168" t="s">
        <v>135</v>
      </c>
      <c r="BZ1168">
        <v>3</v>
      </c>
      <c r="CA1168">
        <v>776</v>
      </c>
      <c r="CB1168" t="s">
        <v>124</v>
      </c>
      <c r="CC1168">
        <f>IF(fun[[#This Row],[GarageQual]]="Ex",5,IF(fun[[#This Row],[GarageQual]]="Gd",4,IF(fun[[#This Row],[GarageQual]]="TA",3,IF(fun[[#This Row],[GarageQual]]="Fa",2,IF(fun[[#This Row],[GarageQual]]="Po",1,0)))))</f>
        <v>3</v>
      </c>
      <c r="CD1168" t="s">
        <v>124</v>
      </c>
      <c r="CE1168">
        <f>IF(fun[[#This Row],[GarageCond]]="Ex",5,IF(fun[[#This Row],[GarageCond]]="Gd",4,IF(fun[[#This Row],[GarageCond]]="TA",3,IF(fun[[#This Row],[GarageCond]]="Fa",2,IF(fun[[#This Row],[GarageCond]]="Po",1,0)))))</f>
        <v>3</v>
      </c>
      <c r="CF1168" t="s">
        <v>131</v>
      </c>
      <c r="CG1168">
        <v>160</v>
      </c>
      <c r="CH1168">
        <v>33</v>
      </c>
      <c r="CI1168">
        <v>0</v>
      </c>
      <c r="CJ1168">
        <v>0</v>
      </c>
      <c r="CK1168">
        <v>0</v>
      </c>
      <c r="CL1168">
        <f>(0.5*fun[[#This Row],[WoodDeckSF]])+fun[[#This Row],[OpenPorchSF]]+(2*fun[[#This Row],[EnclosedPorch]])+(1.5*fun[[#This Row],[3SsnPorch]])+fun[[#This Row],[ScreenPorch]]</f>
        <v>113</v>
      </c>
      <c r="CM1168">
        <v>0</v>
      </c>
      <c r="CN1168" t="s">
        <v>109</v>
      </c>
      <c r="CO1168">
        <f>IF(fun[[#This Row],[PoolQC]]="Ex",5,IF(fun[[#This Row],[PoolQC]]="Gd",4,IF(fun[[#This Row],[PoolQC]]="TA",3,IF(fun[[#This Row],[PoolQC]]="Fa",2,IF(fun[[#This Row],[PoolQC]]="Po",1,0)))))</f>
        <v>0</v>
      </c>
      <c r="CP1168" t="s">
        <v>109</v>
      </c>
      <c r="CQ1168" t="s">
        <v>109</v>
      </c>
      <c r="CR1168">
        <v>0</v>
      </c>
      <c r="CS1168">
        <v>2</v>
      </c>
      <c r="CT1168">
        <v>2010</v>
      </c>
      <c r="CU1168" t="s">
        <v>136</v>
      </c>
      <c r="CV1168" t="s">
        <v>137</v>
      </c>
      <c r="CW1168">
        <f>COUNTIF(fun[[#This Row],[Id]:[SaleCondition]],0)</f>
        <v>19</v>
      </c>
      <c r="CX1168">
        <f>COUNTIF(fun[[#This Row],[Id]:[SaleCondition]],"NA")</f>
        <v>5</v>
      </c>
      <c r="CY1168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168">
        <f>fun[NUM_ExCond]+fun[NUM_BsmtCond]+fun[NUM_GarCond]</f>
        <v>9</v>
      </c>
      <c r="DA11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113</v>
      </c>
      <c r="DB11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73.75</v>
      </c>
      <c r="DC1168">
        <v>245350</v>
      </c>
    </row>
    <row r="1169" spans="1:107" x14ac:dyDescent="0.25">
      <c r="A1169">
        <v>1168</v>
      </c>
      <c r="B1169">
        <v>60</v>
      </c>
      <c r="C1169" t="s">
        <v>107</v>
      </c>
      <c r="D1169">
        <f>IF(fun[[#This Row],[MSZoning]]="RL",1,0)</f>
        <v>1</v>
      </c>
      <c r="E1169">
        <f>IF(fun[[#This Row],[rl]]="RM",1,0)</f>
        <v>0</v>
      </c>
      <c r="F1169">
        <f>IF(fun[[#This Row],[rm]]="RH",1,0)</f>
        <v>0</v>
      </c>
      <c r="G1169">
        <f>IF(fun[[#This Row],[rh]]="C (all)",1,0)</f>
        <v>0</v>
      </c>
      <c r="H1169">
        <v>58</v>
      </c>
      <c r="I1169">
        <f>IF(fun[[#This Row],[LotFrontage]]="NA",0,fun[[#This Row],[LotFrontage]])</f>
        <v>58</v>
      </c>
      <c r="J1169">
        <v>10852</v>
      </c>
      <c r="K1169" t="s">
        <v>108</v>
      </c>
      <c r="L1169" t="s">
        <v>109</v>
      </c>
      <c r="M1169" t="s">
        <v>146</v>
      </c>
      <c r="N1169" t="s">
        <v>111</v>
      </c>
      <c r="O1169" t="s">
        <v>112</v>
      </c>
      <c r="P1169" t="s">
        <v>113</v>
      </c>
      <c r="Q1169" t="s">
        <v>114</v>
      </c>
      <c r="R1169" t="s">
        <v>219</v>
      </c>
      <c r="S1169" t="s">
        <v>228</v>
      </c>
      <c r="T1169" t="s">
        <v>116</v>
      </c>
      <c r="U1169" t="s">
        <v>117</v>
      </c>
      <c r="V1169" t="s">
        <v>118</v>
      </c>
      <c r="W1169">
        <v>6</v>
      </c>
      <c r="X1169">
        <v>5</v>
      </c>
      <c r="Y1169">
        <v>2000</v>
      </c>
      <c r="Z1169">
        <v>2000</v>
      </c>
      <c r="AA1169" t="s">
        <v>119</v>
      </c>
      <c r="AB1169" t="s">
        <v>120</v>
      </c>
      <c r="AC1169" t="s">
        <v>121</v>
      </c>
      <c r="AD1169" t="s">
        <v>121</v>
      </c>
      <c r="AE1169" t="s">
        <v>143</v>
      </c>
      <c r="AF1169">
        <v>0</v>
      </c>
      <c r="AG1169" t="s">
        <v>124</v>
      </c>
      <c r="AH1169">
        <f>IF(fun[[#This Row],[ExterQual]]="Ex",5,IF(fun[[#This Row],[ExterQual]]="Gd",4,IF(fun[[#This Row],[ExterQual]]="TA",3,IF(fun[[#This Row],[ExterQual]]="Fa",2,1))))</f>
        <v>3</v>
      </c>
      <c r="AI1169" t="s">
        <v>124</v>
      </c>
      <c r="AJ1169">
        <f>IF(fun[[#This Row],[ExterCond]]="Ex",5,IF(fun[[#This Row],[ExterCond]]="Gd",4,IF(fun[[#This Row],[ExterCond]]="TA",3,IF(fun[[#This Row],[ExterCond]]="Fa",2,1))))</f>
        <v>3</v>
      </c>
      <c r="AK1169" t="s">
        <v>125</v>
      </c>
      <c r="AL1169" t="s">
        <v>123</v>
      </c>
      <c r="AM1169">
        <f>IF(fun[[#This Row],[BsmtQual]]="Ex",5,IF(fun[[#This Row],[BsmtQual]]="Gd",4,IF(fun[[#This Row],[BsmtQual]]="TA",3,IF(fun[[#This Row],[BsmtQual]]="Fa",2,IF(fun[[#This Row],[BsmtQual]]="Po",1,0)))))</f>
        <v>4</v>
      </c>
      <c r="AN1169" t="s">
        <v>124</v>
      </c>
      <c r="AO1169">
        <f>IF(fun[[#This Row],[BsmtCond]]="Ex",5,IF(fun[[#This Row],[BsmtCond]]="Gd",4,IF(fun[[#This Row],[BsmtCond]]="TA",3,IF(fun[[#This Row],[BsmtCond]]="Fa",2,IF(fun[[#This Row],[BsmtCond]]="Po",1,0)))))</f>
        <v>3</v>
      </c>
      <c r="AP1169" t="s">
        <v>126</v>
      </c>
      <c r="AQ1169">
        <f>IF(fun[[#This Row],[BsmtExposure]]="Gd",3,IF(fun[[#This Row],[BsmtExposure]]="Av",2,IF(fun[[#This Row],[BsmtExposure]]="Mn",1,0)))</f>
        <v>0</v>
      </c>
      <c r="AR1169" t="s">
        <v>127</v>
      </c>
      <c r="AS1169">
        <v>786</v>
      </c>
      <c r="AT1169" t="s">
        <v>128</v>
      </c>
      <c r="AU1169">
        <v>0</v>
      </c>
      <c r="AV1169">
        <v>173</v>
      </c>
      <c r="AW1169">
        <v>959</v>
      </c>
      <c r="AX1169" t="s">
        <v>129</v>
      </c>
      <c r="AY1169" t="s">
        <v>130</v>
      </c>
      <c r="AZ1169">
        <f>IF(fun[[#This Row],[HeatingQC]]="Ex",5,IF(fun[[#This Row],[HeatingQC]]="Gd",4,IF(fun[[#This Row],[HeatingQC]]="TA",3,IF(fun[[#This Row],[HeatingQC]]="Fa",2,IF(fun[[#This Row],[HeatingQC]]="Po",1,0)))))</f>
        <v>5</v>
      </c>
      <c r="BA1169" t="s">
        <v>131</v>
      </c>
      <c r="BB1169" t="s">
        <v>132</v>
      </c>
      <c r="BC1169">
        <v>959</v>
      </c>
      <c r="BD1169">
        <v>712</v>
      </c>
      <c r="BE1169">
        <v>0</v>
      </c>
      <c r="BF1169">
        <v>1671</v>
      </c>
      <c r="BG1169">
        <f>LOG(fun[[#This Row],[GrLivArea]])</f>
        <v>3.2229764498933915</v>
      </c>
      <c r="BH1169">
        <v>1</v>
      </c>
      <c r="BI1169">
        <v>0</v>
      </c>
      <c r="BJ1169">
        <f>fun[[#This Row],[BsmtFullBath]]+(0.5*fun[[#This Row],[BsmtHalfBath]])</f>
        <v>1</v>
      </c>
      <c r="BK1169">
        <v>2</v>
      </c>
      <c r="BL1169">
        <v>1</v>
      </c>
      <c r="BM1169">
        <f>fun[[#This Row],[HalfBath]]+fun[[#This Row],[TOTBaseBath]]+fun[[#This Row],[FullBath]]</f>
        <v>4</v>
      </c>
      <c r="BN1169">
        <v>3</v>
      </c>
      <c r="BO1169">
        <v>1</v>
      </c>
      <c r="BP1169" t="s">
        <v>124</v>
      </c>
      <c r="BQ1169">
        <f>IF(fun[[#This Row],[KitchenQual]]="Ex",5,IF(fun[[#This Row],[KitchenQual]]="Gd",4,IF(fun[[#This Row],[KitchenQual]]="TA",3,IF(fun[[#This Row],[KitchenQual]]="Fa",2,0))))</f>
        <v>3</v>
      </c>
      <c r="BR1169">
        <v>7</v>
      </c>
      <c r="BS1169" t="s">
        <v>133</v>
      </c>
      <c r="BT1169">
        <v>1</v>
      </c>
      <c r="BU1169" t="s">
        <v>124</v>
      </c>
      <c r="BV1169">
        <f>IF(fun[[#This Row],[FireplaceQu]]="Ex",5,IF(fun[[#This Row],[FireplaceQu]]="Gd",4,IF(fun[[#This Row],[FireplaceQu]]="TA",3,IF(fun[[#This Row],[FireplaceQu]]="Fa",2,0))))</f>
        <v>3</v>
      </c>
      <c r="BW1169" t="s">
        <v>134</v>
      </c>
      <c r="BX1169">
        <v>2000</v>
      </c>
      <c r="BY1169" t="s">
        <v>183</v>
      </c>
      <c r="BZ1169">
        <v>2</v>
      </c>
      <c r="CA1169">
        <v>472</v>
      </c>
      <c r="CB1169" t="s">
        <v>124</v>
      </c>
      <c r="CC1169">
        <f>IF(fun[[#This Row],[GarageQual]]="Ex",5,IF(fun[[#This Row],[GarageQual]]="Gd",4,IF(fun[[#This Row],[GarageQual]]="TA",3,IF(fun[[#This Row],[GarageQual]]="Fa",2,IF(fun[[#This Row],[GarageQual]]="Po",1,0)))))</f>
        <v>3</v>
      </c>
      <c r="CD1169" t="s">
        <v>124</v>
      </c>
      <c r="CE1169">
        <f>IF(fun[[#This Row],[GarageCond]]="Ex",5,IF(fun[[#This Row],[GarageCond]]="Gd",4,IF(fun[[#This Row],[GarageCond]]="TA",3,IF(fun[[#This Row],[GarageCond]]="Fa",2,IF(fun[[#This Row],[GarageCond]]="Po",1,0)))))</f>
        <v>3</v>
      </c>
      <c r="CF1169" t="s">
        <v>131</v>
      </c>
      <c r="CG1169">
        <v>0</v>
      </c>
      <c r="CH1169">
        <v>38</v>
      </c>
      <c r="CI1169">
        <v>0</v>
      </c>
      <c r="CJ1169">
        <v>0</v>
      </c>
      <c r="CK1169">
        <v>0</v>
      </c>
      <c r="CL1169">
        <f>(0.5*fun[[#This Row],[WoodDeckSF]])+fun[[#This Row],[OpenPorchSF]]+(2*fun[[#This Row],[EnclosedPorch]])+(1.5*fun[[#This Row],[3SsnPorch]])+fun[[#This Row],[ScreenPorch]]</f>
        <v>38</v>
      </c>
      <c r="CM1169">
        <v>0</v>
      </c>
      <c r="CN1169" t="s">
        <v>109</v>
      </c>
      <c r="CO1169">
        <f>IF(fun[[#This Row],[PoolQC]]="Ex",5,IF(fun[[#This Row],[PoolQC]]="Gd",4,IF(fun[[#This Row],[PoolQC]]="TA",3,IF(fun[[#This Row],[PoolQC]]="Fa",2,IF(fun[[#This Row],[PoolQC]]="Po",1,0)))))</f>
        <v>0</v>
      </c>
      <c r="CP1169" t="s">
        <v>109</v>
      </c>
      <c r="CQ1169" t="s">
        <v>109</v>
      </c>
      <c r="CR1169">
        <v>0</v>
      </c>
      <c r="CS1169">
        <v>2</v>
      </c>
      <c r="CT1169">
        <v>2006</v>
      </c>
      <c r="CU1169" t="s">
        <v>136</v>
      </c>
      <c r="CV1169" t="s">
        <v>137</v>
      </c>
      <c r="CW1169">
        <f>COUNTIF(fun[[#This Row],[Id]:[SaleCondition]],0)</f>
        <v>15</v>
      </c>
      <c r="CX1169">
        <f>COUNTIF(fun[[#This Row],[Id]:[SaleCondition]],"NA")</f>
        <v>4</v>
      </c>
      <c r="CY1169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69">
        <f>fun[NUM_ExCond]+fun[NUM_BsmtCond]+fun[NUM_GarCond]</f>
        <v>9</v>
      </c>
      <c r="DA11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1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169">
        <v>173000</v>
      </c>
    </row>
    <row r="1170" spans="1:107" x14ac:dyDescent="0.25">
      <c r="A1170">
        <v>1169</v>
      </c>
      <c r="B1170">
        <v>70</v>
      </c>
      <c r="C1170" t="s">
        <v>107</v>
      </c>
      <c r="D1170">
        <f>IF(fun[[#This Row],[MSZoning]]="RL",1,0)</f>
        <v>1</v>
      </c>
      <c r="E1170">
        <f>IF(fun[[#This Row],[rl]]="RM",1,0)</f>
        <v>0</v>
      </c>
      <c r="F1170">
        <f>IF(fun[[#This Row],[rm]]="RH",1,0)</f>
        <v>0</v>
      </c>
      <c r="G1170">
        <f>IF(fun[[#This Row],[rh]]="C (all)",1,0)</f>
        <v>0</v>
      </c>
      <c r="H1170">
        <v>120</v>
      </c>
      <c r="I1170">
        <f>IF(fun[[#This Row],[LotFrontage]]="NA",0,fun[[#This Row],[LotFrontage]])</f>
        <v>120</v>
      </c>
      <c r="J1170">
        <v>13728</v>
      </c>
      <c r="K1170" t="s">
        <v>108</v>
      </c>
      <c r="L1170" t="s">
        <v>109</v>
      </c>
      <c r="M1170" t="s">
        <v>110</v>
      </c>
      <c r="N1170" t="s">
        <v>111</v>
      </c>
      <c r="O1170" t="s">
        <v>112</v>
      </c>
      <c r="P1170" t="s">
        <v>148</v>
      </c>
      <c r="Q1170" t="s">
        <v>114</v>
      </c>
      <c r="R1170" t="s">
        <v>211</v>
      </c>
      <c r="S1170" t="s">
        <v>116</v>
      </c>
      <c r="T1170" t="s">
        <v>116</v>
      </c>
      <c r="U1170" t="s">
        <v>117</v>
      </c>
      <c r="V1170" t="s">
        <v>118</v>
      </c>
      <c r="W1170">
        <v>6</v>
      </c>
      <c r="X1170">
        <v>7</v>
      </c>
      <c r="Y1170">
        <v>1935</v>
      </c>
      <c r="Z1170">
        <v>1986</v>
      </c>
      <c r="AA1170" t="s">
        <v>178</v>
      </c>
      <c r="AB1170" t="s">
        <v>120</v>
      </c>
      <c r="AC1170" t="s">
        <v>229</v>
      </c>
      <c r="AD1170" t="s">
        <v>229</v>
      </c>
      <c r="AE1170" t="s">
        <v>143</v>
      </c>
      <c r="AF1170">
        <v>0</v>
      </c>
      <c r="AG1170" t="s">
        <v>124</v>
      </c>
      <c r="AH1170">
        <f>IF(fun[[#This Row],[ExterQual]]="Ex",5,IF(fun[[#This Row],[ExterQual]]="Gd",4,IF(fun[[#This Row],[ExterQual]]="TA",3,IF(fun[[#This Row],[ExterQual]]="Fa",2,1))))</f>
        <v>3</v>
      </c>
      <c r="AI1170" t="s">
        <v>124</v>
      </c>
      <c r="AJ1170">
        <f>IF(fun[[#This Row],[ExterCond]]="Ex",5,IF(fun[[#This Row],[ExterCond]]="Gd",4,IF(fun[[#This Row],[ExterCond]]="TA",3,IF(fun[[#This Row],[ExterCond]]="Fa",2,1))))</f>
        <v>3</v>
      </c>
      <c r="AK1170" t="s">
        <v>144</v>
      </c>
      <c r="AL1170" t="s">
        <v>124</v>
      </c>
      <c r="AM1170">
        <f>IF(fun[[#This Row],[BsmtQual]]="Ex",5,IF(fun[[#This Row],[BsmtQual]]="Gd",4,IF(fun[[#This Row],[BsmtQual]]="TA",3,IF(fun[[#This Row],[BsmtQual]]="Fa",2,IF(fun[[#This Row],[BsmtQual]]="Po",1,0)))))</f>
        <v>3</v>
      </c>
      <c r="AN1170" t="s">
        <v>124</v>
      </c>
      <c r="AO1170">
        <f>IF(fun[[#This Row],[BsmtCond]]="Ex",5,IF(fun[[#This Row],[BsmtCond]]="Gd",4,IF(fun[[#This Row],[BsmtCond]]="TA",3,IF(fun[[#This Row],[BsmtCond]]="Fa",2,IF(fun[[#This Row],[BsmtCond]]="Po",1,0)))))</f>
        <v>3</v>
      </c>
      <c r="AP1170" t="s">
        <v>126</v>
      </c>
      <c r="AQ1170">
        <f>IF(fun[[#This Row],[BsmtExposure]]="Gd",3,IF(fun[[#This Row],[BsmtExposure]]="Av",2,IF(fun[[#This Row],[BsmtExposure]]="Mn",1,0)))</f>
        <v>0</v>
      </c>
      <c r="AR1170" t="s">
        <v>179</v>
      </c>
      <c r="AS1170">
        <v>626</v>
      </c>
      <c r="AT1170" t="s">
        <v>128</v>
      </c>
      <c r="AU1170">
        <v>0</v>
      </c>
      <c r="AV1170">
        <v>501</v>
      </c>
      <c r="AW1170">
        <v>1127</v>
      </c>
      <c r="AX1170" t="s">
        <v>129</v>
      </c>
      <c r="AY1170" t="s">
        <v>130</v>
      </c>
      <c r="AZ1170">
        <f>IF(fun[[#This Row],[HeatingQC]]="Ex",5,IF(fun[[#This Row],[HeatingQC]]="Gd",4,IF(fun[[#This Row],[HeatingQC]]="TA",3,IF(fun[[#This Row],[HeatingQC]]="Fa",2,IF(fun[[#This Row],[HeatingQC]]="Po",1,0)))))</f>
        <v>5</v>
      </c>
      <c r="BA1170" t="s">
        <v>131</v>
      </c>
      <c r="BB1170" t="s">
        <v>132</v>
      </c>
      <c r="BC1170">
        <v>1236</v>
      </c>
      <c r="BD1170">
        <v>872</v>
      </c>
      <c r="BE1170">
        <v>0</v>
      </c>
      <c r="BF1170">
        <v>2108</v>
      </c>
      <c r="BG1170">
        <f>LOG(fun[[#This Row],[GrLivArea]])</f>
        <v>3.3238706065405088</v>
      </c>
      <c r="BH1170">
        <v>0</v>
      </c>
      <c r="BI1170">
        <v>0</v>
      </c>
      <c r="BJ1170">
        <f>fun[[#This Row],[BsmtFullBath]]+(0.5*fun[[#This Row],[BsmtHalfBath]])</f>
        <v>0</v>
      </c>
      <c r="BK1170">
        <v>2</v>
      </c>
      <c r="BL1170">
        <v>0</v>
      </c>
      <c r="BM1170">
        <f>fun[[#This Row],[HalfBath]]+fun[[#This Row],[TOTBaseBath]]+fun[[#This Row],[FullBath]]</f>
        <v>2</v>
      </c>
      <c r="BN1170">
        <v>4</v>
      </c>
      <c r="BO1170">
        <v>1</v>
      </c>
      <c r="BP1170" t="s">
        <v>123</v>
      </c>
      <c r="BQ1170">
        <f>IF(fun[[#This Row],[KitchenQual]]="Ex",5,IF(fun[[#This Row],[KitchenQual]]="Gd",4,IF(fun[[#This Row],[KitchenQual]]="TA",3,IF(fun[[#This Row],[KitchenQual]]="Fa",2,0))))</f>
        <v>4</v>
      </c>
      <c r="BR1170">
        <v>7</v>
      </c>
      <c r="BS1170" t="s">
        <v>133</v>
      </c>
      <c r="BT1170">
        <v>2</v>
      </c>
      <c r="BU1170" t="s">
        <v>124</v>
      </c>
      <c r="BV1170">
        <f>IF(fun[[#This Row],[FireplaceQu]]="Ex",5,IF(fun[[#This Row],[FireplaceQu]]="Gd",4,IF(fun[[#This Row],[FireplaceQu]]="TA",3,IF(fun[[#This Row],[FireplaceQu]]="Fa",2,0))))</f>
        <v>3</v>
      </c>
      <c r="BW1170" t="s">
        <v>235</v>
      </c>
      <c r="BX1170">
        <v>1935</v>
      </c>
      <c r="BY1170" t="s">
        <v>128</v>
      </c>
      <c r="BZ1170">
        <v>2</v>
      </c>
      <c r="CA1170">
        <v>540</v>
      </c>
      <c r="CB1170" t="s">
        <v>124</v>
      </c>
      <c r="CC1170">
        <f>IF(fun[[#This Row],[GarageQual]]="Ex",5,IF(fun[[#This Row],[GarageQual]]="Gd",4,IF(fun[[#This Row],[GarageQual]]="TA",3,IF(fun[[#This Row],[GarageQual]]="Fa",2,IF(fun[[#This Row],[GarageQual]]="Po",1,0)))))</f>
        <v>3</v>
      </c>
      <c r="CD1170" t="s">
        <v>124</v>
      </c>
      <c r="CE1170">
        <f>IF(fun[[#This Row],[GarageCond]]="Ex",5,IF(fun[[#This Row],[GarageCond]]="Gd",4,IF(fun[[#This Row],[GarageCond]]="TA",3,IF(fun[[#This Row],[GarageCond]]="Fa",2,IF(fun[[#This Row],[GarageCond]]="Po",1,0)))))</f>
        <v>3</v>
      </c>
      <c r="CF1170" t="s">
        <v>131</v>
      </c>
      <c r="CG1170">
        <v>0</v>
      </c>
      <c r="CH1170">
        <v>0</v>
      </c>
      <c r="CI1170">
        <v>0</v>
      </c>
      <c r="CJ1170">
        <v>0</v>
      </c>
      <c r="CK1170">
        <v>90</v>
      </c>
      <c r="CL1170">
        <f>(0.5*fun[[#This Row],[WoodDeckSF]])+fun[[#This Row],[OpenPorchSF]]+(2*fun[[#This Row],[EnclosedPorch]])+(1.5*fun[[#This Row],[3SsnPorch]])+fun[[#This Row],[ScreenPorch]]</f>
        <v>90</v>
      </c>
      <c r="CM1170">
        <v>0</v>
      </c>
      <c r="CN1170" t="s">
        <v>109</v>
      </c>
      <c r="CO1170">
        <f>IF(fun[[#This Row],[PoolQC]]="Ex",5,IF(fun[[#This Row],[PoolQC]]="Gd",4,IF(fun[[#This Row],[PoolQC]]="TA",3,IF(fun[[#This Row],[PoolQC]]="Fa",2,IF(fun[[#This Row],[PoolQC]]="Po",1,0)))))</f>
        <v>0</v>
      </c>
      <c r="CP1170" t="s">
        <v>109</v>
      </c>
      <c r="CQ1170" t="s">
        <v>109</v>
      </c>
      <c r="CR1170">
        <v>0</v>
      </c>
      <c r="CS1170">
        <v>7</v>
      </c>
      <c r="CT1170">
        <v>2008</v>
      </c>
      <c r="CU1170" t="s">
        <v>136</v>
      </c>
      <c r="CV1170" t="s">
        <v>137</v>
      </c>
      <c r="CW1170">
        <f>COUNTIF(fun[[#This Row],[Id]:[SaleCondition]],0)</f>
        <v>18</v>
      </c>
      <c r="CX1170">
        <f>COUNTIF(fun[[#This Row],[Id]:[SaleCondition]],"NA")</f>
        <v>4</v>
      </c>
      <c r="CY117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70">
        <f>fun[NUM_ExCond]+fun[NUM_BsmtCond]+fun[NUM_GarCond]</f>
        <v>9</v>
      </c>
      <c r="DA11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1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</v>
      </c>
      <c r="DC1170">
        <v>235000</v>
      </c>
    </row>
    <row r="1171" spans="1:107" x14ac:dyDescent="0.25">
      <c r="A1171">
        <v>1170</v>
      </c>
      <c r="B1171">
        <v>60</v>
      </c>
      <c r="C1171" t="s">
        <v>107</v>
      </c>
      <c r="D1171">
        <f>IF(fun[[#This Row],[MSZoning]]="RL",1,0)</f>
        <v>1</v>
      </c>
      <c r="E1171">
        <f>IF(fun[[#This Row],[rl]]="RM",1,0)</f>
        <v>0</v>
      </c>
      <c r="F1171">
        <f>IF(fun[[#This Row],[rm]]="RH",1,0)</f>
        <v>0</v>
      </c>
      <c r="G1171">
        <f>IF(fun[[#This Row],[rh]]="C (all)",1,0)</f>
        <v>0</v>
      </c>
      <c r="H1171">
        <v>118</v>
      </c>
      <c r="I1171">
        <f>IF(fun[[#This Row],[LotFrontage]]="NA",0,fun[[#This Row],[LotFrontage]])</f>
        <v>118</v>
      </c>
      <c r="J1171">
        <v>35760</v>
      </c>
      <c r="K1171" t="s">
        <v>108</v>
      </c>
      <c r="L1171" t="s">
        <v>109</v>
      </c>
      <c r="M1171" t="s">
        <v>146</v>
      </c>
      <c r="N1171" t="s">
        <v>111</v>
      </c>
      <c r="O1171" t="s">
        <v>112</v>
      </c>
      <c r="P1171" t="s">
        <v>192</v>
      </c>
      <c r="Q1171" t="s">
        <v>114</v>
      </c>
      <c r="R1171" t="s">
        <v>155</v>
      </c>
      <c r="S1171" t="s">
        <v>116</v>
      </c>
      <c r="T1171" t="s">
        <v>116</v>
      </c>
      <c r="U1171" t="s">
        <v>117</v>
      </c>
      <c r="V1171" t="s">
        <v>118</v>
      </c>
      <c r="W1171">
        <v>10</v>
      </c>
      <c r="X1171">
        <v>5</v>
      </c>
      <c r="Y1171">
        <v>1995</v>
      </c>
      <c r="Z1171">
        <v>1996</v>
      </c>
      <c r="AA1171" t="s">
        <v>178</v>
      </c>
      <c r="AB1171" t="s">
        <v>120</v>
      </c>
      <c r="AC1171" t="s">
        <v>166</v>
      </c>
      <c r="AD1171" t="s">
        <v>166</v>
      </c>
      <c r="AE1171" t="s">
        <v>122</v>
      </c>
      <c r="AF1171">
        <v>1378</v>
      </c>
      <c r="AG1171" t="s">
        <v>123</v>
      </c>
      <c r="AH1171">
        <f>IF(fun[[#This Row],[ExterQual]]="Ex",5,IF(fun[[#This Row],[ExterQual]]="Gd",4,IF(fun[[#This Row],[ExterQual]]="TA",3,IF(fun[[#This Row],[ExterQual]]="Fa",2,1))))</f>
        <v>4</v>
      </c>
      <c r="AI1171" t="s">
        <v>123</v>
      </c>
      <c r="AJ1171">
        <f>IF(fun[[#This Row],[ExterCond]]="Ex",5,IF(fun[[#This Row],[ExterCond]]="Gd",4,IF(fun[[#This Row],[ExterCond]]="TA",3,IF(fun[[#This Row],[ExterCond]]="Fa",2,1))))</f>
        <v>4</v>
      </c>
      <c r="AK1171" t="s">
        <v>125</v>
      </c>
      <c r="AL1171" t="s">
        <v>130</v>
      </c>
      <c r="AM1171">
        <f>IF(fun[[#This Row],[BsmtQual]]="Ex",5,IF(fun[[#This Row],[BsmtQual]]="Gd",4,IF(fun[[#This Row],[BsmtQual]]="TA",3,IF(fun[[#This Row],[BsmtQual]]="Fa",2,IF(fun[[#This Row],[BsmtQual]]="Po",1,0)))))</f>
        <v>5</v>
      </c>
      <c r="AN1171" t="s">
        <v>124</v>
      </c>
      <c r="AO1171">
        <f>IF(fun[[#This Row],[BsmtCond]]="Ex",5,IF(fun[[#This Row],[BsmtCond]]="Gd",4,IF(fun[[#This Row],[BsmtCond]]="TA",3,IF(fun[[#This Row],[BsmtCond]]="Fa",2,IF(fun[[#This Row],[BsmtCond]]="Po",1,0)))))</f>
        <v>3</v>
      </c>
      <c r="AP1171" t="s">
        <v>123</v>
      </c>
      <c r="AQ1171">
        <f>IF(fun[[#This Row],[BsmtExposure]]="Gd",3,IF(fun[[#This Row],[BsmtExposure]]="Av",2,IF(fun[[#This Row],[BsmtExposure]]="Mn",1,0)))</f>
        <v>3</v>
      </c>
      <c r="AR1171" t="s">
        <v>127</v>
      </c>
      <c r="AS1171">
        <v>1387</v>
      </c>
      <c r="AT1171" t="s">
        <v>128</v>
      </c>
      <c r="AU1171">
        <v>0</v>
      </c>
      <c r="AV1171">
        <v>543</v>
      </c>
      <c r="AW1171">
        <v>1930</v>
      </c>
      <c r="AX1171" t="s">
        <v>129</v>
      </c>
      <c r="AY1171" t="s">
        <v>130</v>
      </c>
      <c r="AZ1171">
        <f>IF(fun[[#This Row],[HeatingQC]]="Ex",5,IF(fun[[#This Row],[HeatingQC]]="Gd",4,IF(fun[[#This Row],[HeatingQC]]="TA",3,IF(fun[[#This Row],[HeatingQC]]="Fa",2,IF(fun[[#This Row],[HeatingQC]]="Po",1,0)))))</f>
        <v>5</v>
      </c>
      <c r="BA1171" t="s">
        <v>131</v>
      </c>
      <c r="BB1171" t="s">
        <v>132</v>
      </c>
      <c r="BC1171">
        <v>1831</v>
      </c>
      <c r="BD1171">
        <v>1796</v>
      </c>
      <c r="BE1171">
        <v>0</v>
      </c>
      <c r="BF1171">
        <v>3627</v>
      </c>
      <c r="BG1171">
        <f>LOG(fun[[#This Row],[GrLivArea]])</f>
        <v>3.5595475555804343</v>
      </c>
      <c r="BH1171">
        <v>1</v>
      </c>
      <c r="BI1171">
        <v>0</v>
      </c>
      <c r="BJ1171">
        <f>fun[[#This Row],[BsmtFullBath]]+(0.5*fun[[#This Row],[BsmtHalfBath]])</f>
        <v>1</v>
      </c>
      <c r="BK1171">
        <v>3</v>
      </c>
      <c r="BL1171">
        <v>1</v>
      </c>
      <c r="BM1171">
        <f>fun[[#This Row],[HalfBath]]+fun[[#This Row],[TOTBaseBath]]+fun[[#This Row],[FullBath]]</f>
        <v>5</v>
      </c>
      <c r="BN1171">
        <v>4</v>
      </c>
      <c r="BO1171">
        <v>1</v>
      </c>
      <c r="BP1171" t="s">
        <v>123</v>
      </c>
      <c r="BQ1171">
        <f>IF(fun[[#This Row],[KitchenQual]]="Ex",5,IF(fun[[#This Row],[KitchenQual]]="Gd",4,IF(fun[[#This Row],[KitchenQual]]="TA",3,IF(fun[[#This Row],[KitchenQual]]="Fa",2,0))))</f>
        <v>4</v>
      </c>
      <c r="BR1171">
        <v>10</v>
      </c>
      <c r="BS1171" t="s">
        <v>133</v>
      </c>
      <c r="BT1171">
        <v>1</v>
      </c>
      <c r="BU1171" t="s">
        <v>124</v>
      </c>
      <c r="BV1171">
        <f>IF(fun[[#This Row],[FireplaceQu]]="Ex",5,IF(fun[[#This Row],[FireplaceQu]]="Gd",4,IF(fun[[#This Row],[FireplaceQu]]="TA",3,IF(fun[[#This Row],[FireplaceQu]]="Fa",2,0))))</f>
        <v>3</v>
      </c>
      <c r="BW1171" t="s">
        <v>134</v>
      </c>
      <c r="BX1171">
        <v>1995</v>
      </c>
      <c r="BY1171" t="s">
        <v>183</v>
      </c>
      <c r="BZ1171">
        <v>3</v>
      </c>
      <c r="CA1171">
        <v>807</v>
      </c>
      <c r="CB1171" t="s">
        <v>124</v>
      </c>
      <c r="CC1171">
        <f>IF(fun[[#This Row],[GarageQual]]="Ex",5,IF(fun[[#This Row],[GarageQual]]="Gd",4,IF(fun[[#This Row],[GarageQual]]="TA",3,IF(fun[[#This Row],[GarageQual]]="Fa",2,IF(fun[[#This Row],[GarageQual]]="Po",1,0)))))</f>
        <v>3</v>
      </c>
      <c r="CD1171" t="s">
        <v>124</v>
      </c>
      <c r="CE1171">
        <f>IF(fun[[#This Row],[GarageCond]]="Ex",5,IF(fun[[#This Row],[GarageCond]]="Gd",4,IF(fun[[#This Row],[GarageCond]]="TA",3,IF(fun[[#This Row],[GarageCond]]="Fa",2,IF(fun[[#This Row],[GarageCond]]="Po",1,0)))))</f>
        <v>3</v>
      </c>
      <c r="CF1171" t="s">
        <v>131</v>
      </c>
      <c r="CG1171">
        <v>361</v>
      </c>
      <c r="CH1171">
        <v>76</v>
      </c>
      <c r="CI1171">
        <v>0</v>
      </c>
      <c r="CJ1171">
        <v>0</v>
      </c>
      <c r="CK1171">
        <v>0</v>
      </c>
      <c r="CL1171">
        <f>(0.5*fun[[#This Row],[WoodDeckSF]])+fun[[#This Row],[OpenPorchSF]]+(2*fun[[#This Row],[EnclosedPorch]])+(1.5*fun[[#This Row],[3SsnPorch]])+fun[[#This Row],[ScreenPorch]]</f>
        <v>256.5</v>
      </c>
      <c r="CM1171">
        <v>0</v>
      </c>
      <c r="CN1171" t="s">
        <v>109</v>
      </c>
      <c r="CO1171">
        <f>IF(fun[[#This Row],[PoolQC]]="Ex",5,IF(fun[[#This Row],[PoolQC]]="Gd",4,IF(fun[[#This Row],[PoolQC]]="TA",3,IF(fun[[#This Row],[PoolQC]]="Fa",2,IF(fun[[#This Row],[PoolQC]]="Po",1,0)))))</f>
        <v>0</v>
      </c>
      <c r="CP1171" t="s">
        <v>109</v>
      </c>
      <c r="CQ1171" t="s">
        <v>109</v>
      </c>
      <c r="CR1171">
        <v>0</v>
      </c>
      <c r="CS1171">
        <v>7</v>
      </c>
      <c r="CT1171">
        <v>2006</v>
      </c>
      <c r="CU1171" t="s">
        <v>136</v>
      </c>
      <c r="CV1171" t="s">
        <v>137</v>
      </c>
      <c r="CW1171">
        <f>COUNTIF(fun[[#This Row],[Id]:[SaleCondition]],0)</f>
        <v>12</v>
      </c>
      <c r="CX1171">
        <f>COUNTIF(fun[[#This Row],[Id]:[SaleCondition]],"NA")</f>
        <v>4</v>
      </c>
      <c r="CY1171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1171">
        <f>fun[NUM_ExCond]+fun[NUM_BsmtCond]+fun[NUM_GarCond]</f>
        <v>10</v>
      </c>
      <c r="DA11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133</v>
      </c>
      <c r="DB11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89.75</v>
      </c>
      <c r="DC1171">
        <v>625000</v>
      </c>
    </row>
    <row r="1172" spans="1:107" x14ac:dyDescent="0.25">
      <c r="A1172">
        <v>1171</v>
      </c>
      <c r="B1172">
        <v>80</v>
      </c>
      <c r="C1172" t="s">
        <v>107</v>
      </c>
      <c r="D1172">
        <f>IF(fun[[#This Row],[MSZoning]]="RL",1,0)</f>
        <v>1</v>
      </c>
      <c r="E1172">
        <f>IF(fun[[#This Row],[rl]]="RM",1,0)</f>
        <v>0</v>
      </c>
      <c r="F1172">
        <f>IF(fun[[#This Row],[rm]]="RH",1,0)</f>
        <v>0</v>
      </c>
      <c r="G1172">
        <f>IF(fun[[#This Row],[rh]]="C (all)",1,0)</f>
        <v>0</v>
      </c>
      <c r="H1172">
        <v>76</v>
      </c>
      <c r="I1172">
        <f>IF(fun[[#This Row],[LotFrontage]]="NA",0,fun[[#This Row],[LotFrontage]])</f>
        <v>76</v>
      </c>
      <c r="J1172">
        <v>9880</v>
      </c>
      <c r="K1172" t="s">
        <v>108</v>
      </c>
      <c r="L1172" t="s">
        <v>109</v>
      </c>
      <c r="M1172" t="s">
        <v>110</v>
      </c>
      <c r="N1172" t="s">
        <v>111</v>
      </c>
      <c r="O1172" t="s">
        <v>112</v>
      </c>
      <c r="P1172" t="s">
        <v>113</v>
      </c>
      <c r="Q1172" t="s">
        <v>114</v>
      </c>
      <c r="R1172" t="s">
        <v>157</v>
      </c>
      <c r="S1172" t="s">
        <v>116</v>
      </c>
      <c r="T1172" t="s">
        <v>116</v>
      </c>
      <c r="U1172" t="s">
        <v>117</v>
      </c>
      <c r="V1172" t="s">
        <v>223</v>
      </c>
      <c r="W1172">
        <v>6</v>
      </c>
      <c r="X1172">
        <v>6</v>
      </c>
      <c r="Y1172">
        <v>1977</v>
      </c>
      <c r="Z1172">
        <v>1977</v>
      </c>
      <c r="AA1172" t="s">
        <v>119</v>
      </c>
      <c r="AB1172" t="s">
        <v>120</v>
      </c>
      <c r="AC1172" t="s">
        <v>187</v>
      </c>
      <c r="AD1172" t="s">
        <v>187</v>
      </c>
      <c r="AE1172" t="s">
        <v>143</v>
      </c>
      <c r="AF1172">
        <v>0</v>
      </c>
      <c r="AG1172" t="s">
        <v>124</v>
      </c>
      <c r="AH1172">
        <f>IF(fun[[#This Row],[ExterQual]]="Ex",5,IF(fun[[#This Row],[ExterQual]]="Gd",4,IF(fun[[#This Row],[ExterQual]]="TA",3,IF(fun[[#This Row],[ExterQual]]="Fa",2,1))))</f>
        <v>3</v>
      </c>
      <c r="AI1172" t="s">
        <v>124</v>
      </c>
      <c r="AJ1172">
        <f>IF(fun[[#This Row],[ExterCond]]="Ex",5,IF(fun[[#This Row],[ExterCond]]="Gd",4,IF(fun[[#This Row],[ExterCond]]="TA",3,IF(fun[[#This Row],[ExterCond]]="Fa",2,1))))</f>
        <v>3</v>
      </c>
      <c r="AK1172" t="s">
        <v>144</v>
      </c>
      <c r="AL1172" t="s">
        <v>124</v>
      </c>
      <c r="AM1172">
        <f>IF(fun[[#This Row],[BsmtQual]]="Ex",5,IF(fun[[#This Row],[BsmtQual]]="Gd",4,IF(fun[[#This Row],[BsmtQual]]="TA",3,IF(fun[[#This Row],[BsmtQual]]="Fa",2,IF(fun[[#This Row],[BsmtQual]]="Po",1,0)))))</f>
        <v>3</v>
      </c>
      <c r="AN1172" t="s">
        <v>124</v>
      </c>
      <c r="AO1172">
        <f>IF(fun[[#This Row],[BsmtCond]]="Ex",5,IF(fun[[#This Row],[BsmtCond]]="Gd",4,IF(fun[[#This Row],[BsmtCond]]="TA",3,IF(fun[[#This Row],[BsmtCond]]="Fa",2,IF(fun[[#This Row],[BsmtCond]]="Po",1,0)))))</f>
        <v>3</v>
      </c>
      <c r="AP1172" t="s">
        <v>156</v>
      </c>
      <c r="AQ1172">
        <f>IF(fun[[#This Row],[BsmtExposure]]="Gd",3,IF(fun[[#This Row],[BsmtExposure]]="Av",2,IF(fun[[#This Row],[BsmtExposure]]="Mn",1,0)))</f>
        <v>2</v>
      </c>
      <c r="AR1172" t="s">
        <v>145</v>
      </c>
      <c r="AS1172">
        <v>522</v>
      </c>
      <c r="AT1172" t="s">
        <v>128</v>
      </c>
      <c r="AU1172">
        <v>0</v>
      </c>
      <c r="AV1172">
        <v>574</v>
      </c>
      <c r="AW1172">
        <v>1096</v>
      </c>
      <c r="AX1172" t="s">
        <v>129</v>
      </c>
      <c r="AY1172" t="s">
        <v>124</v>
      </c>
      <c r="AZ1172">
        <f>IF(fun[[#This Row],[HeatingQC]]="Ex",5,IF(fun[[#This Row],[HeatingQC]]="Gd",4,IF(fun[[#This Row],[HeatingQC]]="TA",3,IF(fun[[#This Row],[HeatingQC]]="Fa",2,IF(fun[[#This Row],[HeatingQC]]="Po",1,0)))))</f>
        <v>3</v>
      </c>
      <c r="BA1172" t="s">
        <v>131</v>
      </c>
      <c r="BB1172" t="s">
        <v>132</v>
      </c>
      <c r="BC1172">
        <v>1118</v>
      </c>
      <c r="BD1172">
        <v>0</v>
      </c>
      <c r="BE1172">
        <v>0</v>
      </c>
      <c r="BF1172">
        <v>1118</v>
      </c>
      <c r="BG1172">
        <f>LOG(fun[[#This Row],[GrLivArea]])</f>
        <v>3.0484418035504044</v>
      </c>
      <c r="BH1172">
        <v>1</v>
      </c>
      <c r="BI1172">
        <v>0</v>
      </c>
      <c r="BJ1172">
        <f>fun[[#This Row],[BsmtFullBath]]+(0.5*fun[[#This Row],[BsmtHalfBath]])</f>
        <v>1</v>
      </c>
      <c r="BK1172">
        <v>1</v>
      </c>
      <c r="BL1172">
        <v>0</v>
      </c>
      <c r="BM1172">
        <f>fun[[#This Row],[HalfBath]]+fun[[#This Row],[TOTBaseBath]]+fun[[#This Row],[FullBath]]</f>
        <v>2</v>
      </c>
      <c r="BN1172">
        <v>3</v>
      </c>
      <c r="BO1172">
        <v>1</v>
      </c>
      <c r="BP1172" t="s">
        <v>124</v>
      </c>
      <c r="BQ1172">
        <f>IF(fun[[#This Row],[KitchenQual]]="Ex",5,IF(fun[[#This Row],[KitchenQual]]="Gd",4,IF(fun[[#This Row],[KitchenQual]]="TA",3,IF(fun[[#This Row],[KitchenQual]]="Fa",2,0))))</f>
        <v>3</v>
      </c>
      <c r="BR1172">
        <v>6</v>
      </c>
      <c r="BS1172" t="s">
        <v>133</v>
      </c>
      <c r="BT1172">
        <v>1</v>
      </c>
      <c r="BU1172" t="s">
        <v>238</v>
      </c>
      <c r="BV1172">
        <f>IF(fun[[#This Row],[FireplaceQu]]="Ex",5,IF(fun[[#This Row],[FireplaceQu]]="Gd",4,IF(fun[[#This Row],[FireplaceQu]]="TA",3,IF(fun[[#This Row],[FireplaceQu]]="Fa",2,0))))</f>
        <v>0</v>
      </c>
      <c r="BW1172" t="s">
        <v>134</v>
      </c>
      <c r="BX1172">
        <v>1977</v>
      </c>
      <c r="BY1172" t="s">
        <v>183</v>
      </c>
      <c r="BZ1172">
        <v>1</v>
      </c>
      <c r="CA1172">
        <v>358</v>
      </c>
      <c r="CB1172" t="s">
        <v>124</v>
      </c>
      <c r="CC1172">
        <f>IF(fun[[#This Row],[GarageQual]]="Ex",5,IF(fun[[#This Row],[GarageQual]]="Gd",4,IF(fun[[#This Row],[GarageQual]]="TA",3,IF(fun[[#This Row],[GarageQual]]="Fa",2,IF(fun[[#This Row],[GarageQual]]="Po",1,0)))))</f>
        <v>3</v>
      </c>
      <c r="CD1172" t="s">
        <v>124</v>
      </c>
      <c r="CE1172">
        <f>IF(fun[[#This Row],[GarageCond]]="Ex",5,IF(fun[[#This Row],[GarageCond]]="Gd",4,IF(fun[[#This Row],[GarageCond]]="TA",3,IF(fun[[#This Row],[GarageCond]]="Fa",2,IF(fun[[#This Row],[GarageCond]]="Po",1,0)))))</f>
        <v>3</v>
      </c>
      <c r="CF1172" t="s">
        <v>131</v>
      </c>
      <c r="CG1172">
        <v>203</v>
      </c>
      <c r="CH1172">
        <v>0</v>
      </c>
      <c r="CI1172">
        <v>0</v>
      </c>
      <c r="CJ1172">
        <v>0</v>
      </c>
      <c r="CK1172">
        <v>0</v>
      </c>
      <c r="CL1172">
        <f>(0.5*fun[[#This Row],[WoodDeckSF]])+fun[[#This Row],[OpenPorchSF]]+(2*fun[[#This Row],[EnclosedPorch]])+(1.5*fun[[#This Row],[3SsnPorch]])+fun[[#This Row],[ScreenPorch]]</f>
        <v>101.5</v>
      </c>
      <c r="CM1172">
        <v>576</v>
      </c>
      <c r="CN1172" t="s">
        <v>123</v>
      </c>
      <c r="CO1172">
        <f>IF(fun[[#This Row],[PoolQC]]="Ex",5,IF(fun[[#This Row],[PoolQC]]="Gd",4,IF(fun[[#This Row],[PoolQC]]="TA",3,IF(fun[[#This Row],[PoolQC]]="Fa",2,IF(fun[[#This Row],[PoolQC]]="Po",1,0)))))</f>
        <v>4</v>
      </c>
      <c r="CP1172" t="s">
        <v>191</v>
      </c>
      <c r="CQ1172" t="s">
        <v>109</v>
      </c>
      <c r="CR1172">
        <v>0</v>
      </c>
      <c r="CS1172">
        <v>7</v>
      </c>
      <c r="CT1172">
        <v>2008</v>
      </c>
      <c r="CU1172" t="s">
        <v>136</v>
      </c>
      <c r="CV1172" t="s">
        <v>137</v>
      </c>
      <c r="CW1172">
        <f>COUNTIF(fun[[#This Row],[Id]:[SaleCondition]],0)</f>
        <v>15</v>
      </c>
      <c r="CX1172">
        <f>COUNTIF(fun[[#This Row],[Id]:[SaleCondition]],"NA")</f>
        <v>2</v>
      </c>
      <c r="CY117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172">
        <f>fun[NUM_ExCond]+fun[NUM_BsmtCond]+fun[NUM_GarCond]</f>
        <v>9</v>
      </c>
      <c r="DA11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11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61.75</v>
      </c>
      <c r="DC1172">
        <v>171000</v>
      </c>
    </row>
    <row r="1173" spans="1:107" x14ac:dyDescent="0.25">
      <c r="A1173">
        <v>1172</v>
      </c>
      <c r="B1173">
        <v>20</v>
      </c>
      <c r="C1173" t="s">
        <v>107</v>
      </c>
      <c r="D1173">
        <f>IF(fun[[#This Row],[MSZoning]]="RL",1,0)</f>
        <v>1</v>
      </c>
      <c r="E1173">
        <f>IF(fun[[#This Row],[rl]]="RM",1,0)</f>
        <v>0</v>
      </c>
      <c r="F1173">
        <f>IF(fun[[#This Row],[rm]]="RH",1,0)</f>
        <v>0</v>
      </c>
      <c r="G1173">
        <f>IF(fun[[#This Row],[rh]]="C (all)",1,0)</f>
        <v>0</v>
      </c>
      <c r="H1173">
        <v>76</v>
      </c>
      <c r="I1173">
        <f>IF(fun[[#This Row],[LotFrontage]]="NA",0,fun[[#This Row],[LotFrontage]])</f>
        <v>76</v>
      </c>
      <c r="J1173">
        <v>9120</v>
      </c>
      <c r="K1173" t="s">
        <v>108</v>
      </c>
      <c r="L1173" t="s">
        <v>109</v>
      </c>
      <c r="M1173" t="s">
        <v>110</v>
      </c>
      <c r="N1173" t="s">
        <v>111</v>
      </c>
      <c r="O1173" t="s">
        <v>112</v>
      </c>
      <c r="P1173" t="s">
        <v>113</v>
      </c>
      <c r="Q1173" t="s">
        <v>114</v>
      </c>
      <c r="R1173" t="s">
        <v>188</v>
      </c>
      <c r="S1173" t="s">
        <v>116</v>
      </c>
      <c r="T1173" t="s">
        <v>116</v>
      </c>
      <c r="U1173" t="s">
        <v>117</v>
      </c>
      <c r="V1173" t="s">
        <v>141</v>
      </c>
      <c r="W1173">
        <v>6</v>
      </c>
      <c r="X1173">
        <v>6</v>
      </c>
      <c r="Y1173">
        <v>1958</v>
      </c>
      <c r="Z1173">
        <v>1958</v>
      </c>
      <c r="AA1173" t="s">
        <v>178</v>
      </c>
      <c r="AB1173" t="s">
        <v>120</v>
      </c>
      <c r="AC1173" t="s">
        <v>142</v>
      </c>
      <c r="AD1173" t="s">
        <v>142</v>
      </c>
      <c r="AE1173" t="s">
        <v>143</v>
      </c>
      <c r="AF1173">
        <v>0</v>
      </c>
      <c r="AG1173" t="s">
        <v>124</v>
      </c>
      <c r="AH1173">
        <f>IF(fun[[#This Row],[ExterQual]]="Ex",5,IF(fun[[#This Row],[ExterQual]]="Gd",4,IF(fun[[#This Row],[ExterQual]]="TA",3,IF(fun[[#This Row],[ExterQual]]="Fa",2,1))))</f>
        <v>3</v>
      </c>
      <c r="AI1173" t="s">
        <v>124</v>
      </c>
      <c r="AJ1173">
        <f>IF(fun[[#This Row],[ExterCond]]="Ex",5,IF(fun[[#This Row],[ExterCond]]="Gd",4,IF(fun[[#This Row],[ExterCond]]="TA",3,IF(fun[[#This Row],[ExterCond]]="Fa",2,1))))</f>
        <v>3</v>
      </c>
      <c r="AK1173" t="s">
        <v>144</v>
      </c>
      <c r="AL1173" t="s">
        <v>124</v>
      </c>
      <c r="AM1173">
        <f>IF(fun[[#This Row],[BsmtQual]]="Ex",5,IF(fun[[#This Row],[BsmtQual]]="Gd",4,IF(fun[[#This Row],[BsmtQual]]="TA",3,IF(fun[[#This Row],[BsmtQual]]="Fa",2,IF(fun[[#This Row],[BsmtQual]]="Po",1,0)))))</f>
        <v>3</v>
      </c>
      <c r="AN1173" t="s">
        <v>124</v>
      </c>
      <c r="AO1173">
        <f>IF(fun[[#This Row],[BsmtCond]]="Ex",5,IF(fun[[#This Row],[BsmtCond]]="Gd",4,IF(fun[[#This Row],[BsmtCond]]="TA",3,IF(fun[[#This Row],[BsmtCond]]="Fa",2,IF(fun[[#This Row],[BsmtCond]]="Po",1,0)))))</f>
        <v>3</v>
      </c>
      <c r="AP1173" t="s">
        <v>126</v>
      </c>
      <c r="AQ1173">
        <f>IF(fun[[#This Row],[BsmtExposure]]="Gd",3,IF(fun[[#This Row],[BsmtExposure]]="Av",2,IF(fun[[#This Row],[BsmtExposure]]="Mn",1,0)))</f>
        <v>0</v>
      </c>
      <c r="AR1173" t="s">
        <v>145</v>
      </c>
      <c r="AS1173">
        <v>662</v>
      </c>
      <c r="AT1173" t="s">
        <v>128</v>
      </c>
      <c r="AU1173">
        <v>0</v>
      </c>
      <c r="AV1173">
        <v>599</v>
      </c>
      <c r="AW1173">
        <v>1261</v>
      </c>
      <c r="AX1173" t="s">
        <v>129</v>
      </c>
      <c r="AY1173" t="s">
        <v>130</v>
      </c>
      <c r="AZ1173">
        <f>IF(fun[[#This Row],[HeatingQC]]="Ex",5,IF(fun[[#This Row],[HeatingQC]]="Gd",4,IF(fun[[#This Row],[HeatingQC]]="TA",3,IF(fun[[#This Row],[HeatingQC]]="Fa",2,IF(fun[[#This Row],[HeatingQC]]="Po",1,0)))))</f>
        <v>5</v>
      </c>
      <c r="BA1173" t="s">
        <v>131</v>
      </c>
      <c r="BB1173" t="s">
        <v>132</v>
      </c>
      <c r="BC1173">
        <v>1261</v>
      </c>
      <c r="BD1173">
        <v>0</v>
      </c>
      <c r="BE1173">
        <v>0</v>
      </c>
      <c r="BF1173">
        <v>1261</v>
      </c>
      <c r="BG1173">
        <f>LOG(fun[[#This Row],[GrLivArea]])</f>
        <v>3.1007150865730817</v>
      </c>
      <c r="BH1173">
        <v>1</v>
      </c>
      <c r="BI1173">
        <v>0</v>
      </c>
      <c r="BJ1173">
        <f>fun[[#This Row],[BsmtFullBath]]+(0.5*fun[[#This Row],[BsmtHalfBath]])</f>
        <v>1</v>
      </c>
      <c r="BK1173">
        <v>1</v>
      </c>
      <c r="BL1173">
        <v>0</v>
      </c>
      <c r="BM1173">
        <f>fun[[#This Row],[HalfBath]]+fun[[#This Row],[TOTBaseBath]]+fun[[#This Row],[FullBath]]</f>
        <v>2</v>
      </c>
      <c r="BN1173">
        <v>3</v>
      </c>
      <c r="BO1173">
        <v>1</v>
      </c>
      <c r="BP1173" t="s">
        <v>124</v>
      </c>
      <c r="BQ1173">
        <f>IF(fun[[#This Row],[KitchenQual]]="Ex",5,IF(fun[[#This Row],[KitchenQual]]="Gd",4,IF(fun[[#This Row],[KitchenQual]]="TA",3,IF(fun[[#This Row],[KitchenQual]]="Fa",2,0))))</f>
        <v>3</v>
      </c>
      <c r="BR1173">
        <v>6</v>
      </c>
      <c r="BS1173" t="s">
        <v>133</v>
      </c>
      <c r="BT1173">
        <v>1</v>
      </c>
      <c r="BU1173" t="s">
        <v>124</v>
      </c>
      <c r="BV1173">
        <f>IF(fun[[#This Row],[FireplaceQu]]="Ex",5,IF(fun[[#This Row],[FireplaceQu]]="Gd",4,IF(fun[[#This Row],[FireplaceQu]]="TA",3,IF(fun[[#This Row],[FireplaceQu]]="Fa",2,0))))</f>
        <v>3</v>
      </c>
      <c r="BW1173" t="s">
        <v>134</v>
      </c>
      <c r="BX1173">
        <v>1958</v>
      </c>
      <c r="BY1173" t="s">
        <v>135</v>
      </c>
      <c r="BZ1173">
        <v>2</v>
      </c>
      <c r="CA1173">
        <v>433</v>
      </c>
      <c r="CB1173" t="s">
        <v>124</v>
      </c>
      <c r="CC1173">
        <f>IF(fun[[#This Row],[GarageQual]]="Ex",5,IF(fun[[#This Row],[GarageQual]]="Gd",4,IF(fun[[#This Row],[GarageQual]]="TA",3,IF(fun[[#This Row],[GarageQual]]="Fa",2,IF(fun[[#This Row],[GarageQual]]="Po",1,0)))))</f>
        <v>3</v>
      </c>
      <c r="CD1173" t="s">
        <v>124</v>
      </c>
      <c r="CE1173">
        <f>IF(fun[[#This Row],[GarageCond]]="Ex",5,IF(fun[[#This Row],[GarageCond]]="Gd",4,IF(fun[[#This Row],[GarageCond]]="TA",3,IF(fun[[#This Row],[GarageCond]]="Fa",2,IF(fun[[#This Row],[GarageCond]]="Po",1,0)))))</f>
        <v>3</v>
      </c>
      <c r="CF1173" t="s">
        <v>131</v>
      </c>
      <c r="CG1173">
        <v>0</v>
      </c>
      <c r="CH1173">
        <v>0</v>
      </c>
      <c r="CI1173">
        <v>0</v>
      </c>
      <c r="CJ1173">
        <v>0</v>
      </c>
      <c r="CK1173">
        <v>288</v>
      </c>
      <c r="CL1173">
        <f>(0.5*fun[[#This Row],[WoodDeckSF]])+fun[[#This Row],[OpenPorchSF]]+(2*fun[[#This Row],[EnclosedPorch]])+(1.5*fun[[#This Row],[3SsnPorch]])+fun[[#This Row],[ScreenPorch]]</f>
        <v>288</v>
      </c>
      <c r="CM1173">
        <v>0</v>
      </c>
      <c r="CN1173" t="s">
        <v>109</v>
      </c>
      <c r="CO1173">
        <f>IF(fun[[#This Row],[PoolQC]]="Ex",5,IF(fun[[#This Row],[PoolQC]]="Gd",4,IF(fun[[#This Row],[PoolQC]]="TA",3,IF(fun[[#This Row],[PoolQC]]="Fa",2,IF(fun[[#This Row],[PoolQC]]="Po",1,0)))))</f>
        <v>0</v>
      </c>
      <c r="CP1173" t="s">
        <v>109</v>
      </c>
      <c r="CQ1173" t="s">
        <v>161</v>
      </c>
      <c r="CR1173">
        <v>1400</v>
      </c>
      <c r="CS1173">
        <v>11</v>
      </c>
      <c r="CT1173">
        <v>2008</v>
      </c>
      <c r="CU1173" t="s">
        <v>136</v>
      </c>
      <c r="CV1173" t="s">
        <v>137</v>
      </c>
      <c r="CW1173">
        <f>COUNTIF(fun[[#This Row],[Id]:[SaleCondition]],0)</f>
        <v>16</v>
      </c>
      <c r="CX1173">
        <f>COUNTIF(fun[[#This Row],[Id]:[SaleCondition]],"NA")</f>
        <v>3</v>
      </c>
      <c r="CY117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73">
        <f>fun[NUM_ExCond]+fun[NUM_BsmtCond]+fun[NUM_GarCond]</f>
        <v>9</v>
      </c>
      <c r="DA11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1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1173">
        <v>163000</v>
      </c>
    </row>
    <row r="1174" spans="1:107" x14ac:dyDescent="0.25">
      <c r="A1174">
        <v>1173</v>
      </c>
      <c r="B1174">
        <v>160</v>
      </c>
      <c r="C1174" t="s">
        <v>218</v>
      </c>
      <c r="D1174">
        <f>IF(fun[[#This Row],[MSZoning]]="RL",1,0)</f>
        <v>0</v>
      </c>
      <c r="E1174">
        <f>IF(fun[[#This Row],[rl]]="RM",1,0)</f>
        <v>0</v>
      </c>
      <c r="F1174">
        <f>IF(fun[[#This Row],[rm]]="RH",1,0)</f>
        <v>0</v>
      </c>
      <c r="G1174">
        <f>IF(fun[[#This Row],[rh]]="C (all)",1,0)</f>
        <v>0</v>
      </c>
      <c r="H1174">
        <v>35</v>
      </c>
      <c r="I1174">
        <f>IF(fun[[#This Row],[LotFrontage]]="NA",0,fun[[#This Row],[LotFrontage]])</f>
        <v>35</v>
      </c>
      <c r="J1174">
        <v>4017</v>
      </c>
      <c r="K1174" t="s">
        <v>108</v>
      </c>
      <c r="L1174" t="s">
        <v>108</v>
      </c>
      <c r="M1174" t="s">
        <v>146</v>
      </c>
      <c r="N1174" t="s">
        <v>111</v>
      </c>
      <c r="O1174" t="s">
        <v>112</v>
      </c>
      <c r="P1174" t="s">
        <v>113</v>
      </c>
      <c r="Q1174" t="s">
        <v>114</v>
      </c>
      <c r="R1174" t="s">
        <v>162</v>
      </c>
      <c r="S1174" t="s">
        <v>116</v>
      </c>
      <c r="T1174" t="s">
        <v>116</v>
      </c>
      <c r="U1174" t="s">
        <v>205</v>
      </c>
      <c r="V1174" t="s">
        <v>118</v>
      </c>
      <c r="W1174">
        <v>7</v>
      </c>
      <c r="X1174">
        <v>5</v>
      </c>
      <c r="Y1174">
        <v>2006</v>
      </c>
      <c r="Z1174">
        <v>2007</v>
      </c>
      <c r="AA1174" t="s">
        <v>119</v>
      </c>
      <c r="AB1174" t="s">
        <v>120</v>
      </c>
      <c r="AC1174" t="s">
        <v>142</v>
      </c>
      <c r="AD1174" t="s">
        <v>142</v>
      </c>
      <c r="AE1174" t="s">
        <v>143</v>
      </c>
      <c r="AF1174">
        <v>0</v>
      </c>
      <c r="AG1174" t="s">
        <v>123</v>
      </c>
      <c r="AH1174">
        <f>IF(fun[[#This Row],[ExterQual]]="Ex",5,IF(fun[[#This Row],[ExterQual]]="Gd",4,IF(fun[[#This Row],[ExterQual]]="TA",3,IF(fun[[#This Row],[ExterQual]]="Fa",2,1))))</f>
        <v>4</v>
      </c>
      <c r="AI1174" t="s">
        <v>124</v>
      </c>
      <c r="AJ1174">
        <f>IF(fun[[#This Row],[ExterCond]]="Ex",5,IF(fun[[#This Row],[ExterCond]]="Gd",4,IF(fun[[#This Row],[ExterCond]]="TA",3,IF(fun[[#This Row],[ExterCond]]="Fa",2,1))))</f>
        <v>3</v>
      </c>
      <c r="AK1174" t="s">
        <v>125</v>
      </c>
      <c r="AL1174" t="s">
        <v>123</v>
      </c>
      <c r="AM1174">
        <f>IF(fun[[#This Row],[BsmtQual]]="Ex",5,IF(fun[[#This Row],[BsmtQual]]="Gd",4,IF(fun[[#This Row],[BsmtQual]]="TA",3,IF(fun[[#This Row],[BsmtQual]]="Fa",2,IF(fun[[#This Row],[BsmtQual]]="Po",1,0)))))</f>
        <v>4</v>
      </c>
      <c r="AN1174" t="s">
        <v>124</v>
      </c>
      <c r="AO1174">
        <f>IF(fun[[#This Row],[BsmtCond]]="Ex",5,IF(fun[[#This Row],[BsmtCond]]="Gd",4,IF(fun[[#This Row],[BsmtCond]]="TA",3,IF(fun[[#This Row],[BsmtCond]]="Fa",2,IF(fun[[#This Row],[BsmtCond]]="Po",1,0)))))</f>
        <v>3</v>
      </c>
      <c r="AP1174" t="s">
        <v>126</v>
      </c>
      <c r="AQ1174">
        <f>IF(fun[[#This Row],[BsmtExposure]]="Gd",3,IF(fun[[#This Row],[BsmtExposure]]="Av",2,IF(fun[[#This Row],[BsmtExposure]]="Mn",1,0)))</f>
        <v>0</v>
      </c>
      <c r="AR1174" t="s">
        <v>128</v>
      </c>
      <c r="AS1174">
        <v>0</v>
      </c>
      <c r="AT1174" t="s">
        <v>128</v>
      </c>
      <c r="AU1174">
        <v>0</v>
      </c>
      <c r="AV1174">
        <v>625</v>
      </c>
      <c r="AW1174">
        <v>625</v>
      </c>
      <c r="AX1174" t="s">
        <v>129</v>
      </c>
      <c r="AY1174" t="s">
        <v>130</v>
      </c>
      <c r="AZ1174">
        <f>IF(fun[[#This Row],[HeatingQC]]="Ex",5,IF(fun[[#This Row],[HeatingQC]]="Gd",4,IF(fun[[#This Row],[HeatingQC]]="TA",3,IF(fun[[#This Row],[HeatingQC]]="Fa",2,IF(fun[[#This Row],[HeatingQC]]="Po",1,0)))))</f>
        <v>5</v>
      </c>
      <c r="BA1174" t="s">
        <v>131</v>
      </c>
      <c r="BB1174" t="s">
        <v>132</v>
      </c>
      <c r="BC1174">
        <v>625</v>
      </c>
      <c r="BD1174">
        <v>625</v>
      </c>
      <c r="BE1174">
        <v>0</v>
      </c>
      <c r="BF1174">
        <v>1250</v>
      </c>
      <c r="BG1174">
        <f>LOG(fun[[#This Row],[GrLivArea]])</f>
        <v>3.0969100130080562</v>
      </c>
      <c r="BH1174">
        <v>0</v>
      </c>
      <c r="BI1174">
        <v>0</v>
      </c>
      <c r="BJ1174">
        <f>fun[[#This Row],[BsmtFullBath]]+(0.5*fun[[#This Row],[BsmtHalfBath]])</f>
        <v>0</v>
      </c>
      <c r="BK1174">
        <v>2</v>
      </c>
      <c r="BL1174">
        <v>1</v>
      </c>
      <c r="BM1174">
        <f>fun[[#This Row],[HalfBath]]+fun[[#This Row],[TOTBaseBath]]+fun[[#This Row],[FullBath]]</f>
        <v>3</v>
      </c>
      <c r="BN1174">
        <v>2</v>
      </c>
      <c r="BO1174">
        <v>1</v>
      </c>
      <c r="BP1174" t="s">
        <v>123</v>
      </c>
      <c r="BQ1174">
        <f>IF(fun[[#This Row],[KitchenQual]]="Ex",5,IF(fun[[#This Row],[KitchenQual]]="Gd",4,IF(fun[[#This Row],[KitchenQual]]="TA",3,IF(fun[[#This Row],[KitchenQual]]="Fa",2,0))))</f>
        <v>4</v>
      </c>
      <c r="BR1174">
        <v>5</v>
      </c>
      <c r="BS1174" t="s">
        <v>133</v>
      </c>
      <c r="BT1174">
        <v>0</v>
      </c>
      <c r="BU1174" t="s">
        <v>109</v>
      </c>
      <c r="BV1174">
        <f>IF(fun[[#This Row],[FireplaceQu]]="Ex",5,IF(fun[[#This Row],[FireplaceQu]]="Gd",4,IF(fun[[#This Row],[FireplaceQu]]="TA",3,IF(fun[[#This Row],[FireplaceQu]]="Fa",2,0))))</f>
        <v>0</v>
      </c>
      <c r="BW1174" t="s">
        <v>153</v>
      </c>
      <c r="BX1174">
        <v>2006</v>
      </c>
      <c r="BY1174" t="s">
        <v>183</v>
      </c>
      <c r="BZ1174">
        <v>2</v>
      </c>
      <c r="CA1174">
        <v>625</v>
      </c>
      <c r="CB1174" t="s">
        <v>124</v>
      </c>
      <c r="CC1174">
        <f>IF(fun[[#This Row],[GarageQual]]="Ex",5,IF(fun[[#This Row],[GarageQual]]="Gd",4,IF(fun[[#This Row],[GarageQual]]="TA",3,IF(fun[[#This Row],[GarageQual]]="Fa",2,IF(fun[[#This Row],[GarageQual]]="Po",1,0)))))</f>
        <v>3</v>
      </c>
      <c r="CD1174" t="s">
        <v>124</v>
      </c>
      <c r="CE1174">
        <f>IF(fun[[#This Row],[GarageCond]]="Ex",5,IF(fun[[#This Row],[GarageCond]]="Gd",4,IF(fun[[#This Row],[GarageCond]]="TA",3,IF(fun[[#This Row],[GarageCond]]="Fa",2,IF(fun[[#This Row],[GarageCond]]="Po",1,0)))))</f>
        <v>3</v>
      </c>
      <c r="CF1174" t="s">
        <v>131</v>
      </c>
      <c r="CG1174">
        <v>0</v>
      </c>
      <c r="CH1174">
        <v>54</v>
      </c>
      <c r="CI1174">
        <v>0</v>
      </c>
      <c r="CJ1174">
        <v>0</v>
      </c>
      <c r="CK1174">
        <v>0</v>
      </c>
      <c r="CL1174">
        <f>(0.5*fun[[#This Row],[WoodDeckSF]])+fun[[#This Row],[OpenPorchSF]]+(2*fun[[#This Row],[EnclosedPorch]])+(1.5*fun[[#This Row],[3SsnPorch]])+fun[[#This Row],[ScreenPorch]]</f>
        <v>54</v>
      </c>
      <c r="CM1174">
        <v>0</v>
      </c>
      <c r="CN1174" t="s">
        <v>109</v>
      </c>
      <c r="CO1174">
        <f>IF(fun[[#This Row],[PoolQC]]="Ex",5,IF(fun[[#This Row],[PoolQC]]="Gd",4,IF(fun[[#This Row],[PoolQC]]="TA",3,IF(fun[[#This Row],[PoolQC]]="Fa",2,IF(fun[[#This Row],[PoolQC]]="Po",1,0)))))</f>
        <v>0</v>
      </c>
      <c r="CP1174" t="s">
        <v>109</v>
      </c>
      <c r="CQ1174" t="s">
        <v>109</v>
      </c>
      <c r="CR1174">
        <v>0</v>
      </c>
      <c r="CS1174">
        <v>3</v>
      </c>
      <c r="CT1174">
        <v>2008</v>
      </c>
      <c r="CU1174" t="s">
        <v>136</v>
      </c>
      <c r="CV1174" t="s">
        <v>137</v>
      </c>
      <c r="CW1174">
        <f>COUNTIF(fun[[#This Row],[Id]:[SaleCondition]],0)</f>
        <v>21</v>
      </c>
      <c r="CX1174">
        <f>COUNTIF(fun[[#This Row],[Id]:[SaleCondition]],"NA")</f>
        <v>4</v>
      </c>
      <c r="CY1174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74">
        <f>fun[NUM_ExCond]+fun[NUM_BsmtCond]+fun[NUM_GarCond]</f>
        <v>9</v>
      </c>
      <c r="DA11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1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174">
        <v>171900</v>
      </c>
    </row>
    <row r="1175" spans="1:107" x14ac:dyDescent="0.25">
      <c r="A1175">
        <v>1174</v>
      </c>
      <c r="B1175">
        <v>50</v>
      </c>
      <c r="C1175" t="s">
        <v>107</v>
      </c>
      <c r="D1175">
        <f>IF(fun[[#This Row],[MSZoning]]="RL",1,0)</f>
        <v>1</v>
      </c>
      <c r="E1175">
        <f>IF(fun[[#This Row],[rl]]="RM",1,0)</f>
        <v>0</v>
      </c>
      <c r="F1175">
        <f>IF(fun[[#This Row],[rm]]="RH",1,0)</f>
        <v>0</v>
      </c>
      <c r="G1175">
        <f>IF(fun[[#This Row],[rh]]="C (all)",1,0)</f>
        <v>0</v>
      </c>
      <c r="H1175">
        <v>138</v>
      </c>
      <c r="I1175">
        <f>IF(fun[[#This Row],[LotFrontage]]="NA",0,fun[[#This Row],[LotFrontage]])</f>
        <v>138</v>
      </c>
      <c r="J1175">
        <v>18030</v>
      </c>
      <c r="K1175" t="s">
        <v>108</v>
      </c>
      <c r="L1175" t="s">
        <v>109</v>
      </c>
      <c r="M1175" t="s">
        <v>146</v>
      </c>
      <c r="N1175" t="s">
        <v>201</v>
      </c>
      <c r="O1175" t="s">
        <v>112</v>
      </c>
      <c r="P1175" t="s">
        <v>113</v>
      </c>
      <c r="Q1175" t="s">
        <v>114</v>
      </c>
      <c r="R1175" t="s">
        <v>231</v>
      </c>
      <c r="S1175" t="s">
        <v>116</v>
      </c>
      <c r="T1175" t="s">
        <v>116</v>
      </c>
      <c r="U1175" t="s">
        <v>117</v>
      </c>
      <c r="V1175" t="s">
        <v>158</v>
      </c>
      <c r="W1175">
        <v>5</v>
      </c>
      <c r="X1175">
        <v>6</v>
      </c>
      <c r="Y1175">
        <v>1946</v>
      </c>
      <c r="Z1175">
        <v>1994</v>
      </c>
      <c r="AA1175" t="s">
        <v>119</v>
      </c>
      <c r="AB1175" t="s">
        <v>120</v>
      </c>
      <c r="AC1175" t="s">
        <v>142</v>
      </c>
      <c r="AD1175" t="s">
        <v>142</v>
      </c>
      <c r="AE1175" t="s">
        <v>143</v>
      </c>
      <c r="AF1175">
        <v>0</v>
      </c>
      <c r="AG1175" t="s">
        <v>124</v>
      </c>
      <c r="AH1175">
        <f>IF(fun[[#This Row],[ExterQual]]="Ex",5,IF(fun[[#This Row],[ExterQual]]="Gd",4,IF(fun[[#This Row],[ExterQual]]="TA",3,IF(fun[[#This Row],[ExterQual]]="Fa",2,1))))</f>
        <v>3</v>
      </c>
      <c r="AI1175" t="s">
        <v>124</v>
      </c>
      <c r="AJ1175">
        <f>IF(fun[[#This Row],[ExterCond]]="Ex",5,IF(fun[[#This Row],[ExterCond]]="Gd",4,IF(fun[[#This Row],[ExterCond]]="TA",3,IF(fun[[#This Row],[ExterCond]]="Fa",2,1))))</f>
        <v>3</v>
      </c>
      <c r="AK1175" t="s">
        <v>144</v>
      </c>
      <c r="AL1175" t="s">
        <v>124</v>
      </c>
      <c r="AM1175">
        <f>IF(fun[[#This Row],[BsmtQual]]="Ex",5,IF(fun[[#This Row],[BsmtQual]]="Gd",4,IF(fun[[#This Row],[BsmtQual]]="TA",3,IF(fun[[#This Row],[BsmtQual]]="Fa",2,IF(fun[[#This Row],[BsmtQual]]="Po",1,0)))))</f>
        <v>3</v>
      </c>
      <c r="AN1175" t="s">
        <v>124</v>
      </c>
      <c r="AO1175">
        <f>IF(fun[[#This Row],[BsmtCond]]="Ex",5,IF(fun[[#This Row],[BsmtCond]]="Gd",4,IF(fun[[#This Row],[BsmtCond]]="TA",3,IF(fun[[#This Row],[BsmtCond]]="Fa",2,IF(fun[[#This Row],[BsmtCond]]="Po",1,0)))))</f>
        <v>3</v>
      </c>
      <c r="AP1175" t="s">
        <v>126</v>
      </c>
      <c r="AQ1175">
        <f>IF(fun[[#This Row],[BsmtExposure]]="Gd",3,IF(fun[[#This Row],[BsmtExposure]]="Av",2,IF(fun[[#This Row],[BsmtExposure]]="Mn",1,0)))</f>
        <v>0</v>
      </c>
      <c r="AR1175" t="s">
        <v>179</v>
      </c>
      <c r="AS1175">
        <v>152</v>
      </c>
      <c r="AT1175" t="s">
        <v>167</v>
      </c>
      <c r="AU1175">
        <v>469</v>
      </c>
      <c r="AV1175">
        <v>977</v>
      </c>
      <c r="AW1175">
        <v>1598</v>
      </c>
      <c r="AX1175" t="s">
        <v>129</v>
      </c>
      <c r="AY1175" t="s">
        <v>124</v>
      </c>
      <c r="AZ1175">
        <f>IF(fun[[#This Row],[HeatingQC]]="Ex",5,IF(fun[[#This Row],[HeatingQC]]="Gd",4,IF(fun[[#This Row],[HeatingQC]]="TA",3,IF(fun[[#This Row],[HeatingQC]]="Fa",2,IF(fun[[#This Row],[HeatingQC]]="Po",1,0)))))</f>
        <v>3</v>
      </c>
      <c r="BA1175" t="s">
        <v>131</v>
      </c>
      <c r="BB1175" t="s">
        <v>132</v>
      </c>
      <c r="BC1175">
        <v>1636</v>
      </c>
      <c r="BD1175">
        <v>971</v>
      </c>
      <c r="BE1175">
        <v>479</v>
      </c>
      <c r="BF1175">
        <v>3086</v>
      </c>
      <c r="BG1175">
        <f>LOG(fun[[#This Row],[GrLivArea]])</f>
        <v>3.4893959217271293</v>
      </c>
      <c r="BH1175">
        <v>0</v>
      </c>
      <c r="BI1175">
        <v>0</v>
      </c>
      <c r="BJ1175">
        <f>fun[[#This Row],[BsmtFullBath]]+(0.5*fun[[#This Row],[BsmtHalfBath]])</f>
        <v>0</v>
      </c>
      <c r="BK1175">
        <v>3</v>
      </c>
      <c r="BL1175">
        <v>0</v>
      </c>
      <c r="BM1175">
        <f>fun[[#This Row],[HalfBath]]+fun[[#This Row],[TOTBaseBath]]+fun[[#This Row],[FullBath]]</f>
        <v>3</v>
      </c>
      <c r="BN1175">
        <v>3</v>
      </c>
      <c r="BO1175">
        <v>1</v>
      </c>
      <c r="BP1175" t="s">
        <v>130</v>
      </c>
      <c r="BQ1175">
        <f>IF(fun[[#This Row],[KitchenQual]]="Ex",5,IF(fun[[#This Row],[KitchenQual]]="Gd",4,IF(fun[[#This Row],[KitchenQual]]="TA",3,IF(fun[[#This Row],[KitchenQual]]="Fa",2,0))))</f>
        <v>5</v>
      </c>
      <c r="BR1175">
        <v>12</v>
      </c>
      <c r="BS1175" t="s">
        <v>247</v>
      </c>
      <c r="BT1175">
        <v>1</v>
      </c>
      <c r="BU1175" t="s">
        <v>123</v>
      </c>
      <c r="BV1175">
        <f>IF(fun[[#This Row],[FireplaceQu]]="Ex",5,IF(fun[[#This Row],[FireplaceQu]]="Gd",4,IF(fun[[#This Row],[FireplaceQu]]="TA",3,IF(fun[[#This Row],[FireplaceQu]]="Fa",2,0))))</f>
        <v>4</v>
      </c>
      <c r="BW1175" t="s">
        <v>109</v>
      </c>
      <c r="BX1175" t="s">
        <v>109</v>
      </c>
      <c r="BY1175" t="s">
        <v>109</v>
      </c>
      <c r="BZ1175">
        <v>0</v>
      </c>
      <c r="CA1175">
        <v>0</v>
      </c>
      <c r="CB1175" t="s">
        <v>109</v>
      </c>
      <c r="CC1175">
        <f>IF(fun[[#This Row],[GarageQual]]="Ex",5,IF(fun[[#This Row],[GarageQual]]="Gd",4,IF(fun[[#This Row],[GarageQual]]="TA",3,IF(fun[[#This Row],[GarageQual]]="Fa",2,IF(fun[[#This Row],[GarageQual]]="Po",1,0)))))</f>
        <v>0</v>
      </c>
      <c r="CD1175" t="s">
        <v>109</v>
      </c>
      <c r="CE1175">
        <f>IF(fun[[#This Row],[GarageCond]]="Ex",5,IF(fun[[#This Row],[GarageCond]]="Gd",4,IF(fun[[#This Row],[GarageCond]]="TA",3,IF(fun[[#This Row],[GarageCond]]="Fa",2,IF(fun[[#This Row],[GarageCond]]="Po",1,0)))))</f>
        <v>0</v>
      </c>
      <c r="CF1175" t="s">
        <v>131</v>
      </c>
      <c r="CG1175">
        <v>122</v>
      </c>
      <c r="CH1175">
        <v>0</v>
      </c>
      <c r="CI1175">
        <v>0</v>
      </c>
      <c r="CJ1175">
        <v>0</v>
      </c>
      <c r="CK1175">
        <v>0</v>
      </c>
      <c r="CL1175">
        <f>(0.5*fun[[#This Row],[WoodDeckSF]])+fun[[#This Row],[OpenPorchSF]]+(2*fun[[#This Row],[EnclosedPorch]])+(1.5*fun[[#This Row],[3SsnPorch]])+fun[[#This Row],[ScreenPorch]]</f>
        <v>61</v>
      </c>
      <c r="CM1175">
        <v>0</v>
      </c>
      <c r="CN1175" t="s">
        <v>109</v>
      </c>
      <c r="CO1175">
        <f>IF(fun[[#This Row],[PoolQC]]="Ex",5,IF(fun[[#This Row],[PoolQC]]="Gd",4,IF(fun[[#This Row],[PoolQC]]="TA",3,IF(fun[[#This Row],[PoolQC]]="Fa",2,IF(fun[[#This Row],[PoolQC]]="Po",1,0)))))</f>
        <v>0</v>
      </c>
      <c r="CP1175" t="s">
        <v>160</v>
      </c>
      <c r="CQ1175" t="s">
        <v>109</v>
      </c>
      <c r="CR1175">
        <v>0</v>
      </c>
      <c r="CS1175">
        <v>3</v>
      </c>
      <c r="CT1175">
        <v>2007</v>
      </c>
      <c r="CU1175" t="s">
        <v>136</v>
      </c>
      <c r="CV1175" t="s">
        <v>137</v>
      </c>
      <c r="CW1175">
        <f>COUNTIF(fun[[#This Row],[Id]:[SaleCondition]],0)</f>
        <v>20</v>
      </c>
      <c r="CX1175">
        <f>COUNTIF(fun[[#This Row],[Id]:[SaleCondition]],"NA")</f>
        <v>8</v>
      </c>
      <c r="CY1175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175">
        <f>fun[NUM_ExCond]+fun[NUM_BsmtCond]+fun[NUM_GarCond]</f>
        <v>6</v>
      </c>
      <c r="DA11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11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59.5</v>
      </c>
      <c r="DC1175">
        <v>200500</v>
      </c>
    </row>
    <row r="1176" spans="1:107" x14ac:dyDescent="0.25">
      <c r="A1176">
        <v>1175</v>
      </c>
      <c r="B1176">
        <v>70</v>
      </c>
      <c r="C1176" t="s">
        <v>107</v>
      </c>
      <c r="D1176">
        <f>IF(fun[[#This Row],[MSZoning]]="RL",1,0)</f>
        <v>1</v>
      </c>
      <c r="E1176">
        <f>IF(fun[[#This Row],[rl]]="RM",1,0)</f>
        <v>0</v>
      </c>
      <c r="F1176">
        <f>IF(fun[[#This Row],[rm]]="RH",1,0)</f>
        <v>0</v>
      </c>
      <c r="G1176">
        <f>IF(fun[[#This Row],[rh]]="C (all)",1,0)</f>
        <v>0</v>
      </c>
      <c r="H1176">
        <v>80</v>
      </c>
      <c r="I1176">
        <f>IF(fun[[#This Row],[LotFrontage]]="NA",0,fun[[#This Row],[LotFrontage]])</f>
        <v>80</v>
      </c>
      <c r="J1176">
        <v>16560</v>
      </c>
      <c r="K1176" t="s">
        <v>108</v>
      </c>
      <c r="L1176" t="s">
        <v>109</v>
      </c>
      <c r="M1176" t="s">
        <v>146</v>
      </c>
      <c r="N1176" t="s">
        <v>111</v>
      </c>
      <c r="O1176" t="s">
        <v>112</v>
      </c>
      <c r="P1176" t="s">
        <v>113</v>
      </c>
      <c r="Q1176" t="s">
        <v>114</v>
      </c>
      <c r="R1176" t="s">
        <v>149</v>
      </c>
      <c r="S1176" t="s">
        <v>116</v>
      </c>
      <c r="T1176" t="s">
        <v>116</v>
      </c>
      <c r="U1176" t="s">
        <v>117</v>
      </c>
      <c r="V1176" t="s">
        <v>118</v>
      </c>
      <c r="W1176">
        <v>6</v>
      </c>
      <c r="X1176">
        <v>8</v>
      </c>
      <c r="Y1176">
        <v>1932</v>
      </c>
      <c r="Z1176">
        <v>1950</v>
      </c>
      <c r="AA1176" t="s">
        <v>119</v>
      </c>
      <c r="AB1176" t="s">
        <v>120</v>
      </c>
      <c r="AC1176" t="s">
        <v>150</v>
      </c>
      <c r="AD1176" t="s">
        <v>150</v>
      </c>
      <c r="AE1176" t="s">
        <v>143</v>
      </c>
      <c r="AF1176">
        <v>0</v>
      </c>
      <c r="AG1176" t="s">
        <v>124</v>
      </c>
      <c r="AH1176">
        <f>IF(fun[[#This Row],[ExterQual]]="Ex",5,IF(fun[[#This Row],[ExterQual]]="Gd",4,IF(fun[[#This Row],[ExterQual]]="TA",3,IF(fun[[#This Row],[ExterQual]]="Fa",2,1))))</f>
        <v>3</v>
      </c>
      <c r="AI1176" t="s">
        <v>124</v>
      </c>
      <c r="AJ1176">
        <f>IF(fun[[#This Row],[ExterCond]]="Ex",5,IF(fun[[#This Row],[ExterCond]]="Gd",4,IF(fun[[#This Row],[ExterCond]]="TA",3,IF(fun[[#This Row],[ExterCond]]="Fa",2,1))))</f>
        <v>3</v>
      </c>
      <c r="AK1176" t="s">
        <v>152</v>
      </c>
      <c r="AL1176" t="s">
        <v>123</v>
      </c>
      <c r="AM1176">
        <f>IF(fun[[#This Row],[BsmtQual]]="Ex",5,IF(fun[[#This Row],[BsmtQual]]="Gd",4,IF(fun[[#This Row],[BsmtQual]]="TA",3,IF(fun[[#This Row],[BsmtQual]]="Fa",2,IF(fun[[#This Row],[BsmtQual]]="Po",1,0)))))</f>
        <v>4</v>
      </c>
      <c r="AN1176" t="s">
        <v>124</v>
      </c>
      <c r="AO1176">
        <f>IF(fun[[#This Row],[BsmtCond]]="Ex",5,IF(fun[[#This Row],[BsmtCond]]="Gd",4,IF(fun[[#This Row],[BsmtCond]]="TA",3,IF(fun[[#This Row],[BsmtCond]]="Fa",2,IF(fun[[#This Row],[BsmtCond]]="Po",1,0)))))</f>
        <v>3</v>
      </c>
      <c r="AP1176" t="s">
        <v>126</v>
      </c>
      <c r="AQ1176">
        <f>IF(fun[[#This Row],[BsmtExposure]]="Gd",3,IF(fun[[#This Row],[BsmtExposure]]="Av",2,IF(fun[[#This Row],[BsmtExposure]]="Mn",1,0)))</f>
        <v>0</v>
      </c>
      <c r="AR1176" t="s">
        <v>179</v>
      </c>
      <c r="AS1176">
        <v>503</v>
      </c>
      <c r="AT1176" t="s">
        <v>128</v>
      </c>
      <c r="AU1176">
        <v>0</v>
      </c>
      <c r="AV1176">
        <v>449</v>
      </c>
      <c r="AW1176">
        <v>952</v>
      </c>
      <c r="AX1176" t="s">
        <v>129</v>
      </c>
      <c r="AY1176" t="s">
        <v>124</v>
      </c>
      <c r="AZ1176">
        <f>IF(fun[[#This Row],[HeatingQC]]="Ex",5,IF(fun[[#This Row],[HeatingQC]]="Gd",4,IF(fun[[#This Row],[HeatingQC]]="TA",3,IF(fun[[#This Row],[HeatingQC]]="Fa",2,IF(fun[[#This Row],[HeatingQC]]="Po",1,0)))))</f>
        <v>3</v>
      </c>
      <c r="BA1176" t="s">
        <v>131</v>
      </c>
      <c r="BB1176" t="s">
        <v>132</v>
      </c>
      <c r="BC1176">
        <v>1170</v>
      </c>
      <c r="BD1176">
        <v>1175</v>
      </c>
      <c r="BE1176">
        <v>0</v>
      </c>
      <c r="BF1176">
        <v>2345</v>
      </c>
      <c r="BG1176">
        <f>LOG(fun[[#This Row],[GrLivArea]])</f>
        <v>3.3701428470511021</v>
      </c>
      <c r="BH1176">
        <v>0</v>
      </c>
      <c r="BI1176">
        <v>0</v>
      </c>
      <c r="BJ1176">
        <f>fun[[#This Row],[BsmtFullBath]]+(0.5*fun[[#This Row],[BsmtHalfBath]])</f>
        <v>0</v>
      </c>
      <c r="BK1176">
        <v>2</v>
      </c>
      <c r="BL1176">
        <v>1</v>
      </c>
      <c r="BM1176">
        <f>fun[[#This Row],[HalfBath]]+fun[[#This Row],[TOTBaseBath]]+fun[[#This Row],[FullBath]]</f>
        <v>3</v>
      </c>
      <c r="BN1176">
        <v>4</v>
      </c>
      <c r="BO1176">
        <v>1</v>
      </c>
      <c r="BP1176" t="s">
        <v>124</v>
      </c>
      <c r="BQ1176">
        <f>IF(fun[[#This Row],[KitchenQual]]="Ex",5,IF(fun[[#This Row],[KitchenQual]]="Gd",4,IF(fun[[#This Row],[KitchenQual]]="TA",3,IF(fun[[#This Row],[KitchenQual]]="Fa",2,0))))</f>
        <v>3</v>
      </c>
      <c r="BR1176">
        <v>9</v>
      </c>
      <c r="BS1176" t="s">
        <v>133</v>
      </c>
      <c r="BT1176">
        <v>1</v>
      </c>
      <c r="BU1176" t="s">
        <v>123</v>
      </c>
      <c r="BV1176">
        <f>IF(fun[[#This Row],[FireplaceQu]]="Ex",5,IF(fun[[#This Row],[FireplaceQu]]="Gd",4,IF(fun[[#This Row],[FireplaceQu]]="TA",3,IF(fun[[#This Row],[FireplaceQu]]="Fa",2,0))))</f>
        <v>4</v>
      </c>
      <c r="BW1176" t="s">
        <v>153</v>
      </c>
      <c r="BX1176">
        <v>1932</v>
      </c>
      <c r="BY1176" t="s">
        <v>128</v>
      </c>
      <c r="BZ1176">
        <v>2</v>
      </c>
      <c r="CA1176">
        <v>360</v>
      </c>
      <c r="CB1176" t="s">
        <v>124</v>
      </c>
      <c r="CC1176">
        <f>IF(fun[[#This Row],[GarageQual]]="Ex",5,IF(fun[[#This Row],[GarageQual]]="Gd",4,IF(fun[[#This Row],[GarageQual]]="TA",3,IF(fun[[#This Row],[GarageQual]]="Fa",2,IF(fun[[#This Row],[GarageQual]]="Po",1,0)))))</f>
        <v>3</v>
      </c>
      <c r="CD1176" t="s">
        <v>124</v>
      </c>
      <c r="CE1176">
        <f>IF(fun[[#This Row],[GarageCond]]="Ex",5,IF(fun[[#This Row],[GarageCond]]="Gd",4,IF(fun[[#This Row],[GarageCond]]="TA",3,IF(fun[[#This Row],[GarageCond]]="Fa",2,IF(fun[[#This Row],[GarageCond]]="Po",1,0)))))</f>
        <v>3</v>
      </c>
      <c r="CF1176" t="s">
        <v>131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f>(0.5*fun[[#This Row],[WoodDeckSF]])+fun[[#This Row],[OpenPorchSF]]+(2*fun[[#This Row],[EnclosedPorch]])+(1.5*fun[[#This Row],[3SsnPorch]])+fun[[#This Row],[ScreenPorch]]</f>
        <v>0</v>
      </c>
      <c r="CM1176">
        <v>0</v>
      </c>
      <c r="CN1176" t="s">
        <v>109</v>
      </c>
      <c r="CO1176">
        <f>IF(fun[[#This Row],[PoolQC]]="Ex",5,IF(fun[[#This Row],[PoolQC]]="Gd",4,IF(fun[[#This Row],[PoolQC]]="TA",3,IF(fun[[#This Row],[PoolQC]]="Fa",2,IF(fun[[#This Row],[PoolQC]]="Po",1,0)))))</f>
        <v>0</v>
      </c>
      <c r="CP1176" t="s">
        <v>109</v>
      </c>
      <c r="CQ1176" t="s">
        <v>109</v>
      </c>
      <c r="CR1176">
        <v>0</v>
      </c>
      <c r="CS1176">
        <v>7</v>
      </c>
      <c r="CT1176">
        <v>2006</v>
      </c>
      <c r="CU1176" t="s">
        <v>136</v>
      </c>
      <c r="CV1176" t="s">
        <v>137</v>
      </c>
      <c r="CW1176">
        <f>COUNTIF(fun[[#This Row],[Id]:[SaleCondition]],0)</f>
        <v>19</v>
      </c>
      <c r="CX1176">
        <f>COUNTIF(fun[[#This Row],[Id]:[SaleCondition]],"NA")</f>
        <v>4</v>
      </c>
      <c r="CY1176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76">
        <f>fun[NUM_ExCond]+fun[NUM_BsmtCond]+fun[NUM_GarCond]</f>
        <v>9</v>
      </c>
      <c r="DA11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11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</v>
      </c>
      <c r="DC1176">
        <v>239000</v>
      </c>
    </row>
    <row r="1177" spans="1:107" x14ac:dyDescent="0.25">
      <c r="A1177">
        <v>1176</v>
      </c>
      <c r="B1177">
        <v>50</v>
      </c>
      <c r="C1177" t="s">
        <v>107</v>
      </c>
      <c r="D1177">
        <f>IF(fun[[#This Row],[MSZoning]]="RL",1,0)</f>
        <v>1</v>
      </c>
      <c r="E1177">
        <f>IF(fun[[#This Row],[rl]]="RM",1,0)</f>
        <v>0</v>
      </c>
      <c r="F1177">
        <f>IF(fun[[#This Row],[rm]]="RH",1,0)</f>
        <v>0</v>
      </c>
      <c r="G1177">
        <f>IF(fun[[#This Row],[rh]]="C (all)",1,0)</f>
        <v>0</v>
      </c>
      <c r="H1177">
        <v>85</v>
      </c>
      <c r="I1177">
        <f>IF(fun[[#This Row],[LotFrontage]]="NA",0,fun[[#This Row],[LotFrontage]])</f>
        <v>85</v>
      </c>
      <c r="J1177">
        <v>10678</v>
      </c>
      <c r="K1177" t="s">
        <v>108</v>
      </c>
      <c r="L1177" t="s">
        <v>109</v>
      </c>
      <c r="M1177" t="s">
        <v>110</v>
      </c>
      <c r="N1177" t="s">
        <v>111</v>
      </c>
      <c r="O1177" t="s">
        <v>112</v>
      </c>
      <c r="P1177" t="s">
        <v>113</v>
      </c>
      <c r="Q1177" t="s">
        <v>114</v>
      </c>
      <c r="R1177" t="s">
        <v>155</v>
      </c>
      <c r="S1177" t="s">
        <v>116</v>
      </c>
      <c r="T1177" t="s">
        <v>116</v>
      </c>
      <c r="U1177" t="s">
        <v>117</v>
      </c>
      <c r="V1177" t="s">
        <v>158</v>
      </c>
      <c r="W1177">
        <v>8</v>
      </c>
      <c r="X1177">
        <v>5</v>
      </c>
      <c r="Y1177">
        <v>1992</v>
      </c>
      <c r="Z1177">
        <v>2000</v>
      </c>
      <c r="AA1177" t="s">
        <v>178</v>
      </c>
      <c r="AB1177" t="s">
        <v>120</v>
      </c>
      <c r="AC1177" t="s">
        <v>166</v>
      </c>
      <c r="AD1177" t="s">
        <v>166</v>
      </c>
      <c r="AE1177" t="s">
        <v>122</v>
      </c>
      <c r="AF1177">
        <v>337</v>
      </c>
      <c r="AG1177" t="s">
        <v>123</v>
      </c>
      <c r="AH1177">
        <f>IF(fun[[#This Row],[ExterQual]]="Ex",5,IF(fun[[#This Row],[ExterQual]]="Gd",4,IF(fun[[#This Row],[ExterQual]]="TA",3,IF(fun[[#This Row],[ExterQual]]="Fa",2,1))))</f>
        <v>4</v>
      </c>
      <c r="AI1177" t="s">
        <v>124</v>
      </c>
      <c r="AJ1177">
        <f>IF(fun[[#This Row],[ExterCond]]="Ex",5,IF(fun[[#This Row],[ExterCond]]="Gd",4,IF(fun[[#This Row],[ExterCond]]="TA",3,IF(fun[[#This Row],[ExterCond]]="Fa",2,1))))</f>
        <v>3</v>
      </c>
      <c r="AK1177" t="s">
        <v>125</v>
      </c>
      <c r="AL1177" t="s">
        <v>123</v>
      </c>
      <c r="AM1177">
        <f>IF(fun[[#This Row],[BsmtQual]]="Ex",5,IF(fun[[#This Row],[BsmtQual]]="Gd",4,IF(fun[[#This Row],[BsmtQual]]="TA",3,IF(fun[[#This Row],[BsmtQual]]="Fa",2,IF(fun[[#This Row],[BsmtQual]]="Po",1,0)))))</f>
        <v>4</v>
      </c>
      <c r="AN1177" t="s">
        <v>124</v>
      </c>
      <c r="AO1177">
        <f>IF(fun[[#This Row],[BsmtCond]]="Ex",5,IF(fun[[#This Row],[BsmtCond]]="Gd",4,IF(fun[[#This Row],[BsmtCond]]="TA",3,IF(fun[[#This Row],[BsmtCond]]="Fa",2,IF(fun[[#This Row],[BsmtCond]]="Po",1,0)))))</f>
        <v>3</v>
      </c>
      <c r="AP1177" t="s">
        <v>126</v>
      </c>
      <c r="AQ1177">
        <f>IF(fun[[#This Row],[BsmtExposure]]="Gd",3,IF(fun[[#This Row],[BsmtExposure]]="Av",2,IF(fun[[#This Row],[BsmtExposure]]="Mn",1,0)))</f>
        <v>0</v>
      </c>
      <c r="AR1177" t="s">
        <v>127</v>
      </c>
      <c r="AS1177">
        <v>700</v>
      </c>
      <c r="AT1177" t="s">
        <v>128</v>
      </c>
      <c r="AU1177">
        <v>0</v>
      </c>
      <c r="AV1177">
        <v>983</v>
      </c>
      <c r="AW1177">
        <v>1683</v>
      </c>
      <c r="AX1177" t="s">
        <v>129</v>
      </c>
      <c r="AY1177" t="s">
        <v>130</v>
      </c>
      <c r="AZ1177">
        <f>IF(fun[[#This Row],[HeatingQC]]="Ex",5,IF(fun[[#This Row],[HeatingQC]]="Gd",4,IF(fun[[#This Row],[HeatingQC]]="TA",3,IF(fun[[#This Row],[HeatingQC]]="Fa",2,IF(fun[[#This Row],[HeatingQC]]="Po",1,0)))))</f>
        <v>5</v>
      </c>
      <c r="BA1177" t="s">
        <v>131</v>
      </c>
      <c r="BB1177" t="s">
        <v>132</v>
      </c>
      <c r="BC1177">
        <v>2129</v>
      </c>
      <c r="BD1177">
        <v>743</v>
      </c>
      <c r="BE1177">
        <v>0</v>
      </c>
      <c r="BF1177">
        <v>2872</v>
      </c>
      <c r="BG1177">
        <f>LOG(fun[[#This Row],[GrLivArea]])</f>
        <v>3.4581844355702627</v>
      </c>
      <c r="BH1177">
        <v>0</v>
      </c>
      <c r="BI1177">
        <v>0</v>
      </c>
      <c r="BJ1177">
        <f>fun[[#This Row],[BsmtFullBath]]+(0.5*fun[[#This Row],[BsmtHalfBath]])</f>
        <v>0</v>
      </c>
      <c r="BK1177">
        <v>2</v>
      </c>
      <c r="BL1177">
        <v>1</v>
      </c>
      <c r="BM1177">
        <f>fun[[#This Row],[HalfBath]]+fun[[#This Row],[TOTBaseBath]]+fun[[#This Row],[FullBath]]</f>
        <v>3</v>
      </c>
      <c r="BN1177">
        <v>4</v>
      </c>
      <c r="BO1177">
        <v>1</v>
      </c>
      <c r="BP1177" t="s">
        <v>123</v>
      </c>
      <c r="BQ1177">
        <f>IF(fun[[#This Row],[KitchenQual]]="Ex",5,IF(fun[[#This Row],[KitchenQual]]="Gd",4,IF(fun[[#This Row],[KitchenQual]]="TA",3,IF(fun[[#This Row],[KitchenQual]]="Fa",2,0))))</f>
        <v>4</v>
      </c>
      <c r="BR1177">
        <v>9</v>
      </c>
      <c r="BS1177" t="s">
        <v>133</v>
      </c>
      <c r="BT1177">
        <v>1</v>
      </c>
      <c r="BU1177" t="s">
        <v>124</v>
      </c>
      <c r="BV1177">
        <f>IF(fun[[#This Row],[FireplaceQu]]="Ex",5,IF(fun[[#This Row],[FireplaceQu]]="Gd",4,IF(fun[[#This Row],[FireplaceQu]]="TA",3,IF(fun[[#This Row],[FireplaceQu]]="Fa",2,0))))</f>
        <v>3</v>
      </c>
      <c r="BW1177" t="s">
        <v>134</v>
      </c>
      <c r="BX1177">
        <v>1992</v>
      </c>
      <c r="BY1177" t="s">
        <v>183</v>
      </c>
      <c r="BZ1177">
        <v>2</v>
      </c>
      <c r="CA1177">
        <v>541</v>
      </c>
      <c r="CB1177" t="s">
        <v>124</v>
      </c>
      <c r="CC1177">
        <f>IF(fun[[#This Row],[GarageQual]]="Ex",5,IF(fun[[#This Row],[GarageQual]]="Gd",4,IF(fun[[#This Row],[GarageQual]]="TA",3,IF(fun[[#This Row],[GarageQual]]="Fa",2,IF(fun[[#This Row],[GarageQual]]="Po",1,0)))))</f>
        <v>3</v>
      </c>
      <c r="CD1177" t="s">
        <v>124</v>
      </c>
      <c r="CE1177">
        <f>IF(fun[[#This Row],[GarageCond]]="Ex",5,IF(fun[[#This Row],[GarageCond]]="Gd",4,IF(fun[[#This Row],[GarageCond]]="TA",3,IF(fun[[#This Row],[GarageCond]]="Fa",2,IF(fun[[#This Row],[GarageCond]]="Po",1,0)))))</f>
        <v>3</v>
      </c>
      <c r="CF1177" t="s">
        <v>131</v>
      </c>
      <c r="CG1177">
        <v>0</v>
      </c>
      <c r="CH1177">
        <v>33</v>
      </c>
      <c r="CI1177">
        <v>0</v>
      </c>
      <c r="CJ1177">
        <v>0</v>
      </c>
      <c r="CK1177">
        <v>0</v>
      </c>
      <c r="CL1177">
        <f>(0.5*fun[[#This Row],[WoodDeckSF]])+fun[[#This Row],[OpenPorchSF]]+(2*fun[[#This Row],[EnclosedPorch]])+(1.5*fun[[#This Row],[3SsnPorch]])+fun[[#This Row],[ScreenPorch]]</f>
        <v>33</v>
      </c>
      <c r="CM1177">
        <v>0</v>
      </c>
      <c r="CN1177" t="s">
        <v>109</v>
      </c>
      <c r="CO1177">
        <f>IF(fun[[#This Row],[PoolQC]]="Ex",5,IF(fun[[#This Row],[PoolQC]]="Gd",4,IF(fun[[#This Row],[PoolQC]]="TA",3,IF(fun[[#This Row],[PoolQC]]="Fa",2,IF(fun[[#This Row],[PoolQC]]="Po",1,0)))))</f>
        <v>0</v>
      </c>
      <c r="CP1177" t="s">
        <v>109</v>
      </c>
      <c r="CQ1177" t="s">
        <v>109</v>
      </c>
      <c r="CR1177">
        <v>0</v>
      </c>
      <c r="CS1177">
        <v>4</v>
      </c>
      <c r="CT1177">
        <v>2007</v>
      </c>
      <c r="CU1177" t="s">
        <v>136</v>
      </c>
      <c r="CV1177" t="s">
        <v>137</v>
      </c>
      <c r="CW1177">
        <f>COUNTIF(fun[[#This Row],[Id]:[SaleCondition]],0)</f>
        <v>16</v>
      </c>
      <c r="CX1177">
        <f>COUNTIF(fun[[#This Row],[Id]:[SaleCondition]],"NA")</f>
        <v>4</v>
      </c>
      <c r="CY1177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177">
        <f>fun[NUM_ExCond]+fun[NUM_BsmtCond]+fun[NUM_GarCond]</f>
        <v>9</v>
      </c>
      <c r="DA11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1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1177">
        <v>285000</v>
      </c>
    </row>
    <row r="1178" spans="1:107" x14ac:dyDescent="0.25">
      <c r="A1178">
        <v>1177</v>
      </c>
      <c r="B1178">
        <v>20</v>
      </c>
      <c r="C1178" t="s">
        <v>107</v>
      </c>
      <c r="D1178">
        <f>IF(fun[[#This Row],[MSZoning]]="RL",1,0)</f>
        <v>1</v>
      </c>
      <c r="E1178">
        <f>IF(fun[[#This Row],[rl]]="RM",1,0)</f>
        <v>0</v>
      </c>
      <c r="F1178">
        <f>IF(fun[[#This Row],[rm]]="RH",1,0)</f>
        <v>0</v>
      </c>
      <c r="G1178">
        <f>IF(fun[[#This Row],[rh]]="C (all)",1,0)</f>
        <v>0</v>
      </c>
      <c r="H1178">
        <v>37</v>
      </c>
      <c r="I1178">
        <f>IF(fun[[#This Row],[LotFrontage]]="NA",0,fun[[#This Row],[LotFrontage]])</f>
        <v>37</v>
      </c>
      <c r="J1178">
        <v>6951</v>
      </c>
      <c r="K1178" t="s">
        <v>108</v>
      </c>
      <c r="L1178" t="s">
        <v>109</v>
      </c>
      <c r="M1178" t="s">
        <v>146</v>
      </c>
      <c r="N1178" t="s">
        <v>111</v>
      </c>
      <c r="O1178" t="s">
        <v>112</v>
      </c>
      <c r="P1178" t="s">
        <v>192</v>
      </c>
      <c r="Q1178" t="s">
        <v>114</v>
      </c>
      <c r="R1178" t="s">
        <v>157</v>
      </c>
      <c r="S1178" t="s">
        <v>116</v>
      </c>
      <c r="T1178" t="s">
        <v>116</v>
      </c>
      <c r="U1178" t="s">
        <v>117</v>
      </c>
      <c r="V1178" t="s">
        <v>141</v>
      </c>
      <c r="W1178">
        <v>5</v>
      </c>
      <c r="X1178">
        <v>5</v>
      </c>
      <c r="Y1178">
        <v>1984</v>
      </c>
      <c r="Z1178">
        <v>1985</v>
      </c>
      <c r="AA1178" t="s">
        <v>119</v>
      </c>
      <c r="AB1178" t="s">
        <v>120</v>
      </c>
      <c r="AC1178" t="s">
        <v>166</v>
      </c>
      <c r="AD1178" t="s">
        <v>187</v>
      </c>
      <c r="AE1178" t="s">
        <v>143</v>
      </c>
      <c r="AF1178">
        <v>0</v>
      </c>
      <c r="AG1178" t="s">
        <v>124</v>
      </c>
      <c r="AH1178">
        <f>IF(fun[[#This Row],[ExterQual]]="Ex",5,IF(fun[[#This Row],[ExterQual]]="Gd",4,IF(fun[[#This Row],[ExterQual]]="TA",3,IF(fun[[#This Row],[ExterQual]]="Fa",2,1))))</f>
        <v>3</v>
      </c>
      <c r="AI1178" t="s">
        <v>124</v>
      </c>
      <c r="AJ1178">
        <f>IF(fun[[#This Row],[ExterCond]]="Ex",5,IF(fun[[#This Row],[ExterCond]]="Gd",4,IF(fun[[#This Row],[ExterCond]]="TA",3,IF(fun[[#This Row],[ExterCond]]="Fa",2,1))))</f>
        <v>3</v>
      </c>
      <c r="AK1178" t="s">
        <v>144</v>
      </c>
      <c r="AL1178" t="s">
        <v>124</v>
      </c>
      <c r="AM1178">
        <f>IF(fun[[#This Row],[BsmtQual]]="Ex",5,IF(fun[[#This Row],[BsmtQual]]="Gd",4,IF(fun[[#This Row],[BsmtQual]]="TA",3,IF(fun[[#This Row],[BsmtQual]]="Fa",2,IF(fun[[#This Row],[BsmtQual]]="Po",1,0)))))</f>
        <v>3</v>
      </c>
      <c r="AN1178" t="s">
        <v>124</v>
      </c>
      <c r="AO1178">
        <f>IF(fun[[#This Row],[BsmtCond]]="Ex",5,IF(fun[[#This Row],[BsmtCond]]="Gd",4,IF(fun[[#This Row],[BsmtCond]]="TA",3,IF(fun[[#This Row],[BsmtCond]]="Fa",2,IF(fun[[#This Row],[BsmtCond]]="Po",1,0)))))</f>
        <v>3</v>
      </c>
      <c r="AP1178" t="s">
        <v>126</v>
      </c>
      <c r="AQ1178">
        <f>IF(fun[[#This Row],[BsmtExposure]]="Gd",3,IF(fun[[#This Row],[BsmtExposure]]="Av",2,IF(fun[[#This Row],[BsmtExposure]]="Mn",1,0)))</f>
        <v>0</v>
      </c>
      <c r="AR1178" t="s">
        <v>145</v>
      </c>
      <c r="AS1178">
        <v>658</v>
      </c>
      <c r="AT1178" t="s">
        <v>128</v>
      </c>
      <c r="AU1178">
        <v>0</v>
      </c>
      <c r="AV1178">
        <v>218</v>
      </c>
      <c r="AW1178">
        <v>876</v>
      </c>
      <c r="AX1178" t="s">
        <v>129</v>
      </c>
      <c r="AY1178" t="s">
        <v>124</v>
      </c>
      <c r="AZ1178">
        <f>IF(fun[[#This Row],[HeatingQC]]="Ex",5,IF(fun[[#This Row],[HeatingQC]]="Gd",4,IF(fun[[#This Row],[HeatingQC]]="TA",3,IF(fun[[#This Row],[HeatingQC]]="Fa",2,IF(fun[[#This Row],[HeatingQC]]="Po",1,0)))))</f>
        <v>3</v>
      </c>
      <c r="BA1178" t="s">
        <v>131</v>
      </c>
      <c r="BB1178" t="s">
        <v>132</v>
      </c>
      <c r="BC1178">
        <v>923</v>
      </c>
      <c r="BD1178">
        <v>0</v>
      </c>
      <c r="BE1178">
        <v>0</v>
      </c>
      <c r="BF1178">
        <v>923</v>
      </c>
      <c r="BG1178">
        <f>LOG(fun[[#This Row],[GrLivArea]])</f>
        <v>2.965201701025912</v>
      </c>
      <c r="BH1178">
        <v>1</v>
      </c>
      <c r="BI1178">
        <v>0</v>
      </c>
      <c r="BJ1178">
        <f>fun[[#This Row],[BsmtFullBath]]+(0.5*fun[[#This Row],[BsmtHalfBath]])</f>
        <v>1</v>
      </c>
      <c r="BK1178">
        <v>1</v>
      </c>
      <c r="BL1178">
        <v>0</v>
      </c>
      <c r="BM1178">
        <f>fun[[#This Row],[HalfBath]]+fun[[#This Row],[TOTBaseBath]]+fun[[#This Row],[FullBath]]</f>
        <v>2</v>
      </c>
      <c r="BN1178">
        <v>3</v>
      </c>
      <c r="BO1178">
        <v>1</v>
      </c>
      <c r="BP1178" t="s">
        <v>124</v>
      </c>
      <c r="BQ1178">
        <f>IF(fun[[#This Row],[KitchenQual]]="Ex",5,IF(fun[[#This Row],[KitchenQual]]="Gd",4,IF(fun[[#This Row],[KitchenQual]]="TA",3,IF(fun[[#This Row],[KitchenQual]]="Fa",2,0))))</f>
        <v>3</v>
      </c>
      <c r="BR1178">
        <v>5</v>
      </c>
      <c r="BS1178" t="s">
        <v>133</v>
      </c>
      <c r="BT1178">
        <v>0</v>
      </c>
      <c r="BU1178" t="s">
        <v>109</v>
      </c>
      <c r="BV1178">
        <f>IF(fun[[#This Row],[FireplaceQu]]="Ex",5,IF(fun[[#This Row],[FireplaceQu]]="Gd",4,IF(fun[[#This Row],[FireplaceQu]]="TA",3,IF(fun[[#This Row],[FireplaceQu]]="Fa",2,0))))</f>
        <v>0</v>
      </c>
      <c r="BW1178" t="s">
        <v>134</v>
      </c>
      <c r="BX1178">
        <v>1984</v>
      </c>
      <c r="BY1178" t="s">
        <v>128</v>
      </c>
      <c r="BZ1178">
        <v>1</v>
      </c>
      <c r="CA1178">
        <v>264</v>
      </c>
      <c r="CB1178" t="s">
        <v>124</v>
      </c>
      <c r="CC1178">
        <f>IF(fun[[#This Row],[GarageQual]]="Ex",5,IF(fun[[#This Row],[GarageQual]]="Gd",4,IF(fun[[#This Row],[GarageQual]]="TA",3,IF(fun[[#This Row],[GarageQual]]="Fa",2,IF(fun[[#This Row],[GarageQual]]="Po",1,0)))))</f>
        <v>3</v>
      </c>
      <c r="CD1178" t="s">
        <v>124</v>
      </c>
      <c r="CE1178">
        <f>IF(fun[[#This Row],[GarageCond]]="Ex",5,IF(fun[[#This Row],[GarageCond]]="Gd",4,IF(fun[[#This Row],[GarageCond]]="TA",3,IF(fun[[#This Row],[GarageCond]]="Fa",2,IF(fun[[#This Row],[GarageCond]]="Po",1,0)))))</f>
        <v>3</v>
      </c>
      <c r="CF1178" t="s">
        <v>131</v>
      </c>
      <c r="CG1178">
        <v>362</v>
      </c>
      <c r="CH1178">
        <v>0</v>
      </c>
      <c r="CI1178">
        <v>0</v>
      </c>
      <c r="CJ1178">
        <v>0</v>
      </c>
      <c r="CK1178">
        <v>0</v>
      </c>
      <c r="CL1178">
        <f>(0.5*fun[[#This Row],[WoodDeckSF]])+fun[[#This Row],[OpenPorchSF]]+(2*fun[[#This Row],[EnclosedPorch]])+(1.5*fun[[#This Row],[3SsnPorch]])+fun[[#This Row],[ScreenPorch]]</f>
        <v>181</v>
      </c>
      <c r="CM1178">
        <v>0</v>
      </c>
      <c r="CN1178" t="s">
        <v>109</v>
      </c>
      <c r="CO1178">
        <f>IF(fun[[#This Row],[PoolQC]]="Ex",5,IF(fun[[#This Row],[PoolQC]]="Gd",4,IF(fun[[#This Row],[PoolQC]]="TA",3,IF(fun[[#This Row],[PoolQC]]="Fa",2,IF(fun[[#This Row],[PoolQC]]="Po",1,0)))))</f>
        <v>0</v>
      </c>
      <c r="CP1178" t="s">
        <v>160</v>
      </c>
      <c r="CQ1178" t="s">
        <v>109</v>
      </c>
      <c r="CR1178">
        <v>0</v>
      </c>
      <c r="CS1178">
        <v>10</v>
      </c>
      <c r="CT1178">
        <v>2008</v>
      </c>
      <c r="CU1178" t="s">
        <v>136</v>
      </c>
      <c r="CV1178" t="s">
        <v>137</v>
      </c>
      <c r="CW1178">
        <f>COUNTIF(fun[[#This Row],[Id]:[SaleCondition]],0)</f>
        <v>19</v>
      </c>
      <c r="CX1178">
        <f>COUNTIF(fun[[#This Row],[Id]:[SaleCondition]],"NA")</f>
        <v>4</v>
      </c>
      <c r="CY117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178">
        <f>fun[NUM_ExCond]+fun[NUM_BsmtCond]+fun[NUM_GarCond]</f>
        <v>9</v>
      </c>
      <c r="DA11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1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178">
        <v>119500</v>
      </c>
    </row>
    <row r="1179" spans="1:107" x14ac:dyDescent="0.25">
      <c r="A1179">
        <v>1178</v>
      </c>
      <c r="B1179">
        <v>50</v>
      </c>
      <c r="C1179" t="s">
        <v>168</v>
      </c>
      <c r="D1179">
        <f>IF(fun[[#This Row],[MSZoning]]="RL",1,0)</f>
        <v>0</v>
      </c>
      <c r="E1179">
        <f>IF(fun[[#This Row],[rl]]="RM",1,0)</f>
        <v>0</v>
      </c>
      <c r="F1179">
        <f>IF(fun[[#This Row],[rm]]="RH",1,0)</f>
        <v>0</v>
      </c>
      <c r="G1179">
        <f>IF(fun[[#This Row],[rh]]="C (all)",1,0)</f>
        <v>0</v>
      </c>
      <c r="H1179" t="s">
        <v>109</v>
      </c>
      <c r="I1179">
        <f>IF(fun[[#This Row],[LotFrontage]]="NA",0,fun[[#This Row],[LotFrontage]])</f>
        <v>0</v>
      </c>
      <c r="J1179">
        <v>3950</v>
      </c>
      <c r="K1179" t="s">
        <v>108</v>
      </c>
      <c r="L1179" t="s">
        <v>200</v>
      </c>
      <c r="M1179" t="s">
        <v>110</v>
      </c>
      <c r="N1179" t="s">
        <v>201</v>
      </c>
      <c r="O1179" t="s">
        <v>112</v>
      </c>
      <c r="P1179" t="s">
        <v>113</v>
      </c>
      <c r="Q1179" t="s">
        <v>114</v>
      </c>
      <c r="R1179" t="s">
        <v>169</v>
      </c>
      <c r="S1179" t="s">
        <v>170</v>
      </c>
      <c r="T1179" t="s">
        <v>116</v>
      </c>
      <c r="U1179" t="s">
        <v>117</v>
      </c>
      <c r="V1179" t="s">
        <v>158</v>
      </c>
      <c r="W1179">
        <v>6</v>
      </c>
      <c r="X1179">
        <v>8</v>
      </c>
      <c r="Y1179">
        <v>1926</v>
      </c>
      <c r="Z1179">
        <v>2004</v>
      </c>
      <c r="AA1179" t="s">
        <v>119</v>
      </c>
      <c r="AB1179" t="s">
        <v>120</v>
      </c>
      <c r="AC1179" t="s">
        <v>142</v>
      </c>
      <c r="AD1179" t="s">
        <v>142</v>
      </c>
      <c r="AE1179" t="s">
        <v>143</v>
      </c>
      <c r="AF1179">
        <v>0</v>
      </c>
      <c r="AG1179" t="s">
        <v>124</v>
      </c>
      <c r="AH1179">
        <f>IF(fun[[#This Row],[ExterQual]]="Ex",5,IF(fun[[#This Row],[ExterQual]]="Gd",4,IF(fun[[#This Row],[ExterQual]]="TA",3,IF(fun[[#This Row],[ExterQual]]="Fa",2,1))))</f>
        <v>3</v>
      </c>
      <c r="AI1179" t="s">
        <v>124</v>
      </c>
      <c r="AJ1179">
        <f>IF(fun[[#This Row],[ExterCond]]="Ex",5,IF(fun[[#This Row],[ExterCond]]="Gd",4,IF(fun[[#This Row],[ExterCond]]="TA",3,IF(fun[[#This Row],[ExterCond]]="Fa",2,1))))</f>
        <v>3</v>
      </c>
      <c r="AK1179" t="s">
        <v>144</v>
      </c>
      <c r="AL1179" t="s">
        <v>124</v>
      </c>
      <c r="AM1179">
        <f>IF(fun[[#This Row],[BsmtQual]]="Ex",5,IF(fun[[#This Row],[BsmtQual]]="Gd",4,IF(fun[[#This Row],[BsmtQual]]="TA",3,IF(fun[[#This Row],[BsmtQual]]="Fa",2,IF(fun[[#This Row],[BsmtQual]]="Po",1,0)))))</f>
        <v>3</v>
      </c>
      <c r="AN1179" t="s">
        <v>124</v>
      </c>
      <c r="AO1179">
        <f>IF(fun[[#This Row],[BsmtCond]]="Ex",5,IF(fun[[#This Row],[BsmtCond]]="Gd",4,IF(fun[[#This Row],[BsmtCond]]="TA",3,IF(fun[[#This Row],[BsmtCond]]="Fa",2,IF(fun[[#This Row],[BsmtCond]]="Po",1,0)))))</f>
        <v>3</v>
      </c>
      <c r="AP1179" t="s">
        <v>126</v>
      </c>
      <c r="AQ1179">
        <f>IF(fun[[#This Row],[BsmtExposure]]="Gd",3,IF(fun[[#This Row],[BsmtExposure]]="Av",2,IF(fun[[#This Row],[BsmtExposure]]="Mn",1,0)))</f>
        <v>0</v>
      </c>
      <c r="AR1179" t="s">
        <v>179</v>
      </c>
      <c r="AS1179">
        <v>468</v>
      </c>
      <c r="AT1179" t="s">
        <v>128</v>
      </c>
      <c r="AU1179">
        <v>0</v>
      </c>
      <c r="AV1179">
        <v>350</v>
      </c>
      <c r="AW1179">
        <v>818</v>
      </c>
      <c r="AX1179" t="s">
        <v>129</v>
      </c>
      <c r="AY1179" t="s">
        <v>124</v>
      </c>
      <c r="AZ1179">
        <f>IF(fun[[#This Row],[HeatingQC]]="Ex",5,IF(fun[[#This Row],[HeatingQC]]="Gd",4,IF(fun[[#This Row],[HeatingQC]]="TA",3,IF(fun[[#This Row],[HeatingQC]]="Fa",2,IF(fun[[#This Row],[HeatingQC]]="Po",1,0)))))</f>
        <v>3</v>
      </c>
      <c r="BA1179" t="s">
        <v>131</v>
      </c>
      <c r="BB1179" t="s">
        <v>132</v>
      </c>
      <c r="BC1179">
        <v>818</v>
      </c>
      <c r="BD1179">
        <v>406</v>
      </c>
      <c r="BE1179">
        <v>0</v>
      </c>
      <c r="BF1179">
        <v>1224</v>
      </c>
      <c r="BG1179">
        <f>LOG(fun[[#This Row],[GrLivArea]])</f>
        <v>3.0877814178095422</v>
      </c>
      <c r="BH1179">
        <v>0</v>
      </c>
      <c r="BI1179">
        <v>0</v>
      </c>
      <c r="BJ1179">
        <f>fun[[#This Row],[BsmtFullBath]]+(0.5*fun[[#This Row],[BsmtHalfBath]])</f>
        <v>0</v>
      </c>
      <c r="BK1179">
        <v>1</v>
      </c>
      <c r="BL1179">
        <v>0</v>
      </c>
      <c r="BM1179">
        <f>fun[[#This Row],[HalfBath]]+fun[[#This Row],[TOTBaseBath]]+fun[[#This Row],[FullBath]]</f>
        <v>1</v>
      </c>
      <c r="BN1179">
        <v>3</v>
      </c>
      <c r="BO1179">
        <v>1</v>
      </c>
      <c r="BP1179" t="s">
        <v>124</v>
      </c>
      <c r="BQ1179">
        <f>IF(fun[[#This Row],[KitchenQual]]="Ex",5,IF(fun[[#This Row],[KitchenQual]]="Gd",4,IF(fun[[#This Row],[KitchenQual]]="TA",3,IF(fun[[#This Row],[KitchenQual]]="Fa",2,0))))</f>
        <v>3</v>
      </c>
      <c r="BR1179">
        <v>5</v>
      </c>
      <c r="BS1179" t="s">
        <v>133</v>
      </c>
      <c r="BT1179">
        <v>0</v>
      </c>
      <c r="BU1179" t="s">
        <v>109</v>
      </c>
      <c r="BV1179">
        <f>IF(fun[[#This Row],[FireplaceQu]]="Ex",5,IF(fun[[#This Row],[FireplaceQu]]="Gd",4,IF(fun[[#This Row],[FireplaceQu]]="TA",3,IF(fun[[#This Row],[FireplaceQu]]="Fa",2,0))))</f>
        <v>0</v>
      </c>
      <c r="BW1179" t="s">
        <v>153</v>
      </c>
      <c r="BX1179">
        <v>1926</v>
      </c>
      <c r="BY1179" t="s">
        <v>128</v>
      </c>
      <c r="BZ1179">
        <v>1</v>
      </c>
      <c r="CA1179">
        <v>210</v>
      </c>
      <c r="CB1179" t="s">
        <v>124</v>
      </c>
      <c r="CC1179">
        <f>IF(fun[[#This Row],[GarageQual]]="Ex",5,IF(fun[[#This Row],[GarageQual]]="Gd",4,IF(fun[[#This Row],[GarageQual]]="TA",3,IF(fun[[#This Row],[GarageQual]]="Fa",2,IF(fun[[#This Row],[GarageQual]]="Po",1,0)))))</f>
        <v>3</v>
      </c>
      <c r="CD1179" t="s">
        <v>124</v>
      </c>
      <c r="CE1179">
        <f>IF(fun[[#This Row],[GarageCond]]="Ex",5,IF(fun[[#This Row],[GarageCond]]="Gd",4,IF(fun[[#This Row],[GarageCond]]="TA",3,IF(fun[[#This Row],[GarageCond]]="Fa",2,IF(fun[[#This Row],[GarageCond]]="Po",1,0)))))</f>
        <v>3</v>
      </c>
      <c r="CF1179" t="s">
        <v>203</v>
      </c>
      <c r="CG1179">
        <v>0</v>
      </c>
      <c r="CH1179">
        <v>0</v>
      </c>
      <c r="CI1179">
        <v>116</v>
      </c>
      <c r="CJ1179">
        <v>0</v>
      </c>
      <c r="CK1179">
        <v>0</v>
      </c>
      <c r="CL1179">
        <f>(0.5*fun[[#This Row],[WoodDeckSF]])+fun[[#This Row],[OpenPorchSF]]+(2*fun[[#This Row],[EnclosedPorch]])+(1.5*fun[[#This Row],[3SsnPorch]])+fun[[#This Row],[ScreenPorch]]</f>
        <v>232</v>
      </c>
      <c r="CM1179">
        <v>0</v>
      </c>
      <c r="CN1179" t="s">
        <v>109</v>
      </c>
      <c r="CO1179">
        <f>IF(fun[[#This Row],[PoolQC]]="Ex",5,IF(fun[[#This Row],[PoolQC]]="Gd",4,IF(fun[[#This Row],[PoolQC]]="TA",3,IF(fun[[#This Row],[PoolQC]]="Fa",2,IF(fun[[#This Row],[PoolQC]]="Po",1,0)))))</f>
        <v>0</v>
      </c>
      <c r="CP1179" t="s">
        <v>109</v>
      </c>
      <c r="CQ1179" t="s">
        <v>109</v>
      </c>
      <c r="CR1179">
        <v>0</v>
      </c>
      <c r="CS1179">
        <v>12</v>
      </c>
      <c r="CT1179">
        <v>2009</v>
      </c>
      <c r="CU1179" t="s">
        <v>136</v>
      </c>
      <c r="CV1179" t="s">
        <v>137</v>
      </c>
      <c r="CW1179">
        <f>COUNTIF(fun[[#This Row],[Id]:[SaleCondition]],0)</f>
        <v>22</v>
      </c>
      <c r="CX1179">
        <f>COUNTIF(fun[[#This Row],[Id]:[SaleCondition]],"NA")</f>
        <v>5</v>
      </c>
      <c r="CY117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179">
        <f>fun[NUM_ExCond]+fun[NUM_BsmtCond]+fun[NUM_GarCond]</f>
        <v>9</v>
      </c>
      <c r="DA11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11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69.75</v>
      </c>
      <c r="DC1179">
        <v>115000</v>
      </c>
    </row>
    <row r="1180" spans="1:107" x14ac:dyDescent="0.25">
      <c r="A1180">
        <v>1179</v>
      </c>
      <c r="B1180">
        <v>50</v>
      </c>
      <c r="C1180" t="s">
        <v>107</v>
      </c>
      <c r="D1180">
        <f>IF(fun[[#This Row],[MSZoning]]="RL",1,0)</f>
        <v>1</v>
      </c>
      <c r="E1180">
        <f>IF(fun[[#This Row],[rl]]="RM",1,0)</f>
        <v>0</v>
      </c>
      <c r="F1180">
        <f>IF(fun[[#This Row],[rm]]="RH",1,0)</f>
        <v>0</v>
      </c>
      <c r="G1180">
        <f>IF(fun[[#This Row],[rh]]="C (all)",1,0)</f>
        <v>0</v>
      </c>
      <c r="H1180">
        <v>54</v>
      </c>
      <c r="I1180">
        <f>IF(fun[[#This Row],[LotFrontage]]="NA",0,fun[[#This Row],[LotFrontage]])</f>
        <v>54</v>
      </c>
      <c r="J1180">
        <v>7681</v>
      </c>
      <c r="K1180" t="s">
        <v>108</v>
      </c>
      <c r="L1180" t="s">
        <v>109</v>
      </c>
      <c r="M1180" t="s">
        <v>146</v>
      </c>
      <c r="N1180" t="s">
        <v>111</v>
      </c>
      <c r="O1180" t="s">
        <v>112</v>
      </c>
      <c r="P1180" t="s">
        <v>138</v>
      </c>
      <c r="Q1180" t="s">
        <v>114</v>
      </c>
      <c r="R1180" t="s">
        <v>149</v>
      </c>
      <c r="S1180" t="s">
        <v>116</v>
      </c>
      <c r="T1180" t="s">
        <v>116</v>
      </c>
      <c r="U1180" t="s">
        <v>117</v>
      </c>
      <c r="V1180" t="s">
        <v>158</v>
      </c>
      <c r="W1180">
        <v>5</v>
      </c>
      <c r="X1180">
        <v>6</v>
      </c>
      <c r="Y1180">
        <v>1921</v>
      </c>
      <c r="Z1180">
        <v>1950</v>
      </c>
      <c r="AA1180" t="s">
        <v>119</v>
      </c>
      <c r="AB1180" t="s">
        <v>120</v>
      </c>
      <c r="AC1180" t="s">
        <v>150</v>
      </c>
      <c r="AD1180" t="s">
        <v>150</v>
      </c>
      <c r="AE1180" t="s">
        <v>143</v>
      </c>
      <c r="AF1180">
        <v>0</v>
      </c>
      <c r="AG1180" t="s">
        <v>124</v>
      </c>
      <c r="AH1180">
        <f>IF(fun[[#This Row],[ExterQual]]="Ex",5,IF(fun[[#This Row],[ExterQual]]="Gd",4,IF(fun[[#This Row],[ExterQual]]="TA",3,IF(fun[[#This Row],[ExterQual]]="Fa",2,1))))</f>
        <v>3</v>
      </c>
      <c r="AI1180" t="s">
        <v>124</v>
      </c>
      <c r="AJ1180">
        <f>IF(fun[[#This Row],[ExterCond]]="Ex",5,IF(fun[[#This Row],[ExterCond]]="Gd",4,IF(fun[[#This Row],[ExterCond]]="TA",3,IF(fun[[#This Row],[ExterCond]]="Fa",2,1))))</f>
        <v>3</v>
      </c>
      <c r="AK1180" t="s">
        <v>152</v>
      </c>
      <c r="AL1180" t="s">
        <v>124</v>
      </c>
      <c r="AM1180">
        <f>IF(fun[[#This Row],[BsmtQual]]="Ex",5,IF(fun[[#This Row],[BsmtQual]]="Gd",4,IF(fun[[#This Row],[BsmtQual]]="TA",3,IF(fun[[#This Row],[BsmtQual]]="Fa",2,IF(fun[[#This Row],[BsmtQual]]="Po",1,0)))))</f>
        <v>3</v>
      </c>
      <c r="AN1180" t="s">
        <v>124</v>
      </c>
      <c r="AO1180">
        <f>IF(fun[[#This Row],[BsmtCond]]="Ex",5,IF(fun[[#This Row],[BsmtCond]]="Gd",4,IF(fun[[#This Row],[BsmtCond]]="TA",3,IF(fun[[#This Row],[BsmtCond]]="Fa",2,IF(fun[[#This Row],[BsmtCond]]="Po",1,0)))))</f>
        <v>3</v>
      </c>
      <c r="AP1180" t="s">
        <v>126</v>
      </c>
      <c r="AQ1180">
        <f>IF(fun[[#This Row],[BsmtExposure]]="Gd",3,IF(fun[[#This Row],[BsmtExposure]]="Av",2,IF(fun[[#This Row],[BsmtExposure]]="Mn",1,0)))</f>
        <v>0</v>
      </c>
      <c r="AR1180" t="s">
        <v>128</v>
      </c>
      <c r="AS1180">
        <v>0</v>
      </c>
      <c r="AT1180" t="s">
        <v>128</v>
      </c>
      <c r="AU1180">
        <v>0</v>
      </c>
      <c r="AV1180">
        <v>731</v>
      </c>
      <c r="AW1180">
        <v>731</v>
      </c>
      <c r="AX1180" t="s">
        <v>129</v>
      </c>
      <c r="AY1180" t="s">
        <v>130</v>
      </c>
      <c r="AZ1180">
        <f>IF(fun[[#This Row],[HeatingQC]]="Ex",5,IF(fun[[#This Row],[HeatingQC]]="Gd",4,IF(fun[[#This Row],[HeatingQC]]="TA",3,IF(fun[[#This Row],[HeatingQC]]="Fa",2,IF(fun[[#This Row],[HeatingQC]]="Po",1,0)))))</f>
        <v>5</v>
      </c>
      <c r="BA1180" t="s">
        <v>131</v>
      </c>
      <c r="BB1180" t="s">
        <v>132</v>
      </c>
      <c r="BC1180">
        <v>820</v>
      </c>
      <c r="BD1180">
        <v>523</v>
      </c>
      <c r="BE1180">
        <v>0</v>
      </c>
      <c r="BF1180">
        <v>1343</v>
      </c>
      <c r="BG1180">
        <f>LOG(fun[[#This Row],[GrLivArea]])</f>
        <v>3.1280760126687155</v>
      </c>
      <c r="BH1180">
        <v>0</v>
      </c>
      <c r="BI1180">
        <v>0</v>
      </c>
      <c r="BJ1180">
        <f>fun[[#This Row],[BsmtFullBath]]+(0.5*fun[[#This Row],[BsmtHalfBath]])</f>
        <v>0</v>
      </c>
      <c r="BK1180">
        <v>1</v>
      </c>
      <c r="BL1180">
        <v>1</v>
      </c>
      <c r="BM1180">
        <f>fun[[#This Row],[HalfBath]]+fun[[#This Row],[TOTBaseBath]]+fun[[#This Row],[FullBath]]</f>
        <v>2</v>
      </c>
      <c r="BN1180">
        <v>3</v>
      </c>
      <c r="BO1180">
        <v>1</v>
      </c>
      <c r="BP1180" t="s">
        <v>124</v>
      </c>
      <c r="BQ1180">
        <f>IF(fun[[#This Row],[KitchenQual]]="Ex",5,IF(fun[[#This Row],[KitchenQual]]="Gd",4,IF(fun[[#This Row],[KitchenQual]]="TA",3,IF(fun[[#This Row],[KitchenQual]]="Fa",2,0))))</f>
        <v>3</v>
      </c>
      <c r="BR1180">
        <v>7</v>
      </c>
      <c r="BS1180" t="s">
        <v>133</v>
      </c>
      <c r="BT1180">
        <v>1</v>
      </c>
      <c r="BU1180" t="s">
        <v>123</v>
      </c>
      <c r="BV1180">
        <f>IF(fun[[#This Row],[FireplaceQu]]="Ex",5,IF(fun[[#This Row],[FireplaceQu]]="Gd",4,IF(fun[[#This Row],[FireplaceQu]]="TA",3,IF(fun[[#This Row],[FireplaceQu]]="Fa",2,0))))</f>
        <v>4</v>
      </c>
      <c r="BW1180" t="s">
        <v>153</v>
      </c>
      <c r="BX1180">
        <v>1921</v>
      </c>
      <c r="BY1180" t="s">
        <v>128</v>
      </c>
      <c r="BZ1180">
        <v>1</v>
      </c>
      <c r="CA1180">
        <v>186</v>
      </c>
      <c r="CB1180" t="s">
        <v>173</v>
      </c>
      <c r="CC1180">
        <f>IF(fun[[#This Row],[GarageQual]]="Ex",5,IF(fun[[#This Row],[GarageQual]]="Gd",4,IF(fun[[#This Row],[GarageQual]]="TA",3,IF(fun[[#This Row],[GarageQual]]="Fa",2,IF(fun[[#This Row],[GarageQual]]="Po",1,0)))))</f>
        <v>2</v>
      </c>
      <c r="CD1180" t="s">
        <v>124</v>
      </c>
      <c r="CE1180">
        <f>IF(fun[[#This Row],[GarageCond]]="Ex",5,IF(fun[[#This Row],[GarageCond]]="Gd",4,IF(fun[[#This Row],[GarageCond]]="TA",3,IF(fun[[#This Row],[GarageCond]]="Fa",2,IF(fun[[#This Row],[GarageCond]]="Po",1,0)))))</f>
        <v>3</v>
      </c>
      <c r="CF1180" t="s">
        <v>131</v>
      </c>
      <c r="CG1180">
        <v>192</v>
      </c>
      <c r="CH1180">
        <v>0</v>
      </c>
      <c r="CI1180">
        <v>102</v>
      </c>
      <c r="CJ1180">
        <v>0</v>
      </c>
      <c r="CK1180">
        <v>0</v>
      </c>
      <c r="CL1180">
        <f>(0.5*fun[[#This Row],[WoodDeckSF]])+fun[[#This Row],[OpenPorchSF]]+(2*fun[[#This Row],[EnclosedPorch]])+(1.5*fun[[#This Row],[3SsnPorch]])+fun[[#This Row],[ScreenPorch]]</f>
        <v>300</v>
      </c>
      <c r="CM1180">
        <v>0</v>
      </c>
      <c r="CN1180" t="s">
        <v>109</v>
      </c>
      <c r="CO1180">
        <f>IF(fun[[#This Row],[PoolQC]]="Ex",5,IF(fun[[#This Row],[PoolQC]]="Gd",4,IF(fun[[#This Row],[PoolQC]]="TA",3,IF(fun[[#This Row],[PoolQC]]="Fa",2,IF(fun[[#This Row],[PoolQC]]="Po",1,0)))))</f>
        <v>0</v>
      </c>
      <c r="CP1180" t="s">
        <v>109</v>
      </c>
      <c r="CQ1180" t="s">
        <v>109</v>
      </c>
      <c r="CR1180">
        <v>0</v>
      </c>
      <c r="CS1180">
        <v>7</v>
      </c>
      <c r="CT1180">
        <v>2009</v>
      </c>
      <c r="CU1180" t="s">
        <v>136</v>
      </c>
      <c r="CV1180" t="s">
        <v>137</v>
      </c>
      <c r="CW1180">
        <f>COUNTIF(fun[[#This Row],[Id]:[SaleCondition]],0)</f>
        <v>17</v>
      </c>
      <c r="CX1180">
        <f>COUNTIF(fun[[#This Row],[Id]:[SaleCondition]],"NA")</f>
        <v>4</v>
      </c>
      <c r="CY1180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180">
        <f>fun[NUM_ExCond]+fun[NUM_BsmtCond]+fun[NUM_GarCond]</f>
        <v>9</v>
      </c>
      <c r="DA11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1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1180">
        <v>154900</v>
      </c>
    </row>
    <row r="1181" spans="1:107" x14ac:dyDescent="0.25">
      <c r="A1181">
        <v>1180</v>
      </c>
      <c r="B1181">
        <v>20</v>
      </c>
      <c r="C1181" t="s">
        <v>107</v>
      </c>
      <c r="D1181">
        <f>IF(fun[[#This Row],[MSZoning]]="RL",1,0)</f>
        <v>1</v>
      </c>
      <c r="E1181">
        <f>IF(fun[[#This Row],[rl]]="RM",1,0)</f>
        <v>0</v>
      </c>
      <c r="F1181">
        <f>IF(fun[[#This Row],[rm]]="RH",1,0)</f>
        <v>0</v>
      </c>
      <c r="G1181">
        <f>IF(fun[[#This Row],[rh]]="C (all)",1,0)</f>
        <v>0</v>
      </c>
      <c r="H1181">
        <v>77</v>
      </c>
      <c r="I1181">
        <f>IF(fun[[#This Row],[LotFrontage]]="NA",0,fun[[#This Row],[LotFrontage]])</f>
        <v>77</v>
      </c>
      <c r="J1181">
        <v>8335</v>
      </c>
      <c r="K1181" t="s">
        <v>108</v>
      </c>
      <c r="L1181" t="s">
        <v>109</v>
      </c>
      <c r="M1181" t="s">
        <v>110</v>
      </c>
      <c r="N1181" t="s">
        <v>111</v>
      </c>
      <c r="O1181" t="s">
        <v>112</v>
      </c>
      <c r="P1181" t="s">
        <v>148</v>
      </c>
      <c r="Q1181" t="s">
        <v>114</v>
      </c>
      <c r="R1181" t="s">
        <v>211</v>
      </c>
      <c r="S1181" t="s">
        <v>116</v>
      </c>
      <c r="T1181" t="s">
        <v>116</v>
      </c>
      <c r="U1181" t="s">
        <v>117</v>
      </c>
      <c r="V1181" t="s">
        <v>141</v>
      </c>
      <c r="W1181">
        <v>5</v>
      </c>
      <c r="X1181">
        <v>5</v>
      </c>
      <c r="Y1181">
        <v>1954</v>
      </c>
      <c r="Z1181">
        <v>1954</v>
      </c>
      <c r="AA1181" t="s">
        <v>119</v>
      </c>
      <c r="AB1181" t="s">
        <v>120</v>
      </c>
      <c r="AC1181" t="s">
        <v>150</v>
      </c>
      <c r="AD1181" t="s">
        <v>150</v>
      </c>
      <c r="AE1181" t="s">
        <v>143</v>
      </c>
      <c r="AF1181">
        <v>0</v>
      </c>
      <c r="AG1181" t="s">
        <v>124</v>
      </c>
      <c r="AH1181">
        <f>IF(fun[[#This Row],[ExterQual]]="Ex",5,IF(fun[[#This Row],[ExterQual]]="Gd",4,IF(fun[[#This Row],[ExterQual]]="TA",3,IF(fun[[#This Row],[ExterQual]]="Fa",2,1))))</f>
        <v>3</v>
      </c>
      <c r="AI1181" t="s">
        <v>124</v>
      </c>
      <c r="AJ1181">
        <f>IF(fun[[#This Row],[ExterCond]]="Ex",5,IF(fun[[#This Row],[ExterCond]]="Gd",4,IF(fun[[#This Row],[ExterCond]]="TA",3,IF(fun[[#This Row],[ExterCond]]="Fa",2,1))))</f>
        <v>3</v>
      </c>
      <c r="AK1181" t="s">
        <v>194</v>
      </c>
      <c r="AL1181" t="s">
        <v>109</v>
      </c>
      <c r="AM1181">
        <f>IF(fun[[#This Row],[BsmtQual]]="Ex",5,IF(fun[[#This Row],[BsmtQual]]="Gd",4,IF(fun[[#This Row],[BsmtQual]]="TA",3,IF(fun[[#This Row],[BsmtQual]]="Fa",2,IF(fun[[#This Row],[BsmtQual]]="Po",1,0)))))</f>
        <v>0</v>
      </c>
      <c r="AN1181" t="s">
        <v>109</v>
      </c>
      <c r="AO1181">
        <f>IF(fun[[#This Row],[BsmtCond]]="Ex",5,IF(fun[[#This Row],[BsmtCond]]="Gd",4,IF(fun[[#This Row],[BsmtCond]]="TA",3,IF(fun[[#This Row],[BsmtCond]]="Fa",2,IF(fun[[#This Row],[BsmtCond]]="Po",1,0)))))</f>
        <v>0</v>
      </c>
      <c r="AP1181" t="s">
        <v>109</v>
      </c>
      <c r="AQ1181">
        <f>IF(fun[[#This Row],[BsmtExposure]]="Gd",3,IF(fun[[#This Row],[BsmtExposure]]="Av",2,IF(fun[[#This Row],[BsmtExposure]]="Mn",1,0)))</f>
        <v>0</v>
      </c>
      <c r="AR1181" t="s">
        <v>109</v>
      </c>
      <c r="AS1181">
        <v>0</v>
      </c>
      <c r="AT1181" t="s">
        <v>109</v>
      </c>
      <c r="AU1181">
        <v>0</v>
      </c>
      <c r="AV1181">
        <v>0</v>
      </c>
      <c r="AW1181">
        <v>0</v>
      </c>
      <c r="AX1181" t="s">
        <v>129</v>
      </c>
      <c r="AY1181" t="s">
        <v>123</v>
      </c>
      <c r="AZ1181">
        <f>IF(fun[[#This Row],[HeatingQC]]="Ex",5,IF(fun[[#This Row],[HeatingQC]]="Gd",4,IF(fun[[#This Row],[HeatingQC]]="TA",3,IF(fun[[#This Row],[HeatingQC]]="Fa",2,IF(fun[[#This Row],[HeatingQC]]="Po",1,0)))))</f>
        <v>4</v>
      </c>
      <c r="BA1181" t="s">
        <v>131</v>
      </c>
      <c r="BB1181" t="s">
        <v>132</v>
      </c>
      <c r="BC1181">
        <v>1124</v>
      </c>
      <c r="BD1181">
        <v>0</v>
      </c>
      <c r="BE1181">
        <v>0</v>
      </c>
      <c r="BF1181">
        <v>1124</v>
      </c>
      <c r="BG1181">
        <f>LOG(fun[[#This Row],[GrLivArea]])</f>
        <v>3.0507663112330423</v>
      </c>
      <c r="BH1181">
        <v>0</v>
      </c>
      <c r="BI1181">
        <v>0</v>
      </c>
      <c r="BJ1181">
        <f>fun[[#This Row],[BsmtFullBath]]+(0.5*fun[[#This Row],[BsmtHalfBath]])</f>
        <v>0</v>
      </c>
      <c r="BK1181">
        <v>1</v>
      </c>
      <c r="BL1181">
        <v>0</v>
      </c>
      <c r="BM1181">
        <f>fun[[#This Row],[HalfBath]]+fun[[#This Row],[TOTBaseBath]]+fun[[#This Row],[FullBath]]</f>
        <v>1</v>
      </c>
      <c r="BN1181">
        <v>3</v>
      </c>
      <c r="BO1181">
        <v>1</v>
      </c>
      <c r="BP1181" t="s">
        <v>124</v>
      </c>
      <c r="BQ1181">
        <f>IF(fun[[#This Row],[KitchenQual]]="Ex",5,IF(fun[[#This Row],[KitchenQual]]="Gd",4,IF(fun[[#This Row],[KitchenQual]]="TA",3,IF(fun[[#This Row],[KitchenQual]]="Fa",2,0))))</f>
        <v>3</v>
      </c>
      <c r="BR1181">
        <v>5</v>
      </c>
      <c r="BS1181" t="s">
        <v>250</v>
      </c>
      <c r="BT1181">
        <v>1</v>
      </c>
      <c r="BU1181" t="s">
        <v>123</v>
      </c>
      <c r="BV1181">
        <f>IF(fun[[#This Row],[FireplaceQu]]="Ex",5,IF(fun[[#This Row],[FireplaceQu]]="Gd",4,IF(fun[[#This Row],[FireplaceQu]]="TA",3,IF(fun[[#This Row],[FireplaceQu]]="Fa",2,0))))</f>
        <v>4</v>
      </c>
      <c r="BW1181" t="s">
        <v>109</v>
      </c>
      <c r="BX1181" t="s">
        <v>109</v>
      </c>
      <c r="BY1181" t="s">
        <v>109</v>
      </c>
      <c r="BZ1181">
        <v>0</v>
      </c>
      <c r="CA1181">
        <v>0</v>
      </c>
      <c r="CB1181" t="s">
        <v>109</v>
      </c>
      <c r="CC1181">
        <f>IF(fun[[#This Row],[GarageQual]]="Ex",5,IF(fun[[#This Row],[GarageQual]]="Gd",4,IF(fun[[#This Row],[GarageQual]]="TA",3,IF(fun[[#This Row],[GarageQual]]="Fa",2,IF(fun[[#This Row],[GarageQual]]="Po",1,0)))))</f>
        <v>0</v>
      </c>
      <c r="CD1181" t="s">
        <v>109</v>
      </c>
      <c r="CE1181">
        <f>IF(fun[[#This Row],[GarageCond]]="Ex",5,IF(fun[[#This Row],[GarageCond]]="Gd",4,IF(fun[[#This Row],[GarageCond]]="TA",3,IF(fun[[#This Row],[GarageCond]]="Fa",2,IF(fun[[#This Row],[GarageCond]]="Po",1,0)))))</f>
        <v>0</v>
      </c>
      <c r="CF1181" t="s">
        <v>203</v>
      </c>
      <c r="CG1181">
        <v>0</v>
      </c>
      <c r="CH1181">
        <v>36</v>
      </c>
      <c r="CI1181">
        <v>190</v>
      </c>
      <c r="CJ1181">
        <v>0</v>
      </c>
      <c r="CK1181">
        <v>0</v>
      </c>
      <c r="CL1181">
        <f>(0.5*fun[[#This Row],[WoodDeckSF]])+fun[[#This Row],[OpenPorchSF]]+(2*fun[[#This Row],[EnclosedPorch]])+(1.5*fun[[#This Row],[3SsnPorch]])+fun[[#This Row],[ScreenPorch]]</f>
        <v>416</v>
      </c>
      <c r="CM1181">
        <v>0</v>
      </c>
      <c r="CN1181" t="s">
        <v>109</v>
      </c>
      <c r="CO1181">
        <f>IF(fun[[#This Row],[PoolQC]]="Ex",5,IF(fun[[#This Row],[PoolQC]]="Gd",4,IF(fun[[#This Row],[PoolQC]]="TA",3,IF(fun[[#This Row],[PoolQC]]="Fa",2,IF(fun[[#This Row],[PoolQC]]="Po",1,0)))))</f>
        <v>0</v>
      </c>
      <c r="CP1181" t="s">
        <v>109</v>
      </c>
      <c r="CQ1181" t="s">
        <v>109</v>
      </c>
      <c r="CR1181">
        <v>0</v>
      </c>
      <c r="CS1181">
        <v>4</v>
      </c>
      <c r="CT1181">
        <v>2006</v>
      </c>
      <c r="CU1181" t="s">
        <v>136</v>
      </c>
      <c r="CV1181" t="s">
        <v>137</v>
      </c>
      <c r="CW1181">
        <f>COUNTIF(fun[[#This Row],[Id]:[SaleCondition]],0)</f>
        <v>27</v>
      </c>
      <c r="CX1181">
        <f>COUNTIF(fun[[#This Row],[Id]:[SaleCondition]],"NA")</f>
        <v>14</v>
      </c>
      <c r="CY1181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181">
        <f>fun[NUM_ExCond]+fun[NUM_BsmtCond]+fun[NUM_GarCond]</f>
        <v>3</v>
      </c>
      <c r="DA11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55</v>
      </c>
      <c r="DB11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46.5</v>
      </c>
      <c r="DC1181">
        <v>93000</v>
      </c>
    </row>
    <row r="1182" spans="1:107" x14ac:dyDescent="0.25">
      <c r="A1182">
        <v>1181</v>
      </c>
      <c r="B1182">
        <v>60</v>
      </c>
      <c r="C1182" t="s">
        <v>107</v>
      </c>
      <c r="D1182">
        <f>IF(fun[[#This Row],[MSZoning]]="RL",1,0)</f>
        <v>1</v>
      </c>
      <c r="E1182">
        <f>IF(fun[[#This Row],[rl]]="RM",1,0)</f>
        <v>0</v>
      </c>
      <c r="F1182">
        <f>IF(fun[[#This Row],[rm]]="RH",1,0)</f>
        <v>0</v>
      </c>
      <c r="G1182">
        <f>IF(fun[[#This Row],[rh]]="C (all)",1,0)</f>
        <v>0</v>
      </c>
      <c r="H1182" t="s">
        <v>109</v>
      </c>
      <c r="I1182">
        <f>IF(fun[[#This Row],[LotFrontage]]="NA",0,fun[[#This Row],[LotFrontage]])</f>
        <v>0</v>
      </c>
      <c r="J1182">
        <v>11170</v>
      </c>
      <c r="K1182" t="s">
        <v>108</v>
      </c>
      <c r="L1182" t="s">
        <v>109</v>
      </c>
      <c r="M1182" t="s">
        <v>186</v>
      </c>
      <c r="N1182" t="s">
        <v>111</v>
      </c>
      <c r="O1182" t="s">
        <v>112</v>
      </c>
      <c r="P1182" t="s">
        <v>148</v>
      </c>
      <c r="Q1182" t="s">
        <v>114</v>
      </c>
      <c r="R1182" t="s">
        <v>215</v>
      </c>
      <c r="S1182" t="s">
        <v>116</v>
      </c>
      <c r="T1182" t="s">
        <v>116</v>
      </c>
      <c r="U1182" t="s">
        <v>117</v>
      </c>
      <c r="V1182" t="s">
        <v>118</v>
      </c>
      <c r="W1182">
        <v>7</v>
      </c>
      <c r="X1182">
        <v>5</v>
      </c>
      <c r="Y1182">
        <v>1990</v>
      </c>
      <c r="Z1182">
        <v>1991</v>
      </c>
      <c r="AA1182" t="s">
        <v>119</v>
      </c>
      <c r="AB1182" t="s">
        <v>120</v>
      </c>
      <c r="AC1182" t="s">
        <v>142</v>
      </c>
      <c r="AD1182" t="s">
        <v>142</v>
      </c>
      <c r="AE1182" t="s">
        <v>143</v>
      </c>
      <c r="AF1182">
        <v>0</v>
      </c>
      <c r="AG1182" t="s">
        <v>124</v>
      </c>
      <c r="AH1182">
        <f>IF(fun[[#This Row],[ExterQual]]="Ex",5,IF(fun[[#This Row],[ExterQual]]="Gd",4,IF(fun[[#This Row],[ExterQual]]="TA",3,IF(fun[[#This Row],[ExterQual]]="Fa",2,1))))</f>
        <v>3</v>
      </c>
      <c r="AI1182" t="s">
        <v>124</v>
      </c>
      <c r="AJ1182">
        <f>IF(fun[[#This Row],[ExterCond]]="Ex",5,IF(fun[[#This Row],[ExterCond]]="Gd",4,IF(fun[[#This Row],[ExterCond]]="TA",3,IF(fun[[#This Row],[ExterCond]]="Fa",2,1))))</f>
        <v>3</v>
      </c>
      <c r="AK1182" t="s">
        <v>159</v>
      </c>
      <c r="AL1182" t="s">
        <v>123</v>
      </c>
      <c r="AM1182">
        <f>IF(fun[[#This Row],[BsmtQual]]="Ex",5,IF(fun[[#This Row],[BsmtQual]]="Gd",4,IF(fun[[#This Row],[BsmtQual]]="TA",3,IF(fun[[#This Row],[BsmtQual]]="Fa",2,IF(fun[[#This Row],[BsmtQual]]="Po",1,0)))))</f>
        <v>4</v>
      </c>
      <c r="AN1182" t="s">
        <v>124</v>
      </c>
      <c r="AO1182">
        <f>IF(fun[[#This Row],[BsmtCond]]="Ex",5,IF(fun[[#This Row],[BsmtCond]]="Gd",4,IF(fun[[#This Row],[BsmtCond]]="TA",3,IF(fun[[#This Row],[BsmtCond]]="Fa",2,IF(fun[[#This Row],[BsmtCond]]="Po",1,0)))))</f>
        <v>3</v>
      </c>
      <c r="AP1182" t="s">
        <v>126</v>
      </c>
      <c r="AQ1182">
        <f>IF(fun[[#This Row],[BsmtExposure]]="Gd",3,IF(fun[[#This Row],[BsmtExposure]]="Av",2,IF(fun[[#This Row],[BsmtExposure]]="Mn",1,0)))</f>
        <v>0</v>
      </c>
      <c r="AR1182" t="s">
        <v>198</v>
      </c>
      <c r="AS1182">
        <v>1216</v>
      </c>
      <c r="AT1182" t="s">
        <v>128</v>
      </c>
      <c r="AU1182">
        <v>0</v>
      </c>
      <c r="AV1182">
        <v>0</v>
      </c>
      <c r="AW1182">
        <v>1216</v>
      </c>
      <c r="AX1182" t="s">
        <v>129</v>
      </c>
      <c r="AY1182" t="s">
        <v>130</v>
      </c>
      <c r="AZ1182">
        <f>IF(fun[[#This Row],[HeatingQC]]="Ex",5,IF(fun[[#This Row],[HeatingQC]]="Gd",4,IF(fun[[#This Row],[HeatingQC]]="TA",3,IF(fun[[#This Row],[HeatingQC]]="Fa",2,IF(fun[[#This Row],[HeatingQC]]="Po",1,0)))))</f>
        <v>5</v>
      </c>
      <c r="BA1182" t="s">
        <v>131</v>
      </c>
      <c r="BB1182" t="s">
        <v>132</v>
      </c>
      <c r="BC1182">
        <v>1298</v>
      </c>
      <c r="BD1182">
        <v>1216</v>
      </c>
      <c r="BE1182">
        <v>0</v>
      </c>
      <c r="BF1182">
        <v>2514</v>
      </c>
      <c r="BG1182">
        <f>LOG(fun[[#This Row],[GrLivArea]])</f>
        <v>3.400365273349939</v>
      </c>
      <c r="BH1182">
        <v>0</v>
      </c>
      <c r="BI1182">
        <v>0</v>
      </c>
      <c r="BJ1182">
        <f>fun[[#This Row],[BsmtFullBath]]+(0.5*fun[[#This Row],[BsmtHalfBath]])</f>
        <v>0</v>
      </c>
      <c r="BK1182">
        <v>2</v>
      </c>
      <c r="BL1182">
        <v>1</v>
      </c>
      <c r="BM1182">
        <f>fun[[#This Row],[HalfBath]]+fun[[#This Row],[TOTBaseBath]]+fun[[#This Row],[FullBath]]</f>
        <v>3</v>
      </c>
      <c r="BN1182">
        <v>4</v>
      </c>
      <c r="BO1182">
        <v>1</v>
      </c>
      <c r="BP1182" t="s">
        <v>124</v>
      </c>
      <c r="BQ1182">
        <f>IF(fun[[#This Row],[KitchenQual]]="Ex",5,IF(fun[[#This Row],[KitchenQual]]="Gd",4,IF(fun[[#This Row],[KitchenQual]]="TA",3,IF(fun[[#This Row],[KitchenQual]]="Fa",2,0))))</f>
        <v>3</v>
      </c>
      <c r="BR1182">
        <v>8</v>
      </c>
      <c r="BS1182" t="s">
        <v>133</v>
      </c>
      <c r="BT1182">
        <v>0</v>
      </c>
      <c r="BU1182" t="s">
        <v>109</v>
      </c>
      <c r="BV1182">
        <f>IF(fun[[#This Row],[FireplaceQu]]="Ex",5,IF(fun[[#This Row],[FireplaceQu]]="Gd",4,IF(fun[[#This Row],[FireplaceQu]]="TA",3,IF(fun[[#This Row],[FireplaceQu]]="Fa",2,0))))</f>
        <v>0</v>
      </c>
      <c r="BW1182" t="s">
        <v>134</v>
      </c>
      <c r="BX1182">
        <v>1990</v>
      </c>
      <c r="BY1182" t="s">
        <v>183</v>
      </c>
      <c r="BZ1182">
        <v>2</v>
      </c>
      <c r="CA1182">
        <v>693</v>
      </c>
      <c r="CB1182" t="s">
        <v>124</v>
      </c>
      <c r="CC1182">
        <f>IF(fun[[#This Row],[GarageQual]]="Ex",5,IF(fun[[#This Row],[GarageQual]]="Gd",4,IF(fun[[#This Row],[GarageQual]]="TA",3,IF(fun[[#This Row],[GarageQual]]="Fa",2,IF(fun[[#This Row],[GarageQual]]="Po",1,0)))))</f>
        <v>3</v>
      </c>
      <c r="CD1182" t="s">
        <v>124</v>
      </c>
      <c r="CE1182">
        <f>IF(fun[[#This Row],[GarageCond]]="Ex",5,IF(fun[[#This Row],[GarageCond]]="Gd",4,IF(fun[[#This Row],[GarageCond]]="TA",3,IF(fun[[#This Row],[GarageCond]]="Fa",2,IF(fun[[#This Row],[GarageCond]]="Po",1,0)))))</f>
        <v>3</v>
      </c>
      <c r="CF1182" t="s">
        <v>131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f>(0.5*fun[[#This Row],[WoodDeckSF]])+fun[[#This Row],[OpenPorchSF]]+(2*fun[[#This Row],[EnclosedPorch]])+(1.5*fun[[#This Row],[3SsnPorch]])+fun[[#This Row],[ScreenPorch]]</f>
        <v>0</v>
      </c>
      <c r="CM1182">
        <v>0</v>
      </c>
      <c r="CN1182" t="s">
        <v>109</v>
      </c>
      <c r="CO1182">
        <f>IF(fun[[#This Row],[PoolQC]]="Ex",5,IF(fun[[#This Row],[PoolQC]]="Gd",4,IF(fun[[#This Row],[PoolQC]]="TA",3,IF(fun[[#This Row],[PoolQC]]="Fa",2,IF(fun[[#This Row],[PoolQC]]="Po",1,0)))))</f>
        <v>0</v>
      </c>
      <c r="CP1182" t="s">
        <v>191</v>
      </c>
      <c r="CQ1182" t="s">
        <v>109</v>
      </c>
      <c r="CR1182">
        <v>0</v>
      </c>
      <c r="CS1182">
        <v>4</v>
      </c>
      <c r="CT1182">
        <v>2006</v>
      </c>
      <c r="CU1182" t="s">
        <v>136</v>
      </c>
      <c r="CV1182" t="s">
        <v>137</v>
      </c>
      <c r="CW1182">
        <f>COUNTIF(fun[[#This Row],[Id]:[SaleCondition]],0)</f>
        <v>23</v>
      </c>
      <c r="CX1182">
        <f>COUNTIF(fun[[#This Row],[Id]:[SaleCondition]],"NA")</f>
        <v>5</v>
      </c>
      <c r="CY118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182">
        <f>fun[NUM_ExCond]+fun[NUM_BsmtCond]+fun[NUM_GarCond]</f>
        <v>9</v>
      </c>
      <c r="DA11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11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</v>
      </c>
      <c r="DC1182">
        <v>250000</v>
      </c>
    </row>
    <row r="1183" spans="1:107" x14ac:dyDescent="0.25">
      <c r="A1183">
        <v>1182</v>
      </c>
      <c r="B1183">
        <v>120</v>
      </c>
      <c r="C1183" t="s">
        <v>168</v>
      </c>
      <c r="D1183">
        <f>IF(fun[[#This Row],[MSZoning]]="RL",1,0)</f>
        <v>0</v>
      </c>
      <c r="E1183">
        <f>IF(fun[[#This Row],[rl]]="RM",1,0)</f>
        <v>0</v>
      </c>
      <c r="F1183">
        <f>IF(fun[[#This Row],[rm]]="RH",1,0)</f>
        <v>0</v>
      </c>
      <c r="G1183">
        <f>IF(fun[[#This Row],[rh]]="C (all)",1,0)</f>
        <v>0</v>
      </c>
      <c r="H1183">
        <v>64</v>
      </c>
      <c r="I1183">
        <f>IF(fun[[#This Row],[LotFrontage]]="NA",0,fun[[#This Row],[LotFrontage]])</f>
        <v>64</v>
      </c>
      <c r="J1183">
        <v>5587</v>
      </c>
      <c r="K1183" t="s">
        <v>108</v>
      </c>
      <c r="L1183" t="s">
        <v>109</v>
      </c>
      <c r="M1183" t="s">
        <v>146</v>
      </c>
      <c r="N1183" t="s">
        <v>225</v>
      </c>
      <c r="O1183" t="s">
        <v>112</v>
      </c>
      <c r="P1183" t="s">
        <v>113</v>
      </c>
      <c r="Q1183" t="s">
        <v>220</v>
      </c>
      <c r="R1183" t="s">
        <v>149</v>
      </c>
      <c r="S1183" t="s">
        <v>116</v>
      </c>
      <c r="T1183" t="s">
        <v>116</v>
      </c>
      <c r="U1183" t="s">
        <v>205</v>
      </c>
      <c r="V1183" t="s">
        <v>141</v>
      </c>
      <c r="W1183">
        <v>8</v>
      </c>
      <c r="X1183">
        <v>5</v>
      </c>
      <c r="Y1183">
        <v>2008</v>
      </c>
      <c r="Z1183">
        <v>2008</v>
      </c>
      <c r="AA1183" t="s">
        <v>178</v>
      </c>
      <c r="AB1183" t="s">
        <v>120</v>
      </c>
      <c r="AC1183" t="s">
        <v>206</v>
      </c>
      <c r="AD1183" t="s">
        <v>207</v>
      </c>
      <c r="AE1183" t="s">
        <v>163</v>
      </c>
      <c r="AF1183">
        <v>186</v>
      </c>
      <c r="AG1183" t="s">
        <v>130</v>
      </c>
      <c r="AH1183">
        <f>IF(fun[[#This Row],[ExterQual]]="Ex",5,IF(fun[[#This Row],[ExterQual]]="Gd",4,IF(fun[[#This Row],[ExterQual]]="TA",3,IF(fun[[#This Row],[ExterQual]]="Fa",2,1))))</f>
        <v>5</v>
      </c>
      <c r="AI1183" t="s">
        <v>124</v>
      </c>
      <c r="AJ1183">
        <f>IF(fun[[#This Row],[ExterCond]]="Ex",5,IF(fun[[#This Row],[ExterCond]]="Gd",4,IF(fun[[#This Row],[ExterCond]]="TA",3,IF(fun[[#This Row],[ExterCond]]="Fa",2,1))))</f>
        <v>3</v>
      </c>
      <c r="AK1183" t="s">
        <v>125</v>
      </c>
      <c r="AL1183" t="s">
        <v>130</v>
      </c>
      <c r="AM1183">
        <f>IF(fun[[#This Row],[BsmtQual]]="Ex",5,IF(fun[[#This Row],[BsmtQual]]="Gd",4,IF(fun[[#This Row],[BsmtQual]]="TA",3,IF(fun[[#This Row],[BsmtQual]]="Fa",2,IF(fun[[#This Row],[BsmtQual]]="Po",1,0)))))</f>
        <v>5</v>
      </c>
      <c r="AN1183" t="s">
        <v>124</v>
      </c>
      <c r="AO1183">
        <f>IF(fun[[#This Row],[BsmtCond]]="Ex",5,IF(fun[[#This Row],[BsmtCond]]="Gd",4,IF(fun[[#This Row],[BsmtCond]]="TA",3,IF(fun[[#This Row],[BsmtCond]]="Fa",2,IF(fun[[#This Row],[BsmtCond]]="Po",1,0)))))</f>
        <v>3</v>
      </c>
      <c r="AP1183" t="s">
        <v>123</v>
      </c>
      <c r="AQ1183">
        <f>IF(fun[[#This Row],[BsmtExposure]]="Gd",3,IF(fun[[#This Row],[BsmtExposure]]="Av",2,IF(fun[[#This Row],[BsmtExposure]]="Mn",1,0)))</f>
        <v>3</v>
      </c>
      <c r="AR1183" t="s">
        <v>127</v>
      </c>
      <c r="AS1183">
        <v>1480</v>
      </c>
      <c r="AT1183" t="s">
        <v>128</v>
      </c>
      <c r="AU1183">
        <v>0</v>
      </c>
      <c r="AV1183">
        <v>120</v>
      </c>
      <c r="AW1183">
        <v>1600</v>
      </c>
      <c r="AX1183" t="s">
        <v>129</v>
      </c>
      <c r="AY1183" t="s">
        <v>130</v>
      </c>
      <c r="AZ1183">
        <f>IF(fun[[#This Row],[HeatingQC]]="Ex",5,IF(fun[[#This Row],[HeatingQC]]="Gd",4,IF(fun[[#This Row],[HeatingQC]]="TA",3,IF(fun[[#This Row],[HeatingQC]]="Fa",2,IF(fun[[#This Row],[HeatingQC]]="Po",1,0)))))</f>
        <v>5</v>
      </c>
      <c r="BA1183" t="s">
        <v>131</v>
      </c>
      <c r="BB1183" t="s">
        <v>132</v>
      </c>
      <c r="BC1183">
        <v>1652</v>
      </c>
      <c r="BD1183">
        <v>0</v>
      </c>
      <c r="BE1183">
        <v>0</v>
      </c>
      <c r="BF1183">
        <v>1652</v>
      </c>
      <c r="BG1183">
        <f>LOG(fun[[#This Row],[GrLivArea]])</f>
        <v>3.2180100429843632</v>
      </c>
      <c r="BH1183">
        <v>1</v>
      </c>
      <c r="BI1183">
        <v>1</v>
      </c>
      <c r="BJ1183">
        <f>fun[[#This Row],[BsmtFullBath]]+(0.5*fun[[#This Row],[BsmtHalfBath]])</f>
        <v>1.5</v>
      </c>
      <c r="BK1183">
        <v>2</v>
      </c>
      <c r="BL1183">
        <v>0</v>
      </c>
      <c r="BM1183">
        <f>fun[[#This Row],[HalfBath]]+fun[[#This Row],[TOTBaseBath]]+fun[[#This Row],[FullBath]]</f>
        <v>3.5</v>
      </c>
      <c r="BN1183">
        <v>2</v>
      </c>
      <c r="BO1183">
        <v>1</v>
      </c>
      <c r="BP1183" t="s">
        <v>123</v>
      </c>
      <c r="BQ1183">
        <f>IF(fun[[#This Row],[KitchenQual]]="Ex",5,IF(fun[[#This Row],[KitchenQual]]="Gd",4,IF(fun[[#This Row],[KitchenQual]]="TA",3,IF(fun[[#This Row],[KitchenQual]]="Fa",2,0))))</f>
        <v>4</v>
      </c>
      <c r="BR1183">
        <v>5</v>
      </c>
      <c r="BS1183" t="s">
        <v>133</v>
      </c>
      <c r="BT1183">
        <v>1</v>
      </c>
      <c r="BU1183" t="s">
        <v>123</v>
      </c>
      <c r="BV1183">
        <f>IF(fun[[#This Row],[FireplaceQu]]="Ex",5,IF(fun[[#This Row],[FireplaceQu]]="Gd",4,IF(fun[[#This Row],[FireplaceQu]]="TA",3,IF(fun[[#This Row],[FireplaceQu]]="Fa",2,0))))</f>
        <v>4</v>
      </c>
      <c r="BW1183" t="s">
        <v>134</v>
      </c>
      <c r="BX1183">
        <v>2008</v>
      </c>
      <c r="BY1183" t="s">
        <v>183</v>
      </c>
      <c r="BZ1183">
        <v>2</v>
      </c>
      <c r="CA1183">
        <v>482</v>
      </c>
      <c r="CB1183" t="s">
        <v>124</v>
      </c>
      <c r="CC1183">
        <f>IF(fun[[#This Row],[GarageQual]]="Ex",5,IF(fun[[#This Row],[GarageQual]]="Gd",4,IF(fun[[#This Row],[GarageQual]]="TA",3,IF(fun[[#This Row],[GarageQual]]="Fa",2,IF(fun[[#This Row],[GarageQual]]="Po",1,0)))))</f>
        <v>3</v>
      </c>
      <c r="CD1183" t="s">
        <v>124</v>
      </c>
      <c r="CE1183">
        <f>IF(fun[[#This Row],[GarageCond]]="Ex",5,IF(fun[[#This Row],[GarageCond]]="Gd",4,IF(fun[[#This Row],[GarageCond]]="TA",3,IF(fun[[#This Row],[GarageCond]]="Fa",2,IF(fun[[#This Row],[GarageCond]]="Po",1,0)))))</f>
        <v>3</v>
      </c>
      <c r="CF1183" t="s">
        <v>131</v>
      </c>
      <c r="CG1183">
        <v>162</v>
      </c>
      <c r="CH1183">
        <v>53</v>
      </c>
      <c r="CI1183">
        <v>0</v>
      </c>
      <c r="CJ1183">
        <v>153</v>
      </c>
      <c r="CK1183">
        <v>0</v>
      </c>
      <c r="CL1183">
        <f>(0.5*fun[[#This Row],[WoodDeckSF]])+fun[[#This Row],[OpenPorchSF]]+(2*fun[[#This Row],[EnclosedPorch]])+(1.5*fun[[#This Row],[3SsnPorch]])+fun[[#This Row],[ScreenPorch]]</f>
        <v>363.5</v>
      </c>
      <c r="CM1183">
        <v>0</v>
      </c>
      <c r="CN1183" t="s">
        <v>109</v>
      </c>
      <c r="CO1183">
        <f>IF(fun[[#This Row],[PoolQC]]="Ex",5,IF(fun[[#This Row],[PoolQC]]="Gd",4,IF(fun[[#This Row],[PoolQC]]="TA",3,IF(fun[[#This Row],[PoolQC]]="Fa",2,IF(fun[[#This Row],[PoolQC]]="Po",1,0)))))</f>
        <v>0</v>
      </c>
      <c r="CP1183" t="s">
        <v>109</v>
      </c>
      <c r="CQ1183" t="s">
        <v>109</v>
      </c>
      <c r="CR1183">
        <v>0</v>
      </c>
      <c r="CS1183">
        <v>11</v>
      </c>
      <c r="CT1183">
        <v>2008</v>
      </c>
      <c r="CU1183" t="s">
        <v>184</v>
      </c>
      <c r="CV1183" t="s">
        <v>185</v>
      </c>
      <c r="CW1183">
        <f>COUNTIF(fun[[#This Row],[Id]:[SaleCondition]],0)</f>
        <v>13</v>
      </c>
      <c r="CX1183">
        <f>COUNTIF(fun[[#This Row],[Id]:[SaleCondition]],"NA")</f>
        <v>4</v>
      </c>
      <c r="CY1183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1183">
        <f>fun[NUM_ExCond]+fun[NUM_BsmtCond]+fun[NUM_GarCond]</f>
        <v>9</v>
      </c>
      <c r="DA11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114</v>
      </c>
      <c r="DB11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</v>
      </c>
      <c r="DC1183">
        <v>392500</v>
      </c>
    </row>
    <row r="1184" spans="1:107" x14ac:dyDescent="0.25">
      <c r="A1184">
        <v>1183</v>
      </c>
      <c r="B1184">
        <v>60</v>
      </c>
      <c r="C1184" t="s">
        <v>107</v>
      </c>
      <c r="D1184">
        <f>IF(fun[[#This Row],[MSZoning]]="RL",1,0)</f>
        <v>1</v>
      </c>
      <c r="E1184">
        <f>IF(fun[[#This Row],[rl]]="RM",1,0)</f>
        <v>0</v>
      </c>
      <c r="F1184">
        <f>IF(fun[[#This Row],[rm]]="RH",1,0)</f>
        <v>0</v>
      </c>
      <c r="G1184">
        <f>IF(fun[[#This Row],[rh]]="C (all)",1,0)</f>
        <v>0</v>
      </c>
      <c r="H1184">
        <v>160</v>
      </c>
      <c r="I1184">
        <f>IF(fun[[#This Row],[LotFrontage]]="NA",0,fun[[#This Row],[LotFrontage]])</f>
        <v>160</v>
      </c>
      <c r="J1184">
        <v>15623</v>
      </c>
      <c r="K1184" t="s">
        <v>108</v>
      </c>
      <c r="L1184" t="s">
        <v>109</v>
      </c>
      <c r="M1184" t="s">
        <v>146</v>
      </c>
      <c r="N1184" t="s">
        <v>111</v>
      </c>
      <c r="O1184" t="s">
        <v>112</v>
      </c>
      <c r="P1184" t="s">
        <v>148</v>
      </c>
      <c r="Q1184" t="s">
        <v>114</v>
      </c>
      <c r="R1184" t="s">
        <v>155</v>
      </c>
      <c r="S1184" t="s">
        <v>116</v>
      </c>
      <c r="T1184" t="s">
        <v>116</v>
      </c>
      <c r="U1184" t="s">
        <v>117</v>
      </c>
      <c r="V1184" t="s">
        <v>118</v>
      </c>
      <c r="W1184">
        <v>10</v>
      </c>
      <c r="X1184">
        <v>5</v>
      </c>
      <c r="Y1184">
        <v>1996</v>
      </c>
      <c r="Z1184">
        <v>1996</v>
      </c>
      <c r="AA1184" t="s">
        <v>178</v>
      </c>
      <c r="AB1184" t="s">
        <v>120</v>
      </c>
      <c r="AC1184" t="s">
        <v>150</v>
      </c>
      <c r="AD1184" t="s">
        <v>260</v>
      </c>
      <c r="AE1184" t="s">
        <v>143</v>
      </c>
      <c r="AF1184">
        <v>0</v>
      </c>
      <c r="AG1184" t="s">
        <v>123</v>
      </c>
      <c r="AH1184">
        <f>IF(fun[[#This Row],[ExterQual]]="Ex",5,IF(fun[[#This Row],[ExterQual]]="Gd",4,IF(fun[[#This Row],[ExterQual]]="TA",3,IF(fun[[#This Row],[ExterQual]]="Fa",2,1))))</f>
        <v>4</v>
      </c>
      <c r="AI1184" t="s">
        <v>124</v>
      </c>
      <c r="AJ1184">
        <f>IF(fun[[#This Row],[ExterCond]]="Ex",5,IF(fun[[#This Row],[ExterCond]]="Gd",4,IF(fun[[#This Row],[ExterCond]]="TA",3,IF(fun[[#This Row],[ExterCond]]="Fa",2,1))))</f>
        <v>3</v>
      </c>
      <c r="AK1184" t="s">
        <v>125</v>
      </c>
      <c r="AL1184" t="s">
        <v>130</v>
      </c>
      <c r="AM1184">
        <f>IF(fun[[#This Row],[BsmtQual]]="Ex",5,IF(fun[[#This Row],[BsmtQual]]="Gd",4,IF(fun[[#This Row],[BsmtQual]]="TA",3,IF(fun[[#This Row],[BsmtQual]]="Fa",2,IF(fun[[#This Row],[BsmtQual]]="Po",1,0)))))</f>
        <v>5</v>
      </c>
      <c r="AN1184" t="s">
        <v>124</v>
      </c>
      <c r="AO1184">
        <f>IF(fun[[#This Row],[BsmtCond]]="Ex",5,IF(fun[[#This Row],[BsmtCond]]="Gd",4,IF(fun[[#This Row],[BsmtCond]]="TA",3,IF(fun[[#This Row],[BsmtCond]]="Fa",2,IF(fun[[#This Row],[BsmtCond]]="Po",1,0)))))</f>
        <v>3</v>
      </c>
      <c r="AP1184" t="s">
        <v>156</v>
      </c>
      <c r="AQ1184">
        <f>IF(fun[[#This Row],[BsmtExposure]]="Gd",3,IF(fun[[#This Row],[BsmtExposure]]="Av",2,IF(fun[[#This Row],[BsmtExposure]]="Mn",1,0)))</f>
        <v>2</v>
      </c>
      <c r="AR1184" t="s">
        <v>127</v>
      </c>
      <c r="AS1184">
        <v>2096</v>
      </c>
      <c r="AT1184" t="s">
        <v>128</v>
      </c>
      <c r="AU1184">
        <v>0</v>
      </c>
      <c r="AV1184">
        <v>300</v>
      </c>
      <c r="AW1184">
        <v>2396</v>
      </c>
      <c r="AX1184" t="s">
        <v>129</v>
      </c>
      <c r="AY1184" t="s">
        <v>130</v>
      </c>
      <c r="AZ1184">
        <f>IF(fun[[#This Row],[HeatingQC]]="Ex",5,IF(fun[[#This Row],[HeatingQC]]="Gd",4,IF(fun[[#This Row],[HeatingQC]]="TA",3,IF(fun[[#This Row],[HeatingQC]]="Fa",2,IF(fun[[#This Row],[HeatingQC]]="Po",1,0)))))</f>
        <v>5</v>
      </c>
      <c r="BA1184" t="s">
        <v>131</v>
      </c>
      <c r="BB1184" t="s">
        <v>132</v>
      </c>
      <c r="BC1184">
        <v>2411</v>
      </c>
      <c r="BD1184">
        <v>2065</v>
      </c>
      <c r="BE1184">
        <v>0</v>
      </c>
      <c r="BF1184">
        <v>4476</v>
      </c>
      <c r="BG1184">
        <f>LOG(fun[[#This Row],[GrLivArea]])</f>
        <v>3.6508900778563125</v>
      </c>
      <c r="BH1184">
        <v>1</v>
      </c>
      <c r="BI1184">
        <v>0</v>
      </c>
      <c r="BJ1184">
        <f>fun[[#This Row],[BsmtFullBath]]+(0.5*fun[[#This Row],[BsmtHalfBath]])</f>
        <v>1</v>
      </c>
      <c r="BK1184">
        <v>3</v>
      </c>
      <c r="BL1184">
        <v>1</v>
      </c>
      <c r="BM1184">
        <f>fun[[#This Row],[HalfBath]]+fun[[#This Row],[TOTBaseBath]]+fun[[#This Row],[FullBath]]</f>
        <v>5</v>
      </c>
      <c r="BN1184">
        <v>4</v>
      </c>
      <c r="BO1184">
        <v>1</v>
      </c>
      <c r="BP1184" t="s">
        <v>130</v>
      </c>
      <c r="BQ1184">
        <f>IF(fun[[#This Row],[KitchenQual]]="Ex",5,IF(fun[[#This Row],[KitchenQual]]="Gd",4,IF(fun[[#This Row],[KitchenQual]]="TA",3,IF(fun[[#This Row],[KitchenQual]]="Fa",2,0))))</f>
        <v>5</v>
      </c>
      <c r="BR1184">
        <v>10</v>
      </c>
      <c r="BS1184" t="s">
        <v>133</v>
      </c>
      <c r="BT1184">
        <v>2</v>
      </c>
      <c r="BU1184" t="s">
        <v>124</v>
      </c>
      <c r="BV1184">
        <f>IF(fun[[#This Row],[FireplaceQu]]="Ex",5,IF(fun[[#This Row],[FireplaceQu]]="Gd",4,IF(fun[[#This Row],[FireplaceQu]]="TA",3,IF(fun[[#This Row],[FireplaceQu]]="Fa",2,0))))</f>
        <v>3</v>
      </c>
      <c r="BW1184" t="s">
        <v>134</v>
      </c>
      <c r="BX1184">
        <v>1996</v>
      </c>
      <c r="BY1184" t="s">
        <v>183</v>
      </c>
      <c r="BZ1184">
        <v>3</v>
      </c>
      <c r="CA1184">
        <v>813</v>
      </c>
      <c r="CB1184" t="s">
        <v>124</v>
      </c>
      <c r="CC1184">
        <f>IF(fun[[#This Row],[GarageQual]]="Ex",5,IF(fun[[#This Row],[GarageQual]]="Gd",4,IF(fun[[#This Row],[GarageQual]]="TA",3,IF(fun[[#This Row],[GarageQual]]="Fa",2,IF(fun[[#This Row],[GarageQual]]="Po",1,0)))))</f>
        <v>3</v>
      </c>
      <c r="CD1184" t="s">
        <v>124</v>
      </c>
      <c r="CE1184">
        <f>IF(fun[[#This Row],[GarageCond]]="Ex",5,IF(fun[[#This Row],[GarageCond]]="Gd",4,IF(fun[[#This Row],[GarageCond]]="TA",3,IF(fun[[#This Row],[GarageCond]]="Fa",2,IF(fun[[#This Row],[GarageCond]]="Po",1,0)))))</f>
        <v>3</v>
      </c>
      <c r="CF1184" t="s">
        <v>131</v>
      </c>
      <c r="CG1184">
        <v>171</v>
      </c>
      <c r="CH1184">
        <v>78</v>
      </c>
      <c r="CI1184">
        <v>0</v>
      </c>
      <c r="CJ1184">
        <v>0</v>
      </c>
      <c r="CK1184">
        <v>0</v>
      </c>
      <c r="CL1184">
        <f>(0.5*fun[[#This Row],[WoodDeckSF]])+fun[[#This Row],[OpenPorchSF]]+(2*fun[[#This Row],[EnclosedPorch]])+(1.5*fun[[#This Row],[3SsnPorch]])+fun[[#This Row],[ScreenPorch]]</f>
        <v>163.5</v>
      </c>
      <c r="CM1184">
        <v>555</v>
      </c>
      <c r="CN1184" t="s">
        <v>130</v>
      </c>
      <c r="CO1184">
        <f>IF(fun[[#This Row],[PoolQC]]="Ex",5,IF(fun[[#This Row],[PoolQC]]="Gd",4,IF(fun[[#This Row],[PoolQC]]="TA",3,IF(fun[[#This Row],[PoolQC]]="Fa",2,IF(fun[[#This Row],[PoolQC]]="Po",1,0)))))</f>
        <v>5</v>
      </c>
      <c r="CP1184" t="s">
        <v>160</v>
      </c>
      <c r="CQ1184" t="s">
        <v>109</v>
      </c>
      <c r="CR1184">
        <v>0</v>
      </c>
      <c r="CS1184">
        <v>7</v>
      </c>
      <c r="CT1184">
        <v>2007</v>
      </c>
      <c r="CU1184" t="s">
        <v>136</v>
      </c>
      <c r="CV1184" t="s">
        <v>154</v>
      </c>
      <c r="CW1184">
        <f>COUNTIF(fun[[#This Row],[Id]:[SaleCondition]],0)</f>
        <v>11</v>
      </c>
      <c r="CX1184">
        <f>COUNTIF(fun[[#This Row],[Id]:[SaleCondition]],"NA")</f>
        <v>2</v>
      </c>
      <c r="CY1184">
        <f>fun[[#This Row],[OverallQual]]+fun[[#This Row],[NUM_ExQual]]+fun[[#This Row],[NUM_BsmtQual]]+fun[[#This Row],[NUM_Heat]]+fun[[#This Row],[NUM_KitchQual]]+fun[[#This Row],[NUM_GarQual]]+fun[[#This Row],[NUM_Pool]]+fun[NUM_Fire]</f>
        <v>40</v>
      </c>
      <c r="CZ1184">
        <f>fun[NUM_ExCond]+fun[NUM_BsmtCond]+fun[NUM_GarCond]</f>
        <v>9</v>
      </c>
      <c r="DA11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137</v>
      </c>
      <c r="DB11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95.75</v>
      </c>
      <c r="DC1184">
        <v>745000</v>
      </c>
    </row>
    <row r="1185" spans="1:107" x14ac:dyDescent="0.25">
      <c r="A1185">
        <v>1184</v>
      </c>
      <c r="B1185">
        <v>30</v>
      </c>
      <c r="C1185" t="s">
        <v>107</v>
      </c>
      <c r="D1185">
        <f>IF(fun[[#This Row],[MSZoning]]="RL",1,0)</f>
        <v>1</v>
      </c>
      <c r="E1185">
        <f>IF(fun[[#This Row],[rl]]="RM",1,0)</f>
        <v>0</v>
      </c>
      <c r="F1185">
        <f>IF(fun[[#This Row],[rm]]="RH",1,0)</f>
        <v>0</v>
      </c>
      <c r="G1185">
        <f>IF(fun[[#This Row],[rh]]="C (all)",1,0)</f>
        <v>0</v>
      </c>
      <c r="H1185">
        <v>60</v>
      </c>
      <c r="I1185">
        <f>IF(fun[[#This Row],[LotFrontage]]="NA",0,fun[[#This Row],[LotFrontage]])</f>
        <v>60</v>
      </c>
      <c r="J1185">
        <v>10800</v>
      </c>
      <c r="K1185" t="s">
        <v>108</v>
      </c>
      <c r="L1185" t="s">
        <v>200</v>
      </c>
      <c r="M1185" t="s">
        <v>110</v>
      </c>
      <c r="N1185" t="s">
        <v>111</v>
      </c>
      <c r="O1185" t="s">
        <v>112</v>
      </c>
      <c r="P1185" t="s">
        <v>113</v>
      </c>
      <c r="Q1185" t="s">
        <v>114</v>
      </c>
      <c r="R1185" t="s">
        <v>169</v>
      </c>
      <c r="S1185" t="s">
        <v>116</v>
      </c>
      <c r="T1185" t="s">
        <v>116</v>
      </c>
      <c r="U1185" t="s">
        <v>117</v>
      </c>
      <c r="V1185" t="s">
        <v>141</v>
      </c>
      <c r="W1185">
        <v>5</v>
      </c>
      <c r="X1185">
        <v>6</v>
      </c>
      <c r="Y1185">
        <v>1920</v>
      </c>
      <c r="Z1185">
        <v>1950</v>
      </c>
      <c r="AA1185" t="s">
        <v>178</v>
      </c>
      <c r="AB1185" t="s">
        <v>120</v>
      </c>
      <c r="AC1185" t="s">
        <v>229</v>
      </c>
      <c r="AD1185" t="s">
        <v>229</v>
      </c>
      <c r="AE1185" t="s">
        <v>143</v>
      </c>
      <c r="AF1185">
        <v>0</v>
      </c>
      <c r="AG1185" t="s">
        <v>124</v>
      </c>
      <c r="AH1185">
        <f>IF(fun[[#This Row],[ExterQual]]="Ex",5,IF(fun[[#This Row],[ExterQual]]="Gd",4,IF(fun[[#This Row],[ExterQual]]="TA",3,IF(fun[[#This Row],[ExterQual]]="Fa",2,1))))</f>
        <v>3</v>
      </c>
      <c r="AI1185" t="s">
        <v>124</v>
      </c>
      <c r="AJ1185">
        <f>IF(fun[[#This Row],[ExterCond]]="Ex",5,IF(fun[[#This Row],[ExterCond]]="Gd",4,IF(fun[[#This Row],[ExterCond]]="TA",3,IF(fun[[#This Row],[ExterCond]]="Fa",2,1))))</f>
        <v>3</v>
      </c>
      <c r="AK1185" t="s">
        <v>152</v>
      </c>
      <c r="AL1185" t="s">
        <v>124</v>
      </c>
      <c r="AM1185">
        <f>IF(fun[[#This Row],[BsmtQual]]="Ex",5,IF(fun[[#This Row],[BsmtQual]]="Gd",4,IF(fun[[#This Row],[BsmtQual]]="TA",3,IF(fun[[#This Row],[BsmtQual]]="Fa",2,IF(fun[[#This Row],[BsmtQual]]="Po",1,0)))))</f>
        <v>3</v>
      </c>
      <c r="AN1185" t="s">
        <v>124</v>
      </c>
      <c r="AO1185">
        <f>IF(fun[[#This Row],[BsmtCond]]="Ex",5,IF(fun[[#This Row],[BsmtCond]]="Gd",4,IF(fun[[#This Row],[BsmtCond]]="TA",3,IF(fun[[#This Row],[BsmtCond]]="Fa",2,IF(fun[[#This Row],[BsmtCond]]="Po",1,0)))))</f>
        <v>3</v>
      </c>
      <c r="AP1185" t="s">
        <v>126</v>
      </c>
      <c r="AQ1185">
        <f>IF(fun[[#This Row],[BsmtExposure]]="Gd",3,IF(fun[[#This Row],[BsmtExposure]]="Av",2,IF(fun[[#This Row],[BsmtExposure]]="Mn",1,0)))</f>
        <v>0</v>
      </c>
      <c r="AR1185" t="s">
        <v>179</v>
      </c>
      <c r="AS1185">
        <v>821</v>
      </c>
      <c r="AT1185" t="s">
        <v>128</v>
      </c>
      <c r="AU1185">
        <v>0</v>
      </c>
      <c r="AV1185">
        <v>299</v>
      </c>
      <c r="AW1185">
        <v>1120</v>
      </c>
      <c r="AX1185" t="s">
        <v>129</v>
      </c>
      <c r="AY1185" t="s">
        <v>130</v>
      </c>
      <c r="AZ1185">
        <f>IF(fun[[#This Row],[HeatingQC]]="Ex",5,IF(fun[[#This Row],[HeatingQC]]="Gd",4,IF(fun[[#This Row],[HeatingQC]]="TA",3,IF(fun[[#This Row],[HeatingQC]]="Fa",2,IF(fun[[#This Row],[HeatingQC]]="Po",1,0)))))</f>
        <v>5</v>
      </c>
      <c r="BA1185" t="s">
        <v>131</v>
      </c>
      <c r="BB1185" t="s">
        <v>132</v>
      </c>
      <c r="BC1185">
        <v>1130</v>
      </c>
      <c r="BD1185">
        <v>0</v>
      </c>
      <c r="BE1185">
        <v>0</v>
      </c>
      <c r="BF1185">
        <v>1130</v>
      </c>
      <c r="BG1185">
        <f>LOG(fun[[#This Row],[GrLivArea]])</f>
        <v>3.0530784434834195</v>
      </c>
      <c r="BH1185">
        <v>1</v>
      </c>
      <c r="BI1185">
        <v>0</v>
      </c>
      <c r="BJ1185">
        <f>fun[[#This Row],[BsmtFullBath]]+(0.5*fun[[#This Row],[BsmtHalfBath]])</f>
        <v>1</v>
      </c>
      <c r="BK1185">
        <v>1</v>
      </c>
      <c r="BL1185">
        <v>0</v>
      </c>
      <c r="BM1185">
        <f>fun[[#This Row],[HalfBath]]+fun[[#This Row],[TOTBaseBath]]+fun[[#This Row],[FullBath]]</f>
        <v>2</v>
      </c>
      <c r="BN1185">
        <v>2</v>
      </c>
      <c r="BO1185">
        <v>1</v>
      </c>
      <c r="BP1185" t="s">
        <v>124</v>
      </c>
      <c r="BQ1185">
        <f>IF(fun[[#This Row],[KitchenQual]]="Ex",5,IF(fun[[#This Row],[KitchenQual]]="Gd",4,IF(fun[[#This Row],[KitchenQual]]="TA",3,IF(fun[[#This Row],[KitchenQual]]="Fa",2,0))))</f>
        <v>3</v>
      </c>
      <c r="BR1185">
        <v>5</v>
      </c>
      <c r="BS1185" t="s">
        <v>133</v>
      </c>
      <c r="BT1185">
        <v>1</v>
      </c>
      <c r="BU1185" t="s">
        <v>123</v>
      </c>
      <c r="BV1185">
        <f>IF(fun[[#This Row],[FireplaceQu]]="Ex",5,IF(fun[[#This Row],[FireplaceQu]]="Gd",4,IF(fun[[#This Row],[FireplaceQu]]="TA",3,IF(fun[[#This Row],[FireplaceQu]]="Fa",2,0))))</f>
        <v>4</v>
      </c>
      <c r="BW1185" t="s">
        <v>153</v>
      </c>
      <c r="BX1185">
        <v>1970</v>
      </c>
      <c r="BY1185" t="s">
        <v>128</v>
      </c>
      <c r="BZ1185">
        <v>2</v>
      </c>
      <c r="CA1185">
        <v>720</v>
      </c>
      <c r="CB1185" t="s">
        <v>124</v>
      </c>
      <c r="CC1185">
        <f>IF(fun[[#This Row],[GarageQual]]="Ex",5,IF(fun[[#This Row],[GarageQual]]="Gd",4,IF(fun[[#This Row],[GarageQual]]="TA",3,IF(fun[[#This Row],[GarageQual]]="Fa",2,IF(fun[[#This Row],[GarageQual]]="Po",1,0)))))</f>
        <v>3</v>
      </c>
      <c r="CD1185" t="s">
        <v>124</v>
      </c>
      <c r="CE1185">
        <f>IF(fun[[#This Row],[GarageCond]]="Ex",5,IF(fun[[#This Row],[GarageCond]]="Gd",4,IF(fun[[#This Row],[GarageCond]]="TA",3,IF(fun[[#This Row],[GarageCond]]="Fa",2,IF(fun[[#This Row],[GarageCond]]="Po",1,0)))))</f>
        <v>3</v>
      </c>
      <c r="CF1185" t="s">
        <v>131</v>
      </c>
      <c r="CG1185">
        <v>229</v>
      </c>
      <c r="CH1185">
        <v>0</v>
      </c>
      <c r="CI1185">
        <v>0</v>
      </c>
      <c r="CJ1185">
        <v>0</v>
      </c>
      <c r="CK1185">
        <v>0</v>
      </c>
      <c r="CL1185">
        <f>(0.5*fun[[#This Row],[WoodDeckSF]])+fun[[#This Row],[OpenPorchSF]]+(2*fun[[#This Row],[EnclosedPorch]])+(1.5*fun[[#This Row],[3SsnPorch]])+fun[[#This Row],[ScreenPorch]]</f>
        <v>114.5</v>
      </c>
      <c r="CM1185">
        <v>0</v>
      </c>
      <c r="CN1185" t="s">
        <v>109</v>
      </c>
      <c r="CO1185">
        <f>IF(fun[[#This Row],[PoolQC]]="Ex",5,IF(fun[[#This Row],[PoolQC]]="Gd",4,IF(fun[[#This Row],[PoolQC]]="TA",3,IF(fun[[#This Row],[PoolQC]]="Fa",2,IF(fun[[#This Row],[PoolQC]]="Po",1,0)))))</f>
        <v>0</v>
      </c>
      <c r="CP1185" t="s">
        <v>109</v>
      </c>
      <c r="CQ1185" t="s">
        <v>109</v>
      </c>
      <c r="CR1185">
        <v>0</v>
      </c>
      <c r="CS1185">
        <v>6</v>
      </c>
      <c r="CT1185">
        <v>2006</v>
      </c>
      <c r="CU1185" t="s">
        <v>136</v>
      </c>
      <c r="CV1185" t="s">
        <v>137</v>
      </c>
      <c r="CW1185">
        <f>COUNTIF(fun[[#This Row],[Id]:[SaleCondition]],0)</f>
        <v>17</v>
      </c>
      <c r="CX1185">
        <f>COUNTIF(fun[[#This Row],[Id]:[SaleCondition]],"NA")</f>
        <v>3</v>
      </c>
      <c r="CY118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185">
        <f>fun[NUM_ExCond]+fun[NUM_BsmtCond]+fun[NUM_GarCond]</f>
        <v>9</v>
      </c>
      <c r="DA11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1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185">
        <v>120000</v>
      </c>
    </row>
    <row r="1186" spans="1:107" x14ac:dyDescent="0.25">
      <c r="A1186">
        <v>1185</v>
      </c>
      <c r="B1186">
        <v>20</v>
      </c>
      <c r="C1186" t="s">
        <v>107</v>
      </c>
      <c r="D1186">
        <f>IF(fun[[#This Row],[MSZoning]]="RL",1,0)</f>
        <v>1</v>
      </c>
      <c r="E1186">
        <f>IF(fun[[#This Row],[rl]]="RM",1,0)</f>
        <v>0</v>
      </c>
      <c r="F1186">
        <f>IF(fun[[#This Row],[rm]]="RH",1,0)</f>
        <v>0</v>
      </c>
      <c r="G1186">
        <f>IF(fun[[#This Row],[rh]]="C (all)",1,0)</f>
        <v>0</v>
      </c>
      <c r="H1186">
        <v>50</v>
      </c>
      <c r="I1186">
        <f>IF(fun[[#This Row],[LotFrontage]]="NA",0,fun[[#This Row],[LotFrontage]])</f>
        <v>50</v>
      </c>
      <c r="J1186">
        <v>35133</v>
      </c>
      <c r="K1186" t="s">
        <v>200</v>
      </c>
      <c r="L1186" t="s">
        <v>109</v>
      </c>
      <c r="M1186" t="s">
        <v>110</v>
      </c>
      <c r="N1186" t="s">
        <v>111</v>
      </c>
      <c r="O1186" t="s">
        <v>112</v>
      </c>
      <c r="P1186" t="s">
        <v>113</v>
      </c>
      <c r="Q1186" t="s">
        <v>220</v>
      </c>
      <c r="R1186" t="s">
        <v>215</v>
      </c>
      <c r="S1186" t="s">
        <v>116</v>
      </c>
      <c r="T1186" t="s">
        <v>116</v>
      </c>
      <c r="U1186" t="s">
        <v>117</v>
      </c>
      <c r="V1186" t="s">
        <v>141</v>
      </c>
      <c r="W1186">
        <v>5</v>
      </c>
      <c r="X1186">
        <v>4</v>
      </c>
      <c r="Y1186">
        <v>1963</v>
      </c>
      <c r="Z1186">
        <v>1963</v>
      </c>
      <c r="AA1186" t="s">
        <v>178</v>
      </c>
      <c r="AB1186" t="s">
        <v>120</v>
      </c>
      <c r="AC1186" t="s">
        <v>142</v>
      </c>
      <c r="AD1186" t="s">
        <v>142</v>
      </c>
      <c r="AE1186" t="s">
        <v>122</v>
      </c>
      <c r="AF1186">
        <v>226</v>
      </c>
      <c r="AG1186" t="s">
        <v>124</v>
      </c>
      <c r="AH1186">
        <f>IF(fun[[#This Row],[ExterQual]]="Ex",5,IF(fun[[#This Row],[ExterQual]]="Gd",4,IF(fun[[#This Row],[ExterQual]]="TA",3,IF(fun[[#This Row],[ExterQual]]="Fa",2,1))))</f>
        <v>3</v>
      </c>
      <c r="AI1186" t="s">
        <v>124</v>
      </c>
      <c r="AJ1186">
        <f>IF(fun[[#This Row],[ExterCond]]="Ex",5,IF(fun[[#This Row],[ExterCond]]="Gd",4,IF(fun[[#This Row],[ExterCond]]="TA",3,IF(fun[[#This Row],[ExterCond]]="Fa",2,1))))</f>
        <v>3</v>
      </c>
      <c r="AK1186" t="s">
        <v>144</v>
      </c>
      <c r="AL1186" t="s">
        <v>124</v>
      </c>
      <c r="AM1186">
        <f>IF(fun[[#This Row],[BsmtQual]]="Ex",5,IF(fun[[#This Row],[BsmtQual]]="Gd",4,IF(fun[[#This Row],[BsmtQual]]="TA",3,IF(fun[[#This Row],[BsmtQual]]="Fa",2,IF(fun[[#This Row],[BsmtQual]]="Po",1,0)))))</f>
        <v>3</v>
      </c>
      <c r="AN1186" t="s">
        <v>124</v>
      </c>
      <c r="AO1186">
        <f>IF(fun[[#This Row],[BsmtCond]]="Ex",5,IF(fun[[#This Row],[BsmtCond]]="Gd",4,IF(fun[[#This Row],[BsmtCond]]="TA",3,IF(fun[[#This Row],[BsmtCond]]="Fa",2,IF(fun[[#This Row],[BsmtCond]]="Po",1,0)))))</f>
        <v>3</v>
      </c>
      <c r="AP1186" t="s">
        <v>123</v>
      </c>
      <c r="AQ1186">
        <f>IF(fun[[#This Row],[BsmtExposure]]="Gd",3,IF(fun[[#This Row],[BsmtExposure]]="Av",2,IF(fun[[#This Row],[BsmtExposure]]="Mn",1,0)))</f>
        <v>3</v>
      </c>
      <c r="AR1186" t="s">
        <v>179</v>
      </c>
      <c r="AS1186">
        <v>1159</v>
      </c>
      <c r="AT1186" t="s">
        <v>128</v>
      </c>
      <c r="AU1186">
        <v>0</v>
      </c>
      <c r="AV1186">
        <v>413</v>
      </c>
      <c r="AW1186">
        <v>1572</v>
      </c>
      <c r="AX1186" t="s">
        <v>129</v>
      </c>
      <c r="AY1186" t="s">
        <v>123</v>
      </c>
      <c r="AZ1186">
        <f>IF(fun[[#This Row],[HeatingQC]]="Ex",5,IF(fun[[#This Row],[HeatingQC]]="Gd",4,IF(fun[[#This Row],[HeatingQC]]="TA",3,IF(fun[[#This Row],[HeatingQC]]="Fa",2,IF(fun[[#This Row],[HeatingQC]]="Po",1,0)))))</f>
        <v>4</v>
      </c>
      <c r="BA1186" t="s">
        <v>131</v>
      </c>
      <c r="BB1186" t="s">
        <v>132</v>
      </c>
      <c r="BC1186">
        <v>1572</v>
      </c>
      <c r="BD1186">
        <v>0</v>
      </c>
      <c r="BE1186">
        <v>0</v>
      </c>
      <c r="BF1186">
        <v>1572</v>
      </c>
      <c r="BG1186">
        <f>LOG(fun[[#This Row],[GrLivArea]])</f>
        <v>3.1964525417033891</v>
      </c>
      <c r="BH1186">
        <v>1</v>
      </c>
      <c r="BI1186">
        <v>0</v>
      </c>
      <c r="BJ1186">
        <f>fun[[#This Row],[BsmtFullBath]]+(0.5*fun[[#This Row],[BsmtHalfBath]])</f>
        <v>1</v>
      </c>
      <c r="BK1186">
        <v>1</v>
      </c>
      <c r="BL1186">
        <v>1</v>
      </c>
      <c r="BM1186">
        <f>fun[[#This Row],[HalfBath]]+fun[[#This Row],[TOTBaseBath]]+fun[[#This Row],[FullBath]]</f>
        <v>3</v>
      </c>
      <c r="BN1186">
        <v>3</v>
      </c>
      <c r="BO1186">
        <v>1</v>
      </c>
      <c r="BP1186" t="s">
        <v>124</v>
      </c>
      <c r="BQ1186">
        <f>IF(fun[[#This Row],[KitchenQual]]="Ex",5,IF(fun[[#This Row],[KitchenQual]]="Gd",4,IF(fun[[#This Row],[KitchenQual]]="TA",3,IF(fun[[#This Row],[KitchenQual]]="Fa",2,0))))</f>
        <v>3</v>
      </c>
      <c r="BR1186">
        <v>5</v>
      </c>
      <c r="BS1186" t="s">
        <v>133</v>
      </c>
      <c r="BT1186">
        <v>2</v>
      </c>
      <c r="BU1186" t="s">
        <v>124</v>
      </c>
      <c r="BV1186">
        <f>IF(fun[[#This Row],[FireplaceQu]]="Ex",5,IF(fun[[#This Row],[FireplaceQu]]="Gd",4,IF(fun[[#This Row],[FireplaceQu]]="TA",3,IF(fun[[#This Row],[FireplaceQu]]="Fa",2,0))))</f>
        <v>3</v>
      </c>
      <c r="BW1186" t="s">
        <v>243</v>
      </c>
      <c r="BX1186">
        <v>1963</v>
      </c>
      <c r="BY1186" t="s">
        <v>135</v>
      </c>
      <c r="BZ1186">
        <v>3</v>
      </c>
      <c r="CA1186">
        <v>995</v>
      </c>
      <c r="CB1186" t="s">
        <v>124</v>
      </c>
      <c r="CC1186">
        <f>IF(fun[[#This Row],[GarageQual]]="Ex",5,IF(fun[[#This Row],[GarageQual]]="Gd",4,IF(fun[[#This Row],[GarageQual]]="TA",3,IF(fun[[#This Row],[GarageQual]]="Fa",2,IF(fun[[#This Row],[GarageQual]]="Po",1,0)))))</f>
        <v>3</v>
      </c>
      <c r="CD1186" t="s">
        <v>124</v>
      </c>
      <c r="CE1186">
        <f>IF(fun[[#This Row],[GarageCond]]="Ex",5,IF(fun[[#This Row],[GarageCond]]="Gd",4,IF(fun[[#This Row],[GarageCond]]="TA",3,IF(fun[[#This Row],[GarageCond]]="Fa",2,IF(fun[[#This Row],[GarageCond]]="Po",1,0)))))</f>
        <v>3</v>
      </c>
      <c r="CF1186" t="s">
        <v>131</v>
      </c>
      <c r="CG1186">
        <v>0</v>
      </c>
      <c r="CH1186">
        <v>263</v>
      </c>
      <c r="CI1186">
        <v>0</v>
      </c>
      <c r="CJ1186">
        <v>0</v>
      </c>
      <c r="CK1186">
        <v>263</v>
      </c>
      <c r="CL1186">
        <f>(0.5*fun[[#This Row],[WoodDeckSF]])+fun[[#This Row],[OpenPorchSF]]+(2*fun[[#This Row],[EnclosedPorch]])+(1.5*fun[[#This Row],[3SsnPorch]])+fun[[#This Row],[ScreenPorch]]</f>
        <v>526</v>
      </c>
      <c r="CM1186">
        <v>0</v>
      </c>
      <c r="CN1186" t="s">
        <v>109</v>
      </c>
      <c r="CO1186">
        <f>IF(fun[[#This Row],[PoolQC]]="Ex",5,IF(fun[[#This Row],[PoolQC]]="Gd",4,IF(fun[[#This Row],[PoolQC]]="TA",3,IF(fun[[#This Row],[PoolQC]]="Fa",2,IF(fun[[#This Row],[PoolQC]]="Po",1,0)))))</f>
        <v>0</v>
      </c>
      <c r="CP1186" t="s">
        <v>109</v>
      </c>
      <c r="CQ1186" t="s">
        <v>109</v>
      </c>
      <c r="CR1186">
        <v>0</v>
      </c>
      <c r="CS1186">
        <v>5</v>
      </c>
      <c r="CT1186">
        <v>2007</v>
      </c>
      <c r="CU1186" t="s">
        <v>136</v>
      </c>
      <c r="CV1186" t="s">
        <v>137</v>
      </c>
      <c r="CW1186">
        <f>COUNTIF(fun[[#This Row],[Id]:[SaleCondition]],0)</f>
        <v>13</v>
      </c>
      <c r="CX1186">
        <f>COUNTIF(fun[[#This Row],[Id]:[SaleCondition]],"NA")</f>
        <v>4</v>
      </c>
      <c r="CY1186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186">
        <f>fun[NUM_ExCond]+fun[NUM_BsmtCond]+fun[NUM_GarCond]</f>
        <v>9</v>
      </c>
      <c r="DA11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11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50.25</v>
      </c>
      <c r="DC1186">
        <v>186700</v>
      </c>
    </row>
    <row r="1187" spans="1:107" x14ac:dyDescent="0.25">
      <c r="A1187">
        <v>1186</v>
      </c>
      <c r="B1187">
        <v>50</v>
      </c>
      <c r="C1187" t="s">
        <v>107</v>
      </c>
      <c r="D1187">
        <f>IF(fun[[#This Row],[MSZoning]]="RL",1,0)</f>
        <v>1</v>
      </c>
      <c r="E1187">
        <f>IF(fun[[#This Row],[rl]]="RM",1,0)</f>
        <v>0</v>
      </c>
      <c r="F1187">
        <f>IF(fun[[#This Row],[rm]]="RH",1,0)</f>
        <v>0</v>
      </c>
      <c r="G1187">
        <f>IF(fun[[#This Row],[rh]]="C (all)",1,0)</f>
        <v>0</v>
      </c>
      <c r="H1187">
        <v>60</v>
      </c>
      <c r="I1187">
        <f>IF(fun[[#This Row],[LotFrontage]]="NA",0,fun[[#This Row],[LotFrontage]])</f>
        <v>60</v>
      </c>
      <c r="J1187">
        <v>9738</v>
      </c>
      <c r="K1187" t="s">
        <v>108</v>
      </c>
      <c r="L1187" t="s">
        <v>109</v>
      </c>
      <c r="M1187" t="s">
        <v>110</v>
      </c>
      <c r="N1187" t="s">
        <v>111</v>
      </c>
      <c r="O1187" t="s">
        <v>112</v>
      </c>
      <c r="P1187" t="s">
        <v>113</v>
      </c>
      <c r="Q1187" t="s">
        <v>114</v>
      </c>
      <c r="R1187" t="s">
        <v>211</v>
      </c>
      <c r="S1187" t="s">
        <v>116</v>
      </c>
      <c r="T1187" t="s">
        <v>116</v>
      </c>
      <c r="U1187" t="s">
        <v>117</v>
      </c>
      <c r="V1187" t="s">
        <v>158</v>
      </c>
      <c r="W1187">
        <v>5</v>
      </c>
      <c r="X1187">
        <v>7</v>
      </c>
      <c r="Y1187">
        <v>1924</v>
      </c>
      <c r="Z1187">
        <v>1950</v>
      </c>
      <c r="AA1187" t="s">
        <v>119</v>
      </c>
      <c r="AB1187" t="s">
        <v>120</v>
      </c>
      <c r="AC1187" t="s">
        <v>212</v>
      </c>
      <c r="AD1187" t="s">
        <v>212</v>
      </c>
      <c r="AE1187" t="s">
        <v>143</v>
      </c>
      <c r="AF1187">
        <v>0</v>
      </c>
      <c r="AG1187" t="s">
        <v>124</v>
      </c>
      <c r="AH1187">
        <f>IF(fun[[#This Row],[ExterQual]]="Ex",5,IF(fun[[#This Row],[ExterQual]]="Gd",4,IF(fun[[#This Row],[ExterQual]]="TA",3,IF(fun[[#This Row],[ExterQual]]="Fa",2,1))))</f>
        <v>3</v>
      </c>
      <c r="AI1187" t="s">
        <v>123</v>
      </c>
      <c r="AJ1187">
        <f>IF(fun[[#This Row],[ExterCond]]="Ex",5,IF(fun[[#This Row],[ExterCond]]="Gd",4,IF(fun[[#This Row],[ExterCond]]="TA",3,IF(fun[[#This Row],[ExterCond]]="Fa",2,1))))</f>
        <v>4</v>
      </c>
      <c r="AK1187" t="s">
        <v>152</v>
      </c>
      <c r="AL1187" t="s">
        <v>124</v>
      </c>
      <c r="AM1187">
        <f>IF(fun[[#This Row],[BsmtQual]]="Ex",5,IF(fun[[#This Row],[BsmtQual]]="Gd",4,IF(fun[[#This Row],[BsmtQual]]="TA",3,IF(fun[[#This Row],[BsmtQual]]="Fa",2,IF(fun[[#This Row],[BsmtQual]]="Po",1,0)))))</f>
        <v>3</v>
      </c>
      <c r="AN1187" t="s">
        <v>124</v>
      </c>
      <c r="AO1187">
        <f>IF(fun[[#This Row],[BsmtCond]]="Ex",5,IF(fun[[#This Row],[BsmtCond]]="Gd",4,IF(fun[[#This Row],[BsmtCond]]="TA",3,IF(fun[[#This Row],[BsmtCond]]="Fa",2,IF(fun[[#This Row],[BsmtCond]]="Po",1,0)))))</f>
        <v>3</v>
      </c>
      <c r="AP1187" t="s">
        <v>126</v>
      </c>
      <c r="AQ1187">
        <f>IF(fun[[#This Row],[BsmtExposure]]="Gd",3,IF(fun[[#This Row],[BsmtExposure]]="Av",2,IF(fun[[#This Row],[BsmtExposure]]="Mn",1,0)))</f>
        <v>0</v>
      </c>
      <c r="AR1187" t="s">
        <v>167</v>
      </c>
      <c r="AS1187">
        <v>392</v>
      </c>
      <c r="AT1187" t="s">
        <v>128</v>
      </c>
      <c r="AU1187">
        <v>0</v>
      </c>
      <c r="AV1187">
        <v>392</v>
      </c>
      <c r="AW1187">
        <v>784</v>
      </c>
      <c r="AX1187" t="s">
        <v>129</v>
      </c>
      <c r="AY1187" t="s">
        <v>123</v>
      </c>
      <c r="AZ1187">
        <f>IF(fun[[#This Row],[HeatingQC]]="Ex",5,IF(fun[[#This Row],[HeatingQC]]="Gd",4,IF(fun[[#This Row],[HeatingQC]]="TA",3,IF(fun[[#This Row],[HeatingQC]]="Fa",2,IF(fun[[#This Row],[HeatingQC]]="Po",1,0)))))</f>
        <v>4</v>
      </c>
      <c r="BA1187" t="s">
        <v>131</v>
      </c>
      <c r="BB1187" t="s">
        <v>132</v>
      </c>
      <c r="BC1187">
        <v>949</v>
      </c>
      <c r="BD1187">
        <v>272</v>
      </c>
      <c r="BE1187">
        <v>0</v>
      </c>
      <c r="BF1187">
        <v>1221</v>
      </c>
      <c r="BG1187">
        <f>LOG(fun[[#This Row],[GrLivArea]])</f>
        <v>3.0867156639448825</v>
      </c>
      <c r="BH1187">
        <v>1</v>
      </c>
      <c r="BI1187">
        <v>0</v>
      </c>
      <c r="BJ1187">
        <f>fun[[#This Row],[BsmtFullBath]]+(0.5*fun[[#This Row],[BsmtHalfBath]])</f>
        <v>1</v>
      </c>
      <c r="BK1187">
        <v>1</v>
      </c>
      <c r="BL1187">
        <v>0</v>
      </c>
      <c r="BM1187">
        <f>fun[[#This Row],[HalfBath]]+fun[[#This Row],[TOTBaseBath]]+fun[[#This Row],[FullBath]]</f>
        <v>2</v>
      </c>
      <c r="BN1187">
        <v>4</v>
      </c>
      <c r="BO1187">
        <v>1</v>
      </c>
      <c r="BP1187" t="s">
        <v>124</v>
      </c>
      <c r="BQ1187">
        <f>IF(fun[[#This Row],[KitchenQual]]="Ex",5,IF(fun[[#This Row],[KitchenQual]]="Gd",4,IF(fun[[#This Row],[KitchenQual]]="TA",3,IF(fun[[#This Row],[KitchenQual]]="Fa",2,0))))</f>
        <v>3</v>
      </c>
      <c r="BR1187">
        <v>7</v>
      </c>
      <c r="BS1187" t="s">
        <v>133</v>
      </c>
      <c r="BT1187">
        <v>0</v>
      </c>
      <c r="BU1187" t="s">
        <v>109</v>
      </c>
      <c r="BV1187">
        <f>IF(fun[[#This Row],[FireplaceQu]]="Ex",5,IF(fun[[#This Row],[FireplaceQu]]="Gd",4,IF(fun[[#This Row],[FireplaceQu]]="TA",3,IF(fun[[#This Row],[FireplaceQu]]="Fa",2,0))))</f>
        <v>0</v>
      </c>
      <c r="BW1187" t="s">
        <v>134</v>
      </c>
      <c r="BX1187">
        <v>1965</v>
      </c>
      <c r="BY1187" t="s">
        <v>128</v>
      </c>
      <c r="BZ1187">
        <v>1</v>
      </c>
      <c r="CA1187">
        <v>392</v>
      </c>
      <c r="CB1187" t="s">
        <v>124</v>
      </c>
      <c r="CC1187">
        <f>IF(fun[[#This Row],[GarageQual]]="Ex",5,IF(fun[[#This Row],[GarageQual]]="Gd",4,IF(fun[[#This Row],[GarageQual]]="TA",3,IF(fun[[#This Row],[GarageQual]]="Fa",2,IF(fun[[#This Row],[GarageQual]]="Po",1,0)))))</f>
        <v>3</v>
      </c>
      <c r="CD1187" t="s">
        <v>124</v>
      </c>
      <c r="CE1187">
        <f>IF(fun[[#This Row],[GarageCond]]="Ex",5,IF(fun[[#This Row],[GarageCond]]="Gd",4,IF(fun[[#This Row],[GarageCond]]="TA",3,IF(fun[[#This Row],[GarageCond]]="Fa",2,IF(fun[[#This Row],[GarageCond]]="Po",1,0)))))</f>
        <v>3</v>
      </c>
      <c r="CF1187" t="s">
        <v>131</v>
      </c>
      <c r="CG1187">
        <v>0</v>
      </c>
      <c r="CH1187">
        <v>0</v>
      </c>
      <c r="CI1187">
        <v>236</v>
      </c>
      <c r="CJ1187">
        <v>0</v>
      </c>
      <c r="CK1187">
        <v>0</v>
      </c>
      <c r="CL1187">
        <f>(0.5*fun[[#This Row],[WoodDeckSF]])+fun[[#This Row],[OpenPorchSF]]+(2*fun[[#This Row],[EnclosedPorch]])+(1.5*fun[[#This Row],[3SsnPorch]])+fun[[#This Row],[ScreenPorch]]</f>
        <v>472</v>
      </c>
      <c r="CM1187">
        <v>0</v>
      </c>
      <c r="CN1187" t="s">
        <v>109</v>
      </c>
      <c r="CO1187">
        <f>IF(fun[[#This Row],[PoolQC]]="Ex",5,IF(fun[[#This Row],[PoolQC]]="Gd",4,IF(fun[[#This Row],[PoolQC]]="TA",3,IF(fun[[#This Row],[PoolQC]]="Fa",2,IF(fun[[#This Row],[PoolQC]]="Po",1,0)))))</f>
        <v>0</v>
      </c>
      <c r="CP1187" t="s">
        <v>109</v>
      </c>
      <c r="CQ1187" t="s">
        <v>109</v>
      </c>
      <c r="CR1187">
        <v>0</v>
      </c>
      <c r="CS1187">
        <v>3</v>
      </c>
      <c r="CT1187">
        <v>2006</v>
      </c>
      <c r="CU1187" t="s">
        <v>136</v>
      </c>
      <c r="CV1187" t="s">
        <v>137</v>
      </c>
      <c r="CW1187">
        <f>COUNTIF(fun[[#This Row],[Id]:[SaleCondition]],0)</f>
        <v>18</v>
      </c>
      <c r="CX1187">
        <f>COUNTIF(fun[[#This Row],[Id]:[SaleCondition]],"NA")</f>
        <v>5</v>
      </c>
      <c r="CY118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187">
        <f>fun[NUM_ExCond]+fun[NUM_BsmtCond]+fun[NUM_GarCond]</f>
        <v>10</v>
      </c>
      <c r="DA11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11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59.25</v>
      </c>
      <c r="DC1187">
        <v>104900</v>
      </c>
    </row>
    <row r="1188" spans="1:107" x14ac:dyDescent="0.25">
      <c r="A1188">
        <v>1187</v>
      </c>
      <c r="B1188">
        <v>190</v>
      </c>
      <c r="C1188" t="s">
        <v>107</v>
      </c>
      <c r="D1188">
        <f>IF(fun[[#This Row],[MSZoning]]="RL",1,0)</f>
        <v>1</v>
      </c>
      <c r="E1188">
        <f>IF(fun[[#This Row],[rl]]="RM",1,0)</f>
        <v>0</v>
      </c>
      <c r="F1188">
        <f>IF(fun[[#This Row],[rm]]="RH",1,0)</f>
        <v>0</v>
      </c>
      <c r="G1188">
        <f>IF(fun[[#This Row],[rh]]="C (all)",1,0)</f>
        <v>0</v>
      </c>
      <c r="H1188">
        <v>107</v>
      </c>
      <c r="I1188">
        <f>IF(fun[[#This Row],[LotFrontage]]="NA",0,fun[[#This Row],[LotFrontage]])</f>
        <v>107</v>
      </c>
      <c r="J1188">
        <v>10615</v>
      </c>
      <c r="K1188" t="s">
        <v>108</v>
      </c>
      <c r="L1188" t="s">
        <v>109</v>
      </c>
      <c r="M1188" t="s">
        <v>146</v>
      </c>
      <c r="N1188" t="s">
        <v>201</v>
      </c>
      <c r="O1188" t="s">
        <v>112</v>
      </c>
      <c r="P1188" t="s">
        <v>148</v>
      </c>
      <c r="Q1188" t="s">
        <v>220</v>
      </c>
      <c r="R1188" t="s">
        <v>169</v>
      </c>
      <c r="S1188" t="s">
        <v>170</v>
      </c>
      <c r="T1188" t="s">
        <v>170</v>
      </c>
      <c r="U1188" t="s">
        <v>175</v>
      </c>
      <c r="V1188" t="s">
        <v>118</v>
      </c>
      <c r="W1188">
        <v>3</v>
      </c>
      <c r="X1188">
        <v>5</v>
      </c>
      <c r="Y1188">
        <v>1900</v>
      </c>
      <c r="Z1188">
        <v>1970</v>
      </c>
      <c r="AA1188" t="s">
        <v>119</v>
      </c>
      <c r="AB1188" t="s">
        <v>120</v>
      </c>
      <c r="AC1188" t="s">
        <v>166</v>
      </c>
      <c r="AD1188" t="s">
        <v>166</v>
      </c>
      <c r="AE1188" t="s">
        <v>143</v>
      </c>
      <c r="AF1188">
        <v>0</v>
      </c>
      <c r="AG1188" t="s">
        <v>124</v>
      </c>
      <c r="AH1188">
        <f>IF(fun[[#This Row],[ExterQual]]="Ex",5,IF(fun[[#This Row],[ExterQual]]="Gd",4,IF(fun[[#This Row],[ExterQual]]="TA",3,IF(fun[[#This Row],[ExterQual]]="Fa",2,1))))</f>
        <v>3</v>
      </c>
      <c r="AI1188" t="s">
        <v>124</v>
      </c>
      <c r="AJ1188">
        <f>IF(fun[[#This Row],[ExterCond]]="Ex",5,IF(fun[[#This Row],[ExterCond]]="Gd",4,IF(fun[[#This Row],[ExterCond]]="TA",3,IF(fun[[#This Row],[ExterCond]]="Fa",2,1))))</f>
        <v>3</v>
      </c>
      <c r="AK1188" t="s">
        <v>144</v>
      </c>
      <c r="AL1188" t="s">
        <v>173</v>
      </c>
      <c r="AM1188">
        <f>IF(fun[[#This Row],[BsmtQual]]="Ex",5,IF(fun[[#This Row],[BsmtQual]]="Gd",4,IF(fun[[#This Row],[BsmtQual]]="TA",3,IF(fun[[#This Row],[BsmtQual]]="Fa",2,IF(fun[[#This Row],[BsmtQual]]="Po",1,0)))))</f>
        <v>2</v>
      </c>
      <c r="AN1188" t="s">
        <v>124</v>
      </c>
      <c r="AO1188">
        <f>IF(fun[[#This Row],[BsmtCond]]="Ex",5,IF(fun[[#This Row],[BsmtCond]]="Gd",4,IF(fun[[#This Row],[BsmtCond]]="TA",3,IF(fun[[#This Row],[BsmtCond]]="Fa",2,IF(fun[[#This Row],[BsmtCond]]="Po",1,0)))))</f>
        <v>3</v>
      </c>
      <c r="AP1188" t="s">
        <v>147</v>
      </c>
      <c r="AQ1188">
        <f>IF(fun[[#This Row],[BsmtExposure]]="Gd",3,IF(fun[[#This Row],[BsmtExposure]]="Av",2,IF(fun[[#This Row],[BsmtExposure]]="Mn",1,0)))</f>
        <v>1</v>
      </c>
      <c r="AR1188" t="s">
        <v>167</v>
      </c>
      <c r="AS1188">
        <v>440</v>
      </c>
      <c r="AT1188" t="s">
        <v>128</v>
      </c>
      <c r="AU1188">
        <v>0</v>
      </c>
      <c r="AV1188">
        <v>538</v>
      </c>
      <c r="AW1188">
        <v>978</v>
      </c>
      <c r="AX1188" t="s">
        <v>129</v>
      </c>
      <c r="AY1188" t="s">
        <v>124</v>
      </c>
      <c r="AZ1188">
        <f>IF(fun[[#This Row],[HeatingQC]]="Ex",5,IF(fun[[#This Row],[HeatingQC]]="Gd",4,IF(fun[[#This Row],[HeatingQC]]="TA",3,IF(fun[[#This Row],[HeatingQC]]="Fa",2,IF(fun[[#This Row],[HeatingQC]]="Po",1,0)))))</f>
        <v>3</v>
      </c>
      <c r="BA1188" t="s">
        <v>131</v>
      </c>
      <c r="BB1188" t="s">
        <v>132</v>
      </c>
      <c r="BC1188">
        <v>1014</v>
      </c>
      <c r="BD1188">
        <v>685</v>
      </c>
      <c r="BE1188">
        <v>0</v>
      </c>
      <c r="BF1188">
        <v>1699</v>
      </c>
      <c r="BG1188">
        <f>LOG(fun[[#This Row],[GrLivArea]])</f>
        <v>3.2301933788690458</v>
      </c>
      <c r="BH1188">
        <v>1</v>
      </c>
      <c r="BI1188">
        <v>0</v>
      </c>
      <c r="BJ1188">
        <f>fun[[#This Row],[BsmtFullBath]]+(0.5*fun[[#This Row],[BsmtHalfBath]])</f>
        <v>1</v>
      </c>
      <c r="BK1188">
        <v>2</v>
      </c>
      <c r="BL1188">
        <v>0</v>
      </c>
      <c r="BM1188">
        <f>fun[[#This Row],[HalfBath]]+fun[[#This Row],[TOTBaseBath]]+fun[[#This Row],[FullBath]]</f>
        <v>3</v>
      </c>
      <c r="BN1188">
        <v>3</v>
      </c>
      <c r="BO1188">
        <v>2</v>
      </c>
      <c r="BP1188" t="s">
        <v>124</v>
      </c>
      <c r="BQ1188">
        <f>IF(fun[[#This Row],[KitchenQual]]="Ex",5,IF(fun[[#This Row],[KitchenQual]]="Gd",4,IF(fun[[#This Row],[KitchenQual]]="TA",3,IF(fun[[#This Row],[KitchenQual]]="Fa",2,0))))</f>
        <v>3</v>
      </c>
      <c r="BR1188">
        <v>7</v>
      </c>
      <c r="BS1188" t="s">
        <v>133</v>
      </c>
      <c r="BT1188">
        <v>0</v>
      </c>
      <c r="BU1188" t="s">
        <v>109</v>
      </c>
      <c r="BV1188">
        <f>IF(fun[[#This Row],[FireplaceQu]]="Ex",5,IF(fun[[#This Row],[FireplaceQu]]="Gd",4,IF(fun[[#This Row],[FireplaceQu]]="TA",3,IF(fun[[#This Row],[FireplaceQu]]="Fa",2,0))))</f>
        <v>0</v>
      </c>
      <c r="BW1188" t="s">
        <v>195</v>
      </c>
      <c r="BX1188">
        <v>1920</v>
      </c>
      <c r="BY1188" t="s">
        <v>128</v>
      </c>
      <c r="BZ1188">
        <v>2</v>
      </c>
      <c r="CA1188">
        <v>420</v>
      </c>
      <c r="CB1188" t="s">
        <v>173</v>
      </c>
      <c r="CC1188">
        <f>IF(fun[[#This Row],[GarageQual]]="Ex",5,IF(fun[[#This Row],[GarageQual]]="Gd",4,IF(fun[[#This Row],[GarageQual]]="TA",3,IF(fun[[#This Row],[GarageQual]]="Fa",2,IF(fun[[#This Row],[GarageQual]]="Po",1,0)))))</f>
        <v>2</v>
      </c>
      <c r="CD1188" t="s">
        <v>173</v>
      </c>
      <c r="CE1188">
        <f>IF(fun[[#This Row],[GarageCond]]="Ex",5,IF(fun[[#This Row],[GarageCond]]="Gd",4,IF(fun[[#This Row],[GarageCond]]="TA",3,IF(fun[[#This Row],[GarageCond]]="Fa",2,IF(fun[[#This Row],[GarageCond]]="Po",1,0)))))</f>
        <v>2</v>
      </c>
      <c r="CF1188" t="s">
        <v>131</v>
      </c>
      <c r="CG1188">
        <v>0</v>
      </c>
      <c r="CH1188">
        <v>74</v>
      </c>
      <c r="CI1188">
        <v>0</v>
      </c>
      <c r="CJ1188">
        <v>0</v>
      </c>
      <c r="CK1188">
        <v>0</v>
      </c>
      <c r="CL1188">
        <f>(0.5*fun[[#This Row],[WoodDeckSF]])+fun[[#This Row],[OpenPorchSF]]+(2*fun[[#This Row],[EnclosedPorch]])+(1.5*fun[[#This Row],[3SsnPorch]])+fun[[#This Row],[ScreenPorch]]</f>
        <v>74</v>
      </c>
      <c r="CM1188">
        <v>0</v>
      </c>
      <c r="CN1188" t="s">
        <v>109</v>
      </c>
      <c r="CO1188">
        <f>IF(fun[[#This Row],[PoolQC]]="Ex",5,IF(fun[[#This Row],[PoolQC]]="Gd",4,IF(fun[[#This Row],[PoolQC]]="TA",3,IF(fun[[#This Row],[PoolQC]]="Fa",2,IF(fun[[#This Row],[PoolQC]]="Po",1,0)))))</f>
        <v>0</v>
      </c>
      <c r="CP1188" t="s">
        <v>109</v>
      </c>
      <c r="CQ1188" t="s">
        <v>109</v>
      </c>
      <c r="CR1188">
        <v>0</v>
      </c>
      <c r="CS1188">
        <v>8</v>
      </c>
      <c r="CT1188">
        <v>2009</v>
      </c>
      <c r="CU1188" t="s">
        <v>136</v>
      </c>
      <c r="CV1188" t="s">
        <v>154</v>
      </c>
      <c r="CW1188">
        <f>COUNTIF(fun[[#This Row],[Id]:[SaleCondition]],0)</f>
        <v>17</v>
      </c>
      <c r="CX1188">
        <f>COUNTIF(fun[[#This Row],[Id]:[SaleCondition]],"NA")</f>
        <v>5</v>
      </c>
      <c r="CY1188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1188">
        <f>fun[NUM_ExCond]+fun[NUM_BsmtCond]+fun[NUM_GarCond]</f>
        <v>8</v>
      </c>
      <c r="DA11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53</v>
      </c>
      <c r="DB11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35.5</v>
      </c>
      <c r="DC1188">
        <v>95000</v>
      </c>
    </row>
    <row r="1189" spans="1:107" x14ac:dyDescent="0.25">
      <c r="A1189">
        <v>1188</v>
      </c>
      <c r="B1189">
        <v>20</v>
      </c>
      <c r="C1189" t="s">
        <v>107</v>
      </c>
      <c r="D1189">
        <f>IF(fun[[#This Row],[MSZoning]]="RL",1,0)</f>
        <v>1</v>
      </c>
      <c r="E1189">
        <f>IF(fun[[#This Row],[rl]]="RM",1,0)</f>
        <v>0</v>
      </c>
      <c r="F1189">
        <f>IF(fun[[#This Row],[rm]]="RH",1,0)</f>
        <v>0</v>
      </c>
      <c r="G1189">
        <f>IF(fun[[#This Row],[rh]]="C (all)",1,0)</f>
        <v>0</v>
      </c>
      <c r="H1189">
        <v>89</v>
      </c>
      <c r="I1189">
        <f>IF(fun[[#This Row],[LotFrontage]]="NA",0,fun[[#This Row],[LotFrontage]])</f>
        <v>89</v>
      </c>
      <c r="J1189">
        <v>12461</v>
      </c>
      <c r="K1189" t="s">
        <v>108</v>
      </c>
      <c r="L1189" t="s">
        <v>109</v>
      </c>
      <c r="M1189" t="s">
        <v>110</v>
      </c>
      <c r="N1189" t="s">
        <v>111</v>
      </c>
      <c r="O1189" t="s">
        <v>112</v>
      </c>
      <c r="P1189" t="s">
        <v>148</v>
      </c>
      <c r="Q1189" t="s">
        <v>114</v>
      </c>
      <c r="R1189" t="s">
        <v>155</v>
      </c>
      <c r="S1189" t="s">
        <v>116</v>
      </c>
      <c r="T1189" t="s">
        <v>116</v>
      </c>
      <c r="U1189" t="s">
        <v>117</v>
      </c>
      <c r="V1189" t="s">
        <v>141</v>
      </c>
      <c r="W1189">
        <v>8</v>
      </c>
      <c r="X1189">
        <v>5</v>
      </c>
      <c r="Y1189">
        <v>1994</v>
      </c>
      <c r="Z1189">
        <v>1995</v>
      </c>
      <c r="AA1189" t="s">
        <v>119</v>
      </c>
      <c r="AB1189" t="s">
        <v>120</v>
      </c>
      <c r="AC1189" t="s">
        <v>260</v>
      </c>
      <c r="AD1189" t="s">
        <v>260</v>
      </c>
      <c r="AE1189" t="s">
        <v>143</v>
      </c>
      <c r="AF1189">
        <v>0</v>
      </c>
      <c r="AG1189" t="s">
        <v>123</v>
      </c>
      <c r="AH1189">
        <f>IF(fun[[#This Row],[ExterQual]]="Ex",5,IF(fun[[#This Row],[ExterQual]]="Gd",4,IF(fun[[#This Row],[ExterQual]]="TA",3,IF(fun[[#This Row],[ExterQual]]="Fa",2,1))))</f>
        <v>4</v>
      </c>
      <c r="AI1189" t="s">
        <v>124</v>
      </c>
      <c r="AJ1189">
        <f>IF(fun[[#This Row],[ExterCond]]="Ex",5,IF(fun[[#This Row],[ExterCond]]="Gd",4,IF(fun[[#This Row],[ExterCond]]="TA",3,IF(fun[[#This Row],[ExterCond]]="Fa",2,1))))</f>
        <v>3</v>
      </c>
      <c r="AK1189" t="s">
        <v>125</v>
      </c>
      <c r="AL1189" t="s">
        <v>123</v>
      </c>
      <c r="AM1189">
        <f>IF(fun[[#This Row],[BsmtQual]]="Ex",5,IF(fun[[#This Row],[BsmtQual]]="Gd",4,IF(fun[[#This Row],[BsmtQual]]="TA",3,IF(fun[[#This Row],[BsmtQual]]="Fa",2,IF(fun[[#This Row],[BsmtQual]]="Po",1,0)))))</f>
        <v>4</v>
      </c>
      <c r="AN1189" t="s">
        <v>124</v>
      </c>
      <c r="AO1189">
        <f>IF(fun[[#This Row],[BsmtCond]]="Ex",5,IF(fun[[#This Row],[BsmtCond]]="Gd",4,IF(fun[[#This Row],[BsmtCond]]="TA",3,IF(fun[[#This Row],[BsmtCond]]="Fa",2,IF(fun[[#This Row],[BsmtCond]]="Po",1,0)))))</f>
        <v>3</v>
      </c>
      <c r="AP1189" t="s">
        <v>126</v>
      </c>
      <c r="AQ1189">
        <f>IF(fun[[#This Row],[BsmtExposure]]="Gd",3,IF(fun[[#This Row],[BsmtExposure]]="Av",2,IF(fun[[#This Row],[BsmtExposure]]="Mn",1,0)))</f>
        <v>0</v>
      </c>
      <c r="AR1189" t="s">
        <v>127</v>
      </c>
      <c r="AS1189">
        <v>1456</v>
      </c>
      <c r="AT1189" t="s">
        <v>128</v>
      </c>
      <c r="AU1189">
        <v>0</v>
      </c>
      <c r="AV1189">
        <v>168</v>
      </c>
      <c r="AW1189">
        <v>1624</v>
      </c>
      <c r="AX1189" t="s">
        <v>129</v>
      </c>
      <c r="AY1189" t="s">
        <v>130</v>
      </c>
      <c r="AZ1189">
        <f>IF(fun[[#This Row],[HeatingQC]]="Ex",5,IF(fun[[#This Row],[HeatingQC]]="Gd",4,IF(fun[[#This Row],[HeatingQC]]="TA",3,IF(fun[[#This Row],[HeatingQC]]="Fa",2,IF(fun[[#This Row],[HeatingQC]]="Po",1,0)))))</f>
        <v>5</v>
      </c>
      <c r="BA1189" t="s">
        <v>131</v>
      </c>
      <c r="BB1189" t="s">
        <v>132</v>
      </c>
      <c r="BC1189">
        <v>1624</v>
      </c>
      <c r="BD1189">
        <v>0</v>
      </c>
      <c r="BE1189">
        <v>0</v>
      </c>
      <c r="BF1189">
        <v>1624</v>
      </c>
      <c r="BG1189">
        <f>LOG(fun[[#This Row],[GrLivArea]])</f>
        <v>3.2105860249051563</v>
      </c>
      <c r="BH1189">
        <v>1</v>
      </c>
      <c r="BI1189">
        <v>0</v>
      </c>
      <c r="BJ1189">
        <f>fun[[#This Row],[BsmtFullBath]]+(0.5*fun[[#This Row],[BsmtHalfBath]])</f>
        <v>1</v>
      </c>
      <c r="BK1189">
        <v>2</v>
      </c>
      <c r="BL1189">
        <v>0</v>
      </c>
      <c r="BM1189">
        <f>fun[[#This Row],[HalfBath]]+fun[[#This Row],[TOTBaseBath]]+fun[[#This Row],[FullBath]]</f>
        <v>3</v>
      </c>
      <c r="BN1189">
        <v>2</v>
      </c>
      <c r="BO1189">
        <v>1</v>
      </c>
      <c r="BP1189" t="s">
        <v>123</v>
      </c>
      <c r="BQ1189">
        <f>IF(fun[[#This Row],[KitchenQual]]="Ex",5,IF(fun[[#This Row],[KitchenQual]]="Gd",4,IF(fun[[#This Row],[KitchenQual]]="TA",3,IF(fun[[#This Row],[KitchenQual]]="Fa",2,0))))</f>
        <v>4</v>
      </c>
      <c r="BR1189">
        <v>5</v>
      </c>
      <c r="BS1189" t="s">
        <v>133</v>
      </c>
      <c r="BT1189">
        <v>1</v>
      </c>
      <c r="BU1189" t="s">
        <v>173</v>
      </c>
      <c r="BV1189">
        <f>IF(fun[[#This Row],[FireplaceQu]]="Ex",5,IF(fun[[#This Row],[FireplaceQu]]="Gd",4,IF(fun[[#This Row],[FireplaceQu]]="TA",3,IF(fun[[#This Row],[FireplaceQu]]="Fa",2,0))))</f>
        <v>2</v>
      </c>
      <c r="BW1189" t="s">
        <v>134</v>
      </c>
      <c r="BX1189">
        <v>1994</v>
      </c>
      <c r="BY1189" t="s">
        <v>135</v>
      </c>
      <c r="BZ1189">
        <v>3</v>
      </c>
      <c r="CA1189">
        <v>757</v>
      </c>
      <c r="CB1189" t="s">
        <v>124</v>
      </c>
      <c r="CC1189">
        <f>IF(fun[[#This Row],[GarageQual]]="Ex",5,IF(fun[[#This Row],[GarageQual]]="Gd",4,IF(fun[[#This Row],[GarageQual]]="TA",3,IF(fun[[#This Row],[GarageQual]]="Fa",2,IF(fun[[#This Row],[GarageQual]]="Po",1,0)))))</f>
        <v>3</v>
      </c>
      <c r="CD1189" t="s">
        <v>124</v>
      </c>
      <c r="CE1189">
        <f>IF(fun[[#This Row],[GarageCond]]="Ex",5,IF(fun[[#This Row],[GarageCond]]="Gd",4,IF(fun[[#This Row],[GarageCond]]="TA",3,IF(fun[[#This Row],[GarageCond]]="Fa",2,IF(fun[[#This Row],[GarageCond]]="Po",1,0)))))</f>
        <v>3</v>
      </c>
      <c r="CF1189" t="s">
        <v>131</v>
      </c>
      <c r="CG1189">
        <v>0</v>
      </c>
      <c r="CH1189">
        <v>114</v>
      </c>
      <c r="CI1189">
        <v>192</v>
      </c>
      <c r="CJ1189">
        <v>0</v>
      </c>
      <c r="CK1189">
        <v>0</v>
      </c>
      <c r="CL1189">
        <f>(0.5*fun[[#This Row],[WoodDeckSF]])+fun[[#This Row],[OpenPorchSF]]+(2*fun[[#This Row],[EnclosedPorch]])+(1.5*fun[[#This Row],[3SsnPorch]])+fun[[#This Row],[ScreenPorch]]</f>
        <v>498</v>
      </c>
      <c r="CM1189">
        <v>0</v>
      </c>
      <c r="CN1189" t="s">
        <v>109</v>
      </c>
      <c r="CO1189">
        <f>IF(fun[[#This Row],[PoolQC]]="Ex",5,IF(fun[[#This Row],[PoolQC]]="Gd",4,IF(fun[[#This Row],[PoolQC]]="TA",3,IF(fun[[#This Row],[PoolQC]]="Fa",2,IF(fun[[#This Row],[PoolQC]]="Po",1,0)))))</f>
        <v>0</v>
      </c>
      <c r="CP1189" t="s">
        <v>191</v>
      </c>
      <c r="CQ1189" t="s">
        <v>109</v>
      </c>
      <c r="CR1189">
        <v>0</v>
      </c>
      <c r="CS1189">
        <v>7</v>
      </c>
      <c r="CT1189">
        <v>2006</v>
      </c>
      <c r="CU1189" t="s">
        <v>136</v>
      </c>
      <c r="CV1189" t="s">
        <v>137</v>
      </c>
      <c r="CW1189">
        <f>COUNTIF(fun[[#This Row],[Id]:[SaleCondition]],0)</f>
        <v>16</v>
      </c>
      <c r="CX1189">
        <f>COUNTIF(fun[[#This Row],[Id]:[SaleCondition]],"NA")</f>
        <v>3</v>
      </c>
      <c r="CY1189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189">
        <f>fun[NUM_ExCond]+fun[NUM_BsmtCond]+fun[NUM_GarCond]</f>
        <v>9</v>
      </c>
      <c r="DA11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11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75.75</v>
      </c>
      <c r="DC1189">
        <v>262000</v>
      </c>
    </row>
    <row r="1190" spans="1:107" x14ac:dyDescent="0.25">
      <c r="A1190">
        <v>1189</v>
      </c>
      <c r="B1190">
        <v>60</v>
      </c>
      <c r="C1190" t="s">
        <v>107</v>
      </c>
      <c r="D1190">
        <f>IF(fun[[#This Row],[MSZoning]]="RL",1,0)</f>
        <v>1</v>
      </c>
      <c r="E1190">
        <f>IF(fun[[#This Row],[rl]]="RM",1,0)</f>
        <v>0</v>
      </c>
      <c r="F1190">
        <f>IF(fun[[#This Row],[rm]]="RH",1,0)</f>
        <v>0</v>
      </c>
      <c r="G1190">
        <f>IF(fun[[#This Row],[rh]]="C (all)",1,0)</f>
        <v>0</v>
      </c>
      <c r="H1190">
        <v>68</v>
      </c>
      <c r="I1190">
        <f>IF(fun[[#This Row],[LotFrontage]]="NA",0,fun[[#This Row],[LotFrontage]])</f>
        <v>68</v>
      </c>
      <c r="J1190">
        <v>8935</v>
      </c>
      <c r="K1190" t="s">
        <v>108</v>
      </c>
      <c r="L1190" t="s">
        <v>109</v>
      </c>
      <c r="M1190" t="s">
        <v>146</v>
      </c>
      <c r="N1190" t="s">
        <v>111</v>
      </c>
      <c r="O1190" t="s">
        <v>112</v>
      </c>
      <c r="P1190" t="s">
        <v>113</v>
      </c>
      <c r="Q1190" t="s">
        <v>114</v>
      </c>
      <c r="R1190" t="s">
        <v>115</v>
      </c>
      <c r="S1190" t="s">
        <v>116</v>
      </c>
      <c r="T1190" t="s">
        <v>116</v>
      </c>
      <c r="U1190" t="s">
        <v>117</v>
      </c>
      <c r="V1190" t="s">
        <v>118</v>
      </c>
      <c r="W1190">
        <v>7</v>
      </c>
      <c r="X1190">
        <v>5</v>
      </c>
      <c r="Y1190">
        <v>2002</v>
      </c>
      <c r="Z1190">
        <v>2002</v>
      </c>
      <c r="AA1190" t="s">
        <v>119</v>
      </c>
      <c r="AB1190" t="s">
        <v>120</v>
      </c>
      <c r="AC1190" t="s">
        <v>121</v>
      </c>
      <c r="AD1190" t="s">
        <v>121</v>
      </c>
      <c r="AE1190" t="s">
        <v>122</v>
      </c>
      <c r="AF1190">
        <v>95</v>
      </c>
      <c r="AG1190" t="s">
        <v>123</v>
      </c>
      <c r="AH1190">
        <f>IF(fun[[#This Row],[ExterQual]]="Ex",5,IF(fun[[#This Row],[ExterQual]]="Gd",4,IF(fun[[#This Row],[ExterQual]]="TA",3,IF(fun[[#This Row],[ExterQual]]="Fa",2,1))))</f>
        <v>4</v>
      </c>
      <c r="AI1190" t="s">
        <v>124</v>
      </c>
      <c r="AJ1190">
        <f>IF(fun[[#This Row],[ExterCond]]="Ex",5,IF(fun[[#This Row],[ExterCond]]="Gd",4,IF(fun[[#This Row],[ExterCond]]="TA",3,IF(fun[[#This Row],[ExterCond]]="Fa",2,1))))</f>
        <v>3</v>
      </c>
      <c r="AK1190" t="s">
        <v>125</v>
      </c>
      <c r="AL1190" t="s">
        <v>123</v>
      </c>
      <c r="AM1190">
        <f>IF(fun[[#This Row],[BsmtQual]]="Ex",5,IF(fun[[#This Row],[BsmtQual]]="Gd",4,IF(fun[[#This Row],[BsmtQual]]="TA",3,IF(fun[[#This Row],[BsmtQual]]="Fa",2,IF(fun[[#This Row],[BsmtQual]]="Po",1,0)))))</f>
        <v>4</v>
      </c>
      <c r="AN1190" t="s">
        <v>124</v>
      </c>
      <c r="AO1190">
        <f>IF(fun[[#This Row],[BsmtCond]]="Ex",5,IF(fun[[#This Row],[BsmtCond]]="Gd",4,IF(fun[[#This Row],[BsmtCond]]="TA",3,IF(fun[[#This Row],[BsmtCond]]="Fa",2,IF(fun[[#This Row],[BsmtCond]]="Po",1,0)))))</f>
        <v>3</v>
      </c>
      <c r="AP1190" t="s">
        <v>126</v>
      </c>
      <c r="AQ1190">
        <f>IF(fun[[#This Row],[BsmtExposure]]="Gd",3,IF(fun[[#This Row],[BsmtExposure]]="Av",2,IF(fun[[#This Row],[BsmtExposure]]="Mn",1,0)))</f>
        <v>0</v>
      </c>
      <c r="AR1190" t="s">
        <v>128</v>
      </c>
      <c r="AS1190">
        <v>0</v>
      </c>
      <c r="AT1190" t="s">
        <v>128</v>
      </c>
      <c r="AU1190">
        <v>0</v>
      </c>
      <c r="AV1190">
        <v>831</v>
      </c>
      <c r="AW1190">
        <v>831</v>
      </c>
      <c r="AX1190" t="s">
        <v>129</v>
      </c>
      <c r="AY1190" t="s">
        <v>130</v>
      </c>
      <c r="AZ1190">
        <f>IF(fun[[#This Row],[HeatingQC]]="Ex",5,IF(fun[[#This Row],[HeatingQC]]="Gd",4,IF(fun[[#This Row],[HeatingQC]]="TA",3,IF(fun[[#This Row],[HeatingQC]]="Fa",2,IF(fun[[#This Row],[HeatingQC]]="Po",1,0)))))</f>
        <v>5</v>
      </c>
      <c r="BA1190" t="s">
        <v>131</v>
      </c>
      <c r="BB1190" t="s">
        <v>132</v>
      </c>
      <c r="BC1190">
        <v>831</v>
      </c>
      <c r="BD1190">
        <v>829</v>
      </c>
      <c r="BE1190">
        <v>0</v>
      </c>
      <c r="BF1190">
        <v>1660</v>
      </c>
      <c r="BG1190">
        <f>LOG(fun[[#This Row],[GrLivArea]])</f>
        <v>3.220108088040055</v>
      </c>
      <c r="BH1190">
        <v>0</v>
      </c>
      <c r="BI1190">
        <v>0</v>
      </c>
      <c r="BJ1190">
        <f>fun[[#This Row],[BsmtFullBath]]+(0.5*fun[[#This Row],[BsmtHalfBath]])</f>
        <v>0</v>
      </c>
      <c r="BK1190">
        <v>2</v>
      </c>
      <c r="BL1190">
        <v>1</v>
      </c>
      <c r="BM1190">
        <f>fun[[#This Row],[HalfBath]]+fun[[#This Row],[TOTBaseBath]]+fun[[#This Row],[FullBath]]</f>
        <v>3</v>
      </c>
      <c r="BN1190">
        <v>3</v>
      </c>
      <c r="BO1190">
        <v>1</v>
      </c>
      <c r="BP1190" t="s">
        <v>123</v>
      </c>
      <c r="BQ1190">
        <f>IF(fun[[#This Row],[KitchenQual]]="Ex",5,IF(fun[[#This Row],[KitchenQual]]="Gd",4,IF(fun[[#This Row],[KitchenQual]]="TA",3,IF(fun[[#This Row],[KitchenQual]]="Fa",2,0))))</f>
        <v>4</v>
      </c>
      <c r="BR1190">
        <v>7</v>
      </c>
      <c r="BS1190" t="s">
        <v>133</v>
      </c>
      <c r="BT1190">
        <v>0</v>
      </c>
      <c r="BU1190" t="s">
        <v>109</v>
      </c>
      <c r="BV1190">
        <f>IF(fun[[#This Row],[FireplaceQu]]="Ex",5,IF(fun[[#This Row],[FireplaceQu]]="Gd",4,IF(fun[[#This Row],[FireplaceQu]]="TA",3,IF(fun[[#This Row],[FireplaceQu]]="Fa",2,0))))</f>
        <v>0</v>
      </c>
      <c r="BW1190" t="s">
        <v>134</v>
      </c>
      <c r="BX1190">
        <v>2002</v>
      </c>
      <c r="BY1190" t="s">
        <v>135</v>
      </c>
      <c r="BZ1190">
        <v>2</v>
      </c>
      <c r="CA1190">
        <v>493</v>
      </c>
      <c r="CB1190" t="s">
        <v>124</v>
      </c>
      <c r="CC1190">
        <f>IF(fun[[#This Row],[GarageQual]]="Ex",5,IF(fun[[#This Row],[GarageQual]]="Gd",4,IF(fun[[#This Row],[GarageQual]]="TA",3,IF(fun[[#This Row],[GarageQual]]="Fa",2,IF(fun[[#This Row],[GarageQual]]="Po",1,0)))))</f>
        <v>3</v>
      </c>
      <c r="CD1190" t="s">
        <v>124</v>
      </c>
      <c r="CE1190">
        <f>IF(fun[[#This Row],[GarageCond]]="Ex",5,IF(fun[[#This Row],[GarageCond]]="Gd",4,IF(fun[[#This Row],[GarageCond]]="TA",3,IF(fun[[#This Row],[GarageCond]]="Fa",2,IF(fun[[#This Row],[GarageCond]]="Po",1,0)))))</f>
        <v>3</v>
      </c>
      <c r="CF1190" t="s">
        <v>131</v>
      </c>
      <c r="CG1190">
        <v>144</v>
      </c>
      <c r="CH1190">
        <v>68</v>
      </c>
      <c r="CI1190">
        <v>0</v>
      </c>
      <c r="CJ1190">
        <v>0</v>
      </c>
      <c r="CK1190">
        <v>0</v>
      </c>
      <c r="CL1190">
        <f>(0.5*fun[[#This Row],[WoodDeckSF]])+fun[[#This Row],[OpenPorchSF]]+(2*fun[[#This Row],[EnclosedPorch]])+(1.5*fun[[#This Row],[3SsnPorch]])+fun[[#This Row],[ScreenPorch]]</f>
        <v>140</v>
      </c>
      <c r="CM1190">
        <v>0</v>
      </c>
      <c r="CN1190" t="s">
        <v>109</v>
      </c>
      <c r="CO1190">
        <f>IF(fun[[#This Row],[PoolQC]]="Ex",5,IF(fun[[#This Row],[PoolQC]]="Gd",4,IF(fun[[#This Row],[PoolQC]]="TA",3,IF(fun[[#This Row],[PoolQC]]="Fa",2,IF(fun[[#This Row],[PoolQC]]="Po",1,0)))))</f>
        <v>0</v>
      </c>
      <c r="CP1190" t="s">
        <v>109</v>
      </c>
      <c r="CQ1190" t="s">
        <v>109</v>
      </c>
      <c r="CR1190">
        <v>0</v>
      </c>
      <c r="CS1190">
        <v>7</v>
      </c>
      <c r="CT1190">
        <v>2009</v>
      </c>
      <c r="CU1190" t="s">
        <v>136</v>
      </c>
      <c r="CV1190" t="s">
        <v>137</v>
      </c>
      <c r="CW1190">
        <f>COUNTIF(fun[[#This Row],[Id]:[SaleCondition]],0)</f>
        <v>18</v>
      </c>
      <c r="CX1190">
        <f>COUNTIF(fun[[#This Row],[Id]:[SaleCondition]],"NA")</f>
        <v>5</v>
      </c>
      <c r="CY119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90">
        <f>fun[NUM_ExCond]+fun[NUM_BsmtCond]+fun[NUM_GarCond]</f>
        <v>9</v>
      </c>
      <c r="DA11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1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190">
        <v>195000</v>
      </c>
    </row>
    <row r="1191" spans="1:107" x14ac:dyDescent="0.25">
      <c r="A1191">
        <v>1190</v>
      </c>
      <c r="B1191">
        <v>60</v>
      </c>
      <c r="C1191" t="s">
        <v>107</v>
      </c>
      <c r="D1191">
        <f>IF(fun[[#This Row],[MSZoning]]="RL",1,0)</f>
        <v>1</v>
      </c>
      <c r="E1191">
        <f>IF(fun[[#This Row],[rl]]="RM",1,0)</f>
        <v>0</v>
      </c>
      <c r="F1191">
        <f>IF(fun[[#This Row],[rm]]="RH",1,0)</f>
        <v>0</v>
      </c>
      <c r="G1191">
        <f>IF(fun[[#This Row],[rh]]="C (all)",1,0)</f>
        <v>0</v>
      </c>
      <c r="H1191">
        <v>60</v>
      </c>
      <c r="I1191">
        <f>IF(fun[[#This Row],[LotFrontage]]="NA",0,fun[[#This Row],[LotFrontage]])</f>
        <v>60</v>
      </c>
      <c r="J1191">
        <v>7500</v>
      </c>
      <c r="K1191" t="s">
        <v>108</v>
      </c>
      <c r="L1191" t="s">
        <v>109</v>
      </c>
      <c r="M1191" t="s">
        <v>110</v>
      </c>
      <c r="N1191" t="s">
        <v>111</v>
      </c>
      <c r="O1191" t="s">
        <v>112</v>
      </c>
      <c r="P1191" t="s">
        <v>113</v>
      </c>
      <c r="Q1191" t="s">
        <v>114</v>
      </c>
      <c r="R1191" t="s">
        <v>219</v>
      </c>
      <c r="S1191" t="s">
        <v>116</v>
      </c>
      <c r="T1191" t="s">
        <v>116</v>
      </c>
      <c r="U1191" t="s">
        <v>117</v>
      </c>
      <c r="V1191" t="s">
        <v>118</v>
      </c>
      <c r="W1191">
        <v>7</v>
      </c>
      <c r="X1191">
        <v>5</v>
      </c>
      <c r="Y1191">
        <v>1999</v>
      </c>
      <c r="Z1191">
        <v>1999</v>
      </c>
      <c r="AA1191" t="s">
        <v>119</v>
      </c>
      <c r="AB1191" t="s">
        <v>120</v>
      </c>
      <c r="AC1191" t="s">
        <v>121</v>
      </c>
      <c r="AD1191" t="s">
        <v>121</v>
      </c>
      <c r="AE1191" t="s">
        <v>143</v>
      </c>
      <c r="AF1191">
        <v>0</v>
      </c>
      <c r="AG1191" t="s">
        <v>124</v>
      </c>
      <c r="AH1191">
        <f>IF(fun[[#This Row],[ExterQual]]="Ex",5,IF(fun[[#This Row],[ExterQual]]="Gd",4,IF(fun[[#This Row],[ExterQual]]="TA",3,IF(fun[[#This Row],[ExterQual]]="Fa",2,1))))</f>
        <v>3</v>
      </c>
      <c r="AI1191" t="s">
        <v>124</v>
      </c>
      <c r="AJ1191">
        <f>IF(fun[[#This Row],[ExterCond]]="Ex",5,IF(fun[[#This Row],[ExterCond]]="Gd",4,IF(fun[[#This Row],[ExterCond]]="TA",3,IF(fun[[#This Row],[ExterCond]]="Fa",2,1))))</f>
        <v>3</v>
      </c>
      <c r="AK1191" t="s">
        <v>125</v>
      </c>
      <c r="AL1191" t="s">
        <v>124</v>
      </c>
      <c r="AM1191">
        <f>IF(fun[[#This Row],[BsmtQual]]="Ex",5,IF(fun[[#This Row],[BsmtQual]]="Gd",4,IF(fun[[#This Row],[BsmtQual]]="TA",3,IF(fun[[#This Row],[BsmtQual]]="Fa",2,IF(fun[[#This Row],[BsmtQual]]="Po",1,0)))))</f>
        <v>3</v>
      </c>
      <c r="AN1191" t="s">
        <v>124</v>
      </c>
      <c r="AO1191">
        <f>IF(fun[[#This Row],[BsmtCond]]="Ex",5,IF(fun[[#This Row],[BsmtCond]]="Gd",4,IF(fun[[#This Row],[BsmtCond]]="TA",3,IF(fun[[#This Row],[BsmtCond]]="Fa",2,IF(fun[[#This Row],[BsmtCond]]="Po",1,0)))))</f>
        <v>3</v>
      </c>
      <c r="AP1191" t="s">
        <v>126</v>
      </c>
      <c r="AQ1191">
        <f>IF(fun[[#This Row],[BsmtExposure]]="Gd",3,IF(fun[[#This Row],[BsmtExposure]]="Av",2,IF(fun[[#This Row],[BsmtExposure]]="Mn",1,0)))</f>
        <v>0</v>
      </c>
      <c r="AR1191" t="s">
        <v>128</v>
      </c>
      <c r="AS1191">
        <v>0</v>
      </c>
      <c r="AT1191" t="s">
        <v>128</v>
      </c>
      <c r="AU1191">
        <v>0</v>
      </c>
      <c r="AV1191">
        <v>994</v>
      </c>
      <c r="AW1191">
        <v>994</v>
      </c>
      <c r="AX1191" t="s">
        <v>129</v>
      </c>
      <c r="AY1191" t="s">
        <v>123</v>
      </c>
      <c r="AZ1191">
        <f>IF(fun[[#This Row],[HeatingQC]]="Ex",5,IF(fun[[#This Row],[HeatingQC]]="Gd",4,IF(fun[[#This Row],[HeatingQC]]="TA",3,IF(fun[[#This Row],[HeatingQC]]="Fa",2,IF(fun[[#This Row],[HeatingQC]]="Po",1,0)))))</f>
        <v>4</v>
      </c>
      <c r="BA1191" t="s">
        <v>131</v>
      </c>
      <c r="BB1191" t="s">
        <v>132</v>
      </c>
      <c r="BC1191">
        <v>1028</v>
      </c>
      <c r="BD1191">
        <v>776</v>
      </c>
      <c r="BE1191">
        <v>0</v>
      </c>
      <c r="BF1191">
        <v>1804</v>
      </c>
      <c r="BG1191">
        <f>LOG(fun[[#This Row],[GrLivArea]])</f>
        <v>3.2562365332059229</v>
      </c>
      <c r="BH1191">
        <v>0</v>
      </c>
      <c r="BI1191">
        <v>0</v>
      </c>
      <c r="BJ1191">
        <f>fun[[#This Row],[BsmtFullBath]]+(0.5*fun[[#This Row],[BsmtHalfBath]])</f>
        <v>0</v>
      </c>
      <c r="BK1191">
        <v>2</v>
      </c>
      <c r="BL1191">
        <v>1</v>
      </c>
      <c r="BM1191">
        <f>fun[[#This Row],[HalfBath]]+fun[[#This Row],[TOTBaseBath]]+fun[[#This Row],[FullBath]]</f>
        <v>3</v>
      </c>
      <c r="BN1191">
        <v>3</v>
      </c>
      <c r="BO1191">
        <v>1</v>
      </c>
      <c r="BP1191" t="s">
        <v>123</v>
      </c>
      <c r="BQ1191">
        <f>IF(fun[[#This Row],[KitchenQual]]="Ex",5,IF(fun[[#This Row],[KitchenQual]]="Gd",4,IF(fun[[#This Row],[KitchenQual]]="TA",3,IF(fun[[#This Row],[KitchenQual]]="Fa",2,0))))</f>
        <v>4</v>
      </c>
      <c r="BR1191">
        <v>7</v>
      </c>
      <c r="BS1191" t="s">
        <v>133</v>
      </c>
      <c r="BT1191">
        <v>1</v>
      </c>
      <c r="BU1191" t="s">
        <v>124</v>
      </c>
      <c r="BV1191">
        <f>IF(fun[[#This Row],[FireplaceQu]]="Ex",5,IF(fun[[#This Row],[FireplaceQu]]="Gd",4,IF(fun[[#This Row],[FireplaceQu]]="TA",3,IF(fun[[#This Row],[FireplaceQu]]="Fa",2,0))))</f>
        <v>3</v>
      </c>
      <c r="BW1191" t="s">
        <v>134</v>
      </c>
      <c r="BX1191">
        <v>1999</v>
      </c>
      <c r="BY1191" t="s">
        <v>183</v>
      </c>
      <c r="BZ1191">
        <v>2</v>
      </c>
      <c r="CA1191">
        <v>442</v>
      </c>
      <c r="CB1191" t="s">
        <v>124</v>
      </c>
      <c r="CC1191">
        <f>IF(fun[[#This Row],[GarageQual]]="Ex",5,IF(fun[[#This Row],[GarageQual]]="Gd",4,IF(fun[[#This Row],[GarageQual]]="TA",3,IF(fun[[#This Row],[GarageQual]]="Fa",2,IF(fun[[#This Row],[GarageQual]]="Po",1,0)))))</f>
        <v>3</v>
      </c>
      <c r="CD1191" t="s">
        <v>124</v>
      </c>
      <c r="CE1191">
        <f>IF(fun[[#This Row],[GarageCond]]="Ex",5,IF(fun[[#This Row],[GarageCond]]="Gd",4,IF(fun[[#This Row],[GarageCond]]="TA",3,IF(fun[[#This Row],[GarageCond]]="Fa",2,IF(fun[[#This Row],[GarageCond]]="Po",1,0)))))</f>
        <v>3</v>
      </c>
      <c r="CF1191" t="s">
        <v>131</v>
      </c>
      <c r="CG1191">
        <v>140</v>
      </c>
      <c r="CH1191">
        <v>60</v>
      </c>
      <c r="CI1191">
        <v>0</v>
      </c>
      <c r="CJ1191">
        <v>0</v>
      </c>
      <c r="CK1191">
        <v>0</v>
      </c>
      <c r="CL1191">
        <f>(0.5*fun[[#This Row],[WoodDeckSF]])+fun[[#This Row],[OpenPorchSF]]+(2*fun[[#This Row],[EnclosedPorch]])+(1.5*fun[[#This Row],[3SsnPorch]])+fun[[#This Row],[ScreenPorch]]</f>
        <v>130</v>
      </c>
      <c r="CM1191">
        <v>0</v>
      </c>
      <c r="CN1191" t="s">
        <v>109</v>
      </c>
      <c r="CO1191">
        <f>IF(fun[[#This Row],[PoolQC]]="Ex",5,IF(fun[[#This Row],[PoolQC]]="Gd",4,IF(fun[[#This Row],[PoolQC]]="TA",3,IF(fun[[#This Row],[PoolQC]]="Fa",2,IF(fun[[#This Row],[PoolQC]]="Po",1,0)))))</f>
        <v>0</v>
      </c>
      <c r="CP1191" t="s">
        <v>109</v>
      </c>
      <c r="CQ1191" t="s">
        <v>109</v>
      </c>
      <c r="CR1191">
        <v>0</v>
      </c>
      <c r="CS1191">
        <v>6</v>
      </c>
      <c r="CT1191">
        <v>2010</v>
      </c>
      <c r="CU1191" t="s">
        <v>136</v>
      </c>
      <c r="CV1191" t="s">
        <v>137</v>
      </c>
      <c r="CW1191">
        <f>COUNTIF(fun[[#This Row],[Id]:[SaleCondition]],0)</f>
        <v>17</v>
      </c>
      <c r="CX1191">
        <f>COUNTIF(fun[[#This Row],[Id]:[SaleCondition]],"NA")</f>
        <v>4</v>
      </c>
      <c r="CY119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191">
        <f>fun[NUM_ExCond]+fun[NUM_BsmtCond]+fun[NUM_GarCond]</f>
        <v>9</v>
      </c>
      <c r="DA11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1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1191">
        <v>189000</v>
      </c>
    </row>
    <row r="1192" spans="1:107" x14ac:dyDescent="0.25">
      <c r="A1192">
        <v>1191</v>
      </c>
      <c r="B1192">
        <v>190</v>
      </c>
      <c r="C1192" t="s">
        <v>107</v>
      </c>
      <c r="D1192">
        <f>IF(fun[[#This Row],[MSZoning]]="RL",1,0)</f>
        <v>1</v>
      </c>
      <c r="E1192">
        <f>IF(fun[[#This Row],[rl]]="RM",1,0)</f>
        <v>0</v>
      </c>
      <c r="F1192">
        <f>IF(fun[[#This Row],[rm]]="RH",1,0)</f>
        <v>0</v>
      </c>
      <c r="G1192">
        <f>IF(fun[[#This Row],[rh]]="C (all)",1,0)</f>
        <v>0</v>
      </c>
      <c r="H1192" t="s">
        <v>109</v>
      </c>
      <c r="I1192">
        <f>IF(fun[[#This Row],[LotFrontage]]="NA",0,fun[[#This Row],[LotFrontage]])</f>
        <v>0</v>
      </c>
      <c r="J1192">
        <v>32463</v>
      </c>
      <c r="K1192" t="s">
        <v>108</v>
      </c>
      <c r="L1192" t="s">
        <v>109</v>
      </c>
      <c r="M1192" t="s">
        <v>110</v>
      </c>
      <c r="N1192" t="s">
        <v>221</v>
      </c>
      <c r="O1192" t="s">
        <v>112</v>
      </c>
      <c r="P1192" t="s">
        <v>113</v>
      </c>
      <c r="Q1192" t="s">
        <v>220</v>
      </c>
      <c r="R1192" t="s">
        <v>157</v>
      </c>
      <c r="S1192" t="s">
        <v>116</v>
      </c>
      <c r="T1192" t="s">
        <v>116</v>
      </c>
      <c r="U1192" t="s">
        <v>175</v>
      </c>
      <c r="V1192" t="s">
        <v>141</v>
      </c>
      <c r="W1192">
        <v>4</v>
      </c>
      <c r="X1192">
        <v>4</v>
      </c>
      <c r="Y1192">
        <v>1961</v>
      </c>
      <c r="Z1192">
        <v>1975</v>
      </c>
      <c r="AA1192" t="s">
        <v>119</v>
      </c>
      <c r="AB1192" t="s">
        <v>120</v>
      </c>
      <c r="AC1192" t="s">
        <v>142</v>
      </c>
      <c r="AD1192" t="s">
        <v>142</v>
      </c>
      <c r="AE1192" t="s">
        <v>163</v>
      </c>
      <c r="AF1192">
        <v>149</v>
      </c>
      <c r="AG1192" t="s">
        <v>124</v>
      </c>
      <c r="AH1192">
        <f>IF(fun[[#This Row],[ExterQual]]="Ex",5,IF(fun[[#This Row],[ExterQual]]="Gd",4,IF(fun[[#This Row],[ExterQual]]="TA",3,IF(fun[[#This Row],[ExterQual]]="Fa",2,1))))</f>
        <v>3</v>
      </c>
      <c r="AI1192" t="s">
        <v>123</v>
      </c>
      <c r="AJ1192">
        <f>IF(fun[[#This Row],[ExterCond]]="Ex",5,IF(fun[[#This Row],[ExterCond]]="Gd",4,IF(fun[[#This Row],[ExterCond]]="TA",3,IF(fun[[#This Row],[ExterCond]]="Fa",2,1))))</f>
        <v>4</v>
      </c>
      <c r="AK1192" t="s">
        <v>144</v>
      </c>
      <c r="AL1192" t="s">
        <v>124</v>
      </c>
      <c r="AM1192">
        <f>IF(fun[[#This Row],[BsmtQual]]="Ex",5,IF(fun[[#This Row],[BsmtQual]]="Gd",4,IF(fun[[#This Row],[BsmtQual]]="TA",3,IF(fun[[#This Row],[BsmtQual]]="Fa",2,IF(fun[[#This Row],[BsmtQual]]="Po",1,0)))))</f>
        <v>3</v>
      </c>
      <c r="AN1192" t="s">
        <v>124</v>
      </c>
      <c r="AO1192">
        <f>IF(fun[[#This Row],[BsmtCond]]="Ex",5,IF(fun[[#This Row],[BsmtCond]]="Gd",4,IF(fun[[#This Row],[BsmtCond]]="TA",3,IF(fun[[#This Row],[BsmtCond]]="Fa",2,IF(fun[[#This Row],[BsmtCond]]="Po",1,0)))))</f>
        <v>3</v>
      </c>
      <c r="AP1192" t="s">
        <v>156</v>
      </c>
      <c r="AQ1192">
        <f>IF(fun[[#This Row],[BsmtExposure]]="Gd",3,IF(fun[[#This Row],[BsmtExposure]]="Av",2,IF(fun[[#This Row],[BsmtExposure]]="Mn",1,0)))</f>
        <v>2</v>
      </c>
      <c r="AR1192" t="s">
        <v>167</v>
      </c>
      <c r="AS1192">
        <v>1159</v>
      </c>
      <c r="AT1192" t="s">
        <v>128</v>
      </c>
      <c r="AU1192">
        <v>0</v>
      </c>
      <c r="AV1192">
        <v>90</v>
      </c>
      <c r="AW1192">
        <v>1249</v>
      </c>
      <c r="AX1192" t="s">
        <v>129</v>
      </c>
      <c r="AY1192" t="s">
        <v>130</v>
      </c>
      <c r="AZ1192">
        <f>IF(fun[[#This Row],[HeatingQC]]="Ex",5,IF(fun[[#This Row],[HeatingQC]]="Gd",4,IF(fun[[#This Row],[HeatingQC]]="TA",3,IF(fun[[#This Row],[HeatingQC]]="Fa",2,IF(fun[[#This Row],[HeatingQC]]="Po",1,0)))))</f>
        <v>5</v>
      </c>
      <c r="BA1192" t="s">
        <v>131</v>
      </c>
      <c r="BB1192" t="s">
        <v>132</v>
      </c>
      <c r="BC1192">
        <v>1622</v>
      </c>
      <c r="BD1192">
        <v>0</v>
      </c>
      <c r="BE1192">
        <v>0</v>
      </c>
      <c r="BF1192">
        <v>1622</v>
      </c>
      <c r="BG1192">
        <f>LOG(fun[[#This Row],[GrLivArea]])</f>
        <v>3.2100508498751372</v>
      </c>
      <c r="BH1192">
        <v>1</v>
      </c>
      <c r="BI1192">
        <v>0</v>
      </c>
      <c r="BJ1192">
        <f>fun[[#This Row],[BsmtFullBath]]+(0.5*fun[[#This Row],[BsmtHalfBath]])</f>
        <v>1</v>
      </c>
      <c r="BK1192">
        <v>1</v>
      </c>
      <c r="BL1192">
        <v>0</v>
      </c>
      <c r="BM1192">
        <f>fun[[#This Row],[HalfBath]]+fun[[#This Row],[TOTBaseBath]]+fun[[#This Row],[FullBath]]</f>
        <v>2</v>
      </c>
      <c r="BN1192">
        <v>3</v>
      </c>
      <c r="BO1192">
        <v>1</v>
      </c>
      <c r="BP1192" t="s">
        <v>124</v>
      </c>
      <c r="BQ1192">
        <f>IF(fun[[#This Row],[KitchenQual]]="Ex",5,IF(fun[[#This Row],[KitchenQual]]="Gd",4,IF(fun[[#This Row],[KitchenQual]]="TA",3,IF(fun[[#This Row],[KitchenQual]]="Fa",2,0))))</f>
        <v>3</v>
      </c>
      <c r="BR1192">
        <v>7</v>
      </c>
      <c r="BS1192" t="s">
        <v>133</v>
      </c>
      <c r="BT1192">
        <v>1</v>
      </c>
      <c r="BU1192" t="s">
        <v>124</v>
      </c>
      <c r="BV1192">
        <f>IF(fun[[#This Row],[FireplaceQu]]="Ex",5,IF(fun[[#This Row],[FireplaceQu]]="Gd",4,IF(fun[[#This Row],[FireplaceQu]]="TA",3,IF(fun[[#This Row],[FireplaceQu]]="Fa",2,0))))</f>
        <v>3</v>
      </c>
      <c r="BW1192" t="s">
        <v>243</v>
      </c>
      <c r="BX1192">
        <v>1975</v>
      </c>
      <c r="BY1192" t="s">
        <v>183</v>
      </c>
      <c r="BZ1192">
        <v>4</v>
      </c>
      <c r="CA1192">
        <v>1356</v>
      </c>
      <c r="CB1192" t="s">
        <v>124</v>
      </c>
      <c r="CC1192">
        <f>IF(fun[[#This Row],[GarageQual]]="Ex",5,IF(fun[[#This Row],[GarageQual]]="Gd",4,IF(fun[[#This Row],[GarageQual]]="TA",3,IF(fun[[#This Row],[GarageQual]]="Fa",2,IF(fun[[#This Row],[GarageQual]]="Po",1,0)))))</f>
        <v>3</v>
      </c>
      <c r="CD1192" t="s">
        <v>124</v>
      </c>
      <c r="CE1192">
        <f>IF(fun[[#This Row],[GarageCond]]="Ex",5,IF(fun[[#This Row],[GarageCond]]="Gd",4,IF(fun[[#This Row],[GarageCond]]="TA",3,IF(fun[[#This Row],[GarageCond]]="Fa",2,IF(fun[[#This Row],[GarageCond]]="Po",1,0)))))</f>
        <v>3</v>
      </c>
      <c r="CF1192" t="s">
        <v>131</v>
      </c>
      <c r="CG1192">
        <v>439</v>
      </c>
      <c r="CH1192">
        <v>0</v>
      </c>
      <c r="CI1192">
        <v>0</v>
      </c>
      <c r="CJ1192">
        <v>0</v>
      </c>
      <c r="CK1192">
        <v>0</v>
      </c>
      <c r="CL1192">
        <f>(0.5*fun[[#This Row],[WoodDeckSF]])+fun[[#This Row],[OpenPorchSF]]+(2*fun[[#This Row],[EnclosedPorch]])+(1.5*fun[[#This Row],[3SsnPorch]])+fun[[#This Row],[ScreenPorch]]</f>
        <v>219.5</v>
      </c>
      <c r="CM1192">
        <v>0</v>
      </c>
      <c r="CN1192" t="s">
        <v>109</v>
      </c>
      <c r="CO1192">
        <f>IF(fun[[#This Row],[PoolQC]]="Ex",5,IF(fun[[#This Row],[PoolQC]]="Gd",4,IF(fun[[#This Row],[PoolQC]]="TA",3,IF(fun[[#This Row],[PoolQC]]="Fa",2,IF(fun[[#This Row],[PoolQC]]="Po",1,0)))))</f>
        <v>0</v>
      </c>
      <c r="CP1192" t="s">
        <v>109</v>
      </c>
      <c r="CQ1192" t="s">
        <v>109</v>
      </c>
      <c r="CR1192">
        <v>0</v>
      </c>
      <c r="CS1192">
        <v>3</v>
      </c>
      <c r="CT1192">
        <v>2007</v>
      </c>
      <c r="CU1192" t="s">
        <v>136</v>
      </c>
      <c r="CV1192" t="s">
        <v>137</v>
      </c>
      <c r="CW1192">
        <f>COUNTIF(fun[[#This Row],[Id]:[SaleCondition]],0)</f>
        <v>16</v>
      </c>
      <c r="CX1192">
        <f>COUNTIF(fun[[#This Row],[Id]:[SaleCondition]],"NA")</f>
        <v>5</v>
      </c>
      <c r="CY1192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192">
        <f>fun[NUM_ExCond]+fun[NUM_BsmtCond]+fun[NUM_GarCond]</f>
        <v>10</v>
      </c>
      <c r="DA11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11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1192">
        <v>168000</v>
      </c>
    </row>
    <row r="1193" spans="1:107" x14ac:dyDescent="0.25">
      <c r="A1193">
        <v>1192</v>
      </c>
      <c r="B1193">
        <v>160</v>
      </c>
      <c r="C1193" t="s">
        <v>218</v>
      </c>
      <c r="D1193">
        <f>IF(fun[[#This Row],[MSZoning]]="RL",1,0)</f>
        <v>0</v>
      </c>
      <c r="E1193">
        <f>IF(fun[[#This Row],[rl]]="RM",1,0)</f>
        <v>0</v>
      </c>
      <c r="F1193">
        <f>IF(fun[[#This Row],[rm]]="RH",1,0)</f>
        <v>0</v>
      </c>
      <c r="G1193">
        <f>IF(fun[[#This Row],[rh]]="C (all)",1,0)</f>
        <v>0</v>
      </c>
      <c r="H1193">
        <v>24</v>
      </c>
      <c r="I1193">
        <f>IF(fun[[#This Row],[LotFrontage]]="NA",0,fun[[#This Row],[LotFrontage]])</f>
        <v>24</v>
      </c>
      <c r="J1193">
        <v>2645</v>
      </c>
      <c r="K1193" t="s">
        <v>108</v>
      </c>
      <c r="L1193" t="s">
        <v>108</v>
      </c>
      <c r="M1193" t="s">
        <v>110</v>
      </c>
      <c r="N1193" t="s">
        <v>111</v>
      </c>
      <c r="O1193" t="s">
        <v>112</v>
      </c>
      <c r="P1193" t="s">
        <v>113</v>
      </c>
      <c r="Q1193" t="s">
        <v>114</v>
      </c>
      <c r="R1193" t="s">
        <v>162</v>
      </c>
      <c r="S1193" t="s">
        <v>116</v>
      </c>
      <c r="T1193" t="s">
        <v>116</v>
      </c>
      <c r="U1193" t="s">
        <v>224</v>
      </c>
      <c r="V1193" t="s">
        <v>118</v>
      </c>
      <c r="W1193">
        <v>8</v>
      </c>
      <c r="X1193">
        <v>5</v>
      </c>
      <c r="Y1193">
        <v>1999</v>
      </c>
      <c r="Z1193">
        <v>2000</v>
      </c>
      <c r="AA1193" t="s">
        <v>119</v>
      </c>
      <c r="AB1193" t="s">
        <v>120</v>
      </c>
      <c r="AC1193" t="s">
        <v>142</v>
      </c>
      <c r="AD1193" t="s">
        <v>142</v>
      </c>
      <c r="AE1193" t="s">
        <v>122</v>
      </c>
      <c r="AF1193">
        <v>456</v>
      </c>
      <c r="AG1193" t="s">
        <v>123</v>
      </c>
      <c r="AH1193">
        <f>IF(fun[[#This Row],[ExterQual]]="Ex",5,IF(fun[[#This Row],[ExterQual]]="Gd",4,IF(fun[[#This Row],[ExterQual]]="TA",3,IF(fun[[#This Row],[ExterQual]]="Fa",2,1))))</f>
        <v>4</v>
      </c>
      <c r="AI1193" t="s">
        <v>124</v>
      </c>
      <c r="AJ1193">
        <f>IF(fun[[#This Row],[ExterCond]]="Ex",5,IF(fun[[#This Row],[ExterCond]]="Gd",4,IF(fun[[#This Row],[ExterCond]]="TA",3,IF(fun[[#This Row],[ExterCond]]="Fa",2,1))))</f>
        <v>3</v>
      </c>
      <c r="AK1193" t="s">
        <v>125</v>
      </c>
      <c r="AL1193" t="s">
        <v>123</v>
      </c>
      <c r="AM1193">
        <f>IF(fun[[#This Row],[BsmtQual]]="Ex",5,IF(fun[[#This Row],[BsmtQual]]="Gd",4,IF(fun[[#This Row],[BsmtQual]]="TA",3,IF(fun[[#This Row],[BsmtQual]]="Fa",2,IF(fun[[#This Row],[BsmtQual]]="Po",1,0)))))</f>
        <v>4</v>
      </c>
      <c r="AN1193" t="s">
        <v>124</v>
      </c>
      <c r="AO1193">
        <f>IF(fun[[#This Row],[BsmtCond]]="Ex",5,IF(fun[[#This Row],[BsmtCond]]="Gd",4,IF(fun[[#This Row],[BsmtCond]]="TA",3,IF(fun[[#This Row],[BsmtCond]]="Fa",2,IF(fun[[#This Row],[BsmtCond]]="Po",1,0)))))</f>
        <v>3</v>
      </c>
      <c r="AP1193" t="s">
        <v>126</v>
      </c>
      <c r="AQ1193">
        <f>IF(fun[[#This Row],[BsmtExposure]]="Gd",3,IF(fun[[#This Row],[BsmtExposure]]="Av",2,IF(fun[[#This Row],[BsmtExposure]]="Mn",1,0)))</f>
        <v>0</v>
      </c>
      <c r="AR1193" t="s">
        <v>128</v>
      </c>
      <c r="AS1193">
        <v>0</v>
      </c>
      <c r="AT1193" t="s">
        <v>128</v>
      </c>
      <c r="AU1193">
        <v>0</v>
      </c>
      <c r="AV1193">
        <v>776</v>
      </c>
      <c r="AW1193">
        <v>776</v>
      </c>
      <c r="AX1193" t="s">
        <v>129</v>
      </c>
      <c r="AY1193" t="s">
        <v>130</v>
      </c>
      <c r="AZ1193">
        <f>IF(fun[[#This Row],[HeatingQC]]="Ex",5,IF(fun[[#This Row],[HeatingQC]]="Gd",4,IF(fun[[#This Row],[HeatingQC]]="TA",3,IF(fun[[#This Row],[HeatingQC]]="Fa",2,IF(fun[[#This Row],[HeatingQC]]="Po",1,0)))))</f>
        <v>5</v>
      </c>
      <c r="BA1193" t="s">
        <v>131</v>
      </c>
      <c r="BB1193" t="s">
        <v>132</v>
      </c>
      <c r="BC1193">
        <v>764</v>
      </c>
      <c r="BD1193">
        <v>677</v>
      </c>
      <c r="BE1193">
        <v>0</v>
      </c>
      <c r="BF1193">
        <v>1441</v>
      </c>
      <c r="BG1193">
        <f>LOG(fun[[#This Row],[GrLivArea]])</f>
        <v>3.1586639808139894</v>
      </c>
      <c r="BH1193">
        <v>0</v>
      </c>
      <c r="BI1193">
        <v>0</v>
      </c>
      <c r="BJ1193">
        <f>fun[[#This Row],[BsmtFullBath]]+(0.5*fun[[#This Row],[BsmtHalfBath]])</f>
        <v>0</v>
      </c>
      <c r="BK1193">
        <v>2</v>
      </c>
      <c r="BL1193">
        <v>1</v>
      </c>
      <c r="BM1193">
        <f>fun[[#This Row],[HalfBath]]+fun[[#This Row],[TOTBaseBath]]+fun[[#This Row],[FullBath]]</f>
        <v>3</v>
      </c>
      <c r="BN1193">
        <v>2</v>
      </c>
      <c r="BO1193">
        <v>1</v>
      </c>
      <c r="BP1193" t="s">
        <v>123</v>
      </c>
      <c r="BQ1193">
        <f>IF(fun[[#This Row],[KitchenQual]]="Ex",5,IF(fun[[#This Row],[KitchenQual]]="Gd",4,IF(fun[[#This Row],[KitchenQual]]="TA",3,IF(fun[[#This Row],[KitchenQual]]="Fa",2,0))))</f>
        <v>4</v>
      </c>
      <c r="BR1193">
        <v>5</v>
      </c>
      <c r="BS1193" t="s">
        <v>133</v>
      </c>
      <c r="BT1193">
        <v>0</v>
      </c>
      <c r="BU1193" t="s">
        <v>109</v>
      </c>
      <c r="BV1193">
        <f>IF(fun[[#This Row],[FireplaceQu]]="Ex",5,IF(fun[[#This Row],[FireplaceQu]]="Gd",4,IF(fun[[#This Row],[FireplaceQu]]="TA",3,IF(fun[[#This Row],[FireplaceQu]]="Fa",2,0))))</f>
        <v>0</v>
      </c>
      <c r="BW1193" t="s">
        <v>153</v>
      </c>
      <c r="BX1193">
        <v>1999</v>
      </c>
      <c r="BY1193" t="s">
        <v>128</v>
      </c>
      <c r="BZ1193">
        <v>2</v>
      </c>
      <c r="CA1193">
        <v>492</v>
      </c>
      <c r="CB1193" t="s">
        <v>124</v>
      </c>
      <c r="CC1193">
        <f>IF(fun[[#This Row],[GarageQual]]="Ex",5,IF(fun[[#This Row],[GarageQual]]="Gd",4,IF(fun[[#This Row],[GarageQual]]="TA",3,IF(fun[[#This Row],[GarageQual]]="Fa",2,IF(fun[[#This Row],[GarageQual]]="Po",1,0)))))</f>
        <v>3</v>
      </c>
      <c r="CD1193" t="s">
        <v>124</v>
      </c>
      <c r="CE1193">
        <f>IF(fun[[#This Row],[GarageCond]]="Ex",5,IF(fun[[#This Row],[GarageCond]]="Gd",4,IF(fun[[#This Row],[GarageCond]]="TA",3,IF(fun[[#This Row],[GarageCond]]="Fa",2,IF(fun[[#This Row],[GarageCond]]="Po",1,0)))))</f>
        <v>3</v>
      </c>
      <c r="CF1193" t="s">
        <v>131</v>
      </c>
      <c r="CG1193">
        <v>206</v>
      </c>
      <c r="CH1193">
        <v>0</v>
      </c>
      <c r="CI1193">
        <v>0</v>
      </c>
      <c r="CJ1193">
        <v>0</v>
      </c>
      <c r="CK1193">
        <v>0</v>
      </c>
      <c r="CL1193">
        <f>(0.5*fun[[#This Row],[WoodDeckSF]])+fun[[#This Row],[OpenPorchSF]]+(2*fun[[#This Row],[EnclosedPorch]])+(1.5*fun[[#This Row],[3SsnPorch]])+fun[[#This Row],[ScreenPorch]]</f>
        <v>103</v>
      </c>
      <c r="CM1193">
        <v>0</v>
      </c>
      <c r="CN1193" t="s">
        <v>109</v>
      </c>
      <c r="CO1193">
        <f>IF(fun[[#This Row],[PoolQC]]="Ex",5,IF(fun[[#This Row],[PoolQC]]="Gd",4,IF(fun[[#This Row],[PoolQC]]="TA",3,IF(fun[[#This Row],[PoolQC]]="Fa",2,IF(fun[[#This Row],[PoolQC]]="Po",1,0)))))</f>
        <v>0</v>
      </c>
      <c r="CP1193" t="s">
        <v>109</v>
      </c>
      <c r="CQ1193" t="s">
        <v>109</v>
      </c>
      <c r="CR1193">
        <v>0</v>
      </c>
      <c r="CS1193">
        <v>11</v>
      </c>
      <c r="CT1193">
        <v>2007</v>
      </c>
      <c r="CU1193" t="s">
        <v>136</v>
      </c>
      <c r="CV1193" t="s">
        <v>137</v>
      </c>
      <c r="CW1193">
        <f>COUNTIF(fun[[#This Row],[Id]:[SaleCondition]],0)</f>
        <v>20</v>
      </c>
      <c r="CX1193">
        <f>COUNTIF(fun[[#This Row],[Id]:[SaleCondition]],"NA")</f>
        <v>4</v>
      </c>
      <c r="CY1193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193">
        <f>fun[NUM_ExCond]+fun[NUM_BsmtCond]+fun[NUM_GarCond]</f>
        <v>9</v>
      </c>
      <c r="DA11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1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1193">
        <v>174000</v>
      </c>
    </row>
    <row r="1194" spans="1:107" x14ac:dyDescent="0.25">
      <c r="A1194">
        <v>1193</v>
      </c>
      <c r="B1194">
        <v>50</v>
      </c>
      <c r="C1194" t="s">
        <v>168</v>
      </c>
      <c r="D1194">
        <f>IF(fun[[#This Row],[MSZoning]]="RL",1,0)</f>
        <v>0</v>
      </c>
      <c r="E1194">
        <f>IF(fun[[#This Row],[rl]]="RM",1,0)</f>
        <v>0</v>
      </c>
      <c r="F1194">
        <f>IF(fun[[#This Row],[rm]]="RH",1,0)</f>
        <v>0</v>
      </c>
      <c r="G1194">
        <f>IF(fun[[#This Row],[rh]]="C (all)",1,0)</f>
        <v>0</v>
      </c>
      <c r="H1194">
        <v>60</v>
      </c>
      <c r="I1194">
        <f>IF(fun[[#This Row],[LotFrontage]]="NA",0,fun[[#This Row],[LotFrontage]])</f>
        <v>60</v>
      </c>
      <c r="J1194">
        <v>9600</v>
      </c>
      <c r="K1194" t="s">
        <v>108</v>
      </c>
      <c r="L1194" t="s">
        <v>200</v>
      </c>
      <c r="M1194" t="s">
        <v>110</v>
      </c>
      <c r="N1194" t="s">
        <v>111</v>
      </c>
      <c r="O1194" t="s">
        <v>112</v>
      </c>
      <c r="P1194" t="s">
        <v>113</v>
      </c>
      <c r="Q1194" t="s">
        <v>114</v>
      </c>
      <c r="R1194" t="s">
        <v>169</v>
      </c>
      <c r="S1194" t="s">
        <v>116</v>
      </c>
      <c r="T1194" t="s">
        <v>116</v>
      </c>
      <c r="U1194" t="s">
        <v>117</v>
      </c>
      <c r="V1194" t="s">
        <v>158</v>
      </c>
      <c r="W1194">
        <v>5</v>
      </c>
      <c r="X1194">
        <v>8</v>
      </c>
      <c r="Y1194">
        <v>1925</v>
      </c>
      <c r="Z1194">
        <v>1994</v>
      </c>
      <c r="AA1194" t="s">
        <v>210</v>
      </c>
      <c r="AB1194" t="s">
        <v>120</v>
      </c>
      <c r="AC1194" t="s">
        <v>121</v>
      </c>
      <c r="AD1194" t="s">
        <v>121</v>
      </c>
      <c r="AE1194" t="s">
        <v>143</v>
      </c>
      <c r="AF1194">
        <v>0</v>
      </c>
      <c r="AG1194" t="s">
        <v>124</v>
      </c>
      <c r="AH1194">
        <f>IF(fun[[#This Row],[ExterQual]]="Ex",5,IF(fun[[#This Row],[ExterQual]]="Gd",4,IF(fun[[#This Row],[ExterQual]]="TA",3,IF(fun[[#This Row],[ExterQual]]="Fa",2,1))))</f>
        <v>3</v>
      </c>
      <c r="AI1194" t="s">
        <v>124</v>
      </c>
      <c r="AJ1194">
        <f>IF(fun[[#This Row],[ExterCond]]="Ex",5,IF(fun[[#This Row],[ExterCond]]="Gd",4,IF(fun[[#This Row],[ExterCond]]="TA",3,IF(fun[[#This Row],[ExterCond]]="Fa",2,1))))</f>
        <v>3</v>
      </c>
      <c r="AK1194" t="s">
        <v>125</v>
      </c>
      <c r="AL1194" t="s">
        <v>124</v>
      </c>
      <c r="AM1194">
        <f>IF(fun[[#This Row],[BsmtQual]]="Ex",5,IF(fun[[#This Row],[BsmtQual]]="Gd",4,IF(fun[[#This Row],[BsmtQual]]="TA",3,IF(fun[[#This Row],[BsmtQual]]="Fa",2,IF(fun[[#This Row],[BsmtQual]]="Po",1,0)))))</f>
        <v>3</v>
      </c>
      <c r="AN1194" t="s">
        <v>124</v>
      </c>
      <c r="AO1194">
        <f>IF(fun[[#This Row],[BsmtCond]]="Ex",5,IF(fun[[#This Row],[BsmtCond]]="Gd",4,IF(fun[[#This Row],[BsmtCond]]="TA",3,IF(fun[[#This Row],[BsmtCond]]="Fa",2,IF(fun[[#This Row],[BsmtCond]]="Po",1,0)))))</f>
        <v>3</v>
      </c>
      <c r="AP1194" t="s">
        <v>147</v>
      </c>
      <c r="AQ1194">
        <f>IF(fun[[#This Row],[BsmtExposure]]="Gd",3,IF(fun[[#This Row],[BsmtExposure]]="Av",2,IF(fun[[#This Row],[BsmtExposure]]="Mn",1,0)))</f>
        <v>1</v>
      </c>
      <c r="AR1194" t="s">
        <v>128</v>
      </c>
      <c r="AS1194">
        <v>0</v>
      </c>
      <c r="AT1194" t="s">
        <v>128</v>
      </c>
      <c r="AU1194">
        <v>0</v>
      </c>
      <c r="AV1194">
        <v>702</v>
      </c>
      <c r="AW1194">
        <v>702</v>
      </c>
      <c r="AX1194" t="s">
        <v>129</v>
      </c>
      <c r="AY1194" t="s">
        <v>123</v>
      </c>
      <c r="AZ1194">
        <f>IF(fun[[#This Row],[HeatingQC]]="Ex",5,IF(fun[[#This Row],[HeatingQC]]="Gd",4,IF(fun[[#This Row],[HeatingQC]]="TA",3,IF(fun[[#This Row],[HeatingQC]]="Fa",2,IF(fun[[#This Row],[HeatingQC]]="Po",1,0)))))</f>
        <v>4</v>
      </c>
      <c r="BA1194" t="s">
        <v>131</v>
      </c>
      <c r="BB1194" t="s">
        <v>132</v>
      </c>
      <c r="BC1194">
        <v>842</v>
      </c>
      <c r="BD1194">
        <v>630</v>
      </c>
      <c r="BE1194">
        <v>0</v>
      </c>
      <c r="BF1194">
        <v>1472</v>
      </c>
      <c r="BG1194">
        <f>LOG(fun[[#This Row],[GrLivArea]])</f>
        <v>3.1679078100014801</v>
      </c>
      <c r="BH1194">
        <v>0</v>
      </c>
      <c r="BI1194">
        <v>0</v>
      </c>
      <c r="BJ1194">
        <f>fun[[#This Row],[BsmtFullBath]]+(0.5*fun[[#This Row],[BsmtHalfBath]])</f>
        <v>0</v>
      </c>
      <c r="BK1194">
        <v>1</v>
      </c>
      <c r="BL1194">
        <v>0</v>
      </c>
      <c r="BM1194">
        <f>fun[[#This Row],[HalfBath]]+fun[[#This Row],[TOTBaseBath]]+fun[[#This Row],[FullBath]]</f>
        <v>1</v>
      </c>
      <c r="BN1194">
        <v>3</v>
      </c>
      <c r="BO1194">
        <v>1</v>
      </c>
      <c r="BP1194" t="s">
        <v>123</v>
      </c>
      <c r="BQ1194">
        <f>IF(fun[[#This Row],[KitchenQual]]="Ex",5,IF(fun[[#This Row],[KitchenQual]]="Gd",4,IF(fun[[#This Row],[KitchenQual]]="TA",3,IF(fun[[#This Row],[KitchenQual]]="Fa",2,0))))</f>
        <v>4</v>
      </c>
      <c r="BR1194">
        <v>6</v>
      </c>
      <c r="BS1194" t="s">
        <v>133</v>
      </c>
      <c r="BT1194">
        <v>0</v>
      </c>
      <c r="BU1194" t="s">
        <v>109</v>
      </c>
      <c r="BV1194">
        <f>IF(fun[[#This Row],[FireplaceQu]]="Ex",5,IF(fun[[#This Row],[FireplaceQu]]="Gd",4,IF(fun[[#This Row],[FireplaceQu]]="TA",3,IF(fun[[#This Row],[FireplaceQu]]="Fa",2,0))))</f>
        <v>0</v>
      </c>
      <c r="BW1194" t="s">
        <v>153</v>
      </c>
      <c r="BX1194">
        <v>1925</v>
      </c>
      <c r="BY1194" t="s">
        <v>128</v>
      </c>
      <c r="BZ1194">
        <v>1</v>
      </c>
      <c r="CA1194">
        <v>250</v>
      </c>
      <c r="CB1194" t="s">
        <v>124</v>
      </c>
      <c r="CC1194">
        <f>IF(fun[[#This Row],[GarageQual]]="Ex",5,IF(fun[[#This Row],[GarageQual]]="Gd",4,IF(fun[[#This Row],[GarageQual]]="TA",3,IF(fun[[#This Row],[GarageQual]]="Fa",2,IF(fun[[#This Row],[GarageQual]]="Po",1,0)))))</f>
        <v>3</v>
      </c>
      <c r="CD1194" t="s">
        <v>173</v>
      </c>
      <c r="CE1194">
        <f>IF(fun[[#This Row],[GarageCond]]="Ex",5,IF(fun[[#This Row],[GarageCond]]="Gd",4,IF(fun[[#This Row],[GarageCond]]="TA",3,IF(fun[[#This Row],[GarageCond]]="Fa",2,IF(fun[[#This Row],[GarageCond]]="Po",1,0)))))</f>
        <v>2</v>
      </c>
      <c r="CF1194" t="s">
        <v>216</v>
      </c>
      <c r="CG1194">
        <v>0</v>
      </c>
      <c r="CH1194">
        <v>0</v>
      </c>
      <c r="CI1194">
        <v>84</v>
      </c>
      <c r="CJ1194">
        <v>0</v>
      </c>
      <c r="CK1194">
        <v>0</v>
      </c>
      <c r="CL1194">
        <f>(0.5*fun[[#This Row],[WoodDeckSF]])+fun[[#This Row],[OpenPorchSF]]+(2*fun[[#This Row],[EnclosedPorch]])+(1.5*fun[[#This Row],[3SsnPorch]])+fun[[#This Row],[ScreenPorch]]</f>
        <v>168</v>
      </c>
      <c r="CM1194">
        <v>0</v>
      </c>
      <c r="CN1194" t="s">
        <v>109</v>
      </c>
      <c r="CO1194">
        <f>IF(fun[[#This Row],[PoolQC]]="Ex",5,IF(fun[[#This Row],[PoolQC]]="Gd",4,IF(fun[[#This Row],[PoolQC]]="TA",3,IF(fun[[#This Row],[PoolQC]]="Fa",2,IF(fun[[#This Row],[PoolQC]]="Po",1,0)))))</f>
        <v>0</v>
      </c>
      <c r="CP1194" t="s">
        <v>189</v>
      </c>
      <c r="CQ1194" t="s">
        <v>109</v>
      </c>
      <c r="CR1194">
        <v>0</v>
      </c>
      <c r="CS1194">
        <v>7</v>
      </c>
      <c r="CT1194">
        <v>2007</v>
      </c>
      <c r="CU1194" t="s">
        <v>136</v>
      </c>
      <c r="CV1194" t="s">
        <v>137</v>
      </c>
      <c r="CW1194">
        <f>COUNTIF(fun[[#This Row],[Id]:[SaleCondition]],0)</f>
        <v>21</v>
      </c>
      <c r="CX1194">
        <f>COUNTIF(fun[[#This Row],[Id]:[SaleCondition]],"NA")</f>
        <v>3</v>
      </c>
      <c r="CY119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194">
        <f>fun[NUM_ExCond]+fun[NUM_BsmtCond]+fun[NUM_GarCond]</f>
        <v>8</v>
      </c>
      <c r="DA11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11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1194">
        <v>125000</v>
      </c>
    </row>
    <row r="1195" spans="1:107" x14ac:dyDescent="0.25">
      <c r="A1195">
        <v>1194</v>
      </c>
      <c r="B1195">
        <v>120</v>
      </c>
      <c r="C1195" t="s">
        <v>168</v>
      </c>
      <c r="D1195">
        <f>IF(fun[[#This Row],[MSZoning]]="RL",1,0)</f>
        <v>0</v>
      </c>
      <c r="E1195">
        <f>IF(fun[[#This Row],[rl]]="RM",1,0)</f>
        <v>0</v>
      </c>
      <c r="F1195">
        <f>IF(fun[[#This Row],[rm]]="RH",1,0)</f>
        <v>0</v>
      </c>
      <c r="G1195">
        <f>IF(fun[[#This Row],[rh]]="C (all)",1,0)</f>
        <v>0</v>
      </c>
      <c r="H1195" t="s">
        <v>109</v>
      </c>
      <c r="I1195">
        <f>IF(fun[[#This Row],[LotFrontage]]="NA",0,fun[[#This Row],[LotFrontage]])</f>
        <v>0</v>
      </c>
      <c r="J1195">
        <v>4500</v>
      </c>
      <c r="K1195" t="s">
        <v>108</v>
      </c>
      <c r="L1195" t="s">
        <v>109</v>
      </c>
      <c r="M1195" t="s">
        <v>110</v>
      </c>
      <c r="N1195" t="s">
        <v>111</v>
      </c>
      <c r="O1195" t="s">
        <v>112</v>
      </c>
      <c r="P1195" t="s">
        <v>138</v>
      </c>
      <c r="Q1195" t="s">
        <v>114</v>
      </c>
      <c r="R1195" t="s">
        <v>157</v>
      </c>
      <c r="S1195" t="s">
        <v>116</v>
      </c>
      <c r="T1195" t="s">
        <v>116</v>
      </c>
      <c r="U1195" t="s">
        <v>205</v>
      </c>
      <c r="V1195" t="s">
        <v>141</v>
      </c>
      <c r="W1195">
        <v>6</v>
      </c>
      <c r="X1195">
        <v>5</v>
      </c>
      <c r="Y1195">
        <v>1999</v>
      </c>
      <c r="Z1195">
        <v>1999</v>
      </c>
      <c r="AA1195" t="s">
        <v>178</v>
      </c>
      <c r="AB1195" t="s">
        <v>120</v>
      </c>
      <c r="AC1195" t="s">
        <v>121</v>
      </c>
      <c r="AD1195" t="s">
        <v>121</v>
      </c>
      <c r="AE1195" t="s">
        <v>122</v>
      </c>
      <c r="AF1195">
        <v>425</v>
      </c>
      <c r="AG1195" t="s">
        <v>124</v>
      </c>
      <c r="AH1195">
        <f>IF(fun[[#This Row],[ExterQual]]="Ex",5,IF(fun[[#This Row],[ExterQual]]="Gd",4,IF(fun[[#This Row],[ExterQual]]="TA",3,IF(fun[[#This Row],[ExterQual]]="Fa",2,1))))</f>
        <v>3</v>
      </c>
      <c r="AI1195" t="s">
        <v>124</v>
      </c>
      <c r="AJ1195">
        <f>IF(fun[[#This Row],[ExterCond]]="Ex",5,IF(fun[[#This Row],[ExterCond]]="Gd",4,IF(fun[[#This Row],[ExterCond]]="TA",3,IF(fun[[#This Row],[ExterCond]]="Fa",2,1))))</f>
        <v>3</v>
      </c>
      <c r="AK1195" t="s">
        <v>125</v>
      </c>
      <c r="AL1195" t="s">
        <v>130</v>
      </c>
      <c r="AM1195">
        <f>IF(fun[[#This Row],[BsmtQual]]="Ex",5,IF(fun[[#This Row],[BsmtQual]]="Gd",4,IF(fun[[#This Row],[BsmtQual]]="TA",3,IF(fun[[#This Row],[BsmtQual]]="Fa",2,IF(fun[[#This Row],[BsmtQual]]="Po",1,0)))))</f>
        <v>5</v>
      </c>
      <c r="AN1195" t="s">
        <v>124</v>
      </c>
      <c r="AO1195">
        <f>IF(fun[[#This Row],[BsmtCond]]="Ex",5,IF(fun[[#This Row],[BsmtCond]]="Gd",4,IF(fun[[#This Row],[BsmtCond]]="TA",3,IF(fun[[#This Row],[BsmtCond]]="Fa",2,IF(fun[[#This Row],[BsmtCond]]="Po",1,0)))))</f>
        <v>3</v>
      </c>
      <c r="AP1195" t="s">
        <v>126</v>
      </c>
      <c r="AQ1195">
        <f>IF(fun[[#This Row],[BsmtExposure]]="Gd",3,IF(fun[[#This Row],[BsmtExposure]]="Av",2,IF(fun[[#This Row],[BsmtExposure]]="Mn",1,0)))</f>
        <v>0</v>
      </c>
      <c r="AR1195" t="s">
        <v>127</v>
      </c>
      <c r="AS1195">
        <v>883</v>
      </c>
      <c r="AT1195" t="s">
        <v>128</v>
      </c>
      <c r="AU1195">
        <v>0</v>
      </c>
      <c r="AV1195">
        <v>341</v>
      </c>
      <c r="AW1195">
        <v>1224</v>
      </c>
      <c r="AX1195" t="s">
        <v>129</v>
      </c>
      <c r="AY1195" t="s">
        <v>130</v>
      </c>
      <c r="AZ1195">
        <f>IF(fun[[#This Row],[HeatingQC]]="Ex",5,IF(fun[[#This Row],[HeatingQC]]="Gd",4,IF(fun[[#This Row],[HeatingQC]]="TA",3,IF(fun[[#This Row],[HeatingQC]]="Fa",2,IF(fun[[#This Row],[HeatingQC]]="Po",1,0)))))</f>
        <v>5</v>
      </c>
      <c r="BA1195" t="s">
        <v>131</v>
      </c>
      <c r="BB1195" t="s">
        <v>132</v>
      </c>
      <c r="BC1195">
        <v>1224</v>
      </c>
      <c r="BD1195">
        <v>0</v>
      </c>
      <c r="BE1195">
        <v>0</v>
      </c>
      <c r="BF1195">
        <v>1224</v>
      </c>
      <c r="BG1195">
        <f>LOG(fun[[#This Row],[GrLivArea]])</f>
        <v>3.0877814178095422</v>
      </c>
      <c r="BH1195">
        <v>1</v>
      </c>
      <c r="BI1195">
        <v>0</v>
      </c>
      <c r="BJ1195">
        <f>fun[[#This Row],[BsmtFullBath]]+(0.5*fun[[#This Row],[BsmtHalfBath]])</f>
        <v>1</v>
      </c>
      <c r="BK1195">
        <v>2</v>
      </c>
      <c r="BL1195">
        <v>0</v>
      </c>
      <c r="BM1195">
        <f>fun[[#This Row],[HalfBath]]+fun[[#This Row],[TOTBaseBath]]+fun[[#This Row],[FullBath]]</f>
        <v>3</v>
      </c>
      <c r="BN1195">
        <v>2</v>
      </c>
      <c r="BO1195">
        <v>1</v>
      </c>
      <c r="BP1195" t="s">
        <v>124</v>
      </c>
      <c r="BQ1195">
        <f>IF(fun[[#This Row],[KitchenQual]]="Ex",5,IF(fun[[#This Row],[KitchenQual]]="Gd",4,IF(fun[[#This Row],[KitchenQual]]="TA",3,IF(fun[[#This Row],[KitchenQual]]="Fa",2,0))))</f>
        <v>3</v>
      </c>
      <c r="BR1195">
        <v>5</v>
      </c>
      <c r="BS1195" t="s">
        <v>133</v>
      </c>
      <c r="BT1195">
        <v>0</v>
      </c>
      <c r="BU1195" t="s">
        <v>109</v>
      </c>
      <c r="BV1195">
        <f>IF(fun[[#This Row],[FireplaceQu]]="Ex",5,IF(fun[[#This Row],[FireplaceQu]]="Gd",4,IF(fun[[#This Row],[FireplaceQu]]="TA",3,IF(fun[[#This Row],[FireplaceQu]]="Fa",2,0))))</f>
        <v>0</v>
      </c>
      <c r="BW1195" t="s">
        <v>134</v>
      </c>
      <c r="BX1195">
        <v>1999</v>
      </c>
      <c r="BY1195" t="s">
        <v>183</v>
      </c>
      <c r="BZ1195">
        <v>2</v>
      </c>
      <c r="CA1195">
        <v>402</v>
      </c>
      <c r="CB1195" t="s">
        <v>124</v>
      </c>
      <c r="CC1195">
        <f>IF(fun[[#This Row],[GarageQual]]="Ex",5,IF(fun[[#This Row],[GarageQual]]="Gd",4,IF(fun[[#This Row],[GarageQual]]="TA",3,IF(fun[[#This Row],[GarageQual]]="Fa",2,IF(fun[[#This Row],[GarageQual]]="Po",1,0)))))</f>
        <v>3</v>
      </c>
      <c r="CD1195" t="s">
        <v>124</v>
      </c>
      <c r="CE1195">
        <f>IF(fun[[#This Row],[GarageCond]]="Ex",5,IF(fun[[#This Row],[GarageCond]]="Gd",4,IF(fun[[#This Row],[GarageCond]]="TA",3,IF(fun[[#This Row],[GarageCond]]="Fa",2,IF(fun[[#This Row],[GarageCond]]="Po",1,0)))))</f>
        <v>3</v>
      </c>
      <c r="CF1195" t="s">
        <v>131</v>
      </c>
      <c r="CG1195">
        <v>0</v>
      </c>
      <c r="CH1195">
        <v>304</v>
      </c>
      <c r="CI1195">
        <v>0</v>
      </c>
      <c r="CJ1195">
        <v>0</v>
      </c>
      <c r="CK1195">
        <v>0</v>
      </c>
      <c r="CL1195">
        <f>(0.5*fun[[#This Row],[WoodDeckSF]])+fun[[#This Row],[OpenPorchSF]]+(2*fun[[#This Row],[EnclosedPorch]])+(1.5*fun[[#This Row],[3SsnPorch]])+fun[[#This Row],[ScreenPorch]]</f>
        <v>304</v>
      </c>
      <c r="CM1195">
        <v>0</v>
      </c>
      <c r="CN1195" t="s">
        <v>109</v>
      </c>
      <c r="CO1195">
        <f>IF(fun[[#This Row],[PoolQC]]="Ex",5,IF(fun[[#This Row],[PoolQC]]="Gd",4,IF(fun[[#This Row],[PoolQC]]="TA",3,IF(fun[[#This Row],[PoolQC]]="Fa",2,IF(fun[[#This Row],[PoolQC]]="Po",1,0)))))</f>
        <v>0</v>
      </c>
      <c r="CP1195" t="s">
        <v>109</v>
      </c>
      <c r="CQ1195" t="s">
        <v>109</v>
      </c>
      <c r="CR1195">
        <v>0</v>
      </c>
      <c r="CS1195">
        <v>6</v>
      </c>
      <c r="CT1195">
        <v>2009</v>
      </c>
      <c r="CU1195" t="s">
        <v>136</v>
      </c>
      <c r="CV1195" t="s">
        <v>137</v>
      </c>
      <c r="CW1195">
        <f>COUNTIF(fun[[#This Row],[Id]:[SaleCondition]],0)</f>
        <v>20</v>
      </c>
      <c r="CX1195">
        <f>COUNTIF(fun[[#This Row],[Id]:[SaleCondition]],"NA")</f>
        <v>6</v>
      </c>
      <c r="CY1195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195">
        <f>fun[NUM_ExCond]+fun[NUM_BsmtCond]+fun[NUM_GarCond]</f>
        <v>9</v>
      </c>
      <c r="DA11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1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195">
        <v>165000</v>
      </c>
    </row>
    <row r="1196" spans="1:107" x14ac:dyDescent="0.25">
      <c r="A1196">
        <v>1195</v>
      </c>
      <c r="B1196">
        <v>60</v>
      </c>
      <c r="C1196" t="s">
        <v>107</v>
      </c>
      <c r="D1196">
        <f>IF(fun[[#This Row],[MSZoning]]="RL",1,0)</f>
        <v>1</v>
      </c>
      <c r="E1196">
        <f>IF(fun[[#This Row],[rl]]="RM",1,0)</f>
        <v>0</v>
      </c>
      <c r="F1196">
        <f>IF(fun[[#This Row],[rm]]="RH",1,0)</f>
        <v>0</v>
      </c>
      <c r="G1196">
        <f>IF(fun[[#This Row],[rh]]="C (all)",1,0)</f>
        <v>0</v>
      </c>
      <c r="H1196">
        <v>80</v>
      </c>
      <c r="I1196">
        <f>IF(fun[[#This Row],[LotFrontage]]="NA",0,fun[[#This Row],[LotFrontage]])</f>
        <v>80</v>
      </c>
      <c r="J1196">
        <v>9364</v>
      </c>
      <c r="K1196" t="s">
        <v>108</v>
      </c>
      <c r="L1196" t="s">
        <v>109</v>
      </c>
      <c r="M1196" t="s">
        <v>110</v>
      </c>
      <c r="N1196" t="s">
        <v>111</v>
      </c>
      <c r="O1196" t="s">
        <v>112</v>
      </c>
      <c r="P1196" t="s">
        <v>148</v>
      </c>
      <c r="Q1196" t="s">
        <v>114</v>
      </c>
      <c r="R1196" t="s">
        <v>177</v>
      </c>
      <c r="S1196" t="s">
        <v>116</v>
      </c>
      <c r="T1196" t="s">
        <v>116</v>
      </c>
      <c r="U1196" t="s">
        <v>117</v>
      </c>
      <c r="V1196" t="s">
        <v>118</v>
      </c>
      <c r="W1196">
        <v>6</v>
      </c>
      <c r="X1196">
        <v>7</v>
      </c>
      <c r="Y1196">
        <v>1969</v>
      </c>
      <c r="Z1196">
        <v>1969</v>
      </c>
      <c r="AA1196" t="s">
        <v>119</v>
      </c>
      <c r="AB1196" t="s">
        <v>120</v>
      </c>
      <c r="AC1196" t="s">
        <v>166</v>
      </c>
      <c r="AD1196" t="s">
        <v>166</v>
      </c>
      <c r="AE1196" t="s">
        <v>163</v>
      </c>
      <c r="AF1196">
        <v>143</v>
      </c>
      <c r="AG1196" t="s">
        <v>124</v>
      </c>
      <c r="AH1196">
        <f>IF(fun[[#This Row],[ExterQual]]="Ex",5,IF(fun[[#This Row],[ExterQual]]="Gd",4,IF(fun[[#This Row],[ExterQual]]="TA",3,IF(fun[[#This Row],[ExterQual]]="Fa",2,1))))</f>
        <v>3</v>
      </c>
      <c r="AI1196" t="s">
        <v>124</v>
      </c>
      <c r="AJ1196">
        <f>IF(fun[[#This Row],[ExterCond]]="Ex",5,IF(fun[[#This Row],[ExterCond]]="Gd",4,IF(fun[[#This Row],[ExterCond]]="TA",3,IF(fun[[#This Row],[ExterCond]]="Fa",2,1))))</f>
        <v>3</v>
      </c>
      <c r="AK1196" t="s">
        <v>144</v>
      </c>
      <c r="AL1196" t="s">
        <v>124</v>
      </c>
      <c r="AM1196">
        <f>IF(fun[[#This Row],[BsmtQual]]="Ex",5,IF(fun[[#This Row],[BsmtQual]]="Gd",4,IF(fun[[#This Row],[BsmtQual]]="TA",3,IF(fun[[#This Row],[BsmtQual]]="Fa",2,IF(fun[[#This Row],[BsmtQual]]="Po",1,0)))))</f>
        <v>3</v>
      </c>
      <c r="AN1196" t="s">
        <v>124</v>
      </c>
      <c r="AO1196">
        <f>IF(fun[[#This Row],[BsmtCond]]="Ex",5,IF(fun[[#This Row],[BsmtCond]]="Gd",4,IF(fun[[#This Row],[BsmtCond]]="TA",3,IF(fun[[#This Row],[BsmtCond]]="Fa",2,IF(fun[[#This Row],[BsmtCond]]="Po",1,0)))))</f>
        <v>3</v>
      </c>
      <c r="AP1196" t="s">
        <v>126</v>
      </c>
      <c r="AQ1196">
        <f>IF(fun[[#This Row],[BsmtExposure]]="Gd",3,IF(fun[[#This Row],[BsmtExposure]]="Av",2,IF(fun[[#This Row],[BsmtExposure]]="Mn",1,0)))</f>
        <v>0</v>
      </c>
      <c r="AR1196" t="s">
        <v>145</v>
      </c>
      <c r="AS1196">
        <v>371</v>
      </c>
      <c r="AT1196" t="s">
        <v>128</v>
      </c>
      <c r="AU1196">
        <v>0</v>
      </c>
      <c r="AV1196">
        <v>292</v>
      </c>
      <c r="AW1196">
        <v>663</v>
      </c>
      <c r="AX1196" t="s">
        <v>129</v>
      </c>
      <c r="AY1196" t="s">
        <v>124</v>
      </c>
      <c r="AZ1196">
        <f>IF(fun[[#This Row],[HeatingQC]]="Ex",5,IF(fun[[#This Row],[HeatingQC]]="Gd",4,IF(fun[[#This Row],[HeatingQC]]="TA",3,IF(fun[[#This Row],[HeatingQC]]="Fa",2,IF(fun[[#This Row],[HeatingQC]]="Po",1,0)))))</f>
        <v>3</v>
      </c>
      <c r="BA1196" t="s">
        <v>131</v>
      </c>
      <c r="BB1196" t="s">
        <v>132</v>
      </c>
      <c r="BC1196">
        <v>663</v>
      </c>
      <c r="BD1196">
        <v>689</v>
      </c>
      <c r="BE1196">
        <v>0</v>
      </c>
      <c r="BF1196">
        <v>1352</v>
      </c>
      <c r="BG1196">
        <f>LOG(fun[[#This Row],[GrLivArea]])</f>
        <v>3.1309766916056172</v>
      </c>
      <c r="BH1196">
        <v>0</v>
      </c>
      <c r="BI1196">
        <v>0</v>
      </c>
      <c r="BJ1196">
        <f>fun[[#This Row],[BsmtFullBath]]+(0.5*fun[[#This Row],[BsmtHalfBath]])</f>
        <v>0</v>
      </c>
      <c r="BK1196">
        <v>1</v>
      </c>
      <c r="BL1196">
        <v>1</v>
      </c>
      <c r="BM1196">
        <f>fun[[#This Row],[HalfBath]]+fun[[#This Row],[TOTBaseBath]]+fun[[#This Row],[FullBath]]</f>
        <v>2</v>
      </c>
      <c r="BN1196">
        <v>4</v>
      </c>
      <c r="BO1196">
        <v>1</v>
      </c>
      <c r="BP1196" t="s">
        <v>124</v>
      </c>
      <c r="BQ1196">
        <f>IF(fun[[#This Row],[KitchenQual]]="Ex",5,IF(fun[[#This Row],[KitchenQual]]="Gd",4,IF(fun[[#This Row],[KitchenQual]]="TA",3,IF(fun[[#This Row],[KitchenQual]]="Fa",2,0))))</f>
        <v>3</v>
      </c>
      <c r="BR1196">
        <v>7</v>
      </c>
      <c r="BS1196" t="s">
        <v>133</v>
      </c>
      <c r="BT1196">
        <v>0</v>
      </c>
      <c r="BU1196" t="s">
        <v>109</v>
      </c>
      <c r="BV1196">
        <f>IF(fun[[#This Row],[FireplaceQu]]="Ex",5,IF(fun[[#This Row],[FireplaceQu]]="Gd",4,IF(fun[[#This Row],[FireplaceQu]]="TA",3,IF(fun[[#This Row],[FireplaceQu]]="Fa",2,0))))</f>
        <v>0</v>
      </c>
      <c r="BW1196" t="s">
        <v>134</v>
      </c>
      <c r="BX1196">
        <v>1969</v>
      </c>
      <c r="BY1196" t="s">
        <v>183</v>
      </c>
      <c r="BZ1196">
        <v>1</v>
      </c>
      <c r="CA1196">
        <v>299</v>
      </c>
      <c r="CB1196" t="s">
        <v>124</v>
      </c>
      <c r="CC1196">
        <f>IF(fun[[#This Row],[GarageQual]]="Ex",5,IF(fun[[#This Row],[GarageQual]]="Gd",4,IF(fun[[#This Row],[GarageQual]]="TA",3,IF(fun[[#This Row],[GarageQual]]="Fa",2,IF(fun[[#This Row],[GarageQual]]="Po",1,0)))))</f>
        <v>3</v>
      </c>
      <c r="CD1196" t="s">
        <v>124</v>
      </c>
      <c r="CE1196">
        <f>IF(fun[[#This Row],[GarageCond]]="Ex",5,IF(fun[[#This Row],[GarageCond]]="Gd",4,IF(fun[[#This Row],[GarageCond]]="TA",3,IF(fun[[#This Row],[GarageCond]]="Fa",2,IF(fun[[#This Row],[GarageCond]]="Po",1,0)))))</f>
        <v>3</v>
      </c>
      <c r="CF1196" t="s">
        <v>131</v>
      </c>
      <c r="CG1196">
        <v>379</v>
      </c>
      <c r="CH1196">
        <v>36</v>
      </c>
      <c r="CI1196">
        <v>0</v>
      </c>
      <c r="CJ1196">
        <v>0</v>
      </c>
      <c r="CK1196">
        <v>0</v>
      </c>
      <c r="CL1196">
        <f>(0.5*fun[[#This Row],[WoodDeckSF]])+fun[[#This Row],[OpenPorchSF]]+(2*fun[[#This Row],[EnclosedPorch]])+(1.5*fun[[#This Row],[3SsnPorch]])+fun[[#This Row],[ScreenPorch]]</f>
        <v>225.5</v>
      </c>
      <c r="CM1196">
        <v>0</v>
      </c>
      <c r="CN1196" t="s">
        <v>109</v>
      </c>
      <c r="CO1196">
        <f>IF(fun[[#This Row],[PoolQC]]="Ex",5,IF(fun[[#This Row],[PoolQC]]="Gd",4,IF(fun[[#This Row],[PoolQC]]="TA",3,IF(fun[[#This Row],[PoolQC]]="Fa",2,IF(fun[[#This Row],[PoolQC]]="Po",1,0)))))</f>
        <v>0</v>
      </c>
      <c r="CP1196" t="s">
        <v>160</v>
      </c>
      <c r="CQ1196" t="s">
        <v>109</v>
      </c>
      <c r="CR1196">
        <v>0</v>
      </c>
      <c r="CS1196">
        <v>3</v>
      </c>
      <c r="CT1196">
        <v>2010</v>
      </c>
      <c r="CU1196" t="s">
        <v>136</v>
      </c>
      <c r="CV1196" t="s">
        <v>137</v>
      </c>
      <c r="CW1196">
        <f>COUNTIF(fun[[#This Row],[Id]:[SaleCondition]],0)</f>
        <v>17</v>
      </c>
      <c r="CX1196">
        <f>COUNTIF(fun[[#This Row],[Id]:[SaleCondition]],"NA")</f>
        <v>4</v>
      </c>
      <c r="CY1196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196">
        <f>fun[NUM_ExCond]+fun[NUM_BsmtCond]+fun[NUM_GarCond]</f>
        <v>9</v>
      </c>
      <c r="DA11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11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63.75</v>
      </c>
      <c r="DC1196">
        <v>158000</v>
      </c>
    </row>
    <row r="1197" spans="1:107" x14ac:dyDescent="0.25">
      <c r="A1197">
        <v>1196</v>
      </c>
      <c r="B1197">
        <v>60</v>
      </c>
      <c r="C1197" t="s">
        <v>107</v>
      </c>
      <c r="D1197">
        <f>IF(fun[[#This Row],[MSZoning]]="RL",1,0)</f>
        <v>1</v>
      </c>
      <c r="E1197">
        <f>IF(fun[[#This Row],[rl]]="RM",1,0)</f>
        <v>0</v>
      </c>
      <c r="F1197">
        <f>IF(fun[[#This Row],[rm]]="RH",1,0)</f>
        <v>0</v>
      </c>
      <c r="G1197">
        <f>IF(fun[[#This Row],[rh]]="C (all)",1,0)</f>
        <v>0</v>
      </c>
      <c r="H1197">
        <v>51</v>
      </c>
      <c r="I1197">
        <f>IF(fun[[#This Row],[LotFrontage]]="NA",0,fun[[#This Row],[LotFrontage]])</f>
        <v>51</v>
      </c>
      <c r="J1197">
        <v>8029</v>
      </c>
      <c r="K1197" t="s">
        <v>108</v>
      </c>
      <c r="L1197" t="s">
        <v>109</v>
      </c>
      <c r="M1197" t="s">
        <v>146</v>
      </c>
      <c r="N1197" t="s">
        <v>111</v>
      </c>
      <c r="O1197" t="s">
        <v>112</v>
      </c>
      <c r="P1197" t="s">
        <v>113</v>
      </c>
      <c r="Q1197" t="s">
        <v>114</v>
      </c>
      <c r="R1197" t="s">
        <v>219</v>
      </c>
      <c r="S1197" t="s">
        <v>116</v>
      </c>
      <c r="T1197" t="s">
        <v>116</v>
      </c>
      <c r="U1197" t="s">
        <v>117</v>
      </c>
      <c r="V1197" t="s">
        <v>118</v>
      </c>
      <c r="W1197">
        <v>6</v>
      </c>
      <c r="X1197">
        <v>5</v>
      </c>
      <c r="Y1197">
        <v>2005</v>
      </c>
      <c r="Z1197">
        <v>2005</v>
      </c>
      <c r="AA1197" t="s">
        <v>119</v>
      </c>
      <c r="AB1197" t="s">
        <v>120</v>
      </c>
      <c r="AC1197" t="s">
        <v>121</v>
      </c>
      <c r="AD1197" t="s">
        <v>121</v>
      </c>
      <c r="AE1197" t="s">
        <v>143</v>
      </c>
      <c r="AF1197">
        <v>0</v>
      </c>
      <c r="AG1197" t="s">
        <v>124</v>
      </c>
      <c r="AH1197">
        <f>IF(fun[[#This Row],[ExterQual]]="Ex",5,IF(fun[[#This Row],[ExterQual]]="Gd",4,IF(fun[[#This Row],[ExterQual]]="TA",3,IF(fun[[#This Row],[ExterQual]]="Fa",2,1))))</f>
        <v>3</v>
      </c>
      <c r="AI1197" t="s">
        <v>124</v>
      </c>
      <c r="AJ1197">
        <f>IF(fun[[#This Row],[ExterCond]]="Ex",5,IF(fun[[#This Row],[ExterCond]]="Gd",4,IF(fun[[#This Row],[ExterCond]]="TA",3,IF(fun[[#This Row],[ExterCond]]="Fa",2,1))))</f>
        <v>3</v>
      </c>
      <c r="AK1197" t="s">
        <v>125</v>
      </c>
      <c r="AL1197" t="s">
        <v>123</v>
      </c>
      <c r="AM1197">
        <f>IF(fun[[#This Row],[BsmtQual]]="Ex",5,IF(fun[[#This Row],[BsmtQual]]="Gd",4,IF(fun[[#This Row],[BsmtQual]]="TA",3,IF(fun[[#This Row],[BsmtQual]]="Fa",2,IF(fun[[#This Row],[BsmtQual]]="Po",1,0)))))</f>
        <v>4</v>
      </c>
      <c r="AN1197" t="s">
        <v>124</v>
      </c>
      <c r="AO1197">
        <f>IF(fun[[#This Row],[BsmtCond]]="Ex",5,IF(fun[[#This Row],[BsmtCond]]="Gd",4,IF(fun[[#This Row],[BsmtCond]]="TA",3,IF(fun[[#This Row],[BsmtCond]]="Fa",2,IF(fun[[#This Row],[BsmtCond]]="Po",1,0)))))</f>
        <v>3</v>
      </c>
      <c r="AP1197" t="s">
        <v>126</v>
      </c>
      <c r="AQ1197">
        <f>IF(fun[[#This Row],[BsmtExposure]]="Gd",3,IF(fun[[#This Row],[BsmtExposure]]="Av",2,IF(fun[[#This Row],[BsmtExposure]]="Mn",1,0)))</f>
        <v>0</v>
      </c>
      <c r="AR1197" t="s">
        <v>128</v>
      </c>
      <c r="AS1197">
        <v>0</v>
      </c>
      <c r="AT1197" t="s">
        <v>128</v>
      </c>
      <c r="AU1197">
        <v>0</v>
      </c>
      <c r="AV1197">
        <v>728</v>
      </c>
      <c r="AW1197">
        <v>728</v>
      </c>
      <c r="AX1197" t="s">
        <v>129</v>
      </c>
      <c r="AY1197" t="s">
        <v>130</v>
      </c>
      <c r="AZ1197">
        <f>IF(fun[[#This Row],[HeatingQC]]="Ex",5,IF(fun[[#This Row],[HeatingQC]]="Gd",4,IF(fun[[#This Row],[HeatingQC]]="TA",3,IF(fun[[#This Row],[HeatingQC]]="Fa",2,IF(fun[[#This Row],[HeatingQC]]="Po",1,0)))))</f>
        <v>5</v>
      </c>
      <c r="BA1197" t="s">
        <v>131</v>
      </c>
      <c r="BB1197" t="s">
        <v>132</v>
      </c>
      <c r="BC1197">
        <v>728</v>
      </c>
      <c r="BD1197">
        <v>728</v>
      </c>
      <c r="BE1197">
        <v>0</v>
      </c>
      <c r="BF1197">
        <v>1456</v>
      </c>
      <c r="BG1197">
        <f>LOG(fun[[#This Row],[GrLivArea]])</f>
        <v>3.1631613749770184</v>
      </c>
      <c r="BH1197">
        <v>0</v>
      </c>
      <c r="BI1197">
        <v>0</v>
      </c>
      <c r="BJ1197">
        <f>fun[[#This Row],[BsmtFullBath]]+(0.5*fun[[#This Row],[BsmtHalfBath]])</f>
        <v>0</v>
      </c>
      <c r="BK1197">
        <v>2</v>
      </c>
      <c r="BL1197">
        <v>1</v>
      </c>
      <c r="BM1197">
        <f>fun[[#This Row],[HalfBath]]+fun[[#This Row],[TOTBaseBath]]+fun[[#This Row],[FullBath]]</f>
        <v>3</v>
      </c>
      <c r="BN1197">
        <v>3</v>
      </c>
      <c r="BO1197">
        <v>1</v>
      </c>
      <c r="BP1197" t="s">
        <v>123</v>
      </c>
      <c r="BQ1197">
        <f>IF(fun[[#This Row],[KitchenQual]]="Ex",5,IF(fun[[#This Row],[KitchenQual]]="Gd",4,IF(fun[[#This Row],[KitchenQual]]="TA",3,IF(fun[[#This Row],[KitchenQual]]="Fa",2,0))))</f>
        <v>4</v>
      </c>
      <c r="BR1197">
        <v>8</v>
      </c>
      <c r="BS1197" t="s">
        <v>133</v>
      </c>
      <c r="BT1197">
        <v>0</v>
      </c>
      <c r="BU1197" t="s">
        <v>109</v>
      </c>
      <c r="BV1197">
        <f>IF(fun[[#This Row],[FireplaceQu]]="Ex",5,IF(fun[[#This Row],[FireplaceQu]]="Gd",4,IF(fun[[#This Row],[FireplaceQu]]="TA",3,IF(fun[[#This Row],[FireplaceQu]]="Fa",2,0))))</f>
        <v>0</v>
      </c>
      <c r="BW1197" t="s">
        <v>134</v>
      </c>
      <c r="BX1197">
        <v>2005</v>
      </c>
      <c r="BY1197" t="s">
        <v>183</v>
      </c>
      <c r="BZ1197">
        <v>2</v>
      </c>
      <c r="CA1197">
        <v>400</v>
      </c>
      <c r="CB1197" t="s">
        <v>124</v>
      </c>
      <c r="CC1197">
        <f>IF(fun[[#This Row],[GarageQual]]="Ex",5,IF(fun[[#This Row],[GarageQual]]="Gd",4,IF(fun[[#This Row],[GarageQual]]="TA",3,IF(fun[[#This Row],[GarageQual]]="Fa",2,IF(fun[[#This Row],[GarageQual]]="Po",1,0)))))</f>
        <v>3</v>
      </c>
      <c r="CD1197" t="s">
        <v>124</v>
      </c>
      <c r="CE1197">
        <f>IF(fun[[#This Row],[GarageCond]]="Ex",5,IF(fun[[#This Row],[GarageCond]]="Gd",4,IF(fun[[#This Row],[GarageCond]]="TA",3,IF(fun[[#This Row],[GarageCond]]="Fa",2,IF(fun[[#This Row],[GarageCond]]="Po",1,0)))))</f>
        <v>3</v>
      </c>
      <c r="CF1197" t="s">
        <v>131</v>
      </c>
      <c r="CG1197">
        <v>100</v>
      </c>
      <c r="CH1197">
        <v>24</v>
      </c>
      <c r="CI1197">
        <v>0</v>
      </c>
      <c r="CJ1197">
        <v>0</v>
      </c>
      <c r="CK1197">
        <v>0</v>
      </c>
      <c r="CL1197">
        <f>(0.5*fun[[#This Row],[WoodDeckSF]])+fun[[#This Row],[OpenPorchSF]]+(2*fun[[#This Row],[EnclosedPorch]])+(1.5*fun[[#This Row],[3SsnPorch]])+fun[[#This Row],[ScreenPorch]]</f>
        <v>74</v>
      </c>
      <c r="CM1197">
        <v>0</v>
      </c>
      <c r="CN1197" t="s">
        <v>109</v>
      </c>
      <c r="CO1197">
        <f>IF(fun[[#This Row],[PoolQC]]="Ex",5,IF(fun[[#This Row],[PoolQC]]="Gd",4,IF(fun[[#This Row],[PoolQC]]="TA",3,IF(fun[[#This Row],[PoolQC]]="Fa",2,IF(fun[[#This Row],[PoolQC]]="Po",1,0)))))</f>
        <v>0</v>
      </c>
      <c r="CP1197" t="s">
        <v>109</v>
      </c>
      <c r="CQ1197" t="s">
        <v>109</v>
      </c>
      <c r="CR1197">
        <v>0</v>
      </c>
      <c r="CS1197">
        <v>7</v>
      </c>
      <c r="CT1197">
        <v>2008</v>
      </c>
      <c r="CU1197" t="s">
        <v>136</v>
      </c>
      <c r="CV1197" t="s">
        <v>137</v>
      </c>
      <c r="CW1197">
        <f>COUNTIF(fun[[#This Row],[Id]:[SaleCondition]],0)</f>
        <v>19</v>
      </c>
      <c r="CX1197">
        <f>COUNTIF(fun[[#This Row],[Id]:[SaleCondition]],"NA")</f>
        <v>5</v>
      </c>
      <c r="CY119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197">
        <f>fun[NUM_ExCond]+fun[NUM_BsmtCond]+fun[NUM_GarCond]</f>
        <v>9</v>
      </c>
      <c r="DA11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1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197">
        <v>176000</v>
      </c>
    </row>
    <row r="1198" spans="1:107" x14ac:dyDescent="0.25">
      <c r="A1198">
        <v>1197</v>
      </c>
      <c r="B1198">
        <v>60</v>
      </c>
      <c r="C1198" t="s">
        <v>107</v>
      </c>
      <c r="D1198">
        <f>IF(fun[[#This Row],[MSZoning]]="RL",1,0)</f>
        <v>1</v>
      </c>
      <c r="E1198">
        <f>IF(fun[[#This Row],[rl]]="RM",1,0)</f>
        <v>0</v>
      </c>
      <c r="F1198">
        <f>IF(fun[[#This Row],[rm]]="RH",1,0)</f>
        <v>0</v>
      </c>
      <c r="G1198">
        <f>IF(fun[[#This Row],[rh]]="C (all)",1,0)</f>
        <v>0</v>
      </c>
      <c r="H1198">
        <v>58</v>
      </c>
      <c r="I1198">
        <f>IF(fun[[#This Row],[LotFrontage]]="NA",0,fun[[#This Row],[LotFrontage]])</f>
        <v>58</v>
      </c>
      <c r="J1198">
        <v>14054</v>
      </c>
      <c r="K1198" t="s">
        <v>108</v>
      </c>
      <c r="L1198" t="s">
        <v>109</v>
      </c>
      <c r="M1198" t="s">
        <v>146</v>
      </c>
      <c r="N1198" t="s">
        <v>111</v>
      </c>
      <c r="O1198" t="s">
        <v>112</v>
      </c>
      <c r="P1198" t="s">
        <v>113</v>
      </c>
      <c r="Q1198" t="s">
        <v>114</v>
      </c>
      <c r="R1198" t="s">
        <v>219</v>
      </c>
      <c r="S1198" t="s">
        <v>116</v>
      </c>
      <c r="T1198" t="s">
        <v>116</v>
      </c>
      <c r="U1198" t="s">
        <v>117</v>
      </c>
      <c r="V1198" t="s">
        <v>118</v>
      </c>
      <c r="W1198">
        <v>7</v>
      </c>
      <c r="X1198">
        <v>5</v>
      </c>
      <c r="Y1198">
        <v>2006</v>
      </c>
      <c r="Z1198">
        <v>2006</v>
      </c>
      <c r="AA1198" t="s">
        <v>119</v>
      </c>
      <c r="AB1198" t="s">
        <v>120</v>
      </c>
      <c r="AC1198" t="s">
        <v>121</v>
      </c>
      <c r="AD1198" t="s">
        <v>121</v>
      </c>
      <c r="AE1198" t="s">
        <v>143</v>
      </c>
      <c r="AF1198">
        <v>0</v>
      </c>
      <c r="AG1198" t="s">
        <v>123</v>
      </c>
      <c r="AH1198">
        <f>IF(fun[[#This Row],[ExterQual]]="Ex",5,IF(fun[[#This Row],[ExterQual]]="Gd",4,IF(fun[[#This Row],[ExterQual]]="TA",3,IF(fun[[#This Row],[ExterQual]]="Fa",2,1))))</f>
        <v>4</v>
      </c>
      <c r="AI1198" t="s">
        <v>124</v>
      </c>
      <c r="AJ1198">
        <f>IF(fun[[#This Row],[ExterCond]]="Ex",5,IF(fun[[#This Row],[ExterCond]]="Gd",4,IF(fun[[#This Row],[ExterCond]]="TA",3,IF(fun[[#This Row],[ExterCond]]="Fa",2,1))))</f>
        <v>3</v>
      </c>
      <c r="AK1198" t="s">
        <v>125</v>
      </c>
      <c r="AL1198" t="s">
        <v>123</v>
      </c>
      <c r="AM1198">
        <f>IF(fun[[#This Row],[BsmtQual]]="Ex",5,IF(fun[[#This Row],[BsmtQual]]="Gd",4,IF(fun[[#This Row],[BsmtQual]]="TA",3,IF(fun[[#This Row],[BsmtQual]]="Fa",2,IF(fun[[#This Row],[BsmtQual]]="Po",1,0)))))</f>
        <v>4</v>
      </c>
      <c r="AN1198" t="s">
        <v>124</v>
      </c>
      <c r="AO1198">
        <f>IF(fun[[#This Row],[BsmtCond]]="Ex",5,IF(fun[[#This Row],[BsmtCond]]="Gd",4,IF(fun[[#This Row],[BsmtCond]]="TA",3,IF(fun[[#This Row],[BsmtCond]]="Fa",2,IF(fun[[#This Row],[BsmtCond]]="Po",1,0)))))</f>
        <v>3</v>
      </c>
      <c r="AP1198" t="s">
        <v>156</v>
      </c>
      <c r="AQ1198">
        <f>IF(fun[[#This Row],[BsmtExposure]]="Gd",3,IF(fun[[#This Row],[BsmtExposure]]="Av",2,IF(fun[[#This Row],[BsmtExposure]]="Mn",1,0)))</f>
        <v>2</v>
      </c>
      <c r="AR1198" t="s">
        <v>128</v>
      </c>
      <c r="AS1198">
        <v>0</v>
      </c>
      <c r="AT1198" t="s">
        <v>128</v>
      </c>
      <c r="AU1198">
        <v>0</v>
      </c>
      <c r="AV1198">
        <v>879</v>
      </c>
      <c r="AW1198">
        <v>879</v>
      </c>
      <c r="AX1198" t="s">
        <v>129</v>
      </c>
      <c r="AY1198" t="s">
        <v>130</v>
      </c>
      <c r="AZ1198">
        <f>IF(fun[[#This Row],[HeatingQC]]="Ex",5,IF(fun[[#This Row],[HeatingQC]]="Gd",4,IF(fun[[#This Row],[HeatingQC]]="TA",3,IF(fun[[#This Row],[HeatingQC]]="Fa",2,IF(fun[[#This Row],[HeatingQC]]="Po",1,0)))))</f>
        <v>5</v>
      </c>
      <c r="BA1198" t="s">
        <v>131</v>
      </c>
      <c r="BB1198" t="s">
        <v>132</v>
      </c>
      <c r="BC1198">
        <v>879</v>
      </c>
      <c r="BD1198">
        <v>984</v>
      </c>
      <c r="BE1198">
        <v>0</v>
      </c>
      <c r="BF1198">
        <v>1863</v>
      </c>
      <c r="BG1198">
        <f>LOG(fun[[#This Row],[GrLivArea]])</f>
        <v>3.2702128548962426</v>
      </c>
      <c r="BH1198">
        <v>0</v>
      </c>
      <c r="BI1198">
        <v>0</v>
      </c>
      <c r="BJ1198">
        <f>fun[[#This Row],[BsmtFullBath]]+(0.5*fun[[#This Row],[BsmtHalfBath]])</f>
        <v>0</v>
      </c>
      <c r="BK1198">
        <v>2</v>
      </c>
      <c r="BL1198">
        <v>1</v>
      </c>
      <c r="BM1198">
        <f>fun[[#This Row],[HalfBath]]+fun[[#This Row],[TOTBaseBath]]+fun[[#This Row],[FullBath]]</f>
        <v>3</v>
      </c>
      <c r="BN1198">
        <v>4</v>
      </c>
      <c r="BO1198">
        <v>1</v>
      </c>
      <c r="BP1198" t="s">
        <v>123</v>
      </c>
      <c r="BQ1198">
        <f>IF(fun[[#This Row],[KitchenQual]]="Ex",5,IF(fun[[#This Row],[KitchenQual]]="Gd",4,IF(fun[[#This Row],[KitchenQual]]="TA",3,IF(fun[[#This Row],[KitchenQual]]="Fa",2,0))))</f>
        <v>4</v>
      </c>
      <c r="BR1198">
        <v>9</v>
      </c>
      <c r="BS1198" t="s">
        <v>133</v>
      </c>
      <c r="BT1198">
        <v>1</v>
      </c>
      <c r="BU1198" t="s">
        <v>123</v>
      </c>
      <c r="BV1198">
        <f>IF(fun[[#This Row],[FireplaceQu]]="Ex",5,IF(fun[[#This Row],[FireplaceQu]]="Gd",4,IF(fun[[#This Row],[FireplaceQu]]="TA",3,IF(fun[[#This Row],[FireplaceQu]]="Fa",2,0))))</f>
        <v>4</v>
      </c>
      <c r="BW1198" t="s">
        <v>182</v>
      </c>
      <c r="BX1198">
        <v>2006</v>
      </c>
      <c r="BY1198" t="s">
        <v>183</v>
      </c>
      <c r="BZ1198">
        <v>3</v>
      </c>
      <c r="CA1198">
        <v>660</v>
      </c>
      <c r="CB1198" t="s">
        <v>124</v>
      </c>
      <c r="CC1198">
        <f>IF(fun[[#This Row],[GarageQual]]="Ex",5,IF(fun[[#This Row],[GarageQual]]="Gd",4,IF(fun[[#This Row],[GarageQual]]="TA",3,IF(fun[[#This Row],[GarageQual]]="Fa",2,IF(fun[[#This Row],[GarageQual]]="Po",1,0)))))</f>
        <v>3</v>
      </c>
      <c r="CD1198" t="s">
        <v>124</v>
      </c>
      <c r="CE1198">
        <f>IF(fun[[#This Row],[GarageCond]]="Ex",5,IF(fun[[#This Row],[GarageCond]]="Gd",4,IF(fun[[#This Row],[GarageCond]]="TA",3,IF(fun[[#This Row],[GarageCond]]="Fa",2,IF(fun[[#This Row],[GarageCond]]="Po",1,0)))))</f>
        <v>3</v>
      </c>
      <c r="CF1198" t="s">
        <v>131</v>
      </c>
      <c r="CG1198">
        <v>100</v>
      </c>
      <c r="CH1198">
        <v>17</v>
      </c>
      <c r="CI1198">
        <v>0</v>
      </c>
      <c r="CJ1198">
        <v>0</v>
      </c>
      <c r="CK1198">
        <v>0</v>
      </c>
      <c r="CL1198">
        <f>(0.5*fun[[#This Row],[WoodDeckSF]])+fun[[#This Row],[OpenPorchSF]]+(2*fun[[#This Row],[EnclosedPorch]])+(1.5*fun[[#This Row],[3SsnPorch]])+fun[[#This Row],[ScreenPorch]]</f>
        <v>67</v>
      </c>
      <c r="CM1198">
        <v>0</v>
      </c>
      <c r="CN1198" t="s">
        <v>109</v>
      </c>
      <c r="CO1198">
        <f>IF(fun[[#This Row],[PoolQC]]="Ex",5,IF(fun[[#This Row],[PoolQC]]="Gd",4,IF(fun[[#This Row],[PoolQC]]="TA",3,IF(fun[[#This Row],[PoolQC]]="Fa",2,IF(fun[[#This Row],[PoolQC]]="Po",1,0)))))</f>
        <v>0</v>
      </c>
      <c r="CP1198" t="s">
        <v>109</v>
      </c>
      <c r="CQ1198" t="s">
        <v>109</v>
      </c>
      <c r="CR1198">
        <v>0</v>
      </c>
      <c r="CS1198">
        <v>11</v>
      </c>
      <c r="CT1198">
        <v>2006</v>
      </c>
      <c r="CU1198" t="s">
        <v>184</v>
      </c>
      <c r="CV1198" t="s">
        <v>185</v>
      </c>
      <c r="CW1198">
        <f>COUNTIF(fun[[#This Row],[Id]:[SaleCondition]],0)</f>
        <v>16</v>
      </c>
      <c r="CX1198">
        <f>COUNTIF(fun[[#This Row],[Id]:[SaleCondition]],"NA")</f>
        <v>4</v>
      </c>
      <c r="CY1198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198">
        <f>fun[NUM_ExCond]+fun[NUM_BsmtCond]+fun[NUM_GarCond]</f>
        <v>9</v>
      </c>
      <c r="DA11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11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72.75</v>
      </c>
      <c r="DC1198">
        <v>219210</v>
      </c>
    </row>
    <row r="1199" spans="1:107" x14ac:dyDescent="0.25">
      <c r="A1199">
        <v>1198</v>
      </c>
      <c r="B1199">
        <v>75</v>
      </c>
      <c r="C1199" t="s">
        <v>168</v>
      </c>
      <c r="D1199">
        <f>IF(fun[[#This Row],[MSZoning]]="RL",1,0)</f>
        <v>0</v>
      </c>
      <c r="E1199">
        <f>IF(fun[[#This Row],[rl]]="RM",1,0)</f>
        <v>0</v>
      </c>
      <c r="F1199">
        <f>IF(fun[[#This Row],[rm]]="RH",1,0)</f>
        <v>0</v>
      </c>
      <c r="G1199">
        <f>IF(fun[[#This Row],[rh]]="C (all)",1,0)</f>
        <v>0</v>
      </c>
      <c r="H1199">
        <v>65</v>
      </c>
      <c r="I1199">
        <f>IF(fun[[#This Row],[LotFrontage]]="NA",0,fun[[#This Row],[LotFrontage]])</f>
        <v>65</v>
      </c>
      <c r="J1199">
        <v>8850</v>
      </c>
      <c r="K1199" t="s">
        <v>108</v>
      </c>
      <c r="L1199" t="s">
        <v>109</v>
      </c>
      <c r="M1199" t="s">
        <v>146</v>
      </c>
      <c r="N1199" t="s">
        <v>201</v>
      </c>
      <c r="O1199" t="s">
        <v>112</v>
      </c>
      <c r="P1199" t="s">
        <v>148</v>
      </c>
      <c r="Q1199" t="s">
        <v>114</v>
      </c>
      <c r="R1199" t="s">
        <v>169</v>
      </c>
      <c r="S1199" t="s">
        <v>116</v>
      </c>
      <c r="T1199" t="s">
        <v>116</v>
      </c>
      <c r="U1199" t="s">
        <v>117</v>
      </c>
      <c r="V1199" t="s">
        <v>227</v>
      </c>
      <c r="W1199">
        <v>7</v>
      </c>
      <c r="X1199">
        <v>6</v>
      </c>
      <c r="Y1199">
        <v>1916</v>
      </c>
      <c r="Z1199">
        <v>1950</v>
      </c>
      <c r="AA1199" t="s">
        <v>119</v>
      </c>
      <c r="AB1199" t="s">
        <v>120</v>
      </c>
      <c r="AC1199" t="s">
        <v>142</v>
      </c>
      <c r="AD1199" t="s">
        <v>142</v>
      </c>
      <c r="AE1199" t="s">
        <v>143</v>
      </c>
      <c r="AF1199">
        <v>0</v>
      </c>
      <c r="AG1199" t="s">
        <v>124</v>
      </c>
      <c r="AH1199">
        <f>IF(fun[[#This Row],[ExterQual]]="Ex",5,IF(fun[[#This Row],[ExterQual]]="Gd",4,IF(fun[[#This Row],[ExterQual]]="TA",3,IF(fun[[#This Row],[ExterQual]]="Fa",2,1))))</f>
        <v>3</v>
      </c>
      <c r="AI1199" t="s">
        <v>124</v>
      </c>
      <c r="AJ1199">
        <f>IF(fun[[#This Row],[ExterCond]]="Ex",5,IF(fun[[#This Row],[ExterCond]]="Gd",4,IF(fun[[#This Row],[ExterCond]]="TA",3,IF(fun[[#This Row],[ExterCond]]="Fa",2,1))))</f>
        <v>3</v>
      </c>
      <c r="AK1199" t="s">
        <v>152</v>
      </c>
      <c r="AL1199" t="s">
        <v>124</v>
      </c>
      <c r="AM1199">
        <f>IF(fun[[#This Row],[BsmtQual]]="Ex",5,IF(fun[[#This Row],[BsmtQual]]="Gd",4,IF(fun[[#This Row],[BsmtQual]]="TA",3,IF(fun[[#This Row],[BsmtQual]]="Fa",2,IF(fun[[#This Row],[BsmtQual]]="Po",1,0)))))</f>
        <v>3</v>
      </c>
      <c r="AN1199" t="s">
        <v>124</v>
      </c>
      <c r="AO1199">
        <f>IF(fun[[#This Row],[BsmtCond]]="Ex",5,IF(fun[[#This Row],[BsmtCond]]="Gd",4,IF(fun[[#This Row],[BsmtCond]]="TA",3,IF(fun[[#This Row],[BsmtCond]]="Fa",2,IF(fun[[#This Row],[BsmtCond]]="Po",1,0)))))</f>
        <v>3</v>
      </c>
      <c r="AP1199" t="s">
        <v>126</v>
      </c>
      <c r="AQ1199">
        <f>IF(fun[[#This Row],[BsmtExposure]]="Gd",3,IF(fun[[#This Row],[BsmtExposure]]="Av",2,IF(fun[[#This Row],[BsmtExposure]]="Mn",1,0)))</f>
        <v>0</v>
      </c>
      <c r="AR1199" t="s">
        <v>128</v>
      </c>
      <c r="AS1199">
        <v>0</v>
      </c>
      <c r="AT1199" t="s">
        <v>128</v>
      </c>
      <c r="AU1199">
        <v>0</v>
      </c>
      <c r="AV1199">
        <v>815</v>
      </c>
      <c r="AW1199">
        <v>815</v>
      </c>
      <c r="AX1199" t="s">
        <v>129</v>
      </c>
      <c r="AY1199" t="s">
        <v>130</v>
      </c>
      <c r="AZ1199">
        <f>IF(fun[[#This Row],[HeatingQC]]="Ex",5,IF(fun[[#This Row],[HeatingQC]]="Gd",4,IF(fun[[#This Row],[HeatingQC]]="TA",3,IF(fun[[#This Row],[HeatingQC]]="Fa",2,IF(fun[[#This Row],[HeatingQC]]="Po",1,0)))))</f>
        <v>5</v>
      </c>
      <c r="BA1199" t="s">
        <v>131</v>
      </c>
      <c r="BB1199" t="s">
        <v>132</v>
      </c>
      <c r="BC1199">
        <v>815</v>
      </c>
      <c r="BD1199">
        <v>875</v>
      </c>
      <c r="BE1199">
        <v>0</v>
      </c>
      <c r="BF1199">
        <v>1690</v>
      </c>
      <c r="BG1199">
        <f>LOG(fun[[#This Row],[GrLivArea]])</f>
        <v>3.2278867046136734</v>
      </c>
      <c r="BH1199">
        <v>0</v>
      </c>
      <c r="BI1199">
        <v>0</v>
      </c>
      <c r="BJ1199">
        <f>fun[[#This Row],[BsmtFullBath]]+(0.5*fun[[#This Row],[BsmtHalfBath]])</f>
        <v>0</v>
      </c>
      <c r="BK1199">
        <v>1</v>
      </c>
      <c r="BL1199">
        <v>0</v>
      </c>
      <c r="BM1199">
        <f>fun[[#This Row],[HalfBath]]+fun[[#This Row],[TOTBaseBath]]+fun[[#This Row],[FullBath]]</f>
        <v>1</v>
      </c>
      <c r="BN1199">
        <v>3</v>
      </c>
      <c r="BO1199">
        <v>1</v>
      </c>
      <c r="BP1199" t="s">
        <v>124</v>
      </c>
      <c r="BQ1199">
        <f>IF(fun[[#This Row],[KitchenQual]]="Ex",5,IF(fun[[#This Row],[KitchenQual]]="Gd",4,IF(fun[[#This Row],[KitchenQual]]="TA",3,IF(fun[[#This Row],[KitchenQual]]="Fa",2,0))))</f>
        <v>3</v>
      </c>
      <c r="BR1199">
        <v>7</v>
      </c>
      <c r="BS1199" t="s">
        <v>133</v>
      </c>
      <c r="BT1199">
        <v>1</v>
      </c>
      <c r="BU1199" t="s">
        <v>123</v>
      </c>
      <c r="BV1199">
        <f>IF(fun[[#This Row],[FireplaceQu]]="Ex",5,IF(fun[[#This Row],[FireplaceQu]]="Gd",4,IF(fun[[#This Row],[FireplaceQu]]="TA",3,IF(fun[[#This Row],[FireplaceQu]]="Fa",2,0))))</f>
        <v>4</v>
      </c>
      <c r="BW1199" t="s">
        <v>153</v>
      </c>
      <c r="BX1199">
        <v>1916</v>
      </c>
      <c r="BY1199" t="s">
        <v>128</v>
      </c>
      <c r="BZ1199">
        <v>1</v>
      </c>
      <c r="CA1199">
        <v>225</v>
      </c>
      <c r="CB1199" t="s">
        <v>124</v>
      </c>
      <c r="CC1199">
        <f>IF(fun[[#This Row],[GarageQual]]="Ex",5,IF(fun[[#This Row],[GarageQual]]="Gd",4,IF(fun[[#This Row],[GarageQual]]="TA",3,IF(fun[[#This Row],[GarageQual]]="Fa",2,IF(fun[[#This Row],[GarageQual]]="Po",1,0)))))</f>
        <v>3</v>
      </c>
      <c r="CD1199" t="s">
        <v>124</v>
      </c>
      <c r="CE1199">
        <f>IF(fun[[#This Row],[GarageCond]]="Ex",5,IF(fun[[#This Row],[GarageCond]]="Gd",4,IF(fun[[#This Row],[GarageCond]]="TA",3,IF(fun[[#This Row],[GarageCond]]="Fa",2,IF(fun[[#This Row],[GarageCond]]="Po",1,0)))))</f>
        <v>3</v>
      </c>
      <c r="CF1199" t="s">
        <v>131</v>
      </c>
      <c r="CG1199">
        <v>0</v>
      </c>
      <c r="CH1199">
        <v>0</v>
      </c>
      <c r="CI1199">
        <v>330</v>
      </c>
      <c r="CJ1199">
        <v>0</v>
      </c>
      <c r="CK1199">
        <v>0</v>
      </c>
      <c r="CL1199">
        <f>(0.5*fun[[#This Row],[WoodDeckSF]])+fun[[#This Row],[OpenPorchSF]]+(2*fun[[#This Row],[EnclosedPorch]])+(1.5*fun[[#This Row],[3SsnPorch]])+fun[[#This Row],[ScreenPorch]]</f>
        <v>660</v>
      </c>
      <c r="CM1199">
        <v>0</v>
      </c>
      <c r="CN1199" t="s">
        <v>109</v>
      </c>
      <c r="CO1199">
        <f>IF(fun[[#This Row],[PoolQC]]="Ex",5,IF(fun[[#This Row],[PoolQC]]="Gd",4,IF(fun[[#This Row],[PoolQC]]="TA",3,IF(fun[[#This Row],[PoolQC]]="Fa",2,IF(fun[[#This Row],[PoolQC]]="Po",1,0)))))</f>
        <v>0</v>
      </c>
      <c r="CP1199" t="s">
        <v>109</v>
      </c>
      <c r="CQ1199" t="s">
        <v>109</v>
      </c>
      <c r="CR1199">
        <v>0</v>
      </c>
      <c r="CS1199">
        <v>7</v>
      </c>
      <c r="CT1199">
        <v>2006</v>
      </c>
      <c r="CU1199" t="s">
        <v>261</v>
      </c>
      <c r="CV1199" t="s">
        <v>137</v>
      </c>
      <c r="CW1199">
        <f>COUNTIF(fun[[#This Row],[Id]:[SaleCondition]],0)</f>
        <v>20</v>
      </c>
      <c r="CX1199">
        <f>COUNTIF(fun[[#This Row],[Id]:[SaleCondition]],"NA")</f>
        <v>4</v>
      </c>
      <c r="CY1199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199">
        <f>fun[NUM_ExCond]+fun[NUM_BsmtCond]+fun[NUM_GarCond]</f>
        <v>9</v>
      </c>
      <c r="DA11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11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69.75</v>
      </c>
      <c r="DC1199">
        <v>144000</v>
      </c>
    </row>
    <row r="1200" spans="1:107" x14ac:dyDescent="0.25">
      <c r="A1200">
        <v>1199</v>
      </c>
      <c r="B1200">
        <v>20</v>
      </c>
      <c r="C1200" t="s">
        <v>107</v>
      </c>
      <c r="D1200">
        <f>IF(fun[[#This Row],[MSZoning]]="RL",1,0)</f>
        <v>1</v>
      </c>
      <c r="E1200">
        <f>IF(fun[[#This Row],[rl]]="RM",1,0)</f>
        <v>0</v>
      </c>
      <c r="F1200">
        <f>IF(fun[[#This Row],[rm]]="RH",1,0)</f>
        <v>0</v>
      </c>
      <c r="G1200">
        <f>IF(fun[[#This Row],[rh]]="C (all)",1,0)</f>
        <v>0</v>
      </c>
      <c r="H1200">
        <v>70</v>
      </c>
      <c r="I1200">
        <f>IF(fun[[#This Row],[LotFrontage]]="NA",0,fun[[#This Row],[LotFrontage]])</f>
        <v>70</v>
      </c>
      <c r="J1200">
        <v>9100</v>
      </c>
      <c r="K1200" t="s">
        <v>108</v>
      </c>
      <c r="L1200" t="s">
        <v>109</v>
      </c>
      <c r="M1200" t="s">
        <v>110</v>
      </c>
      <c r="N1200" t="s">
        <v>111</v>
      </c>
      <c r="O1200" t="s">
        <v>112</v>
      </c>
      <c r="P1200" t="s">
        <v>113</v>
      </c>
      <c r="Q1200" t="s">
        <v>114</v>
      </c>
      <c r="R1200" t="s">
        <v>115</v>
      </c>
      <c r="S1200" t="s">
        <v>116</v>
      </c>
      <c r="T1200" t="s">
        <v>116</v>
      </c>
      <c r="U1200" t="s">
        <v>117</v>
      </c>
      <c r="V1200" t="s">
        <v>141</v>
      </c>
      <c r="W1200">
        <v>7</v>
      </c>
      <c r="X1200">
        <v>5</v>
      </c>
      <c r="Y1200">
        <v>2001</v>
      </c>
      <c r="Z1200">
        <v>2001</v>
      </c>
      <c r="AA1200" t="s">
        <v>119</v>
      </c>
      <c r="AB1200" t="s">
        <v>120</v>
      </c>
      <c r="AC1200" t="s">
        <v>121</v>
      </c>
      <c r="AD1200" t="s">
        <v>121</v>
      </c>
      <c r="AE1200" t="s">
        <v>143</v>
      </c>
      <c r="AF1200">
        <v>0</v>
      </c>
      <c r="AG1200" t="s">
        <v>123</v>
      </c>
      <c r="AH1200">
        <f>IF(fun[[#This Row],[ExterQual]]="Ex",5,IF(fun[[#This Row],[ExterQual]]="Gd",4,IF(fun[[#This Row],[ExterQual]]="TA",3,IF(fun[[#This Row],[ExterQual]]="Fa",2,1))))</f>
        <v>4</v>
      </c>
      <c r="AI1200" t="s">
        <v>124</v>
      </c>
      <c r="AJ1200">
        <f>IF(fun[[#This Row],[ExterCond]]="Ex",5,IF(fun[[#This Row],[ExterCond]]="Gd",4,IF(fun[[#This Row],[ExterCond]]="TA",3,IF(fun[[#This Row],[ExterCond]]="Fa",2,1))))</f>
        <v>3</v>
      </c>
      <c r="AK1200" t="s">
        <v>125</v>
      </c>
      <c r="AL1200" t="s">
        <v>123</v>
      </c>
      <c r="AM1200">
        <f>IF(fun[[#This Row],[BsmtQual]]="Ex",5,IF(fun[[#This Row],[BsmtQual]]="Gd",4,IF(fun[[#This Row],[BsmtQual]]="TA",3,IF(fun[[#This Row],[BsmtQual]]="Fa",2,IF(fun[[#This Row],[BsmtQual]]="Po",1,0)))))</f>
        <v>4</v>
      </c>
      <c r="AN1200" t="s">
        <v>124</v>
      </c>
      <c r="AO1200">
        <f>IF(fun[[#This Row],[BsmtCond]]="Ex",5,IF(fun[[#This Row],[BsmtCond]]="Gd",4,IF(fun[[#This Row],[BsmtCond]]="TA",3,IF(fun[[#This Row],[BsmtCond]]="Fa",2,IF(fun[[#This Row],[BsmtCond]]="Po",1,0)))))</f>
        <v>3</v>
      </c>
      <c r="AP1200" t="s">
        <v>126</v>
      </c>
      <c r="AQ1200">
        <f>IF(fun[[#This Row],[BsmtExposure]]="Gd",3,IF(fun[[#This Row],[BsmtExposure]]="Av",2,IF(fun[[#This Row],[BsmtExposure]]="Mn",1,0)))</f>
        <v>0</v>
      </c>
      <c r="AR1200" t="s">
        <v>128</v>
      </c>
      <c r="AS1200">
        <v>0</v>
      </c>
      <c r="AT1200" t="s">
        <v>128</v>
      </c>
      <c r="AU1200">
        <v>0</v>
      </c>
      <c r="AV1200">
        <v>1212</v>
      </c>
      <c r="AW1200">
        <v>1212</v>
      </c>
      <c r="AX1200" t="s">
        <v>129</v>
      </c>
      <c r="AY1200" t="s">
        <v>130</v>
      </c>
      <c r="AZ1200">
        <f>IF(fun[[#This Row],[HeatingQC]]="Ex",5,IF(fun[[#This Row],[HeatingQC]]="Gd",4,IF(fun[[#This Row],[HeatingQC]]="TA",3,IF(fun[[#This Row],[HeatingQC]]="Fa",2,IF(fun[[#This Row],[HeatingQC]]="Po",1,0)))))</f>
        <v>5</v>
      </c>
      <c r="BA1200" t="s">
        <v>131</v>
      </c>
      <c r="BB1200" t="s">
        <v>132</v>
      </c>
      <c r="BC1200">
        <v>1212</v>
      </c>
      <c r="BD1200">
        <v>0</v>
      </c>
      <c r="BE1200">
        <v>0</v>
      </c>
      <c r="BF1200">
        <v>1212</v>
      </c>
      <c r="BG1200">
        <f>LOG(fun[[#This Row],[GrLivArea]])</f>
        <v>3.0835026198302673</v>
      </c>
      <c r="BH1200">
        <v>0</v>
      </c>
      <c r="BI1200">
        <v>0</v>
      </c>
      <c r="BJ1200">
        <f>fun[[#This Row],[BsmtFullBath]]+(0.5*fun[[#This Row],[BsmtHalfBath]])</f>
        <v>0</v>
      </c>
      <c r="BK1200">
        <v>2</v>
      </c>
      <c r="BL1200">
        <v>0</v>
      </c>
      <c r="BM1200">
        <f>fun[[#This Row],[HalfBath]]+fun[[#This Row],[TOTBaseBath]]+fun[[#This Row],[FullBath]]</f>
        <v>2</v>
      </c>
      <c r="BN1200">
        <v>3</v>
      </c>
      <c r="BO1200">
        <v>1</v>
      </c>
      <c r="BP1200" t="s">
        <v>123</v>
      </c>
      <c r="BQ1200">
        <f>IF(fun[[#This Row],[KitchenQual]]="Ex",5,IF(fun[[#This Row],[KitchenQual]]="Gd",4,IF(fun[[#This Row],[KitchenQual]]="TA",3,IF(fun[[#This Row],[KitchenQual]]="Fa",2,0))))</f>
        <v>4</v>
      </c>
      <c r="BR1200">
        <v>6</v>
      </c>
      <c r="BS1200" t="s">
        <v>133</v>
      </c>
      <c r="BT1200">
        <v>0</v>
      </c>
      <c r="BU1200" t="s">
        <v>109</v>
      </c>
      <c r="BV1200">
        <f>IF(fun[[#This Row],[FireplaceQu]]="Ex",5,IF(fun[[#This Row],[FireplaceQu]]="Gd",4,IF(fun[[#This Row],[FireplaceQu]]="TA",3,IF(fun[[#This Row],[FireplaceQu]]="Fa",2,0))))</f>
        <v>0</v>
      </c>
      <c r="BW1200" t="s">
        <v>134</v>
      </c>
      <c r="BX1200">
        <v>2001</v>
      </c>
      <c r="BY1200" t="s">
        <v>135</v>
      </c>
      <c r="BZ1200">
        <v>2</v>
      </c>
      <c r="CA1200">
        <v>573</v>
      </c>
      <c r="CB1200" t="s">
        <v>124</v>
      </c>
      <c r="CC1200">
        <f>IF(fun[[#This Row],[GarageQual]]="Ex",5,IF(fun[[#This Row],[GarageQual]]="Gd",4,IF(fun[[#This Row],[GarageQual]]="TA",3,IF(fun[[#This Row],[GarageQual]]="Fa",2,IF(fun[[#This Row],[GarageQual]]="Po",1,0)))))</f>
        <v>3</v>
      </c>
      <c r="CD1200" t="s">
        <v>124</v>
      </c>
      <c r="CE1200">
        <f>IF(fun[[#This Row],[GarageCond]]="Ex",5,IF(fun[[#This Row],[GarageCond]]="Gd",4,IF(fun[[#This Row],[GarageCond]]="TA",3,IF(fun[[#This Row],[GarageCond]]="Fa",2,IF(fun[[#This Row],[GarageCond]]="Po",1,0)))))</f>
        <v>3</v>
      </c>
      <c r="CF1200" t="s">
        <v>131</v>
      </c>
      <c r="CG1200">
        <v>356</v>
      </c>
      <c r="CH1200">
        <v>0</v>
      </c>
      <c r="CI1200">
        <v>0</v>
      </c>
      <c r="CJ1200">
        <v>0</v>
      </c>
      <c r="CK1200">
        <v>0</v>
      </c>
      <c r="CL1200">
        <f>(0.5*fun[[#This Row],[WoodDeckSF]])+fun[[#This Row],[OpenPorchSF]]+(2*fun[[#This Row],[EnclosedPorch]])+(1.5*fun[[#This Row],[3SsnPorch]])+fun[[#This Row],[ScreenPorch]]</f>
        <v>178</v>
      </c>
      <c r="CM1200">
        <v>0</v>
      </c>
      <c r="CN1200" t="s">
        <v>109</v>
      </c>
      <c r="CO1200">
        <f>IF(fun[[#This Row],[PoolQC]]="Ex",5,IF(fun[[#This Row],[PoolQC]]="Gd",4,IF(fun[[#This Row],[PoolQC]]="TA",3,IF(fun[[#This Row],[PoolQC]]="Fa",2,IF(fun[[#This Row],[PoolQC]]="Po",1,0)))))</f>
        <v>0</v>
      </c>
      <c r="CP1200" t="s">
        <v>109</v>
      </c>
      <c r="CQ1200" t="s">
        <v>109</v>
      </c>
      <c r="CR1200">
        <v>0</v>
      </c>
      <c r="CS1200">
        <v>6</v>
      </c>
      <c r="CT1200">
        <v>2009</v>
      </c>
      <c r="CU1200" t="s">
        <v>136</v>
      </c>
      <c r="CV1200" t="s">
        <v>137</v>
      </c>
      <c r="CW1200">
        <f>COUNTIF(fun[[#This Row],[Id]:[SaleCondition]],0)</f>
        <v>22</v>
      </c>
      <c r="CX1200">
        <f>COUNTIF(fun[[#This Row],[Id]:[SaleCondition]],"NA")</f>
        <v>5</v>
      </c>
      <c r="CY120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00">
        <f>fun[NUM_ExCond]+fun[NUM_BsmtCond]+fun[NUM_GarCond]</f>
        <v>9</v>
      </c>
      <c r="DA12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2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200">
        <v>178000</v>
      </c>
    </row>
    <row r="1201" spans="1:107" x14ac:dyDescent="0.25">
      <c r="A1201">
        <v>1200</v>
      </c>
      <c r="B1201">
        <v>20</v>
      </c>
      <c r="C1201" t="s">
        <v>107</v>
      </c>
      <c r="D1201">
        <f>IF(fun[[#This Row],[MSZoning]]="RL",1,0)</f>
        <v>1</v>
      </c>
      <c r="E1201">
        <f>IF(fun[[#This Row],[rl]]="RM",1,0)</f>
        <v>0</v>
      </c>
      <c r="F1201">
        <f>IF(fun[[#This Row],[rm]]="RH",1,0)</f>
        <v>0</v>
      </c>
      <c r="G1201">
        <f>IF(fun[[#This Row],[rh]]="C (all)",1,0)</f>
        <v>0</v>
      </c>
      <c r="H1201">
        <v>75</v>
      </c>
      <c r="I1201">
        <f>IF(fun[[#This Row],[LotFrontage]]="NA",0,fun[[#This Row],[LotFrontage]])</f>
        <v>75</v>
      </c>
      <c r="J1201">
        <v>11235</v>
      </c>
      <c r="K1201" t="s">
        <v>108</v>
      </c>
      <c r="L1201" t="s">
        <v>109</v>
      </c>
      <c r="M1201" t="s">
        <v>110</v>
      </c>
      <c r="N1201" t="s">
        <v>111</v>
      </c>
      <c r="O1201" t="s">
        <v>112</v>
      </c>
      <c r="P1201" t="s">
        <v>113</v>
      </c>
      <c r="Q1201" t="s">
        <v>114</v>
      </c>
      <c r="R1201" t="s">
        <v>177</v>
      </c>
      <c r="S1201" t="s">
        <v>116</v>
      </c>
      <c r="T1201" t="s">
        <v>116</v>
      </c>
      <c r="U1201" t="s">
        <v>117</v>
      </c>
      <c r="V1201" t="s">
        <v>141</v>
      </c>
      <c r="W1201">
        <v>4</v>
      </c>
      <c r="X1201">
        <v>5</v>
      </c>
      <c r="Y1201">
        <v>1963</v>
      </c>
      <c r="Z1201">
        <v>1979</v>
      </c>
      <c r="AA1201" t="s">
        <v>119</v>
      </c>
      <c r="AB1201" t="s">
        <v>120</v>
      </c>
      <c r="AC1201" t="s">
        <v>166</v>
      </c>
      <c r="AD1201" t="s">
        <v>166</v>
      </c>
      <c r="AE1201" t="s">
        <v>122</v>
      </c>
      <c r="AF1201">
        <v>51</v>
      </c>
      <c r="AG1201" t="s">
        <v>124</v>
      </c>
      <c r="AH1201">
        <f>IF(fun[[#This Row],[ExterQual]]="Ex",5,IF(fun[[#This Row],[ExterQual]]="Gd",4,IF(fun[[#This Row],[ExterQual]]="TA",3,IF(fun[[#This Row],[ExterQual]]="Fa",2,1))))</f>
        <v>3</v>
      </c>
      <c r="AI1201" t="s">
        <v>124</v>
      </c>
      <c r="AJ1201">
        <f>IF(fun[[#This Row],[ExterCond]]="Ex",5,IF(fun[[#This Row],[ExterCond]]="Gd",4,IF(fun[[#This Row],[ExterCond]]="TA",3,IF(fun[[#This Row],[ExterCond]]="Fa",2,1))))</f>
        <v>3</v>
      </c>
      <c r="AK1201" t="s">
        <v>144</v>
      </c>
      <c r="AL1201" t="s">
        <v>124</v>
      </c>
      <c r="AM1201">
        <f>IF(fun[[#This Row],[BsmtQual]]="Ex",5,IF(fun[[#This Row],[BsmtQual]]="Gd",4,IF(fun[[#This Row],[BsmtQual]]="TA",3,IF(fun[[#This Row],[BsmtQual]]="Fa",2,IF(fun[[#This Row],[BsmtQual]]="Po",1,0)))))</f>
        <v>3</v>
      </c>
      <c r="AN1201" t="s">
        <v>124</v>
      </c>
      <c r="AO1201">
        <f>IF(fun[[#This Row],[BsmtCond]]="Ex",5,IF(fun[[#This Row],[BsmtCond]]="Gd",4,IF(fun[[#This Row],[BsmtCond]]="TA",3,IF(fun[[#This Row],[BsmtCond]]="Fa",2,IF(fun[[#This Row],[BsmtCond]]="Po",1,0)))))</f>
        <v>3</v>
      </c>
      <c r="AP1201" t="s">
        <v>126</v>
      </c>
      <c r="AQ1201">
        <f>IF(fun[[#This Row],[BsmtExposure]]="Gd",3,IF(fun[[#This Row],[BsmtExposure]]="Av",2,IF(fun[[#This Row],[BsmtExposure]]="Mn",1,0)))</f>
        <v>0</v>
      </c>
      <c r="AR1201" t="s">
        <v>179</v>
      </c>
      <c r="AS1201">
        <v>547</v>
      </c>
      <c r="AT1201" t="s">
        <v>128</v>
      </c>
      <c r="AU1201">
        <v>0</v>
      </c>
      <c r="AV1201">
        <v>504</v>
      </c>
      <c r="AW1201">
        <v>1051</v>
      </c>
      <c r="AX1201" t="s">
        <v>129</v>
      </c>
      <c r="AY1201" t="s">
        <v>123</v>
      </c>
      <c r="AZ1201">
        <f>IF(fun[[#This Row],[HeatingQC]]="Ex",5,IF(fun[[#This Row],[HeatingQC]]="Gd",4,IF(fun[[#This Row],[HeatingQC]]="TA",3,IF(fun[[#This Row],[HeatingQC]]="Fa",2,IF(fun[[#This Row],[HeatingQC]]="Po",1,0)))))</f>
        <v>4</v>
      </c>
      <c r="BA1201" t="s">
        <v>131</v>
      </c>
      <c r="BB1201" t="s">
        <v>132</v>
      </c>
      <c r="BC1201">
        <v>1382</v>
      </c>
      <c r="BD1201">
        <v>0</v>
      </c>
      <c r="BE1201">
        <v>0</v>
      </c>
      <c r="BF1201">
        <v>1382</v>
      </c>
      <c r="BG1201">
        <f>LOG(fun[[#This Row],[GrLivArea]])</f>
        <v>3.1405080430381798</v>
      </c>
      <c r="BH1201">
        <v>0</v>
      </c>
      <c r="BI1201">
        <v>0</v>
      </c>
      <c r="BJ1201">
        <f>fun[[#This Row],[BsmtFullBath]]+(0.5*fun[[#This Row],[BsmtHalfBath]])</f>
        <v>0</v>
      </c>
      <c r="BK1201">
        <v>1</v>
      </c>
      <c r="BL1201">
        <v>1</v>
      </c>
      <c r="BM1201">
        <f>fun[[#This Row],[HalfBath]]+fun[[#This Row],[TOTBaseBath]]+fun[[#This Row],[FullBath]]</f>
        <v>2</v>
      </c>
      <c r="BN1201">
        <v>3</v>
      </c>
      <c r="BO1201">
        <v>1</v>
      </c>
      <c r="BP1201" t="s">
        <v>124</v>
      </c>
      <c r="BQ1201">
        <f>IF(fun[[#This Row],[KitchenQual]]="Ex",5,IF(fun[[#This Row],[KitchenQual]]="Gd",4,IF(fun[[#This Row],[KitchenQual]]="TA",3,IF(fun[[#This Row],[KitchenQual]]="Fa",2,0))))</f>
        <v>3</v>
      </c>
      <c r="BR1201">
        <v>6</v>
      </c>
      <c r="BS1201" t="s">
        <v>133</v>
      </c>
      <c r="BT1201">
        <v>1</v>
      </c>
      <c r="BU1201" t="s">
        <v>238</v>
      </c>
      <c r="BV1201">
        <f>IF(fun[[#This Row],[FireplaceQu]]="Ex",5,IF(fun[[#This Row],[FireplaceQu]]="Gd",4,IF(fun[[#This Row],[FireplaceQu]]="TA",3,IF(fun[[#This Row],[FireplaceQu]]="Fa",2,0))))</f>
        <v>0</v>
      </c>
      <c r="BW1201" t="s">
        <v>134</v>
      </c>
      <c r="BX1201">
        <v>1974</v>
      </c>
      <c r="BY1201" t="s">
        <v>128</v>
      </c>
      <c r="BZ1201">
        <v>2</v>
      </c>
      <c r="CA1201">
        <v>459</v>
      </c>
      <c r="CB1201" t="s">
        <v>124</v>
      </c>
      <c r="CC1201">
        <f>IF(fun[[#This Row],[GarageQual]]="Ex",5,IF(fun[[#This Row],[GarageQual]]="Gd",4,IF(fun[[#This Row],[GarageQual]]="TA",3,IF(fun[[#This Row],[GarageQual]]="Fa",2,IF(fun[[#This Row],[GarageQual]]="Po",1,0)))))</f>
        <v>3</v>
      </c>
      <c r="CD1201" t="s">
        <v>124</v>
      </c>
      <c r="CE1201">
        <f>IF(fun[[#This Row],[GarageCond]]="Ex",5,IF(fun[[#This Row],[GarageCond]]="Gd",4,IF(fun[[#This Row],[GarageCond]]="TA",3,IF(fun[[#This Row],[GarageCond]]="Fa",2,IF(fun[[#This Row],[GarageCond]]="Po",1,0)))))</f>
        <v>3</v>
      </c>
      <c r="CF1201" t="s">
        <v>131</v>
      </c>
      <c r="CG1201">
        <v>0</v>
      </c>
      <c r="CH1201">
        <v>82</v>
      </c>
      <c r="CI1201">
        <v>0</v>
      </c>
      <c r="CJ1201">
        <v>0</v>
      </c>
      <c r="CK1201">
        <v>0</v>
      </c>
      <c r="CL1201">
        <f>(0.5*fun[[#This Row],[WoodDeckSF]])+fun[[#This Row],[OpenPorchSF]]+(2*fun[[#This Row],[EnclosedPorch]])+(1.5*fun[[#This Row],[3SsnPorch]])+fun[[#This Row],[ScreenPorch]]</f>
        <v>82</v>
      </c>
      <c r="CM1201">
        <v>0</v>
      </c>
      <c r="CN1201" t="s">
        <v>109</v>
      </c>
      <c r="CO1201">
        <f>IF(fun[[#This Row],[PoolQC]]="Ex",5,IF(fun[[#This Row],[PoolQC]]="Gd",4,IF(fun[[#This Row],[PoolQC]]="TA",3,IF(fun[[#This Row],[PoolQC]]="Fa",2,IF(fun[[#This Row],[PoolQC]]="Po",1,0)))))</f>
        <v>0</v>
      </c>
      <c r="CP1201" t="s">
        <v>109</v>
      </c>
      <c r="CQ1201" t="s">
        <v>109</v>
      </c>
      <c r="CR1201">
        <v>0</v>
      </c>
      <c r="CS1201">
        <v>10</v>
      </c>
      <c r="CT1201">
        <v>2006</v>
      </c>
      <c r="CU1201" t="s">
        <v>136</v>
      </c>
      <c r="CV1201" t="s">
        <v>137</v>
      </c>
      <c r="CW1201">
        <f>COUNTIF(fun[[#This Row],[Id]:[SaleCondition]],0)</f>
        <v>18</v>
      </c>
      <c r="CX1201">
        <f>COUNTIF(fun[[#This Row],[Id]:[SaleCondition]],"NA")</f>
        <v>4</v>
      </c>
      <c r="CY120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01">
        <f>fun[NUM_ExCond]+fun[NUM_BsmtCond]+fun[NUM_GarCond]</f>
        <v>9</v>
      </c>
      <c r="DA12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12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</v>
      </c>
      <c r="DC1201">
        <v>148000</v>
      </c>
    </row>
    <row r="1202" spans="1:107" x14ac:dyDescent="0.25">
      <c r="A1202">
        <v>1201</v>
      </c>
      <c r="B1202">
        <v>20</v>
      </c>
      <c r="C1202" t="s">
        <v>107</v>
      </c>
      <c r="D1202">
        <f>IF(fun[[#This Row],[MSZoning]]="RL",1,0)</f>
        <v>1</v>
      </c>
      <c r="E1202">
        <f>IF(fun[[#This Row],[rl]]="RM",1,0)</f>
        <v>0</v>
      </c>
      <c r="F1202">
        <f>IF(fun[[#This Row],[rm]]="RH",1,0)</f>
        <v>0</v>
      </c>
      <c r="G1202">
        <f>IF(fun[[#This Row],[rh]]="C (all)",1,0)</f>
        <v>0</v>
      </c>
      <c r="H1202">
        <v>71</v>
      </c>
      <c r="I1202">
        <f>IF(fun[[#This Row],[LotFrontage]]="NA",0,fun[[#This Row],[LotFrontage]])</f>
        <v>71</v>
      </c>
      <c r="J1202">
        <v>9353</v>
      </c>
      <c r="K1202" t="s">
        <v>108</v>
      </c>
      <c r="L1202" t="s">
        <v>109</v>
      </c>
      <c r="M1202" t="s">
        <v>110</v>
      </c>
      <c r="N1202" t="s">
        <v>111</v>
      </c>
      <c r="O1202" t="s">
        <v>112</v>
      </c>
      <c r="P1202" t="s">
        <v>113</v>
      </c>
      <c r="Q1202" t="s">
        <v>114</v>
      </c>
      <c r="R1202" t="s">
        <v>188</v>
      </c>
      <c r="S1202" t="s">
        <v>116</v>
      </c>
      <c r="T1202" t="s">
        <v>116</v>
      </c>
      <c r="U1202" t="s">
        <v>117</v>
      </c>
      <c r="V1202" t="s">
        <v>141</v>
      </c>
      <c r="W1202">
        <v>4</v>
      </c>
      <c r="X1202">
        <v>5</v>
      </c>
      <c r="Y1202">
        <v>1970</v>
      </c>
      <c r="Z1202">
        <v>1970</v>
      </c>
      <c r="AA1202" t="s">
        <v>119</v>
      </c>
      <c r="AB1202" t="s">
        <v>120</v>
      </c>
      <c r="AC1202" t="s">
        <v>142</v>
      </c>
      <c r="AD1202" t="s">
        <v>142</v>
      </c>
      <c r="AE1202" t="s">
        <v>143</v>
      </c>
      <c r="AF1202">
        <v>0</v>
      </c>
      <c r="AG1202" t="s">
        <v>124</v>
      </c>
      <c r="AH1202">
        <f>IF(fun[[#This Row],[ExterQual]]="Ex",5,IF(fun[[#This Row],[ExterQual]]="Gd",4,IF(fun[[#This Row],[ExterQual]]="TA",3,IF(fun[[#This Row],[ExterQual]]="Fa",2,1))))</f>
        <v>3</v>
      </c>
      <c r="AI1202" t="s">
        <v>124</v>
      </c>
      <c r="AJ1202">
        <f>IF(fun[[#This Row],[ExterCond]]="Ex",5,IF(fun[[#This Row],[ExterCond]]="Gd",4,IF(fun[[#This Row],[ExterCond]]="TA",3,IF(fun[[#This Row],[ExterCond]]="Fa",2,1))))</f>
        <v>3</v>
      </c>
      <c r="AK1202" t="s">
        <v>144</v>
      </c>
      <c r="AL1202" t="s">
        <v>124</v>
      </c>
      <c r="AM1202">
        <f>IF(fun[[#This Row],[BsmtQual]]="Ex",5,IF(fun[[#This Row],[BsmtQual]]="Gd",4,IF(fun[[#This Row],[BsmtQual]]="TA",3,IF(fun[[#This Row],[BsmtQual]]="Fa",2,IF(fun[[#This Row],[BsmtQual]]="Po",1,0)))))</f>
        <v>3</v>
      </c>
      <c r="AN1202" t="s">
        <v>124</v>
      </c>
      <c r="AO1202">
        <f>IF(fun[[#This Row],[BsmtCond]]="Ex",5,IF(fun[[#This Row],[BsmtCond]]="Gd",4,IF(fun[[#This Row],[BsmtCond]]="TA",3,IF(fun[[#This Row],[BsmtCond]]="Fa",2,IF(fun[[#This Row],[BsmtCond]]="Po",1,0)))))</f>
        <v>3</v>
      </c>
      <c r="AP1202" t="s">
        <v>126</v>
      </c>
      <c r="AQ1202">
        <f>IF(fun[[#This Row],[BsmtExposure]]="Gd",3,IF(fun[[#This Row],[BsmtExposure]]="Av",2,IF(fun[[#This Row],[BsmtExposure]]="Mn",1,0)))</f>
        <v>0</v>
      </c>
      <c r="AR1202" t="s">
        <v>128</v>
      </c>
      <c r="AS1202">
        <v>0</v>
      </c>
      <c r="AT1202" t="s">
        <v>128</v>
      </c>
      <c r="AU1202">
        <v>0</v>
      </c>
      <c r="AV1202">
        <v>864</v>
      </c>
      <c r="AW1202">
        <v>864</v>
      </c>
      <c r="AX1202" t="s">
        <v>129</v>
      </c>
      <c r="AY1202" t="s">
        <v>123</v>
      </c>
      <c r="AZ1202">
        <f>IF(fun[[#This Row],[HeatingQC]]="Ex",5,IF(fun[[#This Row],[HeatingQC]]="Gd",4,IF(fun[[#This Row],[HeatingQC]]="TA",3,IF(fun[[#This Row],[HeatingQC]]="Fa",2,IF(fun[[#This Row],[HeatingQC]]="Po",1,0)))))</f>
        <v>4</v>
      </c>
      <c r="BA1202" t="s">
        <v>131</v>
      </c>
      <c r="BB1202" t="s">
        <v>132</v>
      </c>
      <c r="BC1202">
        <v>864</v>
      </c>
      <c r="BD1202">
        <v>0</v>
      </c>
      <c r="BE1202">
        <v>0</v>
      </c>
      <c r="BF1202">
        <v>864</v>
      </c>
      <c r="BG1202">
        <f>LOG(fun[[#This Row],[GrLivArea]])</f>
        <v>2.9365137424788932</v>
      </c>
      <c r="BH1202">
        <v>0</v>
      </c>
      <c r="BI1202">
        <v>0</v>
      </c>
      <c r="BJ1202">
        <f>fun[[#This Row],[BsmtFullBath]]+(0.5*fun[[#This Row],[BsmtHalfBath]])</f>
        <v>0</v>
      </c>
      <c r="BK1202">
        <v>1</v>
      </c>
      <c r="BL1202">
        <v>0</v>
      </c>
      <c r="BM1202">
        <f>fun[[#This Row],[HalfBath]]+fun[[#This Row],[TOTBaseBath]]+fun[[#This Row],[FullBath]]</f>
        <v>1</v>
      </c>
      <c r="BN1202">
        <v>3</v>
      </c>
      <c r="BO1202">
        <v>1</v>
      </c>
      <c r="BP1202" t="s">
        <v>124</v>
      </c>
      <c r="BQ1202">
        <f>IF(fun[[#This Row],[KitchenQual]]="Ex",5,IF(fun[[#This Row],[KitchenQual]]="Gd",4,IF(fun[[#This Row],[KitchenQual]]="TA",3,IF(fun[[#This Row],[KitchenQual]]="Fa",2,0))))</f>
        <v>3</v>
      </c>
      <c r="BR1202">
        <v>5</v>
      </c>
      <c r="BS1202" t="s">
        <v>133</v>
      </c>
      <c r="BT1202">
        <v>0</v>
      </c>
      <c r="BU1202" t="s">
        <v>109</v>
      </c>
      <c r="BV1202">
        <f>IF(fun[[#This Row],[FireplaceQu]]="Ex",5,IF(fun[[#This Row],[FireplaceQu]]="Gd",4,IF(fun[[#This Row],[FireplaceQu]]="TA",3,IF(fun[[#This Row],[FireplaceQu]]="Fa",2,0))))</f>
        <v>0</v>
      </c>
      <c r="BW1202" t="s">
        <v>134</v>
      </c>
      <c r="BX1202">
        <v>1972</v>
      </c>
      <c r="BY1202" t="s">
        <v>128</v>
      </c>
      <c r="BZ1202">
        <v>1</v>
      </c>
      <c r="CA1202">
        <v>280</v>
      </c>
      <c r="CB1202" t="s">
        <v>124</v>
      </c>
      <c r="CC1202">
        <f>IF(fun[[#This Row],[GarageQual]]="Ex",5,IF(fun[[#This Row],[GarageQual]]="Gd",4,IF(fun[[#This Row],[GarageQual]]="TA",3,IF(fun[[#This Row],[GarageQual]]="Fa",2,IF(fun[[#This Row],[GarageQual]]="Po",1,0)))))</f>
        <v>3</v>
      </c>
      <c r="CD1202" t="s">
        <v>124</v>
      </c>
      <c r="CE1202">
        <f>IF(fun[[#This Row],[GarageCond]]="Ex",5,IF(fun[[#This Row],[GarageCond]]="Gd",4,IF(fun[[#This Row],[GarageCond]]="TA",3,IF(fun[[#This Row],[GarageCond]]="Fa",2,IF(fun[[#This Row],[GarageCond]]="Po",1,0)))))</f>
        <v>3</v>
      </c>
      <c r="CF1202" t="s">
        <v>131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f>(0.5*fun[[#This Row],[WoodDeckSF]])+fun[[#This Row],[OpenPorchSF]]+(2*fun[[#This Row],[EnclosedPorch]])+(1.5*fun[[#This Row],[3SsnPorch]])+fun[[#This Row],[ScreenPorch]]</f>
        <v>0</v>
      </c>
      <c r="CM1202">
        <v>0</v>
      </c>
      <c r="CN1202" t="s">
        <v>109</v>
      </c>
      <c r="CO1202">
        <f>IF(fun[[#This Row],[PoolQC]]="Ex",5,IF(fun[[#This Row],[PoolQC]]="Gd",4,IF(fun[[#This Row],[PoolQC]]="TA",3,IF(fun[[#This Row],[PoolQC]]="Fa",2,IF(fun[[#This Row],[PoolQC]]="Po",1,0)))))</f>
        <v>0</v>
      </c>
      <c r="CP1202" t="s">
        <v>109</v>
      </c>
      <c r="CQ1202" t="s">
        <v>161</v>
      </c>
      <c r="CR1202">
        <v>0</v>
      </c>
      <c r="CS1202">
        <v>7</v>
      </c>
      <c r="CT1202">
        <v>2006</v>
      </c>
      <c r="CU1202" t="s">
        <v>275</v>
      </c>
      <c r="CV1202" t="s">
        <v>154</v>
      </c>
      <c r="CW1202">
        <f>COUNTIF(fun[[#This Row],[Id]:[SaleCondition]],0)</f>
        <v>24</v>
      </c>
      <c r="CX1202">
        <f>COUNTIF(fun[[#This Row],[Id]:[SaleCondition]],"NA")</f>
        <v>4</v>
      </c>
      <c r="CY120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02">
        <f>fun[NUM_ExCond]+fun[NUM_BsmtCond]+fun[NUM_GarCond]</f>
        <v>9</v>
      </c>
      <c r="DA12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64</v>
      </c>
      <c r="DB12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42.75</v>
      </c>
      <c r="DC1202">
        <v>116050</v>
      </c>
    </row>
    <row r="1203" spans="1:107" x14ac:dyDescent="0.25">
      <c r="A1203">
        <v>1202</v>
      </c>
      <c r="B1203">
        <v>60</v>
      </c>
      <c r="C1203" t="s">
        <v>107</v>
      </c>
      <c r="D1203">
        <f>IF(fun[[#This Row],[MSZoning]]="RL",1,0)</f>
        <v>1</v>
      </c>
      <c r="E1203">
        <f>IF(fun[[#This Row],[rl]]="RM",1,0)</f>
        <v>0</v>
      </c>
      <c r="F1203">
        <f>IF(fun[[#This Row],[rm]]="RH",1,0)</f>
        <v>0</v>
      </c>
      <c r="G1203">
        <f>IF(fun[[#This Row],[rh]]="C (all)",1,0)</f>
        <v>0</v>
      </c>
      <c r="H1203">
        <v>80</v>
      </c>
      <c r="I1203">
        <f>IF(fun[[#This Row],[LotFrontage]]="NA",0,fun[[#This Row],[LotFrontage]])</f>
        <v>80</v>
      </c>
      <c r="J1203">
        <v>10400</v>
      </c>
      <c r="K1203" t="s">
        <v>108</v>
      </c>
      <c r="L1203" t="s">
        <v>109</v>
      </c>
      <c r="M1203" t="s">
        <v>110</v>
      </c>
      <c r="N1203" t="s">
        <v>111</v>
      </c>
      <c r="O1203" t="s">
        <v>112</v>
      </c>
      <c r="P1203" t="s">
        <v>148</v>
      </c>
      <c r="Q1203" t="s">
        <v>114</v>
      </c>
      <c r="R1203" t="s">
        <v>115</v>
      </c>
      <c r="S1203" t="s">
        <v>116</v>
      </c>
      <c r="T1203" t="s">
        <v>116</v>
      </c>
      <c r="U1203" t="s">
        <v>117</v>
      </c>
      <c r="V1203" t="s">
        <v>118</v>
      </c>
      <c r="W1203">
        <v>7</v>
      </c>
      <c r="X1203">
        <v>5</v>
      </c>
      <c r="Y1203">
        <v>1998</v>
      </c>
      <c r="Z1203">
        <v>1998</v>
      </c>
      <c r="AA1203" t="s">
        <v>119</v>
      </c>
      <c r="AB1203" t="s">
        <v>120</v>
      </c>
      <c r="AC1203" t="s">
        <v>121</v>
      </c>
      <c r="AD1203" t="s">
        <v>121</v>
      </c>
      <c r="AE1203" t="s">
        <v>143</v>
      </c>
      <c r="AF1203">
        <v>0</v>
      </c>
      <c r="AG1203" t="s">
        <v>124</v>
      </c>
      <c r="AH1203">
        <f>IF(fun[[#This Row],[ExterQual]]="Ex",5,IF(fun[[#This Row],[ExterQual]]="Gd",4,IF(fun[[#This Row],[ExterQual]]="TA",3,IF(fun[[#This Row],[ExterQual]]="Fa",2,1))))</f>
        <v>3</v>
      </c>
      <c r="AI1203" t="s">
        <v>124</v>
      </c>
      <c r="AJ1203">
        <f>IF(fun[[#This Row],[ExterCond]]="Ex",5,IF(fun[[#This Row],[ExterCond]]="Gd",4,IF(fun[[#This Row],[ExterCond]]="TA",3,IF(fun[[#This Row],[ExterCond]]="Fa",2,1))))</f>
        <v>3</v>
      </c>
      <c r="AK1203" t="s">
        <v>125</v>
      </c>
      <c r="AL1203" t="s">
        <v>123</v>
      </c>
      <c r="AM1203">
        <f>IF(fun[[#This Row],[BsmtQual]]="Ex",5,IF(fun[[#This Row],[BsmtQual]]="Gd",4,IF(fun[[#This Row],[BsmtQual]]="TA",3,IF(fun[[#This Row],[BsmtQual]]="Fa",2,IF(fun[[#This Row],[BsmtQual]]="Po",1,0)))))</f>
        <v>4</v>
      </c>
      <c r="AN1203" t="s">
        <v>124</v>
      </c>
      <c r="AO1203">
        <f>IF(fun[[#This Row],[BsmtCond]]="Ex",5,IF(fun[[#This Row],[BsmtCond]]="Gd",4,IF(fun[[#This Row],[BsmtCond]]="TA",3,IF(fun[[#This Row],[BsmtCond]]="Fa",2,IF(fun[[#This Row],[BsmtCond]]="Po",1,0)))))</f>
        <v>3</v>
      </c>
      <c r="AP1203" t="s">
        <v>156</v>
      </c>
      <c r="AQ1203">
        <f>IF(fun[[#This Row],[BsmtExposure]]="Gd",3,IF(fun[[#This Row],[BsmtExposure]]="Av",2,IF(fun[[#This Row],[BsmtExposure]]="Mn",1,0)))</f>
        <v>2</v>
      </c>
      <c r="AR1203" t="s">
        <v>128</v>
      </c>
      <c r="AS1203">
        <v>0</v>
      </c>
      <c r="AT1203" t="s">
        <v>128</v>
      </c>
      <c r="AU1203">
        <v>0</v>
      </c>
      <c r="AV1203">
        <v>866</v>
      </c>
      <c r="AW1203">
        <v>866</v>
      </c>
      <c r="AX1203" t="s">
        <v>129</v>
      </c>
      <c r="AY1203" t="s">
        <v>130</v>
      </c>
      <c r="AZ1203">
        <f>IF(fun[[#This Row],[HeatingQC]]="Ex",5,IF(fun[[#This Row],[HeatingQC]]="Gd",4,IF(fun[[#This Row],[HeatingQC]]="TA",3,IF(fun[[#This Row],[HeatingQC]]="Fa",2,IF(fun[[#This Row],[HeatingQC]]="Po",1,0)))))</f>
        <v>5</v>
      </c>
      <c r="BA1203" t="s">
        <v>131</v>
      </c>
      <c r="BB1203" t="s">
        <v>132</v>
      </c>
      <c r="BC1203">
        <v>866</v>
      </c>
      <c r="BD1203">
        <v>913</v>
      </c>
      <c r="BE1203">
        <v>0</v>
      </c>
      <c r="BF1203">
        <v>1779</v>
      </c>
      <c r="BG1203">
        <f>LOG(fun[[#This Row],[GrLivArea]])</f>
        <v>3.2501759480839252</v>
      </c>
      <c r="BH1203">
        <v>0</v>
      </c>
      <c r="BI1203">
        <v>0</v>
      </c>
      <c r="BJ1203">
        <f>fun[[#This Row],[BsmtFullBath]]+(0.5*fun[[#This Row],[BsmtHalfBath]])</f>
        <v>0</v>
      </c>
      <c r="BK1203">
        <v>2</v>
      </c>
      <c r="BL1203">
        <v>1</v>
      </c>
      <c r="BM1203">
        <f>fun[[#This Row],[HalfBath]]+fun[[#This Row],[TOTBaseBath]]+fun[[#This Row],[FullBath]]</f>
        <v>3</v>
      </c>
      <c r="BN1203">
        <v>3</v>
      </c>
      <c r="BO1203">
        <v>1</v>
      </c>
      <c r="BP1203" t="s">
        <v>123</v>
      </c>
      <c r="BQ1203">
        <f>IF(fun[[#This Row],[KitchenQual]]="Ex",5,IF(fun[[#This Row],[KitchenQual]]="Gd",4,IF(fun[[#This Row],[KitchenQual]]="TA",3,IF(fun[[#This Row],[KitchenQual]]="Fa",2,0))))</f>
        <v>4</v>
      </c>
      <c r="BR1203">
        <v>6</v>
      </c>
      <c r="BS1203" t="s">
        <v>133</v>
      </c>
      <c r="BT1203">
        <v>0</v>
      </c>
      <c r="BU1203" t="s">
        <v>109</v>
      </c>
      <c r="BV1203">
        <f>IF(fun[[#This Row],[FireplaceQu]]="Ex",5,IF(fun[[#This Row],[FireplaceQu]]="Gd",4,IF(fun[[#This Row],[FireplaceQu]]="TA",3,IF(fun[[#This Row],[FireplaceQu]]="Fa",2,0))))</f>
        <v>0</v>
      </c>
      <c r="BW1203" t="s">
        <v>134</v>
      </c>
      <c r="BX1203">
        <v>1998</v>
      </c>
      <c r="BY1203" t="s">
        <v>135</v>
      </c>
      <c r="BZ1203">
        <v>2</v>
      </c>
      <c r="CA1203">
        <v>546</v>
      </c>
      <c r="CB1203" t="s">
        <v>124</v>
      </c>
      <c r="CC1203">
        <f>IF(fun[[#This Row],[GarageQual]]="Ex",5,IF(fun[[#This Row],[GarageQual]]="Gd",4,IF(fun[[#This Row],[GarageQual]]="TA",3,IF(fun[[#This Row],[GarageQual]]="Fa",2,IF(fun[[#This Row],[GarageQual]]="Po",1,0)))))</f>
        <v>3</v>
      </c>
      <c r="CD1203" t="s">
        <v>124</v>
      </c>
      <c r="CE1203">
        <f>IF(fun[[#This Row],[GarageCond]]="Ex",5,IF(fun[[#This Row],[GarageCond]]="Gd",4,IF(fun[[#This Row],[GarageCond]]="TA",3,IF(fun[[#This Row],[GarageCond]]="Fa",2,IF(fun[[#This Row],[GarageCond]]="Po",1,0)))))</f>
        <v>3</v>
      </c>
      <c r="CF1203" t="s">
        <v>131</v>
      </c>
      <c r="CG1203">
        <v>198</v>
      </c>
      <c r="CH1203">
        <v>36</v>
      </c>
      <c r="CI1203">
        <v>0</v>
      </c>
      <c r="CJ1203">
        <v>0</v>
      </c>
      <c r="CK1203">
        <v>0</v>
      </c>
      <c r="CL1203">
        <f>(0.5*fun[[#This Row],[WoodDeckSF]])+fun[[#This Row],[OpenPorchSF]]+(2*fun[[#This Row],[EnclosedPorch]])+(1.5*fun[[#This Row],[3SsnPorch]])+fun[[#This Row],[ScreenPorch]]</f>
        <v>135</v>
      </c>
      <c r="CM1203">
        <v>0</v>
      </c>
      <c r="CN1203" t="s">
        <v>109</v>
      </c>
      <c r="CO1203">
        <f>IF(fun[[#This Row],[PoolQC]]="Ex",5,IF(fun[[#This Row],[PoolQC]]="Gd",4,IF(fun[[#This Row],[PoolQC]]="TA",3,IF(fun[[#This Row],[PoolQC]]="Fa",2,IF(fun[[#This Row],[PoolQC]]="Po",1,0)))))</f>
        <v>0</v>
      </c>
      <c r="CP1203" t="s">
        <v>109</v>
      </c>
      <c r="CQ1203" t="s">
        <v>109</v>
      </c>
      <c r="CR1203">
        <v>0</v>
      </c>
      <c r="CS1203">
        <v>3</v>
      </c>
      <c r="CT1203">
        <v>2009</v>
      </c>
      <c r="CU1203" t="s">
        <v>136</v>
      </c>
      <c r="CV1203" t="s">
        <v>137</v>
      </c>
      <c r="CW1203">
        <f>COUNTIF(fun[[#This Row],[Id]:[SaleCondition]],0)</f>
        <v>18</v>
      </c>
      <c r="CX1203">
        <f>COUNTIF(fun[[#This Row],[Id]:[SaleCondition]],"NA")</f>
        <v>5</v>
      </c>
      <c r="CY120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203">
        <f>fun[NUM_ExCond]+fun[NUM_BsmtCond]+fun[NUM_GarCond]</f>
        <v>9</v>
      </c>
      <c r="DA12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2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</v>
      </c>
      <c r="DC1203">
        <v>197900</v>
      </c>
    </row>
    <row r="1204" spans="1:107" x14ac:dyDescent="0.25">
      <c r="A1204">
        <v>1203</v>
      </c>
      <c r="B1204">
        <v>50</v>
      </c>
      <c r="C1204" t="s">
        <v>168</v>
      </c>
      <c r="D1204">
        <f>IF(fun[[#This Row],[MSZoning]]="RL",1,0)</f>
        <v>0</v>
      </c>
      <c r="E1204">
        <f>IF(fun[[#This Row],[rl]]="RM",1,0)</f>
        <v>0</v>
      </c>
      <c r="F1204">
        <f>IF(fun[[#This Row],[rm]]="RH",1,0)</f>
        <v>0</v>
      </c>
      <c r="G1204">
        <f>IF(fun[[#This Row],[rh]]="C (all)",1,0)</f>
        <v>0</v>
      </c>
      <c r="H1204">
        <v>50</v>
      </c>
      <c r="I1204">
        <f>IF(fun[[#This Row],[LotFrontage]]="NA",0,fun[[#This Row],[LotFrontage]])</f>
        <v>50</v>
      </c>
      <c r="J1204">
        <v>6000</v>
      </c>
      <c r="K1204" t="s">
        <v>108</v>
      </c>
      <c r="L1204" t="s">
        <v>109</v>
      </c>
      <c r="M1204" t="s">
        <v>110</v>
      </c>
      <c r="N1204" t="s">
        <v>111</v>
      </c>
      <c r="O1204" t="s">
        <v>112</v>
      </c>
      <c r="P1204" t="s">
        <v>148</v>
      </c>
      <c r="Q1204" t="s">
        <v>114</v>
      </c>
      <c r="R1204" t="s">
        <v>174</v>
      </c>
      <c r="S1204" t="s">
        <v>116</v>
      </c>
      <c r="T1204" t="s">
        <v>116</v>
      </c>
      <c r="U1204" t="s">
        <v>117</v>
      </c>
      <c r="V1204" t="s">
        <v>158</v>
      </c>
      <c r="W1204">
        <v>5</v>
      </c>
      <c r="X1204">
        <v>8</v>
      </c>
      <c r="Y1204">
        <v>1925</v>
      </c>
      <c r="Z1204">
        <v>1997</v>
      </c>
      <c r="AA1204" t="s">
        <v>119</v>
      </c>
      <c r="AB1204" t="s">
        <v>120</v>
      </c>
      <c r="AC1204" t="s">
        <v>150</v>
      </c>
      <c r="AD1204" t="s">
        <v>150</v>
      </c>
      <c r="AE1204" t="s">
        <v>143</v>
      </c>
      <c r="AF1204">
        <v>0</v>
      </c>
      <c r="AG1204" t="s">
        <v>124</v>
      </c>
      <c r="AH1204">
        <f>IF(fun[[#This Row],[ExterQual]]="Ex",5,IF(fun[[#This Row],[ExterQual]]="Gd",4,IF(fun[[#This Row],[ExterQual]]="TA",3,IF(fun[[#This Row],[ExterQual]]="Fa",2,1))))</f>
        <v>3</v>
      </c>
      <c r="AI1204" t="s">
        <v>124</v>
      </c>
      <c r="AJ1204">
        <f>IF(fun[[#This Row],[ExterCond]]="Ex",5,IF(fun[[#This Row],[ExterCond]]="Gd",4,IF(fun[[#This Row],[ExterCond]]="TA",3,IF(fun[[#This Row],[ExterCond]]="Fa",2,1))))</f>
        <v>3</v>
      </c>
      <c r="AK1204" t="s">
        <v>152</v>
      </c>
      <c r="AL1204" t="s">
        <v>124</v>
      </c>
      <c r="AM1204">
        <f>IF(fun[[#This Row],[BsmtQual]]="Ex",5,IF(fun[[#This Row],[BsmtQual]]="Gd",4,IF(fun[[#This Row],[BsmtQual]]="TA",3,IF(fun[[#This Row],[BsmtQual]]="Fa",2,IF(fun[[#This Row],[BsmtQual]]="Po",1,0)))))</f>
        <v>3</v>
      </c>
      <c r="AN1204" t="s">
        <v>124</v>
      </c>
      <c r="AO1204">
        <f>IF(fun[[#This Row],[BsmtCond]]="Ex",5,IF(fun[[#This Row],[BsmtCond]]="Gd",4,IF(fun[[#This Row],[BsmtCond]]="TA",3,IF(fun[[#This Row],[BsmtCond]]="Fa",2,IF(fun[[#This Row],[BsmtCond]]="Po",1,0)))))</f>
        <v>3</v>
      </c>
      <c r="AP1204" t="s">
        <v>126</v>
      </c>
      <c r="AQ1204">
        <f>IF(fun[[#This Row],[BsmtExposure]]="Gd",3,IF(fun[[#This Row],[BsmtExposure]]="Av",2,IF(fun[[#This Row],[BsmtExposure]]="Mn",1,0)))</f>
        <v>0</v>
      </c>
      <c r="AR1204" t="s">
        <v>128</v>
      </c>
      <c r="AS1204">
        <v>0</v>
      </c>
      <c r="AT1204" t="s">
        <v>128</v>
      </c>
      <c r="AU1204">
        <v>0</v>
      </c>
      <c r="AV1204">
        <v>884</v>
      </c>
      <c r="AW1204">
        <v>884</v>
      </c>
      <c r="AX1204" t="s">
        <v>129</v>
      </c>
      <c r="AY1204" t="s">
        <v>130</v>
      </c>
      <c r="AZ1204">
        <f>IF(fun[[#This Row],[HeatingQC]]="Ex",5,IF(fun[[#This Row],[HeatingQC]]="Gd",4,IF(fun[[#This Row],[HeatingQC]]="TA",3,IF(fun[[#This Row],[HeatingQC]]="Fa",2,IF(fun[[#This Row],[HeatingQC]]="Po",1,0)))))</f>
        <v>5</v>
      </c>
      <c r="BA1204" t="s">
        <v>131</v>
      </c>
      <c r="BB1204" t="s">
        <v>132</v>
      </c>
      <c r="BC1204">
        <v>884</v>
      </c>
      <c r="BD1204">
        <v>464</v>
      </c>
      <c r="BE1204">
        <v>0</v>
      </c>
      <c r="BF1204">
        <v>1348</v>
      </c>
      <c r="BG1204">
        <f>LOG(fun[[#This Row],[GrLivArea]])</f>
        <v>3.129689892199301</v>
      </c>
      <c r="BH1204">
        <v>1</v>
      </c>
      <c r="BI1204">
        <v>0</v>
      </c>
      <c r="BJ1204">
        <f>fun[[#This Row],[BsmtFullBath]]+(0.5*fun[[#This Row],[BsmtHalfBath]])</f>
        <v>1</v>
      </c>
      <c r="BK1204">
        <v>1</v>
      </c>
      <c r="BL1204">
        <v>0</v>
      </c>
      <c r="BM1204">
        <f>fun[[#This Row],[HalfBath]]+fun[[#This Row],[TOTBaseBath]]+fun[[#This Row],[FullBath]]</f>
        <v>2</v>
      </c>
      <c r="BN1204">
        <v>3</v>
      </c>
      <c r="BO1204">
        <v>1</v>
      </c>
      <c r="BP1204" t="s">
        <v>124</v>
      </c>
      <c r="BQ1204">
        <f>IF(fun[[#This Row],[KitchenQual]]="Ex",5,IF(fun[[#This Row],[KitchenQual]]="Gd",4,IF(fun[[#This Row],[KitchenQual]]="TA",3,IF(fun[[#This Row],[KitchenQual]]="Fa",2,0))))</f>
        <v>3</v>
      </c>
      <c r="BR1204">
        <v>5</v>
      </c>
      <c r="BS1204" t="s">
        <v>133</v>
      </c>
      <c r="BT1204">
        <v>1</v>
      </c>
      <c r="BU1204" t="s">
        <v>173</v>
      </c>
      <c r="BV1204">
        <f>IF(fun[[#This Row],[FireplaceQu]]="Ex",5,IF(fun[[#This Row],[FireplaceQu]]="Gd",4,IF(fun[[#This Row],[FireplaceQu]]="TA",3,IF(fun[[#This Row],[FireplaceQu]]="Fa",2,0))))</f>
        <v>2</v>
      </c>
      <c r="BW1204" t="s">
        <v>153</v>
      </c>
      <c r="BX1204">
        <v>1960</v>
      </c>
      <c r="BY1204" t="s">
        <v>128</v>
      </c>
      <c r="BZ1204">
        <v>1</v>
      </c>
      <c r="CA1204">
        <v>216</v>
      </c>
      <c r="CB1204" t="s">
        <v>124</v>
      </c>
      <c r="CC1204">
        <f>IF(fun[[#This Row],[GarageQual]]="Ex",5,IF(fun[[#This Row],[GarageQual]]="Gd",4,IF(fun[[#This Row],[GarageQual]]="TA",3,IF(fun[[#This Row],[GarageQual]]="Fa",2,IF(fun[[#This Row],[GarageQual]]="Po",1,0)))))</f>
        <v>3</v>
      </c>
      <c r="CD1204" t="s">
        <v>124</v>
      </c>
      <c r="CE1204">
        <f>IF(fun[[#This Row],[GarageCond]]="Ex",5,IF(fun[[#This Row],[GarageCond]]="Gd",4,IF(fun[[#This Row],[GarageCond]]="TA",3,IF(fun[[#This Row],[GarageCond]]="Fa",2,IF(fun[[#This Row],[GarageCond]]="Po",1,0)))))</f>
        <v>3</v>
      </c>
      <c r="CF1204" t="s">
        <v>203</v>
      </c>
      <c r="CG1204">
        <v>0</v>
      </c>
      <c r="CH1204">
        <v>0</v>
      </c>
      <c r="CI1204">
        <v>208</v>
      </c>
      <c r="CJ1204">
        <v>0</v>
      </c>
      <c r="CK1204">
        <v>0</v>
      </c>
      <c r="CL1204">
        <f>(0.5*fun[[#This Row],[WoodDeckSF]])+fun[[#This Row],[OpenPorchSF]]+(2*fun[[#This Row],[EnclosedPorch]])+(1.5*fun[[#This Row],[3SsnPorch]])+fun[[#This Row],[ScreenPorch]]</f>
        <v>416</v>
      </c>
      <c r="CM1204">
        <v>0</v>
      </c>
      <c r="CN1204" t="s">
        <v>109</v>
      </c>
      <c r="CO1204">
        <f>IF(fun[[#This Row],[PoolQC]]="Ex",5,IF(fun[[#This Row],[PoolQC]]="Gd",4,IF(fun[[#This Row],[PoolQC]]="TA",3,IF(fun[[#This Row],[PoolQC]]="Fa",2,IF(fun[[#This Row],[PoolQC]]="Po",1,0)))))</f>
        <v>0</v>
      </c>
      <c r="CP1204" t="s">
        <v>109</v>
      </c>
      <c r="CQ1204" t="s">
        <v>109</v>
      </c>
      <c r="CR1204">
        <v>0</v>
      </c>
      <c r="CS1204">
        <v>5</v>
      </c>
      <c r="CT1204">
        <v>2009</v>
      </c>
      <c r="CU1204" t="s">
        <v>136</v>
      </c>
      <c r="CV1204" t="s">
        <v>137</v>
      </c>
      <c r="CW1204">
        <f>COUNTIF(fun[[#This Row],[Id]:[SaleCondition]],0)</f>
        <v>18</v>
      </c>
      <c r="CX1204">
        <f>COUNTIF(fun[[#This Row],[Id]:[SaleCondition]],"NA")</f>
        <v>4</v>
      </c>
      <c r="CY120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204">
        <f>fun[NUM_ExCond]+fun[NUM_BsmtCond]+fun[NUM_GarCond]</f>
        <v>9</v>
      </c>
      <c r="DA12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12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65.75</v>
      </c>
      <c r="DC1204">
        <v>117000</v>
      </c>
    </row>
    <row r="1205" spans="1:107" x14ac:dyDescent="0.25">
      <c r="A1205">
        <v>1204</v>
      </c>
      <c r="B1205">
        <v>20</v>
      </c>
      <c r="C1205" t="s">
        <v>107</v>
      </c>
      <c r="D1205">
        <f>IF(fun[[#This Row],[MSZoning]]="RL",1,0)</f>
        <v>1</v>
      </c>
      <c r="E1205">
        <f>IF(fun[[#This Row],[rl]]="RM",1,0)</f>
        <v>0</v>
      </c>
      <c r="F1205">
        <f>IF(fun[[#This Row],[rm]]="RH",1,0)</f>
        <v>0</v>
      </c>
      <c r="G1205">
        <f>IF(fun[[#This Row],[rh]]="C (all)",1,0)</f>
        <v>0</v>
      </c>
      <c r="H1205">
        <v>75</v>
      </c>
      <c r="I1205">
        <f>IF(fun[[#This Row],[LotFrontage]]="NA",0,fun[[#This Row],[LotFrontage]])</f>
        <v>75</v>
      </c>
      <c r="J1205">
        <v>9750</v>
      </c>
      <c r="K1205" t="s">
        <v>108</v>
      </c>
      <c r="L1205" t="s">
        <v>109</v>
      </c>
      <c r="M1205" t="s">
        <v>110</v>
      </c>
      <c r="N1205" t="s">
        <v>111</v>
      </c>
      <c r="O1205" t="s">
        <v>112</v>
      </c>
      <c r="P1205" t="s">
        <v>113</v>
      </c>
      <c r="Q1205" t="s">
        <v>114</v>
      </c>
      <c r="R1205" t="s">
        <v>115</v>
      </c>
      <c r="S1205" t="s">
        <v>116</v>
      </c>
      <c r="T1205" t="s">
        <v>116</v>
      </c>
      <c r="U1205" t="s">
        <v>117</v>
      </c>
      <c r="V1205" t="s">
        <v>141</v>
      </c>
      <c r="W1205">
        <v>7</v>
      </c>
      <c r="X1205">
        <v>5</v>
      </c>
      <c r="Y1205">
        <v>2000</v>
      </c>
      <c r="Z1205">
        <v>2001</v>
      </c>
      <c r="AA1205" t="s">
        <v>119</v>
      </c>
      <c r="AB1205" t="s">
        <v>120</v>
      </c>
      <c r="AC1205" t="s">
        <v>121</v>
      </c>
      <c r="AD1205" t="s">
        <v>121</v>
      </c>
      <c r="AE1205" t="s">
        <v>122</v>
      </c>
      <c r="AF1205">
        <v>171</v>
      </c>
      <c r="AG1205" t="s">
        <v>123</v>
      </c>
      <c r="AH1205">
        <f>IF(fun[[#This Row],[ExterQual]]="Ex",5,IF(fun[[#This Row],[ExterQual]]="Gd",4,IF(fun[[#This Row],[ExterQual]]="TA",3,IF(fun[[#This Row],[ExterQual]]="Fa",2,1))))</f>
        <v>4</v>
      </c>
      <c r="AI1205" t="s">
        <v>124</v>
      </c>
      <c r="AJ1205">
        <f>IF(fun[[#This Row],[ExterCond]]="Ex",5,IF(fun[[#This Row],[ExterCond]]="Gd",4,IF(fun[[#This Row],[ExterCond]]="TA",3,IF(fun[[#This Row],[ExterCond]]="Fa",2,1))))</f>
        <v>3</v>
      </c>
      <c r="AK1205" t="s">
        <v>125</v>
      </c>
      <c r="AL1205" t="s">
        <v>123</v>
      </c>
      <c r="AM1205">
        <f>IF(fun[[#This Row],[BsmtQual]]="Ex",5,IF(fun[[#This Row],[BsmtQual]]="Gd",4,IF(fun[[#This Row],[BsmtQual]]="TA",3,IF(fun[[#This Row],[BsmtQual]]="Fa",2,IF(fun[[#This Row],[BsmtQual]]="Po",1,0)))))</f>
        <v>4</v>
      </c>
      <c r="AN1205" t="s">
        <v>124</v>
      </c>
      <c r="AO1205">
        <f>IF(fun[[#This Row],[BsmtCond]]="Ex",5,IF(fun[[#This Row],[BsmtCond]]="Gd",4,IF(fun[[#This Row],[BsmtCond]]="TA",3,IF(fun[[#This Row],[BsmtCond]]="Fa",2,IF(fun[[#This Row],[BsmtCond]]="Po",1,0)))))</f>
        <v>3</v>
      </c>
      <c r="AP1205" t="s">
        <v>126</v>
      </c>
      <c r="AQ1205">
        <f>IF(fun[[#This Row],[BsmtExposure]]="Gd",3,IF(fun[[#This Row],[BsmtExposure]]="Av",2,IF(fun[[#This Row],[BsmtExposure]]="Mn",1,0)))</f>
        <v>0</v>
      </c>
      <c r="AR1205" t="s">
        <v>128</v>
      </c>
      <c r="AS1205">
        <v>0</v>
      </c>
      <c r="AT1205" t="s">
        <v>128</v>
      </c>
      <c r="AU1205">
        <v>0</v>
      </c>
      <c r="AV1205">
        <v>1630</v>
      </c>
      <c r="AW1205">
        <v>1630</v>
      </c>
      <c r="AX1205" t="s">
        <v>129</v>
      </c>
      <c r="AY1205" t="s">
        <v>130</v>
      </c>
      <c r="AZ1205">
        <f>IF(fun[[#This Row],[HeatingQC]]="Ex",5,IF(fun[[#This Row],[HeatingQC]]="Gd",4,IF(fun[[#This Row],[HeatingQC]]="TA",3,IF(fun[[#This Row],[HeatingQC]]="Fa",2,IF(fun[[#This Row],[HeatingQC]]="Po",1,0)))))</f>
        <v>5</v>
      </c>
      <c r="BA1205" t="s">
        <v>131</v>
      </c>
      <c r="BB1205" t="s">
        <v>132</v>
      </c>
      <c r="BC1205">
        <v>1630</v>
      </c>
      <c r="BD1205">
        <v>0</v>
      </c>
      <c r="BE1205">
        <v>0</v>
      </c>
      <c r="BF1205">
        <v>1630</v>
      </c>
      <c r="BG1205">
        <f>LOG(fun[[#This Row],[GrLivArea]])</f>
        <v>3.2121876044039577</v>
      </c>
      <c r="BH1205">
        <v>0</v>
      </c>
      <c r="BI1205">
        <v>0</v>
      </c>
      <c r="BJ1205">
        <f>fun[[#This Row],[BsmtFullBath]]+(0.5*fun[[#This Row],[BsmtHalfBath]])</f>
        <v>0</v>
      </c>
      <c r="BK1205">
        <v>2</v>
      </c>
      <c r="BL1205">
        <v>0</v>
      </c>
      <c r="BM1205">
        <f>fun[[#This Row],[HalfBath]]+fun[[#This Row],[TOTBaseBath]]+fun[[#This Row],[FullBath]]</f>
        <v>2</v>
      </c>
      <c r="BN1205">
        <v>3</v>
      </c>
      <c r="BO1205">
        <v>1</v>
      </c>
      <c r="BP1205" t="s">
        <v>123</v>
      </c>
      <c r="BQ1205">
        <f>IF(fun[[#This Row],[KitchenQual]]="Ex",5,IF(fun[[#This Row],[KitchenQual]]="Gd",4,IF(fun[[#This Row],[KitchenQual]]="TA",3,IF(fun[[#This Row],[KitchenQual]]="Fa",2,0))))</f>
        <v>4</v>
      </c>
      <c r="BR1205">
        <v>6</v>
      </c>
      <c r="BS1205" t="s">
        <v>133</v>
      </c>
      <c r="BT1205">
        <v>1</v>
      </c>
      <c r="BU1205" t="s">
        <v>124</v>
      </c>
      <c r="BV1205">
        <f>IF(fun[[#This Row],[FireplaceQu]]="Ex",5,IF(fun[[#This Row],[FireplaceQu]]="Gd",4,IF(fun[[#This Row],[FireplaceQu]]="TA",3,IF(fun[[#This Row],[FireplaceQu]]="Fa",2,0))))</f>
        <v>3</v>
      </c>
      <c r="BW1205" t="s">
        <v>134</v>
      </c>
      <c r="BX1205">
        <v>2000</v>
      </c>
      <c r="BY1205" t="s">
        <v>128</v>
      </c>
      <c r="BZ1205">
        <v>2</v>
      </c>
      <c r="CA1205">
        <v>451</v>
      </c>
      <c r="CB1205" t="s">
        <v>124</v>
      </c>
      <c r="CC1205">
        <f>IF(fun[[#This Row],[GarageQual]]="Ex",5,IF(fun[[#This Row],[GarageQual]]="Gd",4,IF(fun[[#This Row],[GarageQual]]="TA",3,IF(fun[[#This Row],[GarageQual]]="Fa",2,IF(fun[[#This Row],[GarageQual]]="Po",1,0)))))</f>
        <v>3</v>
      </c>
      <c r="CD1205" t="s">
        <v>124</v>
      </c>
      <c r="CE1205">
        <f>IF(fun[[#This Row],[GarageCond]]="Ex",5,IF(fun[[#This Row],[GarageCond]]="Gd",4,IF(fun[[#This Row],[GarageCond]]="TA",3,IF(fun[[#This Row],[GarageCond]]="Fa",2,IF(fun[[#This Row],[GarageCond]]="Po",1,0)))))</f>
        <v>3</v>
      </c>
      <c r="CF1205" t="s">
        <v>131</v>
      </c>
      <c r="CG1205">
        <v>74</v>
      </c>
      <c r="CH1205">
        <v>234</v>
      </c>
      <c r="CI1205">
        <v>0</v>
      </c>
      <c r="CJ1205">
        <v>0</v>
      </c>
      <c r="CK1205">
        <v>0</v>
      </c>
      <c r="CL1205">
        <f>(0.5*fun[[#This Row],[WoodDeckSF]])+fun[[#This Row],[OpenPorchSF]]+(2*fun[[#This Row],[EnclosedPorch]])+(1.5*fun[[#This Row],[3SsnPorch]])+fun[[#This Row],[ScreenPorch]]</f>
        <v>271</v>
      </c>
      <c r="CM1205">
        <v>0</v>
      </c>
      <c r="CN1205" t="s">
        <v>109</v>
      </c>
      <c r="CO1205">
        <f>IF(fun[[#This Row],[PoolQC]]="Ex",5,IF(fun[[#This Row],[PoolQC]]="Gd",4,IF(fun[[#This Row],[PoolQC]]="TA",3,IF(fun[[#This Row],[PoolQC]]="Fa",2,IF(fun[[#This Row],[PoolQC]]="Po",1,0)))))</f>
        <v>0</v>
      </c>
      <c r="CP1205" t="s">
        <v>109</v>
      </c>
      <c r="CQ1205" t="s">
        <v>109</v>
      </c>
      <c r="CR1205">
        <v>0</v>
      </c>
      <c r="CS1205">
        <v>10</v>
      </c>
      <c r="CT1205">
        <v>2009</v>
      </c>
      <c r="CU1205" t="s">
        <v>136</v>
      </c>
      <c r="CV1205" t="s">
        <v>137</v>
      </c>
      <c r="CW1205">
        <f>COUNTIF(fun[[#This Row],[Id]:[SaleCondition]],0)</f>
        <v>18</v>
      </c>
      <c r="CX1205">
        <f>COUNTIF(fun[[#This Row],[Id]:[SaleCondition]],"NA")</f>
        <v>4</v>
      </c>
      <c r="CY1205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205">
        <f>fun[NUM_ExCond]+fun[NUM_BsmtCond]+fun[NUM_GarCond]</f>
        <v>9</v>
      </c>
      <c r="DA12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2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1205">
        <v>213000</v>
      </c>
    </row>
    <row r="1206" spans="1:107" x14ac:dyDescent="0.25">
      <c r="A1206">
        <v>1205</v>
      </c>
      <c r="B1206">
        <v>20</v>
      </c>
      <c r="C1206" t="s">
        <v>107</v>
      </c>
      <c r="D1206">
        <f>IF(fun[[#This Row],[MSZoning]]="RL",1,0)</f>
        <v>1</v>
      </c>
      <c r="E1206">
        <f>IF(fun[[#This Row],[rl]]="RM",1,0)</f>
        <v>0</v>
      </c>
      <c r="F1206">
        <f>IF(fun[[#This Row],[rm]]="RH",1,0)</f>
        <v>0</v>
      </c>
      <c r="G1206">
        <f>IF(fun[[#This Row],[rh]]="C (all)",1,0)</f>
        <v>0</v>
      </c>
      <c r="H1206">
        <v>78</v>
      </c>
      <c r="I1206">
        <f>IF(fun[[#This Row],[LotFrontage]]="NA",0,fun[[#This Row],[LotFrontage]])</f>
        <v>78</v>
      </c>
      <c r="J1206">
        <v>10140</v>
      </c>
      <c r="K1206" t="s">
        <v>108</v>
      </c>
      <c r="L1206" t="s">
        <v>109</v>
      </c>
      <c r="M1206" t="s">
        <v>110</v>
      </c>
      <c r="N1206" t="s">
        <v>111</v>
      </c>
      <c r="O1206" t="s">
        <v>112</v>
      </c>
      <c r="P1206" t="s">
        <v>113</v>
      </c>
      <c r="Q1206" t="s">
        <v>114</v>
      </c>
      <c r="R1206" t="s">
        <v>164</v>
      </c>
      <c r="S1206" t="s">
        <v>116</v>
      </c>
      <c r="T1206" t="s">
        <v>116</v>
      </c>
      <c r="U1206" t="s">
        <v>117</v>
      </c>
      <c r="V1206" t="s">
        <v>141</v>
      </c>
      <c r="W1206">
        <v>5</v>
      </c>
      <c r="X1206">
        <v>6</v>
      </c>
      <c r="Y1206">
        <v>1975</v>
      </c>
      <c r="Z1206">
        <v>1975</v>
      </c>
      <c r="AA1206" t="s">
        <v>119</v>
      </c>
      <c r="AB1206" t="s">
        <v>120</v>
      </c>
      <c r="AC1206" t="s">
        <v>166</v>
      </c>
      <c r="AD1206" t="s">
        <v>166</v>
      </c>
      <c r="AE1206" t="s">
        <v>143</v>
      </c>
      <c r="AF1206">
        <v>0</v>
      </c>
      <c r="AG1206" t="s">
        <v>124</v>
      </c>
      <c r="AH1206">
        <f>IF(fun[[#This Row],[ExterQual]]="Ex",5,IF(fun[[#This Row],[ExterQual]]="Gd",4,IF(fun[[#This Row],[ExterQual]]="TA",3,IF(fun[[#This Row],[ExterQual]]="Fa",2,1))))</f>
        <v>3</v>
      </c>
      <c r="AI1206" t="s">
        <v>124</v>
      </c>
      <c r="AJ1206">
        <f>IF(fun[[#This Row],[ExterCond]]="Ex",5,IF(fun[[#This Row],[ExterCond]]="Gd",4,IF(fun[[#This Row],[ExterCond]]="TA",3,IF(fun[[#This Row],[ExterCond]]="Fa",2,1))))</f>
        <v>3</v>
      </c>
      <c r="AK1206" t="s">
        <v>144</v>
      </c>
      <c r="AL1206" t="s">
        <v>123</v>
      </c>
      <c r="AM1206">
        <f>IF(fun[[#This Row],[BsmtQual]]="Ex",5,IF(fun[[#This Row],[BsmtQual]]="Gd",4,IF(fun[[#This Row],[BsmtQual]]="TA",3,IF(fun[[#This Row],[BsmtQual]]="Fa",2,IF(fun[[#This Row],[BsmtQual]]="Po",1,0)))))</f>
        <v>4</v>
      </c>
      <c r="AN1206" t="s">
        <v>124</v>
      </c>
      <c r="AO1206">
        <f>IF(fun[[#This Row],[BsmtCond]]="Ex",5,IF(fun[[#This Row],[BsmtCond]]="Gd",4,IF(fun[[#This Row],[BsmtCond]]="TA",3,IF(fun[[#This Row],[BsmtCond]]="Fa",2,IF(fun[[#This Row],[BsmtCond]]="Po",1,0)))))</f>
        <v>3</v>
      </c>
      <c r="AP1206" t="s">
        <v>126</v>
      </c>
      <c r="AQ1206">
        <f>IF(fun[[#This Row],[BsmtExposure]]="Gd",3,IF(fun[[#This Row],[BsmtExposure]]="Av",2,IF(fun[[#This Row],[BsmtExposure]]="Mn",1,0)))</f>
        <v>0</v>
      </c>
      <c r="AR1206" t="s">
        <v>145</v>
      </c>
      <c r="AS1206">
        <v>788</v>
      </c>
      <c r="AT1206" t="s">
        <v>128</v>
      </c>
      <c r="AU1206">
        <v>0</v>
      </c>
      <c r="AV1206">
        <v>268</v>
      </c>
      <c r="AW1206">
        <v>1056</v>
      </c>
      <c r="AX1206" t="s">
        <v>129</v>
      </c>
      <c r="AY1206" t="s">
        <v>130</v>
      </c>
      <c r="AZ1206">
        <f>IF(fun[[#This Row],[HeatingQC]]="Ex",5,IF(fun[[#This Row],[HeatingQC]]="Gd",4,IF(fun[[#This Row],[HeatingQC]]="TA",3,IF(fun[[#This Row],[HeatingQC]]="Fa",2,IF(fun[[#This Row],[HeatingQC]]="Po",1,0)))))</f>
        <v>5</v>
      </c>
      <c r="BA1206" t="s">
        <v>131</v>
      </c>
      <c r="BB1206" t="s">
        <v>132</v>
      </c>
      <c r="BC1206">
        <v>1074</v>
      </c>
      <c r="BD1206">
        <v>0</v>
      </c>
      <c r="BE1206">
        <v>0</v>
      </c>
      <c r="BF1206">
        <v>1074</v>
      </c>
      <c r="BG1206">
        <f>LOG(fun[[#This Row],[GrLivArea]])</f>
        <v>3.0310042813635367</v>
      </c>
      <c r="BH1206">
        <v>1</v>
      </c>
      <c r="BI1206">
        <v>0</v>
      </c>
      <c r="BJ1206">
        <f>fun[[#This Row],[BsmtFullBath]]+(0.5*fun[[#This Row],[BsmtHalfBath]])</f>
        <v>1</v>
      </c>
      <c r="BK1206">
        <v>1</v>
      </c>
      <c r="BL1206">
        <v>1</v>
      </c>
      <c r="BM1206">
        <f>fun[[#This Row],[HalfBath]]+fun[[#This Row],[TOTBaseBath]]+fun[[#This Row],[FullBath]]</f>
        <v>3</v>
      </c>
      <c r="BN1206">
        <v>3</v>
      </c>
      <c r="BO1206">
        <v>1</v>
      </c>
      <c r="BP1206" t="s">
        <v>124</v>
      </c>
      <c r="BQ1206">
        <f>IF(fun[[#This Row],[KitchenQual]]="Ex",5,IF(fun[[#This Row],[KitchenQual]]="Gd",4,IF(fun[[#This Row],[KitchenQual]]="TA",3,IF(fun[[#This Row],[KitchenQual]]="Fa",2,0))))</f>
        <v>3</v>
      </c>
      <c r="BR1206">
        <v>6</v>
      </c>
      <c r="BS1206" t="s">
        <v>133</v>
      </c>
      <c r="BT1206">
        <v>0</v>
      </c>
      <c r="BU1206" t="s">
        <v>109</v>
      </c>
      <c r="BV1206">
        <f>IF(fun[[#This Row],[FireplaceQu]]="Ex",5,IF(fun[[#This Row],[FireplaceQu]]="Gd",4,IF(fun[[#This Row],[FireplaceQu]]="TA",3,IF(fun[[#This Row],[FireplaceQu]]="Fa",2,0))))</f>
        <v>0</v>
      </c>
      <c r="BW1206" t="s">
        <v>134</v>
      </c>
      <c r="BX1206">
        <v>1975</v>
      </c>
      <c r="BY1206" t="s">
        <v>135</v>
      </c>
      <c r="BZ1206">
        <v>2</v>
      </c>
      <c r="CA1206">
        <v>495</v>
      </c>
      <c r="CB1206" t="s">
        <v>124</v>
      </c>
      <c r="CC1206">
        <f>IF(fun[[#This Row],[GarageQual]]="Ex",5,IF(fun[[#This Row],[GarageQual]]="Gd",4,IF(fun[[#This Row],[GarageQual]]="TA",3,IF(fun[[#This Row],[GarageQual]]="Fa",2,IF(fun[[#This Row],[GarageQual]]="Po",1,0)))))</f>
        <v>3</v>
      </c>
      <c r="CD1206" t="s">
        <v>124</v>
      </c>
      <c r="CE1206">
        <f>IF(fun[[#This Row],[GarageCond]]="Ex",5,IF(fun[[#This Row],[GarageCond]]="Gd",4,IF(fun[[#This Row],[GarageCond]]="TA",3,IF(fun[[#This Row],[GarageCond]]="Fa",2,IF(fun[[#This Row],[GarageCond]]="Po",1,0)))))</f>
        <v>3</v>
      </c>
      <c r="CF1206" t="s">
        <v>131</v>
      </c>
      <c r="CG1206">
        <v>0</v>
      </c>
      <c r="CH1206">
        <v>88</v>
      </c>
      <c r="CI1206">
        <v>0</v>
      </c>
      <c r="CJ1206">
        <v>0</v>
      </c>
      <c r="CK1206">
        <v>0</v>
      </c>
      <c r="CL1206">
        <f>(0.5*fun[[#This Row],[WoodDeckSF]])+fun[[#This Row],[OpenPorchSF]]+(2*fun[[#This Row],[EnclosedPorch]])+(1.5*fun[[#This Row],[3SsnPorch]])+fun[[#This Row],[ScreenPorch]]</f>
        <v>88</v>
      </c>
      <c r="CM1206">
        <v>0</v>
      </c>
      <c r="CN1206" t="s">
        <v>109</v>
      </c>
      <c r="CO1206">
        <f>IF(fun[[#This Row],[PoolQC]]="Ex",5,IF(fun[[#This Row],[PoolQC]]="Gd",4,IF(fun[[#This Row],[PoolQC]]="TA",3,IF(fun[[#This Row],[PoolQC]]="Fa",2,IF(fun[[#This Row],[PoolQC]]="Po",1,0)))))</f>
        <v>0</v>
      </c>
      <c r="CP1206" t="s">
        <v>160</v>
      </c>
      <c r="CQ1206" t="s">
        <v>109</v>
      </c>
      <c r="CR1206">
        <v>0</v>
      </c>
      <c r="CS1206">
        <v>7</v>
      </c>
      <c r="CT1206">
        <v>2006</v>
      </c>
      <c r="CU1206" t="s">
        <v>136</v>
      </c>
      <c r="CV1206" t="s">
        <v>137</v>
      </c>
      <c r="CW1206">
        <f>COUNTIF(fun[[#This Row],[Id]:[SaleCondition]],0)</f>
        <v>18</v>
      </c>
      <c r="CX1206">
        <f>COUNTIF(fun[[#This Row],[Id]:[SaleCondition]],"NA")</f>
        <v>4</v>
      </c>
      <c r="CY1206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206">
        <f>fun[NUM_ExCond]+fun[NUM_BsmtCond]+fun[NUM_GarCond]</f>
        <v>9</v>
      </c>
      <c r="DA12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12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1206">
        <v>153500</v>
      </c>
    </row>
    <row r="1207" spans="1:107" x14ac:dyDescent="0.25">
      <c r="A1207">
        <v>1206</v>
      </c>
      <c r="B1207">
        <v>20</v>
      </c>
      <c r="C1207" t="s">
        <v>107</v>
      </c>
      <c r="D1207">
        <f>IF(fun[[#This Row],[MSZoning]]="RL",1,0)</f>
        <v>1</v>
      </c>
      <c r="E1207">
        <f>IF(fun[[#This Row],[rl]]="RM",1,0)</f>
        <v>0</v>
      </c>
      <c r="F1207">
        <f>IF(fun[[#This Row],[rm]]="RH",1,0)</f>
        <v>0</v>
      </c>
      <c r="G1207">
        <f>IF(fun[[#This Row],[rh]]="C (all)",1,0)</f>
        <v>0</v>
      </c>
      <c r="H1207">
        <v>90</v>
      </c>
      <c r="I1207">
        <f>IF(fun[[#This Row],[LotFrontage]]="NA",0,fun[[#This Row],[LotFrontage]])</f>
        <v>90</v>
      </c>
      <c r="J1207">
        <v>14684</v>
      </c>
      <c r="K1207" t="s">
        <v>108</v>
      </c>
      <c r="L1207" t="s">
        <v>109</v>
      </c>
      <c r="M1207" t="s">
        <v>146</v>
      </c>
      <c r="N1207" t="s">
        <v>111</v>
      </c>
      <c r="O1207" t="s">
        <v>112</v>
      </c>
      <c r="P1207" t="s">
        <v>192</v>
      </c>
      <c r="Q1207" t="s">
        <v>114</v>
      </c>
      <c r="R1207" t="s">
        <v>196</v>
      </c>
      <c r="S1207" t="s">
        <v>116</v>
      </c>
      <c r="T1207" t="s">
        <v>116</v>
      </c>
      <c r="U1207" t="s">
        <v>117</v>
      </c>
      <c r="V1207" t="s">
        <v>141</v>
      </c>
      <c r="W1207">
        <v>7</v>
      </c>
      <c r="X1207">
        <v>7</v>
      </c>
      <c r="Y1207">
        <v>1990</v>
      </c>
      <c r="Z1207">
        <v>1991</v>
      </c>
      <c r="AA1207" t="s">
        <v>178</v>
      </c>
      <c r="AB1207" t="s">
        <v>120</v>
      </c>
      <c r="AC1207" t="s">
        <v>166</v>
      </c>
      <c r="AD1207" t="s">
        <v>166</v>
      </c>
      <c r="AE1207" t="s">
        <v>122</v>
      </c>
      <c r="AF1207">
        <v>234</v>
      </c>
      <c r="AG1207" t="s">
        <v>123</v>
      </c>
      <c r="AH1207">
        <f>IF(fun[[#This Row],[ExterQual]]="Ex",5,IF(fun[[#This Row],[ExterQual]]="Gd",4,IF(fun[[#This Row],[ExterQual]]="TA",3,IF(fun[[#This Row],[ExterQual]]="Fa",2,1))))</f>
        <v>4</v>
      </c>
      <c r="AI1207" t="s">
        <v>124</v>
      </c>
      <c r="AJ1207">
        <f>IF(fun[[#This Row],[ExterCond]]="Ex",5,IF(fun[[#This Row],[ExterCond]]="Gd",4,IF(fun[[#This Row],[ExterCond]]="TA",3,IF(fun[[#This Row],[ExterCond]]="Fa",2,1))))</f>
        <v>3</v>
      </c>
      <c r="AK1207" t="s">
        <v>144</v>
      </c>
      <c r="AL1207" t="s">
        <v>123</v>
      </c>
      <c r="AM1207">
        <f>IF(fun[[#This Row],[BsmtQual]]="Ex",5,IF(fun[[#This Row],[BsmtQual]]="Gd",4,IF(fun[[#This Row],[BsmtQual]]="TA",3,IF(fun[[#This Row],[BsmtQual]]="Fa",2,IF(fun[[#This Row],[BsmtQual]]="Po",1,0)))))</f>
        <v>4</v>
      </c>
      <c r="AN1207" t="s">
        <v>124</v>
      </c>
      <c r="AO1207">
        <f>IF(fun[[#This Row],[BsmtCond]]="Ex",5,IF(fun[[#This Row],[BsmtCond]]="Gd",4,IF(fun[[#This Row],[BsmtCond]]="TA",3,IF(fun[[#This Row],[BsmtCond]]="Fa",2,IF(fun[[#This Row],[BsmtCond]]="Po",1,0)))))</f>
        <v>3</v>
      </c>
      <c r="AP1207" t="s">
        <v>147</v>
      </c>
      <c r="AQ1207">
        <f>IF(fun[[#This Row],[BsmtExposure]]="Gd",3,IF(fun[[#This Row],[BsmtExposure]]="Av",2,IF(fun[[#This Row],[BsmtExposure]]="Mn",1,0)))</f>
        <v>1</v>
      </c>
      <c r="AR1207" t="s">
        <v>145</v>
      </c>
      <c r="AS1207">
        <v>485</v>
      </c>
      <c r="AT1207" t="s">
        <v>167</v>
      </c>
      <c r="AU1207">
        <v>177</v>
      </c>
      <c r="AV1207">
        <v>1496</v>
      </c>
      <c r="AW1207">
        <v>2158</v>
      </c>
      <c r="AX1207" t="s">
        <v>129</v>
      </c>
      <c r="AY1207" t="s">
        <v>123</v>
      </c>
      <c r="AZ1207">
        <f>IF(fun[[#This Row],[HeatingQC]]="Ex",5,IF(fun[[#This Row],[HeatingQC]]="Gd",4,IF(fun[[#This Row],[HeatingQC]]="TA",3,IF(fun[[#This Row],[HeatingQC]]="Fa",2,IF(fun[[#This Row],[HeatingQC]]="Po",1,0)))))</f>
        <v>4</v>
      </c>
      <c r="BA1207" t="s">
        <v>131</v>
      </c>
      <c r="BB1207" t="s">
        <v>132</v>
      </c>
      <c r="BC1207">
        <v>2196</v>
      </c>
      <c r="BD1207">
        <v>0</v>
      </c>
      <c r="BE1207">
        <v>0</v>
      </c>
      <c r="BF1207">
        <v>2196</v>
      </c>
      <c r="BG1207">
        <f>LOG(fun[[#This Row],[GrLivArea]])</f>
        <v>3.3416323357780544</v>
      </c>
      <c r="BH1207">
        <v>0</v>
      </c>
      <c r="BI1207">
        <v>0</v>
      </c>
      <c r="BJ1207">
        <f>fun[[#This Row],[BsmtFullBath]]+(0.5*fun[[#This Row],[BsmtHalfBath]])</f>
        <v>0</v>
      </c>
      <c r="BK1207">
        <v>2</v>
      </c>
      <c r="BL1207">
        <v>0</v>
      </c>
      <c r="BM1207">
        <f>fun[[#This Row],[HalfBath]]+fun[[#This Row],[TOTBaseBath]]+fun[[#This Row],[FullBath]]</f>
        <v>2</v>
      </c>
      <c r="BN1207">
        <v>3</v>
      </c>
      <c r="BO1207">
        <v>1</v>
      </c>
      <c r="BP1207" t="s">
        <v>123</v>
      </c>
      <c r="BQ1207">
        <f>IF(fun[[#This Row],[KitchenQual]]="Ex",5,IF(fun[[#This Row],[KitchenQual]]="Gd",4,IF(fun[[#This Row],[KitchenQual]]="TA",3,IF(fun[[#This Row],[KitchenQual]]="Fa",2,0))))</f>
        <v>4</v>
      </c>
      <c r="BR1207">
        <v>7</v>
      </c>
      <c r="BS1207" t="s">
        <v>133</v>
      </c>
      <c r="BT1207">
        <v>1</v>
      </c>
      <c r="BU1207" t="s">
        <v>124</v>
      </c>
      <c r="BV1207">
        <f>IF(fun[[#This Row],[FireplaceQu]]="Ex",5,IF(fun[[#This Row],[FireplaceQu]]="Gd",4,IF(fun[[#This Row],[FireplaceQu]]="TA",3,IF(fun[[#This Row],[FireplaceQu]]="Fa",2,0))))</f>
        <v>3</v>
      </c>
      <c r="BW1207" t="s">
        <v>134</v>
      </c>
      <c r="BX1207">
        <v>1990</v>
      </c>
      <c r="BY1207" t="s">
        <v>135</v>
      </c>
      <c r="BZ1207">
        <v>3</v>
      </c>
      <c r="CA1207">
        <v>701</v>
      </c>
      <c r="CB1207" t="s">
        <v>124</v>
      </c>
      <c r="CC1207">
        <f>IF(fun[[#This Row],[GarageQual]]="Ex",5,IF(fun[[#This Row],[GarageQual]]="Gd",4,IF(fun[[#This Row],[GarageQual]]="TA",3,IF(fun[[#This Row],[GarageQual]]="Fa",2,IF(fun[[#This Row],[GarageQual]]="Po",1,0)))))</f>
        <v>3</v>
      </c>
      <c r="CD1207" t="s">
        <v>124</v>
      </c>
      <c r="CE1207">
        <f>IF(fun[[#This Row],[GarageCond]]="Ex",5,IF(fun[[#This Row],[GarageCond]]="Gd",4,IF(fun[[#This Row],[GarageCond]]="TA",3,IF(fun[[#This Row],[GarageCond]]="Fa",2,IF(fun[[#This Row],[GarageCond]]="Po",1,0)))))</f>
        <v>3</v>
      </c>
      <c r="CF1207" t="s">
        <v>131</v>
      </c>
      <c r="CG1207">
        <v>84</v>
      </c>
      <c r="CH1207">
        <v>70</v>
      </c>
      <c r="CI1207">
        <v>0</v>
      </c>
      <c r="CJ1207">
        <v>0</v>
      </c>
      <c r="CK1207">
        <v>0</v>
      </c>
      <c r="CL1207">
        <f>(0.5*fun[[#This Row],[WoodDeckSF]])+fun[[#This Row],[OpenPorchSF]]+(2*fun[[#This Row],[EnclosedPorch]])+(1.5*fun[[#This Row],[3SsnPorch]])+fun[[#This Row],[ScreenPorch]]</f>
        <v>112</v>
      </c>
      <c r="CM1207">
        <v>0</v>
      </c>
      <c r="CN1207" t="s">
        <v>109</v>
      </c>
      <c r="CO1207">
        <f>IF(fun[[#This Row],[PoolQC]]="Ex",5,IF(fun[[#This Row],[PoolQC]]="Gd",4,IF(fun[[#This Row],[PoolQC]]="TA",3,IF(fun[[#This Row],[PoolQC]]="Fa",2,IF(fun[[#This Row],[PoolQC]]="Po",1,0)))))</f>
        <v>0</v>
      </c>
      <c r="CP1207" t="s">
        <v>109</v>
      </c>
      <c r="CQ1207" t="s">
        <v>109</v>
      </c>
      <c r="CR1207">
        <v>0</v>
      </c>
      <c r="CS1207">
        <v>6</v>
      </c>
      <c r="CT1207">
        <v>2009</v>
      </c>
      <c r="CU1207" t="s">
        <v>136</v>
      </c>
      <c r="CV1207" t="s">
        <v>137</v>
      </c>
      <c r="CW1207">
        <f>COUNTIF(fun[[#This Row],[Id]:[SaleCondition]],0)</f>
        <v>15</v>
      </c>
      <c r="CX1207">
        <f>COUNTIF(fun[[#This Row],[Id]:[SaleCondition]],"NA")</f>
        <v>4</v>
      </c>
      <c r="CY1207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207">
        <f>fun[NUM_ExCond]+fun[NUM_BsmtCond]+fun[NUM_GarCond]</f>
        <v>9</v>
      </c>
      <c r="DA12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12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84.75</v>
      </c>
      <c r="DC1207">
        <v>271900</v>
      </c>
    </row>
    <row r="1208" spans="1:107" x14ac:dyDescent="0.25">
      <c r="A1208">
        <v>1207</v>
      </c>
      <c r="B1208">
        <v>20</v>
      </c>
      <c r="C1208" t="s">
        <v>265</v>
      </c>
      <c r="D1208">
        <f>IF(fun[[#This Row],[MSZoning]]="RL",1,0)</f>
        <v>0</v>
      </c>
      <c r="E1208">
        <f>IF(fun[[#This Row],[rl]]="RM",1,0)</f>
        <v>0</v>
      </c>
      <c r="F1208">
        <f>IF(fun[[#This Row],[rm]]="RH",1,0)</f>
        <v>0</v>
      </c>
      <c r="G1208">
        <f>IF(fun[[#This Row],[rh]]="C (all)",1,0)</f>
        <v>0</v>
      </c>
      <c r="H1208" t="s">
        <v>109</v>
      </c>
      <c r="I1208">
        <f>IF(fun[[#This Row],[LotFrontage]]="NA",0,fun[[#This Row],[LotFrontage]])</f>
        <v>0</v>
      </c>
      <c r="J1208">
        <v>8900</v>
      </c>
      <c r="K1208" t="s">
        <v>108</v>
      </c>
      <c r="L1208" t="s">
        <v>109</v>
      </c>
      <c r="M1208" t="s">
        <v>110</v>
      </c>
      <c r="N1208" t="s">
        <v>111</v>
      </c>
      <c r="O1208" t="s">
        <v>112</v>
      </c>
      <c r="P1208" t="s">
        <v>113</v>
      </c>
      <c r="Q1208" t="s">
        <v>114</v>
      </c>
      <c r="R1208" t="s">
        <v>196</v>
      </c>
      <c r="S1208" t="s">
        <v>116</v>
      </c>
      <c r="T1208" t="s">
        <v>116</v>
      </c>
      <c r="U1208" t="s">
        <v>117</v>
      </c>
      <c r="V1208" t="s">
        <v>141</v>
      </c>
      <c r="W1208">
        <v>4</v>
      </c>
      <c r="X1208">
        <v>4</v>
      </c>
      <c r="Y1208">
        <v>1966</v>
      </c>
      <c r="Z1208">
        <v>1966</v>
      </c>
      <c r="AA1208" t="s">
        <v>119</v>
      </c>
      <c r="AB1208" t="s">
        <v>120</v>
      </c>
      <c r="AC1208" t="s">
        <v>166</v>
      </c>
      <c r="AD1208" t="s">
        <v>166</v>
      </c>
      <c r="AE1208" t="s">
        <v>143</v>
      </c>
      <c r="AF1208">
        <v>0</v>
      </c>
      <c r="AG1208" t="s">
        <v>124</v>
      </c>
      <c r="AH1208">
        <f>IF(fun[[#This Row],[ExterQual]]="Ex",5,IF(fun[[#This Row],[ExterQual]]="Gd",4,IF(fun[[#This Row],[ExterQual]]="TA",3,IF(fun[[#This Row],[ExterQual]]="Fa",2,1))))</f>
        <v>3</v>
      </c>
      <c r="AI1208" t="s">
        <v>124</v>
      </c>
      <c r="AJ1208">
        <f>IF(fun[[#This Row],[ExterCond]]="Ex",5,IF(fun[[#This Row],[ExterCond]]="Gd",4,IF(fun[[#This Row],[ExterCond]]="TA",3,IF(fun[[#This Row],[ExterCond]]="Fa",2,1))))</f>
        <v>3</v>
      </c>
      <c r="AK1208" t="s">
        <v>144</v>
      </c>
      <c r="AL1208" t="s">
        <v>124</v>
      </c>
      <c r="AM1208">
        <f>IF(fun[[#This Row],[BsmtQual]]="Ex",5,IF(fun[[#This Row],[BsmtQual]]="Gd",4,IF(fun[[#This Row],[BsmtQual]]="TA",3,IF(fun[[#This Row],[BsmtQual]]="Fa",2,IF(fun[[#This Row],[BsmtQual]]="Po",1,0)))))</f>
        <v>3</v>
      </c>
      <c r="AN1208" t="s">
        <v>124</v>
      </c>
      <c r="AO1208">
        <f>IF(fun[[#This Row],[BsmtCond]]="Ex",5,IF(fun[[#This Row],[BsmtCond]]="Gd",4,IF(fun[[#This Row],[BsmtCond]]="TA",3,IF(fun[[#This Row],[BsmtCond]]="Fa",2,IF(fun[[#This Row],[BsmtCond]]="Po",1,0)))))</f>
        <v>3</v>
      </c>
      <c r="AP1208" t="s">
        <v>126</v>
      </c>
      <c r="AQ1208">
        <f>IF(fun[[#This Row],[BsmtExposure]]="Gd",3,IF(fun[[#This Row],[BsmtExposure]]="Av",2,IF(fun[[#This Row],[BsmtExposure]]="Mn",1,0)))</f>
        <v>0</v>
      </c>
      <c r="AR1208" t="s">
        <v>179</v>
      </c>
      <c r="AS1208">
        <v>1056</v>
      </c>
      <c r="AT1208" t="s">
        <v>128</v>
      </c>
      <c r="AU1208">
        <v>0</v>
      </c>
      <c r="AV1208">
        <v>0</v>
      </c>
      <c r="AW1208">
        <v>1056</v>
      </c>
      <c r="AX1208" t="s">
        <v>129</v>
      </c>
      <c r="AY1208" t="s">
        <v>124</v>
      </c>
      <c r="AZ1208">
        <f>IF(fun[[#This Row],[HeatingQC]]="Ex",5,IF(fun[[#This Row],[HeatingQC]]="Gd",4,IF(fun[[#This Row],[HeatingQC]]="TA",3,IF(fun[[#This Row],[HeatingQC]]="Fa",2,IF(fun[[#This Row],[HeatingQC]]="Po",1,0)))))</f>
        <v>3</v>
      </c>
      <c r="BA1208" t="s">
        <v>131</v>
      </c>
      <c r="BB1208" t="s">
        <v>132</v>
      </c>
      <c r="BC1208">
        <v>1056</v>
      </c>
      <c r="BD1208">
        <v>0</v>
      </c>
      <c r="BE1208">
        <v>0</v>
      </c>
      <c r="BF1208">
        <v>1056</v>
      </c>
      <c r="BG1208">
        <f>LOG(fun[[#This Row],[GrLivArea]])</f>
        <v>3.0236639181977933</v>
      </c>
      <c r="BH1208">
        <v>1</v>
      </c>
      <c r="BI1208">
        <v>0</v>
      </c>
      <c r="BJ1208">
        <f>fun[[#This Row],[BsmtFullBath]]+(0.5*fun[[#This Row],[BsmtHalfBath]])</f>
        <v>1</v>
      </c>
      <c r="BK1208">
        <v>1</v>
      </c>
      <c r="BL1208">
        <v>0</v>
      </c>
      <c r="BM1208">
        <f>fun[[#This Row],[HalfBath]]+fun[[#This Row],[TOTBaseBath]]+fun[[#This Row],[FullBath]]</f>
        <v>2</v>
      </c>
      <c r="BN1208">
        <v>2</v>
      </c>
      <c r="BO1208">
        <v>1</v>
      </c>
      <c r="BP1208" t="s">
        <v>124</v>
      </c>
      <c r="BQ1208">
        <f>IF(fun[[#This Row],[KitchenQual]]="Ex",5,IF(fun[[#This Row],[KitchenQual]]="Gd",4,IF(fun[[#This Row],[KitchenQual]]="TA",3,IF(fun[[#This Row],[KitchenQual]]="Fa",2,0))))</f>
        <v>3</v>
      </c>
      <c r="BR1208">
        <v>5</v>
      </c>
      <c r="BS1208" t="s">
        <v>133</v>
      </c>
      <c r="BT1208">
        <v>0</v>
      </c>
      <c r="BU1208" t="s">
        <v>109</v>
      </c>
      <c r="BV1208">
        <f>IF(fun[[#This Row],[FireplaceQu]]="Ex",5,IF(fun[[#This Row],[FireplaceQu]]="Gd",4,IF(fun[[#This Row],[FireplaceQu]]="TA",3,IF(fun[[#This Row],[FireplaceQu]]="Fa",2,0))))</f>
        <v>0</v>
      </c>
      <c r="BW1208" t="s">
        <v>153</v>
      </c>
      <c r="BX1208">
        <v>1966</v>
      </c>
      <c r="BY1208" t="s">
        <v>128</v>
      </c>
      <c r="BZ1208">
        <v>1</v>
      </c>
      <c r="CA1208">
        <v>384</v>
      </c>
      <c r="CB1208" t="s">
        <v>124</v>
      </c>
      <c r="CC1208">
        <f>IF(fun[[#This Row],[GarageQual]]="Ex",5,IF(fun[[#This Row],[GarageQual]]="Gd",4,IF(fun[[#This Row],[GarageQual]]="TA",3,IF(fun[[#This Row],[GarageQual]]="Fa",2,IF(fun[[#This Row],[GarageQual]]="Po",1,0)))))</f>
        <v>3</v>
      </c>
      <c r="CD1208" t="s">
        <v>124</v>
      </c>
      <c r="CE1208">
        <f>IF(fun[[#This Row],[GarageCond]]="Ex",5,IF(fun[[#This Row],[GarageCond]]="Gd",4,IF(fun[[#This Row],[GarageCond]]="TA",3,IF(fun[[#This Row],[GarageCond]]="Fa",2,IF(fun[[#This Row],[GarageCond]]="Po",1,0)))))</f>
        <v>3</v>
      </c>
      <c r="CF1208" t="s">
        <v>131</v>
      </c>
      <c r="CG1208">
        <v>0</v>
      </c>
      <c r="CH1208">
        <v>42</v>
      </c>
      <c r="CI1208">
        <v>0</v>
      </c>
      <c r="CJ1208">
        <v>0</v>
      </c>
      <c r="CK1208">
        <v>0</v>
      </c>
      <c r="CL1208">
        <f>(0.5*fun[[#This Row],[WoodDeckSF]])+fun[[#This Row],[OpenPorchSF]]+(2*fun[[#This Row],[EnclosedPorch]])+(1.5*fun[[#This Row],[3SsnPorch]])+fun[[#This Row],[ScreenPorch]]</f>
        <v>42</v>
      </c>
      <c r="CM1208">
        <v>0</v>
      </c>
      <c r="CN1208" t="s">
        <v>109</v>
      </c>
      <c r="CO1208">
        <f>IF(fun[[#This Row],[PoolQC]]="Ex",5,IF(fun[[#This Row],[PoolQC]]="Gd",4,IF(fun[[#This Row],[PoolQC]]="TA",3,IF(fun[[#This Row],[PoolQC]]="Fa",2,IF(fun[[#This Row],[PoolQC]]="Po",1,0)))))</f>
        <v>0</v>
      </c>
      <c r="CP1208" t="s">
        <v>160</v>
      </c>
      <c r="CQ1208" t="s">
        <v>109</v>
      </c>
      <c r="CR1208">
        <v>0</v>
      </c>
      <c r="CS1208">
        <v>11</v>
      </c>
      <c r="CT1208">
        <v>2006</v>
      </c>
      <c r="CU1208" t="s">
        <v>136</v>
      </c>
      <c r="CV1208" t="s">
        <v>137</v>
      </c>
      <c r="CW1208">
        <f>COUNTIF(fun[[#This Row],[Id]:[SaleCondition]],0)</f>
        <v>22</v>
      </c>
      <c r="CX1208">
        <f>COUNTIF(fun[[#This Row],[Id]:[SaleCondition]],"NA")</f>
        <v>5</v>
      </c>
      <c r="CY1208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208">
        <f>fun[NUM_ExCond]+fun[NUM_BsmtCond]+fun[NUM_GarCond]</f>
        <v>9</v>
      </c>
      <c r="DA12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58</v>
      </c>
      <c r="DB12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37.75</v>
      </c>
      <c r="DC1208">
        <v>107000</v>
      </c>
    </row>
    <row r="1209" spans="1:107" x14ac:dyDescent="0.25">
      <c r="A1209">
        <v>1208</v>
      </c>
      <c r="B1209">
        <v>20</v>
      </c>
      <c r="C1209" t="s">
        <v>107</v>
      </c>
      <c r="D1209">
        <f>IF(fun[[#This Row],[MSZoning]]="RL",1,0)</f>
        <v>1</v>
      </c>
      <c r="E1209">
        <f>IF(fun[[#This Row],[rl]]="RM",1,0)</f>
        <v>0</v>
      </c>
      <c r="F1209">
        <f>IF(fun[[#This Row],[rm]]="RH",1,0)</f>
        <v>0</v>
      </c>
      <c r="G1209">
        <f>IF(fun[[#This Row],[rh]]="C (all)",1,0)</f>
        <v>0</v>
      </c>
      <c r="H1209">
        <v>70</v>
      </c>
      <c r="I1209">
        <f>IF(fun[[#This Row],[LotFrontage]]="NA",0,fun[[#This Row],[LotFrontage]])</f>
        <v>70</v>
      </c>
      <c r="J1209">
        <v>9135</v>
      </c>
      <c r="K1209" t="s">
        <v>108</v>
      </c>
      <c r="L1209" t="s">
        <v>109</v>
      </c>
      <c r="M1209" t="s">
        <v>110</v>
      </c>
      <c r="N1209" t="s">
        <v>111</v>
      </c>
      <c r="O1209" t="s">
        <v>112</v>
      </c>
      <c r="P1209" t="s">
        <v>113</v>
      </c>
      <c r="Q1209" t="s">
        <v>114</v>
      </c>
      <c r="R1209" t="s">
        <v>115</v>
      </c>
      <c r="S1209" t="s">
        <v>116</v>
      </c>
      <c r="T1209" t="s">
        <v>116</v>
      </c>
      <c r="U1209" t="s">
        <v>117</v>
      </c>
      <c r="V1209" t="s">
        <v>141</v>
      </c>
      <c r="W1209">
        <v>6</v>
      </c>
      <c r="X1209">
        <v>5</v>
      </c>
      <c r="Y1209">
        <v>2003</v>
      </c>
      <c r="Z1209">
        <v>2003</v>
      </c>
      <c r="AA1209" t="s">
        <v>119</v>
      </c>
      <c r="AB1209" t="s">
        <v>120</v>
      </c>
      <c r="AC1209" t="s">
        <v>121</v>
      </c>
      <c r="AD1209" t="s">
        <v>121</v>
      </c>
      <c r="AE1209" t="s">
        <v>122</v>
      </c>
      <c r="AF1209">
        <v>120</v>
      </c>
      <c r="AG1209" t="s">
        <v>123</v>
      </c>
      <c r="AH1209">
        <f>IF(fun[[#This Row],[ExterQual]]="Ex",5,IF(fun[[#This Row],[ExterQual]]="Gd",4,IF(fun[[#This Row],[ExterQual]]="TA",3,IF(fun[[#This Row],[ExterQual]]="Fa",2,1))))</f>
        <v>4</v>
      </c>
      <c r="AI1209" t="s">
        <v>124</v>
      </c>
      <c r="AJ1209">
        <f>IF(fun[[#This Row],[ExterCond]]="Ex",5,IF(fun[[#This Row],[ExterCond]]="Gd",4,IF(fun[[#This Row],[ExterCond]]="TA",3,IF(fun[[#This Row],[ExterCond]]="Fa",2,1))))</f>
        <v>3</v>
      </c>
      <c r="AK1209" t="s">
        <v>125</v>
      </c>
      <c r="AL1209" t="s">
        <v>123</v>
      </c>
      <c r="AM1209">
        <f>IF(fun[[#This Row],[BsmtQual]]="Ex",5,IF(fun[[#This Row],[BsmtQual]]="Gd",4,IF(fun[[#This Row],[BsmtQual]]="TA",3,IF(fun[[#This Row],[BsmtQual]]="Fa",2,IF(fun[[#This Row],[BsmtQual]]="Po",1,0)))))</f>
        <v>4</v>
      </c>
      <c r="AN1209" t="s">
        <v>124</v>
      </c>
      <c r="AO1209">
        <f>IF(fun[[#This Row],[BsmtCond]]="Ex",5,IF(fun[[#This Row],[BsmtCond]]="Gd",4,IF(fun[[#This Row],[BsmtCond]]="TA",3,IF(fun[[#This Row],[BsmtCond]]="Fa",2,IF(fun[[#This Row],[BsmtCond]]="Po",1,0)))))</f>
        <v>3</v>
      </c>
      <c r="AP1209" t="s">
        <v>156</v>
      </c>
      <c r="AQ1209">
        <f>IF(fun[[#This Row],[BsmtExposure]]="Gd",3,IF(fun[[#This Row],[BsmtExposure]]="Av",2,IF(fun[[#This Row],[BsmtExposure]]="Mn",1,0)))</f>
        <v>2</v>
      </c>
      <c r="AR1209" t="s">
        <v>127</v>
      </c>
      <c r="AS1209">
        <v>340</v>
      </c>
      <c r="AT1209" t="s">
        <v>128</v>
      </c>
      <c r="AU1209">
        <v>0</v>
      </c>
      <c r="AV1209">
        <v>1342</v>
      </c>
      <c r="AW1209">
        <v>1682</v>
      </c>
      <c r="AX1209" t="s">
        <v>129</v>
      </c>
      <c r="AY1209" t="s">
        <v>130</v>
      </c>
      <c r="AZ1209">
        <f>IF(fun[[#This Row],[HeatingQC]]="Ex",5,IF(fun[[#This Row],[HeatingQC]]="Gd",4,IF(fun[[#This Row],[HeatingQC]]="TA",3,IF(fun[[#This Row],[HeatingQC]]="Fa",2,IF(fun[[#This Row],[HeatingQC]]="Po",1,0)))))</f>
        <v>5</v>
      </c>
      <c r="BA1209" t="s">
        <v>131</v>
      </c>
      <c r="BB1209" t="s">
        <v>132</v>
      </c>
      <c r="BC1209">
        <v>1700</v>
      </c>
      <c r="BD1209">
        <v>0</v>
      </c>
      <c r="BE1209">
        <v>0</v>
      </c>
      <c r="BF1209">
        <v>1700</v>
      </c>
      <c r="BG1209">
        <f>LOG(fun[[#This Row],[GrLivArea]])</f>
        <v>3.2304489213782741</v>
      </c>
      <c r="BH1209">
        <v>1</v>
      </c>
      <c r="BI1209">
        <v>0</v>
      </c>
      <c r="BJ1209">
        <f>fun[[#This Row],[BsmtFullBath]]+(0.5*fun[[#This Row],[BsmtHalfBath]])</f>
        <v>1</v>
      </c>
      <c r="BK1209">
        <v>2</v>
      </c>
      <c r="BL1209">
        <v>0</v>
      </c>
      <c r="BM1209">
        <f>fun[[#This Row],[HalfBath]]+fun[[#This Row],[TOTBaseBath]]+fun[[#This Row],[FullBath]]</f>
        <v>3</v>
      </c>
      <c r="BN1209">
        <v>3</v>
      </c>
      <c r="BO1209">
        <v>1</v>
      </c>
      <c r="BP1209" t="s">
        <v>123</v>
      </c>
      <c r="BQ1209">
        <f>IF(fun[[#This Row],[KitchenQual]]="Ex",5,IF(fun[[#This Row],[KitchenQual]]="Gd",4,IF(fun[[#This Row],[KitchenQual]]="TA",3,IF(fun[[#This Row],[KitchenQual]]="Fa",2,0))))</f>
        <v>4</v>
      </c>
      <c r="BR1209">
        <v>7</v>
      </c>
      <c r="BS1209" t="s">
        <v>133</v>
      </c>
      <c r="BT1209">
        <v>0</v>
      </c>
      <c r="BU1209" t="s">
        <v>109</v>
      </c>
      <c r="BV1209">
        <f>IF(fun[[#This Row],[FireplaceQu]]="Ex",5,IF(fun[[#This Row],[FireplaceQu]]="Gd",4,IF(fun[[#This Row],[FireplaceQu]]="TA",3,IF(fun[[#This Row],[FireplaceQu]]="Fa",2,0))))</f>
        <v>0</v>
      </c>
      <c r="BW1209" t="s">
        <v>134</v>
      </c>
      <c r="BX1209">
        <v>2003</v>
      </c>
      <c r="BY1209" t="s">
        <v>135</v>
      </c>
      <c r="BZ1209">
        <v>2</v>
      </c>
      <c r="CA1209">
        <v>544</v>
      </c>
      <c r="CB1209" t="s">
        <v>124</v>
      </c>
      <c r="CC1209">
        <f>IF(fun[[#This Row],[GarageQual]]="Ex",5,IF(fun[[#This Row],[GarageQual]]="Gd",4,IF(fun[[#This Row],[GarageQual]]="TA",3,IF(fun[[#This Row],[GarageQual]]="Fa",2,IF(fun[[#This Row],[GarageQual]]="Po",1,0)))))</f>
        <v>3</v>
      </c>
      <c r="CD1209" t="s">
        <v>124</v>
      </c>
      <c r="CE1209">
        <f>IF(fun[[#This Row],[GarageCond]]="Ex",5,IF(fun[[#This Row],[GarageCond]]="Gd",4,IF(fun[[#This Row],[GarageCond]]="TA",3,IF(fun[[#This Row],[GarageCond]]="Fa",2,IF(fun[[#This Row],[GarageCond]]="Po",1,0)))))</f>
        <v>3</v>
      </c>
      <c r="CF1209" t="s">
        <v>131</v>
      </c>
      <c r="CG1209">
        <v>192</v>
      </c>
      <c r="CH1209">
        <v>23</v>
      </c>
      <c r="CI1209">
        <v>0</v>
      </c>
      <c r="CJ1209">
        <v>0</v>
      </c>
      <c r="CK1209">
        <v>0</v>
      </c>
      <c r="CL1209">
        <f>(0.5*fun[[#This Row],[WoodDeckSF]])+fun[[#This Row],[OpenPorchSF]]+(2*fun[[#This Row],[EnclosedPorch]])+(1.5*fun[[#This Row],[3SsnPorch]])+fun[[#This Row],[ScreenPorch]]</f>
        <v>119</v>
      </c>
      <c r="CM1209">
        <v>0</v>
      </c>
      <c r="CN1209" t="s">
        <v>109</v>
      </c>
      <c r="CO1209">
        <f>IF(fun[[#This Row],[PoolQC]]="Ex",5,IF(fun[[#This Row],[PoolQC]]="Gd",4,IF(fun[[#This Row],[PoolQC]]="TA",3,IF(fun[[#This Row],[PoolQC]]="Fa",2,IF(fun[[#This Row],[PoolQC]]="Po",1,0)))))</f>
        <v>0</v>
      </c>
      <c r="CP1209" t="s">
        <v>109</v>
      </c>
      <c r="CQ1209" t="s">
        <v>109</v>
      </c>
      <c r="CR1209">
        <v>0</v>
      </c>
      <c r="CS1209">
        <v>5</v>
      </c>
      <c r="CT1209">
        <v>2006</v>
      </c>
      <c r="CU1209" t="s">
        <v>136</v>
      </c>
      <c r="CV1209" t="s">
        <v>137</v>
      </c>
      <c r="CW1209">
        <f>COUNTIF(fun[[#This Row],[Id]:[SaleCondition]],0)</f>
        <v>16</v>
      </c>
      <c r="CX1209">
        <f>COUNTIF(fun[[#This Row],[Id]:[SaleCondition]],"NA")</f>
        <v>5</v>
      </c>
      <c r="CY1209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209">
        <f>fun[NUM_ExCond]+fun[NUM_BsmtCond]+fun[NUM_GarCond]</f>
        <v>9</v>
      </c>
      <c r="DA12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2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1209">
        <v>200000</v>
      </c>
    </row>
    <row r="1210" spans="1:107" x14ac:dyDescent="0.25">
      <c r="A1210">
        <v>1209</v>
      </c>
      <c r="B1210">
        <v>20</v>
      </c>
      <c r="C1210" t="s">
        <v>107</v>
      </c>
      <c r="D1210">
        <f>IF(fun[[#This Row],[MSZoning]]="RL",1,0)</f>
        <v>1</v>
      </c>
      <c r="E1210">
        <f>IF(fun[[#This Row],[rl]]="RM",1,0)</f>
        <v>0</v>
      </c>
      <c r="F1210">
        <f>IF(fun[[#This Row],[rm]]="RH",1,0)</f>
        <v>0</v>
      </c>
      <c r="G1210">
        <f>IF(fun[[#This Row],[rh]]="C (all)",1,0)</f>
        <v>0</v>
      </c>
      <c r="H1210">
        <v>70</v>
      </c>
      <c r="I1210">
        <f>IF(fun[[#This Row],[LotFrontage]]="NA",0,fun[[#This Row],[LotFrontage]])</f>
        <v>70</v>
      </c>
      <c r="J1210">
        <v>7763</v>
      </c>
      <c r="K1210" t="s">
        <v>108</v>
      </c>
      <c r="L1210" t="s">
        <v>109</v>
      </c>
      <c r="M1210" t="s">
        <v>110</v>
      </c>
      <c r="N1210" t="s">
        <v>111</v>
      </c>
      <c r="O1210" t="s">
        <v>112</v>
      </c>
      <c r="P1210" t="s">
        <v>113</v>
      </c>
      <c r="Q1210" t="s">
        <v>114</v>
      </c>
      <c r="R1210" t="s">
        <v>188</v>
      </c>
      <c r="S1210" t="s">
        <v>116</v>
      </c>
      <c r="T1210" t="s">
        <v>116</v>
      </c>
      <c r="U1210" t="s">
        <v>117</v>
      </c>
      <c r="V1210" t="s">
        <v>141</v>
      </c>
      <c r="W1210">
        <v>5</v>
      </c>
      <c r="X1210">
        <v>7</v>
      </c>
      <c r="Y1210">
        <v>1962</v>
      </c>
      <c r="Z1210">
        <v>1980</v>
      </c>
      <c r="AA1210" t="s">
        <v>119</v>
      </c>
      <c r="AB1210" t="s">
        <v>120</v>
      </c>
      <c r="AC1210" t="s">
        <v>142</v>
      </c>
      <c r="AD1210" t="s">
        <v>142</v>
      </c>
      <c r="AE1210" t="s">
        <v>143</v>
      </c>
      <c r="AF1210">
        <v>0</v>
      </c>
      <c r="AG1210" t="s">
        <v>124</v>
      </c>
      <c r="AH1210">
        <f>IF(fun[[#This Row],[ExterQual]]="Ex",5,IF(fun[[#This Row],[ExterQual]]="Gd",4,IF(fun[[#This Row],[ExterQual]]="TA",3,IF(fun[[#This Row],[ExterQual]]="Fa",2,1))))</f>
        <v>3</v>
      </c>
      <c r="AI1210" t="s">
        <v>123</v>
      </c>
      <c r="AJ1210">
        <f>IF(fun[[#This Row],[ExterCond]]="Ex",5,IF(fun[[#This Row],[ExterCond]]="Gd",4,IF(fun[[#This Row],[ExterCond]]="TA",3,IF(fun[[#This Row],[ExterCond]]="Fa",2,1))))</f>
        <v>4</v>
      </c>
      <c r="AK1210" t="s">
        <v>144</v>
      </c>
      <c r="AL1210" t="s">
        <v>124</v>
      </c>
      <c r="AM1210">
        <f>IF(fun[[#This Row],[BsmtQual]]="Ex",5,IF(fun[[#This Row],[BsmtQual]]="Gd",4,IF(fun[[#This Row],[BsmtQual]]="TA",3,IF(fun[[#This Row],[BsmtQual]]="Fa",2,IF(fun[[#This Row],[BsmtQual]]="Po",1,0)))))</f>
        <v>3</v>
      </c>
      <c r="AN1210" t="s">
        <v>124</v>
      </c>
      <c r="AO1210">
        <f>IF(fun[[#This Row],[BsmtCond]]="Ex",5,IF(fun[[#This Row],[BsmtCond]]="Gd",4,IF(fun[[#This Row],[BsmtCond]]="TA",3,IF(fun[[#This Row],[BsmtCond]]="Fa",2,IF(fun[[#This Row],[BsmtCond]]="Po",1,0)))))</f>
        <v>3</v>
      </c>
      <c r="AP1210" t="s">
        <v>126</v>
      </c>
      <c r="AQ1210">
        <f>IF(fun[[#This Row],[BsmtExposure]]="Gd",3,IF(fun[[#This Row],[BsmtExposure]]="Av",2,IF(fun[[#This Row],[BsmtExposure]]="Mn",1,0)))</f>
        <v>0</v>
      </c>
      <c r="AR1210" t="s">
        <v>179</v>
      </c>
      <c r="AS1210">
        <v>504</v>
      </c>
      <c r="AT1210" t="s">
        <v>167</v>
      </c>
      <c r="AU1210">
        <v>108</v>
      </c>
      <c r="AV1210">
        <v>319</v>
      </c>
      <c r="AW1210">
        <v>931</v>
      </c>
      <c r="AX1210" t="s">
        <v>129</v>
      </c>
      <c r="AY1210" t="s">
        <v>124</v>
      </c>
      <c r="AZ1210">
        <f>IF(fun[[#This Row],[HeatingQC]]="Ex",5,IF(fun[[#This Row],[HeatingQC]]="Gd",4,IF(fun[[#This Row],[HeatingQC]]="TA",3,IF(fun[[#This Row],[HeatingQC]]="Fa",2,IF(fun[[#This Row],[HeatingQC]]="Po",1,0)))))</f>
        <v>3</v>
      </c>
      <c r="BA1210" t="s">
        <v>131</v>
      </c>
      <c r="BB1210" t="s">
        <v>132</v>
      </c>
      <c r="BC1210">
        <v>1283</v>
      </c>
      <c r="BD1210">
        <v>0</v>
      </c>
      <c r="BE1210">
        <v>0</v>
      </c>
      <c r="BF1210">
        <v>1283</v>
      </c>
      <c r="BG1210">
        <f>LOG(fun[[#This Row],[GrLivArea]])</f>
        <v>3.1082266563749283</v>
      </c>
      <c r="BH1210">
        <v>1</v>
      </c>
      <c r="BI1210">
        <v>0</v>
      </c>
      <c r="BJ1210">
        <f>fun[[#This Row],[BsmtFullBath]]+(0.5*fun[[#This Row],[BsmtHalfBath]])</f>
        <v>1</v>
      </c>
      <c r="BK1210">
        <v>1</v>
      </c>
      <c r="BL1210">
        <v>0</v>
      </c>
      <c r="BM1210">
        <f>fun[[#This Row],[HalfBath]]+fun[[#This Row],[TOTBaseBath]]+fun[[#This Row],[FullBath]]</f>
        <v>2</v>
      </c>
      <c r="BN1210">
        <v>3</v>
      </c>
      <c r="BO1210">
        <v>1</v>
      </c>
      <c r="BP1210" t="s">
        <v>124</v>
      </c>
      <c r="BQ1210">
        <f>IF(fun[[#This Row],[KitchenQual]]="Ex",5,IF(fun[[#This Row],[KitchenQual]]="Gd",4,IF(fun[[#This Row],[KitchenQual]]="TA",3,IF(fun[[#This Row],[KitchenQual]]="Fa",2,0))))</f>
        <v>3</v>
      </c>
      <c r="BR1210">
        <v>6</v>
      </c>
      <c r="BS1210" t="s">
        <v>133</v>
      </c>
      <c r="BT1210">
        <v>0</v>
      </c>
      <c r="BU1210" t="s">
        <v>109</v>
      </c>
      <c r="BV1210">
        <f>IF(fun[[#This Row],[FireplaceQu]]="Ex",5,IF(fun[[#This Row],[FireplaceQu]]="Gd",4,IF(fun[[#This Row],[FireplaceQu]]="TA",3,IF(fun[[#This Row],[FireplaceQu]]="Fa",2,0))))</f>
        <v>0</v>
      </c>
      <c r="BW1210" t="s">
        <v>153</v>
      </c>
      <c r="BX1210">
        <v>1980</v>
      </c>
      <c r="BY1210" t="s">
        <v>128</v>
      </c>
      <c r="BZ1210">
        <v>2</v>
      </c>
      <c r="CA1210">
        <v>506</v>
      </c>
      <c r="CB1210" t="s">
        <v>124</v>
      </c>
      <c r="CC1210">
        <f>IF(fun[[#This Row],[GarageQual]]="Ex",5,IF(fun[[#This Row],[GarageQual]]="Gd",4,IF(fun[[#This Row],[GarageQual]]="TA",3,IF(fun[[#This Row],[GarageQual]]="Fa",2,IF(fun[[#This Row],[GarageQual]]="Po",1,0)))))</f>
        <v>3</v>
      </c>
      <c r="CD1210" t="s">
        <v>124</v>
      </c>
      <c r="CE1210">
        <f>IF(fun[[#This Row],[GarageCond]]="Ex",5,IF(fun[[#This Row],[GarageCond]]="Gd",4,IF(fun[[#This Row],[GarageCond]]="TA",3,IF(fun[[#This Row],[GarageCond]]="Fa",2,IF(fun[[#This Row],[GarageCond]]="Po",1,0)))))</f>
        <v>3</v>
      </c>
      <c r="CF1210" t="s">
        <v>131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f>(0.5*fun[[#This Row],[WoodDeckSF]])+fun[[#This Row],[OpenPorchSF]]+(2*fun[[#This Row],[EnclosedPorch]])+(1.5*fun[[#This Row],[3SsnPorch]])+fun[[#This Row],[ScreenPorch]]</f>
        <v>0</v>
      </c>
      <c r="CM1210">
        <v>0</v>
      </c>
      <c r="CN1210" t="s">
        <v>109</v>
      </c>
      <c r="CO1210">
        <f>IF(fun[[#This Row],[PoolQC]]="Ex",5,IF(fun[[#This Row],[PoolQC]]="Gd",4,IF(fun[[#This Row],[PoolQC]]="TA",3,IF(fun[[#This Row],[PoolQC]]="Fa",2,IF(fun[[#This Row],[PoolQC]]="Po",1,0)))))</f>
        <v>0</v>
      </c>
      <c r="CP1210" t="s">
        <v>109</v>
      </c>
      <c r="CQ1210" t="s">
        <v>109</v>
      </c>
      <c r="CR1210">
        <v>0</v>
      </c>
      <c r="CS1210">
        <v>10</v>
      </c>
      <c r="CT1210">
        <v>2008</v>
      </c>
      <c r="CU1210" t="s">
        <v>136</v>
      </c>
      <c r="CV1210" t="s">
        <v>137</v>
      </c>
      <c r="CW1210">
        <f>COUNTIF(fun[[#This Row],[Id]:[SaleCondition]],0)</f>
        <v>20</v>
      </c>
      <c r="CX1210">
        <f>COUNTIF(fun[[#This Row],[Id]:[SaleCondition]],"NA")</f>
        <v>5</v>
      </c>
      <c r="CY1210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10">
        <f>fun[NUM_ExCond]+fun[NUM_BsmtCond]+fun[NUM_GarCond]</f>
        <v>10</v>
      </c>
      <c r="DA12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2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60.5</v>
      </c>
      <c r="DC1210">
        <v>140000</v>
      </c>
    </row>
    <row r="1211" spans="1:107" x14ac:dyDescent="0.25">
      <c r="A1211">
        <v>1210</v>
      </c>
      <c r="B1211">
        <v>20</v>
      </c>
      <c r="C1211" t="s">
        <v>107</v>
      </c>
      <c r="D1211">
        <f>IF(fun[[#This Row],[MSZoning]]="RL",1,0)</f>
        <v>1</v>
      </c>
      <c r="E1211">
        <f>IF(fun[[#This Row],[rl]]="RM",1,0)</f>
        <v>0</v>
      </c>
      <c r="F1211">
        <f>IF(fun[[#This Row],[rm]]="RH",1,0)</f>
        <v>0</v>
      </c>
      <c r="G1211">
        <f>IF(fun[[#This Row],[rh]]="C (all)",1,0)</f>
        <v>0</v>
      </c>
      <c r="H1211">
        <v>85</v>
      </c>
      <c r="I1211">
        <f>IF(fun[[#This Row],[LotFrontage]]="NA",0,fun[[#This Row],[LotFrontage]])</f>
        <v>85</v>
      </c>
      <c r="J1211">
        <v>10182</v>
      </c>
      <c r="K1211" t="s">
        <v>108</v>
      </c>
      <c r="L1211" t="s">
        <v>109</v>
      </c>
      <c r="M1211" t="s">
        <v>146</v>
      </c>
      <c r="N1211" t="s">
        <v>111</v>
      </c>
      <c r="O1211" t="s">
        <v>112</v>
      </c>
      <c r="P1211" t="s">
        <v>192</v>
      </c>
      <c r="Q1211" t="s">
        <v>114</v>
      </c>
      <c r="R1211" t="s">
        <v>162</v>
      </c>
      <c r="S1211" t="s">
        <v>208</v>
      </c>
      <c r="T1211" t="s">
        <v>116</v>
      </c>
      <c r="U1211" t="s">
        <v>117</v>
      </c>
      <c r="V1211" t="s">
        <v>141</v>
      </c>
      <c r="W1211">
        <v>8</v>
      </c>
      <c r="X1211">
        <v>5</v>
      </c>
      <c r="Y1211">
        <v>2006</v>
      </c>
      <c r="Z1211">
        <v>2006</v>
      </c>
      <c r="AA1211" t="s">
        <v>178</v>
      </c>
      <c r="AB1211" t="s">
        <v>120</v>
      </c>
      <c r="AC1211" t="s">
        <v>121</v>
      </c>
      <c r="AD1211" t="s">
        <v>121</v>
      </c>
      <c r="AE1211" t="s">
        <v>163</v>
      </c>
      <c r="AF1211">
        <v>420</v>
      </c>
      <c r="AG1211" t="s">
        <v>123</v>
      </c>
      <c r="AH1211">
        <f>IF(fun[[#This Row],[ExterQual]]="Ex",5,IF(fun[[#This Row],[ExterQual]]="Gd",4,IF(fun[[#This Row],[ExterQual]]="TA",3,IF(fun[[#This Row],[ExterQual]]="Fa",2,1))))</f>
        <v>4</v>
      </c>
      <c r="AI1211" t="s">
        <v>124</v>
      </c>
      <c r="AJ1211">
        <f>IF(fun[[#This Row],[ExterCond]]="Ex",5,IF(fun[[#This Row],[ExterCond]]="Gd",4,IF(fun[[#This Row],[ExterCond]]="TA",3,IF(fun[[#This Row],[ExterCond]]="Fa",2,1))))</f>
        <v>3</v>
      </c>
      <c r="AK1211" t="s">
        <v>125</v>
      </c>
      <c r="AL1211" t="s">
        <v>130</v>
      </c>
      <c r="AM1211">
        <f>IF(fun[[#This Row],[BsmtQual]]="Ex",5,IF(fun[[#This Row],[BsmtQual]]="Gd",4,IF(fun[[#This Row],[BsmtQual]]="TA",3,IF(fun[[#This Row],[BsmtQual]]="Fa",2,IF(fun[[#This Row],[BsmtQual]]="Po",1,0)))))</f>
        <v>5</v>
      </c>
      <c r="AN1211" t="s">
        <v>124</v>
      </c>
      <c r="AO1211">
        <f>IF(fun[[#This Row],[BsmtCond]]="Ex",5,IF(fun[[#This Row],[BsmtCond]]="Gd",4,IF(fun[[#This Row],[BsmtCond]]="TA",3,IF(fun[[#This Row],[BsmtCond]]="Fa",2,IF(fun[[#This Row],[BsmtCond]]="Po",1,0)))))</f>
        <v>3</v>
      </c>
      <c r="AP1211" t="s">
        <v>147</v>
      </c>
      <c r="AQ1211">
        <f>IF(fun[[#This Row],[BsmtExposure]]="Gd",3,IF(fun[[#This Row],[BsmtExposure]]="Av",2,IF(fun[[#This Row],[BsmtExposure]]="Mn",1,0)))</f>
        <v>1</v>
      </c>
      <c r="AR1211" t="s">
        <v>127</v>
      </c>
      <c r="AS1211">
        <v>1220</v>
      </c>
      <c r="AT1211" t="s">
        <v>128</v>
      </c>
      <c r="AU1211">
        <v>0</v>
      </c>
      <c r="AV1211">
        <v>440</v>
      </c>
      <c r="AW1211">
        <v>1660</v>
      </c>
      <c r="AX1211" t="s">
        <v>129</v>
      </c>
      <c r="AY1211" t="s">
        <v>130</v>
      </c>
      <c r="AZ1211">
        <f>IF(fun[[#This Row],[HeatingQC]]="Ex",5,IF(fun[[#This Row],[HeatingQC]]="Gd",4,IF(fun[[#This Row],[HeatingQC]]="TA",3,IF(fun[[#This Row],[HeatingQC]]="Fa",2,IF(fun[[#This Row],[HeatingQC]]="Po",1,0)))))</f>
        <v>5</v>
      </c>
      <c r="BA1211" t="s">
        <v>131</v>
      </c>
      <c r="BB1211" t="s">
        <v>132</v>
      </c>
      <c r="BC1211">
        <v>1660</v>
      </c>
      <c r="BD1211">
        <v>0</v>
      </c>
      <c r="BE1211">
        <v>0</v>
      </c>
      <c r="BF1211">
        <v>1660</v>
      </c>
      <c r="BG1211">
        <f>LOG(fun[[#This Row],[GrLivArea]])</f>
        <v>3.220108088040055</v>
      </c>
      <c r="BH1211">
        <v>1</v>
      </c>
      <c r="BI1211">
        <v>0</v>
      </c>
      <c r="BJ1211">
        <f>fun[[#This Row],[BsmtFullBath]]+(0.5*fun[[#This Row],[BsmtHalfBath]])</f>
        <v>1</v>
      </c>
      <c r="BK1211">
        <v>2</v>
      </c>
      <c r="BL1211">
        <v>0</v>
      </c>
      <c r="BM1211">
        <f>fun[[#This Row],[HalfBath]]+fun[[#This Row],[TOTBaseBath]]+fun[[#This Row],[FullBath]]</f>
        <v>3</v>
      </c>
      <c r="BN1211">
        <v>3</v>
      </c>
      <c r="BO1211">
        <v>1</v>
      </c>
      <c r="BP1211" t="s">
        <v>123</v>
      </c>
      <c r="BQ1211">
        <f>IF(fun[[#This Row],[KitchenQual]]="Ex",5,IF(fun[[#This Row],[KitchenQual]]="Gd",4,IF(fun[[#This Row],[KitchenQual]]="TA",3,IF(fun[[#This Row],[KitchenQual]]="Fa",2,0))))</f>
        <v>4</v>
      </c>
      <c r="BR1211">
        <v>8</v>
      </c>
      <c r="BS1211" t="s">
        <v>133</v>
      </c>
      <c r="BT1211">
        <v>1</v>
      </c>
      <c r="BU1211" t="s">
        <v>123</v>
      </c>
      <c r="BV1211">
        <f>IF(fun[[#This Row],[FireplaceQu]]="Ex",5,IF(fun[[#This Row],[FireplaceQu]]="Gd",4,IF(fun[[#This Row],[FireplaceQu]]="TA",3,IF(fun[[#This Row],[FireplaceQu]]="Fa",2,0))))</f>
        <v>4</v>
      </c>
      <c r="BW1211" t="s">
        <v>134</v>
      </c>
      <c r="BX1211">
        <v>2006</v>
      </c>
      <c r="BY1211" t="s">
        <v>135</v>
      </c>
      <c r="BZ1211">
        <v>2</v>
      </c>
      <c r="CA1211">
        <v>500</v>
      </c>
      <c r="CB1211" t="s">
        <v>124</v>
      </c>
      <c r="CC1211">
        <f>IF(fun[[#This Row],[GarageQual]]="Ex",5,IF(fun[[#This Row],[GarageQual]]="Gd",4,IF(fun[[#This Row],[GarageQual]]="TA",3,IF(fun[[#This Row],[GarageQual]]="Fa",2,IF(fun[[#This Row],[GarageQual]]="Po",1,0)))))</f>
        <v>3</v>
      </c>
      <c r="CD1211" t="s">
        <v>124</v>
      </c>
      <c r="CE1211">
        <f>IF(fun[[#This Row],[GarageCond]]="Ex",5,IF(fun[[#This Row],[GarageCond]]="Gd",4,IF(fun[[#This Row],[GarageCond]]="TA",3,IF(fun[[#This Row],[GarageCond]]="Fa",2,IF(fun[[#This Row],[GarageCond]]="Po",1,0)))))</f>
        <v>3</v>
      </c>
      <c r="CF1211" t="s">
        <v>131</v>
      </c>
      <c r="CG1211">
        <v>322</v>
      </c>
      <c r="CH1211">
        <v>50</v>
      </c>
      <c r="CI1211">
        <v>0</v>
      </c>
      <c r="CJ1211">
        <v>0</v>
      </c>
      <c r="CK1211">
        <v>0</v>
      </c>
      <c r="CL1211">
        <f>(0.5*fun[[#This Row],[WoodDeckSF]])+fun[[#This Row],[OpenPorchSF]]+(2*fun[[#This Row],[EnclosedPorch]])+(1.5*fun[[#This Row],[3SsnPorch]])+fun[[#This Row],[ScreenPorch]]</f>
        <v>211</v>
      </c>
      <c r="CM1211">
        <v>0</v>
      </c>
      <c r="CN1211" t="s">
        <v>109</v>
      </c>
      <c r="CO1211">
        <f>IF(fun[[#This Row],[PoolQC]]="Ex",5,IF(fun[[#This Row],[PoolQC]]="Gd",4,IF(fun[[#This Row],[PoolQC]]="TA",3,IF(fun[[#This Row],[PoolQC]]="Fa",2,IF(fun[[#This Row],[PoolQC]]="Po",1,0)))))</f>
        <v>0</v>
      </c>
      <c r="CP1211" t="s">
        <v>109</v>
      </c>
      <c r="CQ1211" t="s">
        <v>109</v>
      </c>
      <c r="CR1211">
        <v>0</v>
      </c>
      <c r="CS1211">
        <v>5</v>
      </c>
      <c r="CT1211">
        <v>2006</v>
      </c>
      <c r="CU1211" t="s">
        <v>184</v>
      </c>
      <c r="CV1211" t="s">
        <v>185</v>
      </c>
      <c r="CW1211">
        <f>COUNTIF(fun[[#This Row],[Id]:[SaleCondition]],0)</f>
        <v>14</v>
      </c>
      <c r="CX1211">
        <f>COUNTIF(fun[[#This Row],[Id]:[SaleCondition]],"NA")</f>
        <v>4</v>
      </c>
      <c r="CY1211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211">
        <f>fun[NUM_ExCond]+fun[NUM_BsmtCond]+fun[NUM_GarCond]</f>
        <v>9</v>
      </c>
      <c r="DA12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12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76.5</v>
      </c>
      <c r="DC1211">
        <v>290000</v>
      </c>
    </row>
    <row r="1212" spans="1:107" x14ac:dyDescent="0.25">
      <c r="A1212">
        <v>1211</v>
      </c>
      <c r="B1212">
        <v>60</v>
      </c>
      <c r="C1212" t="s">
        <v>107</v>
      </c>
      <c r="D1212">
        <f>IF(fun[[#This Row],[MSZoning]]="RL",1,0)</f>
        <v>1</v>
      </c>
      <c r="E1212">
        <f>IF(fun[[#This Row],[rl]]="RM",1,0)</f>
        <v>0</v>
      </c>
      <c r="F1212">
        <f>IF(fun[[#This Row],[rm]]="RH",1,0)</f>
        <v>0</v>
      </c>
      <c r="G1212">
        <f>IF(fun[[#This Row],[rh]]="C (all)",1,0)</f>
        <v>0</v>
      </c>
      <c r="H1212">
        <v>70</v>
      </c>
      <c r="I1212">
        <f>IF(fun[[#This Row],[LotFrontage]]="NA",0,fun[[#This Row],[LotFrontage]])</f>
        <v>70</v>
      </c>
      <c r="J1212">
        <v>11218</v>
      </c>
      <c r="K1212" t="s">
        <v>108</v>
      </c>
      <c r="L1212" t="s">
        <v>109</v>
      </c>
      <c r="M1212" t="s">
        <v>110</v>
      </c>
      <c r="N1212" t="s">
        <v>111</v>
      </c>
      <c r="O1212" t="s">
        <v>112</v>
      </c>
      <c r="P1212" t="s">
        <v>113</v>
      </c>
      <c r="Q1212" t="s">
        <v>114</v>
      </c>
      <c r="R1212" t="s">
        <v>196</v>
      </c>
      <c r="S1212" t="s">
        <v>116</v>
      </c>
      <c r="T1212" t="s">
        <v>116</v>
      </c>
      <c r="U1212" t="s">
        <v>117</v>
      </c>
      <c r="V1212" t="s">
        <v>118</v>
      </c>
      <c r="W1212">
        <v>6</v>
      </c>
      <c r="X1212">
        <v>5</v>
      </c>
      <c r="Y1212">
        <v>1992</v>
      </c>
      <c r="Z1212">
        <v>1992</v>
      </c>
      <c r="AA1212" t="s">
        <v>119</v>
      </c>
      <c r="AB1212" t="s">
        <v>120</v>
      </c>
      <c r="AC1212" t="s">
        <v>150</v>
      </c>
      <c r="AD1212" t="s">
        <v>150</v>
      </c>
      <c r="AE1212" t="s">
        <v>143</v>
      </c>
      <c r="AF1212">
        <v>0</v>
      </c>
      <c r="AG1212" t="s">
        <v>123</v>
      </c>
      <c r="AH1212">
        <f>IF(fun[[#This Row],[ExterQual]]="Ex",5,IF(fun[[#This Row],[ExterQual]]="Gd",4,IF(fun[[#This Row],[ExterQual]]="TA",3,IF(fun[[#This Row],[ExterQual]]="Fa",2,1))))</f>
        <v>4</v>
      </c>
      <c r="AI1212" t="s">
        <v>124</v>
      </c>
      <c r="AJ1212">
        <f>IF(fun[[#This Row],[ExterCond]]="Ex",5,IF(fun[[#This Row],[ExterCond]]="Gd",4,IF(fun[[#This Row],[ExterCond]]="TA",3,IF(fun[[#This Row],[ExterCond]]="Fa",2,1))))</f>
        <v>3</v>
      </c>
      <c r="AK1212" t="s">
        <v>125</v>
      </c>
      <c r="AL1212" t="s">
        <v>123</v>
      </c>
      <c r="AM1212">
        <f>IF(fun[[#This Row],[BsmtQual]]="Ex",5,IF(fun[[#This Row],[BsmtQual]]="Gd",4,IF(fun[[#This Row],[BsmtQual]]="TA",3,IF(fun[[#This Row],[BsmtQual]]="Fa",2,IF(fun[[#This Row],[BsmtQual]]="Po",1,0)))))</f>
        <v>4</v>
      </c>
      <c r="AN1212" t="s">
        <v>124</v>
      </c>
      <c r="AO1212">
        <f>IF(fun[[#This Row],[BsmtCond]]="Ex",5,IF(fun[[#This Row],[BsmtCond]]="Gd",4,IF(fun[[#This Row],[BsmtCond]]="TA",3,IF(fun[[#This Row],[BsmtCond]]="Fa",2,IF(fun[[#This Row],[BsmtCond]]="Po",1,0)))))</f>
        <v>3</v>
      </c>
      <c r="AP1212" t="s">
        <v>126</v>
      </c>
      <c r="AQ1212">
        <f>IF(fun[[#This Row],[BsmtExposure]]="Gd",3,IF(fun[[#This Row],[BsmtExposure]]="Av",2,IF(fun[[#This Row],[BsmtExposure]]="Mn",1,0)))</f>
        <v>0</v>
      </c>
      <c r="AR1212" t="s">
        <v>128</v>
      </c>
      <c r="AS1212">
        <v>0</v>
      </c>
      <c r="AT1212" t="s">
        <v>128</v>
      </c>
      <c r="AU1212">
        <v>0</v>
      </c>
      <c r="AV1212">
        <v>1055</v>
      </c>
      <c r="AW1212">
        <v>1055</v>
      </c>
      <c r="AX1212" t="s">
        <v>129</v>
      </c>
      <c r="AY1212" t="s">
        <v>130</v>
      </c>
      <c r="AZ1212">
        <f>IF(fun[[#This Row],[HeatingQC]]="Ex",5,IF(fun[[#This Row],[HeatingQC]]="Gd",4,IF(fun[[#This Row],[HeatingQC]]="TA",3,IF(fun[[#This Row],[HeatingQC]]="Fa",2,IF(fun[[#This Row],[HeatingQC]]="Po",1,0)))))</f>
        <v>5</v>
      </c>
      <c r="BA1212" t="s">
        <v>131</v>
      </c>
      <c r="BB1212" t="s">
        <v>132</v>
      </c>
      <c r="BC1212">
        <v>1055</v>
      </c>
      <c r="BD1212">
        <v>790</v>
      </c>
      <c r="BE1212">
        <v>0</v>
      </c>
      <c r="BF1212">
        <v>1845</v>
      </c>
      <c r="BG1212">
        <f>LOG(fun[[#This Row],[GrLivArea]])</f>
        <v>3.265996370495079</v>
      </c>
      <c r="BH1212">
        <v>0</v>
      </c>
      <c r="BI1212">
        <v>0</v>
      </c>
      <c r="BJ1212">
        <f>fun[[#This Row],[BsmtFullBath]]+(0.5*fun[[#This Row],[BsmtHalfBath]])</f>
        <v>0</v>
      </c>
      <c r="BK1212">
        <v>2</v>
      </c>
      <c r="BL1212">
        <v>1</v>
      </c>
      <c r="BM1212">
        <f>fun[[#This Row],[HalfBath]]+fun[[#This Row],[TOTBaseBath]]+fun[[#This Row],[FullBath]]</f>
        <v>3</v>
      </c>
      <c r="BN1212">
        <v>3</v>
      </c>
      <c r="BO1212">
        <v>1</v>
      </c>
      <c r="BP1212" t="s">
        <v>123</v>
      </c>
      <c r="BQ1212">
        <f>IF(fun[[#This Row],[KitchenQual]]="Ex",5,IF(fun[[#This Row],[KitchenQual]]="Gd",4,IF(fun[[#This Row],[KitchenQual]]="TA",3,IF(fun[[#This Row],[KitchenQual]]="Fa",2,0))))</f>
        <v>4</v>
      </c>
      <c r="BR1212">
        <v>8</v>
      </c>
      <c r="BS1212" t="s">
        <v>133</v>
      </c>
      <c r="BT1212">
        <v>1</v>
      </c>
      <c r="BU1212" t="s">
        <v>124</v>
      </c>
      <c r="BV1212">
        <f>IF(fun[[#This Row],[FireplaceQu]]="Ex",5,IF(fun[[#This Row],[FireplaceQu]]="Gd",4,IF(fun[[#This Row],[FireplaceQu]]="TA",3,IF(fun[[#This Row],[FireplaceQu]]="Fa",2,0))))</f>
        <v>3</v>
      </c>
      <c r="BW1212" t="s">
        <v>134</v>
      </c>
      <c r="BX1212">
        <v>1992</v>
      </c>
      <c r="BY1212" t="s">
        <v>135</v>
      </c>
      <c r="BZ1212">
        <v>2</v>
      </c>
      <c r="CA1212">
        <v>462</v>
      </c>
      <c r="CB1212" t="s">
        <v>124</v>
      </c>
      <c r="CC1212">
        <f>IF(fun[[#This Row],[GarageQual]]="Ex",5,IF(fun[[#This Row],[GarageQual]]="Gd",4,IF(fun[[#This Row],[GarageQual]]="TA",3,IF(fun[[#This Row],[GarageQual]]="Fa",2,IF(fun[[#This Row],[GarageQual]]="Po",1,0)))))</f>
        <v>3</v>
      </c>
      <c r="CD1212" t="s">
        <v>124</v>
      </c>
      <c r="CE1212">
        <f>IF(fun[[#This Row],[GarageCond]]="Ex",5,IF(fun[[#This Row],[GarageCond]]="Gd",4,IF(fun[[#This Row],[GarageCond]]="TA",3,IF(fun[[#This Row],[GarageCond]]="Fa",2,IF(fun[[#This Row],[GarageCond]]="Po",1,0)))))</f>
        <v>3</v>
      </c>
      <c r="CF1212" t="s">
        <v>131</v>
      </c>
      <c r="CG1212">
        <v>635</v>
      </c>
      <c r="CH1212">
        <v>104</v>
      </c>
      <c r="CI1212">
        <v>0</v>
      </c>
      <c r="CJ1212">
        <v>0</v>
      </c>
      <c r="CK1212">
        <v>0</v>
      </c>
      <c r="CL1212">
        <f>(0.5*fun[[#This Row],[WoodDeckSF]])+fun[[#This Row],[OpenPorchSF]]+(2*fun[[#This Row],[EnclosedPorch]])+(1.5*fun[[#This Row],[3SsnPorch]])+fun[[#This Row],[ScreenPorch]]</f>
        <v>421.5</v>
      </c>
      <c r="CM1212">
        <v>0</v>
      </c>
      <c r="CN1212" t="s">
        <v>109</v>
      </c>
      <c r="CO1212">
        <f>IF(fun[[#This Row],[PoolQC]]="Ex",5,IF(fun[[#This Row],[PoolQC]]="Gd",4,IF(fun[[#This Row],[PoolQC]]="TA",3,IF(fun[[#This Row],[PoolQC]]="Fa",2,IF(fun[[#This Row],[PoolQC]]="Po",1,0)))))</f>
        <v>0</v>
      </c>
      <c r="CP1212" t="s">
        <v>191</v>
      </c>
      <c r="CQ1212" t="s">
        <v>161</v>
      </c>
      <c r="CR1212">
        <v>400</v>
      </c>
      <c r="CS1212">
        <v>5</v>
      </c>
      <c r="CT1212">
        <v>2010</v>
      </c>
      <c r="CU1212" t="s">
        <v>136</v>
      </c>
      <c r="CV1212" t="s">
        <v>137</v>
      </c>
      <c r="CW1212">
        <f>COUNTIF(fun[[#This Row],[Id]:[SaleCondition]],0)</f>
        <v>16</v>
      </c>
      <c r="CX1212">
        <f>COUNTIF(fun[[#This Row],[Id]:[SaleCondition]],"NA")</f>
        <v>2</v>
      </c>
      <c r="CY1212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212">
        <f>fun[NUM_ExCond]+fun[NUM_BsmtCond]+fun[NUM_GarCond]</f>
        <v>9</v>
      </c>
      <c r="DA12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2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1212">
        <v>189000</v>
      </c>
    </row>
    <row r="1213" spans="1:107" x14ac:dyDescent="0.25">
      <c r="A1213">
        <v>1212</v>
      </c>
      <c r="B1213">
        <v>50</v>
      </c>
      <c r="C1213" t="s">
        <v>107</v>
      </c>
      <c r="D1213">
        <f>IF(fun[[#This Row],[MSZoning]]="RL",1,0)</f>
        <v>1</v>
      </c>
      <c r="E1213">
        <f>IF(fun[[#This Row],[rl]]="RM",1,0)</f>
        <v>0</v>
      </c>
      <c r="F1213">
        <f>IF(fun[[#This Row],[rm]]="RH",1,0)</f>
        <v>0</v>
      </c>
      <c r="G1213">
        <f>IF(fun[[#This Row],[rh]]="C (all)",1,0)</f>
        <v>0</v>
      </c>
      <c r="H1213">
        <v>152</v>
      </c>
      <c r="I1213">
        <f>IF(fun[[#This Row],[LotFrontage]]="NA",0,fun[[#This Row],[LotFrontage]])</f>
        <v>152</v>
      </c>
      <c r="J1213">
        <v>12134</v>
      </c>
      <c r="K1213" t="s">
        <v>108</v>
      </c>
      <c r="L1213" t="s">
        <v>109</v>
      </c>
      <c r="M1213" t="s">
        <v>146</v>
      </c>
      <c r="N1213" t="s">
        <v>201</v>
      </c>
      <c r="O1213" t="s">
        <v>112</v>
      </c>
      <c r="P1213" t="s">
        <v>113</v>
      </c>
      <c r="Q1213" t="s">
        <v>220</v>
      </c>
      <c r="R1213" t="s">
        <v>219</v>
      </c>
      <c r="S1213" t="s">
        <v>116</v>
      </c>
      <c r="T1213" t="s">
        <v>116</v>
      </c>
      <c r="U1213" t="s">
        <v>117</v>
      </c>
      <c r="V1213" t="s">
        <v>158</v>
      </c>
      <c r="W1213">
        <v>8</v>
      </c>
      <c r="X1213">
        <v>7</v>
      </c>
      <c r="Y1213">
        <v>1988</v>
      </c>
      <c r="Z1213">
        <v>2005</v>
      </c>
      <c r="AA1213" t="s">
        <v>119</v>
      </c>
      <c r="AB1213" t="s">
        <v>120</v>
      </c>
      <c r="AC1213" t="s">
        <v>150</v>
      </c>
      <c r="AD1213" t="s">
        <v>150</v>
      </c>
      <c r="AE1213" t="s">
        <v>143</v>
      </c>
      <c r="AF1213">
        <v>0</v>
      </c>
      <c r="AG1213" t="s">
        <v>123</v>
      </c>
      <c r="AH1213">
        <f>IF(fun[[#This Row],[ExterQual]]="Ex",5,IF(fun[[#This Row],[ExterQual]]="Gd",4,IF(fun[[#This Row],[ExterQual]]="TA",3,IF(fun[[#This Row],[ExterQual]]="Fa",2,1))))</f>
        <v>4</v>
      </c>
      <c r="AI1213" t="s">
        <v>124</v>
      </c>
      <c r="AJ1213">
        <f>IF(fun[[#This Row],[ExterCond]]="Ex",5,IF(fun[[#This Row],[ExterCond]]="Gd",4,IF(fun[[#This Row],[ExterCond]]="TA",3,IF(fun[[#This Row],[ExterCond]]="Fa",2,1))))</f>
        <v>3</v>
      </c>
      <c r="AK1213" t="s">
        <v>159</v>
      </c>
      <c r="AL1213" t="s">
        <v>123</v>
      </c>
      <c r="AM1213">
        <f>IF(fun[[#This Row],[BsmtQual]]="Ex",5,IF(fun[[#This Row],[BsmtQual]]="Gd",4,IF(fun[[#This Row],[BsmtQual]]="TA",3,IF(fun[[#This Row],[BsmtQual]]="Fa",2,IF(fun[[#This Row],[BsmtQual]]="Po",1,0)))))</f>
        <v>4</v>
      </c>
      <c r="AN1213" t="s">
        <v>124</v>
      </c>
      <c r="AO1213">
        <f>IF(fun[[#This Row],[BsmtCond]]="Ex",5,IF(fun[[#This Row],[BsmtCond]]="Gd",4,IF(fun[[#This Row],[BsmtCond]]="TA",3,IF(fun[[#This Row],[BsmtCond]]="Fa",2,IF(fun[[#This Row],[BsmtCond]]="Po",1,0)))))</f>
        <v>3</v>
      </c>
      <c r="AP1213" t="s">
        <v>156</v>
      </c>
      <c r="AQ1213">
        <f>IF(fun[[#This Row],[BsmtExposure]]="Gd",3,IF(fun[[#This Row],[BsmtExposure]]="Av",2,IF(fun[[#This Row],[BsmtExposure]]="Mn",1,0)))</f>
        <v>2</v>
      </c>
      <c r="AR1213" t="s">
        <v>127</v>
      </c>
      <c r="AS1213">
        <v>427</v>
      </c>
      <c r="AT1213" t="s">
        <v>128</v>
      </c>
      <c r="AU1213">
        <v>0</v>
      </c>
      <c r="AV1213">
        <v>132</v>
      </c>
      <c r="AW1213">
        <v>559</v>
      </c>
      <c r="AX1213" t="s">
        <v>129</v>
      </c>
      <c r="AY1213" t="s">
        <v>123</v>
      </c>
      <c r="AZ1213">
        <f>IF(fun[[#This Row],[HeatingQC]]="Ex",5,IF(fun[[#This Row],[HeatingQC]]="Gd",4,IF(fun[[#This Row],[HeatingQC]]="TA",3,IF(fun[[#This Row],[HeatingQC]]="Fa",2,IF(fun[[#This Row],[HeatingQC]]="Po",1,0)))))</f>
        <v>4</v>
      </c>
      <c r="BA1213" t="s">
        <v>131</v>
      </c>
      <c r="BB1213" t="s">
        <v>132</v>
      </c>
      <c r="BC1213">
        <v>1080</v>
      </c>
      <c r="BD1213">
        <v>672</v>
      </c>
      <c r="BE1213">
        <v>0</v>
      </c>
      <c r="BF1213">
        <v>1752</v>
      </c>
      <c r="BG1213">
        <f>LOG(fun[[#This Row],[GrLivArea]])</f>
        <v>3.2435341018320618</v>
      </c>
      <c r="BH1213">
        <v>0</v>
      </c>
      <c r="BI1213">
        <v>0</v>
      </c>
      <c r="BJ1213">
        <f>fun[[#This Row],[BsmtFullBath]]+(0.5*fun[[#This Row],[BsmtHalfBath]])</f>
        <v>0</v>
      </c>
      <c r="BK1213">
        <v>2</v>
      </c>
      <c r="BL1213">
        <v>0</v>
      </c>
      <c r="BM1213">
        <f>fun[[#This Row],[HalfBath]]+fun[[#This Row],[TOTBaseBath]]+fun[[#This Row],[FullBath]]</f>
        <v>2</v>
      </c>
      <c r="BN1213">
        <v>4</v>
      </c>
      <c r="BO1213">
        <v>1</v>
      </c>
      <c r="BP1213" t="s">
        <v>124</v>
      </c>
      <c r="BQ1213">
        <f>IF(fun[[#This Row],[KitchenQual]]="Ex",5,IF(fun[[#This Row],[KitchenQual]]="Gd",4,IF(fun[[#This Row],[KitchenQual]]="TA",3,IF(fun[[#This Row],[KitchenQual]]="Fa",2,0))))</f>
        <v>3</v>
      </c>
      <c r="BR1213">
        <v>8</v>
      </c>
      <c r="BS1213" t="s">
        <v>133</v>
      </c>
      <c r="BT1213">
        <v>0</v>
      </c>
      <c r="BU1213" t="s">
        <v>109</v>
      </c>
      <c r="BV1213">
        <f>IF(fun[[#This Row],[FireplaceQu]]="Ex",5,IF(fun[[#This Row],[FireplaceQu]]="Gd",4,IF(fun[[#This Row],[FireplaceQu]]="TA",3,IF(fun[[#This Row],[FireplaceQu]]="Fa",2,0))))</f>
        <v>0</v>
      </c>
      <c r="BW1213" t="s">
        <v>235</v>
      </c>
      <c r="BX1213">
        <v>1988</v>
      </c>
      <c r="BY1213" t="s">
        <v>135</v>
      </c>
      <c r="BZ1213">
        <v>2</v>
      </c>
      <c r="CA1213">
        <v>492</v>
      </c>
      <c r="CB1213" t="s">
        <v>124</v>
      </c>
      <c r="CC1213">
        <f>IF(fun[[#This Row],[GarageQual]]="Ex",5,IF(fun[[#This Row],[GarageQual]]="Gd",4,IF(fun[[#This Row],[GarageQual]]="TA",3,IF(fun[[#This Row],[GarageQual]]="Fa",2,IF(fun[[#This Row],[GarageQual]]="Po",1,0)))))</f>
        <v>3</v>
      </c>
      <c r="CD1213" t="s">
        <v>124</v>
      </c>
      <c r="CE1213">
        <f>IF(fun[[#This Row],[GarageCond]]="Ex",5,IF(fun[[#This Row],[GarageCond]]="Gd",4,IF(fun[[#This Row],[GarageCond]]="TA",3,IF(fun[[#This Row],[GarageCond]]="Fa",2,IF(fun[[#This Row],[GarageCond]]="Po",1,0)))))</f>
        <v>3</v>
      </c>
      <c r="CF1213" t="s">
        <v>131</v>
      </c>
      <c r="CG1213">
        <v>325</v>
      </c>
      <c r="CH1213">
        <v>12</v>
      </c>
      <c r="CI1213">
        <v>0</v>
      </c>
      <c r="CJ1213">
        <v>0</v>
      </c>
      <c r="CK1213">
        <v>0</v>
      </c>
      <c r="CL1213">
        <f>(0.5*fun[[#This Row],[WoodDeckSF]])+fun[[#This Row],[OpenPorchSF]]+(2*fun[[#This Row],[EnclosedPorch]])+(1.5*fun[[#This Row],[3SsnPorch]])+fun[[#This Row],[ScreenPorch]]</f>
        <v>174.5</v>
      </c>
      <c r="CM1213">
        <v>0</v>
      </c>
      <c r="CN1213" t="s">
        <v>109</v>
      </c>
      <c r="CO1213">
        <f>IF(fun[[#This Row],[PoolQC]]="Ex",5,IF(fun[[#This Row],[PoolQC]]="Gd",4,IF(fun[[#This Row],[PoolQC]]="TA",3,IF(fun[[#This Row],[PoolQC]]="Fa",2,IF(fun[[#This Row],[PoolQC]]="Po",1,0)))))</f>
        <v>0</v>
      </c>
      <c r="CP1213" t="s">
        <v>109</v>
      </c>
      <c r="CQ1213" t="s">
        <v>109</v>
      </c>
      <c r="CR1213">
        <v>0</v>
      </c>
      <c r="CS1213">
        <v>6</v>
      </c>
      <c r="CT1213">
        <v>2010</v>
      </c>
      <c r="CU1213" t="s">
        <v>136</v>
      </c>
      <c r="CV1213" t="s">
        <v>137</v>
      </c>
      <c r="CW1213">
        <f>COUNTIF(fun[[#This Row],[Id]:[SaleCondition]],0)</f>
        <v>18</v>
      </c>
      <c r="CX1213">
        <f>COUNTIF(fun[[#This Row],[Id]:[SaleCondition]],"NA")</f>
        <v>5</v>
      </c>
      <c r="CY121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213">
        <f>fun[NUM_ExCond]+fun[NUM_BsmtCond]+fun[NUM_GarCond]</f>
        <v>9</v>
      </c>
      <c r="DA12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12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83.5</v>
      </c>
      <c r="DC1213">
        <v>164000</v>
      </c>
    </row>
    <row r="1214" spans="1:107" x14ac:dyDescent="0.25">
      <c r="A1214">
        <v>1213</v>
      </c>
      <c r="B1214">
        <v>30</v>
      </c>
      <c r="C1214" t="s">
        <v>107</v>
      </c>
      <c r="D1214">
        <f>IF(fun[[#This Row],[MSZoning]]="RL",1,0)</f>
        <v>1</v>
      </c>
      <c r="E1214">
        <f>IF(fun[[#This Row],[rl]]="RM",1,0)</f>
        <v>0</v>
      </c>
      <c r="F1214">
        <f>IF(fun[[#This Row],[rm]]="RH",1,0)</f>
        <v>0</v>
      </c>
      <c r="G1214">
        <f>IF(fun[[#This Row],[rh]]="C (all)",1,0)</f>
        <v>0</v>
      </c>
      <c r="H1214">
        <v>50</v>
      </c>
      <c r="I1214">
        <f>IF(fun[[#This Row],[LotFrontage]]="NA",0,fun[[#This Row],[LotFrontage]])</f>
        <v>50</v>
      </c>
      <c r="J1214">
        <v>9340</v>
      </c>
      <c r="K1214" t="s">
        <v>108</v>
      </c>
      <c r="L1214" t="s">
        <v>109</v>
      </c>
      <c r="M1214" t="s">
        <v>110</v>
      </c>
      <c r="N1214" t="s">
        <v>111</v>
      </c>
      <c r="O1214" t="s">
        <v>112</v>
      </c>
      <c r="P1214" t="s">
        <v>113</v>
      </c>
      <c r="Q1214" t="s">
        <v>114</v>
      </c>
      <c r="R1214" t="s">
        <v>211</v>
      </c>
      <c r="S1214" t="s">
        <v>116</v>
      </c>
      <c r="T1214" t="s">
        <v>116</v>
      </c>
      <c r="U1214" t="s">
        <v>117</v>
      </c>
      <c r="V1214" t="s">
        <v>141</v>
      </c>
      <c r="W1214">
        <v>4</v>
      </c>
      <c r="X1214">
        <v>6</v>
      </c>
      <c r="Y1214">
        <v>1941</v>
      </c>
      <c r="Z1214">
        <v>1950</v>
      </c>
      <c r="AA1214" t="s">
        <v>178</v>
      </c>
      <c r="AB1214" t="s">
        <v>120</v>
      </c>
      <c r="AC1214" t="s">
        <v>142</v>
      </c>
      <c r="AD1214" t="s">
        <v>142</v>
      </c>
      <c r="AE1214" t="s">
        <v>143</v>
      </c>
      <c r="AF1214">
        <v>0</v>
      </c>
      <c r="AG1214" t="s">
        <v>124</v>
      </c>
      <c r="AH1214">
        <f>IF(fun[[#This Row],[ExterQual]]="Ex",5,IF(fun[[#This Row],[ExterQual]]="Gd",4,IF(fun[[#This Row],[ExterQual]]="TA",3,IF(fun[[#This Row],[ExterQual]]="Fa",2,1))))</f>
        <v>3</v>
      </c>
      <c r="AI1214" t="s">
        <v>124</v>
      </c>
      <c r="AJ1214">
        <f>IF(fun[[#This Row],[ExterCond]]="Ex",5,IF(fun[[#This Row],[ExterCond]]="Gd",4,IF(fun[[#This Row],[ExterCond]]="TA",3,IF(fun[[#This Row],[ExterCond]]="Fa",2,1))))</f>
        <v>3</v>
      </c>
      <c r="AK1214" t="s">
        <v>144</v>
      </c>
      <c r="AL1214" t="s">
        <v>124</v>
      </c>
      <c r="AM1214">
        <f>IF(fun[[#This Row],[BsmtQual]]="Ex",5,IF(fun[[#This Row],[BsmtQual]]="Gd",4,IF(fun[[#This Row],[BsmtQual]]="TA",3,IF(fun[[#This Row],[BsmtQual]]="Fa",2,IF(fun[[#This Row],[BsmtQual]]="Po",1,0)))))</f>
        <v>3</v>
      </c>
      <c r="AN1214" t="s">
        <v>124</v>
      </c>
      <c r="AO1214">
        <f>IF(fun[[#This Row],[BsmtCond]]="Ex",5,IF(fun[[#This Row],[BsmtCond]]="Gd",4,IF(fun[[#This Row],[BsmtCond]]="TA",3,IF(fun[[#This Row],[BsmtCond]]="Fa",2,IF(fun[[#This Row],[BsmtCond]]="Po",1,0)))))</f>
        <v>3</v>
      </c>
      <c r="AP1214" t="s">
        <v>126</v>
      </c>
      <c r="AQ1214">
        <f>IF(fun[[#This Row],[BsmtExposure]]="Gd",3,IF(fun[[#This Row],[BsmtExposure]]="Av",2,IF(fun[[#This Row],[BsmtExposure]]="Mn",1,0)))</f>
        <v>0</v>
      </c>
      <c r="AR1214" t="s">
        <v>179</v>
      </c>
      <c r="AS1214">
        <v>344</v>
      </c>
      <c r="AT1214" t="s">
        <v>128</v>
      </c>
      <c r="AU1214">
        <v>0</v>
      </c>
      <c r="AV1214">
        <v>328</v>
      </c>
      <c r="AW1214">
        <v>672</v>
      </c>
      <c r="AX1214" t="s">
        <v>129</v>
      </c>
      <c r="AY1214" t="s">
        <v>124</v>
      </c>
      <c r="AZ1214">
        <f>IF(fun[[#This Row],[HeatingQC]]="Ex",5,IF(fun[[#This Row],[HeatingQC]]="Gd",4,IF(fun[[#This Row],[HeatingQC]]="TA",3,IF(fun[[#This Row],[HeatingQC]]="Fa",2,IF(fun[[#This Row],[HeatingQC]]="Po",1,0)))))</f>
        <v>3</v>
      </c>
      <c r="BA1214" t="s">
        <v>131</v>
      </c>
      <c r="BB1214" t="s">
        <v>132</v>
      </c>
      <c r="BC1214">
        <v>672</v>
      </c>
      <c r="BD1214">
        <v>0</v>
      </c>
      <c r="BE1214">
        <v>0</v>
      </c>
      <c r="BF1214">
        <v>672</v>
      </c>
      <c r="BG1214">
        <f>LOG(fun[[#This Row],[GrLivArea]])</f>
        <v>2.8273692730538253</v>
      </c>
      <c r="BH1214">
        <v>1</v>
      </c>
      <c r="BI1214">
        <v>0</v>
      </c>
      <c r="BJ1214">
        <f>fun[[#This Row],[BsmtFullBath]]+(0.5*fun[[#This Row],[BsmtHalfBath]])</f>
        <v>1</v>
      </c>
      <c r="BK1214">
        <v>1</v>
      </c>
      <c r="BL1214">
        <v>0</v>
      </c>
      <c r="BM1214">
        <f>fun[[#This Row],[HalfBath]]+fun[[#This Row],[TOTBaseBath]]+fun[[#This Row],[FullBath]]</f>
        <v>2</v>
      </c>
      <c r="BN1214">
        <v>2</v>
      </c>
      <c r="BO1214">
        <v>1</v>
      </c>
      <c r="BP1214" t="s">
        <v>124</v>
      </c>
      <c r="BQ1214">
        <f>IF(fun[[#This Row],[KitchenQual]]="Ex",5,IF(fun[[#This Row],[KitchenQual]]="Gd",4,IF(fun[[#This Row],[KitchenQual]]="TA",3,IF(fun[[#This Row],[KitchenQual]]="Fa",2,0))))</f>
        <v>3</v>
      </c>
      <c r="BR1214">
        <v>4</v>
      </c>
      <c r="BS1214" t="s">
        <v>133</v>
      </c>
      <c r="BT1214">
        <v>0</v>
      </c>
      <c r="BU1214" t="s">
        <v>109</v>
      </c>
      <c r="BV1214">
        <f>IF(fun[[#This Row],[FireplaceQu]]="Ex",5,IF(fun[[#This Row],[FireplaceQu]]="Gd",4,IF(fun[[#This Row],[FireplaceQu]]="TA",3,IF(fun[[#This Row],[FireplaceQu]]="Fa",2,0))))</f>
        <v>0</v>
      </c>
      <c r="BW1214" t="s">
        <v>134</v>
      </c>
      <c r="BX1214">
        <v>1941</v>
      </c>
      <c r="BY1214" t="s">
        <v>128</v>
      </c>
      <c r="BZ1214">
        <v>1</v>
      </c>
      <c r="CA1214">
        <v>234</v>
      </c>
      <c r="CB1214" t="s">
        <v>124</v>
      </c>
      <c r="CC1214">
        <f>IF(fun[[#This Row],[GarageQual]]="Ex",5,IF(fun[[#This Row],[GarageQual]]="Gd",4,IF(fun[[#This Row],[GarageQual]]="TA",3,IF(fun[[#This Row],[GarageQual]]="Fa",2,IF(fun[[#This Row],[GarageQual]]="Po",1,0)))))</f>
        <v>3</v>
      </c>
      <c r="CD1214" t="s">
        <v>124</v>
      </c>
      <c r="CE1214">
        <f>IF(fun[[#This Row],[GarageCond]]="Ex",5,IF(fun[[#This Row],[GarageCond]]="Gd",4,IF(fun[[#This Row],[GarageCond]]="TA",3,IF(fun[[#This Row],[GarageCond]]="Fa",2,IF(fun[[#This Row],[GarageCond]]="Po",1,0)))))</f>
        <v>3</v>
      </c>
      <c r="CF1214" t="s">
        <v>203</v>
      </c>
      <c r="CG1214">
        <v>0</v>
      </c>
      <c r="CH1214">
        <v>113</v>
      </c>
      <c r="CI1214">
        <v>0</v>
      </c>
      <c r="CJ1214">
        <v>0</v>
      </c>
      <c r="CK1214">
        <v>0</v>
      </c>
      <c r="CL1214">
        <f>(0.5*fun[[#This Row],[WoodDeckSF]])+fun[[#This Row],[OpenPorchSF]]+(2*fun[[#This Row],[EnclosedPorch]])+(1.5*fun[[#This Row],[3SsnPorch]])+fun[[#This Row],[ScreenPorch]]</f>
        <v>113</v>
      </c>
      <c r="CM1214">
        <v>0</v>
      </c>
      <c r="CN1214" t="s">
        <v>109</v>
      </c>
      <c r="CO1214">
        <f>IF(fun[[#This Row],[PoolQC]]="Ex",5,IF(fun[[#This Row],[PoolQC]]="Gd",4,IF(fun[[#This Row],[PoolQC]]="TA",3,IF(fun[[#This Row],[PoolQC]]="Fa",2,IF(fun[[#This Row],[PoolQC]]="Po",1,0)))))</f>
        <v>0</v>
      </c>
      <c r="CP1214" t="s">
        <v>109</v>
      </c>
      <c r="CQ1214" t="s">
        <v>109</v>
      </c>
      <c r="CR1214">
        <v>0</v>
      </c>
      <c r="CS1214">
        <v>8</v>
      </c>
      <c r="CT1214">
        <v>2009</v>
      </c>
      <c r="CU1214" t="s">
        <v>136</v>
      </c>
      <c r="CV1214" t="s">
        <v>137</v>
      </c>
      <c r="CW1214">
        <f>COUNTIF(fun[[#This Row],[Id]:[SaleCondition]],0)</f>
        <v>19</v>
      </c>
      <c r="CX1214">
        <f>COUNTIF(fun[[#This Row],[Id]:[SaleCondition]],"NA")</f>
        <v>5</v>
      </c>
      <c r="CY1214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214">
        <f>fun[NUM_ExCond]+fun[NUM_BsmtCond]+fun[NUM_GarCond]</f>
        <v>9</v>
      </c>
      <c r="DA12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12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45.75</v>
      </c>
      <c r="DC1214">
        <v>113000</v>
      </c>
    </row>
    <row r="1215" spans="1:107" x14ac:dyDescent="0.25">
      <c r="A1215">
        <v>1214</v>
      </c>
      <c r="B1215">
        <v>80</v>
      </c>
      <c r="C1215" t="s">
        <v>107</v>
      </c>
      <c r="D1215">
        <f>IF(fun[[#This Row],[MSZoning]]="RL",1,0)</f>
        <v>1</v>
      </c>
      <c r="E1215">
        <f>IF(fun[[#This Row],[rl]]="RM",1,0)</f>
        <v>0</v>
      </c>
      <c r="F1215">
        <f>IF(fun[[#This Row],[rm]]="RH",1,0)</f>
        <v>0</v>
      </c>
      <c r="G1215">
        <f>IF(fun[[#This Row],[rh]]="C (all)",1,0)</f>
        <v>0</v>
      </c>
      <c r="H1215" t="s">
        <v>109</v>
      </c>
      <c r="I1215">
        <f>IF(fun[[#This Row],[LotFrontage]]="NA",0,fun[[#This Row],[LotFrontage]])</f>
        <v>0</v>
      </c>
      <c r="J1215">
        <v>10246</v>
      </c>
      <c r="K1215" t="s">
        <v>108</v>
      </c>
      <c r="L1215" t="s">
        <v>109</v>
      </c>
      <c r="M1215" t="s">
        <v>146</v>
      </c>
      <c r="N1215" t="s">
        <v>111</v>
      </c>
      <c r="O1215" t="s">
        <v>112</v>
      </c>
      <c r="P1215" t="s">
        <v>192</v>
      </c>
      <c r="Q1215" t="s">
        <v>114</v>
      </c>
      <c r="R1215" t="s">
        <v>177</v>
      </c>
      <c r="S1215" t="s">
        <v>116</v>
      </c>
      <c r="T1215" t="s">
        <v>116</v>
      </c>
      <c r="U1215" t="s">
        <v>117</v>
      </c>
      <c r="V1215" t="s">
        <v>223</v>
      </c>
      <c r="W1215">
        <v>4</v>
      </c>
      <c r="X1215">
        <v>9</v>
      </c>
      <c r="Y1215">
        <v>1965</v>
      </c>
      <c r="Z1215">
        <v>2001</v>
      </c>
      <c r="AA1215" t="s">
        <v>119</v>
      </c>
      <c r="AB1215" t="s">
        <v>120</v>
      </c>
      <c r="AC1215" t="s">
        <v>121</v>
      </c>
      <c r="AD1215" t="s">
        <v>121</v>
      </c>
      <c r="AE1215" t="s">
        <v>143</v>
      </c>
      <c r="AF1215">
        <v>0</v>
      </c>
      <c r="AG1215" t="s">
        <v>124</v>
      </c>
      <c r="AH1215">
        <f>IF(fun[[#This Row],[ExterQual]]="Ex",5,IF(fun[[#This Row],[ExterQual]]="Gd",4,IF(fun[[#This Row],[ExterQual]]="TA",3,IF(fun[[#This Row],[ExterQual]]="Fa",2,1))))</f>
        <v>3</v>
      </c>
      <c r="AI1215" t="s">
        <v>123</v>
      </c>
      <c r="AJ1215">
        <f>IF(fun[[#This Row],[ExterCond]]="Ex",5,IF(fun[[#This Row],[ExterCond]]="Gd",4,IF(fun[[#This Row],[ExterCond]]="TA",3,IF(fun[[#This Row],[ExterCond]]="Fa",2,1))))</f>
        <v>4</v>
      </c>
      <c r="AK1215" t="s">
        <v>144</v>
      </c>
      <c r="AL1215" t="s">
        <v>124</v>
      </c>
      <c r="AM1215">
        <f>IF(fun[[#This Row],[BsmtQual]]="Ex",5,IF(fun[[#This Row],[BsmtQual]]="Gd",4,IF(fun[[#This Row],[BsmtQual]]="TA",3,IF(fun[[#This Row],[BsmtQual]]="Fa",2,IF(fun[[#This Row],[BsmtQual]]="Po",1,0)))))</f>
        <v>3</v>
      </c>
      <c r="AN1215" t="s">
        <v>123</v>
      </c>
      <c r="AO1215">
        <f>IF(fun[[#This Row],[BsmtCond]]="Ex",5,IF(fun[[#This Row],[BsmtCond]]="Gd",4,IF(fun[[#This Row],[BsmtCond]]="TA",3,IF(fun[[#This Row],[BsmtCond]]="Fa",2,IF(fun[[#This Row],[BsmtCond]]="Po",1,0)))))</f>
        <v>4</v>
      </c>
      <c r="AP1215" t="s">
        <v>156</v>
      </c>
      <c r="AQ1215">
        <f>IF(fun[[#This Row],[BsmtExposure]]="Gd",3,IF(fun[[#This Row],[BsmtExposure]]="Av",2,IF(fun[[#This Row],[BsmtExposure]]="Mn",1,0)))</f>
        <v>2</v>
      </c>
      <c r="AR1215" t="s">
        <v>127</v>
      </c>
      <c r="AS1215">
        <v>648</v>
      </c>
      <c r="AT1215" t="s">
        <v>128</v>
      </c>
      <c r="AU1215">
        <v>0</v>
      </c>
      <c r="AV1215">
        <v>0</v>
      </c>
      <c r="AW1215">
        <v>648</v>
      </c>
      <c r="AX1215" t="s">
        <v>129</v>
      </c>
      <c r="AY1215" t="s">
        <v>130</v>
      </c>
      <c r="AZ1215">
        <f>IF(fun[[#This Row],[HeatingQC]]="Ex",5,IF(fun[[#This Row],[HeatingQC]]="Gd",4,IF(fun[[#This Row],[HeatingQC]]="TA",3,IF(fun[[#This Row],[HeatingQC]]="Fa",2,IF(fun[[#This Row],[HeatingQC]]="Po",1,0)))))</f>
        <v>5</v>
      </c>
      <c r="BA1215" t="s">
        <v>131</v>
      </c>
      <c r="BB1215" t="s">
        <v>132</v>
      </c>
      <c r="BC1215">
        <v>960</v>
      </c>
      <c r="BD1215">
        <v>0</v>
      </c>
      <c r="BE1215">
        <v>0</v>
      </c>
      <c r="BF1215">
        <v>960</v>
      </c>
      <c r="BG1215">
        <f>LOG(fun[[#This Row],[GrLivArea]])</f>
        <v>2.9822712330395684</v>
      </c>
      <c r="BH1215">
        <v>1</v>
      </c>
      <c r="BI1215">
        <v>1</v>
      </c>
      <c r="BJ1215">
        <f>fun[[#This Row],[BsmtFullBath]]+(0.5*fun[[#This Row],[BsmtHalfBath]])</f>
        <v>1.5</v>
      </c>
      <c r="BK1215">
        <v>0</v>
      </c>
      <c r="BL1215">
        <v>0</v>
      </c>
      <c r="BM1215">
        <f>fun[[#This Row],[HalfBath]]+fun[[#This Row],[TOTBaseBath]]+fun[[#This Row],[FullBath]]</f>
        <v>1.5</v>
      </c>
      <c r="BN1215">
        <v>0</v>
      </c>
      <c r="BO1215">
        <v>1</v>
      </c>
      <c r="BP1215" t="s">
        <v>124</v>
      </c>
      <c r="BQ1215">
        <f>IF(fun[[#This Row],[KitchenQual]]="Ex",5,IF(fun[[#This Row],[KitchenQual]]="Gd",4,IF(fun[[#This Row],[KitchenQual]]="TA",3,IF(fun[[#This Row],[KitchenQual]]="Fa",2,0))))</f>
        <v>3</v>
      </c>
      <c r="BR1215">
        <v>3</v>
      </c>
      <c r="BS1215" t="s">
        <v>133</v>
      </c>
      <c r="BT1215">
        <v>0</v>
      </c>
      <c r="BU1215" t="s">
        <v>109</v>
      </c>
      <c r="BV1215">
        <f>IF(fun[[#This Row],[FireplaceQu]]="Ex",5,IF(fun[[#This Row],[FireplaceQu]]="Gd",4,IF(fun[[#This Row],[FireplaceQu]]="TA",3,IF(fun[[#This Row],[FireplaceQu]]="Fa",2,0))))</f>
        <v>0</v>
      </c>
      <c r="BW1215" t="s">
        <v>134</v>
      </c>
      <c r="BX1215">
        <v>1965</v>
      </c>
      <c r="BY1215" t="s">
        <v>128</v>
      </c>
      <c r="BZ1215">
        <v>1</v>
      </c>
      <c r="CA1215">
        <v>364</v>
      </c>
      <c r="CB1215" t="s">
        <v>124</v>
      </c>
      <c r="CC1215">
        <f>IF(fun[[#This Row],[GarageQual]]="Ex",5,IF(fun[[#This Row],[GarageQual]]="Gd",4,IF(fun[[#This Row],[GarageQual]]="TA",3,IF(fun[[#This Row],[GarageQual]]="Fa",2,IF(fun[[#This Row],[GarageQual]]="Po",1,0)))))</f>
        <v>3</v>
      </c>
      <c r="CD1215" t="s">
        <v>124</v>
      </c>
      <c r="CE1215">
        <f>IF(fun[[#This Row],[GarageCond]]="Ex",5,IF(fun[[#This Row],[GarageCond]]="Gd",4,IF(fun[[#This Row],[GarageCond]]="TA",3,IF(fun[[#This Row],[GarageCond]]="Fa",2,IF(fun[[#This Row],[GarageCond]]="Po",1,0)))))</f>
        <v>3</v>
      </c>
      <c r="CF1215" t="s">
        <v>131</v>
      </c>
      <c r="CG1215">
        <v>88</v>
      </c>
      <c r="CH1215">
        <v>0</v>
      </c>
      <c r="CI1215">
        <v>0</v>
      </c>
      <c r="CJ1215">
        <v>0</v>
      </c>
      <c r="CK1215">
        <v>0</v>
      </c>
      <c r="CL1215">
        <f>(0.5*fun[[#This Row],[WoodDeckSF]])+fun[[#This Row],[OpenPorchSF]]+(2*fun[[#This Row],[EnclosedPorch]])+(1.5*fun[[#This Row],[3SsnPorch]])+fun[[#This Row],[ScreenPorch]]</f>
        <v>44</v>
      </c>
      <c r="CM1215">
        <v>0</v>
      </c>
      <c r="CN1215" t="s">
        <v>109</v>
      </c>
      <c r="CO1215">
        <f>IF(fun[[#This Row],[PoolQC]]="Ex",5,IF(fun[[#This Row],[PoolQC]]="Gd",4,IF(fun[[#This Row],[PoolQC]]="TA",3,IF(fun[[#This Row],[PoolQC]]="Fa",2,IF(fun[[#This Row],[PoolQC]]="Po",1,0)))))</f>
        <v>0</v>
      </c>
      <c r="CP1215" t="s">
        <v>109</v>
      </c>
      <c r="CQ1215" t="s">
        <v>109</v>
      </c>
      <c r="CR1215">
        <v>0</v>
      </c>
      <c r="CS1215">
        <v>5</v>
      </c>
      <c r="CT1215">
        <v>2006</v>
      </c>
      <c r="CU1215" t="s">
        <v>136</v>
      </c>
      <c r="CV1215" t="s">
        <v>137</v>
      </c>
      <c r="CW1215">
        <f>COUNTIF(fun[[#This Row],[Id]:[SaleCondition]],0)</f>
        <v>21</v>
      </c>
      <c r="CX1215">
        <f>COUNTIF(fun[[#This Row],[Id]:[SaleCondition]],"NA")</f>
        <v>6</v>
      </c>
      <c r="CY1215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215">
        <f>fun[NUM_ExCond]+fun[NUM_BsmtCond]+fun[NUM_GarCond]</f>
        <v>11</v>
      </c>
      <c r="DA12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12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62.25</v>
      </c>
      <c r="DC1215">
        <v>145000</v>
      </c>
    </row>
    <row r="1216" spans="1:107" x14ac:dyDescent="0.25">
      <c r="A1216">
        <v>1215</v>
      </c>
      <c r="B1216">
        <v>85</v>
      </c>
      <c r="C1216" t="s">
        <v>107</v>
      </c>
      <c r="D1216">
        <f>IF(fun[[#This Row],[MSZoning]]="RL",1,0)</f>
        <v>1</v>
      </c>
      <c r="E1216">
        <f>IF(fun[[#This Row],[rl]]="RM",1,0)</f>
        <v>0</v>
      </c>
      <c r="F1216">
        <f>IF(fun[[#This Row],[rm]]="RH",1,0)</f>
        <v>0</v>
      </c>
      <c r="G1216">
        <f>IF(fun[[#This Row],[rh]]="C (all)",1,0)</f>
        <v>0</v>
      </c>
      <c r="H1216">
        <v>69</v>
      </c>
      <c r="I1216">
        <f>IF(fun[[#This Row],[LotFrontage]]="NA",0,fun[[#This Row],[LotFrontage]])</f>
        <v>69</v>
      </c>
      <c r="J1216">
        <v>10205</v>
      </c>
      <c r="K1216" t="s">
        <v>108</v>
      </c>
      <c r="L1216" t="s">
        <v>109</v>
      </c>
      <c r="M1216" t="s">
        <v>146</v>
      </c>
      <c r="N1216" t="s">
        <v>111</v>
      </c>
      <c r="O1216" t="s">
        <v>112</v>
      </c>
      <c r="P1216" t="s">
        <v>113</v>
      </c>
      <c r="Q1216" t="s">
        <v>114</v>
      </c>
      <c r="R1216" t="s">
        <v>188</v>
      </c>
      <c r="S1216" t="s">
        <v>116</v>
      </c>
      <c r="T1216" t="s">
        <v>116</v>
      </c>
      <c r="U1216" t="s">
        <v>117</v>
      </c>
      <c r="V1216" t="s">
        <v>217</v>
      </c>
      <c r="W1216">
        <v>5</v>
      </c>
      <c r="X1216">
        <v>5</v>
      </c>
      <c r="Y1216">
        <v>1962</v>
      </c>
      <c r="Z1216">
        <v>1962</v>
      </c>
      <c r="AA1216" t="s">
        <v>119</v>
      </c>
      <c r="AB1216" t="s">
        <v>120</v>
      </c>
      <c r="AC1216" t="s">
        <v>142</v>
      </c>
      <c r="AD1216" t="s">
        <v>142</v>
      </c>
      <c r="AE1216" t="s">
        <v>143</v>
      </c>
      <c r="AF1216">
        <v>0</v>
      </c>
      <c r="AG1216" t="s">
        <v>124</v>
      </c>
      <c r="AH1216">
        <f>IF(fun[[#This Row],[ExterQual]]="Ex",5,IF(fun[[#This Row],[ExterQual]]="Gd",4,IF(fun[[#This Row],[ExterQual]]="TA",3,IF(fun[[#This Row],[ExterQual]]="Fa",2,1))))</f>
        <v>3</v>
      </c>
      <c r="AI1216" t="s">
        <v>124</v>
      </c>
      <c r="AJ1216">
        <f>IF(fun[[#This Row],[ExterCond]]="Ex",5,IF(fun[[#This Row],[ExterCond]]="Gd",4,IF(fun[[#This Row],[ExterCond]]="TA",3,IF(fun[[#This Row],[ExterCond]]="Fa",2,1))))</f>
        <v>3</v>
      </c>
      <c r="AK1216" t="s">
        <v>144</v>
      </c>
      <c r="AL1216" t="s">
        <v>124</v>
      </c>
      <c r="AM1216">
        <f>IF(fun[[#This Row],[BsmtQual]]="Ex",5,IF(fun[[#This Row],[BsmtQual]]="Gd",4,IF(fun[[#This Row],[BsmtQual]]="TA",3,IF(fun[[#This Row],[BsmtQual]]="Fa",2,IF(fun[[#This Row],[BsmtQual]]="Po",1,0)))))</f>
        <v>3</v>
      </c>
      <c r="AN1216" t="s">
        <v>124</v>
      </c>
      <c r="AO1216">
        <f>IF(fun[[#This Row],[BsmtCond]]="Ex",5,IF(fun[[#This Row],[BsmtCond]]="Gd",4,IF(fun[[#This Row],[BsmtCond]]="TA",3,IF(fun[[#This Row],[BsmtCond]]="Fa",2,IF(fun[[#This Row],[BsmtCond]]="Po",1,0)))))</f>
        <v>3</v>
      </c>
      <c r="AP1216" t="s">
        <v>156</v>
      </c>
      <c r="AQ1216">
        <f>IF(fun[[#This Row],[BsmtExposure]]="Gd",3,IF(fun[[#This Row],[BsmtExposure]]="Av",2,IF(fun[[#This Row],[BsmtExposure]]="Mn",1,0)))</f>
        <v>2</v>
      </c>
      <c r="AR1216" t="s">
        <v>167</v>
      </c>
      <c r="AS1216">
        <v>784</v>
      </c>
      <c r="AT1216" t="s">
        <v>128</v>
      </c>
      <c r="AU1216">
        <v>0</v>
      </c>
      <c r="AV1216">
        <v>141</v>
      </c>
      <c r="AW1216">
        <v>925</v>
      </c>
      <c r="AX1216" t="s">
        <v>129</v>
      </c>
      <c r="AY1216" t="s">
        <v>124</v>
      </c>
      <c r="AZ1216">
        <f>IF(fun[[#This Row],[HeatingQC]]="Ex",5,IF(fun[[#This Row],[HeatingQC]]="Gd",4,IF(fun[[#This Row],[HeatingQC]]="TA",3,IF(fun[[#This Row],[HeatingQC]]="Fa",2,IF(fun[[#This Row],[HeatingQC]]="Po",1,0)))))</f>
        <v>3</v>
      </c>
      <c r="BA1216" t="s">
        <v>131</v>
      </c>
      <c r="BB1216" t="s">
        <v>132</v>
      </c>
      <c r="BC1216">
        <v>999</v>
      </c>
      <c r="BD1216">
        <v>0</v>
      </c>
      <c r="BE1216">
        <v>0</v>
      </c>
      <c r="BF1216">
        <v>999</v>
      </c>
      <c r="BG1216">
        <f>LOG(fun[[#This Row],[GrLivArea]])</f>
        <v>2.9995654882259823</v>
      </c>
      <c r="BH1216">
        <v>1</v>
      </c>
      <c r="BI1216">
        <v>0</v>
      </c>
      <c r="BJ1216">
        <f>fun[[#This Row],[BsmtFullBath]]+(0.5*fun[[#This Row],[BsmtHalfBath]])</f>
        <v>1</v>
      </c>
      <c r="BK1216">
        <v>1</v>
      </c>
      <c r="BL1216">
        <v>0</v>
      </c>
      <c r="BM1216">
        <f>fun[[#This Row],[HalfBath]]+fun[[#This Row],[TOTBaseBath]]+fun[[#This Row],[FullBath]]</f>
        <v>2</v>
      </c>
      <c r="BN1216">
        <v>3</v>
      </c>
      <c r="BO1216">
        <v>1</v>
      </c>
      <c r="BP1216" t="s">
        <v>124</v>
      </c>
      <c r="BQ1216">
        <f>IF(fun[[#This Row],[KitchenQual]]="Ex",5,IF(fun[[#This Row],[KitchenQual]]="Gd",4,IF(fun[[#This Row],[KitchenQual]]="TA",3,IF(fun[[#This Row],[KitchenQual]]="Fa",2,0))))</f>
        <v>3</v>
      </c>
      <c r="BR1216">
        <v>6</v>
      </c>
      <c r="BS1216" t="s">
        <v>133</v>
      </c>
      <c r="BT1216">
        <v>0</v>
      </c>
      <c r="BU1216" t="s">
        <v>109</v>
      </c>
      <c r="BV1216">
        <f>IF(fun[[#This Row],[FireplaceQu]]="Ex",5,IF(fun[[#This Row],[FireplaceQu]]="Gd",4,IF(fun[[#This Row],[FireplaceQu]]="TA",3,IF(fun[[#This Row],[FireplaceQu]]="Fa",2,0))))</f>
        <v>0</v>
      </c>
      <c r="BW1216" t="s">
        <v>134</v>
      </c>
      <c r="BX1216">
        <v>1962</v>
      </c>
      <c r="BY1216" t="s">
        <v>128</v>
      </c>
      <c r="BZ1216">
        <v>1</v>
      </c>
      <c r="CA1216">
        <v>300</v>
      </c>
      <c r="CB1216" t="s">
        <v>124</v>
      </c>
      <c r="CC1216">
        <f>IF(fun[[#This Row],[GarageQual]]="Ex",5,IF(fun[[#This Row],[GarageQual]]="Gd",4,IF(fun[[#This Row],[GarageQual]]="TA",3,IF(fun[[#This Row],[GarageQual]]="Fa",2,IF(fun[[#This Row],[GarageQual]]="Po",1,0)))))</f>
        <v>3</v>
      </c>
      <c r="CD1216" t="s">
        <v>124</v>
      </c>
      <c r="CE1216">
        <f>IF(fun[[#This Row],[GarageCond]]="Ex",5,IF(fun[[#This Row],[GarageCond]]="Gd",4,IF(fun[[#This Row],[GarageCond]]="TA",3,IF(fun[[#This Row],[GarageCond]]="Fa",2,IF(fun[[#This Row],[GarageCond]]="Po",1,0)))))</f>
        <v>3</v>
      </c>
      <c r="CF1216" t="s">
        <v>131</v>
      </c>
      <c r="CG1216">
        <v>150</v>
      </c>
      <c r="CH1216">
        <v>72</v>
      </c>
      <c r="CI1216">
        <v>0</v>
      </c>
      <c r="CJ1216">
        <v>0</v>
      </c>
      <c r="CK1216">
        <v>0</v>
      </c>
      <c r="CL1216">
        <f>(0.5*fun[[#This Row],[WoodDeckSF]])+fun[[#This Row],[OpenPorchSF]]+(2*fun[[#This Row],[EnclosedPorch]])+(1.5*fun[[#This Row],[3SsnPorch]])+fun[[#This Row],[ScreenPorch]]</f>
        <v>147</v>
      </c>
      <c r="CM1216">
        <v>0</v>
      </c>
      <c r="CN1216" t="s">
        <v>109</v>
      </c>
      <c r="CO1216">
        <f>IF(fun[[#This Row],[PoolQC]]="Ex",5,IF(fun[[#This Row],[PoolQC]]="Gd",4,IF(fun[[#This Row],[PoolQC]]="TA",3,IF(fun[[#This Row],[PoolQC]]="Fa",2,IF(fun[[#This Row],[PoolQC]]="Po",1,0)))))</f>
        <v>0</v>
      </c>
      <c r="CP1216" t="s">
        <v>109</v>
      </c>
      <c r="CQ1216" t="s">
        <v>109</v>
      </c>
      <c r="CR1216">
        <v>0</v>
      </c>
      <c r="CS1216">
        <v>5</v>
      </c>
      <c r="CT1216">
        <v>2006</v>
      </c>
      <c r="CU1216" t="s">
        <v>136</v>
      </c>
      <c r="CV1216" t="s">
        <v>137</v>
      </c>
      <c r="CW1216">
        <f>COUNTIF(fun[[#This Row],[Id]:[SaleCondition]],0)</f>
        <v>17</v>
      </c>
      <c r="CX1216">
        <f>COUNTIF(fun[[#This Row],[Id]:[SaleCondition]],"NA")</f>
        <v>5</v>
      </c>
      <c r="CY121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16">
        <f>fun[NUM_ExCond]+fun[NUM_BsmtCond]+fun[NUM_GarCond]</f>
        <v>9</v>
      </c>
      <c r="DA12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2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216">
        <v>134500</v>
      </c>
    </row>
    <row r="1217" spans="1:107" x14ac:dyDescent="0.25">
      <c r="A1217">
        <v>1216</v>
      </c>
      <c r="B1217">
        <v>20</v>
      </c>
      <c r="C1217" t="s">
        <v>107</v>
      </c>
      <c r="D1217">
        <f>IF(fun[[#This Row],[MSZoning]]="RL",1,0)</f>
        <v>1</v>
      </c>
      <c r="E1217">
        <f>IF(fun[[#This Row],[rl]]="RM",1,0)</f>
        <v>0</v>
      </c>
      <c r="F1217">
        <f>IF(fun[[#This Row],[rm]]="RH",1,0)</f>
        <v>0</v>
      </c>
      <c r="G1217">
        <f>IF(fun[[#This Row],[rh]]="C (all)",1,0)</f>
        <v>0</v>
      </c>
      <c r="H1217">
        <v>99</v>
      </c>
      <c r="I1217">
        <f>IF(fun[[#This Row],[LotFrontage]]="NA",0,fun[[#This Row],[LotFrontage]])</f>
        <v>99</v>
      </c>
      <c r="J1217">
        <v>7094</v>
      </c>
      <c r="K1217" t="s">
        <v>108</v>
      </c>
      <c r="L1217" t="s">
        <v>109</v>
      </c>
      <c r="M1217" t="s">
        <v>146</v>
      </c>
      <c r="N1217" t="s">
        <v>111</v>
      </c>
      <c r="O1217" t="s">
        <v>112</v>
      </c>
      <c r="P1217" t="s">
        <v>113</v>
      </c>
      <c r="Q1217" t="s">
        <v>114</v>
      </c>
      <c r="R1217" t="s">
        <v>177</v>
      </c>
      <c r="S1217" t="s">
        <v>116</v>
      </c>
      <c r="T1217" t="s">
        <v>116</v>
      </c>
      <c r="U1217" t="s">
        <v>117</v>
      </c>
      <c r="V1217" t="s">
        <v>141</v>
      </c>
      <c r="W1217">
        <v>5</v>
      </c>
      <c r="X1217">
        <v>5</v>
      </c>
      <c r="Y1217">
        <v>1966</v>
      </c>
      <c r="Z1217">
        <v>1966</v>
      </c>
      <c r="AA1217" t="s">
        <v>119</v>
      </c>
      <c r="AB1217" t="s">
        <v>120</v>
      </c>
      <c r="AC1217" t="s">
        <v>121</v>
      </c>
      <c r="AD1217" t="s">
        <v>121</v>
      </c>
      <c r="AE1217" t="s">
        <v>143</v>
      </c>
      <c r="AF1217">
        <v>0</v>
      </c>
      <c r="AG1217" t="s">
        <v>124</v>
      </c>
      <c r="AH1217">
        <f>IF(fun[[#This Row],[ExterQual]]="Ex",5,IF(fun[[#This Row],[ExterQual]]="Gd",4,IF(fun[[#This Row],[ExterQual]]="TA",3,IF(fun[[#This Row],[ExterQual]]="Fa",2,1))))</f>
        <v>3</v>
      </c>
      <c r="AI1217" t="s">
        <v>124</v>
      </c>
      <c r="AJ1217">
        <f>IF(fun[[#This Row],[ExterCond]]="Ex",5,IF(fun[[#This Row],[ExterCond]]="Gd",4,IF(fun[[#This Row],[ExterCond]]="TA",3,IF(fun[[#This Row],[ExterCond]]="Fa",2,1))))</f>
        <v>3</v>
      </c>
      <c r="AK1217" t="s">
        <v>144</v>
      </c>
      <c r="AL1217" t="s">
        <v>124</v>
      </c>
      <c r="AM1217">
        <f>IF(fun[[#This Row],[BsmtQual]]="Ex",5,IF(fun[[#This Row],[BsmtQual]]="Gd",4,IF(fun[[#This Row],[BsmtQual]]="TA",3,IF(fun[[#This Row],[BsmtQual]]="Fa",2,IF(fun[[#This Row],[BsmtQual]]="Po",1,0)))))</f>
        <v>3</v>
      </c>
      <c r="AN1217" t="s">
        <v>124</v>
      </c>
      <c r="AO1217">
        <f>IF(fun[[#This Row],[BsmtCond]]="Ex",5,IF(fun[[#This Row],[BsmtCond]]="Gd",4,IF(fun[[#This Row],[BsmtCond]]="TA",3,IF(fun[[#This Row],[BsmtCond]]="Fa",2,IF(fun[[#This Row],[BsmtCond]]="Po",1,0)))))</f>
        <v>3</v>
      </c>
      <c r="AP1217" t="s">
        <v>126</v>
      </c>
      <c r="AQ1217">
        <f>IF(fun[[#This Row],[BsmtExposure]]="Gd",3,IF(fun[[#This Row],[BsmtExposure]]="Av",2,IF(fun[[#This Row],[BsmtExposure]]="Mn",1,0)))</f>
        <v>0</v>
      </c>
      <c r="AR1217" t="s">
        <v>179</v>
      </c>
      <c r="AS1217">
        <v>180</v>
      </c>
      <c r="AT1217" t="s">
        <v>198</v>
      </c>
      <c r="AU1217">
        <v>374</v>
      </c>
      <c r="AV1217">
        <v>340</v>
      </c>
      <c r="AW1217">
        <v>894</v>
      </c>
      <c r="AX1217" t="s">
        <v>129</v>
      </c>
      <c r="AY1217" t="s">
        <v>124</v>
      </c>
      <c r="AZ1217">
        <f>IF(fun[[#This Row],[HeatingQC]]="Ex",5,IF(fun[[#This Row],[HeatingQC]]="Gd",4,IF(fun[[#This Row],[HeatingQC]]="TA",3,IF(fun[[#This Row],[HeatingQC]]="Fa",2,IF(fun[[#This Row],[HeatingQC]]="Po",1,0)))))</f>
        <v>3</v>
      </c>
      <c r="BA1217" t="s">
        <v>131</v>
      </c>
      <c r="BB1217" t="s">
        <v>132</v>
      </c>
      <c r="BC1217">
        <v>894</v>
      </c>
      <c r="BD1217">
        <v>0</v>
      </c>
      <c r="BE1217">
        <v>0</v>
      </c>
      <c r="BF1217">
        <v>894</v>
      </c>
      <c r="BG1217">
        <f>LOG(fun[[#This Row],[GrLivArea]])</f>
        <v>2.9513375187959179</v>
      </c>
      <c r="BH1217">
        <v>0</v>
      </c>
      <c r="BI1217">
        <v>0</v>
      </c>
      <c r="BJ1217">
        <f>fun[[#This Row],[BsmtFullBath]]+(0.5*fun[[#This Row],[BsmtHalfBath]])</f>
        <v>0</v>
      </c>
      <c r="BK1217">
        <v>1</v>
      </c>
      <c r="BL1217">
        <v>0</v>
      </c>
      <c r="BM1217">
        <f>fun[[#This Row],[HalfBath]]+fun[[#This Row],[TOTBaseBath]]+fun[[#This Row],[FullBath]]</f>
        <v>1</v>
      </c>
      <c r="BN1217">
        <v>3</v>
      </c>
      <c r="BO1217">
        <v>1</v>
      </c>
      <c r="BP1217" t="s">
        <v>124</v>
      </c>
      <c r="BQ1217">
        <f>IF(fun[[#This Row],[KitchenQual]]="Ex",5,IF(fun[[#This Row],[KitchenQual]]="Gd",4,IF(fun[[#This Row],[KitchenQual]]="TA",3,IF(fun[[#This Row],[KitchenQual]]="Fa",2,0))))</f>
        <v>3</v>
      </c>
      <c r="BR1217">
        <v>5</v>
      </c>
      <c r="BS1217" t="s">
        <v>133</v>
      </c>
      <c r="BT1217">
        <v>0</v>
      </c>
      <c r="BU1217" t="s">
        <v>109</v>
      </c>
      <c r="BV1217">
        <f>IF(fun[[#This Row],[FireplaceQu]]="Ex",5,IF(fun[[#This Row],[FireplaceQu]]="Gd",4,IF(fun[[#This Row],[FireplaceQu]]="TA",3,IF(fun[[#This Row],[FireplaceQu]]="Fa",2,0))))</f>
        <v>0</v>
      </c>
      <c r="BW1217" t="s">
        <v>153</v>
      </c>
      <c r="BX1217">
        <v>1966</v>
      </c>
      <c r="BY1217" t="s">
        <v>135</v>
      </c>
      <c r="BZ1217">
        <v>1</v>
      </c>
      <c r="CA1217">
        <v>384</v>
      </c>
      <c r="CB1217" t="s">
        <v>124</v>
      </c>
      <c r="CC1217">
        <f>IF(fun[[#This Row],[GarageQual]]="Ex",5,IF(fun[[#This Row],[GarageQual]]="Gd",4,IF(fun[[#This Row],[GarageQual]]="TA",3,IF(fun[[#This Row],[GarageQual]]="Fa",2,IF(fun[[#This Row],[GarageQual]]="Po",1,0)))))</f>
        <v>3</v>
      </c>
      <c r="CD1217" t="s">
        <v>124</v>
      </c>
      <c r="CE1217">
        <f>IF(fun[[#This Row],[GarageCond]]="Ex",5,IF(fun[[#This Row],[GarageCond]]="Gd",4,IF(fun[[#This Row],[GarageCond]]="TA",3,IF(fun[[#This Row],[GarageCond]]="Fa",2,IF(fun[[#This Row],[GarageCond]]="Po",1,0)))))</f>
        <v>3</v>
      </c>
      <c r="CF1217" t="s">
        <v>131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f>(0.5*fun[[#This Row],[WoodDeckSF]])+fun[[#This Row],[OpenPorchSF]]+(2*fun[[#This Row],[EnclosedPorch]])+(1.5*fun[[#This Row],[3SsnPorch]])+fun[[#This Row],[ScreenPorch]]</f>
        <v>0</v>
      </c>
      <c r="CM1217">
        <v>0</v>
      </c>
      <c r="CN1217" t="s">
        <v>109</v>
      </c>
      <c r="CO1217">
        <f>IF(fun[[#This Row],[PoolQC]]="Ex",5,IF(fun[[#This Row],[PoolQC]]="Gd",4,IF(fun[[#This Row],[PoolQC]]="TA",3,IF(fun[[#This Row],[PoolQC]]="Fa",2,IF(fun[[#This Row],[PoolQC]]="Po",1,0)))))</f>
        <v>0</v>
      </c>
      <c r="CP1217" t="s">
        <v>160</v>
      </c>
      <c r="CQ1217" t="s">
        <v>109</v>
      </c>
      <c r="CR1217">
        <v>0</v>
      </c>
      <c r="CS1217">
        <v>5</v>
      </c>
      <c r="CT1217">
        <v>2007</v>
      </c>
      <c r="CU1217" t="s">
        <v>136</v>
      </c>
      <c r="CV1217" t="s">
        <v>137</v>
      </c>
      <c r="CW1217">
        <f>COUNTIF(fun[[#This Row],[Id]:[SaleCondition]],0)</f>
        <v>22</v>
      </c>
      <c r="CX1217">
        <f>COUNTIF(fun[[#This Row],[Id]:[SaleCondition]],"NA")</f>
        <v>4</v>
      </c>
      <c r="CY1217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17">
        <f>fun[NUM_ExCond]+fun[NUM_BsmtCond]+fun[NUM_GarCond]</f>
        <v>9</v>
      </c>
      <c r="DA12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2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217">
        <v>125000</v>
      </c>
    </row>
    <row r="1218" spans="1:107" x14ac:dyDescent="0.25">
      <c r="A1218">
        <v>1217</v>
      </c>
      <c r="B1218">
        <v>90</v>
      </c>
      <c r="C1218" t="s">
        <v>168</v>
      </c>
      <c r="D1218">
        <f>IF(fun[[#This Row],[MSZoning]]="RL",1,0)</f>
        <v>0</v>
      </c>
      <c r="E1218">
        <f>IF(fun[[#This Row],[rl]]="RM",1,0)</f>
        <v>0</v>
      </c>
      <c r="F1218">
        <f>IF(fun[[#This Row],[rm]]="RH",1,0)</f>
        <v>0</v>
      </c>
      <c r="G1218">
        <f>IF(fun[[#This Row],[rh]]="C (all)",1,0)</f>
        <v>0</v>
      </c>
      <c r="H1218">
        <v>68</v>
      </c>
      <c r="I1218">
        <f>IF(fun[[#This Row],[LotFrontage]]="NA",0,fun[[#This Row],[LotFrontage]])</f>
        <v>68</v>
      </c>
      <c r="J1218">
        <v>8930</v>
      </c>
      <c r="K1218" t="s">
        <v>108</v>
      </c>
      <c r="L1218" t="s">
        <v>109</v>
      </c>
      <c r="M1218" t="s">
        <v>110</v>
      </c>
      <c r="N1218" t="s">
        <v>111</v>
      </c>
      <c r="O1218" t="s">
        <v>112</v>
      </c>
      <c r="P1218" t="s">
        <v>113</v>
      </c>
      <c r="Q1218" t="s">
        <v>114</v>
      </c>
      <c r="R1218" t="s">
        <v>177</v>
      </c>
      <c r="S1218" t="s">
        <v>197</v>
      </c>
      <c r="T1218" t="s">
        <v>116</v>
      </c>
      <c r="U1218" t="s">
        <v>193</v>
      </c>
      <c r="V1218" t="s">
        <v>158</v>
      </c>
      <c r="W1218">
        <v>6</v>
      </c>
      <c r="X1218">
        <v>5</v>
      </c>
      <c r="Y1218">
        <v>1978</v>
      </c>
      <c r="Z1218">
        <v>1978</v>
      </c>
      <c r="AA1218" t="s">
        <v>119</v>
      </c>
      <c r="AB1218" t="s">
        <v>120</v>
      </c>
      <c r="AC1218" t="s">
        <v>121</v>
      </c>
      <c r="AD1218" t="s">
        <v>121</v>
      </c>
      <c r="AE1218" t="s">
        <v>143</v>
      </c>
      <c r="AF1218">
        <v>0</v>
      </c>
      <c r="AG1218" t="s">
        <v>124</v>
      </c>
      <c r="AH1218">
        <f>IF(fun[[#This Row],[ExterQual]]="Ex",5,IF(fun[[#This Row],[ExterQual]]="Gd",4,IF(fun[[#This Row],[ExterQual]]="TA",3,IF(fun[[#This Row],[ExterQual]]="Fa",2,1))))</f>
        <v>3</v>
      </c>
      <c r="AI1218" t="s">
        <v>124</v>
      </c>
      <c r="AJ1218">
        <f>IF(fun[[#This Row],[ExterCond]]="Ex",5,IF(fun[[#This Row],[ExterCond]]="Gd",4,IF(fun[[#This Row],[ExterCond]]="TA",3,IF(fun[[#This Row],[ExterCond]]="Fa",2,1))))</f>
        <v>3</v>
      </c>
      <c r="AK1218" t="s">
        <v>194</v>
      </c>
      <c r="AL1218" t="s">
        <v>109</v>
      </c>
      <c r="AM1218">
        <f>IF(fun[[#This Row],[BsmtQual]]="Ex",5,IF(fun[[#This Row],[BsmtQual]]="Gd",4,IF(fun[[#This Row],[BsmtQual]]="TA",3,IF(fun[[#This Row],[BsmtQual]]="Fa",2,IF(fun[[#This Row],[BsmtQual]]="Po",1,0)))))</f>
        <v>0</v>
      </c>
      <c r="AN1218" t="s">
        <v>109</v>
      </c>
      <c r="AO1218">
        <f>IF(fun[[#This Row],[BsmtCond]]="Ex",5,IF(fun[[#This Row],[BsmtCond]]="Gd",4,IF(fun[[#This Row],[BsmtCond]]="TA",3,IF(fun[[#This Row],[BsmtCond]]="Fa",2,IF(fun[[#This Row],[BsmtCond]]="Po",1,0)))))</f>
        <v>0</v>
      </c>
      <c r="AP1218" t="s">
        <v>109</v>
      </c>
      <c r="AQ1218">
        <f>IF(fun[[#This Row],[BsmtExposure]]="Gd",3,IF(fun[[#This Row],[BsmtExposure]]="Av",2,IF(fun[[#This Row],[BsmtExposure]]="Mn",1,0)))</f>
        <v>0</v>
      </c>
      <c r="AR1218" t="s">
        <v>109</v>
      </c>
      <c r="AS1218">
        <v>0</v>
      </c>
      <c r="AT1218" t="s">
        <v>109</v>
      </c>
      <c r="AU1218">
        <v>0</v>
      </c>
      <c r="AV1218">
        <v>0</v>
      </c>
      <c r="AW1218">
        <v>0</v>
      </c>
      <c r="AX1218" t="s">
        <v>129</v>
      </c>
      <c r="AY1218" t="s">
        <v>124</v>
      </c>
      <c r="AZ1218">
        <f>IF(fun[[#This Row],[HeatingQC]]="Ex",5,IF(fun[[#This Row],[HeatingQC]]="Gd",4,IF(fun[[#This Row],[HeatingQC]]="TA",3,IF(fun[[#This Row],[HeatingQC]]="Fa",2,IF(fun[[#This Row],[HeatingQC]]="Po",1,0)))))</f>
        <v>3</v>
      </c>
      <c r="BA1218" t="s">
        <v>131</v>
      </c>
      <c r="BB1218" t="s">
        <v>132</v>
      </c>
      <c r="BC1218">
        <v>1318</v>
      </c>
      <c r="BD1218">
        <v>584</v>
      </c>
      <c r="BE1218">
        <v>0</v>
      </c>
      <c r="BF1218">
        <v>1902</v>
      </c>
      <c r="BG1218">
        <f>LOG(fun[[#This Row],[GrLivArea]])</f>
        <v>3.2792105126013951</v>
      </c>
      <c r="BH1218">
        <v>0</v>
      </c>
      <c r="BI1218">
        <v>0</v>
      </c>
      <c r="BJ1218">
        <f>fun[[#This Row],[BsmtFullBath]]+(0.5*fun[[#This Row],[BsmtHalfBath]])</f>
        <v>0</v>
      </c>
      <c r="BK1218">
        <v>2</v>
      </c>
      <c r="BL1218">
        <v>0</v>
      </c>
      <c r="BM1218">
        <f>fun[[#This Row],[HalfBath]]+fun[[#This Row],[TOTBaseBath]]+fun[[#This Row],[FullBath]]</f>
        <v>2</v>
      </c>
      <c r="BN1218">
        <v>4</v>
      </c>
      <c r="BO1218">
        <v>2</v>
      </c>
      <c r="BP1218" t="s">
        <v>124</v>
      </c>
      <c r="BQ1218">
        <f>IF(fun[[#This Row],[KitchenQual]]="Ex",5,IF(fun[[#This Row],[KitchenQual]]="Gd",4,IF(fun[[#This Row],[KitchenQual]]="TA",3,IF(fun[[#This Row],[KitchenQual]]="Fa",2,0))))</f>
        <v>3</v>
      </c>
      <c r="BR1218">
        <v>8</v>
      </c>
      <c r="BS1218" t="s">
        <v>133</v>
      </c>
      <c r="BT1218">
        <v>0</v>
      </c>
      <c r="BU1218" t="s">
        <v>109</v>
      </c>
      <c r="BV1218">
        <f>IF(fun[[#This Row],[FireplaceQu]]="Ex",5,IF(fun[[#This Row],[FireplaceQu]]="Gd",4,IF(fun[[#This Row],[FireplaceQu]]="TA",3,IF(fun[[#This Row],[FireplaceQu]]="Fa",2,0))))</f>
        <v>0</v>
      </c>
      <c r="BW1218" t="s">
        <v>134</v>
      </c>
      <c r="BX1218">
        <v>1978</v>
      </c>
      <c r="BY1218" t="s">
        <v>128</v>
      </c>
      <c r="BZ1218">
        <v>2</v>
      </c>
      <c r="CA1218">
        <v>539</v>
      </c>
      <c r="CB1218" t="s">
        <v>124</v>
      </c>
      <c r="CC1218">
        <f>IF(fun[[#This Row],[GarageQual]]="Ex",5,IF(fun[[#This Row],[GarageQual]]="Gd",4,IF(fun[[#This Row],[GarageQual]]="TA",3,IF(fun[[#This Row],[GarageQual]]="Fa",2,IF(fun[[#This Row],[GarageQual]]="Po",1,0)))))</f>
        <v>3</v>
      </c>
      <c r="CD1218" t="s">
        <v>124</v>
      </c>
      <c r="CE1218">
        <f>IF(fun[[#This Row],[GarageCond]]="Ex",5,IF(fun[[#This Row],[GarageCond]]="Gd",4,IF(fun[[#This Row],[GarageCond]]="TA",3,IF(fun[[#This Row],[GarageCond]]="Fa",2,IF(fun[[#This Row],[GarageCond]]="Po",1,0)))))</f>
        <v>3</v>
      </c>
      <c r="CF1218" t="s">
        <v>131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f>(0.5*fun[[#This Row],[WoodDeckSF]])+fun[[#This Row],[OpenPorchSF]]+(2*fun[[#This Row],[EnclosedPorch]])+(1.5*fun[[#This Row],[3SsnPorch]])+fun[[#This Row],[ScreenPorch]]</f>
        <v>0</v>
      </c>
      <c r="CM1218">
        <v>0</v>
      </c>
      <c r="CN1218" t="s">
        <v>109</v>
      </c>
      <c r="CO1218">
        <f>IF(fun[[#This Row],[PoolQC]]="Ex",5,IF(fun[[#This Row],[PoolQC]]="Gd",4,IF(fun[[#This Row],[PoolQC]]="TA",3,IF(fun[[#This Row],[PoolQC]]="Fa",2,IF(fun[[#This Row],[PoolQC]]="Po",1,0)))))</f>
        <v>0</v>
      </c>
      <c r="CP1218" t="s">
        <v>109</v>
      </c>
      <c r="CQ1218" t="s">
        <v>109</v>
      </c>
      <c r="CR1218">
        <v>0</v>
      </c>
      <c r="CS1218">
        <v>4</v>
      </c>
      <c r="CT1218">
        <v>2010</v>
      </c>
      <c r="CU1218" t="s">
        <v>136</v>
      </c>
      <c r="CV1218" t="s">
        <v>137</v>
      </c>
      <c r="CW1218">
        <f>COUNTIF(fun[[#This Row],[Id]:[SaleCondition]],0)</f>
        <v>28</v>
      </c>
      <c r="CX1218">
        <f>COUNTIF(fun[[#This Row],[Id]:[SaleCondition]],"NA")</f>
        <v>10</v>
      </c>
      <c r="CY1218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218">
        <f>fun[NUM_ExCond]+fun[NUM_BsmtCond]+fun[NUM_GarCond]</f>
        <v>6</v>
      </c>
      <c r="DA12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12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1218">
        <v>112000</v>
      </c>
    </row>
    <row r="1219" spans="1:107" x14ac:dyDescent="0.25">
      <c r="A1219">
        <v>1218</v>
      </c>
      <c r="B1219">
        <v>20</v>
      </c>
      <c r="C1219" t="s">
        <v>218</v>
      </c>
      <c r="D1219">
        <f>IF(fun[[#This Row],[MSZoning]]="RL",1,0)</f>
        <v>0</v>
      </c>
      <c r="E1219">
        <f>IF(fun[[#This Row],[rl]]="RM",1,0)</f>
        <v>0</v>
      </c>
      <c r="F1219">
        <f>IF(fun[[#This Row],[rm]]="RH",1,0)</f>
        <v>0</v>
      </c>
      <c r="G1219">
        <f>IF(fun[[#This Row],[rh]]="C (all)",1,0)</f>
        <v>0</v>
      </c>
      <c r="H1219">
        <v>72</v>
      </c>
      <c r="I1219">
        <f>IF(fun[[#This Row],[LotFrontage]]="NA",0,fun[[#This Row],[LotFrontage]])</f>
        <v>72</v>
      </c>
      <c r="J1219">
        <v>8640</v>
      </c>
      <c r="K1219" t="s">
        <v>108</v>
      </c>
      <c r="L1219" t="s">
        <v>109</v>
      </c>
      <c r="M1219" t="s">
        <v>110</v>
      </c>
      <c r="N1219" t="s">
        <v>111</v>
      </c>
      <c r="O1219" t="s">
        <v>112</v>
      </c>
      <c r="P1219" t="s">
        <v>113</v>
      </c>
      <c r="Q1219" t="s">
        <v>114</v>
      </c>
      <c r="R1219" t="s">
        <v>162</v>
      </c>
      <c r="S1219" t="s">
        <v>116</v>
      </c>
      <c r="T1219" t="s">
        <v>116</v>
      </c>
      <c r="U1219" t="s">
        <v>117</v>
      </c>
      <c r="V1219" t="s">
        <v>141</v>
      </c>
      <c r="W1219">
        <v>8</v>
      </c>
      <c r="X1219">
        <v>5</v>
      </c>
      <c r="Y1219">
        <v>2009</v>
      </c>
      <c r="Z1219">
        <v>2009</v>
      </c>
      <c r="AA1219" t="s">
        <v>119</v>
      </c>
      <c r="AB1219" t="s">
        <v>120</v>
      </c>
      <c r="AC1219" t="s">
        <v>206</v>
      </c>
      <c r="AD1219" t="s">
        <v>207</v>
      </c>
      <c r="AE1219" t="s">
        <v>163</v>
      </c>
      <c r="AF1219">
        <v>72</v>
      </c>
      <c r="AG1219" t="s">
        <v>123</v>
      </c>
      <c r="AH1219">
        <f>IF(fun[[#This Row],[ExterQual]]="Ex",5,IF(fun[[#This Row],[ExterQual]]="Gd",4,IF(fun[[#This Row],[ExterQual]]="TA",3,IF(fun[[#This Row],[ExterQual]]="Fa",2,1))))</f>
        <v>4</v>
      </c>
      <c r="AI1219" t="s">
        <v>124</v>
      </c>
      <c r="AJ1219">
        <f>IF(fun[[#This Row],[ExterCond]]="Ex",5,IF(fun[[#This Row],[ExterCond]]="Gd",4,IF(fun[[#This Row],[ExterCond]]="TA",3,IF(fun[[#This Row],[ExterCond]]="Fa",2,1))))</f>
        <v>3</v>
      </c>
      <c r="AK1219" t="s">
        <v>125</v>
      </c>
      <c r="AL1219" t="s">
        <v>123</v>
      </c>
      <c r="AM1219">
        <f>IF(fun[[#This Row],[BsmtQual]]="Ex",5,IF(fun[[#This Row],[BsmtQual]]="Gd",4,IF(fun[[#This Row],[BsmtQual]]="TA",3,IF(fun[[#This Row],[BsmtQual]]="Fa",2,IF(fun[[#This Row],[BsmtQual]]="Po",1,0)))))</f>
        <v>4</v>
      </c>
      <c r="AN1219" t="s">
        <v>124</v>
      </c>
      <c r="AO1219">
        <f>IF(fun[[#This Row],[BsmtCond]]="Ex",5,IF(fun[[#This Row],[BsmtCond]]="Gd",4,IF(fun[[#This Row],[BsmtCond]]="TA",3,IF(fun[[#This Row],[BsmtCond]]="Fa",2,IF(fun[[#This Row],[BsmtCond]]="Po",1,0)))))</f>
        <v>3</v>
      </c>
      <c r="AP1219" t="s">
        <v>147</v>
      </c>
      <c r="AQ1219">
        <f>IF(fun[[#This Row],[BsmtExposure]]="Gd",3,IF(fun[[#This Row],[BsmtExposure]]="Av",2,IF(fun[[#This Row],[BsmtExposure]]="Mn",1,0)))</f>
        <v>1</v>
      </c>
      <c r="AR1219" t="s">
        <v>127</v>
      </c>
      <c r="AS1219">
        <v>936</v>
      </c>
      <c r="AT1219" t="s">
        <v>128</v>
      </c>
      <c r="AU1219">
        <v>0</v>
      </c>
      <c r="AV1219">
        <v>364</v>
      </c>
      <c r="AW1219">
        <v>1300</v>
      </c>
      <c r="AX1219" t="s">
        <v>129</v>
      </c>
      <c r="AY1219" t="s">
        <v>130</v>
      </c>
      <c r="AZ1219">
        <f>IF(fun[[#This Row],[HeatingQC]]="Ex",5,IF(fun[[#This Row],[HeatingQC]]="Gd",4,IF(fun[[#This Row],[HeatingQC]]="TA",3,IF(fun[[#This Row],[HeatingQC]]="Fa",2,IF(fun[[#This Row],[HeatingQC]]="Po",1,0)))))</f>
        <v>5</v>
      </c>
      <c r="BA1219" t="s">
        <v>131</v>
      </c>
      <c r="BB1219" t="s">
        <v>132</v>
      </c>
      <c r="BC1219">
        <v>1314</v>
      </c>
      <c r="BD1219">
        <v>0</v>
      </c>
      <c r="BE1219">
        <v>0</v>
      </c>
      <c r="BF1219">
        <v>1314</v>
      </c>
      <c r="BG1219">
        <f>LOG(fun[[#This Row],[GrLivArea]])</f>
        <v>3.1185953652237619</v>
      </c>
      <c r="BH1219">
        <v>1</v>
      </c>
      <c r="BI1219">
        <v>0</v>
      </c>
      <c r="BJ1219">
        <f>fun[[#This Row],[BsmtFullBath]]+(0.5*fun[[#This Row],[BsmtHalfBath]])</f>
        <v>1</v>
      </c>
      <c r="BK1219">
        <v>2</v>
      </c>
      <c r="BL1219">
        <v>0</v>
      </c>
      <c r="BM1219">
        <f>fun[[#This Row],[HalfBath]]+fun[[#This Row],[TOTBaseBath]]+fun[[#This Row],[FullBath]]</f>
        <v>3</v>
      </c>
      <c r="BN1219">
        <v>3</v>
      </c>
      <c r="BO1219">
        <v>1</v>
      </c>
      <c r="BP1219" t="s">
        <v>123</v>
      </c>
      <c r="BQ1219">
        <f>IF(fun[[#This Row],[KitchenQual]]="Ex",5,IF(fun[[#This Row],[KitchenQual]]="Gd",4,IF(fun[[#This Row],[KitchenQual]]="TA",3,IF(fun[[#This Row],[KitchenQual]]="Fa",2,0))))</f>
        <v>4</v>
      </c>
      <c r="BR1219">
        <v>6</v>
      </c>
      <c r="BS1219" t="s">
        <v>133</v>
      </c>
      <c r="BT1219">
        <v>0</v>
      </c>
      <c r="BU1219" t="s">
        <v>109</v>
      </c>
      <c r="BV1219">
        <f>IF(fun[[#This Row],[FireplaceQu]]="Ex",5,IF(fun[[#This Row],[FireplaceQu]]="Gd",4,IF(fun[[#This Row],[FireplaceQu]]="TA",3,IF(fun[[#This Row],[FireplaceQu]]="Fa",2,0))))</f>
        <v>0</v>
      </c>
      <c r="BW1219" t="s">
        <v>134</v>
      </c>
      <c r="BX1219">
        <v>2009</v>
      </c>
      <c r="BY1219" t="s">
        <v>135</v>
      </c>
      <c r="BZ1219">
        <v>2</v>
      </c>
      <c r="CA1219">
        <v>552</v>
      </c>
      <c r="CB1219" t="s">
        <v>124</v>
      </c>
      <c r="CC1219">
        <f>IF(fun[[#This Row],[GarageQual]]="Ex",5,IF(fun[[#This Row],[GarageQual]]="Gd",4,IF(fun[[#This Row],[GarageQual]]="TA",3,IF(fun[[#This Row],[GarageQual]]="Fa",2,IF(fun[[#This Row],[GarageQual]]="Po",1,0)))))</f>
        <v>3</v>
      </c>
      <c r="CD1219" t="s">
        <v>124</v>
      </c>
      <c r="CE1219">
        <f>IF(fun[[#This Row],[GarageCond]]="Ex",5,IF(fun[[#This Row],[GarageCond]]="Gd",4,IF(fun[[#This Row],[GarageCond]]="TA",3,IF(fun[[#This Row],[GarageCond]]="Fa",2,IF(fun[[#This Row],[GarageCond]]="Po",1,0)))))</f>
        <v>3</v>
      </c>
      <c r="CF1219" t="s">
        <v>131</v>
      </c>
      <c r="CG1219">
        <v>135</v>
      </c>
      <c r="CH1219">
        <v>112</v>
      </c>
      <c r="CI1219">
        <v>0</v>
      </c>
      <c r="CJ1219">
        <v>0</v>
      </c>
      <c r="CK1219">
        <v>0</v>
      </c>
      <c r="CL1219">
        <f>(0.5*fun[[#This Row],[WoodDeckSF]])+fun[[#This Row],[OpenPorchSF]]+(2*fun[[#This Row],[EnclosedPorch]])+(1.5*fun[[#This Row],[3SsnPorch]])+fun[[#This Row],[ScreenPorch]]</f>
        <v>179.5</v>
      </c>
      <c r="CM1219">
        <v>0</v>
      </c>
      <c r="CN1219" t="s">
        <v>109</v>
      </c>
      <c r="CO1219">
        <f>IF(fun[[#This Row],[PoolQC]]="Ex",5,IF(fun[[#This Row],[PoolQC]]="Gd",4,IF(fun[[#This Row],[PoolQC]]="TA",3,IF(fun[[#This Row],[PoolQC]]="Fa",2,IF(fun[[#This Row],[PoolQC]]="Po",1,0)))))</f>
        <v>0</v>
      </c>
      <c r="CP1219" t="s">
        <v>109</v>
      </c>
      <c r="CQ1219" t="s">
        <v>109</v>
      </c>
      <c r="CR1219">
        <v>0</v>
      </c>
      <c r="CS1219">
        <v>9</v>
      </c>
      <c r="CT1219">
        <v>2009</v>
      </c>
      <c r="CU1219" t="s">
        <v>184</v>
      </c>
      <c r="CV1219" t="s">
        <v>185</v>
      </c>
      <c r="CW1219">
        <f>COUNTIF(fun[[#This Row],[Id]:[SaleCondition]],0)</f>
        <v>17</v>
      </c>
      <c r="CX1219">
        <f>COUNTIF(fun[[#This Row],[Id]:[SaleCondition]],"NA")</f>
        <v>5</v>
      </c>
      <c r="CY1219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219">
        <f>fun[NUM_ExCond]+fun[NUM_BsmtCond]+fun[NUM_GarCond]</f>
        <v>9</v>
      </c>
      <c r="DA12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2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1219">
        <v>229456</v>
      </c>
    </row>
    <row r="1220" spans="1:107" x14ac:dyDescent="0.25">
      <c r="A1220">
        <v>1219</v>
      </c>
      <c r="B1220">
        <v>50</v>
      </c>
      <c r="C1220" t="s">
        <v>168</v>
      </c>
      <c r="D1220">
        <f>IF(fun[[#This Row],[MSZoning]]="RL",1,0)</f>
        <v>0</v>
      </c>
      <c r="E1220">
        <f>IF(fun[[#This Row],[rl]]="RM",1,0)</f>
        <v>0</v>
      </c>
      <c r="F1220">
        <f>IF(fun[[#This Row],[rm]]="RH",1,0)</f>
        <v>0</v>
      </c>
      <c r="G1220">
        <f>IF(fun[[#This Row],[rh]]="C (all)",1,0)</f>
        <v>0</v>
      </c>
      <c r="H1220">
        <v>52</v>
      </c>
      <c r="I1220">
        <f>IF(fun[[#This Row],[LotFrontage]]="NA",0,fun[[#This Row],[LotFrontage]])</f>
        <v>52</v>
      </c>
      <c r="J1220">
        <v>6240</v>
      </c>
      <c r="K1220" t="s">
        <v>108</v>
      </c>
      <c r="L1220" t="s">
        <v>109</v>
      </c>
      <c r="M1220" t="s">
        <v>110</v>
      </c>
      <c r="N1220" t="s">
        <v>111</v>
      </c>
      <c r="O1220" t="s">
        <v>112</v>
      </c>
      <c r="P1220" t="s">
        <v>113</v>
      </c>
      <c r="Q1220" t="s">
        <v>114</v>
      </c>
      <c r="R1220" t="s">
        <v>174</v>
      </c>
      <c r="S1220" t="s">
        <v>116</v>
      </c>
      <c r="T1220" t="s">
        <v>116</v>
      </c>
      <c r="U1220" t="s">
        <v>117</v>
      </c>
      <c r="V1220" t="s">
        <v>158</v>
      </c>
      <c r="W1220">
        <v>4</v>
      </c>
      <c r="X1220">
        <v>5</v>
      </c>
      <c r="Y1220">
        <v>1947</v>
      </c>
      <c r="Z1220">
        <v>1950</v>
      </c>
      <c r="AA1220" t="s">
        <v>119</v>
      </c>
      <c r="AB1220" t="s">
        <v>120</v>
      </c>
      <c r="AC1220" t="s">
        <v>212</v>
      </c>
      <c r="AD1220" t="s">
        <v>212</v>
      </c>
      <c r="AE1220" t="s">
        <v>143</v>
      </c>
      <c r="AF1220">
        <v>0</v>
      </c>
      <c r="AG1220" t="s">
        <v>124</v>
      </c>
      <c r="AH1220">
        <f>IF(fun[[#This Row],[ExterQual]]="Ex",5,IF(fun[[#This Row],[ExterQual]]="Gd",4,IF(fun[[#This Row],[ExterQual]]="TA",3,IF(fun[[#This Row],[ExterQual]]="Fa",2,1))))</f>
        <v>3</v>
      </c>
      <c r="AI1220" t="s">
        <v>124</v>
      </c>
      <c r="AJ1220">
        <f>IF(fun[[#This Row],[ExterCond]]="Ex",5,IF(fun[[#This Row],[ExterCond]]="Gd",4,IF(fun[[#This Row],[ExterCond]]="TA",3,IF(fun[[#This Row],[ExterCond]]="Fa",2,1))))</f>
        <v>3</v>
      </c>
      <c r="AK1220" t="s">
        <v>194</v>
      </c>
      <c r="AL1220" t="s">
        <v>109</v>
      </c>
      <c r="AM1220">
        <f>IF(fun[[#This Row],[BsmtQual]]="Ex",5,IF(fun[[#This Row],[BsmtQual]]="Gd",4,IF(fun[[#This Row],[BsmtQual]]="TA",3,IF(fun[[#This Row],[BsmtQual]]="Fa",2,IF(fun[[#This Row],[BsmtQual]]="Po",1,0)))))</f>
        <v>0</v>
      </c>
      <c r="AN1220" t="s">
        <v>109</v>
      </c>
      <c r="AO1220">
        <f>IF(fun[[#This Row],[BsmtCond]]="Ex",5,IF(fun[[#This Row],[BsmtCond]]="Gd",4,IF(fun[[#This Row],[BsmtCond]]="TA",3,IF(fun[[#This Row],[BsmtCond]]="Fa",2,IF(fun[[#This Row],[BsmtCond]]="Po",1,0)))))</f>
        <v>0</v>
      </c>
      <c r="AP1220" t="s">
        <v>109</v>
      </c>
      <c r="AQ1220">
        <f>IF(fun[[#This Row],[BsmtExposure]]="Gd",3,IF(fun[[#This Row],[BsmtExposure]]="Av",2,IF(fun[[#This Row],[BsmtExposure]]="Mn",1,0)))</f>
        <v>0</v>
      </c>
      <c r="AR1220" t="s">
        <v>109</v>
      </c>
      <c r="AS1220">
        <v>0</v>
      </c>
      <c r="AT1220" t="s">
        <v>109</v>
      </c>
      <c r="AU1220">
        <v>0</v>
      </c>
      <c r="AV1220">
        <v>0</v>
      </c>
      <c r="AW1220">
        <v>0</v>
      </c>
      <c r="AX1220" t="s">
        <v>129</v>
      </c>
      <c r="AY1220" t="s">
        <v>123</v>
      </c>
      <c r="AZ1220">
        <f>IF(fun[[#This Row],[HeatingQC]]="Ex",5,IF(fun[[#This Row],[HeatingQC]]="Gd",4,IF(fun[[#This Row],[HeatingQC]]="TA",3,IF(fun[[#This Row],[HeatingQC]]="Fa",2,IF(fun[[#This Row],[HeatingQC]]="Po",1,0)))))</f>
        <v>4</v>
      </c>
      <c r="BA1220" t="s">
        <v>203</v>
      </c>
      <c r="BB1220" t="s">
        <v>132</v>
      </c>
      <c r="BC1220">
        <v>672</v>
      </c>
      <c r="BD1220">
        <v>240</v>
      </c>
      <c r="BE1220">
        <v>0</v>
      </c>
      <c r="BF1220">
        <v>912</v>
      </c>
      <c r="BG1220">
        <f>LOG(fun[[#This Row],[GrLivArea]])</f>
        <v>2.959994838328416</v>
      </c>
      <c r="BH1220">
        <v>0</v>
      </c>
      <c r="BI1220">
        <v>0</v>
      </c>
      <c r="BJ1220">
        <f>fun[[#This Row],[BsmtFullBath]]+(0.5*fun[[#This Row],[BsmtHalfBath]])</f>
        <v>0</v>
      </c>
      <c r="BK1220">
        <v>1</v>
      </c>
      <c r="BL1220">
        <v>0</v>
      </c>
      <c r="BM1220">
        <f>fun[[#This Row],[HalfBath]]+fun[[#This Row],[TOTBaseBath]]+fun[[#This Row],[FullBath]]</f>
        <v>1</v>
      </c>
      <c r="BN1220">
        <v>2</v>
      </c>
      <c r="BO1220">
        <v>1</v>
      </c>
      <c r="BP1220" t="s">
        <v>124</v>
      </c>
      <c r="BQ1220">
        <f>IF(fun[[#This Row],[KitchenQual]]="Ex",5,IF(fun[[#This Row],[KitchenQual]]="Gd",4,IF(fun[[#This Row],[KitchenQual]]="TA",3,IF(fun[[#This Row],[KitchenQual]]="Fa",2,0))))</f>
        <v>3</v>
      </c>
      <c r="BR1220">
        <v>3</v>
      </c>
      <c r="BS1220" t="s">
        <v>133</v>
      </c>
      <c r="BT1220">
        <v>0</v>
      </c>
      <c r="BU1220" t="s">
        <v>109</v>
      </c>
      <c r="BV1220">
        <f>IF(fun[[#This Row],[FireplaceQu]]="Ex",5,IF(fun[[#This Row],[FireplaceQu]]="Gd",4,IF(fun[[#This Row],[FireplaceQu]]="TA",3,IF(fun[[#This Row],[FireplaceQu]]="Fa",2,0))))</f>
        <v>0</v>
      </c>
      <c r="BW1220" t="s">
        <v>109</v>
      </c>
      <c r="BX1220" t="s">
        <v>109</v>
      </c>
      <c r="BY1220" t="s">
        <v>109</v>
      </c>
      <c r="BZ1220">
        <v>0</v>
      </c>
      <c r="CA1220">
        <v>0</v>
      </c>
      <c r="CB1220" t="s">
        <v>109</v>
      </c>
      <c r="CC1220">
        <f>IF(fun[[#This Row],[GarageQual]]="Ex",5,IF(fun[[#This Row],[GarageQual]]="Gd",4,IF(fun[[#This Row],[GarageQual]]="TA",3,IF(fun[[#This Row],[GarageQual]]="Fa",2,IF(fun[[#This Row],[GarageQual]]="Po",1,0)))))</f>
        <v>0</v>
      </c>
      <c r="CD1220" t="s">
        <v>109</v>
      </c>
      <c r="CE1220">
        <f>IF(fun[[#This Row],[GarageCond]]="Ex",5,IF(fun[[#This Row],[GarageCond]]="Gd",4,IF(fun[[#This Row],[GarageCond]]="TA",3,IF(fun[[#This Row],[GarageCond]]="Fa",2,IF(fun[[#This Row],[GarageCond]]="Po",1,0)))))</f>
        <v>0</v>
      </c>
      <c r="CF1220" t="s">
        <v>203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f>(0.5*fun[[#This Row],[WoodDeckSF]])+fun[[#This Row],[OpenPorchSF]]+(2*fun[[#This Row],[EnclosedPorch]])+(1.5*fun[[#This Row],[3SsnPorch]])+fun[[#This Row],[ScreenPorch]]</f>
        <v>0</v>
      </c>
      <c r="CM1220">
        <v>0</v>
      </c>
      <c r="CN1220" t="s">
        <v>109</v>
      </c>
      <c r="CO1220">
        <f>IF(fun[[#This Row],[PoolQC]]="Ex",5,IF(fun[[#This Row],[PoolQC]]="Gd",4,IF(fun[[#This Row],[PoolQC]]="TA",3,IF(fun[[#This Row],[PoolQC]]="Fa",2,IF(fun[[#This Row],[PoolQC]]="Po",1,0)))))</f>
        <v>0</v>
      </c>
      <c r="CP1220" t="s">
        <v>109</v>
      </c>
      <c r="CQ1220" t="s">
        <v>109</v>
      </c>
      <c r="CR1220">
        <v>0</v>
      </c>
      <c r="CS1220">
        <v>7</v>
      </c>
      <c r="CT1220">
        <v>2006</v>
      </c>
      <c r="CU1220" t="s">
        <v>136</v>
      </c>
      <c r="CV1220" t="s">
        <v>137</v>
      </c>
      <c r="CW1220">
        <f>COUNTIF(fun[[#This Row],[Id]:[SaleCondition]],0)</f>
        <v>32</v>
      </c>
      <c r="CX1220">
        <f>COUNTIF(fun[[#This Row],[Id]:[SaleCondition]],"NA")</f>
        <v>15</v>
      </c>
      <c r="CY1220">
        <f>fun[[#This Row],[OverallQual]]+fun[[#This Row],[NUM_ExQual]]+fun[[#This Row],[NUM_BsmtQual]]+fun[[#This Row],[NUM_Heat]]+fun[[#This Row],[NUM_KitchQual]]+fun[[#This Row],[NUM_GarQual]]+fun[[#This Row],[NUM_Pool]]+fun[NUM_Fire]</f>
        <v>14</v>
      </c>
      <c r="CZ1220">
        <f>fun[NUM_ExCond]+fun[NUM_BsmtCond]+fun[NUM_GarCond]</f>
        <v>3</v>
      </c>
      <c r="DA12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46</v>
      </c>
      <c r="DB12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37.5</v>
      </c>
      <c r="DC1220">
        <v>80500</v>
      </c>
    </row>
    <row r="1221" spans="1:107" x14ac:dyDescent="0.25">
      <c r="A1221">
        <v>1220</v>
      </c>
      <c r="B1221">
        <v>160</v>
      </c>
      <c r="C1221" t="s">
        <v>168</v>
      </c>
      <c r="D1221">
        <f>IF(fun[[#This Row],[MSZoning]]="RL",1,0)</f>
        <v>0</v>
      </c>
      <c r="E1221">
        <f>IF(fun[[#This Row],[rl]]="RM",1,0)</f>
        <v>0</v>
      </c>
      <c r="F1221">
        <f>IF(fun[[#This Row],[rm]]="RH",1,0)</f>
        <v>0</v>
      </c>
      <c r="G1221">
        <f>IF(fun[[#This Row],[rh]]="C (all)",1,0)</f>
        <v>0</v>
      </c>
      <c r="H1221">
        <v>21</v>
      </c>
      <c r="I1221">
        <f>IF(fun[[#This Row],[LotFrontage]]="NA",0,fun[[#This Row],[LotFrontage]])</f>
        <v>21</v>
      </c>
      <c r="J1221">
        <v>1680</v>
      </c>
      <c r="K1221" t="s">
        <v>108</v>
      </c>
      <c r="L1221" t="s">
        <v>109</v>
      </c>
      <c r="M1221" t="s">
        <v>110</v>
      </c>
      <c r="N1221" t="s">
        <v>111</v>
      </c>
      <c r="O1221" t="s">
        <v>112</v>
      </c>
      <c r="P1221" t="s">
        <v>113</v>
      </c>
      <c r="Q1221" t="s">
        <v>114</v>
      </c>
      <c r="R1221" t="s">
        <v>254</v>
      </c>
      <c r="S1221" t="s">
        <v>116</v>
      </c>
      <c r="T1221" t="s">
        <v>116</v>
      </c>
      <c r="U1221" t="s">
        <v>224</v>
      </c>
      <c r="V1221" t="s">
        <v>118</v>
      </c>
      <c r="W1221">
        <v>6</v>
      </c>
      <c r="X1221">
        <v>5</v>
      </c>
      <c r="Y1221">
        <v>1971</v>
      </c>
      <c r="Z1221">
        <v>1971</v>
      </c>
      <c r="AA1221" t="s">
        <v>119</v>
      </c>
      <c r="AB1221" t="s">
        <v>120</v>
      </c>
      <c r="AC1221" t="s">
        <v>206</v>
      </c>
      <c r="AD1221" t="s">
        <v>207</v>
      </c>
      <c r="AE1221" t="s">
        <v>122</v>
      </c>
      <c r="AF1221">
        <v>236</v>
      </c>
      <c r="AG1221" t="s">
        <v>124</v>
      </c>
      <c r="AH1221">
        <f>IF(fun[[#This Row],[ExterQual]]="Ex",5,IF(fun[[#This Row],[ExterQual]]="Gd",4,IF(fun[[#This Row],[ExterQual]]="TA",3,IF(fun[[#This Row],[ExterQual]]="Fa",2,1))))</f>
        <v>3</v>
      </c>
      <c r="AI1221" t="s">
        <v>124</v>
      </c>
      <c r="AJ1221">
        <f>IF(fun[[#This Row],[ExterCond]]="Ex",5,IF(fun[[#This Row],[ExterCond]]="Gd",4,IF(fun[[#This Row],[ExterCond]]="TA",3,IF(fun[[#This Row],[ExterCond]]="Fa",2,1))))</f>
        <v>3</v>
      </c>
      <c r="AK1221" t="s">
        <v>144</v>
      </c>
      <c r="AL1221" t="s">
        <v>124</v>
      </c>
      <c r="AM1221">
        <f>IF(fun[[#This Row],[BsmtQual]]="Ex",5,IF(fun[[#This Row],[BsmtQual]]="Gd",4,IF(fun[[#This Row],[BsmtQual]]="TA",3,IF(fun[[#This Row],[BsmtQual]]="Fa",2,IF(fun[[#This Row],[BsmtQual]]="Po",1,0)))))</f>
        <v>3</v>
      </c>
      <c r="AN1221" t="s">
        <v>124</v>
      </c>
      <c r="AO1221">
        <f>IF(fun[[#This Row],[BsmtCond]]="Ex",5,IF(fun[[#This Row],[BsmtCond]]="Gd",4,IF(fun[[#This Row],[BsmtCond]]="TA",3,IF(fun[[#This Row],[BsmtCond]]="Fa",2,IF(fun[[#This Row],[BsmtCond]]="Po",1,0)))))</f>
        <v>3</v>
      </c>
      <c r="AP1221" t="s">
        <v>126</v>
      </c>
      <c r="AQ1221">
        <f>IF(fun[[#This Row],[BsmtExposure]]="Gd",3,IF(fun[[#This Row],[BsmtExposure]]="Av",2,IF(fun[[#This Row],[BsmtExposure]]="Mn",1,0)))</f>
        <v>0</v>
      </c>
      <c r="AR1221" t="s">
        <v>128</v>
      </c>
      <c r="AS1221">
        <v>0</v>
      </c>
      <c r="AT1221" t="s">
        <v>128</v>
      </c>
      <c r="AU1221">
        <v>0</v>
      </c>
      <c r="AV1221">
        <v>672</v>
      </c>
      <c r="AW1221">
        <v>672</v>
      </c>
      <c r="AX1221" t="s">
        <v>129</v>
      </c>
      <c r="AY1221" t="s">
        <v>124</v>
      </c>
      <c r="AZ1221">
        <f>IF(fun[[#This Row],[HeatingQC]]="Ex",5,IF(fun[[#This Row],[HeatingQC]]="Gd",4,IF(fun[[#This Row],[HeatingQC]]="TA",3,IF(fun[[#This Row],[HeatingQC]]="Fa",2,IF(fun[[#This Row],[HeatingQC]]="Po",1,0)))))</f>
        <v>3</v>
      </c>
      <c r="BA1221" t="s">
        <v>131</v>
      </c>
      <c r="BB1221" t="s">
        <v>132</v>
      </c>
      <c r="BC1221">
        <v>672</v>
      </c>
      <c r="BD1221">
        <v>546</v>
      </c>
      <c r="BE1221">
        <v>0</v>
      </c>
      <c r="BF1221">
        <v>1218</v>
      </c>
      <c r="BG1221">
        <f>LOG(fun[[#This Row],[GrLivArea]])</f>
        <v>3.0856472882968564</v>
      </c>
      <c r="BH1221">
        <v>0</v>
      </c>
      <c r="BI1221">
        <v>0</v>
      </c>
      <c r="BJ1221">
        <f>fun[[#This Row],[BsmtFullBath]]+(0.5*fun[[#This Row],[BsmtHalfBath]])</f>
        <v>0</v>
      </c>
      <c r="BK1221">
        <v>1</v>
      </c>
      <c r="BL1221">
        <v>1</v>
      </c>
      <c r="BM1221">
        <f>fun[[#This Row],[HalfBath]]+fun[[#This Row],[TOTBaseBath]]+fun[[#This Row],[FullBath]]</f>
        <v>2</v>
      </c>
      <c r="BN1221">
        <v>3</v>
      </c>
      <c r="BO1221">
        <v>1</v>
      </c>
      <c r="BP1221" t="s">
        <v>124</v>
      </c>
      <c r="BQ1221">
        <f>IF(fun[[#This Row],[KitchenQual]]="Ex",5,IF(fun[[#This Row],[KitchenQual]]="Gd",4,IF(fun[[#This Row],[KitchenQual]]="TA",3,IF(fun[[#This Row],[KitchenQual]]="Fa",2,0))))</f>
        <v>3</v>
      </c>
      <c r="BR1221">
        <v>7</v>
      </c>
      <c r="BS1221" t="s">
        <v>133</v>
      </c>
      <c r="BT1221">
        <v>0</v>
      </c>
      <c r="BU1221" t="s">
        <v>109</v>
      </c>
      <c r="BV1221">
        <f>IF(fun[[#This Row],[FireplaceQu]]="Ex",5,IF(fun[[#This Row],[FireplaceQu]]="Gd",4,IF(fun[[#This Row],[FireplaceQu]]="TA",3,IF(fun[[#This Row],[FireplaceQu]]="Fa",2,0))))</f>
        <v>0</v>
      </c>
      <c r="BW1221" t="s">
        <v>109</v>
      </c>
      <c r="BX1221" t="s">
        <v>109</v>
      </c>
      <c r="BY1221" t="s">
        <v>109</v>
      </c>
      <c r="BZ1221">
        <v>0</v>
      </c>
      <c r="CA1221">
        <v>0</v>
      </c>
      <c r="CB1221" t="s">
        <v>109</v>
      </c>
      <c r="CC1221">
        <f>IF(fun[[#This Row],[GarageQual]]="Ex",5,IF(fun[[#This Row],[GarageQual]]="Gd",4,IF(fun[[#This Row],[GarageQual]]="TA",3,IF(fun[[#This Row],[GarageQual]]="Fa",2,IF(fun[[#This Row],[GarageQual]]="Po",1,0)))))</f>
        <v>0</v>
      </c>
      <c r="CD1221" t="s">
        <v>109</v>
      </c>
      <c r="CE1221">
        <f>IF(fun[[#This Row],[GarageCond]]="Ex",5,IF(fun[[#This Row],[GarageCond]]="Gd",4,IF(fun[[#This Row],[GarageCond]]="TA",3,IF(fun[[#This Row],[GarageCond]]="Fa",2,IF(fun[[#This Row],[GarageCond]]="Po",1,0)))))</f>
        <v>0</v>
      </c>
      <c r="CF1221" t="s">
        <v>203</v>
      </c>
      <c r="CG1221">
        <v>201</v>
      </c>
      <c r="CH1221">
        <v>0</v>
      </c>
      <c r="CI1221">
        <v>0</v>
      </c>
      <c r="CJ1221">
        <v>0</v>
      </c>
      <c r="CK1221">
        <v>0</v>
      </c>
      <c r="CL1221">
        <f>(0.5*fun[[#This Row],[WoodDeckSF]])+fun[[#This Row],[OpenPorchSF]]+(2*fun[[#This Row],[EnclosedPorch]])+(1.5*fun[[#This Row],[3SsnPorch]])+fun[[#This Row],[ScreenPorch]]</f>
        <v>100.5</v>
      </c>
      <c r="CM1221">
        <v>0</v>
      </c>
      <c r="CN1221" t="s">
        <v>109</v>
      </c>
      <c r="CO1221">
        <f>IF(fun[[#This Row],[PoolQC]]="Ex",5,IF(fun[[#This Row],[PoolQC]]="Gd",4,IF(fun[[#This Row],[PoolQC]]="TA",3,IF(fun[[#This Row],[PoolQC]]="Fa",2,IF(fun[[#This Row],[PoolQC]]="Po",1,0)))))</f>
        <v>0</v>
      </c>
      <c r="CP1221" t="s">
        <v>109</v>
      </c>
      <c r="CQ1221" t="s">
        <v>109</v>
      </c>
      <c r="CR1221">
        <v>0</v>
      </c>
      <c r="CS1221">
        <v>4</v>
      </c>
      <c r="CT1221">
        <v>2006</v>
      </c>
      <c r="CU1221" t="s">
        <v>136</v>
      </c>
      <c r="CV1221" t="s">
        <v>154</v>
      </c>
      <c r="CW1221">
        <f>COUNTIF(fun[[#This Row],[Id]:[SaleCondition]],0)</f>
        <v>24</v>
      </c>
      <c r="CX1221">
        <f>COUNTIF(fun[[#This Row],[Id]:[SaleCondition]],"NA")</f>
        <v>10</v>
      </c>
      <c r="CY1221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221">
        <f>fun[NUM_ExCond]+fun[NUM_BsmtCond]+fun[NUM_GarCond]</f>
        <v>6</v>
      </c>
      <c r="DA12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63</v>
      </c>
      <c r="DB12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49.5</v>
      </c>
      <c r="DC1221">
        <v>91500</v>
      </c>
    </row>
    <row r="1222" spans="1:107" x14ac:dyDescent="0.25">
      <c r="A1222">
        <v>1221</v>
      </c>
      <c r="B1222">
        <v>20</v>
      </c>
      <c r="C1222" t="s">
        <v>107</v>
      </c>
      <c r="D1222">
        <f>IF(fun[[#This Row],[MSZoning]]="RL",1,0)</f>
        <v>1</v>
      </c>
      <c r="E1222">
        <f>IF(fun[[#This Row],[rl]]="RM",1,0)</f>
        <v>0</v>
      </c>
      <c r="F1222">
        <f>IF(fun[[#This Row],[rm]]="RH",1,0)</f>
        <v>0</v>
      </c>
      <c r="G1222">
        <f>IF(fun[[#This Row],[rh]]="C (all)",1,0)</f>
        <v>0</v>
      </c>
      <c r="H1222">
        <v>66</v>
      </c>
      <c r="I1222">
        <f>IF(fun[[#This Row],[LotFrontage]]="NA",0,fun[[#This Row],[LotFrontage]])</f>
        <v>66</v>
      </c>
      <c r="J1222">
        <v>7800</v>
      </c>
      <c r="K1222" t="s">
        <v>108</v>
      </c>
      <c r="L1222" t="s">
        <v>109</v>
      </c>
      <c r="M1222" t="s">
        <v>146</v>
      </c>
      <c r="N1222" t="s">
        <v>111</v>
      </c>
      <c r="O1222" t="s">
        <v>112</v>
      </c>
      <c r="P1222" t="s">
        <v>113</v>
      </c>
      <c r="Q1222" t="s">
        <v>114</v>
      </c>
      <c r="R1222" t="s">
        <v>188</v>
      </c>
      <c r="S1222" t="s">
        <v>116</v>
      </c>
      <c r="T1222" t="s">
        <v>116</v>
      </c>
      <c r="U1222" t="s">
        <v>117</v>
      </c>
      <c r="V1222" t="s">
        <v>141</v>
      </c>
      <c r="W1222">
        <v>5</v>
      </c>
      <c r="X1222">
        <v>5</v>
      </c>
      <c r="Y1222">
        <v>1964</v>
      </c>
      <c r="Z1222">
        <v>1964</v>
      </c>
      <c r="AA1222" t="s">
        <v>119</v>
      </c>
      <c r="AB1222" t="s">
        <v>120</v>
      </c>
      <c r="AC1222" t="s">
        <v>150</v>
      </c>
      <c r="AD1222" t="s">
        <v>150</v>
      </c>
      <c r="AE1222" t="s">
        <v>143</v>
      </c>
      <c r="AF1222">
        <v>0</v>
      </c>
      <c r="AG1222" t="s">
        <v>124</v>
      </c>
      <c r="AH1222">
        <f>IF(fun[[#This Row],[ExterQual]]="Ex",5,IF(fun[[#This Row],[ExterQual]]="Gd",4,IF(fun[[#This Row],[ExterQual]]="TA",3,IF(fun[[#This Row],[ExterQual]]="Fa",2,1))))</f>
        <v>3</v>
      </c>
      <c r="AI1222" t="s">
        <v>124</v>
      </c>
      <c r="AJ1222">
        <f>IF(fun[[#This Row],[ExterCond]]="Ex",5,IF(fun[[#This Row],[ExterCond]]="Gd",4,IF(fun[[#This Row],[ExterCond]]="TA",3,IF(fun[[#This Row],[ExterCond]]="Fa",2,1))))</f>
        <v>3</v>
      </c>
      <c r="AK1222" t="s">
        <v>144</v>
      </c>
      <c r="AL1222" t="s">
        <v>124</v>
      </c>
      <c r="AM1222">
        <f>IF(fun[[#This Row],[BsmtQual]]="Ex",5,IF(fun[[#This Row],[BsmtQual]]="Gd",4,IF(fun[[#This Row],[BsmtQual]]="TA",3,IF(fun[[#This Row],[BsmtQual]]="Fa",2,IF(fun[[#This Row],[BsmtQual]]="Po",1,0)))))</f>
        <v>3</v>
      </c>
      <c r="AN1222" t="s">
        <v>124</v>
      </c>
      <c r="AO1222">
        <f>IF(fun[[#This Row],[BsmtCond]]="Ex",5,IF(fun[[#This Row],[BsmtCond]]="Gd",4,IF(fun[[#This Row],[BsmtCond]]="TA",3,IF(fun[[#This Row],[BsmtCond]]="Fa",2,IF(fun[[#This Row],[BsmtCond]]="Po",1,0)))))</f>
        <v>3</v>
      </c>
      <c r="AP1222" t="s">
        <v>126</v>
      </c>
      <c r="AQ1222">
        <f>IF(fun[[#This Row],[BsmtExposure]]="Gd",3,IF(fun[[#This Row],[BsmtExposure]]="Av",2,IF(fun[[#This Row],[BsmtExposure]]="Mn",1,0)))</f>
        <v>0</v>
      </c>
      <c r="AR1222" t="s">
        <v>179</v>
      </c>
      <c r="AS1222">
        <v>312</v>
      </c>
      <c r="AT1222" t="s">
        <v>198</v>
      </c>
      <c r="AU1222">
        <v>600</v>
      </c>
      <c r="AV1222">
        <v>0</v>
      </c>
      <c r="AW1222">
        <v>912</v>
      </c>
      <c r="AX1222" t="s">
        <v>129</v>
      </c>
      <c r="AY1222" t="s">
        <v>124</v>
      </c>
      <c r="AZ1222">
        <f>IF(fun[[#This Row],[HeatingQC]]="Ex",5,IF(fun[[#This Row],[HeatingQC]]="Gd",4,IF(fun[[#This Row],[HeatingQC]]="TA",3,IF(fun[[#This Row],[HeatingQC]]="Fa",2,IF(fun[[#This Row],[HeatingQC]]="Po",1,0)))))</f>
        <v>3</v>
      </c>
      <c r="BA1222" t="s">
        <v>131</v>
      </c>
      <c r="BB1222" t="s">
        <v>132</v>
      </c>
      <c r="BC1222">
        <v>912</v>
      </c>
      <c r="BD1222">
        <v>0</v>
      </c>
      <c r="BE1222">
        <v>0</v>
      </c>
      <c r="BF1222">
        <v>912</v>
      </c>
      <c r="BG1222">
        <f>LOG(fun[[#This Row],[GrLivArea]])</f>
        <v>2.959994838328416</v>
      </c>
      <c r="BH1222">
        <v>0</v>
      </c>
      <c r="BI1222">
        <v>0</v>
      </c>
      <c r="BJ1222">
        <f>fun[[#This Row],[BsmtFullBath]]+(0.5*fun[[#This Row],[BsmtHalfBath]])</f>
        <v>0</v>
      </c>
      <c r="BK1222">
        <v>1</v>
      </c>
      <c r="BL1222">
        <v>0</v>
      </c>
      <c r="BM1222">
        <f>fun[[#This Row],[HalfBath]]+fun[[#This Row],[TOTBaseBath]]+fun[[#This Row],[FullBath]]</f>
        <v>1</v>
      </c>
      <c r="BN1222">
        <v>2</v>
      </c>
      <c r="BO1222">
        <v>1</v>
      </c>
      <c r="BP1222" t="s">
        <v>124</v>
      </c>
      <c r="BQ1222">
        <f>IF(fun[[#This Row],[KitchenQual]]="Ex",5,IF(fun[[#This Row],[KitchenQual]]="Gd",4,IF(fun[[#This Row],[KitchenQual]]="TA",3,IF(fun[[#This Row],[KitchenQual]]="Fa",2,0))))</f>
        <v>3</v>
      </c>
      <c r="BR1222">
        <v>5</v>
      </c>
      <c r="BS1222" t="s">
        <v>133</v>
      </c>
      <c r="BT1222">
        <v>0</v>
      </c>
      <c r="BU1222" t="s">
        <v>109</v>
      </c>
      <c r="BV1222">
        <f>IF(fun[[#This Row],[FireplaceQu]]="Ex",5,IF(fun[[#This Row],[FireplaceQu]]="Gd",4,IF(fun[[#This Row],[FireplaceQu]]="TA",3,IF(fun[[#This Row],[FireplaceQu]]="Fa",2,0))))</f>
        <v>0</v>
      </c>
      <c r="BW1222" t="s">
        <v>134</v>
      </c>
      <c r="BX1222">
        <v>1964</v>
      </c>
      <c r="BY1222" t="s">
        <v>128</v>
      </c>
      <c r="BZ1222">
        <v>1</v>
      </c>
      <c r="CA1222">
        <v>288</v>
      </c>
      <c r="CB1222" t="s">
        <v>124</v>
      </c>
      <c r="CC1222">
        <f>IF(fun[[#This Row],[GarageQual]]="Ex",5,IF(fun[[#This Row],[GarageQual]]="Gd",4,IF(fun[[#This Row],[GarageQual]]="TA",3,IF(fun[[#This Row],[GarageQual]]="Fa",2,IF(fun[[#This Row],[GarageQual]]="Po",1,0)))))</f>
        <v>3</v>
      </c>
      <c r="CD1222" t="s">
        <v>124</v>
      </c>
      <c r="CE1222">
        <f>IF(fun[[#This Row],[GarageCond]]="Ex",5,IF(fun[[#This Row],[GarageCond]]="Gd",4,IF(fun[[#This Row],[GarageCond]]="TA",3,IF(fun[[#This Row],[GarageCond]]="Fa",2,IF(fun[[#This Row],[GarageCond]]="Po",1,0)))))</f>
        <v>3</v>
      </c>
      <c r="CF1222" t="s">
        <v>131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f>(0.5*fun[[#This Row],[WoodDeckSF]])+fun[[#This Row],[OpenPorchSF]]+(2*fun[[#This Row],[EnclosedPorch]])+(1.5*fun[[#This Row],[3SsnPorch]])+fun[[#This Row],[ScreenPorch]]</f>
        <v>0</v>
      </c>
      <c r="CM1222">
        <v>0</v>
      </c>
      <c r="CN1222" t="s">
        <v>109</v>
      </c>
      <c r="CO1222">
        <f>IF(fun[[#This Row],[PoolQC]]="Ex",5,IF(fun[[#This Row],[PoolQC]]="Gd",4,IF(fun[[#This Row],[PoolQC]]="TA",3,IF(fun[[#This Row],[PoolQC]]="Fa",2,IF(fun[[#This Row],[PoolQC]]="Po",1,0)))))</f>
        <v>0</v>
      </c>
      <c r="CP1222" t="s">
        <v>109</v>
      </c>
      <c r="CQ1222" t="s">
        <v>109</v>
      </c>
      <c r="CR1222">
        <v>0</v>
      </c>
      <c r="CS1222">
        <v>11</v>
      </c>
      <c r="CT1222">
        <v>2006</v>
      </c>
      <c r="CU1222" t="s">
        <v>136</v>
      </c>
      <c r="CV1222" t="s">
        <v>154</v>
      </c>
      <c r="CW1222">
        <f>COUNTIF(fun[[#This Row],[Id]:[SaleCondition]],0)</f>
        <v>23</v>
      </c>
      <c r="CX1222">
        <f>COUNTIF(fun[[#This Row],[Id]:[SaleCondition]],"NA")</f>
        <v>5</v>
      </c>
      <c r="CY122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22">
        <f>fun[NUM_ExCond]+fun[NUM_BsmtCond]+fun[NUM_GarCond]</f>
        <v>9</v>
      </c>
      <c r="DA12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2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222">
        <v>115000</v>
      </c>
    </row>
    <row r="1223" spans="1:107" x14ac:dyDescent="0.25">
      <c r="A1223">
        <v>1222</v>
      </c>
      <c r="B1223">
        <v>20</v>
      </c>
      <c r="C1223" t="s">
        <v>107</v>
      </c>
      <c r="D1223">
        <f>IF(fun[[#This Row],[MSZoning]]="RL",1,0)</f>
        <v>1</v>
      </c>
      <c r="E1223">
        <f>IF(fun[[#This Row],[rl]]="RM",1,0)</f>
        <v>0</v>
      </c>
      <c r="F1223">
        <f>IF(fun[[#This Row],[rm]]="RH",1,0)</f>
        <v>0</v>
      </c>
      <c r="G1223">
        <f>IF(fun[[#This Row],[rh]]="C (all)",1,0)</f>
        <v>0</v>
      </c>
      <c r="H1223">
        <v>55</v>
      </c>
      <c r="I1223">
        <f>IF(fun[[#This Row],[LotFrontage]]="NA",0,fun[[#This Row],[LotFrontage]])</f>
        <v>55</v>
      </c>
      <c r="J1223">
        <v>8250</v>
      </c>
      <c r="K1223" t="s">
        <v>108</v>
      </c>
      <c r="L1223" t="s">
        <v>109</v>
      </c>
      <c r="M1223" t="s">
        <v>110</v>
      </c>
      <c r="N1223" t="s">
        <v>111</v>
      </c>
      <c r="O1223" t="s">
        <v>112</v>
      </c>
      <c r="P1223" t="s">
        <v>113</v>
      </c>
      <c r="Q1223" t="s">
        <v>114</v>
      </c>
      <c r="R1223" t="s">
        <v>177</v>
      </c>
      <c r="S1223" t="s">
        <v>140</v>
      </c>
      <c r="T1223" t="s">
        <v>116</v>
      </c>
      <c r="U1223" t="s">
        <v>117</v>
      </c>
      <c r="V1223" t="s">
        <v>141</v>
      </c>
      <c r="W1223">
        <v>5</v>
      </c>
      <c r="X1223">
        <v>5</v>
      </c>
      <c r="Y1223">
        <v>1968</v>
      </c>
      <c r="Z1223">
        <v>1968</v>
      </c>
      <c r="AA1223" t="s">
        <v>178</v>
      </c>
      <c r="AB1223" t="s">
        <v>120</v>
      </c>
      <c r="AC1223" t="s">
        <v>166</v>
      </c>
      <c r="AD1223" t="s">
        <v>166</v>
      </c>
      <c r="AE1223" t="s">
        <v>143</v>
      </c>
      <c r="AF1223">
        <v>0</v>
      </c>
      <c r="AG1223" t="s">
        <v>124</v>
      </c>
      <c r="AH1223">
        <f>IF(fun[[#This Row],[ExterQual]]="Ex",5,IF(fun[[#This Row],[ExterQual]]="Gd",4,IF(fun[[#This Row],[ExterQual]]="TA",3,IF(fun[[#This Row],[ExterQual]]="Fa",2,1))))</f>
        <v>3</v>
      </c>
      <c r="AI1223" t="s">
        <v>124</v>
      </c>
      <c r="AJ1223">
        <f>IF(fun[[#This Row],[ExterCond]]="Ex",5,IF(fun[[#This Row],[ExterCond]]="Gd",4,IF(fun[[#This Row],[ExterCond]]="TA",3,IF(fun[[#This Row],[ExterCond]]="Fa",2,1))))</f>
        <v>3</v>
      </c>
      <c r="AK1223" t="s">
        <v>144</v>
      </c>
      <c r="AL1223" t="s">
        <v>124</v>
      </c>
      <c r="AM1223">
        <f>IF(fun[[#This Row],[BsmtQual]]="Ex",5,IF(fun[[#This Row],[BsmtQual]]="Gd",4,IF(fun[[#This Row],[BsmtQual]]="TA",3,IF(fun[[#This Row],[BsmtQual]]="Fa",2,IF(fun[[#This Row],[BsmtQual]]="Po",1,0)))))</f>
        <v>3</v>
      </c>
      <c r="AN1223" t="s">
        <v>124</v>
      </c>
      <c r="AO1223">
        <f>IF(fun[[#This Row],[BsmtCond]]="Ex",5,IF(fun[[#This Row],[BsmtCond]]="Gd",4,IF(fun[[#This Row],[BsmtCond]]="TA",3,IF(fun[[#This Row],[BsmtCond]]="Fa",2,IF(fun[[#This Row],[BsmtCond]]="Po",1,0)))))</f>
        <v>3</v>
      </c>
      <c r="AP1223" t="s">
        <v>126</v>
      </c>
      <c r="AQ1223">
        <f>IF(fun[[#This Row],[BsmtExposure]]="Gd",3,IF(fun[[#This Row],[BsmtExposure]]="Av",2,IF(fun[[#This Row],[BsmtExposure]]="Mn",1,0)))</f>
        <v>0</v>
      </c>
      <c r="AR1223" t="s">
        <v>167</v>
      </c>
      <c r="AS1223">
        <v>250</v>
      </c>
      <c r="AT1223" t="s">
        <v>198</v>
      </c>
      <c r="AU1223">
        <v>492</v>
      </c>
      <c r="AV1223">
        <v>210</v>
      </c>
      <c r="AW1223">
        <v>952</v>
      </c>
      <c r="AX1223" t="s">
        <v>129</v>
      </c>
      <c r="AY1223" t="s">
        <v>130</v>
      </c>
      <c r="AZ1223">
        <f>IF(fun[[#This Row],[HeatingQC]]="Ex",5,IF(fun[[#This Row],[HeatingQC]]="Gd",4,IF(fun[[#This Row],[HeatingQC]]="TA",3,IF(fun[[#This Row],[HeatingQC]]="Fa",2,IF(fun[[#This Row],[HeatingQC]]="Po",1,0)))))</f>
        <v>5</v>
      </c>
      <c r="BA1223" t="s">
        <v>131</v>
      </c>
      <c r="BB1223" t="s">
        <v>132</v>
      </c>
      <c r="BC1223">
        <v>1211</v>
      </c>
      <c r="BD1223">
        <v>0</v>
      </c>
      <c r="BE1223">
        <v>0</v>
      </c>
      <c r="BF1223">
        <v>1211</v>
      </c>
      <c r="BG1223">
        <f>LOG(fun[[#This Row],[GrLivArea]])</f>
        <v>3.0831441431430524</v>
      </c>
      <c r="BH1223">
        <v>0</v>
      </c>
      <c r="BI1223">
        <v>0</v>
      </c>
      <c r="BJ1223">
        <f>fun[[#This Row],[BsmtFullBath]]+(0.5*fun[[#This Row],[BsmtHalfBath]])</f>
        <v>0</v>
      </c>
      <c r="BK1223">
        <v>1</v>
      </c>
      <c r="BL1223">
        <v>0</v>
      </c>
      <c r="BM1223">
        <f>fun[[#This Row],[HalfBath]]+fun[[#This Row],[TOTBaseBath]]+fun[[#This Row],[FullBath]]</f>
        <v>1</v>
      </c>
      <c r="BN1223">
        <v>3</v>
      </c>
      <c r="BO1223">
        <v>1</v>
      </c>
      <c r="BP1223" t="s">
        <v>124</v>
      </c>
      <c r="BQ1223">
        <f>IF(fun[[#This Row],[KitchenQual]]="Ex",5,IF(fun[[#This Row],[KitchenQual]]="Gd",4,IF(fun[[#This Row],[KitchenQual]]="TA",3,IF(fun[[#This Row],[KitchenQual]]="Fa",2,0))))</f>
        <v>3</v>
      </c>
      <c r="BR1223">
        <v>5</v>
      </c>
      <c r="BS1223" t="s">
        <v>133</v>
      </c>
      <c r="BT1223">
        <v>1</v>
      </c>
      <c r="BU1223" t="s">
        <v>124</v>
      </c>
      <c r="BV1223">
        <f>IF(fun[[#This Row],[FireplaceQu]]="Ex",5,IF(fun[[#This Row],[FireplaceQu]]="Gd",4,IF(fun[[#This Row],[FireplaceQu]]="TA",3,IF(fun[[#This Row],[FireplaceQu]]="Fa",2,0))))</f>
        <v>3</v>
      </c>
      <c r="BW1223" t="s">
        <v>134</v>
      </c>
      <c r="BX1223">
        <v>1968</v>
      </c>
      <c r="BY1223" t="s">
        <v>128</v>
      </c>
      <c r="BZ1223">
        <v>1</v>
      </c>
      <c r="CA1223">
        <v>322</v>
      </c>
      <c r="CB1223" t="s">
        <v>124</v>
      </c>
      <c r="CC1223">
        <f>IF(fun[[#This Row],[GarageQual]]="Ex",5,IF(fun[[#This Row],[GarageQual]]="Gd",4,IF(fun[[#This Row],[GarageQual]]="TA",3,IF(fun[[#This Row],[GarageQual]]="Fa",2,IF(fun[[#This Row],[GarageQual]]="Po",1,0)))))</f>
        <v>3</v>
      </c>
      <c r="CD1223" t="s">
        <v>124</v>
      </c>
      <c r="CE1223">
        <f>IF(fun[[#This Row],[GarageCond]]="Ex",5,IF(fun[[#This Row],[GarageCond]]="Gd",4,IF(fun[[#This Row],[GarageCond]]="TA",3,IF(fun[[#This Row],[GarageCond]]="Fa",2,IF(fun[[#This Row],[GarageCond]]="Po",1,0)))))</f>
        <v>3</v>
      </c>
      <c r="CF1223" t="s">
        <v>131</v>
      </c>
      <c r="CG1223">
        <v>0</v>
      </c>
      <c r="CH1223">
        <v>63</v>
      </c>
      <c r="CI1223">
        <v>0</v>
      </c>
      <c r="CJ1223">
        <v>0</v>
      </c>
      <c r="CK1223">
        <v>0</v>
      </c>
      <c r="CL1223">
        <f>(0.5*fun[[#This Row],[WoodDeckSF]])+fun[[#This Row],[OpenPorchSF]]+(2*fun[[#This Row],[EnclosedPorch]])+(1.5*fun[[#This Row],[3SsnPorch]])+fun[[#This Row],[ScreenPorch]]</f>
        <v>63</v>
      </c>
      <c r="CM1223">
        <v>0</v>
      </c>
      <c r="CN1223" t="s">
        <v>109</v>
      </c>
      <c r="CO1223">
        <f>IF(fun[[#This Row],[PoolQC]]="Ex",5,IF(fun[[#This Row],[PoolQC]]="Gd",4,IF(fun[[#This Row],[PoolQC]]="TA",3,IF(fun[[#This Row],[PoolQC]]="Fa",2,IF(fun[[#This Row],[PoolQC]]="Po",1,0)))))</f>
        <v>0</v>
      </c>
      <c r="CP1223" t="s">
        <v>109</v>
      </c>
      <c r="CQ1223" t="s">
        <v>109</v>
      </c>
      <c r="CR1223">
        <v>0</v>
      </c>
      <c r="CS1223">
        <v>8</v>
      </c>
      <c r="CT1223">
        <v>2008</v>
      </c>
      <c r="CU1223" t="s">
        <v>136</v>
      </c>
      <c r="CV1223" t="s">
        <v>137</v>
      </c>
      <c r="CW1223">
        <f>COUNTIF(fun[[#This Row],[Id]:[SaleCondition]],0)</f>
        <v>18</v>
      </c>
      <c r="CX1223">
        <f>COUNTIF(fun[[#This Row],[Id]:[SaleCondition]],"NA")</f>
        <v>4</v>
      </c>
      <c r="CY122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223">
        <f>fun[NUM_ExCond]+fun[NUM_BsmtCond]+fun[NUM_GarCond]</f>
        <v>9</v>
      </c>
      <c r="DA12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12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1223">
        <v>134000</v>
      </c>
    </row>
    <row r="1224" spans="1:107" x14ac:dyDescent="0.25">
      <c r="A1224">
        <v>1223</v>
      </c>
      <c r="B1224">
        <v>50</v>
      </c>
      <c r="C1224" t="s">
        <v>107</v>
      </c>
      <c r="D1224">
        <f>IF(fun[[#This Row],[MSZoning]]="RL",1,0)</f>
        <v>1</v>
      </c>
      <c r="E1224">
        <f>IF(fun[[#This Row],[rl]]="RM",1,0)</f>
        <v>0</v>
      </c>
      <c r="F1224">
        <f>IF(fun[[#This Row],[rm]]="RH",1,0)</f>
        <v>0</v>
      </c>
      <c r="G1224">
        <f>IF(fun[[#This Row],[rh]]="C (all)",1,0)</f>
        <v>0</v>
      </c>
      <c r="H1224">
        <v>78</v>
      </c>
      <c r="I1224">
        <f>IF(fun[[#This Row],[LotFrontage]]="NA",0,fun[[#This Row],[LotFrontage]])</f>
        <v>78</v>
      </c>
      <c r="J1224">
        <v>10496</v>
      </c>
      <c r="K1224" t="s">
        <v>108</v>
      </c>
      <c r="L1224" t="s">
        <v>109</v>
      </c>
      <c r="M1224" t="s">
        <v>110</v>
      </c>
      <c r="N1224" t="s">
        <v>111</v>
      </c>
      <c r="O1224" t="s">
        <v>112</v>
      </c>
      <c r="P1224" t="s">
        <v>113</v>
      </c>
      <c r="Q1224" t="s">
        <v>114</v>
      </c>
      <c r="R1224" t="s">
        <v>188</v>
      </c>
      <c r="S1224" t="s">
        <v>170</v>
      </c>
      <c r="T1224" t="s">
        <v>116</v>
      </c>
      <c r="U1224" t="s">
        <v>117</v>
      </c>
      <c r="V1224" t="s">
        <v>158</v>
      </c>
      <c r="W1224">
        <v>6</v>
      </c>
      <c r="X1224">
        <v>6</v>
      </c>
      <c r="Y1224">
        <v>1949</v>
      </c>
      <c r="Z1224">
        <v>1950</v>
      </c>
      <c r="AA1224" t="s">
        <v>119</v>
      </c>
      <c r="AB1224" t="s">
        <v>120</v>
      </c>
      <c r="AC1224" t="s">
        <v>150</v>
      </c>
      <c r="AD1224" t="s">
        <v>150</v>
      </c>
      <c r="AE1224" t="s">
        <v>122</v>
      </c>
      <c r="AF1224">
        <v>320</v>
      </c>
      <c r="AG1224" t="s">
        <v>124</v>
      </c>
      <c r="AH1224">
        <f>IF(fun[[#This Row],[ExterQual]]="Ex",5,IF(fun[[#This Row],[ExterQual]]="Gd",4,IF(fun[[#This Row],[ExterQual]]="TA",3,IF(fun[[#This Row],[ExterQual]]="Fa",2,1))))</f>
        <v>3</v>
      </c>
      <c r="AI1224" t="s">
        <v>124</v>
      </c>
      <c r="AJ1224">
        <f>IF(fun[[#This Row],[ExterCond]]="Ex",5,IF(fun[[#This Row],[ExterCond]]="Gd",4,IF(fun[[#This Row],[ExterCond]]="TA",3,IF(fun[[#This Row],[ExterCond]]="Fa",2,1))))</f>
        <v>3</v>
      </c>
      <c r="AK1224" t="s">
        <v>144</v>
      </c>
      <c r="AL1224" t="s">
        <v>124</v>
      </c>
      <c r="AM1224">
        <f>IF(fun[[#This Row],[BsmtQual]]="Ex",5,IF(fun[[#This Row],[BsmtQual]]="Gd",4,IF(fun[[#This Row],[BsmtQual]]="TA",3,IF(fun[[#This Row],[BsmtQual]]="Fa",2,IF(fun[[#This Row],[BsmtQual]]="Po",1,0)))))</f>
        <v>3</v>
      </c>
      <c r="AN1224" t="s">
        <v>124</v>
      </c>
      <c r="AO1224">
        <f>IF(fun[[#This Row],[BsmtCond]]="Ex",5,IF(fun[[#This Row],[BsmtCond]]="Gd",4,IF(fun[[#This Row],[BsmtCond]]="TA",3,IF(fun[[#This Row],[BsmtCond]]="Fa",2,IF(fun[[#This Row],[BsmtCond]]="Po",1,0)))))</f>
        <v>3</v>
      </c>
      <c r="AP1224" t="s">
        <v>147</v>
      </c>
      <c r="AQ1224">
        <f>IF(fun[[#This Row],[BsmtExposure]]="Gd",3,IF(fun[[#This Row],[BsmtExposure]]="Av",2,IF(fun[[#This Row],[BsmtExposure]]="Mn",1,0)))</f>
        <v>1</v>
      </c>
      <c r="AR1224" t="s">
        <v>179</v>
      </c>
      <c r="AS1224">
        <v>196</v>
      </c>
      <c r="AT1224" t="s">
        <v>128</v>
      </c>
      <c r="AU1224">
        <v>0</v>
      </c>
      <c r="AV1224">
        <v>844</v>
      </c>
      <c r="AW1224">
        <v>1040</v>
      </c>
      <c r="AX1224" t="s">
        <v>129</v>
      </c>
      <c r="AY1224" t="s">
        <v>130</v>
      </c>
      <c r="AZ1224">
        <f>IF(fun[[#This Row],[HeatingQC]]="Ex",5,IF(fun[[#This Row],[HeatingQC]]="Gd",4,IF(fun[[#This Row],[HeatingQC]]="TA",3,IF(fun[[#This Row],[HeatingQC]]="Fa",2,IF(fun[[#This Row],[HeatingQC]]="Po",1,0)))))</f>
        <v>5</v>
      </c>
      <c r="BA1224" t="s">
        <v>131</v>
      </c>
      <c r="BB1224" t="s">
        <v>132</v>
      </c>
      <c r="BC1224">
        <v>1168</v>
      </c>
      <c r="BD1224">
        <v>678</v>
      </c>
      <c r="BE1224">
        <v>0</v>
      </c>
      <c r="BF1224">
        <v>1846</v>
      </c>
      <c r="BG1224">
        <f>LOG(fun[[#This Row],[GrLivArea]])</f>
        <v>3.2662316966898932</v>
      </c>
      <c r="BH1224">
        <v>0</v>
      </c>
      <c r="BI1224">
        <v>0</v>
      </c>
      <c r="BJ1224">
        <f>fun[[#This Row],[BsmtFullBath]]+(0.5*fun[[#This Row],[BsmtHalfBath]])</f>
        <v>0</v>
      </c>
      <c r="BK1224">
        <v>2</v>
      </c>
      <c r="BL1224">
        <v>0</v>
      </c>
      <c r="BM1224">
        <f>fun[[#This Row],[HalfBath]]+fun[[#This Row],[TOTBaseBath]]+fun[[#This Row],[FullBath]]</f>
        <v>2</v>
      </c>
      <c r="BN1224">
        <v>3</v>
      </c>
      <c r="BO1224">
        <v>1</v>
      </c>
      <c r="BP1224" t="s">
        <v>124</v>
      </c>
      <c r="BQ1224">
        <f>IF(fun[[#This Row],[KitchenQual]]="Ex",5,IF(fun[[#This Row],[KitchenQual]]="Gd",4,IF(fun[[#This Row],[KitchenQual]]="TA",3,IF(fun[[#This Row],[KitchenQual]]="Fa",2,0))))</f>
        <v>3</v>
      </c>
      <c r="BR1224">
        <v>7</v>
      </c>
      <c r="BS1224" t="s">
        <v>133</v>
      </c>
      <c r="BT1224">
        <v>1</v>
      </c>
      <c r="BU1224" t="s">
        <v>123</v>
      </c>
      <c r="BV1224">
        <f>IF(fun[[#This Row],[FireplaceQu]]="Ex",5,IF(fun[[#This Row],[FireplaceQu]]="Gd",4,IF(fun[[#This Row],[FireplaceQu]]="TA",3,IF(fun[[#This Row],[FireplaceQu]]="Fa",2,0))))</f>
        <v>4</v>
      </c>
      <c r="BW1224" t="s">
        <v>134</v>
      </c>
      <c r="BX1224">
        <v>1949</v>
      </c>
      <c r="BY1224" t="s">
        <v>128</v>
      </c>
      <c r="BZ1224">
        <v>1</v>
      </c>
      <c r="CA1224">
        <v>315</v>
      </c>
      <c r="CB1224" t="s">
        <v>124</v>
      </c>
      <c r="CC1224">
        <f>IF(fun[[#This Row],[GarageQual]]="Ex",5,IF(fun[[#This Row],[GarageQual]]="Gd",4,IF(fun[[#This Row],[GarageQual]]="TA",3,IF(fun[[#This Row],[GarageQual]]="Fa",2,IF(fun[[#This Row],[GarageQual]]="Po",1,0)))))</f>
        <v>3</v>
      </c>
      <c r="CD1224" t="s">
        <v>124</v>
      </c>
      <c r="CE1224">
        <f>IF(fun[[#This Row],[GarageCond]]="Ex",5,IF(fun[[#This Row],[GarageCond]]="Gd",4,IF(fun[[#This Row],[GarageCond]]="TA",3,IF(fun[[#This Row],[GarageCond]]="Fa",2,IF(fun[[#This Row],[GarageCond]]="Po",1,0)))))</f>
        <v>3</v>
      </c>
      <c r="CF1224" t="s">
        <v>131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f>(0.5*fun[[#This Row],[WoodDeckSF]])+fun[[#This Row],[OpenPorchSF]]+(2*fun[[#This Row],[EnclosedPorch]])+(1.5*fun[[#This Row],[3SsnPorch]])+fun[[#This Row],[ScreenPorch]]</f>
        <v>0</v>
      </c>
      <c r="CM1224">
        <v>0</v>
      </c>
      <c r="CN1224" t="s">
        <v>109</v>
      </c>
      <c r="CO1224">
        <f>IF(fun[[#This Row],[PoolQC]]="Ex",5,IF(fun[[#This Row],[PoolQC]]="Gd",4,IF(fun[[#This Row],[PoolQC]]="TA",3,IF(fun[[#This Row],[PoolQC]]="Fa",2,IF(fun[[#This Row],[PoolQC]]="Po",1,0)))))</f>
        <v>0</v>
      </c>
      <c r="CP1224" t="s">
        <v>189</v>
      </c>
      <c r="CQ1224" t="s">
        <v>109</v>
      </c>
      <c r="CR1224">
        <v>0</v>
      </c>
      <c r="CS1224">
        <v>1</v>
      </c>
      <c r="CT1224">
        <v>2007</v>
      </c>
      <c r="CU1224" t="s">
        <v>136</v>
      </c>
      <c r="CV1224" t="s">
        <v>137</v>
      </c>
      <c r="CW1224">
        <f>COUNTIF(fun[[#This Row],[Id]:[SaleCondition]],0)</f>
        <v>18</v>
      </c>
      <c r="CX1224">
        <f>COUNTIF(fun[[#This Row],[Id]:[SaleCondition]],"NA")</f>
        <v>3</v>
      </c>
      <c r="CY1224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24">
        <f>fun[NUM_ExCond]+fun[NUM_BsmtCond]+fun[NUM_GarCond]</f>
        <v>9</v>
      </c>
      <c r="DA12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2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63.75</v>
      </c>
      <c r="DC1224">
        <v>143000</v>
      </c>
    </row>
    <row r="1225" spans="1:107" x14ac:dyDescent="0.25">
      <c r="A1225">
        <v>1224</v>
      </c>
      <c r="B1225">
        <v>20</v>
      </c>
      <c r="C1225" t="s">
        <v>107</v>
      </c>
      <c r="D1225">
        <f>IF(fun[[#This Row],[MSZoning]]="RL",1,0)</f>
        <v>1</v>
      </c>
      <c r="E1225">
        <f>IF(fun[[#This Row],[rl]]="RM",1,0)</f>
        <v>0</v>
      </c>
      <c r="F1225">
        <f>IF(fun[[#This Row],[rm]]="RH",1,0)</f>
        <v>0</v>
      </c>
      <c r="G1225">
        <f>IF(fun[[#This Row],[rh]]="C (all)",1,0)</f>
        <v>0</v>
      </c>
      <c r="H1225">
        <v>89</v>
      </c>
      <c r="I1225">
        <f>IF(fun[[#This Row],[LotFrontage]]="NA",0,fun[[#This Row],[LotFrontage]])</f>
        <v>89</v>
      </c>
      <c r="J1225">
        <v>10680</v>
      </c>
      <c r="K1225" t="s">
        <v>108</v>
      </c>
      <c r="L1225" t="s">
        <v>109</v>
      </c>
      <c r="M1225" t="s">
        <v>110</v>
      </c>
      <c r="N1225" t="s">
        <v>111</v>
      </c>
      <c r="O1225" t="s">
        <v>112</v>
      </c>
      <c r="P1225" t="s">
        <v>113</v>
      </c>
      <c r="Q1225" t="s">
        <v>114</v>
      </c>
      <c r="R1225" t="s">
        <v>188</v>
      </c>
      <c r="S1225" t="s">
        <v>116</v>
      </c>
      <c r="T1225" t="s">
        <v>116</v>
      </c>
      <c r="U1225" t="s">
        <v>117</v>
      </c>
      <c r="V1225" t="s">
        <v>141</v>
      </c>
      <c r="W1225">
        <v>5</v>
      </c>
      <c r="X1225">
        <v>3</v>
      </c>
      <c r="Y1225">
        <v>1951</v>
      </c>
      <c r="Z1225">
        <v>1951</v>
      </c>
      <c r="AA1225" t="s">
        <v>178</v>
      </c>
      <c r="AB1225" t="s">
        <v>120</v>
      </c>
      <c r="AC1225" t="s">
        <v>150</v>
      </c>
      <c r="AD1225" t="s">
        <v>150</v>
      </c>
      <c r="AE1225" t="s">
        <v>122</v>
      </c>
      <c r="AF1225">
        <v>44</v>
      </c>
      <c r="AG1225" t="s">
        <v>124</v>
      </c>
      <c r="AH1225">
        <f>IF(fun[[#This Row],[ExterQual]]="Ex",5,IF(fun[[#This Row],[ExterQual]]="Gd",4,IF(fun[[#This Row],[ExterQual]]="TA",3,IF(fun[[#This Row],[ExterQual]]="Fa",2,1))))</f>
        <v>3</v>
      </c>
      <c r="AI1225" t="s">
        <v>124</v>
      </c>
      <c r="AJ1225">
        <f>IF(fun[[#This Row],[ExterCond]]="Ex",5,IF(fun[[#This Row],[ExterCond]]="Gd",4,IF(fun[[#This Row],[ExterCond]]="TA",3,IF(fun[[#This Row],[ExterCond]]="Fa",2,1))))</f>
        <v>3</v>
      </c>
      <c r="AK1225" t="s">
        <v>144</v>
      </c>
      <c r="AL1225" t="s">
        <v>124</v>
      </c>
      <c r="AM1225">
        <f>IF(fun[[#This Row],[BsmtQual]]="Ex",5,IF(fun[[#This Row],[BsmtQual]]="Gd",4,IF(fun[[#This Row],[BsmtQual]]="TA",3,IF(fun[[#This Row],[BsmtQual]]="Fa",2,IF(fun[[#This Row],[BsmtQual]]="Po",1,0)))))</f>
        <v>3</v>
      </c>
      <c r="AN1225" t="s">
        <v>173</v>
      </c>
      <c r="AO1225">
        <f>IF(fun[[#This Row],[BsmtCond]]="Ex",5,IF(fun[[#This Row],[BsmtCond]]="Gd",4,IF(fun[[#This Row],[BsmtCond]]="TA",3,IF(fun[[#This Row],[BsmtCond]]="Fa",2,IF(fun[[#This Row],[BsmtCond]]="Po",1,0)))))</f>
        <v>2</v>
      </c>
      <c r="AP1225" t="s">
        <v>126</v>
      </c>
      <c r="AQ1225">
        <f>IF(fun[[#This Row],[BsmtExposure]]="Gd",3,IF(fun[[#This Row],[BsmtExposure]]="Av",2,IF(fun[[#This Row],[BsmtExposure]]="Mn",1,0)))</f>
        <v>0</v>
      </c>
      <c r="AR1225" t="s">
        <v>198</v>
      </c>
      <c r="AS1225">
        <v>756</v>
      </c>
      <c r="AT1225" t="s">
        <v>128</v>
      </c>
      <c r="AU1225">
        <v>0</v>
      </c>
      <c r="AV1225">
        <v>1380</v>
      </c>
      <c r="AW1225">
        <v>2136</v>
      </c>
      <c r="AX1225" t="s">
        <v>129</v>
      </c>
      <c r="AY1225" t="s">
        <v>124</v>
      </c>
      <c r="AZ1225">
        <f>IF(fun[[#This Row],[HeatingQC]]="Ex",5,IF(fun[[#This Row],[HeatingQC]]="Gd",4,IF(fun[[#This Row],[HeatingQC]]="TA",3,IF(fun[[#This Row],[HeatingQC]]="Fa",2,IF(fun[[#This Row],[HeatingQC]]="Po",1,0)))))</f>
        <v>3</v>
      </c>
      <c r="BA1225" t="s">
        <v>203</v>
      </c>
      <c r="BB1225" t="s">
        <v>190</v>
      </c>
      <c r="BC1225">
        <v>2136</v>
      </c>
      <c r="BD1225">
        <v>0</v>
      </c>
      <c r="BE1225">
        <v>0</v>
      </c>
      <c r="BF1225">
        <v>2136</v>
      </c>
      <c r="BG1225">
        <f>LOG(fun[[#This Row],[GrLivArea]])</f>
        <v>3.3296012483565187</v>
      </c>
      <c r="BH1225">
        <v>0</v>
      </c>
      <c r="BI1225">
        <v>0</v>
      </c>
      <c r="BJ1225">
        <f>fun[[#This Row],[BsmtFullBath]]+(0.5*fun[[#This Row],[BsmtHalfBath]])</f>
        <v>0</v>
      </c>
      <c r="BK1225">
        <v>2</v>
      </c>
      <c r="BL1225">
        <v>0</v>
      </c>
      <c r="BM1225">
        <f>fun[[#This Row],[HalfBath]]+fun[[#This Row],[TOTBaseBath]]+fun[[#This Row],[FullBath]]</f>
        <v>2</v>
      </c>
      <c r="BN1225">
        <v>4</v>
      </c>
      <c r="BO1225">
        <v>1</v>
      </c>
      <c r="BP1225" t="s">
        <v>124</v>
      </c>
      <c r="BQ1225">
        <f>IF(fun[[#This Row],[KitchenQual]]="Ex",5,IF(fun[[#This Row],[KitchenQual]]="Gd",4,IF(fun[[#This Row],[KitchenQual]]="TA",3,IF(fun[[#This Row],[KitchenQual]]="Fa",2,0))))</f>
        <v>3</v>
      </c>
      <c r="BR1225">
        <v>7</v>
      </c>
      <c r="BS1225" t="s">
        <v>220</v>
      </c>
      <c r="BT1225">
        <v>0</v>
      </c>
      <c r="BU1225" t="s">
        <v>109</v>
      </c>
      <c r="BV1225">
        <f>IF(fun[[#This Row],[FireplaceQu]]="Ex",5,IF(fun[[#This Row],[FireplaceQu]]="Gd",4,IF(fun[[#This Row],[FireplaceQu]]="TA",3,IF(fun[[#This Row],[FireplaceQu]]="Fa",2,0))))</f>
        <v>0</v>
      </c>
      <c r="BW1225" t="s">
        <v>153</v>
      </c>
      <c r="BX1225">
        <v>1951</v>
      </c>
      <c r="BY1225" t="s">
        <v>128</v>
      </c>
      <c r="BZ1225">
        <v>2</v>
      </c>
      <c r="CA1225">
        <v>528</v>
      </c>
      <c r="CB1225" t="s">
        <v>124</v>
      </c>
      <c r="CC1225">
        <f>IF(fun[[#This Row],[GarageQual]]="Ex",5,IF(fun[[#This Row],[GarageQual]]="Gd",4,IF(fun[[#This Row],[GarageQual]]="TA",3,IF(fun[[#This Row],[GarageQual]]="Fa",2,IF(fun[[#This Row],[GarageQual]]="Po",1,0)))))</f>
        <v>3</v>
      </c>
      <c r="CD1225" t="s">
        <v>124</v>
      </c>
      <c r="CE1225">
        <f>IF(fun[[#This Row],[GarageCond]]="Ex",5,IF(fun[[#This Row],[GarageCond]]="Gd",4,IF(fun[[#This Row],[GarageCond]]="TA",3,IF(fun[[#This Row],[GarageCond]]="Fa",2,IF(fun[[#This Row],[GarageCond]]="Po",1,0)))))</f>
        <v>3</v>
      </c>
      <c r="CF1225" t="s">
        <v>131</v>
      </c>
      <c r="CG1225">
        <v>0</v>
      </c>
      <c r="CH1225">
        <v>30</v>
      </c>
      <c r="CI1225">
        <v>0</v>
      </c>
      <c r="CJ1225">
        <v>0</v>
      </c>
      <c r="CK1225">
        <v>0</v>
      </c>
      <c r="CL1225">
        <f>(0.5*fun[[#This Row],[WoodDeckSF]])+fun[[#This Row],[OpenPorchSF]]+(2*fun[[#This Row],[EnclosedPorch]])+(1.5*fun[[#This Row],[3SsnPorch]])+fun[[#This Row],[ScreenPorch]]</f>
        <v>30</v>
      </c>
      <c r="CM1225">
        <v>0</v>
      </c>
      <c r="CN1225" t="s">
        <v>109</v>
      </c>
      <c r="CO1225">
        <f>IF(fun[[#This Row],[PoolQC]]="Ex",5,IF(fun[[#This Row],[PoolQC]]="Gd",4,IF(fun[[#This Row],[PoolQC]]="TA",3,IF(fun[[#This Row],[PoolQC]]="Fa",2,IF(fun[[#This Row],[PoolQC]]="Po",1,0)))))</f>
        <v>0</v>
      </c>
      <c r="CP1225" t="s">
        <v>160</v>
      </c>
      <c r="CQ1225" t="s">
        <v>109</v>
      </c>
      <c r="CR1225">
        <v>0</v>
      </c>
      <c r="CS1225">
        <v>10</v>
      </c>
      <c r="CT1225">
        <v>2006</v>
      </c>
      <c r="CU1225" t="s">
        <v>136</v>
      </c>
      <c r="CV1225" t="s">
        <v>137</v>
      </c>
      <c r="CW1225">
        <f>COUNTIF(fun[[#This Row],[Id]:[SaleCondition]],0)</f>
        <v>20</v>
      </c>
      <c r="CX1225">
        <f>COUNTIF(fun[[#This Row],[Id]:[SaleCondition]],"NA")</f>
        <v>4</v>
      </c>
      <c r="CY122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25">
        <f>fun[NUM_ExCond]+fun[NUM_BsmtCond]+fun[NUM_GarCond]</f>
        <v>8</v>
      </c>
      <c r="DA12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63</v>
      </c>
      <c r="DB12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38</v>
      </c>
      <c r="DC1225">
        <v>137900</v>
      </c>
    </row>
    <row r="1226" spans="1:107" x14ac:dyDescent="0.25">
      <c r="A1226">
        <v>1225</v>
      </c>
      <c r="B1226">
        <v>60</v>
      </c>
      <c r="C1226" t="s">
        <v>107</v>
      </c>
      <c r="D1226">
        <f>IF(fun[[#This Row],[MSZoning]]="RL",1,0)</f>
        <v>1</v>
      </c>
      <c r="E1226">
        <f>IF(fun[[#This Row],[rl]]="RM",1,0)</f>
        <v>0</v>
      </c>
      <c r="F1226">
        <f>IF(fun[[#This Row],[rm]]="RH",1,0)</f>
        <v>0</v>
      </c>
      <c r="G1226">
        <f>IF(fun[[#This Row],[rh]]="C (all)",1,0)</f>
        <v>0</v>
      </c>
      <c r="H1226">
        <v>60</v>
      </c>
      <c r="I1226">
        <f>IF(fun[[#This Row],[LotFrontage]]="NA",0,fun[[#This Row],[LotFrontage]])</f>
        <v>60</v>
      </c>
      <c r="J1226">
        <v>15384</v>
      </c>
      <c r="K1226" t="s">
        <v>108</v>
      </c>
      <c r="L1226" t="s">
        <v>109</v>
      </c>
      <c r="M1226" t="s">
        <v>146</v>
      </c>
      <c r="N1226" t="s">
        <v>111</v>
      </c>
      <c r="O1226" t="s">
        <v>112</v>
      </c>
      <c r="P1226" t="s">
        <v>113</v>
      </c>
      <c r="Q1226" t="s">
        <v>114</v>
      </c>
      <c r="R1226" t="s">
        <v>219</v>
      </c>
      <c r="S1226" t="s">
        <v>228</v>
      </c>
      <c r="T1226" t="s">
        <v>116</v>
      </c>
      <c r="U1226" t="s">
        <v>117</v>
      </c>
      <c r="V1226" t="s">
        <v>118</v>
      </c>
      <c r="W1226">
        <v>7</v>
      </c>
      <c r="X1226">
        <v>5</v>
      </c>
      <c r="Y1226">
        <v>2004</v>
      </c>
      <c r="Z1226">
        <v>2005</v>
      </c>
      <c r="AA1226" t="s">
        <v>119</v>
      </c>
      <c r="AB1226" t="s">
        <v>120</v>
      </c>
      <c r="AC1226" t="s">
        <v>121</v>
      </c>
      <c r="AD1226" t="s">
        <v>121</v>
      </c>
      <c r="AE1226" t="s">
        <v>143</v>
      </c>
      <c r="AF1226">
        <v>0</v>
      </c>
      <c r="AG1226" t="s">
        <v>123</v>
      </c>
      <c r="AH1226">
        <f>IF(fun[[#This Row],[ExterQual]]="Ex",5,IF(fun[[#This Row],[ExterQual]]="Gd",4,IF(fun[[#This Row],[ExterQual]]="TA",3,IF(fun[[#This Row],[ExterQual]]="Fa",2,1))))</f>
        <v>4</v>
      </c>
      <c r="AI1226" t="s">
        <v>124</v>
      </c>
      <c r="AJ1226">
        <f>IF(fun[[#This Row],[ExterCond]]="Ex",5,IF(fun[[#This Row],[ExterCond]]="Gd",4,IF(fun[[#This Row],[ExterCond]]="TA",3,IF(fun[[#This Row],[ExterCond]]="Fa",2,1))))</f>
        <v>3</v>
      </c>
      <c r="AK1226" t="s">
        <v>125</v>
      </c>
      <c r="AL1226" t="s">
        <v>123</v>
      </c>
      <c r="AM1226">
        <f>IF(fun[[#This Row],[BsmtQual]]="Ex",5,IF(fun[[#This Row],[BsmtQual]]="Gd",4,IF(fun[[#This Row],[BsmtQual]]="TA",3,IF(fun[[#This Row],[BsmtQual]]="Fa",2,IF(fun[[#This Row],[BsmtQual]]="Po",1,0)))))</f>
        <v>4</v>
      </c>
      <c r="AN1226" t="s">
        <v>124</v>
      </c>
      <c r="AO1226">
        <f>IF(fun[[#This Row],[BsmtCond]]="Ex",5,IF(fun[[#This Row],[BsmtCond]]="Gd",4,IF(fun[[#This Row],[BsmtCond]]="TA",3,IF(fun[[#This Row],[BsmtCond]]="Fa",2,IF(fun[[#This Row],[BsmtCond]]="Po",1,0)))))</f>
        <v>3</v>
      </c>
      <c r="AP1226" t="s">
        <v>156</v>
      </c>
      <c r="AQ1226">
        <f>IF(fun[[#This Row],[BsmtExposure]]="Gd",3,IF(fun[[#This Row],[BsmtExposure]]="Av",2,IF(fun[[#This Row],[BsmtExposure]]="Mn",1,0)))</f>
        <v>2</v>
      </c>
      <c r="AR1226" t="s">
        <v>127</v>
      </c>
      <c r="AS1226">
        <v>724</v>
      </c>
      <c r="AT1226" t="s">
        <v>128</v>
      </c>
      <c r="AU1226">
        <v>0</v>
      </c>
      <c r="AV1226">
        <v>64</v>
      </c>
      <c r="AW1226">
        <v>788</v>
      </c>
      <c r="AX1226" t="s">
        <v>129</v>
      </c>
      <c r="AY1226" t="s">
        <v>130</v>
      </c>
      <c r="AZ1226">
        <f>IF(fun[[#This Row],[HeatingQC]]="Ex",5,IF(fun[[#This Row],[HeatingQC]]="Gd",4,IF(fun[[#This Row],[HeatingQC]]="TA",3,IF(fun[[#This Row],[HeatingQC]]="Fa",2,IF(fun[[#This Row],[HeatingQC]]="Po",1,0)))))</f>
        <v>5</v>
      </c>
      <c r="BA1226" t="s">
        <v>131</v>
      </c>
      <c r="BB1226" t="s">
        <v>132</v>
      </c>
      <c r="BC1226">
        <v>788</v>
      </c>
      <c r="BD1226">
        <v>702</v>
      </c>
      <c r="BE1226">
        <v>0</v>
      </c>
      <c r="BF1226">
        <v>1490</v>
      </c>
      <c r="BG1226">
        <f>LOG(fun[[#This Row],[GrLivArea]])</f>
        <v>3.173186268412274</v>
      </c>
      <c r="BH1226">
        <v>1</v>
      </c>
      <c r="BI1226">
        <v>0</v>
      </c>
      <c r="BJ1226">
        <f>fun[[#This Row],[BsmtFullBath]]+(0.5*fun[[#This Row],[BsmtHalfBath]])</f>
        <v>1</v>
      </c>
      <c r="BK1226">
        <v>2</v>
      </c>
      <c r="BL1226">
        <v>1</v>
      </c>
      <c r="BM1226">
        <f>fun[[#This Row],[HalfBath]]+fun[[#This Row],[TOTBaseBath]]+fun[[#This Row],[FullBath]]</f>
        <v>4</v>
      </c>
      <c r="BN1226">
        <v>3</v>
      </c>
      <c r="BO1226">
        <v>1</v>
      </c>
      <c r="BP1226" t="s">
        <v>123</v>
      </c>
      <c r="BQ1226">
        <f>IF(fun[[#This Row],[KitchenQual]]="Ex",5,IF(fun[[#This Row],[KitchenQual]]="Gd",4,IF(fun[[#This Row],[KitchenQual]]="TA",3,IF(fun[[#This Row],[KitchenQual]]="Fa",2,0))))</f>
        <v>4</v>
      </c>
      <c r="BR1226">
        <v>8</v>
      </c>
      <c r="BS1226" t="s">
        <v>133</v>
      </c>
      <c r="BT1226">
        <v>1</v>
      </c>
      <c r="BU1226" t="s">
        <v>123</v>
      </c>
      <c r="BV1226">
        <f>IF(fun[[#This Row],[FireplaceQu]]="Ex",5,IF(fun[[#This Row],[FireplaceQu]]="Gd",4,IF(fun[[#This Row],[FireplaceQu]]="TA",3,IF(fun[[#This Row],[FireplaceQu]]="Fa",2,0))))</f>
        <v>4</v>
      </c>
      <c r="BW1226" t="s">
        <v>134</v>
      </c>
      <c r="BX1226">
        <v>2004</v>
      </c>
      <c r="BY1226" t="s">
        <v>183</v>
      </c>
      <c r="BZ1226">
        <v>2</v>
      </c>
      <c r="CA1226">
        <v>388</v>
      </c>
      <c r="CB1226" t="s">
        <v>124</v>
      </c>
      <c r="CC1226">
        <f>IF(fun[[#This Row],[GarageQual]]="Ex",5,IF(fun[[#This Row],[GarageQual]]="Gd",4,IF(fun[[#This Row],[GarageQual]]="TA",3,IF(fun[[#This Row],[GarageQual]]="Fa",2,IF(fun[[#This Row],[GarageQual]]="Po",1,0)))))</f>
        <v>3</v>
      </c>
      <c r="CD1226" t="s">
        <v>124</v>
      </c>
      <c r="CE1226">
        <f>IF(fun[[#This Row],[GarageCond]]="Ex",5,IF(fun[[#This Row],[GarageCond]]="Gd",4,IF(fun[[#This Row],[GarageCond]]="TA",3,IF(fun[[#This Row],[GarageCond]]="Fa",2,IF(fun[[#This Row],[GarageCond]]="Po",1,0)))))</f>
        <v>3</v>
      </c>
      <c r="CF1226" t="s">
        <v>131</v>
      </c>
      <c r="CG1226">
        <v>100</v>
      </c>
      <c r="CH1226">
        <v>75</v>
      </c>
      <c r="CI1226">
        <v>0</v>
      </c>
      <c r="CJ1226">
        <v>0</v>
      </c>
      <c r="CK1226">
        <v>0</v>
      </c>
      <c r="CL1226">
        <f>(0.5*fun[[#This Row],[WoodDeckSF]])+fun[[#This Row],[OpenPorchSF]]+(2*fun[[#This Row],[EnclosedPorch]])+(1.5*fun[[#This Row],[3SsnPorch]])+fun[[#This Row],[ScreenPorch]]</f>
        <v>125</v>
      </c>
      <c r="CM1226">
        <v>0</v>
      </c>
      <c r="CN1226" t="s">
        <v>109</v>
      </c>
      <c r="CO1226">
        <f>IF(fun[[#This Row],[PoolQC]]="Ex",5,IF(fun[[#This Row],[PoolQC]]="Gd",4,IF(fun[[#This Row],[PoolQC]]="TA",3,IF(fun[[#This Row],[PoolQC]]="Fa",2,IF(fun[[#This Row],[PoolQC]]="Po",1,0)))))</f>
        <v>0</v>
      </c>
      <c r="CP1226" t="s">
        <v>109</v>
      </c>
      <c r="CQ1226" t="s">
        <v>109</v>
      </c>
      <c r="CR1226">
        <v>0</v>
      </c>
      <c r="CS1226">
        <v>2</v>
      </c>
      <c r="CT1226">
        <v>2008</v>
      </c>
      <c r="CU1226" t="s">
        <v>136</v>
      </c>
      <c r="CV1226" t="s">
        <v>137</v>
      </c>
      <c r="CW1226">
        <f>COUNTIF(fun[[#This Row],[Id]:[SaleCondition]],0)</f>
        <v>13</v>
      </c>
      <c r="CX1226">
        <f>COUNTIF(fun[[#This Row],[Id]:[SaleCondition]],"NA")</f>
        <v>4</v>
      </c>
      <c r="CY122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226">
        <f>fun[NUM_ExCond]+fun[NUM_BsmtCond]+fun[NUM_GarCond]</f>
        <v>9</v>
      </c>
      <c r="DA12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2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226">
        <v>184000</v>
      </c>
    </row>
    <row r="1227" spans="1:107" x14ac:dyDescent="0.25">
      <c r="A1227">
        <v>1226</v>
      </c>
      <c r="B1227">
        <v>80</v>
      </c>
      <c r="C1227" t="s">
        <v>107</v>
      </c>
      <c r="D1227">
        <f>IF(fun[[#This Row],[MSZoning]]="RL",1,0)</f>
        <v>1</v>
      </c>
      <c r="E1227">
        <f>IF(fun[[#This Row],[rl]]="RM",1,0)</f>
        <v>0</v>
      </c>
      <c r="F1227">
        <f>IF(fun[[#This Row],[rm]]="RH",1,0)</f>
        <v>0</v>
      </c>
      <c r="G1227">
        <f>IF(fun[[#This Row],[rh]]="C (all)",1,0)</f>
        <v>0</v>
      </c>
      <c r="H1227">
        <v>65</v>
      </c>
      <c r="I1227">
        <f>IF(fun[[#This Row],[LotFrontage]]="NA",0,fun[[#This Row],[LotFrontage]])</f>
        <v>65</v>
      </c>
      <c r="J1227">
        <v>10482</v>
      </c>
      <c r="K1227" t="s">
        <v>108</v>
      </c>
      <c r="L1227" t="s">
        <v>109</v>
      </c>
      <c r="M1227" t="s">
        <v>110</v>
      </c>
      <c r="N1227" t="s">
        <v>111</v>
      </c>
      <c r="O1227" t="s">
        <v>112</v>
      </c>
      <c r="P1227" t="s">
        <v>113</v>
      </c>
      <c r="Q1227" t="s">
        <v>114</v>
      </c>
      <c r="R1227" t="s">
        <v>188</v>
      </c>
      <c r="S1227" t="s">
        <v>116</v>
      </c>
      <c r="T1227" t="s">
        <v>116</v>
      </c>
      <c r="U1227" t="s">
        <v>117</v>
      </c>
      <c r="V1227" t="s">
        <v>223</v>
      </c>
      <c r="W1227">
        <v>6</v>
      </c>
      <c r="X1227">
        <v>8</v>
      </c>
      <c r="Y1227">
        <v>1958</v>
      </c>
      <c r="Z1227">
        <v>1958</v>
      </c>
      <c r="AA1227" t="s">
        <v>178</v>
      </c>
      <c r="AB1227" t="s">
        <v>120</v>
      </c>
      <c r="AC1227" t="s">
        <v>121</v>
      </c>
      <c r="AD1227" t="s">
        <v>121</v>
      </c>
      <c r="AE1227" t="s">
        <v>122</v>
      </c>
      <c r="AF1227">
        <v>63</v>
      </c>
      <c r="AG1227" t="s">
        <v>124</v>
      </c>
      <c r="AH1227">
        <f>IF(fun[[#This Row],[ExterQual]]="Ex",5,IF(fun[[#This Row],[ExterQual]]="Gd",4,IF(fun[[#This Row],[ExterQual]]="TA",3,IF(fun[[#This Row],[ExterQual]]="Fa",2,1))))</f>
        <v>3</v>
      </c>
      <c r="AI1227" t="s">
        <v>123</v>
      </c>
      <c r="AJ1227">
        <f>IF(fun[[#This Row],[ExterCond]]="Ex",5,IF(fun[[#This Row],[ExterCond]]="Gd",4,IF(fun[[#This Row],[ExterCond]]="TA",3,IF(fun[[#This Row],[ExterCond]]="Fa",2,1))))</f>
        <v>4</v>
      </c>
      <c r="AK1227" t="s">
        <v>144</v>
      </c>
      <c r="AL1227" t="s">
        <v>124</v>
      </c>
      <c r="AM1227">
        <f>IF(fun[[#This Row],[BsmtQual]]="Ex",5,IF(fun[[#This Row],[BsmtQual]]="Gd",4,IF(fun[[#This Row],[BsmtQual]]="TA",3,IF(fun[[#This Row],[BsmtQual]]="Fa",2,IF(fun[[#This Row],[BsmtQual]]="Po",1,0)))))</f>
        <v>3</v>
      </c>
      <c r="AN1227" t="s">
        <v>124</v>
      </c>
      <c r="AO1227">
        <f>IF(fun[[#This Row],[BsmtCond]]="Ex",5,IF(fun[[#This Row],[BsmtCond]]="Gd",4,IF(fun[[#This Row],[BsmtCond]]="TA",3,IF(fun[[#This Row],[BsmtCond]]="Fa",2,IF(fun[[#This Row],[BsmtCond]]="Po",1,0)))))</f>
        <v>3</v>
      </c>
      <c r="AP1227" t="s">
        <v>156</v>
      </c>
      <c r="AQ1227">
        <f>IF(fun[[#This Row],[BsmtExposure]]="Gd",3,IF(fun[[#This Row],[BsmtExposure]]="Av",2,IF(fun[[#This Row],[BsmtExposure]]="Mn",1,0)))</f>
        <v>2</v>
      </c>
      <c r="AR1227" t="s">
        <v>127</v>
      </c>
      <c r="AS1227">
        <v>507</v>
      </c>
      <c r="AT1227" t="s">
        <v>128</v>
      </c>
      <c r="AU1227">
        <v>0</v>
      </c>
      <c r="AV1227">
        <v>81</v>
      </c>
      <c r="AW1227">
        <v>588</v>
      </c>
      <c r="AX1227" t="s">
        <v>129</v>
      </c>
      <c r="AY1227" t="s">
        <v>130</v>
      </c>
      <c r="AZ1227">
        <f>IF(fun[[#This Row],[HeatingQC]]="Ex",5,IF(fun[[#This Row],[HeatingQC]]="Gd",4,IF(fun[[#This Row],[HeatingQC]]="TA",3,IF(fun[[#This Row],[HeatingQC]]="Fa",2,IF(fun[[#This Row],[HeatingQC]]="Po",1,0)))))</f>
        <v>5</v>
      </c>
      <c r="BA1227" t="s">
        <v>131</v>
      </c>
      <c r="BB1227" t="s">
        <v>132</v>
      </c>
      <c r="BC1227">
        <v>1138</v>
      </c>
      <c r="BD1227">
        <v>0</v>
      </c>
      <c r="BE1227">
        <v>0</v>
      </c>
      <c r="BF1227">
        <v>1138</v>
      </c>
      <c r="BG1227">
        <f>LOG(fun[[#This Row],[GrLivArea]])</f>
        <v>3.0561422620590522</v>
      </c>
      <c r="BH1227">
        <v>0</v>
      </c>
      <c r="BI1227">
        <v>1</v>
      </c>
      <c r="BJ1227">
        <f>fun[[#This Row],[BsmtFullBath]]+(0.5*fun[[#This Row],[BsmtHalfBath]])</f>
        <v>0.5</v>
      </c>
      <c r="BK1227">
        <v>1</v>
      </c>
      <c r="BL1227">
        <v>0</v>
      </c>
      <c r="BM1227">
        <f>fun[[#This Row],[HalfBath]]+fun[[#This Row],[TOTBaseBath]]+fun[[#This Row],[FullBath]]</f>
        <v>1.5</v>
      </c>
      <c r="BN1227">
        <v>3</v>
      </c>
      <c r="BO1227">
        <v>1</v>
      </c>
      <c r="BP1227" t="s">
        <v>124</v>
      </c>
      <c r="BQ1227">
        <f>IF(fun[[#This Row],[KitchenQual]]="Ex",5,IF(fun[[#This Row],[KitchenQual]]="Gd",4,IF(fun[[#This Row],[KitchenQual]]="TA",3,IF(fun[[#This Row],[KitchenQual]]="Fa",2,0))))</f>
        <v>3</v>
      </c>
      <c r="BR1227">
        <v>6</v>
      </c>
      <c r="BS1227" t="s">
        <v>133</v>
      </c>
      <c r="BT1227">
        <v>0</v>
      </c>
      <c r="BU1227" t="s">
        <v>109</v>
      </c>
      <c r="BV1227">
        <f>IF(fun[[#This Row],[FireplaceQu]]="Ex",5,IF(fun[[#This Row],[FireplaceQu]]="Gd",4,IF(fun[[#This Row],[FireplaceQu]]="TA",3,IF(fun[[#This Row],[FireplaceQu]]="Fa",2,0))))</f>
        <v>0</v>
      </c>
      <c r="BW1227" t="s">
        <v>134</v>
      </c>
      <c r="BX1227">
        <v>1958</v>
      </c>
      <c r="BY1227" t="s">
        <v>135</v>
      </c>
      <c r="BZ1227">
        <v>1</v>
      </c>
      <c r="CA1227">
        <v>264</v>
      </c>
      <c r="CB1227" t="s">
        <v>124</v>
      </c>
      <c r="CC1227">
        <f>IF(fun[[#This Row],[GarageQual]]="Ex",5,IF(fun[[#This Row],[GarageQual]]="Gd",4,IF(fun[[#This Row],[GarageQual]]="TA",3,IF(fun[[#This Row],[GarageQual]]="Fa",2,IF(fun[[#This Row],[GarageQual]]="Po",1,0)))))</f>
        <v>3</v>
      </c>
      <c r="CD1227" t="s">
        <v>124</v>
      </c>
      <c r="CE1227">
        <f>IF(fun[[#This Row],[GarageCond]]="Ex",5,IF(fun[[#This Row],[GarageCond]]="Gd",4,IF(fun[[#This Row],[GarageCond]]="TA",3,IF(fun[[#This Row],[GarageCond]]="Fa",2,IF(fun[[#This Row],[GarageCond]]="Po",1,0)))))</f>
        <v>3</v>
      </c>
      <c r="CF1227" t="s">
        <v>131</v>
      </c>
      <c r="CG1227">
        <v>224</v>
      </c>
      <c r="CH1227">
        <v>0</v>
      </c>
      <c r="CI1227">
        <v>0</v>
      </c>
      <c r="CJ1227">
        <v>0</v>
      </c>
      <c r="CK1227">
        <v>0</v>
      </c>
      <c r="CL1227">
        <f>(0.5*fun[[#This Row],[WoodDeckSF]])+fun[[#This Row],[OpenPorchSF]]+(2*fun[[#This Row],[EnclosedPorch]])+(1.5*fun[[#This Row],[3SsnPorch]])+fun[[#This Row],[ScreenPorch]]</f>
        <v>112</v>
      </c>
      <c r="CM1227">
        <v>0</v>
      </c>
      <c r="CN1227" t="s">
        <v>109</v>
      </c>
      <c r="CO1227">
        <f>IF(fun[[#This Row],[PoolQC]]="Ex",5,IF(fun[[#This Row],[PoolQC]]="Gd",4,IF(fun[[#This Row],[PoolQC]]="TA",3,IF(fun[[#This Row],[PoolQC]]="Fa",2,IF(fun[[#This Row],[PoolQC]]="Po",1,0)))))</f>
        <v>0</v>
      </c>
      <c r="CP1227" t="s">
        <v>244</v>
      </c>
      <c r="CQ1227" t="s">
        <v>109</v>
      </c>
      <c r="CR1227">
        <v>0</v>
      </c>
      <c r="CS1227">
        <v>6</v>
      </c>
      <c r="CT1227">
        <v>2007</v>
      </c>
      <c r="CU1227" t="s">
        <v>136</v>
      </c>
      <c r="CV1227" t="s">
        <v>137</v>
      </c>
      <c r="CW1227">
        <f>COUNTIF(fun[[#This Row],[Id]:[SaleCondition]],0)</f>
        <v>17</v>
      </c>
      <c r="CX1227">
        <f>COUNTIF(fun[[#This Row],[Id]:[SaleCondition]],"NA")</f>
        <v>4</v>
      </c>
      <c r="CY1227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227">
        <f>fun[NUM_ExCond]+fun[NUM_BsmtCond]+fun[NUM_GarCond]</f>
        <v>10</v>
      </c>
      <c r="DA12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2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73.25</v>
      </c>
      <c r="DC1227">
        <v>145000</v>
      </c>
    </row>
    <row r="1228" spans="1:107" x14ac:dyDescent="0.25">
      <c r="A1228">
        <v>1227</v>
      </c>
      <c r="B1228">
        <v>60</v>
      </c>
      <c r="C1228" t="s">
        <v>107</v>
      </c>
      <c r="D1228">
        <f>IF(fun[[#This Row],[MSZoning]]="RL",1,0)</f>
        <v>1</v>
      </c>
      <c r="E1228">
        <f>IF(fun[[#This Row],[rl]]="RM",1,0)</f>
        <v>0</v>
      </c>
      <c r="F1228">
        <f>IF(fun[[#This Row],[rm]]="RH",1,0)</f>
        <v>0</v>
      </c>
      <c r="G1228">
        <f>IF(fun[[#This Row],[rh]]="C (all)",1,0)</f>
        <v>0</v>
      </c>
      <c r="H1228">
        <v>86</v>
      </c>
      <c r="I1228">
        <f>IF(fun[[#This Row],[LotFrontage]]="NA",0,fun[[#This Row],[LotFrontage]])</f>
        <v>86</v>
      </c>
      <c r="J1228">
        <v>14598</v>
      </c>
      <c r="K1228" t="s">
        <v>108</v>
      </c>
      <c r="L1228" t="s">
        <v>109</v>
      </c>
      <c r="M1228" t="s">
        <v>146</v>
      </c>
      <c r="N1228" t="s">
        <v>111</v>
      </c>
      <c r="O1228" t="s">
        <v>112</v>
      </c>
      <c r="P1228" t="s">
        <v>192</v>
      </c>
      <c r="Q1228" t="s">
        <v>114</v>
      </c>
      <c r="R1228" t="s">
        <v>162</v>
      </c>
      <c r="S1228" t="s">
        <v>140</v>
      </c>
      <c r="T1228" t="s">
        <v>116</v>
      </c>
      <c r="U1228" t="s">
        <v>117</v>
      </c>
      <c r="V1228" t="s">
        <v>118</v>
      </c>
      <c r="W1228">
        <v>6</v>
      </c>
      <c r="X1228">
        <v>5</v>
      </c>
      <c r="Y1228">
        <v>2007</v>
      </c>
      <c r="Z1228">
        <v>2007</v>
      </c>
      <c r="AA1228" t="s">
        <v>119</v>
      </c>
      <c r="AB1228" t="s">
        <v>120</v>
      </c>
      <c r="AC1228" t="s">
        <v>121</v>
      </c>
      <c r="AD1228" t="s">
        <v>121</v>
      </c>
      <c r="AE1228" t="s">
        <v>163</v>
      </c>
      <c r="AF1228">
        <v>74</v>
      </c>
      <c r="AG1228" t="s">
        <v>123</v>
      </c>
      <c r="AH1228">
        <f>IF(fun[[#This Row],[ExterQual]]="Ex",5,IF(fun[[#This Row],[ExterQual]]="Gd",4,IF(fun[[#This Row],[ExterQual]]="TA",3,IF(fun[[#This Row],[ExterQual]]="Fa",2,1))))</f>
        <v>4</v>
      </c>
      <c r="AI1228" t="s">
        <v>124</v>
      </c>
      <c r="AJ1228">
        <f>IF(fun[[#This Row],[ExterCond]]="Ex",5,IF(fun[[#This Row],[ExterCond]]="Gd",4,IF(fun[[#This Row],[ExterCond]]="TA",3,IF(fun[[#This Row],[ExterCond]]="Fa",2,1))))</f>
        <v>3</v>
      </c>
      <c r="AK1228" t="s">
        <v>125</v>
      </c>
      <c r="AL1228" t="s">
        <v>123</v>
      </c>
      <c r="AM1228">
        <f>IF(fun[[#This Row],[BsmtQual]]="Ex",5,IF(fun[[#This Row],[BsmtQual]]="Gd",4,IF(fun[[#This Row],[BsmtQual]]="TA",3,IF(fun[[#This Row],[BsmtQual]]="Fa",2,IF(fun[[#This Row],[BsmtQual]]="Po",1,0)))))</f>
        <v>4</v>
      </c>
      <c r="AN1228" t="s">
        <v>124</v>
      </c>
      <c r="AO1228">
        <f>IF(fun[[#This Row],[BsmtCond]]="Ex",5,IF(fun[[#This Row],[BsmtCond]]="Gd",4,IF(fun[[#This Row],[BsmtCond]]="TA",3,IF(fun[[#This Row],[BsmtCond]]="Fa",2,IF(fun[[#This Row],[BsmtCond]]="Po",1,0)))))</f>
        <v>3</v>
      </c>
      <c r="AP1228" t="s">
        <v>147</v>
      </c>
      <c r="AQ1228">
        <f>IF(fun[[#This Row],[BsmtExposure]]="Gd",3,IF(fun[[#This Row],[BsmtExposure]]="Av",2,IF(fun[[#This Row],[BsmtExposure]]="Mn",1,0)))</f>
        <v>1</v>
      </c>
      <c r="AR1228" t="s">
        <v>128</v>
      </c>
      <c r="AS1228">
        <v>0</v>
      </c>
      <c r="AT1228" t="s">
        <v>128</v>
      </c>
      <c r="AU1228">
        <v>0</v>
      </c>
      <c r="AV1228">
        <v>894</v>
      </c>
      <c r="AW1228">
        <v>894</v>
      </c>
      <c r="AX1228" t="s">
        <v>129</v>
      </c>
      <c r="AY1228" t="s">
        <v>130</v>
      </c>
      <c r="AZ1228">
        <f>IF(fun[[#This Row],[HeatingQC]]="Ex",5,IF(fun[[#This Row],[HeatingQC]]="Gd",4,IF(fun[[#This Row],[HeatingQC]]="TA",3,IF(fun[[#This Row],[HeatingQC]]="Fa",2,IF(fun[[#This Row],[HeatingQC]]="Po",1,0)))))</f>
        <v>5</v>
      </c>
      <c r="BA1228" t="s">
        <v>131</v>
      </c>
      <c r="BB1228" t="s">
        <v>132</v>
      </c>
      <c r="BC1228">
        <v>894</v>
      </c>
      <c r="BD1228">
        <v>1039</v>
      </c>
      <c r="BE1228">
        <v>0</v>
      </c>
      <c r="BF1228">
        <v>1933</v>
      </c>
      <c r="BG1228">
        <f>LOG(fun[[#This Row],[GrLivArea]])</f>
        <v>3.2862318540285531</v>
      </c>
      <c r="BH1228">
        <v>0</v>
      </c>
      <c r="BI1228">
        <v>0</v>
      </c>
      <c r="BJ1228">
        <f>fun[[#This Row],[BsmtFullBath]]+(0.5*fun[[#This Row],[BsmtHalfBath]])</f>
        <v>0</v>
      </c>
      <c r="BK1228">
        <v>2</v>
      </c>
      <c r="BL1228">
        <v>1</v>
      </c>
      <c r="BM1228">
        <f>fun[[#This Row],[HalfBath]]+fun[[#This Row],[TOTBaseBath]]+fun[[#This Row],[FullBath]]</f>
        <v>3</v>
      </c>
      <c r="BN1228">
        <v>4</v>
      </c>
      <c r="BO1228">
        <v>1</v>
      </c>
      <c r="BP1228" t="s">
        <v>123</v>
      </c>
      <c r="BQ1228">
        <f>IF(fun[[#This Row],[KitchenQual]]="Ex",5,IF(fun[[#This Row],[KitchenQual]]="Gd",4,IF(fun[[#This Row],[KitchenQual]]="TA",3,IF(fun[[#This Row],[KitchenQual]]="Fa",2,0))))</f>
        <v>4</v>
      </c>
      <c r="BR1228">
        <v>9</v>
      </c>
      <c r="BS1228" t="s">
        <v>133</v>
      </c>
      <c r="BT1228">
        <v>1</v>
      </c>
      <c r="BU1228" t="s">
        <v>123</v>
      </c>
      <c r="BV1228">
        <f>IF(fun[[#This Row],[FireplaceQu]]="Ex",5,IF(fun[[#This Row],[FireplaceQu]]="Gd",4,IF(fun[[#This Row],[FireplaceQu]]="TA",3,IF(fun[[#This Row],[FireplaceQu]]="Fa",2,0))))</f>
        <v>4</v>
      </c>
      <c r="BW1228" t="s">
        <v>182</v>
      </c>
      <c r="BX1228">
        <v>2007</v>
      </c>
      <c r="BY1228" t="s">
        <v>183</v>
      </c>
      <c r="BZ1228">
        <v>3</v>
      </c>
      <c r="CA1228">
        <v>668</v>
      </c>
      <c r="CB1228" t="s">
        <v>124</v>
      </c>
      <c r="CC1228">
        <f>IF(fun[[#This Row],[GarageQual]]="Ex",5,IF(fun[[#This Row],[GarageQual]]="Gd",4,IF(fun[[#This Row],[GarageQual]]="TA",3,IF(fun[[#This Row],[GarageQual]]="Fa",2,IF(fun[[#This Row],[GarageQual]]="Po",1,0)))))</f>
        <v>3</v>
      </c>
      <c r="CD1228" t="s">
        <v>124</v>
      </c>
      <c r="CE1228">
        <f>IF(fun[[#This Row],[GarageCond]]="Ex",5,IF(fun[[#This Row],[GarageCond]]="Gd",4,IF(fun[[#This Row],[GarageCond]]="TA",3,IF(fun[[#This Row],[GarageCond]]="Fa",2,IF(fun[[#This Row],[GarageCond]]="Po",1,0)))))</f>
        <v>3</v>
      </c>
      <c r="CF1228" t="s">
        <v>131</v>
      </c>
      <c r="CG1228">
        <v>100</v>
      </c>
      <c r="CH1228">
        <v>18</v>
      </c>
      <c r="CI1228">
        <v>0</v>
      </c>
      <c r="CJ1228">
        <v>0</v>
      </c>
      <c r="CK1228">
        <v>0</v>
      </c>
      <c r="CL1228">
        <f>(0.5*fun[[#This Row],[WoodDeckSF]])+fun[[#This Row],[OpenPorchSF]]+(2*fun[[#This Row],[EnclosedPorch]])+(1.5*fun[[#This Row],[3SsnPorch]])+fun[[#This Row],[ScreenPorch]]</f>
        <v>68</v>
      </c>
      <c r="CM1228">
        <v>0</v>
      </c>
      <c r="CN1228" t="s">
        <v>109</v>
      </c>
      <c r="CO1228">
        <f>IF(fun[[#This Row],[PoolQC]]="Ex",5,IF(fun[[#This Row],[PoolQC]]="Gd",4,IF(fun[[#This Row],[PoolQC]]="TA",3,IF(fun[[#This Row],[PoolQC]]="Fa",2,IF(fun[[#This Row],[PoolQC]]="Po",1,0)))))</f>
        <v>0</v>
      </c>
      <c r="CP1228" t="s">
        <v>109</v>
      </c>
      <c r="CQ1228" t="s">
        <v>109</v>
      </c>
      <c r="CR1228">
        <v>0</v>
      </c>
      <c r="CS1228">
        <v>1</v>
      </c>
      <c r="CT1228">
        <v>2008</v>
      </c>
      <c r="CU1228" t="s">
        <v>136</v>
      </c>
      <c r="CV1228" t="s">
        <v>137</v>
      </c>
      <c r="CW1228">
        <f>COUNTIF(fun[[#This Row],[Id]:[SaleCondition]],0)</f>
        <v>15</v>
      </c>
      <c r="CX1228">
        <f>COUNTIF(fun[[#This Row],[Id]:[SaleCondition]],"NA")</f>
        <v>4</v>
      </c>
      <c r="CY1228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228">
        <f>fun[NUM_ExCond]+fun[NUM_BsmtCond]+fun[NUM_GarCond]</f>
        <v>9</v>
      </c>
      <c r="DA12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2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67.75</v>
      </c>
      <c r="DC1228">
        <v>214000</v>
      </c>
    </row>
    <row r="1229" spans="1:107" x14ac:dyDescent="0.25">
      <c r="A1229">
        <v>1228</v>
      </c>
      <c r="B1229">
        <v>20</v>
      </c>
      <c r="C1229" t="s">
        <v>107</v>
      </c>
      <c r="D1229">
        <f>IF(fun[[#This Row],[MSZoning]]="RL",1,0)</f>
        <v>1</v>
      </c>
      <c r="E1229">
        <f>IF(fun[[#This Row],[rl]]="RM",1,0)</f>
        <v>0</v>
      </c>
      <c r="F1229">
        <f>IF(fun[[#This Row],[rm]]="RH",1,0)</f>
        <v>0</v>
      </c>
      <c r="G1229">
        <f>IF(fun[[#This Row],[rh]]="C (all)",1,0)</f>
        <v>0</v>
      </c>
      <c r="H1229">
        <v>72</v>
      </c>
      <c r="I1229">
        <f>IF(fun[[#This Row],[LotFrontage]]="NA",0,fun[[#This Row],[LotFrontage]])</f>
        <v>72</v>
      </c>
      <c r="J1229">
        <v>8872</v>
      </c>
      <c r="K1229" t="s">
        <v>108</v>
      </c>
      <c r="L1229" t="s">
        <v>109</v>
      </c>
      <c r="M1229" t="s">
        <v>110</v>
      </c>
      <c r="N1229" t="s">
        <v>111</v>
      </c>
      <c r="O1229" t="s">
        <v>112</v>
      </c>
      <c r="P1229" t="s">
        <v>148</v>
      </c>
      <c r="Q1229" t="s">
        <v>114</v>
      </c>
      <c r="R1229" t="s">
        <v>188</v>
      </c>
      <c r="S1229" t="s">
        <v>116</v>
      </c>
      <c r="T1229" t="s">
        <v>116</v>
      </c>
      <c r="U1229" t="s">
        <v>117</v>
      </c>
      <c r="V1229" t="s">
        <v>141</v>
      </c>
      <c r="W1229">
        <v>5</v>
      </c>
      <c r="X1229">
        <v>8</v>
      </c>
      <c r="Y1229">
        <v>1965</v>
      </c>
      <c r="Z1229">
        <v>2008</v>
      </c>
      <c r="AA1229" t="s">
        <v>119</v>
      </c>
      <c r="AB1229" t="s">
        <v>120</v>
      </c>
      <c r="AC1229" t="s">
        <v>121</v>
      </c>
      <c r="AD1229" t="s">
        <v>121</v>
      </c>
      <c r="AE1229" t="s">
        <v>122</v>
      </c>
      <c r="AF1229">
        <v>300</v>
      </c>
      <c r="AG1229" t="s">
        <v>124</v>
      </c>
      <c r="AH1229">
        <f>IF(fun[[#This Row],[ExterQual]]="Ex",5,IF(fun[[#This Row],[ExterQual]]="Gd",4,IF(fun[[#This Row],[ExterQual]]="TA",3,IF(fun[[#This Row],[ExterQual]]="Fa",2,1))))</f>
        <v>3</v>
      </c>
      <c r="AI1229" t="s">
        <v>124</v>
      </c>
      <c r="AJ1229">
        <f>IF(fun[[#This Row],[ExterCond]]="Ex",5,IF(fun[[#This Row],[ExterCond]]="Gd",4,IF(fun[[#This Row],[ExterCond]]="TA",3,IF(fun[[#This Row],[ExterCond]]="Fa",2,1))))</f>
        <v>3</v>
      </c>
      <c r="AK1229" t="s">
        <v>144</v>
      </c>
      <c r="AL1229" t="s">
        <v>124</v>
      </c>
      <c r="AM1229">
        <f>IF(fun[[#This Row],[BsmtQual]]="Ex",5,IF(fun[[#This Row],[BsmtQual]]="Gd",4,IF(fun[[#This Row],[BsmtQual]]="TA",3,IF(fun[[#This Row],[BsmtQual]]="Fa",2,IF(fun[[#This Row],[BsmtQual]]="Po",1,0)))))</f>
        <v>3</v>
      </c>
      <c r="AN1229" t="s">
        <v>124</v>
      </c>
      <c r="AO1229">
        <f>IF(fun[[#This Row],[BsmtCond]]="Ex",5,IF(fun[[#This Row],[BsmtCond]]="Gd",4,IF(fun[[#This Row],[BsmtCond]]="TA",3,IF(fun[[#This Row],[BsmtCond]]="Fa",2,IF(fun[[#This Row],[BsmtCond]]="Po",1,0)))))</f>
        <v>3</v>
      </c>
      <c r="AP1229" t="s">
        <v>126</v>
      </c>
      <c r="AQ1229">
        <f>IF(fun[[#This Row],[BsmtExposure]]="Gd",3,IF(fun[[#This Row],[BsmtExposure]]="Av",2,IF(fun[[#This Row],[BsmtExposure]]="Mn",1,0)))</f>
        <v>0</v>
      </c>
      <c r="AR1229" t="s">
        <v>145</v>
      </c>
      <c r="AS1229">
        <v>595</v>
      </c>
      <c r="AT1229" t="s">
        <v>128</v>
      </c>
      <c r="AU1229">
        <v>0</v>
      </c>
      <c r="AV1229">
        <v>317</v>
      </c>
      <c r="AW1229">
        <v>912</v>
      </c>
      <c r="AX1229" t="s">
        <v>129</v>
      </c>
      <c r="AY1229" t="s">
        <v>130</v>
      </c>
      <c r="AZ1229">
        <f>IF(fun[[#This Row],[HeatingQC]]="Ex",5,IF(fun[[#This Row],[HeatingQC]]="Gd",4,IF(fun[[#This Row],[HeatingQC]]="TA",3,IF(fun[[#This Row],[HeatingQC]]="Fa",2,IF(fun[[#This Row],[HeatingQC]]="Po",1,0)))))</f>
        <v>5</v>
      </c>
      <c r="BA1229" t="s">
        <v>131</v>
      </c>
      <c r="BB1229" t="s">
        <v>132</v>
      </c>
      <c r="BC1229">
        <v>912</v>
      </c>
      <c r="BD1229">
        <v>0</v>
      </c>
      <c r="BE1229">
        <v>0</v>
      </c>
      <c r="BF1229">
        <v>912</v>
      </c>
      <c r="BG1229">
        <f>LOG(fun[[#This Row],[GrLivArea]])</f>
        <v>2.959994838328416</v>
      </c>
      <c r="BH1229">
        <v>1</v>
      </c>
      <c r="BI1229">
        <v>0</v>
      </c>
      <c r="BJ1229">
        <f>fun[[#This Row],[BsmtFullBath]]+(0.5*fun[[#This Row],[BsmtHalfBath]])</f>
        <v>1</v>
      </c>
      <c r="BK1229">
        <v>1</v>
      </c>
      <c r="BL1229">
        <v>0</v>
      </c>
      <c r="BM1229">
        <f>fun[[#This Row],[HalfBath]]+fun[[#This Row],[TOTBaseBath]]+fun[[#This Row],[FullBath]]</f>
        <v>2</v>
      </c>
      <c r="BN1229">
        <v>2</v>
      </c>
      <c r="BO1229">
        <v>1</v>
      </c>
      <c r="BP1229" t="s">
        <v>123</v>
      </c>
      <c r="BQ1229">
        <f>IF(fun[[#This Row],[KitchenQual]]="Ex",5,IF(fun[[#This Row],[KitchenQual]]="Gd",4,IF(fun[[#This Row],[KitchenQual]]="TA",3,IF(fun[[#This Row],[KitchenQual]]="Fa",2,0))))</f>
        <v>4</v>
      </c>
      <c r="BR1229">
        <v>5</v>
      </c>
      <c r="BS1229" t="s">
        <v>133</v>
      </c>
      <c r="BT1229">
        <v>0</v>
      </c>
      <c r="BU1229" t="s">
        <v>109</v>
      </c>
      <c r="BV1229">
        <f>IF(fun[[#This Row],[FireplaceQu]]="Ex",5,IF(fun[[#This Row],[FireplaceQu]]="Gd",4,IF(fun[[#This Row],[FireplaceQu]]="TA",3,IF(fun[[#This Row],[FireplaceQu]]="Fa",2,0))))</f>
        <v>0</v>
      </c>
      <c r="BW1229" t="s">
        <v>153</v>
      </c>
      <c r="BX1229">
        <v>1992</v>
      </c>
      <c r="BY1229" t="s">
        <v>128</v>
      </c>
      <c r="BZ1229">
        <v>2</v>
      </c>
      <c r="CA1229">
        <v>576</v>
      </c>
      <c r="CB1229" t="s">
        <v>124</v>
      </c>
      <c r="CC1229">
        <f>IF(fun[[#This Row],[GarageQual]]="Ex",5,IF(fun[[#This Row],[GarageQual]]="Gd",4,IF(fun[[#This Row],[GarageQual]]="TA",3,IF(fun[[#This Row],[GarageQual]]="Fa",2,IF(fun[[#This Row],[GarageQual]]="Po",1,0)))))</f>
        <v>3</v>
      </c>
      <c r="CD1229" t="s">
        <v>124</v>
      </c>
      <c r="CE1229">
        <f>IF(fun[[#This Row],[GarageCond]]="Ex",5,IF(fun[[#This Row],[GarageCond]]="Gd",4,IF(fun[[#This Row],[GarageCond]]="TA",3,IF(fun[[#This Row],[GarageCond]]="Fa",2,IF(fun[[#This Row],[GarageCond]]="Po",1,0)))))</f>
        <v>3</v>
      </c>
      <c r="CF1229" t="s">
        <v>131</v>
      </c>
      <c r="CG1229">
        <v>0</v>
      </c>
      <c r="CH1229">
        <v>240</v>
      </c>
      <c r="CI1229">
        <v>0</v>
      </c>
      <c r="CJ1229">
        <v>0</v>
      </c>
      <c r="CK1229">
        <v>0</v>
      </c>
      <c r="CL1229">
        <f>(0.5*fun[[#This Row],[WoodDeckSF]])+fun[[#This Row],[OpenPorchSF]]+(2*fun[[#This Row],[EnclosedPorch]])+(1.5*fun[[#This Row],[3SsnPorch]])+fun[[#This Row],[ScreenPorch]]</f>
        <v>240</v>
      </c>
      <c r="CM1229">
        <v>0</v>
      </c>
      <c r="CN1229" t="s">
        <v>109</v>
      </c>
      <c r="CO1229">
        <f>IF(fun[[#This Row],[PoolQC]]="Ex",5,IF(fun[[#This Row],[PoolQC]]="Gd",4,IF(fun[[#This Row],[PoolQC]]="TA",3,IF(fun[[#This Row],[PoolQC]]="Fa",2,IF(fun[[#This Row],[PoolQC]]="Po",1,0)))))</f>
        <v>0</v>
      </c>
      <c r="CP1229" t="s">
        <v>109</v>
      </c>
      <c r="CQ1229" t="s">
        <v>109</v>
      </c>
      <c r="CR1229">
        <v>0</v>
      </c>
      <c r="CS1229">
        <v>12</v>
      </c>
      <c r="CT1229">
        <v>2008</v>
      </c>
      <c r="CU1229" t="s">
        <v>136</v>
      </c>
      <c r="CV1229" t="s">
        <v>137</v>
      </c>
      <c r="CW1229">
        <f>COUNTIF(fun[[#This Row],[Id]:[SaleCondition]],0)</f>
        <v>18</v>
      </c>
      <c r="CX1229">
        <f>COUNTIF(fun[[#This Row],[Id]:[SaleCondition]],"NA")</f>
        <v>5</v>
      </c>
      <c r="CY122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229">
        <f>fun[NUM_ExCond]+fun[NUM_BsmtCond]+fun[NUM_GarCond]</f>
        <v>9</v>
      </c>
      <c r="DA12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98</v>
      </c>
      <c r="DB12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</v>
      </c>
      <c r="DC1229">
        <v>147000</v>
      </c>
    </row>
    <row r="1230" spans="1:107" x14ac:dyDescent="0.25">
      <c r="A1230">
        <v>1229</v>
      </c>
      <c r="B1230">
        <v>120</v>
      </c>
      <c r="C1230" t="s">
        <v>107</v>
      </c>
      <c r="D1230">
        <f>IF(fun[[#This Row],[MSZoning]]="RL",1,0)</f>
        <v>1</v>
      </c>
      <c r="E1230">
        <f>IF(fun[[#This Row],[rl]]="RM",1,0)</f>
        <v>0</v>
      </c>
      <c r="F1230">
        <f>IF(fun[[#This Row],[rm]]="RH",1,0)</f>
        <v>0</v>
      </c>
      <c r="G1230">
        <f>IF(fun[[#This Row],[rh]]="C (all)",1,0)</f>
        <v>0</v>
      </c>
      <c r="H1230">
        <v>65</v>
      </c>
      <c r="I1230">
        <f>IF(fun[[#This Row],[LotFrontage]]="NA",0,fun[[#This Row],[LotFrontage]])</f>
        <v>65</v>
      </c>
      <c r="J1230">
        <v>8769</v>
      </c>
      <c r="K1230" t="s">
        <v>108</v>
      </c>
      <c r="L1230" t="s">
        <v>109</v>
      </c>
      <c r="M1230" t="s">
        <v>110</v>
      </c>
      <c r="N1230" t="s">
        <v>111</v>
      </c>
      <c r="O1230" t="s">
        <v>112</v>
      </c>
      <c r="P1230" t="s">
        <v>148</v>
      </c>
      <c r="Q1230" t="s">
        <v>114</v>
      </c>
      <c r="R1230" t="s">
        <v>180</v>
      </c>
      <c r="S1230" t="s">
        <v>116</v>
      </c>
      <c r="T1230" t="s">
        <v>116</v>
      </c>
      <c r="U1230" t="s">
        <v>205</v>
      </c>
      <c r="V1230" t="s">
        <v>141</v>
      </c>
      <c r="W1230">
        <v>9</v>
      </c>
      <c r="X1230">
        <v>5</v>
      </c>
      <c r="Y1230">
        <v>2008</v>
      </c>
      <c r="Z1230">
        <v>2008</v>
      </c>
      <c r="AA1230" t="s">
        <v>178</v>
      </c>
      <c r="AB1230" t="s">
        <v>120</v>
      </c>
      <c r="AC1230" t="s">
        <v>142</v>
      </c>
      <c r="AD1230" t="s">
        <v>142</v>
      </c>
      <c r="AE1230" t="s">
        <v>122</v>
      </c>
      <c r="AF1230">
        <v>766</v>
      </c>
      <c r="AG1230" t="s">
        <v>130</v>
      </c>
      <c r="AH1230">
        <f>IF(fun[[#This Row],[ExterQual]]="Ex",5,IF(fun[[#This Row],[ExterQual]]="Gd",4,IF(fun[[#This Row],[ExterQual]]="TA",3,IF(fun[[#This Row],[ExterQual]]="Fa",2,1))))</f>
        <v>5</v>
      </c>
      <c r="AI1230" t="s">
        <v>124</v>
      </c>
      <c r="AJ1230">
        <f>IF(fun[[#This Row],[ExterCond]]="Ex",5,IF(fun[[#This Row],[ExterCond]]="Gd",4,IF(fun[[#This Row],[ExterCond]]="TA",3,IF(fun[[#This Row],[ExterCond]]="Fa",2,1))))</f>
        <v>3</v>
      </c>
      <c r="AK1230" t="s">
        <v>125</v>
      </c>
      <c r="AL1230" t="s">
        <v>130</v>
      </c>
      <c r="AM1230">
        <f>IF(fun[[#This Row],[BsmtQual]]="Ex",5,IF(fun[[#This Row],[BsmtQual]]="Gd",4,IF(fun[[#This Row],[BsmtQual]]="TA",3,IF(fun[[#This Row],[BsmtQual]]="Fa",2,IF(fun[[#This Row],[BsmtQual]]="Po",1,0)))))</f>
        <v>5</v>
      </c>
      <c r="AN1230" t="s">
        <v>124</v>
      </c>
      <c r="AO1230">
        <f>IF(fun[[#This Row],[BsmtCond]]="Ex",5,IF(fun[[#This Row],[BsmtCond]]="Gd",4,IF(fun[[#This Row],[BsmtCond]]="TA",3,IF(fun[[#This Row],[BsmtCond]]="Fa",2,IF(fun[[#This Row],[BsmtCond]]="Po",1,0)))))</f>
        <v>3</v>
      </c>
      <c r="AP1230" t="s">
        <v>126</v>
      </c>
      <c r="AQ1230">
        <f>IF(fun[[#This Row],[BsmtExposure]]="Gd",3,IF(fun[[#This Row],[BsmtExposure]]="Av",2,IF(fun[[#This Row],[BsmtExposure]]="Mn",1,0)))</f>
        <v>0</v>
      </c>
      <c r="AR1230" t="s">
        <v>127</v>
      </c>
      <c r="AS1230">
        <v>1540</v>
      </c>
      <c r="AT1230" t="s">
        <v>128</v>
      </c>
      <c r="AU1230">
        <v>0</v>
      </c>
      <c r="AV1230">
        <v>162</v>
      </c>
      <c r="AW1230">
        <v>1702</v>
      </c>
      <c r="AX1230" t="s">
        <v>129</v>
      </c>
      <c r="AY1230" t="s">
        <v>130</v>
      </c>
      <c r="AZ1230">
        <f>IF(fun[[#This Row],[HeatingQC]]="Ex",5,IF(fun[[#This Row],[HeatingQC]]="Gd",4,IF(fun[[#This Row],[HeatingQC]]="TA",3,IF(fun[[#This Row],[HeatingQC]]="Fa",2,IF(fun[[#This Row],[HeatingQC]]="Po",1,0)))))</f>
        <v>5</v>
      </c>
      <c r="BA1230" t="s">
        <v>131</v>
      </c>
      <c r="BB1230" t="s">
        <v>132</v>
      </c>
      <c r="BC1230">
        <v>1702</v>
      </c>
      <c r="BD1230">
        <v>0</v>
      </c>
      <c r="BE1230">
        <v>0</v>
      </c>
      <c r="BF1230">
        <v>1702</v>
      </c>
      <c r="BG1230">
        <f>LOG(fun[[#This Row],[GrLivArea]])</f>
        <v>3.2309595557485689</v>
      </c>
      <c r="BH1230">
        <v>1</v>
      </c>
      <c r="BI1230">
        <v>0</v>
      </c>
      <c r="BJ1230">
        <f>fun[[#This Row],[BsmtFullBath]]+(0.5*fun[[#This Row],[BsmtHalfBath]])</f>
        <v>1</v>
      </c>
      <c r="BK1230">
        <v>1</v>
      </c>
      <c r="BL1230">
        <v>1</v>
      </c>
      <c r="BM1230">
        <f>fun[[#This Row],[HalfBath]]+fun[[#This Row],[TOTBaseBath]]+fun[[#This Row],[FullBath]]</f>
        <v>3</v>
      </c>
      <c r="BN1230">
        <v>1</v>
      </c>
      <c r="BO1230">
        <v>1</v>
      </c>
      <c r="BP1230" t="s">
        <v>130</v>
      </c>
      <c r="BQ1230">
        <f>IF(fun[[#This Row],[KitchenQual]]="Ex",5,IF(fun[[#This Row],[KitchenQual]]="Gd",4,IF(fun[[#This Row],[KitchenQual]]="TA",3,IF(fun[[#This Row],[KitchenQual]]="Fa",2,0))))</f>
        <v>5</v>
      </c>
      <c r="BR1230">
        <v>7</v>
      </c>
      <c r="BS1230" t="s">
        <v>133</v>
      </c>
      <c r="BT1230">
        <v>1</v>
      </c>
      <c r="BU1230" t="s">
        <v>123</v>
      </c>
      <c r="BV1230">
        <f>IF(fun[[#This Row],[FireplaceQu]]="Ex",5,IF(fun[[#This Row],[FireplaceQu]]="Gd",4,IF(fun[[#This Row],[FireplaceQu]]="TA",3,IF(fun[[#This Row],[FireplaceQu]]="Fa",2,0))))</f>
        <v>4</v>
      </c>
      <c r="BW1230" t="s">
        <v>134</v>
      </c>
      <c r="BX1230">
        <v>2008</v>
      </c>
      <c r="BY1230" t="s">
        <v>183</v>
      </c>
      <c r="BZ1230">
        <v>3</v>
      </c>
      <c r="CA1230">
        <v>1052</v>
      </c>
      <c r="CB1230" t="s">
        <v>124</v>
      </c>
      <c r="CC1230">
        <f>IF(fun[[#This Row],[GarageQual]]="Ex",5,IF(fun[[#This Row],[GarageQual]]="Gd",4,IF(fun[[#This Row],[GarageQual]]="TA",3,IF(fun[[#This Row],[GarageQual]]="Fa",2,IF(fun[[#This Row],[GarageQual]]="Po",1,0)))))</f>
        <v>3</v>
      </c>
      <c r="CD1230" t="s">
        <v>124</v>
      </c>
      <c r="CE1230">
        <f>IF(fun[[#This Row],[GarageCond]]="Ex",5,IF(fun[[#This Row],[GarageCond]]="Gd",4,IF(fun[[#This Row],[GarageCond]]="TA",3,IF(fun[[#This Row],[GarageCond]]="Fa",2,IF(fun[[#This Row],[GarageCond]]="Po",1,0)))))</f>
        <v>3</v>
      </c>
      <c r="CF1230" t="s">
        <v>131</v>
      </c>
      <c r="CG1230">
        <v>0</v>
      </c>
      <c r="CH1230">
        <v>72</v>
      </c>
      <c r="CI1230">
        <v>0</v>
      </c>
      <c r="CJ1230">
        <v>0</v>
      </c>
      <c r="CK1230">
        <v>224</v>
      </c>
      <c r="CL1230">
        <f>(0.5*fun[[#This Row],[WoodDeckSF]])+fun[[#This Row],[OpenPorchSF]]+(2*fun[[#This Row],[EnclosedPorch]])+(1.5*fun[[#This Row],[3SsnPorch]])+fun[[#This Row],[ScreenPorch]]</f>
        <v>296</v>
      </c>
      <c r="CM1230">
        <v>0</v>
      </c>
      <c r="CN1230" t="s">
        <v>109</v>
      </c>
      <c r="CO1230">
        <f>IF(fun[[#This Row],[PoolQC]]="Ex",5,IF(fun[[#This Row],[PoolQC]]="Gd",4,IF(fun[[#This Row],[PoolQC]]="TA",3,IF(fun[[#This Row],[PoolQC]]="Fa",2,IF(fun[[#This Row],[PoolQC]]="Po",1,0)))))</f>
        <v>0</v>
      </c>
      <c r="CP1230" t="s">
        <v>109</v>
      </c>
      <c r="CQ1230" t="s">
        <v>109</v>
      </c>
      <c r="CR1230">
        <v>0</v>
      </c>
      <c r="CS1230">
        <v>10</v>
      </c>
      <c r="CT1230">
        <v>2008</v>
      </c>
      <c r="CU1230" t="s">
        <v>184</v>
      </c>
      <c r="CV1230" t="s">
        <v>185</v>
      </c>
      <c r="CW1230">
        <f>COUNTIF(fun[[#This Row],[Id]:[SaleCondition]],0)</f>
        <v>14</v>
      </c>
      <c r="CX1230">
        <f>COUNTIF(fun[[#This Row],[Id]:[SaleCondition]],"NA")</f>
        <v>4</v>
      </c>
      <c r="CY1230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1230">
        <f>fun[NUM_ExCond]+fun[NUM_BsmtCond]+fun[NUM_GarCond]</f>
        <v>9</v>
      </c>
      <c r="DA12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12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1230">
        <v>367294</v>
      </c>
    </row>
    <row r="1231" spans="1:107" x14ac:dyDescent="0.25">
      <c r="A1231">
        <v>1230</v>
      </c>
      <c r="B1231">
        <v>80</v>
      </c>
      <c r="C1231" t="s">
        <v>107</v>
      </c>
      <c r="D1231">
        <f>IF(fun[[#This Row],[MSZoning]]="RL",1,0)</f>
        <v>1</v>
      </c>
      <c r="E1231">
        <f>IF(fun[[#This Row],[rl]]="RM",1,0)</f>
        <v>0</v>
      </c>
      <c r="F1231">
        <f>IF(fun[[#This Row],[rm]]="RH",1,0)</f>
        <v>0</v>
      </c>
      <c r="G1231">
        <f>IF(fun[[#This Row],[rh]]="C (all)",1,0)</f>
        <v>0</v>
      </c>
      <c r="H1231">
        <v>70</v>
      </c>
      <c r="I1231">
        <f>IF(fun[[#This Row],[LotFrontage]]="NA",0,fun[[#This Row],[LotFrontage]])</f>
        <v>70</v>
      </c>
      <c r="J1231">
        <v>7910</v>
      </c>
      <c r="K1231" t="s">
        <v>108</v>
      </c>
      <c r="L1231" t="s">
        <v>109</v>
      </c>
      <c r="M1231" t="s">
        <v>110</v>
      </c>
      <c r="N1231" t="s">
        <v>111</v>
      </c>
      <c r="O1231" t="s">
        <v>112</v>
      </c>
      <c r="P1231" t="s">
        <v>113</v>
      </c>
      <c r="Q1231" t="s">
        <v>114</v>
      </c>
      <c r="R1231" t="s">
        <v>188</v>
      </c>
      <c r="S1231" t="s">
        <v>116</v>
      </c>
      <c r="T1231" t="s">
        <v>116</v>
      </c>
      <c r="U1231" t="s">
        <v>117</v>
      </c>
      <c r="V1231" t="s">
        <v>223</v>
      </c>
      <c r="W1231">
        <v>5</v>
      </c>
      <c r="X1231">
        <v>5</v>
      </c>
      <c r="Y1231">
        <v>1960</v>
      </c>
      <c r="Z1231">
        <v>1960</v>
      </c>
      <c r="AA1231" t="s">
        <v>178</v>
      </c>
      <c r="AB1231" t="s">
        <v>120</v>
      </c>
      <c r="AC1231" t="s">
        <v>122</v>
      </c>
      <c r="AD1231" t="s">
        <v>166</v>
      </c>
      <c r="AE1231" t="s">
        <v>143</v>
      </c>
      <c r="AF1231">
        <v>0</v>
      </c>
      <c r="AG1231" t="s">
        <v>124</v>
      </c>
      <c r="AH1231">
        <f>IF(fun[[#This Row],[ExterQual]]="Ex",5,IF(fun[[#This Row],[ExterQual]]="Gd",4,IF(fun[[#This Row],[ExterQual]]="TA",3,IF(fun[[#This Row],[ExterQual]]="Fa",2,1))))</f>
        <v>3</v>
      </c>
      <c r="AI1231" t="s">
        <v>124</v>
      </c>
      <c r="AJ1231">
        <f>IF(fun[[#This Row],[ExterCond]]="Ex",5,IF(fun[[#This Row],[ExterCond]]="Gd",4,IF(fun[[#This Row],[ExterCond]]="TA",3,IF(fun[[#This Row],[ExterCond]]="Fa",2,1))))</f>
        <v>3</v>
      </c>
      <c r="AK1231" t="s">
        <v>144</v>
      </c>
      <c r="AL1231" t="s">
        <v>124</v>
      </c>
      <c r="AM1231">
        <f>IF(fun[[#This Row],[BsmtQual]]="Ex",5,IF(fun[[#This Row],[BsmtQual]]="Gd",4,IF(fun[[#This Row],[BsmtQual]]="TA",3,IF(fun[[#This Row],[BsmtQual]]="Fa",2,IF(fun[[#This Row],[BsmtQual]]="Po",1,0)))))</f>
        <v>3</v>
      </c>
      <c r="AN1231" t="s">
        <v>124</v>
      </c>
      <c r="AO1231">
        <f>IF(fun[[#This Row],[BsmtCond]]="Ex",5,IF(fun[[#This Row],[BsmtCond]]="Gd",4,IF(fun[[#This Row],[BsmtCond]]="TA",3,IF(fun[[#This Row],[BsmtCond]]="Fa",2,IF(fun[[#This Row],[BsmtCond]]="Po",1,0)))))</f>
        <v>3</v>
      </c>
      <c r="AP1231" t="s">
        <v>126</v>
      </c>
      <c r="AQ1231">
        <f>IF(fun[[#This Row],[BsmtExposure]]="Gd",3,IF(fun[[#This Row],[BsmtExposure]]="Av",2,IF(fun[[#This Row],[BsmtExposure]]="Mn",1,0)))</f>
        <v>0</v>
      </c>
      <c r="AR1231" t="s">
        <v>145</v>
      </c>
      <c r="AS1231">
        <v>666</v>
      </c>
      <c r="AT1231" t="s">
        <v>128</v>
      </c>
      <c r="AU1231">
        <v>0</v>
      </c>
      <c r="AV1231">
        <v>409</v>
      </c>
      <c r="AW1231">
        <v>1075</v>
      </c>
      <c r="AX1231" t="s">
        <v>129</v>
      </c>
      <c r="AY1231" t="s">
        <v>123</v>
      </c>
      <c r="AZ1231">
        <f>IF(fun[[#This Row],[HeatingQC]]="Ex",5,IF(fun[[#This Row],[HeatingQC]]="Gd",4,IF(fun[[#This Row],[HeatingQC]]="TA",3,IF(fun[[#This Row],[HeatingQC]]="Fa",2,IF(fun[[#This Row],[HeatingQC]]="Po",1,0)))))</f>
        <v>4</v>
      </c>
      <c r="BA1231" t="s">
        <v>131</v>
      </c>
      <c r="BB1231" t="s">
        <v>132</v>
      </c>
      <c r="BC1231">
        <v>1507</v>
      </c>
      <c r="BD1231">
        <v>0</v>
      </c>
      <c r="BE1231">
        <v>0</v>
      </c>
      <c r="BF1231">
        <v>1507</v>
      </c>
      <c r="BG1231">
        <f>LOG(fun[[#This Row],[GrLivArea]])</f>
        <v>3.1781132523146316</v>
      </c>
      <c r="BH1231">
        <v>0</v>
      </c>
      <c r="BI1231">
        <v>0</v>
      </c>
      <c r="BJ1231">
        <f>fun[[#This Row],[BsmtFullBath]]+(0.5*fun[[#This Row],[BsmtHalfBath]])</f>
        <v>0</v>
      </c>
      <c r="BK1231">
        <v>2</v>
      </c>
      <c r="BL1231">
        <v>0</v>
      </c>
      <c r="BM1231">
        <f>fun[[#This Row],[HalfBath]]+fun[[#This Row],[TOTBaseBath]]+fun[[#This Row],[FullBath]]</f>
        <v>2</v>
      </c>
      <c r="BN1231">
        <v>4</v>
      </c>
      <c r="BO1231">
        <v>1</v>
      </c>
      <c r="BP1231" t="s">
        <v>124</v>
      </c>
      <c r="BQ1231">
        <f>IF(fun[[#This Row],[KitchenQual]]="Ex",5,IF(fun[[#This Row],[KitchenQual]]="Gd",4,IF(fun[[#This Row],[KitchenQual]]="TA",3,IF(fun[[#This Row],[KitchenQual]]="Fa",2,0))))</f>
        <v>3</v>
      </c>
      <c r="BR1231">
        <v>7</v>
      </c>
      <c r="BS1231" t="s">
        <v>247</v>
      </c>
      <c r="BT1231">
        <v>0</v>
      </c>
      <c r="BU1231" t="s">
        <v>109</v>
      </c>
      <c r="BV1231">
        <f>IF(fun[[#This Row],[FireplaceQu]]="Ex",5,IF(fun[[#This Row],[FireplaceQu]]="Gd",4,IF(fun[[#This Row],[FireplaceQu]]="TA",3,IF(fun[[#This Row],[FireplaceQu]]="Fa",2,0))))</f>
        <v>0</v>
      </c>
      <c r="BW1231" t="s">
        <v>235</v>
      </c>
      <c r="BX1231">
        <v>1960</v>
      </c>
      <c r="BY1231" t="s">
        <v>128</v>
      </c>
      <c r="BZ1231">
        <v>1</v>
      </c>
      <c r="CA1231">
        <v>404</v>
      </c>
      <c r="CB1231" t="s">
        <v>124</v>
      </c>
      <c r="CC1231">
        <f>IF(fun[[#This Row],[GarageQual]]="Ex",5,IF(fun[[#This Row],[GarageQual]]="Gd",4,IF(fun[[#This Row],[GarageQual]]="TA",3,IF(fun[[#This Row],[GarageQual]]="Fa",2,IF(fun[[#This Row],[GarageQual]]="Po",1,0)))))</f>
        <v>3</v>
      </c>
      <c r="CD1231" t="s">
        <v>124</v>
      </c>
      <c r="CE1231">
        <f>IF(fun[[#This Row],[GarageCond]]="Ex",5,IF(fun[[#This Row],[GarageCond]]="Gd",4,IF(fun[[#This Row],[GarageCond]]="TA",3,IF(fun[[#This Row],[GarageCond]]="Fa",2,IF(fun[[#This Row],[GarageCond]]="Po",1,0)))))</f>
        <v>3</v>
      </c>
      <c r="CF1231" t="s">
        <v>131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f>(0.5*fun[[#This Row],[WoodDeckSF]])+fun[[#This Row],[OpenPorchSF]]+(2*fun[[#This Row],[EnclosedPorch]])+(1.5*fun[[#This Row],[3SsnPorch]])+fun[[#This Row],[ScreenPorch]]</f>
        <v>0</v>
      </c>
      <c r="CM1231">
        <v>0</v>
      </c>
      <c r="CN1231" t="s">
        <v>109</v>
      </c>
      <c r="CO1231">
        <f>IF(fun[[#This Row],[PoolQC]]="Ex",5,IF(fun[[#This Row],[PoolQC]]="Gd",4,IF(fun[[#This Row],[PoolQC]]="TA",3,IF(fun[[#This Row],[PoolQC]]="Fa",2,IF(fun[[#This Row],[PoolQC]]="Po",1,0)))))</f>
        <v>0</v>
      </c>
      <c r="CP1231" t="s">
        <v>189</v>
      </c>
      <c r="CQ1231" t="s">
        <v>109</v>
      </c>
      <c r="CR1231">
        <v>0</v>
      </c>
      <c r="CS1231">
        <v>8</v>
      </c>
      <c r="CT1231">
        <v>2008</v>
      </c>
      <c r="CU1231" t="s">
        <v>136</v>
      </c>
      <c r="CV1231" t="s">
        <v>137</v>
      </c>
      <c r="CW1231">
        <f>COUNTIF(fun[[#This Row],[Id]:[SaleCondition]],0)</f>
        <v>23</v>
      </c>
      <c r="CX1231">
        <f>COUNTIF(fun[[#This Row],[Id]:[SaleCondition]],"NA")</f>
        <v>4</v>
      </c>
      <c r="CY123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231">
        <f>fun[NUM_ExCond]+fun[NUM_BsmtCond]+fun[NUM_GarCond]</f>
        <v>9</v>
      </c>
      <c r="DA12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12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1231">
        <v>127000</v>
      </c>
    </row>
    <row r="1232" spans="1:107" x14ac:dyDescent="0.25">
      <c r="A1232">
        <v>1231</v>
      </c>
      <c r="B1232">
        <v>90</v>
      </c>
      <c r="C1232" t="s">
        <v>107</v>
      </c>
      <c r="D1232">
        <f>IF(fun[[#This Row],[MSZoning]]="RL",1,0)</f>
        <v>1</v>
      </c>
      <c r="E1232">
        <f>IF(fun[[#This Row],[rl]]="RM",1,0)</f>
        <v>0</v>
      </c>
      <c r="F1232">
        <f>IF(fun[[#This Row],[rm]]="RH",1,0)</f>
        <v>0</v>
      </c>
      <c r="G1232">
        <f>IF(fun[[#This Row],[rh]]="C (all)",1,0)</f>
        <v>0</v>
      </c>
      <c r="H1232" t="s">
        <v>109</v>
      </c>
      <c r="I1232">
        <f>IF(fun[[#This Row],[LotFrontage]]="NA",0,fun[[#This Row],[LotFrontage]])</f>
        <v>0</v>
      </c>
      <c r="J1232">
        <v>18890</v>
      </c>
      <c r="K1232" t="s">
        <v>108</v>
      </c>
      <c r="L1232" t="s">
        <v>109</v>
      </c>
      <c r="M1232" t="s">
        <v>146</v>
      </c>
      <c r="N1232" t="s">
        <v>111</v>
      </c>
      <c r="O1232" t="s">
        <v>112</v>
      </c>
      <c r="P1232" t="s">
        <v>113</v>
      </c>
      <c r="Q1232" t="s">
        <v>114</v>
      </c>
      <c r="R1232" t="s">
        <v>177</v>
      </c>
      <c r="S1232" t="s">
        <v>140</v>
      </c>
      <c r="T1232" t="s">
        <v>197</v>
      </c>
      <c r="U1232" t="s">
        <v>193</v>
      </c>
      <c r="V1232" t="s">
        <v>158</v>
      </c>
      <c r="W1232">
        <v>5</v>
      </c>
      <c r="X1232">
        <v>5</v>
      </c>
      <c r="Y1232">
        <v>1977</v>
      </c>
      <c r="Z1232">
        <v>1977</v>
      </c>
      <c r="AA1232" t="s">
        <v>161</v>
      </c>
      <c r="AB1232" t="s">
        <v>120</v>
      </c>
      <c r="AC1232" t="s">
        <v>187</v>
      </c>
      <c r="AD1232" t="s">
        <v>187</v>
      </c>
      <c r="AE1232" t="s">
        <v>143</v>
      </c>
      <c r="AF1232">
        <v>1</v>
      </c>
      <c r="AG1232" t="s">
        <v>124</v>
      </c>
      <c r="AH1232">
        <f>IF(fun[[#This Row],[ExterQual]]="Ex",5,IF(fun[[#This Row],[ExterQual]]="Gd",4,IF(fun[[#This Row],[ExterQual]]="TA",3,IF(fun[[#This Row],[ExterQual]]="Fa",2,1))))</f>
        <v>3</v>
      </c>
      <c r="AI1232" t="s">
        <v>124</v>
      </c>
      <c r="AJ1232">
        <f>IF(fun[[#This Row],[ExterCond]]="Ex",5,IF(fun[[#This Row],[ExterCond]]="Gd",4,IF(fun[[#This Row],[ExterCond]]="TA",3,IF(fun[[#This Row],[ExterCond]]="Fa",2,1))))</f>
        <v>3</v>
      </c>
      <c r="AK1232" t="s">
        <v>144</v>
      </c>
      <c r="AL1232" t="s">
        <v>123</v>
      </c>
      <c r="AM1232">
        <f>IF(fun[[#This Row],[BsmtQual]]="Ex",5,IF(fun[[#This Row],[BsmtQual]]="Gd",4,IF(fun[[#This Row],[BsmtQual]]="TA",3,IF(fun[[#This Row],[BsmtQual]]="Fa",2,IF(fun[[#This Row],[BsmtQual]]="Po",1,0)))))</f>
        <v>4</v>
      </c>
      <c r="AN1232" t="s">
        <v>124</v>
      </c>
      <c r="AO1232">
        <f>IF(fun[[#This Row],[BsmtCond]]="Ex",5,IF(fun[[#This Row],[BsmtCond]]="Gd",4,IF(fun[[#This Row],[BsmtCond]]="TA",3,IF(fun[[#This Row],[BsmtCond]]="Fa",2,IF(fun[[#This Row],[BsmtCond]]="Po",1,0)))))</f>
        <v>3</v>
      </c>
      <c r="AP1232" t="s">
        <v>126</v>
      </c>
      <c r="AQ1232">
        <f>IF(fun[[#This Row],[BsmtExposure]]="Gd",3,IF(fun[[#This Row],[BsmtExposure]]="Av",2,IF(fun[[#This Row],[BsmtExposure]]="Mn",1,0)))</f>
        <v>0</v>
      </c>
      <c r="AR1232" t="s">
        <v>127</v>
      </c>
      <c r="AS1232">
        <v>498</v>
      </c>
      <c r="AT1232" t="s">
        <v>179</v>
      </c>
      <c r="AU1232">
        <v>211</v>
      </c>
      <c r="AV1232">
        <v>652</v>
      </c>
      <c r="AW1232">
        <v>1361</v>
      </c>
      <c r="AX1232" t="s">
        <v>129</v>
      </c>
      <c r="AY1232" t="s">
        <v>130</v>
      </c>
      <c r="AZ1232">
        <f>IF(fun[[#This Row],[HeatingQC]]="Ex",5,IF(fun[[#This Row],[HeatingQC]]="Gd",4,IF(fun[[#This Row],[HeatingQC]]="TA",3,IF(fun[[#This Row],[HeatingQC]]="Fa",2,IF(fun[[#This Row],[HeatingQC]]="Po",1,0)))))</f>
        <v>5</v>
      </c>
      <c r="BA1232" t="s">
        <v>131</v>
      </c>
      <c r="BB1232" t="s">
        <v>132</v>
      </c>
      <c r="BC1232">
        <v>1361</v>
      </c>
      <c r="BD1232">
        <v>1259</v>
      </c>
      <c r="BE1232">
        <v>0</v>
      </c>
      <c r="BF1232">
        <v>2620</v>
      </c>
      <c r="BG1232">
        <f>LOG(fun[[#This Row],[GrLivArea]])</f>
        <v>3.4183012913197452</v>
      </c>
      <c r="BH1232">
        <v>0</v>
      </c>
      <c r="BI1232">
        <v>0</v>
      </c>
      <c r="BJ1232">
        <f>fun[[#This Row],[BsmtFullBath]]+(0.5*fun[[#This Row],[BsmtHalfBath]])</f>
        <v>0</v>
      </c>
      <c r="BK1232">
        <v>2</v>
      </c>
      <c r="BL1232">
        <v>2</v>
      </c>
      <c r="BM1232">
        <f>fun[[#This Row],[HalfBath]]+fun[[#This Row],[TOTBaseBath]]+fun[[#This Row],[FullBath]]</f>
        <v>4</v>
      </c>
      <c r="BN1232">
        <v>4</v>
      </c>
      <c r="BO1232">
        <v>2</v>
      </c>
      <c r="BP1232" t="s">
        <v>124</v>
      </c>
      <c r="BQ1232">
        <f>IF(fun[[#This Row],[KitchenQual]]="Ex",5,IF(fun[[#This Row],[KitchenQual]]="Gd",4,IF(fun[[#This Row],[KitchenQual]]="TA",3,IF(fun[[#This Row],[KitchenQual]]="Fa",2,0))))</f>
        <v>3</v>
      </c>
      <c r="BR1232">
        <v>12</v>
      </c>
      <c r="BS1232" t="s">
        <v>133</v>
      </c>
      <c r="BT1232">
        <v>1</v>
      </c>
      <c r="BU1232" t="s">
        <v>124</v>
      </c>
      <c r="BV1232">
        <f>IF(fun[[#This Row],[FireplaceQu]]="Ex",5,IF(fun[[#This Row],[FireplaceQu]]="Gd",4,IF(fun[[#This Row],[FireplaceQu]]="TA",3,IF(fun[[#This Row],[FireplaceQu]]="Fa",2,0))))</f>
        <v>3</v>
      </c>
      <c r="BW1232" t="s">
        <v>182</v>
      </c>
      <c r="BX1232">
        <v>1977</v>
      </c>
      <c r="BY1232" t="s">
        <v>135</v>
      </c>
      <c r="BZ1232">
        <v>2</v>
      </c>
      <c r="CA1232">
        <v>600</v>
      </c>
      <c r="CB1232" t="s">
        <v>124</v>
      </c>
      <c r="CC1232">
        <f>IF(fun[[#This Row],[GarageQual]]="Ex",5,IF(fun[[#This Row],[GarageQual]]="Gd",4,IF(fun[[#This Row],[GarageQual]]="TA",3,IF(fun[[#This Row],[GarageQual]]="Fa",2,IF(fun[[#This Row],[GarageQual]]="Po",1,0)))))</f>
        <v>3</v>
      </c>
      <c r="CD1232" t="s">
        <v>124</v>
      </c>
      <c r="CE1232">
        <f>IF(fun[[#This Row],[GarageCond]]="Ex",5,IF(fun[[#This Row],[GarageCond]]="Gd",4,IF(fun[[#This Row],[GarageCond]]="TA",3,IF(fun[[#This Row],[GarageCond]]="Fa",2,IF(fun[[#This Row],[GarageCond]]="Po",1,0)))))</f>
        <v>3</v>
      </c>
      <c r="CF1232" t="s">
        <v>203</v>
      </c>
      <c r="CG1232">
        <v>155</v>
      </c>
      <c r="CH1232">
        <v>24</v>
      </c>
      <c r="CI1232">
        <v>145</v>
      </c>
      <c r="CJ1232">
        <v>0</v>
      </c>
      <c r="CK1232">
        <v>0</v>
      </c>
      <c r="CL1232">
        <f>(0.5*fun[[#This Row],[WoodDeckSF]])+fun[[#This Row],[OpenPorchSF]]+(2*fun[[#This Row],[EnclosedPorch]])+(1.5*fun[[#This Row],[3SsnPorch]])+fun[[#This Row],[ScreenPorch]]</f>
        <v>391.5</v>
      </c>
      <c r="CM1232">
        <v>0</v>
      </c>
      <c r="CN1232" t="s">
        <v>109</v>
      </c>
      <c r="CO1232">
        <f>IF(fun[[#This Row],[PoolQC]]="Ex",5,IF(fun[[#This Row],[PoolQC]]="Gd",4,IF(fun[[#This Row],[PoolQC]]="TA",3,IF(fun[[#This Row],[PoolQC]]="Fa",2,IF(fun[[#This Row],[PoolQC]]="Po",1,0)))))</f>
        <v>0</v>
      </c>
      <c r="CP1232" t="s">
        <v>109</v>
      </c>
      <c r="CQ1232" t="s">
        <v>267</v>
      </c>
      <c r="CR1232">
        <v>8300</v>
      </c>
      <c r="CS1232">
        <v>8</v>
      </c>
      <c r="CT1232">
        <v>2007</v>
      </c>
      <c r="CU1232" t="s">
        <v>136</v>
      </c>
      <c r="CV1232" t="s">
        <v>137</v>
      </c>
      <c r="CW1232">
        <f>COUNTIF(fun[[#This Row],[Id]:[SaleCondition]],0)</f>
        <v>13</v>
      </c>
      <c r="CX1232">
        <f>COUNTIF(fun[[#This Row],[Id]:[SaleCondition]],"NA")</f>
        <v>4</v>
      </c>
      <c r="CY123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232">
        <f>fun[NUM_ExCond]+fun[NUM_BsmtCond]+fun[NUM_GarCond]</f>
        <v>9</v>
      </c>
      <c r="DA12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2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</v>
      </c>
      <c r="DC1232">
        <v>190000</v>
      </c>
    </row>
    <row r="1233" spans="1:107" x14ac:dyDescent="0.25">
      <c r="A1233">
        <v>1232</v>
      </c>
      <c r="B1233">
        <v>90</v>
      </c>
      <c r="C1233" t="s">
        <v>107</v>
      </c>
      <c r="D1233">
        <f>IF(fun[[#This Row],[MSZoning]]="RL",1,0)</f>
        <v>1</v>
      </c>
      <c r="E1233">
        <f>IF(fun[[#This Row],[rl]]="RM",1,0)</f>
        <v>0</v>
      </c>
      <c r="F1233">
        <f>IF(fun[[#This Row],[rm]]="RH",1,0)</f>
        <v>0</v>
      </c>
      <c r="G1233">
        <f>IF(fun[[#This Row],[rh]]="C (all)",1,0)</f>
        <v>0</v>
      </c>
      <c r="H1233">
        <v>70</v>
      </c>
      <c r="I1233">
        <f>IF(fun[[#This Row],[LotFrontage]]="NA",0,fun[[#This Row],[LotFrontage]])</f>
        <v>70</v>
      </c>
      <c r="J1233">
        <v>7728</v>
      </c>
      <c r="K1233" t="s">
        <v>108</v>
      </c>
      <c r="L1233" t="s">
        <v>109</v>
      </c>
      <c r="M1233" t="s">
        <v>110</v>
      </c>
      <c r="N1233" t="s">
        <v>111</v>
      </c>
      <c r="O1233" t="s">
        <v>112</v>
      </c>
      <c r="P1233" t="s">
        <v>113</v>
      </c>
      <c r="Q1233" t="s">
        <v>114</v>
      </c>
      <c r="R1233" t="s">
        <v>188</v>
      </c>
      <c r="S1233" t="s">
        <v>116</v>
      </c>
      <c r="T1233" t="s">
        <v>116</v>
      </c>
      <c r="U1233" t="s">
        <v>193</v>
      </c>
      <c r="V1233" t="s">
        <v>223</v>
      </c>
      <c r="W1233">
        <v>5</v>
      </c>
      <c r="X1233">
        <v>6</v>
      </c>
      <c r="Y1233">
        <v>1962</v>
      </c>
      <c r="Z1233">
        <v>1962</v>
      </c>
      <c r="AA1233" t="s">
        <v>178</v>
      </c>
      <c r="AB1233" t="s">
        <v>120</v>
      </c>
      <c r="AC1233" t="s">
        <v>150</v>
      </c>
      <c r="AD1233" t="s">
        <v>150</v>
      </c>
      <c r="AE1233" t="s">
        <v>122</v>
      </c>
      <c r="AF1233">
        <v>120</v>
      </c>
      <c r="AG1233" t="s">
        <v>124</v>
      </c>
      <c r="AH1233">
        <f>IF(fun[[#This Row],[ExterQual]]="Ex",5,IF(fun[[#This Row],[ExterQual]]="Gd",4,IF(fun[[#This Row],[ExterQual]]="TA",3,IF(fun[[#This Row],[ExterQual]]="Fa",2,1))))</f>
        <v>3</v>
      </c>
      <c r="AI1233" t="s">
        <v>124</v>
      </c>
      <c r="AJ1233">
        <f>IF(fun[[#This Row],[ExterCond]]="Ex",5,IF(fun[[#This Row],[ExterCond]]="Gd",4,IF(fun[[#This Row],[ExterCond]]="TA",3,IF(fun[[#This Row],[ExterCond]]="Fa",2,1))))</f>
        <v>3</v>
      </c>
      <c r="AK1233" t="s">
        <v>144</v>
      </c>
      <c r="AL1233" t="s">
        <v>124</v>
      </c>
      <c r="AM1233">
        <f>IF(fun[[#This Row],[BsmtQual]]="Ex",5,IF(fun[[#This Row],[BsmtQual]]="Gd",4,IF(fun[[#This Row],[BsmtQual]]="TA",3,IF(fun[[#This Row],[BsmtQual]]="Fa",2,IF(fun[[#This Row],[BsmtQual]]="Po",1,0)))))</f>
        <v>3</v>
      </c>
      <c r="AN1233" t="s">
        <v>124</v>
      </c>
      <c r="AO1233">
        <f>IF(fun[[#This Row],[BsmtCond]]="Ex",5,IF(fun[[#This Row],[BsmtCond]]="Gd",4,IF(fun[[#This Row],[BsmtCond]]="TA",3,IF(fun[[#This Row],[BsmtCond]]="Fa",2,IF(fun[[#This Row],[BsmtCond]]="Po",1,0)))))</f>
        <v>3</v>
      </c>
      <c r="AP1233" t="s">
        <v>156</v>
      </c>
      <c r="AQ1233">
        <f>IF(fun[[#This Row],[BsmtExposure]]="Gd",3,IF(fun[[#This Row],[BsmtExposure]]="Av",2,IF(fun[[#This Row],[BsmtExposure]]="Mn",1,0)))</f>
        <v>2</v>
      </c>
      <c r="AR1233" t="s">
        <v>145</v>
      </c>
      <c r="AS1233">
        <v>803</v>
      </c>
      <c r="AT1233" t="s">
        <v>128</v>
      </c>
      <c r="AU1233">
        <v>0</v>
      </c>
      <c r="AV1233">
        <v>303</v>
      </c>
      <c r="AW1233">
        <v>1106</v>
      </c>
      <c r="AX1233" t="s">
        <v>129</v>
      </c>
      <c r="AY1233" t="s">
        <v>124</v>
      </c>
      <c r="AZ1233">
        <f>IF(fun[[#This Row],[HeatingQC]]="Ex",5,IF(fun[[#This Row],[HeatingQC]]="Gd",4,IF(fun[[#This Row],[HeatingQC]]="TA",3,IF(fun[[#This Row],[HeatingQC]]="Fa",2,IF(fun[[#This Row],[HeatingQC]]="Po",1,0)))))</f>
        <v>3</v>
      </c>
      <c r="BA1233" t="s">
        <v>131</v>
      </c>
      <c r="BB1233" t="s">
        <v>132</v>
      </c>
      <c r="BC1233">
        <v>1190</v>
      </c>
      <c r="BD1233">
        <v>0</v>
      </c>
      <c r="BE1233">
        <v>0</v>
      </c>
      <c r="BF1233">
        <v>1190</v>
      </c>
      <c r="BG1233">
        <f>LOG(fun[[#This Row],[GrLivArea]])</f>
        <v>3.0755469613925306</v>
      </c>
      <c r="BH1233">
        <v>1</v>
      </c>
      <c r="BI1233">
        <v>0</v>
      </c>
      <c r="BJ1233">
        <f>fun[[#This Row],[BsmtFullBath]]+(0.5*fun[[#This Row],[BsmtHalfBath]])</f>
        <v>1</v>
      </c>
      <c r="BK1233">
        <v>1</v>
      </c>
      <c r="BL1233">
        <v>0</v>
      </c>
      <c r="BM1233">
        <f>fun[[#This Row],[HalfBath]]+fun[[#This Row],[TOTBaseBath]]+fun[[#This Row],[FullBath]]</f>
        <v>2</v>
      </c>
      <c r="BN1233">
        <v>3</v>
      </c>
      <c r="BO1233">
        <v>1</v>
      </c>
      <c r="BP1233" t="s">
        <v>124</v>
      </c>
      <c r="BQ1233">
        <f>IF(fun[[#This Row],[KitchenQual]]="Ex",5,IF(fun[[#This Row],[KitchenQual]]="Gd",4,IF(fun[[#This Row],[KitchenQual]]="TA",3,IF(fun[[#This Row],[KitchenQual]]="Fa",2,0))))</f>
        <v>3</v>
      </c>
      <c r="BR1233">
        <v>6</v>
      </c>
      <c r="BS1233" t="s">
        <v>133</v>
      </c>
      <c r="BT1233">
        <v>0</v>
      </c>
      <c r="BU1233" t="s">
        <v>109</v>
      </c>
      <c r="BV1233">
        <f>IF(fun[[#This Row],[FireplaceQu]]="Ex",5,IF(fun[[#This Row],[FireplaceQu]]="Gd",4,IF(fun[[#This Row],[FireplaceQu]]="TA",3,IF(fun[[#This Row],[FireplaceQu]]="Fa",2,0))))</f>
        <v>0</v>
      </c>
      <c r="BW1233" t="s">
        <v>134</v>
      </c>
      <c r="BX1233">
        <v>1962</v>
      </c>
      <c r="BY1233" t="s">
        <v>128</v>
      </c>
      <c r="BZ1233">
        <v>2</v>
      </c>
      <c r="CA1233">
        <v>540</v>
      </c>
      <c r="CB1233" t="s">
        <v>124</v>
      </c>
      <c r="CC1233">
        <f>IF(fun[[#This Row],[GarageQual]]="Ex",5,IF(fun[[#This Row],[GarageQual]]="Gd",4,IF(fun[[#This Row],[GarageQual]]="TA",3,IF(fun[[#This Row],[GarageQual]]="Fa",2,IF(fun[[#This Row],[GarageQual]]="Po",1,0)))))</f>
        <v>3</v>
      </c>
      <c r="CD1233" t="s">
        <v>124</v>
      </c>
      <c r="CE1233">
        <f>IF(fun[[#This Row],[GarageCond]]="Ex",5,IF(fun[[#This Row],[GarageCond]]="Gd",4,IF(fun[[#This Row],[GarageCond]]="TA",3,IF(fun[[#This Row],[GarageCond]]="Fa",2,IF(fun[[#This Row],[GarageCond]]="Po",1,0)))))</f>
        <v>3</v>
      </c>
      <c r="CF1233" t="s">
        <v>131</v>
      </c>
      <c r="CG1233">
        <v>0</v>
      </c>
      <c r="CH1233">
        <v>18</v>
      </c>
      <c r="CI1233">
        <v>0</v>
      </c>
      <c r="CJ1233">
        <v>0</v>
      </c>
      <c r="CK1233">
        <v>0</v>
      </c>
      <c r="CL1233">
        <f>(0.5*fun[[#This Row],[WoodDeckSF]])+fun[[#This Row],[OpenPorchSF]]+(2*fun[[#This Row],[EnclosedPorch]])+(1.5*fun[[#This Row],[3SsnPorch]])+fun[[#This Row],[ScreenPorch]]</f>
        <v>18</v>
      </c>
      <c r="CM1233">
        <v>0</v>
      </c>
      <c r="CN1233" t="s">
        <v>109</v>
      </c>
      <c r="CO1233">
        <f>IF(fun[[#This Row],[PoolQC]]="Ex",5,IF(fun[[#This Row],[PoolQC]]="Gd",4,IF(fun[[#This Row],[PoolQC]]="TA",3,IF(fun[[#This Row],[PoolQC]]="Fa",2,IF(fun[[#This Row],[PoolQC]]="Po",1,0)))))</f>
        <v>0</v>
      </c>
      <c r="CP1233" t="s">
        <v>189</v>
      </c>
      <c r="CQ1233" t="s">
        <v>109</v>
      </c>
      <c r="CR1233">
        <v>0</v>
      </c>
      <c r="CS1233">
        <v>5</v>
      </c>
      <c r="CT1233">
        <v>2006</v>
      </c>
      <c r="CU1233" t="s">
        <v>136</v>
      </c>
      <c r="CV1233" t="s">
        <v>137</v>
      </c>
      <c r="CW1233">
        <f>COUNTIF(fun[[#This Row],[Id]:[SaleCondition]],0)</f>
        <v>17</v>
      </c>
      <c r="CX1233">
        <f>COUNTIF(fun[[#This Row],[Id]:[SaleCondition]],"NA")</f>
        <v>4</v>
      </c>
      <c r="CY1233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33">
        <f>fun[NUM_ExCond]+fun[NUM_BsmtCond]+fun[NUM_GarCond]</f>
        <v>9</v>
      </c>
      <c r="DA12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2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1233">
        <v>132500</v>
      </c>
    </row>
    <row r="1234" spans="1:107" x14ac:dyDescent="0.25">
      <c r="A1234">
        <v>1233</v>
      </c>
      <c r="B1234">
        <v>90</v>
      </c>
      <c r="C1234" t="s">
        <v>107</v>
      </c>
      <c r="D1234">
        <f>IF(fun[[#This Row],[MSZoning]]="RL",1,0)</f>
        <v>1</v>
      </c>
      <c r="E1234">
        <f>IF(fun[[#This Row],[rl]]="RM",1,0)</f>
        <v>0</v>
      </c>
      <c r="F1234">
        <f>IF(fun[[#This Row],[rm]]="RH",1,0)</f>
        <v>0</v>
      </c>
      <c r="G1234">
        <f>IF(fun[[#This Row],[rh]]="C (all)",1,0)</f>
        <v>0</v>
      </c>
      <c r="H1234">
        <v>70</v>
      </c>
      <c r="I1234">
        <f>IF(fun[[#This Row],[LotFrontage]]="NA",0,fun[[#This Row],[LotFrontage]])</f>
        <v>70</v>
      </c>
      <c r="J1234">
        <v>9842</v>
      </c>
      <c r="K1234" t="s">
        <v>108</v>
      </c>
      <c r="L1234" t="s">
        <v>109</v>
      </c>
      <c r="M1234" t="s">
        <v>110</v>
      </c>
      <c r="N1234" t="s">
        <v>111</v>
      </c>
      <c r="O1234" t="s">
        <v>112</v>
      </c>
      <c r="P1234" t="s">
        <v>138</v>
      </c>
      <c r="Q1234" t="s">
        <v>114</v>
      </c>
      <c r="R1234" t="s">
        <v>188</v>
      </c>
      <c r="S1234" t="s">
        <v>116</v>
      </c>
      <c r="T1234" t="s">
        <v>116</v>
      </c>
      <c r="U1234" t="s">
        <v>193</v>
      </c>
      <c r="V1234" t="s">
        <v>141</v>
      </c>
      <c r="W1234">
        <v>4</v>
      </c>
      <c r="X1234">
        <v>5</v>
      </c>
      <c r="Y1234">
        <v>1962</v>
      </c>
      <c r="Z1234">
        <v>1962</v>
      </c>
      <c r="AA1234" t="s">
        <v>119</v>
      </c>
      <c r="AB1234" t="s">
        <v>120</v>
      </c>
      <c r="AC1234" t="s">
        <v>166</v>
      </c>
      <c r="AD1234" t="s">
        <v>166</v>
      </c>
      <c r="AE1234" t="s">
        <v>143</v>
      </c>
      <c r="AF1234">
        <v>0</v>
      </c>
      <c r="AG1234" t="s">
        <v>124</v>
      </c>
      <c r="AH1234">
        <f>IF(fun[[#This Row],[ExterQual]]="Ex",5,IF(fun[[#This Row],[ExterQual]]="Gd",4,IF(fun[[#This Row],[ExterQual]]="TA",3,IF(fun[[#This Row],[ExterQual]]="Fa",2,1))))</f>
        <v>3</v>
      </c>
      <c r="AI1234" t="s">
        <v>124</v>
      </c>
      <c r="AJ1234">
        <f>IF(fun[[#This Row],[ExterCond]]="Ex",5,IF(fun[[#This Row],[ExterCond]]="Gd",4,IF(fun[[#This Row],[ExterCond]]="TA",3,IF(fun[[#This Row],[ExterCond]]="Fa",2,1))))</f>
        <v>3</v>
      </c>
      <c r="AK1234" t="s">
        <v>194</v>
      </c>
      <c r="AL1234" t="s">
        <v>109</v>
      </c>
      <c r="AM1234">
        <f>IF(fun[[#This Row],[BsmtQual]]="Ex",5,IF(fun[[#This Row],[BsmtQual]]="Gd",4,IF(fun[[#This Row],[BsmtQual]]="TA",3,IF(fun[[#This Row],[BsmtQual]]="Fa",2,IF(fun[[#This Row],[BsmtQual]]="Po",1,0)))))</f>
        <v>0</v>
      </c>
      <c r="AN1234" t="s">
        <v>109</v>
      </c>
      <c r="AO1234">
        <f>IF(fun[[#This Row],[BsmtCond]]="Ex",5,IF(fun[[#This Row],[BsmtCond]]="Gd",4,IF(fun[[#This Row],[BsmtCond]]="TA",3,IF(fun[[#This Row],[BsmtCond]]="Fa",2,IF(fun[[#This Row],[BsmtCond]]="Po",1,0)))))</f>
        <v>0</v>
      </c>
      <c r="AP1234" t="s">
        <v>109</v>
      </c>
      <c r="AQ1234">
        <f>IF(fun[[#This Row],[BsmtExposure]]="Gd",3,IF(fun[[#This Row],[BsmtExposure]]="Av",2,IF(fun[[#This Row],[BsmtExposure]]="Mn",1,0)))</f>
        <v>0</v>
      </c>
      <c r="AR1234" t="s">
        <v>109</v>
      </c>
      <c r="AS1234">
        <v>0</v>
      </c>
      <c r="AT1234" t="s">
        <v>109</v>
      </c>
      <c r="AU1234">
        <v>0</v>
      </c>
      <c r="AV1234">
        <v>0</v>
      </c>
      <c r="AW1234">
        <v>0</v>
      </c>
      <c r="AX1234" t="s">
        <v>129</v>
      </c>
      <c r="AY1234" t="s">
        <v>124</v>
      </c>
      <c r="AZ1234">
        <f>IF(fun[[#This Row],[HeatingQC]]="Ex",5,IF(fun[[#This Row],[HeatingQC]]="Gd",4,IF(fun[[#This Row],[HeatingQC]]="TA",3,IF(fun[[#This Row],[HeatingQC]]="Fa",2,IF(fun[[#This Row],[HeatingQC]]="Po",1,0)))))</f>
        <v>3</v>
      </c>
      <c r="BA1234" t="s">
        <v>131</v>
      </c>
      <c r="BB1234" t="s">
        <v>132</v>
      </c>
      <c r="BC1234">
        <v>1224</v>
      </c>
      <c r="BD1234">
        <v>0</v>
      </c>
      <c r="BE1234">
        <v>0</v>
      </c>
      <c r="BF1234">
        <v>1224</v>
      </c>
      <c r="BG1234">
        <f>LOG(fun[[#This Row],[GrLivArea]])</f>
        <v>3.0877814178095422</v>
      </c>
      <c r="BH1234">
        <v>0</v>
      </c>
      <c r="BI1234">
        <v>0</v>
      </c>
      <c r="BJ1234">
        <f>fun[[#This Row],[BsmtFullBath]]+(0.5*fun[[#This Row],[BsmtHalfBath]])</f>
        <v>0</v>
      </c>
      <c r="BK1234">
        <v>2</v>
      </c>
      <c r="BL1234">
        <v>0</v>
      </c>
      <c r="BM1234">
        <f>fun[[#This Row],[HalfBath]]+fun[[#This Row],[TOTBaseBath]]+fun[[#This Row],[FullBath]]</f>
        <v>2</v>
      </c>
      <c r="BN1234">
        <v>2</v>
      </c>
      <c r="BO1234">
        <v>2</v>
      </c>
      <c r="BP1234" t="s">
        <v>124</v>
      </c>
      <c r="BQ1234">
        <f>IF(fun[[#This Row],[KitchenQual]]="Ex",5,IF(fun[[#This Row],[KitchenQual]]="Gd",4,IF(fun[[#This Row],[KitchenQual]]="TA",3,IF(fun[[#This Row],[KitchenQual]]="Fa",2,0))))</f>
        <v>3</v>
      </c>
      <c r="BR1234">
        <v>6</v>
      </c>
      <c r="BS1234" t="s">
        <v>133</v>
      </c>
      <c r="BT1234">
        <v>0</v>
      </c>
      <c r="BU1234" t="s">
        <v>109</v>
      </c>
      <c r="BV1234">
        <f>IF(fun[[#This Row],[FireplaceQu]]="Ex",5,IF(fun[[#This Row],[FireplaceQu]]="Gd",4,IF(fun[[#This Row],[FireplaceQu]]="TA",3,IF(fun[[#This Row],[FireplaceQu]]="Fa",2,0))))</f>
        <v>0</v>
      </c>
      <c r="BW1234" t="s">
        <v>195</v>
      </c>
      <c r="BX1234">
        <v>1962</v>
      </c>
      <c r="BY1234" t="s">
        <v>128</v>
      </c>
      <c r="BZ1234">
        <v>2</v>
      </c>
      <c r="CA1234">
        <v>462</v>
      </c>
      <c r="CB1234" t="s">
        <v>124</v>
      </c>
      <c r="CC1234">
        <f>IF(fun[[#This Row],[GarageQual]]="Ex",5,IF(fun[[#This Row],[GarageQual]]="Gd",4,IF(fun[[#This Row],[GarageQual]]="TA",3,IF(fun[[#This Row],[GarageQual]]="Fa",2,IF(fun[[#This Row],[GarageQual]]="Po",1,0)))))</f>
        <v>3</v>
      </c>
      <c r="CD1234" t="s">
        <v>124</v>
      </c>
      <c r="CE1234">
        <f>IF(fun[[#This Row],[GarageCond]]="Ex",5,IF(fun[[#This Row],[GarageCond]]="Gd",4,IF(fun[[#This Row],[GarageCond]]="TA",3,IF(fun[[#This Row],[GarageCond]]="Fa",2,IF(fun[[#This Row],[GarageCond]]="Po",1,0)))))</f>
        <v>3</v>
      </c>
      <c r="CF1234" t="s">
        <v>131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f>(0.5*fun[[#This Row],[WoodDeckSF]])+fun[[#This Row],[OpenPorchSF]]+(2*fun[[#This Row],[EnclosedPorch]])+(1.5*fun[[#This Row],[3SsnPorch]])+fun[[#This Row],[ScreenPorch]]</f>
        <v>0</v>
      </c>
      <c r="CM1234">
        <v>0</v>
      </c>
      <c r="CN1234" t="s">
        <v>109</v>
      </c>
      <c r="CO1234">
        <f>IF(fun[[#This Row],[PoolQC]]="Ex",5,IF(fun[[#This Row],[PoolQC]]="Gd",4,IF(fun[[#This Row],[PoolQC]]="TA",3,IF(fun[[#This Row],[PoolQC]]="Fa",2,IF(fun[[#This Row],[PoolQC]]="Po",1,0)))))</f>
        <v>0</v>
      </c>
      <c r="CP1234" t="s">
        <v>109</v>
      </c>
      <c r="CQ1234" t="s">
        <v>109</v>
      </c>
      <c r="CR1234">
        <v>0</v>
      </c>
      <c r="CS1234">
        <v>3</v>
      </c>
      <c r="CT1234">
        <v>2007</v>
      </c>
      <c r="CU1234" t="s">
        <v>136</v>
      </c>
      <c r="CV1234" t="s">
        <v>137</v>
      </c>
      <c r="CW1234">
        <f>COUNTIF(fun[[#This Row],[Id]:[SaleCondition]],0)</f>
        <v>28</v>
      </c>
      <c r="CX1234">
        <f>COUNTIF(fun[[#This Row],[Id]:[SaleCondition]],"NA")</f>
        <v>10</v>
      </c>
      <c r="CY1234">
        <f>fun[[#This Row],[OverallQual]]+fun[[#This Row],[NUM_ExQual]]+fun[[#This Row],[NUM_BsmtQual]]+fun[[#This Row],[NUM_Heat]]+fun[[#This Row],[NUM_KitchQual]]+fun[[#This Row],[NUM_GarQual]]+fun[[#This Row],[NUM_Pool]]+fun[NUM_Fire]</f>
        <v>16</v>
      </c>
      <c r="CZ1234">
        <f>fun[NUM_ExCond]+fun[NUM_BsmtCond]+fun[NUM_GarCond]</f>
        <v>6</v>
      </c>
      <c r="DA12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12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</v>
      </c>
      <c r="DC1234">
        <v>101800</v>
      </c>
    </row>
    <row r="1235" spans="1:107" x14ac:dyDescent="0.25">
      <c r="A1235">
        <v>1234</v>
      </c>
      <c r="B1235">
        <v>20</v>
      </c>
      <c r="C1235" t="s">
        <v>107</v>
      </c>
      <c r="D1235">
        <f>IF(fun[[#This Row],[MSZoning]]="RL",1,0)</f>
        <v>1</v>
      </c>
      <c r="E1235">
        <f>IF(fun[[#This Row],[rl]]="RM",1,0)</f>
        <v>0</v>
      </c>
      <c r="F1235">
        <f>IF(fun[[#This Row],[rm]]="RH",1,0)</f>
        <v>0</v>
      </c>
      <c r="G1235">
        <f>IF(fun[[#This Row],[rh]]="C (all)",1,0)</f>
        <v>0</v>
      </c>
      <c r="H1235" t="s">
        <v>109</v>
      </c>
      <c r="I1235">
        <f>IF(fun[[#This Row],[LotFrontage]]="NA",0,fun[[#This Row],[LotFrontage]])</f>
        <v>0</v>
      </c>
      <c r="J1235">
        <v>12160</v>
      </c>
      <c r="K1235" t="s">
        <v>108</v>
      </c>
      <c r="L1235" t="s">
        <v>109</v>
      </c>
      <c r="M1235" t="s">
        <v>146</v>
      </c>
      <c r="N1235" t="s">
        <v>111</v>
      </c>
      <c r="O1235" t="s">
        <v>112</v>
      </c>
      <c r="P1235" t="s">
        <v>113</v>
      </c>
      <c r="Q1235" t="s">
        <v>114</v>
      </c>
      <c r="R1235" t="s">
        <v>188</v>
      </c>
      <c r="S1235" t="s">
        <v>116</v>
      </c>
      <c r="T1235" t="s">
        <v>116</v>
      </c>
      <c r="U1235" t="s">
        <v>117</v>
      </c>
      <c r="V1235" t="s">
        <v>141</v>
      </c>
      <c r="W1235">
        <v>5</v>
      </c>
      <c r="X1235">
        <v>5</v>
      </c>
      <c r="Y1235">
        <v>1959</v>
      </c>
      <c r="Z1235">
        <v>1959</v>
      </c>
      <c r="AA1235" t="s">
        <v>178</v>
      </c>
      <c r="AB1235" t="s">
        <v>120</v>
      </c>
      <c r="AC1235" t="s">
        <v>187</v>
      </c>
      <c r="AD1235" t="s">
        <v>187</v>
      </c>
      <c r="AE1235" t="s">
        <v>122</v>
      </c>
      <c r="AF1235">
        <v>180</v>
      </c>
      <c r="AG1235" t="s">
        <v>124</v>
      </c>
      <c r="AH1235">
        <f>IF(fun[[#This Row],[ExterQual]]="Ex",5,IF(fun[[#This Row],[ExterQual]]="Gd",4,IF(fun[[#This Row],[ExterQual]]="TA",3,IF(fun[[#This Row],[ExterQual]]="Fa",2,1))))</f>
        <v>3</v>
      </c>
      <c r="AI1235" t="s">
        <v>124</v>
      </c>
      <c r="AJ1235">
        <f>IF(fun[[#This Row],[ExterCond]]="Ex",5,IF(fun[[#This Row],[ExterCond]]="Gd",4,IF(fun[[#This Row],[ExterCond]]="TA",3,IF(fun[[#This Row],[ExterCond]]="Fa",2,1))))</f>
        <v>3</v>
      </c>
      <c r="AK1235" t="s">
        <v>144</v>
      </c>
      <c r="AL1235" t="s">
        <v>124</v>
      </c>
      <c r="AM1235">
        <f>IF(fun[[#This Row],[BsmtQual]]="Ex",5,IF(fun[[#This Row],[BsmtQual]]="Gd",4,IF(fun[[#This Row],[BsmtQual]]="TA",3,IF(fun[[#This Row],[BsmtQual]]="Fa",2,IF(fun[[#This Row],[BsmtQual]]="Po",1,0)))))</f>
        <v>3</v>
      </c>
      <c r="AN1235" t="s">
        <v>124</v>
      </c>
      <c r="AO1235">
        <f>IF(fun[[#This Row],[BsmtCond]]="Ex",5,IF(fun[[#This Row],[BsmtCond]]="Gd",4,IF(fun[[#This Row],[BsmtCond]]="TA",3,IF(fun[[#This Row],[BsmtCond]]="Fa",2,IF(fun[[#This Row],[BsmtCond]]="Po",1,0)))))</f>
        <v>3</v>
      </c>
      <c r="AP1235" t="s">
        <v>126</v>
      </c>
      <c r="AQ1235">
        <f>IF(fun[[#This Row],[BsmtExposure]]="Gd",3,IF(fun[[#This Row],[BsmtExposure]]="Av",2,IF(fun[[#This Row],[BsmtExposure]]="Mn",1,0)))</f>
        <v>0</v>
      </c>
      <c r="AR1235" t="s">
        <v>179</v>
      </c>
      <c r="AS1235">
        <v>1000</v>
      </c>
      <c r="AT1235" t="s">
        <v>128</v>
      </c>
      <c r="AU1235">
        <v>0</v>
      </c>
      <c r="AV1235">
        <v>188</v>
      </c>
      <c r="AW1235">
        <v>1188</v>
      </c>
      <c r="AX1235" t="s">
        <v>129</v>
      </c>
      <c r="AY1235" t="s">
        <v>173</v>
      </c>
      <c r="AZ1235">
        <f>IF(fun[[#This Row],[HeatingQC]]="Ex",5,IF(fun[[#This Row],[HeatingQC]]="Gd",4,IF(fun[[#This Row],[HeatingQC]]="TA",3,IF(fun[[#This Row],[HeatingQC]]="Fa",2,IF(fun[[#This Row],[HeatingQC]]="Po",1,0)))))</f>
        <v>2</v>
      </c>
      <c r="BA1235" t="s">
        <v>131</v>
      </c>
      <c r="BB1235" t="s">
        <v>132</v>
      </c>
      <c r="BC1235">
        <v>1188</v>
      </c>
      <c r="BD1235">
        <v>0</v>
      </c>
      <c r="BE1235">
        <v>0</v>
      </c>
      <c r="BF1235">
        <v>1188</v>
      </c>
      <c r="BG1235">
        <f>LOG(fun[[#This Row],[GrLivArea]])</f>
        <v>3.0748164406451748</v>
      </c>
      <c r="BH1235">
        <v>1</v>
      </c>
      <c r="BI1235">
        <v>0</v>
      </c>
      <c r="BJ1235">
        <f>fun[[#This Row],[BsmtFullBath]]+(0.5*fun[[#This Row],[BsmtHalfBath]])</f>
        <v>1</v>
      </c>
      <c r="BK1235">
        <v>1</v>
      </c>
      <c r="BL1235">
        <v>0</v>
      </c>
      <c r="BM1235">
        <f>fun[[#This Row],[HalfBath]]+fun[[#This Row],[TOTBaseBath]]+fun[[#This Row],[FullBath]]</f>
        <v>2</v>
      </c>
      <c r="BN1235">
        <v>3</v>
      </c>
      <c r="BO1235">
        <v>1</v>
      </c>
      <c r="BP1235" t="s">
        <v>124</v>
      </c>
      <c r="BQ1235">
        <f>IF(fun[[#This Row],[KitchenQual]]="Ex",5,IF(fun[[#This Row],[KitchenQual]]="Gd",4,IF(fun[[#This Row],[KitchenQual]]="TA",3,IF(fun[[#This Row],[KitchenQual]]="Fa",2,0))))</f>
        <v>3</v>
      </c>
      <c r="BR1235">
        <v>6</v>
      </c>
      <c r="BS1235" t="s">
        <v>133</v>
      </c>
      <c r="BT1235">
        <v>0</v>
      </c>
      <c r="BU1235" t="s">
        <v>109</v>
      </c>
      <c r="BV1235">
        <f>IF(fun[[#This Row],[FireplaceQu]]="Ex",5,IF(fun[[#This Row],[FireplaceQu]]="Gd",4,IF(fun[[#This Row],[FireplaceQu]]="TA",3,IF(fun[[#This Row],[FireplaceQu]]="Fa",2,0))))</f>
        <v>0</v>
      </c>
      <c r="BW1235" t="s">
        <v>134</v>
      </c>
      <c r="BX1235">
        <v>1959</v>
      </c>
      <c r="BY1235" t="s">
        <v>135</v>
      </c>
      <c r="BZ1235">
        <v>2</v>
      </c>
      <c r="CA1235">
        <v>531</v>
      </c>
      <c r="CB1235" t="s">
        <v>124</v>
      </c>
      <c r="CC1235">
        <f>IF(fun[[#This Row],[GarageQual]]="Ex",5,IF(fun[[#This Row],[GarageQual]]="Gd",4,IF(fun[[#This Row],[GarageQual]]="TA",3,IF(fun[[#This Row],[GarageQual]]="Fa",2,IF(fun[[#This Row],[GarageQual]]="Po",1,0)))))</f>
        <v>3</v>
      </c>
      <c r="CD1235" t="s">
        <v>124</v>
      </c>
      <c r="CE1235">
        <f>IF(fun[[#This Row],[GarageCond]]="Ex",5,IF(fun[[#This Row],[GarageCond]]="Gd",4,IF(fun[[#This Row],[GarageCond]]="TA",3,IF(fun[[#This Row],[GarageCond]]="Fa",2,IF(fun[[#This Row],[GarageCond]]="Po",1,0)))))</f>
        <v>3</v>
      </c>
      <c r="CF1235" t="s">
        <v>131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f>(0.5*fun[[#This Row],[WoodDeckSF]])+fun[[#This Row],[OpenPorchSF]]+(2*fun[[#This Row],[EnclosedPorch]])+(1.5*fun[[#This Row],[3SsnPorch]])+fun[[#This Row],[ScreenPorch]]</f>
        <v>0</v>
      </c>
      <c r="CM1235">
        <v>0</v>
      </c>
      <c r="CN1235" t="s">
        <v>109</v>
      </c>
      <c r="CO1235">
        <f>IF(fun[[#This Row],[PoolQC]]="Ex",5,IF(fun[[#This Row],[PoolQC]]="Gd",4,IF(fun[[#This Row],[PoolQC]]="TA",3,IF(fun[[#This Row],[PoolQC]]="Fa",2,IF(fun[[#This Row],[PoolQC]]="Po",1,0)))))</f>
        <v>0</v>
      </c>
      <c r="CP1235" t="s">
        <v>160</v>
      </c>
      <c r="CQ1235" t="s">
        <v>109</v>
      </c>
      <c r="CR1235">
        <v>0</v>
      </c>
      <c r="CS1235">
        <v>5</v>
      </c>
      <c r="CT1235">
        <v>2010</v>
      </c>
      <c r="CU1235" t="s">
        <v>199</v>
      </c>
      <c r="CV1235" t="s">
        <v>154</v>
      </c>
      <c r="CW1235">
        <f>COUNTIF(fun[[#This Row],[Id]:[SaleCondition]],0)</f>
        <v>21</v>
      </c>
      <c r="CX1235">
        <f>COUNTIF(fun[[#This Row],[Id]:[SaleCondition]],"NA")</f>
        <v>5</v>
      </c>
      <c r="CY1235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235">
        <f>fun[NUM_ExCond]+fun[NUM_BsmtCond]+fun[NUM_GarCond]</f>
        <v>9</v>
      </c>
      <c r="DA12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12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</v>
      </c>
      <c r="DC1235">
        <v>142000</v>
      </c>
    </row>
    <row r="1236" spans="1:107" x14ac:dyDescent="0.25">
      <c r="A1236">
        <v>1235</v>
      </c>
      <c r="B1236">
        <v>70</v>
      </c>
      <c r="C1236" t="s">
        <v>265</v>
      </c>
      <c r="D1236">
        <f>IF(fun[[#This Row],[MSZoning]]="RL",1,0)</f>
        <v>0</v>
      </c>
      <c r="E1236">
        <f>IF(fun[[#This Row],[rl]]="RM",1,0)</f>
        <v>0</v>
      </c>
      <c r="F1236">
        <f>IF(fun[[#This Row],[rm]]="RH",1,0)</f>
        <v>0</v>
      </c>
      <c r="G1236">
        <f>IF(fun[[#This Row],[rh]]="C (all)",1,0)</f>
        <v>0</v>
      </c>
      <c r="H1236">
        <v>55</v>
      </c>
      <c r="I1236">
        <f>IF(fun[[#This Row],[LotFrontage]]="NA",0,fun[[#This Row],[LotFrontage]])</f>
        <v>55</v>
      </c>
      <c r="J1236">
        <v>8525</v>
      </c>
      <c r="K1236" t="s">
        <v>108</v>
      </c>
      <c r="L1236" t="s">
        <v>109</v>
      </c>
      <c r="M1236" t="s">
        <v>110</v>
      </c>
      <c r="N1236" t="s">
        <v>201</v>
      </c>
      <c r="O1236" t="s">
        <v>112</v>
      </c>
      <c r="P1236" t="s">
        <v>113</v>
      </c>
      <c r="Q1236" t="s">
        <v>114</v>
      </c>
      <c r="R1236" t="s">
        <v>258</v>
      </c>
      <c r="S1236" t="s">
        <v>116</v>
      </c>
      <c r="T1236" t="s">
        <v>116</v>
      </c>
      <c r="U1236" t="s">
        <v>117</v>
      </c>
      <c r="V1236" t="s">
        <v>118</v>
      </c>
      <c r="W1236">
        <v>5</v>
      </c>
      <c r="X1236">
        <v>6</v>
      </c>
      <c r="Y1236">
        <v>1911</v>
      </c>
      <c r="Z1236">
        <v>1950</v>
      </c>
      <c r="AA1236" t="s">
        <v>119</v>
      </c>
      <c r="AB1236" t="s">
        <v>120</v>
      </c>
      <c r="AC1236" t="s">
        <v>142</v>
      </c>
      <c r="AD1236" t="s">
        <v>142</v>
      </c>
      <c r="AE1236" t="s">
        <v>143</v>
      </c>
      <c r="AF1236">
        <v>0</v>
      </c>
      <c r="AG1236" t="s">
        <v>124</v>
      </c>
      <c r="AH1236">
        <f>IF(fun[[#This Row],[ExterQual]]="Ex",5,IF(fun[[#This Row],[ExterQual]]="Gd",4,IF(fun[[#This Row],[ExterQual]]="TA",3,IF(fun[[#This Row],[ExterQual]]="Fa",2,1))))</f>
        <v>3</v>
      </c>
      <c r="AI1236" t="s">
        <v>124</v>
      </c>
      <c r="AJ1236">
        <f>IF(fun[[#This Row],[ExterCond]]="Ex",5,IF(fun[[#This Row],[ExterCond]]="Gd",4,IF(fun[[#This Row],[ExterCond]]="TA",3,IF(fun[[#This Row],[ExterCond]]="Fa",2,1))))</f>
        <v>3</v>
      </c>
      <c r="AK1236" t="s">
        <v>125</v>
      </c>
      <c r="AL1236" t="s">
        <v>124</v>
      </c>
      <c r="AM1236">
        <f>IF(fun[[#This Row],[BsmtQual]]="Ex",5,IF(fun[[#This Row],[BsmtQual]]="Gd",4,IF(fun[[#This Row],[BsmtQual]]="TA",3,IF(fun[[#This Row],[BsmtQual]]="Fa",2,IF(fun[[#This Row],[BsmtQual]]="Po",1,0)))))</f>
        <v>3</v>
      </c>
      <c r="AN1236" t="s">
        <v>124</v>
      </c>
      <c r="AO1236">
        <f>IF(fun[[#This Row],[BsmtCond]]="Ex",5,IF(fun[[#This Row],[BsmtCond]]="Gd",4,IF(fun[[#This Row],[BsmtCond]]="TA",3,IF(fun[[#This Row],[BsmtCond]]="Fa",2,IF(fun[[#This Row],[BsmtCond]]="Po",1,0)))))</f>
        <v>3</v>
      </c>
      <c r="AP1236" t="s">
        <v>156</v>
      </c>
      <c r="AQ1236">
        <f>IF(fun[[#This Row],[BsmtExposure]]="Gd",3,IF(fun[[#This Row],[BsmtExposure]]="Av",2,IF(fun[[#This Row],[BsmtExposure]]="Mn",1,0)))</f>
        <v>2</v>
      </c>
      <c r="AR1236" t="s">
        <v>128</v>
      </c>
      <c r="AS1236">
        <v>0</v>
      </c>
      <c r="AT1236" t="s">
        <v>128</v>
      </c>
      <c r="AU1236">
        <v>0</v>
      </c>
      <c r="AV1236">
        <v>940</v>
      </c>
      <c r="AW1236">
        <v>940</v>
      </c>
      <c r="AX1236" t="s">
        <v>129</v>
      </c>
      <c r="AY1236" t="s">
        <v>124</v>
      </c>
      <c r="AZ1236">
        <f>IF(fun[[#This Row],[HeatingQC]]="Ex",5,IF(fun[[#This Row],[HeatingQC]]="Gd",4,IF(fun[[#This Row],[HeatingQC]]="TA",3,IF(fun[[#This Row],[HeatingQC]]="Fa",2,IF(fun[[#This Row],[HeatingQC]]="Po",1,0)))))</f>
        <v>3</v>
      </c>
      <c r="BA1236" t="s">
        <v>203</v>
      </c>
      <c r="BB1236" t="s">
        <v>190</v>
      </c>
      <c r="BC1236">
        <v>1024</v>
      </c>
      <c r="BD1236">
        <v>940</v>
      </c>
      <c r="BE1236">
        <v>0</v>
      </c>
      <c r="BF1236">
        <v>1964</v>
      </c>
      <c r="BG1236">
        <f>LOG(fun[[#This Row],[GrLivArea]])</f>
        <v>3.2931414834509307</v>
      </c>
      <c r="BH1236">
        <v>0</v>
      </c>
      <c r="BI1236">
        <v>0</v>
      </c>
      <c r="BJ1236">
        <f>fun[[#This Row],[BsmtFullBath]]+(0.5*fun[[#This Row],[BsmtHalfBath]])</f>
        <v>0</v>
      </c>
      <c r="BK1236">
        <v>1</v>
      </c>
      <c r="BL1236">
        <v>1</v>
      </c>
      <c r="BM1236">
        <f>fun[[#This Row],[HalfBath]]+fun[[#This Row],[TOTBaseBath]]+fun[[#This Row],[FullBath]]</f>
        <v>2</v>
      </c>
      <c r="BN1236">
        <v>4</v>
      </c>
      <c r="BO1236">
        <v>1</v>
      </c>
      <c r="BP1236" t="s">
        <v>124</v>
      </c>
      <c r="BQ1236">
        <f>IF(fun[[#This Row],[KitchenQual]]="Ex",5,IF(fun[[#This Row],[KitchenQual]]="Gd",4,IF(fun[[#This Row],[KitchenQual]]="TA",3,IF(fun[[#This Row],[KitchenQual]]="Fa",2,0))))</f>
        <v>3</v>
      </c>
      <c r="BR1236">
        <v>7</v>
      </c>
      <c r="BS1236" t="s">
        <v>133</v>
      </c>
      <c r="BT1236">
        <v>0</v>
      </c>
      <c r="BU1236" t="s">
        <v>109</v>
      </c>
      <c r="BV1236">
        <f>IF(fun[[#This Row],[FireplaceQu]]="Ex",5,IF(fun[[#This Row],[FireplaceQu]]="Gd",4,IF(fun[[#This Row],[FireplaceQu]]="TA",3,IF(fun[[#This Row],[FireplaceQu]]="Fa",2,0))))</f>
        <v>0</v>
      </c>
      <c r="BW1236" t="s">
        <v>109</v>
      </c>
      <c r="BX1236" t="s">
        <v>109</v>
      </c>
      <c r="BY1236" t="s">
        <v>109</v>
      </c>
      <c r="BZ1236">
        <v>0</v>
      </c>
      <c r="CA1236">
        <v>0</v>
      </c>
      <c r="CB1236" t="s">
        <v>109</v>
      </c>
      <c r="CC1236">
        <f>IF(fun[[#This Row],[GarageQual]]="Ex",5,IF(fun[[#This Row],[GarageQual]]="Gd",4,IF(fun[[#This Row],[GarageQual]]="TA",3,IF(fun[[#This Row],[GarageQual]]="Fa",2,IF(fun[[#This Row],[GarageQual]]="Po",1,0)))))</f>
        <v>0</v>
      </c>
      <c r="CD1236" t="s">
        <v>109</v>
      </c>
      <c r="CE1236">
        <f>IF(fun[[#This Row],[GarageCond]]="Ex",5,IF(fun[[#This Row],[GarageCond]]="Gd",4,IF(fun[[#This Row],[GarageCond]]="TA",3,IF(fun[[#This Row],[GarageCond]]="Fa",2,IF(fun[[#This Row],[GarageCond]]="Po",1,0)))))</f>
        <v>0</v>
      </c>
      <c r="CF1236" t="s">
        <v>203</v>
      </c>
      <c r="CG1236">
        <v>0</v>
      </c>
      <c r="CH1236">
        <v>192</v>
      </c>
      <c r="CI1236">
        <v>0</v>
      </c>
      <c r="CJ1236">
        <v>0</v>
      </c>
      <c r="CK1236">
        <v>0</v>
      </c>
      <c r="CL1236">
        <f>(0.5*fun[[#This Row],[WoodDeckSF]])+fun[[#This Row],[OpenPorchSF]]+(2*fun[[#This Row],[EnclosedPorch]])+(1.5*fun[[#This Row],[3SsnPorch]])+fun[[#This Row],[ScreenPorch]]</f>
        <v>192</v>
      </c>
      <c r="CM1236">
        <v>0</v>
      </c>
      <c r="CN1236" t="s">
        <v>109</v>
      </c>
      <c r="CO1236">
        <f>IF(fun[[#This Row],[PoolQC]]="Ex",5,IF(fun[[#This Row],[PoolQC]]="Gd",4,IF(fun[[#This Row],[PoolQC]]="TA",3,IF(fun[[#This Row],[PoolQC]]="Fa",2,IF(fun[[#This Row],[PoolQC]]="Po",1,0)))))</f>
        <v>0</v>
      </c>
      <c r="CP1236" t="s">
        <v>109</v>
      </c>
      <c r="CQ1236" t="s">
        <v>109</v>
      </c>
      <c r="CR1236">
        <v>0</v>
      </c>
      <c r="CS1236">
        <v>11</v>
      </c>
      <c r="CT1236">
        <v>2008</v>
      </c>
      <c r="CU1236" t="s">
        <v>136</v>
      </c>
      <c r="CV1236" t="s">
        <v>154</v>
      </c>
      <c r="CW1236">
        <f>COUNTIF(fun[[#This Row],[Id]:[SaleCondition]],0)</f>
        <v>24</v>
      </c>
      <c r="CX1236">
        <f>COUNTIF(fun[[#This Row],[Id]:[SaleCondition]],"NA")</f>
        <v>10</v>
      </c>
      <c r="CY1236">
        <f>fun[[#This Row],[OverallQual]]+fun[[#This Row],[NUM_ExQual]]+fun[[#This Row],[NUM_BsmtQual]]+fun[[#This Row],[NUM_Heat]]+fun[[#This Row],[NUM_KitchQual]]+fun[[#This Row],[NUM_GarQual]]+fun[[#This Row],[NUM_Pool]]+fun[NUM_Fire]</f>
        <v>17</v>
      </c>
      <c r="CZ1236">
        <f>fun[NUM_ExCond]+fun[NUM_BsmtCond]+fun[NUM_GarCond]</f>
        <v>6</v>
      </c>
      <c r="DA12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63</v>
      </c>
      <c r="DB12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49.5</v>
      </c>
      <c r="DC1236">
        <v>130000</v>
      </c>
    </row>
    <row r="1237" spans="1:107" x14ac:dyDescent="0.25">
      <c r="A1237">
        <v>1236</v>
      </c>
      <c r="B1237">
        <v>70</v>
      </c>
      <c r="C1237" t="s">
        <v>107</v>
      </c>
      <c r="D1237">
        <f>IF(fun[[#This Row],[MSZoning]]="RL",1,0)</f>
        <v>1</v>
      </c>
      <c r="E1237">
        <f>IF(fun[[#This Row],[rl]]="RM",1,0)</f>
        <v>0</v>
      </c>
      <c r="F1237">
        <f>IF(fun[[#This Row],[rm]]="RH",1,0)</f>
        <v>0</v>
      </c>
      <c r="G1237">
        <f>IF(fun[[#This Row],[rh]]="C (all)",1,0)</f>
        <v>0</v>
      </c>
      <c r="H1237">
        <v>96</v>
      </c>
      <c r="I1237">
        <f>IF(fun[[#This Row],[LotFrontage]]="NA",0,fun[[#This Row],[LotFrontage]])</f>
        <v>96</v>
      </c>
      <c r="J1237">
        <v>13132</v>
      </c>
      <c r="K1237" t="s">
        <v>108</v>
      </c>
      <c r="L1237" t="s">
        <v>109</v>
      </c>
      <c r="M1237" t="s">
        <v>110</v>
      </c>
      <c r="N1237" t="s">
        <v>111</v>
      </c>
      <c r="O1237" t="s">
        <v>112</v>
      </c>
      <c r="P1237" t="s">
        <v>113</v>
      </c>
      <c r="Q1237" t="s">
        <v>114</v>
      </c>
      <c r="R1237" t="s">
        <v>149</v>
      </c>
      <c r="S1237" t="s">
        <v>116</v>
      </c>
      <c r="T1237" t="s">
        <v>116</v>
      </c>
      <c r="U1237" t="s">
        <v>117</v>
      </c>
      <c r="V1237" t="s">
        <v>118</v>
      </c>
      <c r="W1237">
        <v>5</v>
      </c>
      <c r="X1237">
        <v>5</v>
      </c>
      <c r="Y1237">
        <v>1914</v>
      </c>
      <c r="Z1237">
        <v>1950</v>
      </c>
      <c r="AA1237" t="s">
        <v>119</v>
      </c>
      <c r="AB1237" t="s">
        <v>120</v>
      </c>
      <c r="AC1237" t="s">
        <v>150</v>
      </c>
      <c r="AD1237" t="s">
        <v>150</v>
      </c>
      <c r="AE1237" t="s">
        <v>143</v>
      </c>
      <c r="AF1237">
        <v>0</v>
      </c>
      <c r="AG1237" t="s">
        <v>124</v>
      </c>
      <c r="AH1237">
        <f>IF(fun[[#This Row],[ExterQual]]="Ex",5,IF(fun[[#This Row],[ExterQual]]="Gd",4,IF(fun[[#This Row],[ExterQual]]="TA",3,IF(fun[[#This Row],[ExterQual]]="Fa",2,1))))</f>
        <v>3</v>
      </c>
      <c r="AI1237" t="s">
        <v>124</v>
      </c>
      <c r="AJ1237">
        <f>IF(fun[[#This Row],[ExterCond]]="Ex",5,IF(fun[[#This Row],[ExterCond]]="Gd",4,IF(fun[[#This Row],[ExterCond]]="TA",3,IF(fun[[#This Row],[ExterCond]]="Fa",2,1))))</f>
        <v>3</v>
      </c>
      <c r="AK1237" t="s">
        <v>152</v>
      </c>
      <c r="AL1237" t="s">
        <v>123</v>
      </c>
      <c r="AM1237">
        <f>IF(fun[[#This Row],[BsmtQual]]="Ex",5,IF(fun[[#This Row],[BsmtQual]]="Gd",4,IF(fun[[#This Row],[BsmtQual]]="TA",3,IF(fun[[#This Row],[BsmtQual]]="Fa",2,IF(fun[[#This Row],[BsmtQual]]="Po",1,0)))))</f>
        <v>4</v>
      </c>
      <c r="AN1237" t="s">
        <v>124</v>
      </c>
      <c r="AO1237">
        <f>IF(fun[[#This Row],[BsmtCond]]="Ex",5,IF(fun[[#This Row],[BsmtCond]]="Gd",4,IF(fun[[#This Row],[BsmtCond]]="TA",3,IF(fun[[#This Row],[BsmtCond]]="Fa",2,IF(fun[[#This Row],[BsmtCond]]="Po",1,0)))))</f>
        <v>3</v>
      </c>
      <c r="AP1237" t="s">
        <v>147</v>
      </c>
      <c r="AQ1237">
        <f>IF(fun[[#This Row],[BsmtExposure]]="Gd",3,IF(fun[[#This Row],[BsmtExposure]]="Av",2,IF(fun[[#This Row],[BsmtExposure]]="Mn",1,0)))</f>
        <v>1</v>
      </c>
      <c r="AR1237" t="s">
        <v>128</v>
      </c>
      <c r="AS1237">
        <v>0</v>
      </c>
      <c r="AT1237" t="s">
        <v>128</v>
      </c>
      <c r="AU1237">
        <v>0</v>
      </c>
      <c r="AV1237">
        <v>747</v>
      </c>
      <c r="AW1237">
        <v>747</v>
      </c>
      <c r="AX1237" t="s">
        <v>129</v>
      </c>
      <c r="AY1237" t="s">
        <v>123</v>
      </c>
      <c r="AZ1237">
        <f>IF(fun[[#This Row],[HeatingQC]]="Ex",5,IF(fun[[#This Row],[HeatingQC]]="Gd",4,IF(fun[[#This Row],[HeatingQC]]="TA",3,IF(fun[[#This Row],[HeatingQC]]="Fa",2,IF(fun[[#This Row],[HeatingQC]]="Po",1,0)))))</f>
        <v>4</v>
      </c>
      <c r="BA1237" t="s">
        <v>131</v>
      </c>
      <c r="BB1237" t="s">
        <v>171</v>
      </c>
      <c r="BC1237">
        <v>892</v>
      </c>
      <c r="BD1237">
        <v>892</v>
      </c>
      <c r="BE1237">
        <v>0</v>
      </c>
      <c r="BF1237">
        <v>1784</v>
      </c>
      <c r="BG1237">
        <f>LOG(fun[[#This Row],[GrLivArea]])</f>
        <v>3.2513948500401044</v>
      </c>
      <c r="BH1237">
        <v>0</v>
      </c>
      <c r="BI1237">
        <v>0</v>
      </c>
      <c r="BJ1237">
        <f>fun[[#This Row],[BsmtFullBath]]+(0.5*fun[[#This Row],[BsmtHalfBath]])</f>
        <v>0</v>
      </c>
      <c r="BK1237">
        <v>1</v>
      </c>
      <c r="BL1237">
        <v>1</v>
      </c>
      <c r="BM1237">
        <f>fun[[#This Row],[HalfBath]]+fun[[#This Row],[TOTBaseBath]]+fun[[#This Row],[FullBath]]</f>
        <v>2</v>
      </c>
      <c r="BN1237">
        <v>4</v>
      </c>
      <c r="BO1237">
        <v>1</v>
      </c>
      <c r="BP1237" t="s">
        <v>124</v>
      </c>
      <c r="BQ1237">
        <f>IF(fun[[#This Row],[KitchenQual]]="Ex",5,IF(fun[[#This Row],[KitchenQual]]="Gd",4,IF(fun[[#This Row],[KitchenQual]]="TA",3,IF(fun[[#This Row],[KitchenQual]]="Fa",2,0))))</f>
        <v>3</v>
      </c>
      <c r="BR1237">
        <v>9</v>
      </c>
      <c r="BS1237" t="s">
        <v>133</v>
      </c>
      <c r="BT1237">
        <v>0</v>
      </c>
      <c r="BU1237" t="s">
        <v>109</v>
      </c>
      <c r="BV1237">
        <f>IF(fun[[#This Row],[FireplaceQu]]="Ex",5,IF(fun[[#This Row],[FireplaceQu]]="Gd",4,IF(fun[[#This Row],[FireplaceQu]]="TA",3,IF(fun[[#This Row],[FireplaceQu]]="Fa",2,0))))</f>
        <v>0</v>
      </c>
      <c r="BW1237" t="s">
        <v>153</v>
      </c>
      <c r="BX1237">
        <v>1914</v>
      </c>
      <c r="BY1237" t="s">
        <v>128</v>
      </c>
      <c r="BZ1237">
        <v>1</v>
      </c>
      <c r="CA1237">
        <v>180</v>
      </c>
      <c r="CB1237" t="s">
        <v>173</v>
      </c>
      <c r="CC1237">
        <f>IF(fun[[#This Row],[GarageQual]]="Ex",5,IF(fun[[#This Row],[GarageQual]]="Gd",4,IF(fun[[#This Row],[GarageQual]]="TA",3,IF(fun[[#This Row],[GarageQual]]="Fa",2,IF(fun[[#This Row],[GarageQual]]="Po",1,0)))))</f>
        <v>2</v>
      </c>
      <c r="CD1237" t="s">
        <v>173</v>
      </c>
      <c r="CE1237">
        <f>IF(fun[[#This Row],[GarageCond]]="Ex",5,IF(fun[[#This Row],[GarageCond]]="Gd",4,IF(fun[[#This Row],[GarageCond]]="TA",3,IF(fun[[#This Row],[GarageCond]]="Fa",2,IF(fun[[#This Row],[GarageCond]]="Po",1,0)))))</f>
        <v>2</v>
      </c>
      <c r="CF1237" t="s">
        <v>203</v>
      </c>
      <c r="CG1237">
        <v>203</v>
      </c>
      <c r="CH1237">
        <v>40</v>
      </c>
      <c r="CI1237">
        <v>0</v>
      </c>
      <c r="CJ1237">
        <v>0</v>
      </c>
      <c r="CK1237">
        <v>0</v>
      </c>
      <c r="CL1237">
        <f>(0.5*fun[[#This Row],[WoodDeckSF]])+fun[[#This Row],[OpenPorchSF]]+(2*fun[[#This Row],[EnclosedPorch]])+(1.5*fun[[#This Row],[3SsnPorch]])+fun[[#This Row],[ScreenPorch]]</f>
        <v>141.5</v>
      </c>
      <c r="CM1237">
        <v>0</v>
      </c>
      <c r="CN1237" t="s">
        <v>109</v>
      </c>
      <c r="CO1237">
        <f>IF(fun[[#This Row],[PoolQC]]="Ex",5,IF(fun[[#This Row],[PoolQC]]="Gd",4,IF(fun[[#This Row],[PoolQC]]="TA",3,IF(fun[[#This Row],[PoolQC]]="Fa",2,IF(fun[[#This Row],[PoolQC]]="Po",1,0)))))</f>
        <v>0</v>
      </c>
      <c r="CP1237" t="s">
        <v>109</v>
      </c>
      <c r="CQ1237" t="s">
        <v>109</v>
      </c>
      <c r="CR1237">
        <v>0</v>
      </c>
      <c r="CS1237">
        <v>7</v>
      </c>
      <c r="CT1237">
        <v>2006</v>
      </c>
      <c r="CU1237" t="s">
        <v>136</v>
      </c>
      <c r="CV1237" t="s">
        <v>137</v>
      </c>
      <c r="CW1237">
        <f>COUNTIF(fun[[#This Row],[Id]:[SaleCondition]],0)</f>
        <v>18</v>
      </c>
      <c r="CX1237">
        <f>COUNTIF(fun[[#This Row],[Id]:[SaleCondition]],"NA")</f>
        <v>5</v>
      </c>
      <c r="CY123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237">
        <f>fun[NUM_ExCond]+fun[NUM_BsmtCond]+fun[NUM_GarCond]</f>
        <v>8</v>
      </c>
      <c r="DA12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2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47.5</v>
      </c>
      <c r="DC1237">
        <v>138887</v>
      </c>
    </row>
    <row r="1238" spans="1:107" x14ac:dyDescent="0.25">
      <c r="A1238">
        <v>1237</v>
      </c>
      <c r="B1238">
        <v>160</v>
      </c>
      <c r="C1238" t="s">
        <v>107</v>
      </c>
      <c r="D1238">
        <f>IF(fun[[#This Row],[MSZoning]]="RL",1,0)</f>
        <v>1</v>
      </c>
      <c r="E1238">
        <f>IF(fun[[#This Row],[rl]]="RM",1,0)</f>
        <v>0</v>
      </c>
      <c r="F1238">
        <f>IF(fun[[#This Row],[rm]]="RH",1,0)</f>
        <v>0</v>
      </c>
      <c r="G1238">
        <f>IF(fun[[#This Row],[rh]]="C (all)",1,0)</f>
        <v>0</v>
      </c>
      <c r="H1238">
        <v>36</v>
      </c>
      <c r="I1238">
        <f>IF(fun[[#This Row],[LotFrontage]]="NA",0,fun[[#This Row],[LotFrontage]])</f>
        <v>36</v>
      </c>
      <c r="J1238">
        <v>2628</v>
      </c>
      <c r="K1238" t="s">
        <v>108</v>
      </c>
      <c r="L1238" t="s">
        <v>109</v>
      </c>
      <c r="M1238" t="s">
        <v>110</v>
      </c>
      <c r="N1238" t="s">
        <v>111</v>
      </c>
      <c r="O1238" t="s">
        <v>112</v>
      </c>
      <c r="P1238" t="s">
        <v>113</v>
      </c>
      <c r="Q1238" t="s">
        <v>114</v>
      </c>
      <c r="R1238" t="s">
        <v>180</v>
      </c>
      <c r="S1238" t="s">
        <v>116</v>
      </c>
      <c r="T1238" t="s">
        <v>116</v>
      </c>
      <c r="U1238" t="s">
        <v>224</v>
      </c>
      <c r="V1238" t="s">
        <v>118</v>
      </c>
      <c r="W1238">
        <v>7</v>
      </c>
      <c r="X1238">
        <v>5</v>
      </c>
      <c r="Y1238">
        <v>2003</v>
      </c>
      <c r="Z1238">
        <v>2003</v>
      </c>
      <c r="AA1238" t="s">
        <v>119</v>
      </c>
      <c r="AB1238" t="s">
        <v>120</v>
      </c>
      <c r="AC1238" t="s">
        <v>121</v>
      </c>
      <c r="AD1238" t="s">
        <v>151</v>
      </c>
      <c r="AE1238" t="s">
        <v>163</v>
      </c>
      <c r="AF1238">
        <v>106</v>
      </c>
      <c r="AG1238" t="s">
        <v>123</v>
      </c>
      <c r="AH1238">
        <f>IF(fun[[#This Row],[ExterQual]]="Ex",5,IF(fun[[#This Row],[ExterQual]]="Gd",4,IF(fun[[#This Row],[ExterQual]]="TA",3,IF(fun[[#This Row],[ExterQual]]="Fa",2,1))))</f>
        <v>4</v>
      </c>
      <c r="AI1238" t="s">
        <v>124</v>
      </c>
      <c r="AJ1238">
        <f>IF(fun[[#This Row],[ExterCond]]="Ex",5,IF(fun[[#This Row],[ExterCond]]="Gd",4,IF(fun[[#This Row],[ExterCond]]="TA",3,IF(fun[[#This Row],[ExterCond]]="Fa",2,1))))</f>
        <v>3</v>
      </c>
      <c r="AK1238" t="s">
        <v>125</v>
      </c>
      <c r="AL1238" t="s">
        <v>123</v>
      </c>
      <c r="AM1238">
        <f>IF(fun[[#This Row],[BsmtQual]]="Ex",5,IF(fun[[#This Row],[BsmtQual]]="Gd",4,IF(fun[[#This Row],[BsmtQual]]="TA",3,IF(fun[[#This Row],[BsmtQual]]="Fa",2,IF(fun[[#This Row],[BsmtQual]]="Po",1,0)))))</f>
        <v>4</v>
      </c>
      <c r="AN1238" t="s">
        <v>124</v>
      </c>
      <c r="AO1238">
        <f>IF(fun[[#This Row],[BsmtCond]]="Ex",5,IF(fun[[#This Row],[BsmtCond]]="Gd",4,IF(fun[[#This Row],[BsmtCond]]="TA",3,IF(fun[[#This Row],[BsmtCond]]="Fa",2,IF(fun[[#This Row],[BsmtCond]]="Po",1,0)))))</f>
        <v>3</v>
      </c>
      <c r="AP1238" t="s">
        <v>126</v>
      </c>
      <c r="AQ1238">
        <f>IF(fun[[#This Row],[BsmtExposure]]="Gd",3,IF(fun[[#This Row],[BsmtExposure]]="Av",2,IF(fun[[#This Row],[BsmtExposure]]="Mn",1,0)))</f>
        <v>0</v>
      </c>
      <c r="AR1238" t="s">
        <v>128</v>
      </c>
      <c r="AS1238">
        <v>0</v>
      </c>
      <c r="AT1238" t="s">
        <v>128</v>
      </c>
      <c r="AU1238">
        <v>0</v>
      </c>
      <c r="AV1238">
        <v>764</v>
      </c>
      <c r="AW1238">
        <v>764</v>
      </c>
      <c r="AX1238" t="s">
        <v>129</v>
      </c>
      <c r="AY1238" t="s">
        <v>130</v>
      </c>
      <c r="AZ1238">
        <f>IF(fun[[#This Row],[HeatingQC]]="Ex",5,IF(fun[[#This Row],[HeatingQC]]="Gd",4,IF(fun[[#This Row],[HeatingQC]]="TA",3,IF(fun[[#This Row],[HeatingQC]]="Fa",2,IF(fun[[#This Row],[HeatingQC]]="Po",1,0)))))</f>
        <v>5</v>
      </c>
      <c r="BA1238" t="s">
        <v>131</v>
      </c>
      <c r="BB1238" t="s">
        <v>132</v>
      </c>
      <c r="BC1238">
        <v>764</v>
      </c>
      <c r="BD1238">
        <v>862</v>
      </c>
      <c r="BE1238">
        <v>0</v>
      </c>
      <c r="BF1238">
        <v>1626</v>
      </c>
      <c r="BG1238">
        <f>LOG(fun[[#This Row],[GrLivArea]])</f>
        <v>3.2111205412580492</v>
      </c>
      <c r="BH1238">
        <v>0</v>
      </c>
      <c r="BI1238">
        <v>0</v>
      </c>
      <c r="BJ1238">
        <f>fun[[#This Row],[BsmtFullBath]]+(0.5*fun[[#This Row],[BsmtHalfBath]])</f>
        <v>0</v>
      </c>
      <c r="BK1238">
        <v>2</v>
      </c>
      <c r="BL1238">
        <v>1</v>
      </c>
      <c r="BM1238">
        <f>fun[[#This Row],[HalfBath]]+fun[[#This Row],[TOTBaseBath]]+fun[[#This Row],[FullBath]]</f>
        <v>3</v>
      </c>
      <c r="BN1238">
        <v>2</v>
      </c>
      <c r="BO1238">
        <v>1</v>
      </c>
      <c r="BP1238" t="s">
        <v>123</v>
      </c>
      <c r="BQ1238">
        <f>IF(fun[[#This Row],[KitchenQual]]="Ex",5,IF(fun[[#This Row],[KitchenQual]]="Gd",4,IF(fun[[#This Row],[KitchenQual]]="TA",3,IF(fun[[#This Row],[KitchenQual]]="Fa",2,0))))</f>
        <v>4</v>
      </c>
      <c r="BR1238">
        <v>6</v>
      </c>
      <c r="BS1238" t="s">
        <v>133</v>
      </c>
      <c r="BT1238">
        <v>0</v>
      </c>
      <c r="BU1238" t="s">
        <v>109</v>
      </c>
      <c r="BV1238">
        <f>IF(fun[[#This Row],[FireplaceQu]]="Ex",5,IF(fun[[#This Row],[FireplaceQu]]="Gd",4,IF(fun[[#This Row],[FireplaceQu]]="TA",3,IF(fun[[#This Row],[FireplaceQu]]="Fa",2,0))))</f>
        <v>0</v>
      </c>
      <c r="BW1238" t="s">
        <v>182</v>
      </c>
      <c r="BX1238">
        <v>2003</v>
      </c>
      <c r="BY1238" t="s">
        <v>135</v>
      </c>
      <c r="BZ1238">
        <v>2</v>
      </c>
      <c r="CA1238">
        <v>474</v>
      </c>
      <c r="CB1238" t="s">
        <v>124</v>
      </c>
      <c r="CC1238">
        <f>IF(fun[[#This Row],[GarageQual]]="Ex",5,IF(fun[[#This Row],[GarageQual]]="Gd",4,IF(fun[[#This Row],[GarageQual]]="TA",3,IF(fun[[#This Row],[GarageQual]]="Fa",2,IF(fun[[#This Row],[GarageQual]]="Po",1,0)))))</f>
        <v>3</v>
      </c>
      <c r="CD1238" t="s">
        <v>124</v>
      </c>
      <c r="CE1238">
        <f>IF(fun[[#This Row],[GarageCond]]="Ex",5,IF(fun[[#This Row],[GarageCond]]="Gd",4,IF(fun[[#This Row],[GarageCond]]="TA",3,IF(fun[[#This Row],[GarageCond]]="Fa",2,IF(fun[[#This Row],[GarageCond]]="Po",1,0)))))</f>
        <v>3</v>
      </c>
      <c r="CF1238" t="s">
        <v>131</v>
      </c>
      <c r="CG1238">
        <v>0</v>
      </c>
      <c r="CH1238">
        <v>27</v>
      </c>
      <c r="CI1238">
        <v>0</v>
      </c>
      <c r="CJ1238">
        <v>0</v>
      </c>
      <c r="CK1238">
        <v>0</v>
      </c>
      <c r="CL1238">
        <f>(0.5*fun[[#This Row],[WoodDeckSF]])+fun[[#This Row],[OpenPorchSF]]+(2*fun[[#This Row],[EnclosedPorch]])+(1.5*fun[[#This Row],[3SsnPorch]])+fun[[#This Row],[ScreenPorch]]</f>
        <v>27</v>
      </c>
      <c r="CM1238">
        <v>0</v>
      </c>
      <c r="CN1238" t="s">
        <v>109</v>
      </c>
      <c r="CO1238">
        <f>IF(fun[[#This Row],[PoolQC]]="Ex",5,IF(fun[[#This Row],[PoolQC]]="Gd",4,IF(fun[[#This Row],[PoolQC]]="TA",3,IF(fun[[#This Row],[PoolQC]]="Fa",2,IF(fun[[#This Row],[PoolQC]]="Po",1,0)))))</f>
        <v>0</v>
      </c>
      <c r="CP1238" t="s">
        <v>109</v>
      </c>
      <c r="CQ1238" t="s">
        <v>109</v>
      </c>
      <c r="CR1238">
        <v>0</v>
      </c>
      <c r="CS1238">
        <v>6</v>
      </c>
      <c r="CT1238">
        <v>2010</v>
      </c>
      <c r="CU1238" t="s">
        <v>136</v>
      </c>
      <c r="CV1238" t="s">
        <v>137</v>
      </c>
      <c r="CW1238">
        <f>COUNTIF(fun[[#This Row],[Id]:[SaleCondition]],0)</f>
        <v>19</v>
      </c>
      <c r="CX1238">
        <f>COUNTIF(fun[[#This Row],[Id]:[SaleCondition]],"NA")</f>
        <v>5</v>
      </c>
      <c r="CY123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38">
        <f>fun[NUM_ExCond]+fun[NUM_BsmtCond]+fun[NUM_GarCond]</f>
        <v>9</v>
      </c>
      <c r="DA12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2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238">
        <v>175500</v>
      </c>
    </row>
    <row r="1239" spans="1:107" x14ac:dyDescent="0.25">
      <c r="A1239">
        <v>1238</v>
      </c>
      <c r="B1239">
        <v>60</v>
      </c>
      <c r="C1239" t="s">
        <v>107</v>
      </c>
      <c r="D1239">
        <f>IF(fun[[#This Row],[MSZoning]]="RL",1,0)</f>
        <v>1</v>
      </c>
      <c r="E1239">
        <f>IF(fun[[#This Row],[rl]]="RM",1,0)</f>
        <v>0</v>
      </c>
      <c r="F1239">
        <f>IF(fun[[#This Row],[rm]]="RH",1,0)</f>
        <v>0</v>
      </c>
      <c r="G1239">
        <f>IF(fun[[#This Row],[rh]]="C (all)",1,0)</f>
        <v>0</v>
      </c>
      <c r="H1239">
        <v>41</v>
      </c>
      <c r="I1239">
        <f>IF(fun[[#This Row],[LotFrontage]]="NA",0,fun[[#This Row],[LotFrontage]])</f>
        <v>41</v>
      </c>
      <c r="J1239">
        <v>12393</v>
      </c>
      <c r="K1239" t="s">
        <v>108</v>
      </c>
      <c r="L1239" t="s">
        <v>109</v>
      </c>
      <c r="M1239" t="s">
        <v>186</v>
      </c>
      <c r="N1239" t="s">
        <v>111</v>
      </c>
      <c r="O1239" t="s">
        <v>112</v>
      </c>
      <c r="P1239" t="s">
        <v>138</v>
      </c>
      <c r="Q1239" t="s">
        <v>114</v>
      </c>
      <c r="R1239" t="s">
        <v>115</v>
      </c>
      <c r="S1239" t="s">
        <v>116</v>
      </c>
      <c r="T1239" t="s">
        <v>116</v>
      </c>
      <c r="U1239" t="s">
        <v>117</v>
      </c>
      <c r="V1239" t="s">
        <v>118</v>
      </c>
      <c r="W1239">
        <v>7</v>
      </c>
      <c r="X1239">
        <v>5</v>
      </c>
      <c r="Y1239">
        <v>2004</v>
      </c>
      <c r="Z1239">
        <v>2005</v>
      </c>
      <c r="AA1239" t="s">
        <v>119</v>
      </c>
      <c r="AB1239" t="s">
        <v>120</v>
      </c>
      <c r="AC1239" t="s">
        <v>121</v>
      </c>
      <c r="AD1239" t="s">
        <v>121</v>
      </c>
      <c r="AE1239" t="s">
        <v>143</v>
      </c>
      <c r="AF1239">
        <v>0</v>
      </c>
      <c r="AG1239" t="s">
        <v>123</v>
      </c>
      <c r="AH1239">
        <f>IF(fun[[#This Row],[ExterQual]]="Ex",5,IF(fun[[#This Row],[ExterQual]]="Gd",4,IF(fun[[#This Row],[ExterQual]]="TA",3,IF(fun[[#This Row],[ExterQual]]="Fa",2,1))))</f>
        <v>4</v>
      </c>
      <c r="AI1239" t="s">
        <v>124</v>
      </c>
      <c r="AJ1239">
        <f>IF(fun[[#This Row],[ExterCond]]="Ex",5,IF(fun[[#This Row],[ExterCond]]="Gd",4,IF(fun[[#This Row],[ExterCond]]="TA",3,IF(fun[[#This Row],[ExterCond]]="Fa",2,1))))</f>
        <v>3</v>
      </c>
      <c r="AK1239" t="s">
        <v>125</v>
      </c>
      <c r="AL1239" t="s">
        <v>123</v>
      </c>
      <c r="AM1239">
        <f>IF(fun[[#This Row],[BsmtQual]]="Ex",5,IF(fun[[#This Row],[BsmtQual]]="Gd",4,IF(fun[[#This Row],[BsmtQual]]="TA",3,IF(fun[[#This Row],[BsmtQual]]="Fa",2,IF(fun[[#This Row],[BsmtQual]]="Po",1,0)))))</f>
        <v>4</v>
      </c>
      <c r="AN1239" t="s">
        <v>124</v>
      </c>
      <c r="AO1239">
        <f>IF(fun[[#This Row],[BsmtCond]]="Ex",5,IF(fun[[#This Row],[BsmtCond]]="Gd",4,IF(fun[[#This Row],[BsmtCond]]="TA",3,IF(fun[[#This Row],[BsmtCond]]="Fa",2,IF(fun[[#This Row],[BsmtCond]]="Po",1,0)))))</f>
        <v>3</v>
      </c>
      <c r="AP1239" t="s">
        <v>126</v>
      </c>
      <c r="AQ1239">
        <f>IF(fun[[#This Row],[BsmtExposure]]="Gd",3,IF(fun[[#This Row],[BsmtExposure]]="Av",2,IF(fun[[#This Row],[BsmtExposure]]="Mn",1,0)))</f>
        <v>0</v>
      </c>
      <c r="AR1239" t="s">
        <v>128</v>
      </c>
      <c r="AS1239">
        <v>0</v>
      </c>
      <c r="AT1239" t="s">
        <v>128</v>
      </c>
      <c r="AU1239">
        <v>0</v>
      </c>
      <c r="AV1239">
        <v>847</v>
      </c>
      <c r="AW1239">
        <v>847</v>
      </c>
      <c r="AX1239" t="s">
        <v>129</v>
      </c>
      <c r="AY1239" t="s">
        <v>130</v>
      </c>
      <c r="AZ1239">
        <f>IF(fun[[#This Row],[HeatingQC]]="Ex",5,IF(fun[[#This Row],[HeatingQC]]="Gd",4,IF(fun[[#This Row],[HeatingQC]]="TA",3,IF(fun[[#This Row],[HeatingQC]]="Fa",2,IF(fun[[#This Row],[HeatingQC]]="Po",1,0)))))</f>
        <v>5</v>
      </c>
      <c r="BA1239" t="s">
        <v>131</v>
      </c>
      <c r="BB1239" t="s">
        <v>132</v>
      </c>
      <c r="BC1239">
        <v>847</v>
      </c>
      <c r="BD1239">
        <v>1101</v>
      </c>
      <c r="BE1239">
        <v>0</v>
      </c>
      <c r="BF1239">
        <v>1948</v>
      </c>
      <c r="BG1239">
        <f>LOG(fun[[#This Row],[GrLivArea]])</f>
        <v>3.2895889525425965</v>
      </c>
      <c r="BH1239">
        <v>0</v>
      </c>
      <c r="BI1239">
        <v>0</v>
      </c>
      <c r="BJ1239">
        <f>fun[[#This Row],[BsmtFullBath]]+(0.5*fun[[#This Row],[BsmtHalfBath]])</f>
        <v>0</v>
      </c>
      <c r="BK1239">
        <v>2</v>
      </c>
      <c r="BL1239">
        <v>1</v>
      </c>
      <c r="BM1239">
        <f>fun[[#This Row],[HalfBath]]+fun[[#This Row],[TOTBaseBath]]+fun[[#This Row],[FullBath]]</f>
        <v>3</v>
      </c>
      <c r="BN1239">
        <v>4</v>
      </c>
      <c r="BO1239">
        <v>1</v>
      </c>
      <c r="BP1239" t="s">
        <v>123</v>
      </c>
      <c r="BQ1239">
        <f>IF(fun[[#This Row],[KitchenQual]]="Ex",5,IF(fun[[#This Row],[KitchenQual]]="Gd",4,IF(fun[[#This Row],[KitchenQual]]="TA",3,IF(fun[[#This Row],[KitchenQual]]="Fa",2,0))))</f>
        <v>4</v>
      </c>
      <c r="BR1239">
        <v>8</v>
      </c>
      <c r="BS1239" t="s">
        <v>133</v>
      </c>
      <c r="BT1239">
        <v>1</v>
      </c>
      <c r="BU1239" t="s">
        <v>123</v>
      </c>
      <c r="BV1239">
        <f>IF(fun[[#This Row],[FireplaceQu]]="Ex",5,IF(fun[[#This Row],[FireplaceQu]]="Gd",4,IF(fun[[#This Row],[FireplaceQu]]="TA",3,IF(fun[[#This Row],[FireplaceQu]]="Fa",2,0))))</f>
        <v>4</v>
      </c>
      <c r="BW1239" t="s">
        <v>182</v>
      </c>
      <c r="BX1239">
        <v>2004</v>
      </c>
      <c r="BY1239" t="s">
        <v>183</v>
      </c>
      <c r="BZ1239">
        <v>2</v>
      </c>
      <c r="CA1239">
        <v>434</v>
      </c>
      <c r="CB1239" t="s">
        <v>124</v>
      </c>
      <c r="CC1239">
        <f>IF(fun[[#This Row],[GarageQual]]="Ex",5,IF(fun[[#This Row],[GarageQual]]="Gd",4,IF(fun[[#This Row],[GarageQual]]="TA",3,IF(fun[[#This Row],[GarageQual]]="Fa",2,IF(fun[[#This Row],[GarageQual]]="Po",1,0)))))</f>
        <v>3</v>
      </c>
      <c r="CD1239" t="s">
        <v>124</v>
      </c>
      <c r="CE1239">
        <f>IF(fun[[#This Row],[GarageCond]]="Ex",5,IF(fun[[#This Row],[GarageCond]]="Gd",4,IF(fun[[#This Row],[GarageCond]]="TA",3,IF(fun[[#This Row],[GarageCond]]="Fa",2,IF(fun[[#This Row],[GarageCond]]="Po",1,0)))))</f>
        <v>3</v>
      </c>
      <c r="CF1239" t="s">
        <v>131</v>
      </c>
      <c r="CG1239">
        <v>100</v>
      </c>
      <c r="CH1239">
        <v>48</v>
      </c>
      <c r="CI1239">
        <v>0</v>
      </c>
      <c r="CJ1239">
        <v>0</v>
      </c>
      <c r="CK1239">
        <v>0</v>
      </c>
      <c r="CL1239">
        <f>(0.5*fun[[#This Row],[WoodDeckSF]])+fun[[#This Row],[OpenPorchSF]]+(2*fun[[#This Row],[EnclosedPorch]])+(1.5*fun[[#This Row],[3SsnPorch]])+fun[[#This Row],[ScreenPorch]]</f>
        <v>98</v>
      </c>
      <c r="CM1239">
        <v>0</v>
      </c>
      <c r="CN1239" t="s">
        <v>109</v>
      </c>
      <c r="CO1239">
        <f>IF(fun[[#This Row],[PoolQC]]="Ex",5,IF(fun[[#This Row],[PoolQC]]="Gd",4,IF(fun[[#This Row],[PoolQC]]="TA",3,IF(fun[[#This Row],[PoolQC]]="Fa",2,IF(fun[[#This Row],[PoolQC]]="Po",1,0)))))</f>
        <v>0</v>
      </c>
      <c r="CP1239" t="s">
        <v>109</v>
      </c>
      <c r="CQ1239" t="s">
        <v>109</v>
      </c>
      <c r="CR1239">
        <v>0</v>
      </c>
      <c r="CS1239">
        <v>9</v>
      </c>
      <c r="CT1239">
        <v>2006</v>
      </c>
      <c r="CU1239" t="s">
        <v>136</v>
      </c>
      <c r="CV1239" t="s">
        <v>137</v>
      </c>
      <c r="CW1239">
        <f>COUNTIF(fun[[#This Row],[Id]:[SaleCondition]],0)</f>
        <v>17</v>
      </c>
      <c r="CX1239">
        <f>COUNTIF(fun[[#This Row],[Id]:[SaleCondition]],"NA")</f>
        <v>4</v>
      </c>
      <c r="CY1239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239">
        <f>fun[NUM_ExCond]+fun[NUM_BsmtCond]+fun[NUM_GarCond]</f>
        <v>9</v>
      </c>
      <c r="DA12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2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239">
        <v>195000</v>
      </c>
    </row>
    <row r="1240" spans="1:107" x14ac:dyDescent="0.25">
      <c r="A1240">
        <v>1239</v>
      </c>
      <c r="B1240">
        <v>20</v>
      </c>
      <c r="C1240" t="s">
        <v>107</v>
      </c>
      <c r="D1240">
        <f>IF(fun[[#This Row],[MSZoning]]="RL",1,0)</f>
        <v>1</v>
      </c>
      <c r="E1240">
        <f>IF(fun[[#This Row],[rl]]="RM",1,0)</f>
        <v>0</v>
      </c>
      <c r="F1240">
        <f>IF(fun[[#This Row],[rm]]="RH",1,0)</f>
        <v>0</v>
      </c>
      <c r="G1240">
        <f>IF(fun[[#This Row],[rh]]="C (all)",1,0)</f>
        <v>0</v>
      </c>
      <c r="H1240">
        <v>63</v>
      </c>
      <c r="I1240">
        <f>IF(fun[[#This Row],[LotFrontage]]="NA",0,fun[[#This Row],[LotFrontage]])</f>
        <v>63</v>
      </c>
      <c r="J1240">
        <v>13072</v>
      </c>
      <c r="K1240" t="s">
        <v>108</v>
      </c>
      <c r="L1240" t="s">
        <v>109</v>
      </c>
      <c r="M1240" t="s">
        <v>110</v>
      </c>
      <c r="N1240" t="s">
        <v>111</v>
      </c>
      <c r="O1240" t="s">
        <v>112</v>
      </c>
      <c r="P1240" t="s">
        <v>113</v>
      </c>
      <c r="Q1240" t="s">
        <v>114</v>
      </c>
      <c r="R1240" t="s">
        <v>196</v>
      </c>
      <c r="S1240" t="s">
        <v>197</v>
      </c>
      <c r="T1240" t="s">
        <v>116</v>
      </c>
      <c r="U1240" t="s">
        <v>117</v>
      </c>
      <c r="V1240" t="s">
        <v>141</v>
      </c>
      <c r="W1240">
        <v>6</v>
      </c>
      <c r="X1240">
        <v>5</v>
      </c>
      <c r="Y1240">
        <v>2005</v>
      </c>
      <c r="Z1240">
        <v>2005</v>
      </c>
      <c r="AA1240" t="s">
        <v>119</v>
      </c>
      <c r="AB1240" t="s">
        <v>120</v>
      </c>
      <c r="AC1240" t="s">
        <v>121</v>
      </c>
      <c r="AD1240" t="s">
        <v>121</v>
      </c>
      <c r="AE1240" t="s">
        <v>143</v>
      </c>
      <c r="AF1240">
        <v>0</v>
      </c>
      <c r="AG1240" t="s">
        <v>123</v>
      </c>
      <c r="AH1240">
        <f>IF(fun[[#This Row],[ExterQual]]="Ex",5,IF(fun[[#This Row],[ExterQual]]="Gd",4,IF(fun[[#This Row],[ExterQual]]="TA",3,IF(fun[[#This Row],[ExterQual]]="Fa",2,1))))</f>
        <v>4</v>
      </c>
      <c r="AI1240" t="s">
        <v>124</v>
      </c>
      <c r="AJ1240">
        <f>IF(fun[[#This Row],[ExterCond]]="Ex",5,IF(fun[[#This Row],[ExterCond]]="Gd",4,IF(fun[[#This Row],[ExterCond]]="TA",3,IF(fun[[#This Row],[ExterCond]]="Fa",2,1))))</f>
        <v>3</v>
      </c>
      <c r="AK1240" t="s">
        <v>125</v>
      </c>
      <c r="AL1240" t="s">
        <v>123</v>
      </c>
      <c r="AM1240">
        <f>IF(fun[[#This Row],[BsmtQual]]="Ex",5,IF(fun[[#This Row],[BsmtQual]]="Gd",4,IF(fun[[#This Row],[BsmtQual]]="TA",3,IF(fun[[#This Row],[BsmtQual]]="Fa",2,IF(fun[[#This Row],[BsmtQual]]="Po",1,0)))))</f>
        <v>4</v>
      </c>
      <c r="AN1240" t="s">
        <v>124</v>
      </c>
      <c r="AO1240">
        <f>IF(fun[[#This Row],[BsmtCond]]="Ex",5,IF(fun[[#This Row],[BsmtCond]]="Gd",4,IF(fun[[#This Row],[BsmtCond]]="TA",3,IF(fun[[#This Row],[BsmtCond]]="Fa",2,IF(fun[[#This Row],[BsmtCond]]="Po",1,0)))))</f>
        <v>3</v>
      </c>
      <c r="AP1240" t="s">
        <v>126</v>
      </c>
      <c r="AQ1240">
        <f>IF(fun[[#This Row],[BsmtExposure]]="Gd",3,IF(fun[[#This Row],[BsmtExposure]]="Av",2,IF(fun[[#This Row],[BsmtExposure]]="Mn",1,0)))</f>
        <v>0</v>
      </c>
      <c r="AR1240" t="s">
        <v>128</v>
      </c>
      <c r="AS1240">
        <v>0</v>
      </c>
      <c r="AT1240" t="s">
        <v>128</v>
      </c>
      <c r="AU1240">
        <v>0</v>
      </c>
      <c r="AV1240">
        <v>1141</v>
      </c>
      <c r="AW1240">
        <v>1141</v>
      </c>
      <c r="AX1240" t="s">
        <v>129</v>
      </c>
      <c r="AY1240" t="s">
        <v>130</v>
      </c>
      <c r="AZ1240">
        <f>IF(fun[[#This Row],[HeatingQC]]="Ex",5,IF(fun[[#This Row],[HeatingQC]]="Gd",4,IF(fun[[#This Row],[HeatingQC]]="TA",3,IF(fun[[#This Row],[HeatingQC]]="Fa",2,IF(fun[[#This Row],[HeatingQC]]="Po",1,0)))))</f>
        <v>5</v>
      </c>
      <c r="BA1240" t="s">
        <v>131</v>
      </c>
      <c r="BB1240" t="s">
        <v>132</v>
      </c>
      <c r="BC1240">
        <v>1141</v>
      </c>
      <c r="BD1240">
        <v>0</v>
      </c>
      <c r="BE1240">
        <v>0</v>
      </c>
      <c r="BF1240">
        <v>1141</v>
      </c>
      <c r="BG1240">
        <f>LOG(fun[[#This Row],[GrLivArea]])</f>
        <v>3.0572856444182146</v>
      </c>
      <c r="BH1240">
        <v>0</v>
      </c>
      <c r="BI1240">
        <v>0</v>
      </c>
      <c r="BJ1240">
        <f>fun[[#This Row],[BsmtFullBath]]+(0.5*fun[[#This Row],[BsmtHalfBath]])</f>
        <v>0</v>
      </c>
      <c r="BK1240">
        <v>1</v>
      </c>
      <c r="BL1240">
        <v>1</v>
      </c>
      <c r="BM1240">
        <f>fun[[#This Row],[HalfBath]]+fun[[#This Row],[TOTBaseBath]]+fun[[#This Row],[FullBath]]</f>
        <v>2</v>
      </c>
      <c r="BN1240">
        <v>3</v>
      </c>
      <c r="BO1240">
        <v>1</v>
      </c>
      <c r="BP1240" t="s">
        <v>124</v>
      </c>
      <c r="BQ1240">
        <f>IF(fun[[#This Row],[KitchenQual]]="Ex",5,IF(fun[[#This Row],[KitchenQual]]="Gd",4,IF(fun[[#This Row],[KitchenQual]]="TA",3,IF(fun[[#This Row],[KitchenQual]]="Fa",2,0))))</f>
        <v>3</v>
      </c>
      <c r="BR1240">
        <v>6</v>
      </c>
      <c r="BS1240" t="s">
        <v>133</v>
      </c>
      <c r="BT1240">
        <v>0</v>
      </c>
      <c r="BU1240" t="s">
        <v>109</v>
      </c>
      <c r="BV1240">
        <f>IF(fun[[#This Row],[FireplaceQu]]="Ex",5,IF(fun[[#This Row],[FireplaceQu]]="Gd",4,IF(fun[[#This Row],[FireplaceQu]]="TA",3,IF(fun[[#This Row],[FireplaceQu]]="Fa",2,0))))</f>
        <v>0</v>
      </c>
      <c r="BW1240" t="s">
        <v>153</v>
      </c>
      <c r="BX1240">
        <v>2005</v>
      </c>
      <c r="BY1240" t="s">
        <v>128</v>
      </c>
      <c r="BZ1240">
        <v>2</v>
      </c>
      <c r="CA1240">
        <v>484</v>
      </c>
      <c r="CB1240" t="s">
        <v>124</v>
      </c>
      <c r="CC1240">
        <f>IF(fun[[#This Row],[GarageQual]]="Ex",5,IF(fun[[#This Row],[GarageQual]]="Gd",4,IF(fun[[#This Row],[GarageQual]]="TA",3,IF(fun[[#This Row],[GarageQual]]="Fa",2,IF(fun[[#This Row],[GarageQual]]="Po",1,0)))))</f>
        <v>3</v>
      </c>
      <c r="CD1240" t="s">
        <v>124</v>
      </c>
      <c r="CE1240">
        <f>IF(fun[[#This Row],[GarageCond]]="Ex",5,IF(fun[[#This Row],[GarageCond]]="Gd",4,IF(fun[[#This Row],[GarageCond]]="TA",3,IF(fun[[#This Row],[GarageCond]]="Fa",2,IF(fun[[#This Row],[GarageCond]]="Po",1,0)))))</f>
        <v>3</v>
      </c>
      <c r="CF1240" t="s">
        <v>131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f>(0.5*fun[[#This Row],[WoodDeckSF]])+fun[[#This Row],[OpenPorchSF]]+(2*fun[[#This Row],[EnclosedPorch]])+(1.5*fun[[#This Row],[3SsnPorch]])+fun[[#This Row],[ScreenPorch]]</f>
        <v>0</v>
      </c>
      <c r="CM1240">
        <v>0</v>
      </c>
      <c r="CN1240" t="s">
        <v>109</v>
      </c>
      <c r="CO1240">
        <f>IF(fun[[#This Row],[PoolQC]]="Ex",5,IF(fun[[#This Row],[PoolQC]]="Gd",4,IF(fun[[#This Row],[PoolQC]]="TA",3,IF(fun[[#This Row],[PoolQC]]="Fa",2,IF(fun[[#This Row],[PoolQC]]="Po",1,0)))))</f>
        <v>0</v>
      </c>
      <c r="CP1240" t="s">
        <v>109</v>
      </c>
      <c r="CQ1240" t="s">
        <v>109</v>
      </c>
      <c r="CR1240">
        <v>0</v>
      </c>
      <c r="CS1240">
        <v>3</v>
      </c>
      <c r="CT1240">
        <v>2006</v>
      </c>
      <c r="CU1240" t="s">
        <v>136</v>
      </c>
      <c r="CV1240" t="s">
        <v>154</v>
      </c>
      <c r="CW1240">
        <f>COUNTIF(fun[[#This Row],[Id]:[SaleCondition]],0)</f>
        <v>23</v>
      </c>
      <c r="CX1240">
        <f>COUNTIF(fun[[#This Row],[Id]:[SaleCondition]],"NA")</f>
        <v>5</v>
      </c>
      <c r="CY1240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240">
        <f>fun[NUM_ExCond]+fun[NUM_BsmtCond]+fun[NUM_GarCond]</f>
        <v>9</v>
      </c>
      <c r="DA12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2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58.5</v>
      </c>
      <c r="DC1240">
        <v>142500</v>
      </c>
    </row>
    <row r="1241" spans="1:107" x14ac:dyDescent="0.25">
      <c r="A1241">
        <v>1240</v>
      </c>
      <c r="B1241">
        <v>20</v>
      </c>
      <c r="C1241" t="s">
        <v>107</v>
      </c>
      <c r="D1241">
        <f>IF(fun[[#This Row],[MSZoning]]="RL",1,0)</f>
        <v>1</v>
      </c>
      <c r="E1241">
        <f>IF(fun[[#This Row],[rl]]="RM",1,0)</f>
        <v>0</v>
      </c>
      <c r="F1241">
        <f>IF(fun[[#This Row],[rm]]="RH",1,0)</f>
        <v>0</v>
      </c>
      <c r="G1241">
        <f>IF(fun[[#This Row],[rh]]="C (all)",1,0)</f>
        <v>0</v>
      </c>
      <c r="H1241">
        <v>64</v>
      </c>
      <c r="I1241">
        <f>IF(fun[[#This Row],[LotFrontage]]="NA",0,fun[[#This Row],[LotFrontage]])</f>
        <v>64</v>
      </c>
      <c r="J1241">
        <v>9037</v>
      </c>
      <c r="K1241" t="s">
        <v>108</v>
      </c>
      <c r="L1241" t="s">
        <v>109</v>
      </c>
      <c r="M1241" t="s">
        <v>146</v>
      </c>
      <c r="N1241" t="s">
        <v>225</v>
      </c>
      <c r="O1241" t="s">
        <v>112</v>
      </c>
      <c r="P1241" t="s">
        <v>113</v>
      </c>
      <c r="Q1241" t="s">
        <v>114</v>
      </c>
      <c r="R1241" t="s">
        <v>215</v>
      </c>
      <c r="S1241" t="s">
        <v>116</v>
      </c>
      <c r="T1241" t="s">
        <v>116</v>
      </c>
      <c r="U1241" t="s">
        <v>117</v>
      </c>
      <c r="V1241" t="s">
        <v>141</v>
      </c>
      <c r="W1241">
        <v>8</v>
      </c>
      <c r="X1241">
        <v>5</v>
      </c>
      <c r="Y1241">
        <v>2006</v>
      </c>
      <c r="Z1241">
        <v>2006</v>
      </c>
      <c r="AA1241" t="s">
        <v>178</v>
      </c>
      <c r="AB1241" t="s">
        <v>120</v>
      </c>
      <c r="AC1241" t="s">
        <v>121</v>
      </c>
      <c r="AD1241" t="s">
        <v>121</v>
      </c>
      <c r="AE1241" t="s">
        <v>122</v>
      </c>
      <c r="AF1241">
        <v>32</v>
      </c>
      <c r="AG1241" t="s">
        <v>123</v>
      </c>
      <c r="AH1241">
        <f>IF(fun[[#This Row],[ExterQual]]="Ex",5,IF(fun[[#This Row],[ExterQual]]="Gd",4,IF(fun[[#This Row],[ExterQual]]="TA",3,IF(fun[[#This Row],[ExterQual]]="Fa",2,1))))</f>
        <v>4</v>
      </c>
      <c r="AI1241" t="s">
        <v>124</v>
      </c>
      <c r="AJ1241">
        <f>IF(fun[[#This Row],[ExterCond]]="Ex",5,IF(fun[[#This Row],[ExterCond]]="Gd",4,IF(fun[[#This Row],[ExterCond]]="TA",3,IF(fun[[#This Row],[ExterCond]]="Fa",2,1))))</f>
        <v>3</v>
      </c>
      <c r="AK1241" t="s">
        <v>125</v>
      </c>
      <c r="AL1241" t="s">
        <v>123</v>
      </c>
      <c r="AM1241">
        <f>IF(fun[[#This Row],[BsmtQual]]="Ex",5,IF(fun[[#This Row],[BsmtQual]]="Gd",4,IF(fun[[#This Row],[BsmtQual]]="TA",3,IF(fun[[#This Row],[BsmtQual]]="Fa",2,IF(fun[[#This Row],[BsmtQual]]="Po",1,0)))))</f>
        <v>4</v>
      </c>
      <c r="AN1241" t="s">
        <v>124</v>
      </c>
      <c r="AO1241">
        <f>IF(fun[[#This Row],[BsmtCond]]="Ex",5,IF(fun[[#This Row],[BsmtCond]]="Gd",4,IF(fun[[#This Row],[BsmtCond]]="TA",3,IF(fun[[#This Row],[BsmtCond]]="Fa",2,IF(fun[[#This Row],[BsmtCond]]="Po",1,0)))))</f>
        <v>3</v>
      </c>
      <c r="AP1241" t="s">
        <v>156</v>
      </c>
      <c r="AQ1241">
        <f>IF(fun[[#This Row],[BsmtExposure]]="Gd",3,IF(fun[[#This Row],[BsmtExposure]]="Av",2,IF(fun[[#This Row],[BsmtExposure]]="Mn",1,0)))</f>
        <v>2</v>
      </c>
      <c r="AR1241" t="s">
        <v>127</v>
      </c>
      <c r="AS1241">
        <v>428</v>
      </c>
      <c r="AT1241" t="s">
        <v>128</v>
      </c>
      <c r="AU1241">
        <v>0</v>
      </c>
      <c r="AV1241">
        <v>1048</v>
      </c>
      <c r="AW1241">
        <v>1476</v>
      </c>
      <c r="AX1241" t="s">
        <v>129</v>
      </c>
      <c r="AY1241" t="s">
        <v>130</v>
      </c>
      <c r="AZ1241">
        <f>IF(fun[[#This Row],[HeatingQC]]="Ex",5,IF(fun[[#This Row],[HeatingQC]]="Gd",4,IF(fun[[#This Row],[HeatingQC]]="TA",3,IF(fun[[#This Row],[HeatingQC]]="Fa",2,IF(fun[[#This Row],[HeatingQC]]="Po",1,0)))))</f>
        <v>5</v>
      </c>
      <c r="BA1241" t="s">
        <v>131</v>
      </c>
      <c r="BB1241" t="s">
        <v>132</v>
      </c>
      <c r="BC1241">
        <v>1484</v>
      </c>
      <c r="BD1241">
        <v>0</v>
      </c>
      <c r="BE1241">
        <v>0</v>
      </c>
      <c r="BF1241">
        <v>1484</v>
      </c>
      <c r="BG1241">
        <f>LOG(fun[[#This Row],[GrLivArea]])</f>
        <v>3.1714339009430081</v>
      </c>
      <c r="BH1241">
        <v>0</v>
      </c>
      <c r="BI1241">
        <v>0</v>
      </c>
      <c r="BJ1241">
        <f>fun[[#This Row],[BsmtFullBath]]+(0.5*fun[[#This Row],[BsmtHalfBath]])</f>
        <v>0</v>
      </c>
      <c r="BK1241">
        <v>2</v>
      </c>
      <c r="BL1241">
        <v>0</v>
      </c>
      <c r="BM1241">
        <f>fun[[#This Row],[HalfBath]]+fun[[#This Row],[TOTBaseBath]]+fun[[#This Row],[FullBath]]</f>
        <v>2</v>
      </c>
      <c r="BN1241">
        <v>2</v>
      </c>
      <c r="BO1241">
        <v>1</v>
      </c>
      <c r="BP1241" t="s">
        <v>130</v>
      </c>
      <c r="BQ1241">
        <f>IF(fun[[#This Row],[KitchenQual]]="Ex",5,IF(fun[[#This Row],[KitchenQual]]="Gd",4,IF(fun[[#This Row],[KitchenQual]]="TA",3,IF(fun[[#This Row],[KitchenQual]]="Fa",2,0))))</f>
        <v>5</v>
      </c>
      <c r="BR1241">
        <v>6</v>
      </c>
      <c r="BS1241" t="s">
        <v>133</v>
      </c>
      <c r="BT1241">
        <v>1</v>
      </c>
      <c r="BU1241" t="s">
        <v>123</v>
      </c>
      <c r="BV1241">
        <f>IF(fun[[#This Row],[FireplaceQu]]="Ex",5,IF(fun[[#This Row],[FireplaceQu]]="Gd",4,IF(fun[[#This Row],[FireplaceQu]]="TA",3,IF(fun[[#This Row],[FireplaceQu]]="Fa",2,0))))</f>
        <v>4</v>
      </c>
      <c r="BW1241" t="s">
        <v>134</v>
      </c>
      <c r="BX1241">
        <v>2006</v>
      </c>
      <c r="BY1241" t="s">
        <v>135</v>
      </c>
      <c r="BZ1241">
        <v>2</v>
      </c>
      <c r="CA1241">
        <v>472</v>
      </c>
      <c r="CB1241" t="s">
        <v>124</v>
      </c>
      <c r="CC1241">
        <f>IF(fun[[#This Row],[GarageQual]]="Ex",5,IF(fun[[#This Row],[GarageQual]]="Gd",4,IF(fun[[#This Row],[GarageQual]]="TA",3,IF(fun[[#This Row],[GarageQual]]="Fa",2,IF(fun[[#This Row],[GarageQual]]="Po",1,0)))))</f>
        <v>3</v>
      </c>
      <c r="CD1241" t="s">
        <v>124</v>
      </c>
      <c r="CE1241">
        <f>IF(fun[[#This Row],[GarageCond]]="Ex",5,IF(fun[[#This Row],[GarageCond]]="Gd",4,IF(fun[[#This Row],[GarageCond]]="TA",3,IF(fun[[#This Row],[GarageCond]]="Fa",2,IF(fun[[#This Row],[GarageCond]]="Po",1,0)))))</f>
        <v>3</v>
      </c>
      <c r="CF1241" t="s">
        <v>131</v>
      </c>
      <c r="CG1241">
        <v>120</v>
      </c>
      <c r="CH1241">
        <v>33</v>
      </c>
      <c r="CI1241">
        <v>0</v>
      </c>
      <c r="CJ1241">
        <v>0</v>
      </c>
      <c r="CK1241">
        <v>0</v>
      </c>
      <c r="CL1241">
        <f>(0.5*fun[[#This Row],[WoodDeckSF]])+fun[[#This Row],[OpenPorchSF]]+(2*fun[[#This Row],[EnclosedPorch]])+(1.5*fun[[#This Row],[3SsnPorch]])+fun[[#This Row],[ScreenPorch]]</f>
        <v>93</v>
      </c>
      <c r="CM1241">
        <v>0</v>
      </c>
      <c r="CN1241" t="s">
        <v>109</v>
      </c>
      <c r="CO1241">
        <f>IF(fun[[#This Row],[PoolQC]]="Ex",5,IF(fun[[#This Row],[PoolQC]]="Gd",4,IF(fun[[#This Row],[PoolQC]]="TA",3,IF(fun[[#This Row],[PoolQC]]="Fa",2,IF(fun[[#This Row],[PoolQC]]="Po",1,0)))))</f>
        <v>0</v>
      </c>
      <c r="CP1241" t="s">
        <v>109</v>
      </c>
      <c r="CQ1241" t="s">
        <v>109</v>
      </c>
      <c r="CR1241">
        <v>0</v>
      </c>
      <c r="CS1241">
        <v>12</v>
      </c>
      <c r="CT1241">
        <v>2007</v>
      </c>
      <c r="CU1241" t="s">
        <v>136</v>
      </c>
      <c r="CV1241" t="s">
        <v>137</v>
      </c>
      <c r="CW1241">
        <f>COUNTIF(fun[[#This Row],[Id]:[SaleCondition]],0)</f>
        <v>16</v>
      </c>
      <c r="CX1241">
        <f>COUNTIF(fun[[#This Row],[Id]:[SaleCondition]],"NA")</f>
        <v>4</v>
      </c>
      <c r="CY1241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241">
        <f>fun[NUM_ExCond]+fun[NUM_BsmtCond]+fun[NUM_GarCond]</f>
        <v>9</v>
      </c>
      <c r="DA12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12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78.5</v>
      </c>
      <c r="DC1241">
        <v>265900</v>
      </c>
    </row>
    <row r="1242" spans="1:107" x14ac:dyDescent="0.25">
      <c r="A1242">
        <v>1241</v>
      </c>
      <c r="B1242">
        <v>60</v>
      </c>
      <c r="C1242" t="s">
        <v>107</v>
      </c>
      <c r="D1242">
        <f>IF(fun[[#This Row],[MSZoning]]="RL",1,0)</f>
        <v>1</v>
      </c>
      <c r="E1242">
        <f>IF(fun[[#This Row],[rl]]="RM",1,0)</f>
        <v>0</v>
      </c>
      <c r="F1242">
        <f>IF(fun[[#This Row],[rm]]="RH",1,0)</f>
        <v>0</v>
      </c>
      <c r="G1242">
        <f>IF(fun[[#This Row],[rh]]="C (all)",1,0)</f>
        <v>0</v>
      </c>
      <c r="H1242">
        <v>65</v>
      </c>
      <c r="I1242">
        <f>IF(fun[[#This Row],[LotFrontage]]="NA",0,fun[[#This Row],[LotFrontage]])</f>
        <v>65</v>
      </c>
      <c r="J1242">
        <v>8158</v>
      </c>
      <c r="K1242" t="s">
        <v>108</v>
      </c>
      <c r="L1242" t="s">
        <v>109</v>
      </c>
      <c r="M1242" t="s">
        <v>110</v>
      </c>
      <c r="N1242" t="s">
        <v>111</v>
      </c>
      <c r="O1242" t="s">
        <v>112</v>
      </c>
      <c r="P1242" t="s">
        <v>113</v>
      </c>
      <c r="Q1242" t="s">
        <v>114</v>
      </c>
      <c r="R1242" t="s">
        <v>115</v>
      </c>
      <c r="S1242" t="s">
        <v>116</v>
      </c>
      <c r="T1242" t="s">
        <v>116</v>
      </c>
      <c r="U1242" t="s">
        <v>117</v>
      </c>
      <c r="V1242" t="s">
        <v>118</v>
      </c>
      <c r="W1242">
        <v>7</v>
      </c>
      <c r="X1242">
        <v>5</v>
      </c>
      <c r="Y1242">
        <v>2003</v>
      </c>
      <c r="Z1242">
        <v>2003</v>
      </c>
      <c r="AA1242" t="s">
        <v>119</v>
      </c>
      <c r="AB1242" t="s">
        <v>120</v>
      </c>
      <c r="AC1242" t="s">
        <v>121</v>
      </c>
      <c r="AD1242" t="s">
        <v>121</v>
      </c>
      <c r="AE1242" t="s">
        <v>122</v>
      </c>
      <c r="AF1242">
        <v>252</v>
      </c>
      <c r="AG1242" t="s">
        <v>123</v>
      </c>
      <c r="AH1242">
        <f>IF(fun[[#This Row],[ExterQual]]="Ex",5,IF(fun[[#This Row],[ExterQual]]="Gd",4,IF(fun[[#This Row],[ExterQual]]="TA",3,IF(fun[[#This Row],[ExterQual]]="Fa",2,1))))</f>
        <v>4</v>
      </c>
      <c r="AI1242" t="s">
        <v>124</v>
      </c>
      <c r="AJ1242">
        <f>IF(fun[[#This Row],[ExterCond]]="Ex",5,IF(fun[[#This Row],[ExterCond]]="Gd",4,IF(fun[[#This Row],[ExterCond]]="TA",3,IF(fun[[#This Row],[ExterCond]]="Fa",2,1))))</f>
        <v>3</v>
      </c>
      <c r="AK1242" t="s">
        <v>125</v>
      </c>
      <c r="AL1242" t="s">
        <v>123</v>
      </c>
      <c r="AM1242">
        <f>IF(fun[[#This Row],[BsmtQual]]="Ex",5,IF(fun[[#This Row],[BsmtQual]]="Gd",4,IF(fun[[#This Row],[BsmtQual]]="TA",3,IF(fun[[#This Row],[BsmtQual]]="Fa",2,IF(fun[[#This Row],[BsmtQual]]="Po",1,0)))))</f>
        <v>4</v>
      </c>
      <c r="AN1242" t="s">
        <v>124</v>
      </c>
      <c r="AO1242">
        <f>IF(fun[[#This Row],[BsmtCond]]="Ex",5,IF(fun[[#This Row],[BsmtCond]]="Gd",4,IF(fun[[#This Row],[BsmtCond]]="TA",3,IF(fun[[#This Row],[BsmtCond]]="Fa",2,IF(fun[[#This Row],[BsmtCond]]="Po",1,0)))))</f>
        <v>3</v>
      </c>
      <c r="AP1242" t="s">
        <v>126</v>
      </c>
      <c r="AQ1242">
        <f>IF(fun[[#This Row],[BsmtExposure]]="Gd",3,IF(fun[[#This Row],[BsmtExposure]]="Av",2,IF(fun[[#This Row],[BsmtExposure]]="Mn",1,0)))</f>
        <v>0</v>
      </c>
      <c r="AR1242" t="s">
        <v>127</v>
      </c>
      <c r="AS1242">
        <v>550</v>
      </c>
      <c r="AT1242" t="s">
        <v>128</v>
      </c>
      <c r="AU1242">
        <v>0</v>
      </c>
      <c r="AV1242">
        <v>334</v>
      </c>
      <c r="AW1242">
        <v>884</v>
      </c>
      <c r="AX1242" t="s">
        <v>129</v>
      </c>
      <c r="AY1242" t="s">
        <v>130</v>
      </c>
      <c r="AZ1242">
        <f>IF(fun[[#This Row],[HeatingQC]]="Ex",5,IF(fun[[#This Row],[HeatingQC]]="Gd",4,IF(fun[[#This Row],[HeatingQC]]="TA",3,IF(fun[[#This Row],[HeatingQC]]="Fa",2,IF(fun[[#This Row],[HeatingQC]]="Po",1,0)))))</f>
        <v>5</v>
      </c>
      <c r="BA1242" t="s">
        <v>131</v>
      </c>
      <c r="BB1242" t="s">
        <v>132</v>
      </c>
      <c r="BC1242">
        <v>884</v>
      </c>
      <c r="BD1242">
        <v>884</v>
      </c>
      <c r="BE1242">
        <v>0</v>
      </c>
      <c r="BF1242">
        <v>1768</v>
      </c>
      <c r="BG1242">
        <f>LOG(fun[[#This Row],[GrLivArea]])</f>
        <v>3.2474822606770544</v>
      </c>
      <c r="BH1242">
        <v>1</v>
      </c>
      <c r="BI1242">
        <v>0</v>
      </c>
      <c r="BJ1242">
        <f>fun[[#This Row],[BsmtFullBath]]+(0.5*fun[[#This Row],[BsmtHalfBath]])</f>
        <v>1</v>
      </c>
      <c r="BK1242">
        <v>2</v>
      </c>
      <c r="BL1242">
        <v>1</v>
      </c>
      <c r="BM1242">
        <f>fun[[#This Row],[HalfBath]]+fun[[#This Row],[TOTBaseBath]]+fun[[#This Row],[FullBath]]</f>
        <v>4</v>
      </c>
      <c r="BN1242">
        <v>3</v>
      </c>
      <c r="BO1242">
        <v>1</v>
      </c>
      <c r="BP1242" t="s">
        <v>123</v>
      </c>
      <c r="BQ1242">
        <f>IF(fun[[#This Row],[KitchenQual]]="Ex",5,IF(fun[[#This Row],[KitchenQual]]="Gd",4,IF(fun[[#This Row],[KitchenQual]]="TA",3,IF(fun[[#This Row],[KitchenQual]]="Fa",2,0))))</f>
        <v>4</v>
      </c>
      <c r="BR1242">
        <v>8</v>
      </c>
      <c r="BS1242" t="s">
        <v>133</v>
      </c>
      <c r="BT1242">
        <v>0</v>
      </c>
      <c r="BU1242" t="s">
        <v>109</v>
      </c>
      <c r="BV1242">
        <f>IF(fun[[#This Row],[FireplaceQu]]="Ex",5,IF(fun[[#This Row],[FireplaceQu]]="Gd",4,IF(fun[[#This Row],[FireplaceQu]]="TA",3,IF(fun[[#This Row],[FireplaceQu]]="Fa",2,0))))</f>
        <v>0</v>
      </c>
      <c r="BW1242" t="s">
        <v>134</v>
      </c>
      <c r="BX1242">
        <v>2003</v>
      </c>
      <c r="BY1242" t="s">
        <v>135</v>
      </c>
      <c r="BZ1242">
        <v>2</v>
      </c>
      <c r="CA1242">
        <v>543</v>
      </c>
      <c r="CB1242" t="s">
        <v>124</v>
      </c>
      <c r="CC1242">
        <f>IF(fun[[#This Row],[GarageQual]]="Ex",5,IF(fun[[#This Row],[GarageQual]]="Gd",4,IF(fun[[#This Row],[GarageQual]]="TA",3,IF(fun[[#This Row],[GarageQual]]="Fa",2,IF(fun[[#This Row],[GarageQual]]="Po",1,0)))))</f>
        <v>3</v>
      </c>
      <c r="CD1242" t="s">
        <v>124</v>
      </c>
      <c r="CE1242">
        <f>IF(fun[[#This Row],[GarageCond]]="Ex",5,IF(fun[[#This Row],[GarageCond]]="Gd",4,IF(fun[[#This Row],[GarageCond]]="TA",3,IF(fun[[#This Row],[GarageCond]]="Fa",2,IF(fun[[#This Row],[GarageCond]]="Po",1,0)))))</f>
        <v>3</v>
      </c>
      <c r="CF1242" t="s">
        <v>131</v>
      </c>
      <c r="CG1242">
        <v>0</v>
      </c>
      <c r="CH1242">
        <v>63</v>
      </c>
      <c r="CI1242">
        <v>0</v>
      </c>
      <c r="CJ1242">
        <v>0</v>
      </c>
      <c r="CK1242">
        <v>0</v>
      </c>
      <c r="CL1242">
        <f>(0.5*fun[[#This Row],[WoodDeckSF]])+fun[[#This Row],[OpenPorchSF]]+(2*fun[[#This Row],[EnclosedPorch]])+(1.5*fun[[#This Row],[3SsnPorch]])+fun[[#This Row],[ScreenPorch]]</f>
        <v>63</v>
      </c>
      <c r="CM1242">
        <v>0</v>
      </c>
      <c r="CN1242" t="s">
        <v>109</v>
      </c>
      <c r="CO1242">
        <f>IF(fun[[#This Row],[PoolQC]]="Ex",5,IF(fun[[#This Row],[PoolQC]]="Gd",4,IF(fun[[#This Row],[PoolQC]]="TA",3,IF(fun[[#This Row],[PoolQC]]="Fa",2,IF(fun[[#This Row],[PoolQC]]="Po",1,0)))))</f>
        <v>0</v>
      </c>
      <c r="CP1242" t="s">
        <v>109</v>
      </c>
      <c r="CQ1242" t="s">
        <v>109</v>
      </c>
      <c r="CR1242">
        <v>0</v>
      </c>
      <c r="CS1242">
        <v>7</v>
      </c>
      <c r="CT1242">
        <v>2008</v>
      </c>
      <c r="CU1242" t="s">
        <v>136</v>
      </c>
      <c r="CV1242" t="s">
        <v>137</v>
      </c>
      <c r="CW1242">
        <f>COUNTIF(fun[[#This Row],[Id]:[SaleCondition]],0)</f>
        <v>16</v>
      </c>
      <c r="CX1242">
        <f>COUNTIF(fun[[#This Row],[Id]:[SaleCondition]],"NA")</f>
        <v>5</v>
      </c>
      <c r="CY124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42">
        <f>fun[NUM_ExCond]+fun[NUM_BsmtCond]+fun[NUM_GarCond]</f>
        <v>9</v>
      </c>
      <c r="DA12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2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242">
        <v>224900</v>
      </c>
    </row>
    <row r="1243" spans="1:107" x14ac:dyDescent="0.25">
      <c r="A1243">
        <v>1242</v>
      </c>
      <c r="B1243">
        <v>20</v>
      </c>
      <c r="C1243" t="s">
        <v>107</v>
      </c>
      <c r="D1243">
        <f>IF(fun[[#This Row],[MSZoning]]="RL",1,0)</f>
        <v>1</v>
      </c>
      <c r="E1243">
        <f>IF(fun[[#This Row],[rl]]="RM",1,0)</f>
        <v>0</v>
      </c>
      <c r="F1243">
        <f>IF(fun[[#This Row],[rm]]="RH",1,0)</f>
        <v>0</v>
      </c>
      <c r="G1243">
        <f>IF(fun[[#This Row],[rh]]="C (all)",1,0)</f>
        <v>0</v>
      </c>
      <c r="H1243">
        <v>83</v>
      </c>
      <c r="I1243">
        <f>IF(fun[[#This Row],[LotFrontage]]="NA",0,fun[[#This Row],[LotFrontage]])</f>
        <v>83</v>
      </c>
      <c r="J1243">
        <v>9849</v>
      </c>
      <c r="K1243" t="s">
        <v>108</v>
      </c>
      <c r="L1243" t="s">
        <v>109</v>
      </c>
      <c r="M1243" t="s">
        <v>110</v>
      </c>
      <c r="N1243" t="s">
        <v>111</v>
      </c>
      <c r="O1243" t="s">
        <v>112</v>
      </c>
      <c r="P1243" t="s">
        <v>113</v>
      </c>
      <c r="Q1243" t="s">
        <v>114</v>
      </c>
      <c r="R1243" t="s">
        <v>162</v>
      </c>
      <c r="S1243" t="s">
        <v>116</v>
      </c>
      <c r="T1243" t="s">
        <v>116</v>
      </c>
      <c r="U1243" t="s">
        <v>117</v>
      </c>
      <c r="V1243" t="s">
        <v>141</v>
      </c>
      <c r="W1243">
        <v>7</v>
      </c>
      <c r="X1243">
        <v>6</v>
      </c>
      <c r="Y1243">
        <v>2007</v>
      </c>
      <c r="Z1243">
        <v>2007</v>
      </c>
      <c r="AA1243" t="s">
        <v>178</v>
      </c>
      <c r="AB1243" t="s">
        <v>120</v>
      </c>
      <c r="AC1243" t="s">
        <v>121</v>
      </c>
      <c r="AD1243" t="s">
        <v>121</v>
      </c>
      <c r="AE1243" t="s">
        <v>163</v>
      </c>
      <c r="AF1243">
        <v>0</v>
      </c>
      <c r="AG1243" t="s">
        <v>123</v>
      </c>
      <c r="AH1243">
        <f>IF(fun[[#This Row],[ExterQual]]="Ex",5,IF(fun[[#This Row],[ExterQual]]="Gd",4,IF(fun[[#This Row],[ExterQual]]="TA",3,IF(fun[[#This Row],[ExterQual]]="Fa",2,1))))</f>
        <v>4</v>
      </c>
      <c r="AI1243" t="s">
        <v>124</v>
      </c>
      <c r="AJ1243">
        <f>IF(fun[[#This Row],[ExterCond]]="Ex",5,IF(fun[[#This Row],[ExterCond]]="Gd",4,IF(fun[[#This Row],[ExterCond]]="TA",3,IF(fun[[#This Row],[ExterCond]]="Fa",2,1))))</f>
        <v>3</v>
      </c>
      <c r="AK1243" t="s">
        <v>125</v>
      </c>
      <c r="AL1243" t="s">
        <v>123</v>
      </c>
      <c r="AM1243">
        <f>IF(fun[[#This Row],[BsmtQual]]="Ex",5,IF(fun[[#This Row],[BsmtQual]]="Gd",4,IF(fun[[#This Row],[BsmtQual]]="TA",3,IF(fun[[#This Row],[BsmtQual]]="Fa",2,IF(fun[[#This Row],[BsmtQual]]="Po",1,0)))))</f>
        <v>4</v>
      </c>
      <c r="AN1243" t="s">
        <v>124</v>
      </c>
      <c r="AO1243">
        <f>IF(fun[[#This Row],[BsmtCond]]="Ex",5,IF(fun[[#This Row],[BsmtCond]]="Gd",4,IF(fun[[#This Row],[BsmtCond]]="TA",3,IF(fun[[#This Row],[BsmtCond]]="Fa",2,IF(fun[[#This Row],[BsmtCond]]="Po",1,0)))))</f>
        <v>3</v>
      </c>
      <c r="AP1243" t="s">
        <v>156</v>
      </c>
      <c r="AQ1243">
        <f>IF(fun[[#This Row],[BsmtExposure]]="Gd",3,IF(fun[[#This Row],[BsmtExposure]]="Av",2,IF(fun[[#This Row],[BsmtExposure]]="Mn",1,0)))</f>
        <v>2</v>
      </c>
      <c r="AR1243" t="s">
        <v>128</v>
      </c>
      <c r="AS1243">
        <v>0</v>
      </c>
      <c r="AT1243" t="s">
        <v>128</v>
      </c>
      <c r="AU1243">
        <v>0</v>
      </c>
      <c r="AV1243">
        <v>1689</v>
      </c>
      <c r="AW1243">
        <v>1689</v>
      </c>
      <c r="AX1243" t="s">
        <v>129</v>
      </c>
      <c r="AY1243" t="s">
        <v>130</v>
      </c>
      <c r="AZ1243">
        <f>IF(fun[[#This Row],[HeatingQC]]="Ex",5,IF(fun[[#This Row],[HeatingQC]]="Gd",4,IF(fun[[#This Row],[HeatingQC]]="TA",3,IF(fun[[#This Row],[HeatingQC]]="Fa",2,IF(fun[[#This Row],[HeatingQC]]="Po",1,0)))))</f>
        <v>5</v>
      </c>
      <c r="BA1243" t="s">
        <v>131</v>
      </c>
      <c r="BB1243" t="s">
        <v>132</v>
      </c>
      <c r="BC1243">
        <v>1689</v>
      </c>
      <c r="BD1243">
        <v>0</v>
      </c>
      <c r="BE1243">
        <v>0</v>
      </c>
      <c r="BF1243">
        <v>1689</v>
      </c>
      <c r="BG1243">
        <f>LOG(fun[[#This Row],[GrLivArea]])</f>
        <v>3.2276296495710088</v>
      </c>
      <c r="BH1243">
        <v>0</v>
      </c>
      <c r="BI1243">
        <v>0</v>
      </c>
      <c r="BJ1243">
        <f>fun[[#This Row],[BsmtFullBath]]+(0.5*fun[[#This Row],[BsmtHalfBath]])</f>
        <v>0</v>
      </c>
      <c r="BK1243">
        <v>2</v>
      </c>
      <c r="BL1243">
        <v>0</v>
      </c>
      <c r="BM1243">
        <f>fun[[#This Row],[HalfBath]]+fun[[#This Row],[TOTBaseBath]]+fun[[#This Row],[FullBath]]</f>
        <v>2</v>
      </c>
      <c r="BN1243">
        <v>3</v>
      </c>
      <c r="BO1243">
        <v>1</v>
      </c>
      <c r="BP1243" t="s">
        <v>123</v>
      </c>
      <c r="BQ1243">
        <f>IF(fun[[#This Row],[KitchenQual]]="Ex",5,IF(fun[[#This Row],[KitchenQual]]="Gd",4,IF(fun[[#This Row],[KitchenQual]]="TA",3,IF(fun[[#This Row],[KitchenQual]]="Fa",2,0))))</f>
        <v>4</v>
      </c>
      <c r="BR1243">
        <v>7</v>
      </c>
      <c r="BS1243" t="s">
        <v>133</v>
      </c>
      <c r="BT1243">
        <v>0</v>
      </c>
      <c r="BU1243" t="s">
        <v>109</v>
      </c>
      <c r="BV1243">
        <f>IF(fun[[#This Row],[FireplaceQu]]="Ex",5,IF(fun[[#This Row],[FireplaceQu]]="Gd",4,IF(fun[[#This Row],[FireplaceQu]]="TA",3,IF(fun[[#This Row],[FireplaceQu]]="Fa",2,0))))</f>
        <v>0</v>
      </c>
      <c r="BW1243" t="s">
        <v>134</v>
      </c>
      <c r="BX1243">
        <v>2007</v>
      </c>
      <c r="BY1243" t="s">
        <v>135</v>
      </c>
      <c r="BZ1243">
        <v>3</v>
      </c>
      <c r="CA1243">
        <v>954</v>
      </c>
      <c r="CB1243" t="s">
        <v>124</v>
      </c>
      <c r="CC1243">
        <f>IF(fun[[#This Row],[GarageQual]]="Ex",5,IF(fun[[#This Row],[GarageQual]]="Gd",4,IF(fun[[#This Row],[GarageQual]]="TA",3,IF(fun[[#This Row],[GarageQual]]="Fa",2,IF(fun[[#This Row],[GarageQual]]="Po",1,0)))))</f>
        <v>3</v>
      </c>
      <c r="CD1243" t="s">
        <v>124</v>
      </c>
      <c r="CE1243">
        <f>IF(fun[[#This Row],[GarageCond]]="Ex",5,IF(fun[[#This Row],[GarageCond]]="Gd",4,IF(fun[[#This Row],[GarageCond]]="TA",3,IF(fun[[#This Row],[GarageCond]]="Fa",2,IF(fun[[#This Row],[GarageCond]]="Po",1,0)))))</f>
        <v>3</v>
      </c>
      <c r="CF1243" t="s">
        <v>131</v>
      </c>
      <c r="CG1243">
        <v>0</v>
      </c>
      <c r="CH1243">
        <v>56</v>
      </c>
      <c r="CI1243">
        <v>0</v>
      </c>
      <c r="CJ1243">
        <v>0</v>
      </c>
      <c r="CK1243">
        <v>0</v>
      </c>
      <c r="CL1243">
        <f>(0.5*fun[[#This Row],[WoodDeckSF]])+fun[[#This Row],[OpenPorchSF]]+(2*fun[[#This Row],[EnclosedPorch]])+(1.5*fun[[#This Row],[3SsnPorch]])+fun[[#This Row],[ScreenPorch]]</f>
        <v>56</v>
      </c>
      <c r="CM1243">
        <v>0</v>
      </c>
      <c r="CN1243" t="s">
        <v>109</v>
      </c>
      <c r="CO1243">
        <f>IF(fun[[#This Row],[PoolQC]]="Ex",5,IF(fun[[#This Row],[PoolQC]]="Gd",4,IF(fun[[#This Row],[PoolQC]]="TA",3,IF(fun[[#This Row],[PoolQC]]="Fa",2,IF(fun[[#This Row],[PoolQC]]="Po",1,0)))))</f>
        <v>0</v>
      </c>
      <c r="CP1243" t="s">
        <v>109</v>
      </c>
      <c r="CQ1243" t="s">
        <v>109</v>
      </c>
      <c r="CR1243">
        <v>0</v>
      </c>
      <c r="CS1243">
        <v>6</v>
      </c>
      <c r="CT1243">
        <v>2007</v>
      </c>
      <c r="CU1243" t="s">
        <v>184</v>
      </c>
      <c r="CV1243" t="s">
        <v>185</v>
      </c>
      <c r="CW1243">
        <f>COUNTIF(fun[[#This Row],[Id]:[SaleCondition]],0)</f>
        <v>21</v>
      </c>
      <c r="CX1243">
        <f>COUNTIF(fun[[#This Row],[Id]:[SaleCondition]],"NA")</f>
        <v>5</v>
      </c>
      <c r="CY124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43">
        <f>fun[NUM_ExCond]+fun[NUM_BsmtCond]+fun[NUM_GarCond]</f>
        <v>9</v>
      </c>
      <c r="DA12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12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75.75</v>
      </c>
      <c r="DC1243">
        <v>248328</v>
      </c>
    </row>
    <row r="1244" spans="1:107" x14ac:dyDescent="0.25">
      <c r="A1244">
        <v>1243</v>
      </c>
      <c r="B1244">
        <v>85</v>
      </c>
      <c r="C1244" t="s">
        <v>107</v>
      </c>
      <c r="D1244">
        <f>IF(fun[[#This Row],[MSZoning]]="RL",1,0)</f>
        <v>1</v>
      </c>
      <c r="E1244">
        <f>IF(fun[[#This Row],[rl]]="RM",1,0)</f>
        <v>0</v>
      </c>
      <c r="F1244">
        <f>IF(fun[[#This Row],[rm]]="RH",1,0)</f>
        <v>0</v>
      </c>
      <c r="G1244">
        <f>IF(fun[[#This Row],[rh]]="C (all)",1,0)</f>
        <v>0</v>
      </c>
      <c r="H1244">
        <v>85</v>
      </c>
      <c r="I1244">
        <f>IF(fun[[#This Row],[LotFrontage]]="NA",0,fun[[#This Row],[LotFrontage]])</f>
        <v>85</v>
      </c>
      <c r="J1244">
        <v>10625</v>
      </c>
      <c r="K1244" t="s">
        <v>108</v>
      </c>
      <c r="L1244" t="s">
        <v>109</v>
      </c>
      <c r="M1244" t="s">
        <v>110</v>
      </c>
      <c r="N1244" t="s">
        <v>111</v>
      </c>
      <c r="O1244" t="s">
        <v>112</v>
      </c>
      <c r="P1244" t="s">
        <v>113</v>
      </c>
      <c r="Q1244" t="s">
        <v>114</v>
      </c>
      <c r="R1244" t="s">
        <v>164</v>
      </c>
      <c r="S1244" t="s">
        <v>116</v>
      </c>
      <c r="T1244" t="s">
        <v>116</v>
      </c>
      <c r="U1244" t="s">
        <v>117</v>
      </c>
      <c r="V1244" t="s">
        <v>217</v>
      </c>
      <c r="W1244">
        <v>7</v>
      </c>
      <c r="X1244">
        <v>6</v>
      </c>
      <c r="Y1244">
        <v>1974</v>
      </c>
      <c r="Z1244">
        <v>1974</v>
      </c>
      <c r="AA1244" t="s">
        <v>119</v>
      </c>
      <c r="AB1244" t="s">
        <v>120</v>
      </c>
      <c r="AC1244" t="s">
        <v>187</v>
      </c>
      <c r="AD1244" t="s">
        <v>187</v>
      </c>
      <c r="AE1244" t="s">
        <v>122</v>
      </c>
      <c r="AF1244">
        <v>81</v>
      </c>
      <c r="AG1244" t="s">
        <v>124</v>
      </c>
      <c r="AH1244">
        <f>IF(fun[[#This Row],[ExterQual]]="Ex",5,IF(fun[[#This Row],[ExterQual]]="Gd",4,IF(fun[[#This Row],[ExterQual]]="TA",3,IF(fun[[#This Row],[ExterQual]]="Fa",2,1))))</f>
        <v>3</v>
      </c>
      <c r="AI1244" t="s">
        <v>124</v>
      </c>
      <c r="AJ1244">
        <f>IF(fun[[#This Row],[ExterCond]]="Ex",5,IF(fun[[#This Row],[ExterCond]]="Gd",4,IF(fun[[#This Row],[ExterCond]]="TA",3,IF(fun[[#This Row],[ExterCond]]="Fa",2,1))))</f>
        <v>3</v>
      </c>
      <c r="AK1244" t="s">
        <v>144</v>
      </c>
      <c r="AL1244" t="s">
        <v>123</v>
      </c>
      <c r="AM1244">
        <f>IF(fun[[#This Row],[BsmtQual]]="Ex",5,IF(fun[[#This Row],[BsmtQual]]="Gd",4,IF(fun[[#This Row],[BsmtQual]]="TA",3,IF(fun[[#This Row],[BsmtQual]]="Fa",2,IF(fun[[#This Row],[BsmtQual]]="Po",1,0)))))</f>
        <v>4</v>
      </c>
      <c r="AN1244" t="s">
        <v>124</v>
      </c>
      <c r="AO1244">
        <f>IF(fun[[#This Row],[BsmtCond]]="Ex",5,IF(fun[[#This Row],[BsmtCond]]="Gd",4,IF(fun[[#This Row],[BsmtCond]]="TA",3,IF(fun[[#This Row],[BsmtCond]]="Fa",2,IF(fun[[#This Row],[BsmtCond]]="Po",1,0)))))</f>
        <v>3</v>
      </c>
      <c r="AP1244" t="s">
        <v>123</v>
      </c>
      <c r="AQ1244">
        <f>IF(fun[[#This Row],[BsmtExposure]]="Gd",3,IF(fun[[#This Row],[BsmtExposure]]="Av",2,IF(fun[[#This Row],[BsmtExposure]]="Mn",1,0)))</f>
        <v>3</v>
      </c>
      <c r="AR1244" t="s">
        <v>127</v>
      </c>
      <c r="AS1244">
        <v>885</v>
      </c>
      <c r="AT1244" t="s">
        <v>198</v>
      </c>
      <c r="AU1244">
        <v>168</v>
      </c>
      <c r="AV1244">
        <v>0</v>
      </c>
      <c r="AW1244">
        <v>1053</v>
      </c>
      <c r="AX1244" t="s">
        <v>129</v>
      </c>
      <c r="AY1244" t="s">
        <v>124</v>
      </c>
      <c r="AZ1244">
        <f>IF(fun[[#This Row],[HeatingQC]]="Ex",5,IF(fun[[#This Row],[HeatingQC]]="Gd",4,IF(fun[[#This Row],[HeatingQC]]="TA",3,IF(fun[[#This Row],[HeatingQC]]="Fa",2,IF(fun[[#This Row],[HeatingQC]]="Po",1,0)))))</f>
        <v>3</v>
      </c>
      <c r="BA1244" t="s">
        <v>131</v>
      </c>
      <c r="BB1244" t="s">
        <v>132</v>
      </c>
      <c r="BC1244">
        <v>1173</v>
      </c>
      <c r="BD1244">
        <v>0</v>
      </c>
      <c r="BE1244">
        <v>0</v>
      </c>
      <c r="BF1244">
        <v>1173</v>
      </c>
      <c r="BG1244">
        <f>LOG(fun[[#This Row],[GrLivArea]])</f>
        <v>3.0692980121155293</v>
      </c>
      <c r="BH1244">
        <v>1</v>
      </c>
      <c r="BI1244">
        <v>0</v>
      </c>
      <c r="BJ1244">
        <f>fun[[#This Row],[BsmtFullBath]]+(0.5*fun[[#This Row],[BsmtHalfBath]])</f>
        <v>1</v>
      </c>
      <c r="BK1244">
        <v>2</v>
      </c>
      <c r="BL1244">
        <v>0</v>
      </c>
      <c r="BM1244">
        <f>fun[[#This Row],[HalfBath]]+fun[[#This Row],[TOTBaseBath]]+fun[[#This Row],[FullBath]]</f>
        <v>3</v>
      </c>
      <c r="BN1244">
        <v>3</v>
      </c>
      <c r="BO1244">
        <v>1</v>
      </c>
      <c r="BP1244" t="s">
        <v>123</v>
      </c>
      <c r="BQ1244">
        <f>IF(fun[[#This Row],[KitchenQual]]="Ex",5,IF(fun[[#This Row],[KitchenQual]]="Gd",4,IF(fun[[#This Row],[KitchenQual]]="TA",3,IF(fun[[#This Row],[KitchenQual]]="Fa",2,0))))</f>
        <v>4</v>
      </c>
      <c r="BR1244">
        <v>6</v>
      </c>
      <c r="BS1244" t="s">
        <v>133</v>
      </c>
      <c r="BT1244">
        <v>2</v>
      </c>
      <c r="BU1244" t="s">
        <v>124</v>
      </c>
      <c r="BV1244">
        <f>IF(fun[[#This Row],[FireplaceQu]]="Ex",5,IF(fun[[#This Row],[FireplaceQu]]="Gd",4,IF(fun[[#This Row],[FireplaceQu]]="TA",3,IF(fun[[#This Row],[FireplaceQu]]="Fa",2,0))))</f>
        <v>3</v>
      </c>
      <c r="BW1244" t="s">
        <v>134</v>
      </c>
      <c r="BX1244">
        <v>1974</v>
      </c>
      <c r="BY1244" t="s">
        <v>135</v>
      </c>
      <c r="BZ1244">
        <v>2</v>
      </c>
      <c r="CA1244">
        <v>528</v>
      </c>
      <c r="CB1244" t="s">
        <v>124</v>
      </c>
      <c r="CC1244">
        <f>IF(fun[[#This Row],[GarageQual]]="Ex",5,IF(fun[[#This Row],[GarageQual]]="Gd",4,IF(fun[[#This Row],[GarageQual]]="TA",3,IF(fun[[#This Row],[GarageQual]]="Fa",2,IF(fun[[#This Row],[GarageQual]]="Po",1,0)))))</f>
        <v>3</v>
      </c>
      <c r="CD1244" t="s">
        <v>124</v>
      </c>
      <c r="CE1244">
        <f>IF(fun[[#This Row],[GarageCond]]="Ex",5,IF(fun[[#This Row],[GarageCond]]="Gd",4,IF(fun[[#This Row],[GarageCond]]="TA",3,IF(fun[[#This Row],[GarageCond]]="Fa",2,IF(fun[[#This Row],[GarageCond]]="Po",1,0)))))</f>
        <v>3</v>
      </c>
      <c r="CF1244" t="s">
        <v>131</v>
      </c>
      <c r="CG1244">
        <v>0</v>
      </c>
      <c r="CH1244">
        <v>120</v>
      </c>
      <c r="CI1244">
        <v>0</v>
      </c>
      <c r="CJ1244">
        <v>0</v>
      </c>
      <c r="CK1244">
        <v>0</v>
      </c>
      <c r="CL1244">
        <f>(0.5*fun[[#This Row],[WoodDeckSF]])+fun[[#This Row],[OpenPorchSF]]+(2*fun[[#This Row],[EnclosedPorch]])+(1.5*fun[[#This Row],[3SsnPorch]])+fun[[#This Row],[ScreenPorch]]</f>
        <v>120</v>
      </c>
      <c r="CM1244">
        <v>0</v>
      </c>
      <c r="CN1244" t="s">
        <v>109</v>
      </c>
      <c r="CO1244">
        <f>IF(fun[[#This Row],[PoolQC]]="Ex",5,IF(fun[[#This Row],[PoolQC]]="Gd",4,IF(fun[[#This Row],[PoolQC]]="TA",3,IF(fun[[#This Row],[PoolQC]]="Fa",2,IF(fun[[#This Row],[PoolQC]]="Po",1,0)))))</f>
        <v>0</v>
      </c>
      <c r="CP1244" t="s">
        <v>160</v>
      </c>
      <c r="CQ1244" t="s">
        <v>109</v>
      </c>
      <c r="CR1244">
        <v>0</v>
      </c>
      <c r="CS1244">
        <v>1</v>
      </c>
      <c r="CT1244">
        <v>2010</v>
      </c>
      <c r="CU1244" t="s">
        <v>136</v>
      </c>
      <c r="CV1244" t="s">
        <v>245</v>
      </c>
      <c r="CW1244">
        <f>COUNTIF(fun[[#This Row],[Id]:[SaleCondition]],0)</f>
        <v>15</v>
      </c>
      <c r="CX1244">
        <f>COUNTIF(fun[[#This Row],[Id]:[SaleCondition]],"NA")</f>
        <v>3</v>
      </c>
      <c r="CY1244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44">
        <f>fun[NUM_ExCond]+fun[NUM_BsmtCond]+fun[NUM_GarCond]</f>
        <v>9</v>
      </c>
      <c r="DA12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2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</v>
      </c>
      <c r="DC1244">
        <v>170000</v>
      </c>
    </row>
    <row r="1245" spans="1:107" x14ac:dyDescent="0.25">
      <c r="A1245">
        <v>1244</v>
      </c>
      <c r="B1245">
        <v>20</v>
      </c>
      <c r="C1245" t="s">
        <v>107</v>
      </c>
      <c r="D1245">
        <f>IF(fun[[#This Row],[MSZoning]]="RL",1,0)</f>
        <v>1</v>
      </c>
      <c r="E1245">
        <f>IF(fun[[#This Row],[rl]]="RM",1,0)</f>
        <v>0</v>
      </c>
      <c r="F1245">
        <f>IF(fun[[#This Row],[rm]]="RH",1,0)</f>
        <v>0</v>
      </c>
      <c r="G1245">
        <f>IF(fun[[#This Row],[rh]]="C (all)",1,0)</f>
        <v>0</v>
      </c>
      <c r="H1245">
        <v>107</v>
      </c>
      <c r="I1245">
        <f>IF(fun[[#This Row],[LotFrontage]]="NA",0,fun[[#This Row],[LotFrontage]])</f>
        <v>107</v>
      </c>
      <c r="J1245">
        <v>13891</v>
      </c>
      <c r="K1245" t="s">
        <v>108</v>
      </c>
      <c r="L1245" t="s">
        <v>109</v>
      </c>
      <c r="M1245" t="s">
        <v>110</v>
      </c>
      <c r="N1245" t="s">
        <v>111</v>
      </c>
      <c r="O1245" t="s">
        <v>112</v>
      </c>
      <c r="P1245" t="s">
        <v>113</v>
      </c>
      <c r="Q1245" t="s">
        <v>114</v>
      </c>
      <c r="R1245" t="s">
        <v>180</v>
      </c>
      <c r="S1245" t="s">
        <v>116</v>
      </c>
      <c r="T1245" t="s">
        <v>116</v>
      </c>
      <c r="U1245" t="s">
        <v>117</v>
      </c>
      <c r="V1245" t="s">
        <v>141</v>
      </c>
      <c r="W1245">
        <v>10</v>
      </c>
      <c r="X1245">
        <v>5</v>
      </c>
      <c r="Y1245">
        <v>2006</v>
      </c>
      <c r="Z1245">
        <v>2006</v>
      </c>
      <c r="AA1245" t="s">
        <v>119</v>
      </c>
      <c r="AB1245" t="s">
        <v>120</v>
      </c>
      <c r="AC1245" t="s">
        <v>121</v>
      </c>
      <c r="AD1245" t="s">
        <v>121</v>
      </c>
      <c r="AE1245" t="s">
        <v>109</v>
      </c>
      <c r="AF1245" t="s">
        <v>109</v>
      </c>
      <c r="AG1245" t="s">
        <v>130</v>
      </c>
      <c r="AH1245">
        <f>IF(fun[[#This Row],[ExterQual]]="Ex",5,IF(fun[[#This Row],[ExterQual]]="Gd",4,IF(fun[[#This Row],[ExterQual]]="TA",3,IF(fun[[#This Row],[ExterQual]]="Fa",2,1))))</f>
        <v>5</v>
      </c>
      <c r="AI1245" t="s">
        <v>124</v>
      </c>
      <c r="AJ1245">
        <f>IF(fun[[#This Row],[ExterCond]]="Ex",5,IF(fun[[#This Row],[ExterCond]]="Gd",4,IF(fun[[#This Row],[ExterCond]]="TA",3,IF(fun[[#This Row],[ExterCond]]="Fa",2,1))))</f>
        <v>3</v>
      </c>
      <c r="AK1245" t="s">
        <v>125</v>
      </c>
      <c r="AL1245" t="s">
        <v>130</v>
      </c>
      <c r="AM1245">
        <f>IF(fun[[#This Row],[BsmtQual]]="Ex",5,IF(fun[[#This Row],[BsmtQual]]="Gd",4,IF(fun[[#This Row],[BsmtQual]]="TA",3,IF(fun[[#This Row],[BsmtQual]]="Fa",2,IF(fun[[#This Row],[BsmtQual]]="Po",1,0)))))</f>
        <v>5</v>
      </c>
      <c r="AN1245" t="s">
        <v>123</v>
      </c>
      <c r="AO1245">
        <f>IF(fun[[#This Row],[BsmtCond]]="Ex",5,IF(fun[[#This Row],[BsmtCond]]="Gd",4,IF(fun[[#This Row],[BsmtCond]]="TA",3,IF(fun[[#This Row],[BsmtCond]]="Fa",2,IF(fun[[#This Row],[BsmtCond]]="Po",1,0)))))</f>
        <v>4</v>
      </c>
      <c r="AP1245" t="s">
        <v>123</v>
      </c>
      <c r="AQ1245">
        <f>IF(fun[[#This Row],[BsmtExposure]]="Gd",3,IF(fun[[#This Row],[BsmtExposure]]="Av",2,IF(fun[[#This Row],[BsmtExposure]]="Mn",1,0)))</f>
        <v>3</v>
      </c>
      <c r="AR1245" t="s">
        <v>127</v>
      </c>
      <c r="AS1245">
        <v>1386</v>
      </c>
      <c r="AT1245" t="s">
        <v>128</v>
      </c>
      <c r="AU1245">
        <v>0</v>
      </c>
      <c r="AV1245">
        <v>690</v>
      </c>
      <c r="AW1245">
        <v>2076</v>
      </c>
      <c r="AX1245" t="s">
        <v>129</v>
      </c>
      <c r="AY1245" t="s">
        <v>130</v>
      </c>
      <c r="AZ1245">
        <f>IF(fun[[#This Row],[HeatingQC]]="Ex",5,IF(fun[[#This Row],[HeatingQC]]="Gd",4,IF(fun[[#This Row],[HeatingQC]]="TA",3,IF(fun[[#This Row],[HeatingQC]]="Fa",2,IF(fun[[#This Row],[HeatingQC]]="Po",1,0)))))</f>
        <v>5</v>
      </c>
      <c r="BA1245" t="s">
        <v>131</v>
      </c>
      <c r="BB1245" t="s">
        <v>132</v>
      </c>
      <c r="BC1245">
        <v>2076</v>
      </c>
      <c r="BD1245">
        <v>0</v>
      </c>
      <c r="BE1245">
        <v>0</v>
      </c>
      <c r="BF1245">
        <v>2076</v>
      </c>
      <c r="BG1245">
        <f>LOG(fun[[#This Row],[GrLivArea]])</f>
        <v>3.3172273491764201</v>
      </c>
      <c r="BH1245">
        <v>1</v>
      </c>
      <c r="BI1245">
        <v>0</v>
      </c>
      <c r="BJ1245">
        <f>fun[[#This Row],[BsmtFullBath]]+(0.5*fun[[#This Row],[BsmtHalfBath]])</f>
        <v>1</v>
      </c>
      <c r="BK1245">
        <v>2</v>
      </c>
      <c r="BL1245">
        <v>1</v>
      </c>
      <c r="BM1245">
        <f>fun[[#This Row],[HalfBath]]+fun[[#This Row],[TOTBaseBath]]+fun[[#This Row],[FullBath]]</f>
        <v>4</v>
      </c>
      <c r="BN1245">
        <v>2</v>
      </c>
      <c r="BO1245">
        <v>1</v>
      </c>
      <c r="BP1245" t="s">
        <v>130</v>
      </c>
      <c r="BQ1245">
        <f>IF(fun[[#This Row],[KitchenQual]]="Ex",5,IF(fun[[#This Row],[KitchenQual]]="Gd",4,IF(fun[[#This Row],[KitchenQual]]="TA",3,IF(fun[[#This Row],[KitchenQual]]="Fa",2,0))))</f>
        <v>5</v>
      </c>
      <c r="BR1245">
        <v>7</v>
      </c>
      <c r="BS1245" t="s">
        <v>133</v>
      </c>
      <c r="BT1245">
        <v>1</v>
      </c>
      <c r="BU1245" t="s">
        <v>123</v>
      </c>
      <c r="BV1245">
        <f>IF(fun[[#This Row],[FireplaceQu]]="Ex",5,IF(fun[[#This Row],[FireplaceQu]]="Gd",4,IF(fun[[#This Row],[FireplaceQu]]="TA",3,IF(fun[[#This Row],[FireplaceQu]]="Fa",2,0))))</f>
        <v>4</v>
      </c>
      <c r="BW1245" t="s">
        <v>134</v>
      </c>
      <c r="BX1245">
        <v>2006</v>
      </c>
      <c r="BY1245" t="s">
        <v>183</v>
      </c>
      <c r="BZ1245">
        <v>3</v>
      </c>
      <c r="CA1245">
        <v>850</v>
      </c>
      <c r="CB1245" t="s">
        <v>124</v>
      </c>
      <c r="CC1245">
        <f>IF(fun[[#This Row],[GarageQual]]="Ex",5,IF(fun[[#This Row],[GarageQual]]="Gd",4,IF(fun[[#This Row],[GarageQual]]="TA",3,IF(fun[[#This Row],[GarageQual]]="Fa",2,IF(fun[[#This Row],[GarageQual]]="Po",1,0)))))</f>
        <v>3</v>
      </c>
      <c r="CD1245" t="s">
        <v>124</v>
      </c>
      <c r="CE1245">
        <f>IF(fun[[#This Row],[GarageCond]]="Ex",5,IF(fun[[#This Row],[GarageCond]]="Gd",4,IF(fun[[#This Row],[GarageCond]]="TA",3,IF(fun[[#This Row],[GarageCond]]="Fa",2,IF(fun[[#This Row],[GarageCond]]="Po",1,0)))))</f>
        <v>3</v>
      </c>
      <c r="CF1245" t="s">
        <v>131</v>
      </c>
      <c r="CG1245">
        <v>216</v>
      </c>
      <c r="CH1245">
        <v>229</v>
      </c>
      <c r="CI1245">
        <v>0</v>
      </c>
      <c r="CJ1245">
        <v>0</v>
      </c>
      <c r="CK1245">
        <v>0</v>
      </c>
      <c r="CL1245">
        <f>(0.5*fun[[#This Row],[WoodDeckSF]])+fun[[#This Row],[OpenPorchSF]]+(2*fun[[#This Row],[EnclosedPorch]])+(1.5*fun[[#This Row],[3SsnPorch]])+fun[[#This Row],[ScreenPorch]]</f>
        <v>337</v>
      </c>
      <c r="CM1245">
        <v>0</v>
      </c>
      <c r="CN1245" t="s">
        <v>109</v>
      </c>
      <c r="CO1245">
        <f>IF(fun[[#This Row],[PoolQC]]="Ex",5,IF(fun[[#This Row],[PoolQC]]="Gd",4,IF(fun[[#This Row],[PoolQC]]="TA",3,IF(fun[[#This Row],[PoolQC]]="Fa",2,IF(fun[[#This Row],[PoolQC]]="Po",1,0)))))</f>
        <v>0</v>
      </c>
      <c r="CP1245" t="s">
        <v>109</v>
      </c>
      <c r="CQ1245" t="s">
        <v>109</v>
      </c>
      <c r="CR1245">
        <v>0</v>
      </c>
      <c r="CS1245">
        <v>9</v>
      </c>
      <c r="CT1245">
        <v>2006</v>
      </c>
      <c r="CU1245" t="s">
        <v>184</v>
      </c>
      <c r="CV1245" t="s">
        <v>185</v>
      </c>
      <c r="CW1245">
        <f>COUNTIF(fun[[#This Row],[Id]:[SaleCondition]],0)</f>
        <v>13</v>
      </c>
      <c r="CX1245">
        <f>COUNTIF(fun[[#This Row],[Id]:[SaleCondition]],"NA")</f>
        <v>6</v>
      </c>
      <c r="CY1245">
        <f>fun[[#This Row],[OverallQual]]+fun[[#This Row],[NUM_ExQual]]+fun[[#This Row],[NUM_BsmtQual]]+fun[[#This Row],[NUM_Heat]]+fun[[#This Row],[NUM_KitchQual]]+fun[[#This Row],[NUM_GarQual]]+fun[[#This Row],[NUM_Pool]]+fun[NUM_Fire]</f>
        <v>37</v>
      </c>
      <c r="CZ1245">
        <f>fun[NUM_ExCond]+fun[NUM_BsmtCond]+fun[NUM_GarCond]</f>
        <v>10</v>
      </c>
      <c r="DA12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141</v>
      </c>
      <c r="DB12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94.916666666666671</v>
      </c>
      <c r="DC1245">
        <v>465000</v>
      </c>
    </row>
    <row r="1246" spans="1:107" x14ac:dyDescent="0.25">
      <c r="A1246">
        <v>1245</v>
      </c>
      <c r="B1246">
        <v>70</v>
      </c>
      <c r="C1246" t="s">
        <v>107</v>
      </c>
      <c r="D1246">
        <f>IF(fun[[#This Row],[MSZoning]]="RL",1,0)</f>
        <v>1</v>
      </c>
      <c r="E1246">
        <f>IF(fun[[#This Row],[rl]]="RM",1,0)</f>
        <v>0</v>
      </c>
      <c r="F1246">
        <f>IF(fun[[#This Row],[rm]]="RH",1,0)</f>
        <v>0</v>
      </c>
      <c r="G1246">
        <f>IF(fun[[#This Row],[rh]]="C (all)",1,0)</f>
        <v>0</v>
      </c>
      <c r="H1246" t="s">
        <v>109</v>
      </c>
      <c r="I1246">
        <f>IF(fun[[#This Row],[LotFrontage]]="NA",0,fun[[#This Row],[LotFrontage]])</f>
        <v>0</v>
      </c>
      <c r="J1246">
        <v>11435</v>
      </c>
      <c r="K1246" t="s">
        <v>108</v>
      </c>
      <c r="L1246" t="s">
        <v>109</v>
      </c>
      <c r="M1246" t="s">
        <v>146</v>
      </c>
      <c r="N1246" t="s">
        <v>225</v>
      </c>
      <c r="O1246" t="s">
        <v>112</v>
      </c>
      <c r="P1246" t="s">
        <v>148</v>
      </c>
      <c r="Q1246" t="s">
        <v>220</v>
      </c>
      <c r="R1246" t="s">
        <v>149</v>
      </c>
      <c r="S1246" t="s">
        <v>116</v>
      </c>
      <c r="T1246" t="s">
        <v>116</v>
      </c>
      <c r="U1246" t="s">
        <v>117</v>
      </c>
      <c r="V1246" t="s">
        <v>118</v>
      </c>
      <c r="W1246">
        <v>8</v>
      </c>
      <c r="X1246">
        <v>7</v>
      </c>
      <c r="Y1246">
        <v>1929</v>
      </c>
      <c r="Z1246">
        <v>1950</v>
      </c>
      <c r="AA1246" t="s">
        <v>119</v>
      </c>
      <c r="AB1246" t="s">
        <v>120</v>
      </c>
      <c r="AC1246" t="s">
        <v>122</v>
      </c>
      <c r="AD1246" t="s">
        <v>229</v>
      </c>
      <c r="AE1246" t="s">
        <v>143</v>
      </c>
      <c r="AF1246">
        <v>0</v>
      </c>
      <c r="AG1246" t="s">
        <v>124</v>
      </c>
      <c r="AH1246">
        <f>IF(fun[[#This Row],[ExterQual]]="Ex",5,IF(fun[[#This Row],[ExterQual]]="Gd",4,IF(fun[[#This Row],[ExterQual]]="TA",3,IF(fun[[#This Row],[ExterQual]]="Fa",2,1))))</f>
        <v>3</v>
      </c>
      <c r="AI1246" t="s">
        <v>124</v>
      </c>
      <c r="AJ1246">
        <f>IF(fun[[#This Row],[ExterCond]]="Ex",5,IF(fun[[#This Row],[ExterCond]]="Gd",4,IF(fun[[#This Row],[ExterCond]]="TA",3,IF(fun[[#This Row],[ExterCond]]="Fa",2,1))))</f>
        <v>3</v>
      </c>
      <c r="AK1246" t="s">
        <v>125</v>
      </c>
      <c r="AL1246" t="s">
        <v>123</v>
      </c>
      <c r="AM1246">
        <f>IF(fun[[#This Row],[BsmtQual]]="Ex",5,IF(fun[[#This Row],[BsmtQual]]="Gd",4,IF(fun[[#This Row],[BsmtQual]]="TA",3,IF(fun[[#This Row],[BsmtQual]]="Fa",2,IF(fun[[#This Row],[BsmtQual]]="Po",1,0)))))</f>
        <v>4</v>
      </c>
      <c r="AN1246" t="s">
        <v>124</v>
      </c>
      <c r="AO1246">
        <f>IF(fun[[#This Row],[BsmtCond]]="Ex",5,IF(fun[[#This Row],[BsmtCond]]="Gd",4,IF(fun[[#This Row],[BsmtCond]]="TA",3,IF(fun[[#This Row],[BsmtCond]]="Fa",2,IF(fun[[#This Row],[BsmtCond]]="Po",1,0)))))</f>
        <v>3</v>
      </c>
      <c r="AP1246" t="s">
        <v>126</v>
      </c>
      <c r="AQ1246">
        <f>IF(fun[[#This Row],[BsmtExposure]]="Gd",3,IF(fun[[#This Row],[BsmtExposure]]="Av",2,IF(fun[[#This Row],[BsmtExposure]]="Mn",1,0)))</f>
        <v>0</v>
      </c>
      <c r="AR1246" t="s">
        <v>128</v>
      </c>
      <c r="AS1246">
        <v>0</v>
      </c>
      <c r="AT1246" t="s">
        <v>128</v>
      </c>
      <c r="AU1246">
        <v>0</v>
      </c>
      <c r="AV1246">
        <v>792</v>
      </c>
      <c r="AW1246">
        <v>792</v>
      </c>
      <c r="AX1246" t="s">
        <v>129</v>
      </c>
      <c r="AY1246" t="s">
        <v>173</v>
      </c>
      <c r="AZ1246">
        <f>IF(fun[[#This Row],[HeatingQC]]="Ex",5,IF(fun[[#This Row],[HeatingQC]]="Gd",4,IF(fun[[#This Row],[HeatingQC]]="TA",3,IF(fun[[#This Row],[HeatingQC]]="Fa",2,IF(fun[[#This Row],[HeatingQC]]="Po",1,0)))))</f>
        <v>2</v>
      </c>
      <c r="BA1246" t="s">
        <v>131</v>
      </c>
      <c r="BB1246" t="s">
        <v>132</v>
      </c>
      <c r="BC1246">
        <v>792</v>
      </c>
      <c r="BD1246">
        <v>725</v>
      </c>
      <c r="BE1246">
        <v>0</v>
      </c>
      <c r="BF1246">
        <v>1517</v>
      </c>
      <c r="BG1246">
        <f>LOG(fun[[#This Row],[GrLivArea]])</f>
        <v>3.1809855807867304</v>
      </c>
      <c r="BH1246">
        <v>0</v>
      </c>
      <c r="BI1246">
        <v>0</v>
      </c>
      <c r="BJ1246">
        <f>fun[[#This Row],[BsmtFullBath]]+(0.5*fun[[#This Row],[BsmtHalfBath]])</f>
        <v>0</v>
      </c>
      <c r="BK1246">
        <v>1</v>
      </c>
      <c r="BL1246">
        <v>0</v>
      </c>
      <c r="BM1246">
        <f>fun[[#This Row],[HalfBath]]+fun[[#This Row],[TOTBaseBath]]+fun[[#This Row],[FullBath]]</f>
        <v>1</v>
      </c>
      <c r="BN1246">
        <v>3</v>
      </c>
      <c r="BO1246">
        <v>1</v>
      </c>
      <c r="BP1246" t="s">
        <v>123</v>
      </c>
      <c r="BQ1246">
        <f>IF(fun[[#This Row],[KitchenQual]]="Ex",5,IF(fun[[#This Row],[KitchenQual]]="Gd",4,IF(fun[[#This Row],[KitchenQual]]="TA",3,IF(fun[[#This Row],[KitchenQual]]="Fa",2,0))))</f>
        <v>4</v>
      </c>
      <c r="BR1246">
        <v>7</v>
      </c>
      <c r="BS1246" t="s">
        <v>133</v>
      </c>
      <c r="BT1246">
        <v>2</v>
      </c>
      <c r="BU1246" t="s">
        <v>123</v>
      </c>
      <c r="BV1246">
        <f>IF(fun[[#This Row],[FireplaceQu]]="Ex",5,IF(fun[[#This Row],[FireplaceQu]]="Gd",4,IF(fun[[#This Row],[FireplaceQu]]="TA",3,IF(fun[[#This Row],[FireplaceQu]]="Fa",2,0))))</f>
        <v>4</v>
      </c>
      <c r="BW1246" t="s">
        <v>153</v>
      </c>
      <c r="BX1246">
        <v>1931</v>
      </c>
      <c r="BY1246" t="s">
        <v>128</v>
      </c>
      <c r="BZ1246">
        <v>2</v>
      </c>
      <c r="CA1246">
        <v>400</v>
      </c>
      <c r="CB1246" t="s">
        <v>124</v>
      </c>
      <c r="CC1246">
        <f>IF(fun[[#This Row],[GarageQual]]="Ex",5,IF(fun[[#This Row],[GarageQual]]="Gd",4,IF(fun[[#This Row],[GarageQual]]="TA",3,IF(fun[[#This Row],[GarageQual]]="Fa",2,IF(fun[[#This Row],[GarageQual]]="Po",1,0)))))</f>
        <v>3</v>
      </c>
      <c r="CD1246" t="s">
        <v>124</v>
      </c>
      <c r="CE1246">
        <f>IF(fun[[#This Row],[GarageCond]]="Ex",5,IF(fun[[#This Row],[GarageCond]]="Gd",4,IF(fun[[#This Row],[GarageCond]]="TA",3,IF(fun[[#This Row],[GarageCond]]="Fa",2,IF(fun[[#This Row],[GarageCond]]="Po",1,0)))))</f>
        <v>3</v>
      </c>
      <c r="CF1246" t="s">
        <v>131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f>(0.5*fun[[#This Row],[WoodDeckSF]])+fun[[#This Row],[OpenPorchSF]]+(2*fun[[#This Row],[EnclosedPorch]])+(1.5*fun[[#This Row],[3SsnPorch]])+fun[[#This Row],[ScreenPorch]]</f>
        <v>0</v>
      </c>
      <c r="CM1246">
        <v>0</v>
      </c>
      <c r="CN1246" t="s">
        <v>109</v>
      </c>
      <c r="CO1246">
        <f>IF(fun[[#This Row],[PoolQC]]="Ex",5,IF(fun[[#This Row],[PoolQC]]="Gd",4,IF(fun[[#This Row],[PoolQC]]="TA",3,IF(fun[[#This Row],[PoolQC]]="Fa",2,IF(fun[[#This Row],[PoolQC]]="Po",1,0)))))</f>
        <v>0</v>
      </c>
      <c r="CP1246" t="s">
        <v>109</v>
      </c>
      <c r="CQ1246" t="s">
        <v>109</v>
      </c>
      <c r="CR1246">
        <v>0</v>
      </c>
      <c r="CS1246">
        <v>6</v>
      </c>
      <c r="CT1246">
        <v>2006</v>
      </c>
      <c r="CU1246" t="s">
        <v>136</v>
      </c>
      <c r="CV1246" t="s">
        <v>137</v>
      </c>
      <c r="CW1246">
        <f>COUNTIF(fun[[#This Row],[Id]:[SaleCondition]],0)</f>
        <v>22</v>
      </c>
      <c r="CX1246">
        <f>COUNTIF(fun[[#This Row],[Id]:[SaleCondition]],"NA")</f>
        <v>5</v>
      </c>
      <c r="CY1246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246">
        <f>fun[NUM_ExCond]+fun[NUM_BsmtCond]+fun[NUM_GarCond]</f>
        <v>9</v>
      </c>
      <c r="DA12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115</v>
      </c>
      <c r="DB12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87</v>
      </c>
      <c r="DC1246">
        <v>230000</v>
      </c>
    </row>
    <row r="1247" spans="1:107" x14ac:dyDescent="0.25">
      <c r="A1247">
        <v>1246</v>
      </c>
      <c r="B1247">
        <v>80</v>
      </c>
      <c r="C1247" t="s">
        <v>107</v>
      </c>
      <c r="D1247">
        <f>IF(fun[[#This Row],[MSZoning]]="RL",1,0)</f>
        <v>1</v>
      </c>
      <c r="E1247">
        <f>IF(fun[[#This Row],[rl]]="RM",1,0)</f>
        <v>0</v>
      </c>
      <c r="F1247">
        <f>IF(fun[[#This Row],[rm]]="RH",1,0)</f>
        <v>0</v>
      </c>
      <c r="G1247">
        <f>IF(fun[[#This Row],[rh]]="C (all)",1,0)</f>
        <v>0</v>
      </c>
      <c r="H1247">
        <v>78</v>
      </c>
      <c r="I1247">
        <f>IF(fun[[#This Row],[LotFrontage]]="NA",0,fun[[#This Row],[LotFrontage]])</f>
        <v>78</v>
      </c>
      <c r="J1247">
        <v>12090</v>
      </c>
      <c r="K1247" t="s">
        <v>108</v>
      </c>
      <c r="L1247" t="s">
        <v>109</v>
      </c>
      <c r="M1247" t="s">
        <v>110</v>
      </c>
      <c r="N1247" t="s">
        <v>111</v>
      </c>
      <c r="O1247" t="s">
        <v>112</v>
      </c>
      <c r="P1247" t="s">
        <v>113</v>
      </c>
      <c r="Q1247" t="s">
        <v>114</v>
      </c>
      <c r="R1247" t="s">
        <v>164</v>
      </c>
      <c r="S1247" t="s">
        <v>116</v>
      </c>
      <c r="T1247" t="s">
        <v>116</v>
      </c>
      <c r="U1247" t="s">
        <v>117</v>
      </c>
      <c r="V1247" t="s">
        <v>223</v>
      </c>
      <c r="W1247">
        <v>6</v>
      </c>
      <c r="X1247">
        <v>7</v>
      </c>
      <c r="Y1247">
        <v>1984</v>
      </c>
      <c r="Z1247">
        <v>2003</v>
      </c>
      <c r="AA1247" t="s">
        <v>178</v>
      </c>
      <c r="AB1247" t="s">
        <v>120</v>
      </c>
      <c r="AC1247" t="s">
        <v>121</v>
      </c>
      <c r="AD1247" t="s">
        <v>121</v>
      </c>
      <c r="AE1247" t="s">
        <v>122</v>
      </c>
      <c r="AF1247">
        <v>74</v>
      </c>
      <c r="AG1247" t="s">
        <v>124</v>
      </c>
      <c r="AH1247">
        <f>IF(fun[[#This Row],[ExterQual]]="Ex",5,IF(fun[[#This Row],[ExterQual]]="Gd",4,IF(fun[[#This Row],[ExterQual]]="TA",3,IF(fun[[#This Row],[ExterQual]]="Fa",2,1))))</f>
        <v>3</v>
      </c>
      <c r="AI1247" t="s">
        <v>124</v>
      </c>
      <c r="AJ1247">
        <f>IF(fun[[#This Row],[ExterCond]]="Ex",5,IF(fun[[#This Row],[ExterCond]]="Gd",4,IF(fun[[#This Row],[ExterCond]]="TA",3,IF(fun[[#This Row],[ExterCond]]="Fa",2,1))))</f>
        <v>3</v>
      </c>
      <c r="AK1247" t="s">
        <v>144</v>
      </c>
      <c r="AL1247" t="s">
        <v>123</v>
      </c>
      <c r="AM1247">
        <f>IF(fun[[#This Row],[BsmtQual]]="Ex",5,IF(fun[[#This Row],[BsmtQual]]="Gd",4,IF(fun[[#This Row],[BsmtQual]]="TA",3,IF(fun[[#This Row],[BsmtQual]]="Fa",2,IF(fun[[#This Row],[BsmtQual]]="Po",1,0)))))</f>
        <v>4</v>
      </c>
      <c r="AN1247" t="s">
        <v>124</v>
      </c>
      <c r="AO1247">
        <f>IF(fun[[#This Row],[BsmtCond]]="Ex",5,IF(fun[[#This Row],[BsmtCond]]="Gd",4,IF(fun[[#This Row],[BsmtCond]]="TA",3,IF(fun[[#This Row],[BsmtCond]]="Fa",2,IF(fun[[#This Row],[BsmtCond]]="Po",1,0)))))</f>
        <v>3</v>
      </c>
      <c r="AP1247" t="s">
        <v>126</v>
      </c>
      <c r="AQ1247">
        <f>IF(fun[[#This Row],[BsmtExposure]]="Gd",3,IF(fun[[#This Row],[BsmtExposure]]="Av",2,IF(fun[[#This Row],[BsmtExposure]]="Mn",1,0)))</f>
        <v>0</v>
      </c>
      <c r="AR1247" t="s">
        <v>128</v>
      </c>
      <c r="AS1247">
        <v>0</v>
      </c>
      <c r="AT1247" t="s">
        <v>128</v>
      </c>
      <c r="AU1247">
        <v>0</v>
      </c>
      <c r="AV1247">
        <v>585</v>
      </c>
      <c r="AW1247">
        <v>585</v>
      </c>
      <c r="AX1247" t="s">
        <v>129</v>
      </c>
      <c r="AY1247" t="s">
        <v>130</v>
      </c>
      <c r="AZ1247">
        <f>IF(fun[[#This Row],[HeatingQC]]="Ex",5,IF(fun[[#This Row],[HeatingQC]]="Gd",4,IF(fun[[#This Row],[HeatingQC]]="TA",3,IF(fun[[#This Row],[HeatingQC]]="Fa",2,IF(fun[[#This Row],[HeatingQC]]="Po",1,0)))))</f>
        <v>5</v>
      </c>
      <c r="BA1247" t="s">
        <v>131</v>
      </c>
      <c r="BB1247" t="s">
        <v>132</v>
      </c>
      <c r="BC1247">
        <v>1140</v>
      </c>
      <c r="BD1247">
        <v>728</v>
      </c>
      <c r="BE1247">
        <v>0</v>
      </c>
      <c r="BF1247">
        <v>1868</v>
      </c>
      <c r="BG1247">
        <f>LOG(fun[[#This Row],[GrLivArea]])</f>
        <v>3.2713768718940743</v>
      </c>
      <c r="BH1247">
        <v>0</v>
      </c>
      <c r="BI1247">
        <v>0</v>
      </c>
      <c r="BJ1247">
        <f>fun[[#This Row],[BsmtFullBath]]+(0.5*fun[[#This Row],[BsmtHalfBath]])</f>
        <v>0</v>
      </c>
      <c r="BK1247">
        <v>3</v>
      </c>
      <c r="BL1247">
        <v>1</v>
      </c>
      <c r="BM1247">
        <f>fun[[#This Row],[HalfBath]]+fun[[#This Row],[TOTBaseBath]]+fun[[#This Row],[FullBath]]</f>
        <v>4</v>
      </c>
      <c r="BN1247">
        <v>3</v>
      </c>
      <c r="BO1247">
        <v>1</v>
      </c>
      <c r="BP1247" t="s">
        <v>124</v>
      </c>
      <c r="BQ1247">
        <f>IF(fun[[#This Row],[KitchenQual]]="Ex",5,IF(fun[[#This Row],[KitchenQual]]="Gd",4,IF(fun[[#This Row],[KitchenQual]]="TA",3,IF(fun[[#This Row],[KitchenQual]]="Fa",2,0))))</f>
        <v>3</v>
      </c>
      <c r="BR1247">
        <v>7</v>
      </c>
      <c r="BS1247" t="s">
        <v>133</v>
      </c>
      <c r="BT1247">
        <v>1</v>
      </c>
      <c r="BU1247" t="s">
        <v>124</v>
      </c>
      <c r="BV1247">
        <f>IF(fun[[#This Row],[FireplaceQu]]="Ex",5,IF(fun[[#This Row],[FireplaceQu]]="Gd",4,IF(fun[[#This Row],[FireplaceQu]]="TA",3,IF(fun[[#This Row],[FireplaceQu]]="Fa",2,0))))</f>
        <v>3</v>
      </c>
      <c r="BW1247" t="s">
        <v>182</v>
      </c>
      <c r="BX1247">
        <v>1984</v>
      </c>
      <c r="BY1247" t="s">
        <v>183</v>
      </c>
      <c r="BZ1247">
        <v>2</v>
      </c>
      <c r="CA1247">
        <v>477</v>
      </c>
      <c r="CB1247" t="s">
        <v>124</v>
      </c>
      <c r="CC1247">
        <f>IF(fun[[#This Row],[GarageQual]]="Ex",5,IF(fun[[#This Row],[GarageQual]]="Gd",4,IF(fun[[#This Row],[GarageQual]]="TA",3,IF(fun[[#This Row],[GarageQual]]="Fa",2,IF(fun[[#This Row],[GarageQual]]="Po",1,0)))))</f>
        <v>3</v>
      </c>
      <c r="CD1247" t="s">
        <v>124</v>
      </c>
      <c r="CE1247">
        <f>IF(fun[[#This Row],[GarageCond]]="Ex",5,IF(fun[[#This Row],[GarageCond]]="Gd",4,IF(fun[[#This Row],[GarageCond]]="TA",3,IF(fun[[#This Row],[GarageCond]]="Fa",2,IF(fun[[#This Row],[GarageCond]]="Po",1,0)))))</f>
        <v>3</v>
      </c>
      <c r="CF1247" t="s">
        <v>131</v>
      </c>
      <c r="CG1247">
        <v>268</v>
      </c>
      <c r="CH1247">
        <v>112</v>
      </c>
      <c r="CI1247">
        <v>0</v>
      </c>
      <c r="CJ1247">
        <v>0</v>
      </c>
      <c r="CK1247">
        <v>147</v>
      </c>
      <c r="CL1247">
        <f>(0.5*fun[[#This Row],[WoodDeckSF]])+fun[[#This Row],[OpenPorchSF]]+(2*fun[[#This Row],[EnclosedPorch]])+(1.5*fun[[#This Row],[3SsnPorch]])+fun[[#This Row],[ScreenPorch]]</f>
        <v>393</v>
      </c>
      <c r="CM1247">
        <v>0</v>
      </c>
      <c r="CN1247" t="s">
        <v>109</v>
      </c>
      <c r="CO1247">
        <f>IF(fun[[#This Row],[PoolQC]]="Ex",5,IF(fun[[#This Row],[PoolQC]]="Gd",4,IF(fun[[#This Row],[PoolQC]]="TA",3,IF(fun[[#This Row],[PoolQC]]="Fa",2,IF(fun[[#This Row],[PoolQC]]="Po",1,0)))))</f>
        <v>0</v>
      </c>
      <c r="CP1247" t="s">
        <v>109</v>
      </c>
      <c r="CQ1247" t="s">
        <v>109</v>
      </c>
      <c r="CR1247">
        <v>0</v>
      </c>
      <c r="CS1247">
        <v>1</v>
      </c>
      <c r="CT1247">
        <v>2007</v>
      </c>
      <c r="CU1247" t="s">
        <v>136</v>
      </c>
      <c r="CV1247" t="s">
        <v>154</v>
      </c>
      <c r="CW1247">
        <f>COUNTIF(fun[[#This Row],[Id]:[SaleCondition]],0)</f>
        <v>15</v>
      </c>
      <c r="CX1247">
        <f>COUNTIF(fun[[#This Row],[Id]:[SaleCondition]],"NA")</f>
        <v>4</v>
      </c>
      <c r="CY124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47">
        <f>fun[NUM_ExCond]+fun[NUM_BsmtCond]+fun[NUM_GarCond]</f>
        <v>9</v>
      </c>
      <c r="DA12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2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</v>
      </c>
      <c r="DC1247">
        <v>178000</v>
      </c>
    </row>
    <row r="1248" spans="1:107" x14ac:dyDescent="0.25">
      <c r="A1248">
        <v>1247</v>
      </c>
      <c r="B1248">
        <v>60</v>
      </c>
      <c r="C1248" t="s">
        <v>218</v>
      </c>
      <c r="D1248">
        <f>IF(fun[[#This Row],[MSZoning]]="RL",1,0)</f>
        <v>0</v>
      </c>
      <c r="E1248">
        <f>IF(fun[[#This Row],[rl]]="RM",1,0)</f>
        <v>0</v>
      </c>
      <c r="F1248">
        <f>IF(fun[[#This Row],[rm]]="RH",1,0)</f>
        <v>0</v>
      </c>
      <c r="G1248">
        <f>IF(fun[[#This Row],[rh]]="C (all)",1,0)</f>
        <v>0</v>
      </c>
      <c r="H1248">
        <v>65</v>
      </c>
      <c r="I1248">
        <f>IF(fun[[#This Row],[LotFrontage]]="NA",0,fun[[#This Row],[LotFrontage]])</f>
        <v>65</v>
      </c>
      <c r="J1248">
        <v>8125</v>
      </c>
      <c r="K1248" t="s">
        <v>108</v>
      </c>
      <c r="L1248" t="s">
        <v>109</v>
      </c>
      <c r="M1248" t="s">
        <v>110</v>
      </c>
      <c r="N1248" t="s">
        <v>111</v>
      </c>
      <c r="O1248" t="s">
        <v>112</v>
      </c>
      <c r="P1248" t="s">
        <v>113</v>
      </c>
      <c r="Q1248" t="s">
        <v>114</v>
      </c>
      <c r="R1248" t="s">
        <v>162</v>
      </c>
      <c r="S1248" t="s">
        <v>116</v>
      </c>
      <c r="T1248" t="s">
        <v>116</v>
      </c>
      <c r="U1248" t="s">
        <v>117</v>
      </c>
      <c r="V1248" t="s">
        <v>118</v>
      </c>
      <c r="W1248">
        <v>7</v>
      </c>
      <c r="X1248">
        <v>5</v>
      </c>
      <c r="Y1248">
        <v>2005</v>
      </c>
      <c r="Z1248">
        <v>2006</v>
      </c>
      <c r="AA1248" t="s">
        <v>119</v>
      </c>
      <c r="AB1248" t="s">
        <v>120</v>
      </c>
      <c r="AC1248" t="s">
        <v>121</v>
      </c>
      <c r="AD1248" t="s">
        <v>121</v>
      </c>
      <c r="AE1248" t="s">
        <v>143</v>
      </c>
      <c r="AF1248">
        <v>0</v>
      </c>
      <c r="AG1248" t="s">
        <v>123</v>
      </c>
      <c r="AH1248">
        <f>IF(fun[[#This Row],[ExterQual]]="Ex",5,IF(fun[[#This Row],[ExterQual]]="Gd",4,IF(fun[[#This Row],[ExterQual]]="TA",3,IF(fun[[#This Row],[ExterQual]]="Fa",2,1))))</f>
        <v>4</v>
      </c>
      <c r="AI1248" t="s">
        <v>124</v>
      </c>
      <c r="AJ1248">
        <f>IF(fun[[#This Row],[ExterCond]]="Ex",5,IF(fun[[#This Row],[ExterCond]]="Gd",4,IF(fun[[#This Row],[ExterCond]]="TA",3,IF(fun[[#This Row],[ExterCond]]="Fa",2,1))))</f>
        <v>3</v>
      </c>
      <c r="AK1248" t="s">
        <v>125</v>
      </c>
      <c r="AL1248" t="s">
        <v>123</v>
      </c>
      <c r="AM1248">
        <f>IF(fun[[#This Row],[BsmtQual]]="Ex",5,IF(fun[[#This Row],[BsmtQual]]="Gd",4,IF(fun[[#This Row],[BsmtQual]]="TA",3,IF(fun[[#This Row],[BsmtQual]]="Fa",2,IF(fun[[#This Row],[BsmtQual]]="Po",1,0)))))</f>
        <v>4</v>
      </c>
      <c r="AN1248" t="s">
        <v>124</v>
      </c>
      <c r="AO1248">
        <f>IF(fun[[#This Row],[BsmtCond]]="Ex",5,IF(fun[[#This Row],[BsmtCond]]="Gd",4,IF(fun[[#This Row],[BsmtCond]]="TA",3,IF(fun[[#This Row],[BsmtCond]]="Fa",2,IF(fun[[#This Row],[BsmtCond]]="Po",1,0)))))</f>
        <v>3</v>
      </c>
      <c r="AP1248" t="s">
        <v>126</v>
      </c>
      <c r="AQ1248">
        <f>IF(fun[[#This Row],[BsmtExposure]]="Gd",3,IF(fun[[#This Row],[BsmtExposure]]="Av",2,IF(fun[[#This Row],[BsmtExposure]]="Mn",1,0)))</f>
        <v>0</v>
      </c>
      <c r="AR1248" t="s">
        <v>128</v>
      </c>
      <c r="AS1248">
        <v>0</v>
      </c>
      <c r="AT1248" t="s">
        <v>128</v>
      </c>
      <c r="AU1248">
        <v>0</v>
      </c>
      <c r="AV1248">
        <v>756</v>
      </c>
      <c r="AW1248">
        <v>756</v>
      </c>
      <c r="AX1248" t="s">
        <v>129</v>
      </c>
      <c r="AY1248" t="s">
        <v>130</v>
      </c>
      <c r="AZ1248">
        <f>IF(fun[[#This Row],[HeatingQC]]="Ex",5,IF(fun[[#This Row],[HeatingQC]]="Gd",4,IF(fun[[#This Row],[HeatingQC]]="TA",3,IF(fun[[#This Row],[HeatingQC]]="Fa",2,IF(fun[[#This Row],[HeatingQC]]="Po",1,0)))))</f>
        <v>5</v>
      </c>
      <c r="BA1248" t="s">
        <v>131</v>
      </c>
      <c r="BB1248" t="s">
        <v>132</v>
      </c>
      <c r="BC1248">
        <v>756</v>
      </c>
      <c r="BD1248">
        <v>797</v>
      </c>
      <c r="BE1248">
        <v>0</v>
      </c>
      <c r="BF1248">
        <v>1553</v>
      </c>
      <c r="BG1248">
        <f>LOG(fun[[#This Row],[GrLivArea]])</f>
        <v>3.1911714557285586</v>
      </c>
      <c r="BH1248">
        <v>0</v>
      </c>
      <c r="BI1248">
        <v>0</v>
      </c>
      <c r="BJ1248">
        <f>fun[[#This Row],[BsmtFullBath]]+(0.5*fun[[#This Row],[BsmtHalfBath]])</f>
        <v>0</v>
      </c>
      <c r="BK1248">
        <v>2</v>
      </c>
      <c r="BL1248">
        <v>1</v>
      </c>
      <c r="BM1248">
        <f>fun[[#This Row],[HalfBath]]+fun[[#This Row],[TOTBaseBath]]+fun[[#This Row],[FullBath]]</f>
        <v>3</v>
      </c>
      <c r="BN1248">
        <v>3</v>
      </c>
      <c r="BO1248">
        <v>1</v>
      </c>
      <c r="BP1248" t="s">
        <v>123</v>
      </c>
      <c r="BQ1248">
        <f>IF(fun[[#This Row],[KitchenQual]]="Ex",5,IF(fun[[#This Row],[KitchenQual]]="Gd",4,IF(fun[[#This Row],[KitchenQual]]="TA",3,IF(fun[[#This Row],[KitchenQual]]="Fa",2,0))))</f>
        <v>4</v>
      </c>
      <c r="BR1248">
        <v>6</v>
      </c>
      <c r="BS1248" t="s">
        <v>133</v>
      </c>
      <c r="BT1248">
        <v>0</v>
      </c>
      <c r="BU1248" t="s">
        <v>109</v>
      </c>
      <c r="BV1248">
        <f>IF(fun[[#This Row],[FireplaceQu]]="Ex",5,IF(fun[[#This Row],[FireplaceQu]]="Gd",4,IF(fun[[#This Row],[FireplaceQu]]="TA",3,IF(fun[[#This Row],[FireplaceQu]]="Fa",2,0))))</f>
        <v>0</v>
      </c>
      <c r="BW1248" t="s">
        <v>134</v>
      </c>
      <c r="BX1248">
        <v>2005</v>
      </c>
      <c r="BY1248" t="s">
        <v>135</v>
      </c>
      <c r="BZ1248">
        <v>2</v>
      </c>
      <c r="CA1248">
        <v>615</v>
      </c>
      <c r="CB1248" t="s">
        <v>124</v>
      </c>
      <c r="CC1248">
        <f>IF(fun[[#This Row],[GarageQual]]="Ex",5,IF(fun[[#This Row],[GarageQual]]="Gd",4,IF(fun[[#This Row],[GarageQual]]="TA",3,IF(fun[[#This Row],[GarageQual]]="Fa",2,IF(fun[[#This Row],[GarageQual]]="Po",1,0)))))</f>
        <v>3</v>
      </c>
      <c r="CD1248" t="s">
        <v>124</v>
      </c>
      <c r="CE1248">
        <f>IF(fun[[#This Row],[GarageCond]]="Ex",5,IF(fun[[#This Row],[GarageCond]]="Gd",4,IF(fun[[#This Row],[GarageCond]]="TA",3,IF(fun[[#This Row],[GarageCond]]="Fa",2,IF(fun[[#This Row],[GarageCond]]="Po",1,0)))))</f>
        <v>3</v>
      </c>
      <c r="CF1248" t="s">
        <v>131</v>
      </c>
      <c r="CG1248">
        <v>0</v>
      </c>
      <c r="CH1248">
        <v>45</v>
      </c>
      <c r="CI1248">
        <v>0</v>
      </c>
      <c r="CJ1248">
        <v>0</v>
      </c>
      <c r="CK1248">
        <v>0</v>
      </c>
      <c r="CL1248">
        <f>(0.5*fun[[#This Row],[WoodDeckSF]])+fun[[#This Row],[OpenPorchSF]]+(2*fun[[#This Row],[EnclosedPorch]])+(1.5*fun[[#This Row],[3SsnPorch]])+fun[[#This Row],[ScreenPorch]]</f>
        <v>45</v>
      </c>
      <c r="CM1248">
        <v>0</v>
      </c>
      <c r="CN1248" t="s">
        <v>109</v>
      </c>
      <c r="CO1248">
        <f>IF(fun[[#This Row],[PoolQC]]="Ex",5,IF(fun[[#This Row],[PoolQC]]="Gd",4,IF(fun[[#This Row],[PoolQC]]="TA",3,IF(fun[[#This Row],[PoolQC]]="Fa",2,IF(fun[[#This Row],[PoolQC]]="Po",1,0)))))</f>
        <v>0</v>
      </c>
      <c r="CP1248" t="s">
        <v>109</v>
      </c>
      <c r="CQ1248" t="s">
        <v>109</v>
      </c>
      <c r="CR1248">
        <v>0</v>
      </c>
      <c r="CS1248">
        <v>3</v>
      </c>
      <c r="CT1248">
        <v>2006</v>
      </c>
      <c r="CU1248" t="s">
        <v>184</v>
      </c>
      <c r="CV1248" t="s">
        <v>185</v>
      </c>
      <c r="CW1248">
        <f>COUNTIF(fun[[#This Row],[Id]:[SaleCondition]],0)</f>
        <v>21</v>
      </c>
      <c r="CX1248">
        <f>COUNTIF(fun[[#This Row],[Id]:[SaleCondition]],"NA")</f>
        <v>5</v>
      </c>
      <c r="CY124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48">
        <f>fun[NUM_ExCond]+fun[NUM_BsmtCond]+fun[NUM_GarCond]</f>
        <v>9</v>
      </c>
      <c r="DA12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2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248">
        <v>186500</v>
      </c>
    </row>
    <row r="1249" spans="1:107" x14ac:dyDescent="0.25">
      <c r="A1249">
        <v>1248</v>
      </c>
      <c r="B1249">
        <v>80</v>
      </c>
      <c r="C1249" t="s">
        <v>107</v>
      </c>
      <c r="D1249">
        <f>IF(fun[[#This Row],[MSZoning]]="RL",1,0)</f>
        <v>1</v>
      </c>
      <c r="E1249">
        <f>IF(fun[[#This Row],[rl]]="RM",1,0)</f>
        <v>0</v>
      </c>
      <c r="F1249">
        <f>IF(fun[[#This Row],[rm]]="RH",1,0)</f>
        <v>0</v>
      </c>
      <c r="G1249">
        <f>IF(fun[[#This Row],[rh]]="C (all)",1,0)</f>
        <v>0</v>
      </c>
      <c r="H1249" t="s">
        <v>109</v>
      </c>
      <c r="I1249">
        <f>IF(fun[[#This Row],[LotFrontage]]="NA",0,fun[[#This Row],[LotFrontage]])</f>
        <v>0</v>
      </c>
      <c r="J1249">
        <v>12328</v>
      </c>
      <c r="K1249" t="s">
        <v>108</v>
      </c>
      <c r="L1249" t="s">
        <v>109</v>
      </c>
      <c r="M1249" t="s">
        <v>146</v>
      </c>
      <c r="N1249" t="s">
        <v>111</v>
      </c>
      <c r="O1249" t="s">
        <v>112</v>
      </c>
      <c r="P1249" t="s">
        <v>113</v>
      </c>
      <c r="Q1249" t="s">
        <v>114</v>
      </c>
      <c r="R1249" t="s">
        <v>157</v>
      </c>
      <c r="S1249" t="s">
        <v>116</v>
      </c>
      <c r="T1249" t="s">
        <v>116</v>
      </c>
      <c r="U1249" t="s">
        <v>117</v>
      </c>
      <c r="V1249" t="s">
        <v>223</v>
      </c>
      <c r="W1249">
        <v>6</v>
      </c>
      <c r="X1249">
        <v>5</v>
      </c>
      <c r="Y1249">
        <v>1976</v>
      </c>
      <c r="Z1249">
        <v>1976</v>
      </c>
      <c r="AA1249" t="s">
        <v>119</v>
      </c>
      <c r="AB1249" t="s">
        <v>120</v>
      </c>
      <c r="AC1249" t="s">
        <v>166</v>
      </c>
      <c r="AD1249" t="s">
        <v>166</v>
      </c>
      <c r="AE1249" t="s">
        <v>122</v>
      </c>
      <c r="AF1249">
        <v>335</v>
      </c>
      <c r="AG1249" t="s">
        <v>124</v>
      </c>
      <c r="AH1249">
        <f>IF(fun[[#This Row],[ExterQual]]="Ex",5,IF(fun[[#This Row],[ExterQual]]="Gd",4,IF(fun[[#This Row],[ExterQual]]="TA",3,IF(fun[[#This Row],[ExterQual]]="Fa",2,1))))</f>
        <v>3</v>
      </c>
      <c r="AI1249" t="s">
        <v>124</v>
      </c>
      <c r="AJ1249">
        <f>IF(fun[[#This Row],[ExterCond]]="Ex",5,IF(fun[[#This Row],[ExterCond]]="Gd",4,IF(fun[[#This Row],[ExterCond]]="TA",3,IF(fun[[#This Row],[ExterCond]]="Fa",2,1))))</f>
        <v>3</v>
      </c>
      <c r="AK1249" t="s">
        <v>144</v>
      </c>
      <c r="AL1249" t="s">
        <v>124</v>
      </c>
      <c r="AM1249">
        <f>IF(fun[[#This Row],[BsmtQual]]="Ex",5,IF(fun[[#This Row],[BsmtQual]]="Gd",4,IF(fun[[#This Row],[BsmtQual]]="TA",3,IF(fun[[#This Row],[BsmtQual]]="Fa",2,IF(fun[[#This Row],[BsmtQual]]="Po",1,0)))))</f>
        <v>3</v>
      </c>
      <c r="AN1249" t="s">
        <v>124</v>
      </c>
      <c r="AO1249">
        <f>IF(fun[[#This Row],[BsmtCond]]="Ex",5,IF(fun[[#This Row],[BsmtCond]]="Gd",4,IF(fun[[#This Row],[BsmtCond]]="TA",3,IF(fun[[#This Row],[BsmtCond]]="Fa",2,IF(fun[[#This Row],[BsmtCond]]="Po",1,0)))))</f>
        <v>3</v>
      </c>
      <c r="AP1249" t="s">
        <v>156</v>
      </c>
      <c r="AQ1249">
        <f>IF(fun[[#This Row],[BsmtExposure]]="Gd",3,IF(fun[[#This Row],[BsmtExposure]]="Av",2,IF(fun[[#This Row],[BsmtExposure]]="Mn",1,0)))</f>
        <v>2</v>
      </c>
      <c r="AR1249" t="s">
        <v>127</v>
      </c>
      <c r="AS1249">
        <v>539</v>
      </c>
      <c r="AT1249" t="s">
        <v>128</v>
      </c>
      <c r="AU1249">
        <v>0</v>
      </c>
      <c r="AV1249">
        <v>473</v>
      </c>
      <c r="AW1249">
        <v>1012</v>
      </c>
      <c r="AX1249" t="s">
        <v>129</v>
      </c>
      <c r="AY1249" t="s">
        <v>124</v>
      </c>
      <c r="AZ1249">
        <f>IF(fun[[#This Row],[HeatingQC]]="Ex",5,IF(fun[[#This Row],[HeatingQC]]="Gd",4,IF(fun[[#This Row],[HeatingQC]]="TA",3,IF(fun[[#This Row],[HeatingQC]]="Fa",2,IF(fun[[#This Row],[HeatingQC]]="Po",1,0)))))</f>
        <v>3</v>
      </c>
      <c r="BA1249" t="s">
        <v>131</v>
      </c>
      <c r="BB1249" t="s">
        <v>132</v>
      </c>
      <c r="BC1249">
        <v>1034</v>
      </c>
      <c r="BD1249">
        <v>0</v>
      </c>
      <c r="BE1249">
        <v>0</v>
      </c>
      <c r="BF1249">
        <v>1034</v>
      </c>
      <c r="BG1249">
        <f>LOG(fun[[#This Row],[GrLivArea]])</f>
        <v>3.0145205387579237</v>
      </c>
      <c r="BH1249">
        <v>1</v>
      </c>
      <c r="BI1249">
        <v>0</v>
      </c>
      <c r="BJ1249">
        <f>fun[[#This Row],[BsmtFullBath]]+(0.5*fun[[#This Row],[BsmtHalfBath]])</f>
        <v>1</v>
      </c>
      <c r="BK1249">
        <v>1</v>
      </c>
      <c r="BL1249">
        <v>0</v>
      </c>
      <c r="BM1249">
        <f>fun[[#This Row],[HalfBath]]+fun[[#This Row],[TOTBaseBath]]+fun[[#This Row],[FullBath]]</f>
        <v>2</v>
      </c>
      <c r="BN1249">
        <v>3</v>
      </c>
      <c r="BO1249">
        <v>1</v>
      </c>
      <c r="BP1249" t="s">
        <v>124</v>
      </c>
      <c r="BQ1249">
        <f>IF(fun[[#This Row],[KitchenQual]]="Ex",5,IF(fun[[#This Row],[KitchenQual]]="Gd",4,IF(fun[[#This Row],[KitchenQual]]="TA",3,IF(fun[[#This Row],[KitchenQual]]="Fa",2,0))))</f>
        <v>3</v>
      </c>
      <c r="BR1249">
        <v>6</v>
      </c>
      <c r="BS1249" t="s">
        <v>133</v>
      </c>
      <c r="BT1249">
        <v>0</v>
      </c>
      <c r="BU1249" t="s">
        <v>109</v>
      </c>
      <c r="BV1249">
        <f>IF(fun[[#This Row],[FireplaceQu]]="Ex",5,IF(fun[[#This Row],[FireplaceQu]]="Gd",4,IF(fun[[#This Row],[FireplaceQu]]="TA",3,IF(fun[[#This Row],[FireplaceQu]]="Fa",2,0))))</f>
        <v>0</v>
      </c>
      <c r="BW1249" t="s">
        <v>134</v>
      </c>
      <c r="BX1249">
        <v>1976</v>
      </c>
      <c r="BY1249" t="s">
        <v>128</v>
      </c>
      <c r="BZ1249">
        <v>3</v>
      </c>
      <c r="CA1249">
        <v>888</v>
      </c>
      <c r="CB1249" t="s">
        <v>124</v>
      </c>
      <c r="CC1249">
        <f>IF(fun[[#This Row],[GarageQual]]="Ex",5,IF(fun[[#This Row],[GarageQual]]="Gd",4,IF(fun[[#This Row],[GarageQual]]="TA",3,IF(fun[[#This Row],[GarageQual]]="Fa",2,IF(fun[[#This Row],[GarageQual]]="Po",1,0)))))</f>
        <v>3</v>
      </c>
      <c r="CD1249" t="s">
        <v>124</v>
      </c>
      <c r="CE1249">
        <f>IF(fun[[#This Row],[GarageCond]]="Ex",5,IF(fun[[#This Row],[GarageCond]]="Gd",4,IF(fun[[#This Row],[GarageCond]]="TA",3,IF(fun[[#This Row],[GarageCond]]="Fa",2,IF(fun[[#This Row],[GarageCond]]="Po",1,0)))))</f>
        <v>3</v>
      </c>
      <c r="CF1249" t="s">
        <v>131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f>(0.5*fun[[#This Row],[WoodDeckSF]])+fun[[#This Row],[OpenPorchSF]]+(2*fun[[#This Row],[EnclosedPorch]])+(1.5*fun[[#This Row],[3SsnPorch]])+fun[[#This Row],[ScreenPorch]]</f>
        <v>0</v>
      </c>
      <c r="CM1249">
        <v>0</v>
      </c>
      <c r="CN1249" t="s">
        <v>109</v>
      </c>
      <c r="CO1249">
        <f>IF(fun[[#This Row],[PoolQC]]="Ex",5,IF(fun[[#This Row],[PoolQC]]="Gd",4,IF(fun[[#This Row],[PoolQC]]="TA",3,IF(fun[[#This Row],[PoolQC]]="Fa",2,IF(fun[[#This Row],[PoolQC]]="Po",1,0)))))</f>
        <v>0</v>
      </c>
      <c r="CP1249" t="s">
        <v>109</v>
      </c>
      <c r="CQ1249" t="s">
        <v>109</v>
      </c>
      <c r="CR1249">
        <v>0</v>
      </c>
      <c r="CS1249">
        <v>5</v>
      </c>
      <c r="CT1249">
        <v>2010</v>
      </c>
      <c r="CU1249" t="s">
        <v>136</v>
      </c>
      <c r="CV1249" t="s">
        <v>137</v>
      </c>
      <c r="CW1249">
        <f>COUNTIF(fun[[#This Row],[Id]:[SaleCondition]],0)</f>
        <v>20</v>
      </c>
      <c r="CX1249">
        <f>COUNTIF(fun[[#This Row],[Id]:[SaleCondition]],"NA")</f>
        <v>6</v>
      </c>
      <c r="CY124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249">
        <f>fun[NUM_ExCond]+fun[NUM_BsmtCond]+fun[NUM_GarCond]</f>
        <v>9</v>
      </c>
      <c r="DA12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12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56.25</v>
      </c>
      <c r="DC1249">
        <v>169900</v>
      </c>
    </row>
    <row r="1250" spans="1:107" x14ac:dyDescent="0.25">
      <c r="A1250">
        <v>1249</v>
      </c>
      <c r="B1250">
        <v>75</v>
      </c>
      <c r="C1250" t="s">
        <v>168</v>
      </c>
      <c r="D1250">
        <f>IF(fun[[#This Row],[MSZoning]]="RL",1,0)</f>
        <v>0</v>
      </c>
      <c r="E1250">
        <f>IF(fun[[#This Row],[rl]]="RM",1,0)</f>
        <v>0</v>
      </c>
      <c r="F1250">
        <f>IF(fun[[#This Row],[rm]]="RH",1,0)</f>
        <v>0</v>
      </c>
      <c r="G1250">
        <f>IF(fun[[#This Row],[rh]]="C (all)",1,0)</f>
        <v>0</v>
      </c>
      <c r="H1250">
        <v>60</v>
      </c>
      <c r="I1250">
        <f>IF(fun[[#This Row],[LotFrontage]]="NA",0,fun[[#This Row],[LotFrontage]])</f>
        <v>60</v>
      </c>
      <c r="J1250">
        <v>9600</v>
      </c>
      <c r="K1250" t="s">
        <v>108</v>
      </c>
      <c r="L1250" t="s">
        <v>200</v>
      </c>
      <c r="M1250" t="s">
        <v>110</v>
      </c>
      <c r="N1250" t="s">
        <v>111</v>
      </c>
      <c r="O1250" t="s">
        <v>112</v>
      </c>
      <c r="P1250" t="s">
        <v>113</v>
      </c>
      <c r="Q1250" t="s">
        <v>114</v>
      </c>
      <c r="R1250" t="s">
        <v>169</v>
      </c>
      <c r="S1250" t="s">
        <v>116</v>
      </c>
      <c r="T1250" t="s">
        <v>116</v>
      </c>
      <c r="U1250" t="s">
        <v>117</v>
      </c>
      <c r="V1250" t="s">
        <v>227</v>
      </c>
      <c r="W1250">
        <v>6</v>
      </c>
      <c r="X1250">
        <v>5</v>
      </c>
      <c r="Y1250">
        <v>1917</v>
      </c>
      <c r="Z1250">
        <v>1950</v>
      </c>
      <c r="AA1250" t="s">
        <v>119</v>
      </c>
      <c r="AB1250" t="s">
        <v>120</v>
      </c>
      <c r="AC1250" t="s">
        <v>212</v>
      </c>
      <c r="AD1250" t="s">
        <v>212</v>
      </c>
      <c r="AE1250" t="s">
        <v>143</v>
      </c>
      <c r="AF1250">
        <v>0</v>
      </c>
      <c r="AG1250" t="s">
        <v>124</v>
      </c>
      <c r="AH1250">
        <f>IF(fun[[#This Row],[ExterQual]]="Ex",5,IF(fun[[#This Row],[ExterQual]]="Gd",4,IF(fun[[#This Row],[ExterQual]]="TA",3,IF(fun[[#This Row],[ExterQual]]="Fa",2,1))))</f>
        <v>3</v>
      </c>
      <c r="AI1250" t="s">
        <v>124</v>
      </c>
      <c r="AJ1250">
        <f>IF(fun[[#This Row],[ExterCond]]="Ex",5,IF(fun[[#This Row],[ExterCond]]="Gd",4,IF(fun[[#This Row],[ExterCond]]="TA",3,IF(fun[[#This Row],[ExterCond]]="Fa",2,1))))</f>
        <v>3</v>
      </c>
      <c r="AK1250" t="s">
        <v>152</v>
      </c>
      <c r="AL1250" t="s">
        <v>123</v>
      </c>
      <c r="AM1250">
        <f>IF(fun[[#This Row],[BsmtQual]]="Ex",5,IF(fun[[#This Row],[BsmtQual]]="Gd",4,IF(fun[[#This Row],[BsmtQual]]="TA",3,IF(fun[[#This Row],[BsmtQual]]="Fa",2,IF(fun[[#This Row],[BsmtQual]]="Po",1,0)))))</f>
        <v>4</v>
      </c>
      <c r="AN1250" t="s">
        <v>124</v>
      </c>
      <c r="AO1250">
        <f>IF(fun[[#This Row],[BsmtCond]]="Ex",5,IF(fun[[#This Row],[BsmtCond]]="Gd",4,IF(fun[[#This Row],[BsmtCond]]="TA",3,IF(fun[[#This Row],[BsmtCond]]="Fa",2,IF(fun[[#This Row],[BsmtCond]]="Po",1,0)))))</f>
        <v>3</v>
      </c>
      <c r="AP1250" t="s">
        <v>126</v>
      </c>
      <c r="AQ1250">
        <f>IF(fun[[#This Row],[BsmtExposure]]="Gd",3,IF(fun[[#This Row],[BsmtExposure]]="Av",2,IF(fun[[#This Row],[BsmtExposure]]="Mn",1,0)))</f>
        <v>0</v>
      </c>
      <c r="AR1250" t="s">
        <v>179</v>
      </c>
      <c r="AS1250">
        <v>319</v>
      </c>
      <c r="AT1250" t="s">
        <v>128</v>
      </c>
      <c r="AU1250">
        <v>0</v>
      </c>
      <c r="AV1250">
        <v>416</v>
      </c>
      <c r="AW1250">
        <v>735</v>
      </c>
      <c r="AX1250" t="s">
        <v>277</v>
      </c>
      <c r="AY1250" t="s">
        <v>173</v>
      </c>
      <c r="AZ1250">
        <f>IF(fun[[#This Row],[HeatingQC]]="Ex",5,IF(fun[[#This Row],[HeatingQC]]="Gd",4,IF(fun[[#This Row],[HeatingQC]]="TA",3,IF(fun[[#This Row],[HeatingQC]]="Fa",2,IF(fun[[#This Row],[HeatingQC]]="Po",1,0)))))</f>
        <v>2</v>
      </c>
      <c r="BA1250" t="s">
        <v>203</v>
      </c>
      <c r="BB1250" t="s">
        <v>132</v>
      </c>
      <c r="BC1250">
        <v>1134</v>
      </c>
      <c r="BD1250">
        <v>924</v>
      </c>
      <c r="BE1250">
        <v>0</v>
      </c>
      <c r="BF1250">
        <v>2058</v>
      </c>
      <c r="BG1250">
        <f>LOG(fun[[#This Row],[GrLivArea]])</f>
        <v>3.3134453704264142</v>
      </c>
      <c r="BH1250">
        <v>0</v>
      </c>
      <c r="BI1250">
        <v>0</v>
      </c>
      <c r="BJ1250">
        <f>fun[[#This Row],[BsmtFullBath]]+(0.5*fun[[#This Row],[BsmtHalfBath]])</f>
        <v>0</v>
      </c>
      <c r="BK1250">
        <v>1</v>
      </c>
      <c r="BL1250">
        <v>1</v>
      </c>
      <c r="BM1250">
        <f>fun[[#This Row],[HalfBath]]+fun[[#This Row],[TOTBaseBath]]+fun[[#This Row],[FullBath]]</f>
        <v>2</v>
      </c>
      <c r="BN1250">
        <v>3</v>
      </c>
      <c r="BO1250">
        <v>1</v>
      </c>
      <c r="BP1250" t="s">
        <v>124</v>
      </c>
      <c r="BQ1250">
        <f>IF(fun[[#This Row],[KitchenQual]]="Ex",5,IF(fun[[#This Row],[KitchenQual]]="Gd",4,IF(fun[[#This Row],[KitchenQual]]="TA",3,IF(fun[[#This Row],[KitchenQual]]="Fa",2,0))))</f>
        <v>3</v>
      </c>
      <c r="BR1250">
        <v>8</v>
      </c>
      <c r="BS1250" t="s">
        <v>133</v>
      </c>
      <c r="BT1250">
        <v>1</v>
      </c>
      <c r="BU1250" t="s">
        <v>123</v>
      </c>
      <c r="BV1250">
        <f>IF(fun[[#This Row],[FireplaceQu]]="Ex",5,IF(fun[[#This Row],[FireplaceQu]]="Gd",4,IF(fun[[#This Row],[FireplaceQu]]="TA",3,IF(fun[[#This Row],[FireplaceQu]]="Fa",2,0))))</f>
        <v>4</v>
      </c>
      <c r="BW1250" t="s">
        <v>153</v>
      </c>
      <c r="BX1250">
        <v>1950</v>
      </c>
      <c r="BY1250" t="s">
        <v>128</v>
      </c>
      <c r="BZ1250">
        <v>2</v>
      </c>
      <c r="CA1250">
        <v>396</v>
      </c>
      <c r="CB1250" t="s">
        <v>173</v>
      </c>
      <c r="CC1250">
        <f>IF(fun[[#This Row],[GarageQual]]="Ex",5,IF(fun[[#This Row],[GarageQual]]="Gd",4,IF(fun[[#This Row],[GarageQual]]="TA",3,IF(fun[[#This Row],[GarageQual]]="Fa",2,IF(fun[[#This Row],[GarageQual]]="Po",1,0)))))</f>
        <v>2</v>
      </c>
      <c r="CD1250" t="s">
        <v>173</v>
      </c>
      <c r="CE1250">
        <f>IF(fun[[#This Row],[GarageCond]]="Ex",5,IF(fun[[#This Row],[GarageCond]]="Gd",4,IF(fun[[#This Row],[GarageCond]]="TA",3,IF(fun[[#This Row],[GarageCond]]="Fa",2,IF(fun[[#This Row],[GarageCond]]="Po",1,0)))))</f>
        <v>2</v>
      </c>
      <c r="CF1250" t="s">
        <v>216</v>
      </c>
      <c r="CG1250">
        <v>0</v>
      </c>
      <c r="CH1250">
        <v>0</v>
      </c>
      <c r="CI1250">
        <v>259</v>
      </c>
      <c r="CJ1250">
        <v>0</v>
      </c>
      <c r="CK1250">
        <v>0</v>
      </c>
      <c r="CL1250">
        <f>(0.5*fun[[#This Row],[WoodDeckSF]])+fun[[#This Row],[OpenPorchSF]]+(2*fun[[#This Row],[EnclosedPorch]])+(1.5*fun[[#This Row],[3SsnPorch]])+fun[[#This Row],[ScreenPorch]]</f>
        <v>518</v>
      </c>
      <c r="CM1250">
        <v>0</v>
      </c>
      <c r="CN1250" t="s">
        <v>109</v>
      </c>
      <c r="CO1250">
        <f>IF(fun[[#This Row],[PoolQC]]="Ex",5,IF(fun[[#This Row],[PoolQC]]="Gd",4,IF(fun[[#This Row],[PoolQC]]="TA",3,IF(fun[[#This Row],[PoolQC]]="Fa",2,IF(fun[[#This Row],[PoolQC]]="Po",1,0)))))</f>
        <v>0</v>
      </c>
      <c r="CP1250" t="s">
        <v>109</v>
      </c>
      <c r="CQ1250" t="s">
        <v>109</v>
      </c>
      <c r="CR1250">
        <v>0</v>
      </c>
      <c r="CS1250">
        <v>4</v>
      </c>
      <c r="CT1250">
        <v>2008</v>
      </c>
      <c r="CU1250" t="s">
        <v>136</v>
      </c>
      <c r="CV1250" t="s">
        <v>137</v>
      </c>
      <c r="CW1250">
        <f>COUNTIF(fun[[#This Row],[Id]:[SaleCondition]],0)</f>
        <v>18</v>
      </c>
      <c r="CX1250">
        <f>COUNTIF(fun[[#This Row],[Id]:[SaleCondition]],"NA")</f>
        <v>3</v>
      </c>
      <c r="CY1250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250">
        <f>fun[NUM_ExCond]+fun[NUM_BsmtCond]+fun[NUM_GarCond]</f>
        <v>8</v>
      </c>
      <c r="DA12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12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55.5</v>
      </c>
      <c r="DC1250">
        <v>129500</v>
      </c>
    </row>
    <row r="1251" spans="1:107" x14ac:dyDescent="0.25">
      <c r="A1251">
        <v>1250</v>
      </c>
      <c r="B1251">
        <v>20</v>
      </c>
      <c r="C1251" t="s">
        <v>107</v>
      </c>
      <c r="D1251">
        <f>IF(fun[[#This Row],[MSZoning]]="RL",1,0)</f>
        <v>1</v>
      </c>
      <c r="E1251">
        <f>IF(fun[[#This Row],[rl]]="RM",1,0)</f>
        <v>0</v>
      </c>
      <c r="F1251">
        <f>IF(fun[[#This Row],[rm]]="RH",1,0)</f>
        <v>0</v>
      </c>
      <c r="G1251">
        <f>IF(fun[[#This Row],[rh]]="C (all)",1,0)</f>
        <v>0</v>
      </c>
      <c r="H1251">
        <v>60</v>
      </c>
      <c r="I1251">
        <f>IF(fun[[#This Row],[LotFrontage]]="NA",0,fun[[#This Row],[LotFrontage]])</f>
        <v>60</v>
      </c>
      <c r="J1251">
        <v>7200</v>
      </c>
      <c r="K1251" t="s">
        <v>108</v>
      </c>
      <c r="L1251" t="s">
        <v>109</v>
      </c>
      <c r="M1251" t="s">
        <v>110</v>
      </c>
      <c r="N1251" t="s">
        <v>111</v>
      </c>
      <c r="O1251" t="s">
        <v>112</v>
      </c>
      <c r="P1251" t="s">
        <v>113</v>
      </c>
      <c r="Q1251" t="s">
        <v>114</v>
      </c>
      <c r="R1251" t="s">
        <v>188</v>
      </c>
      <c r="S1251" t="s">
        <v>116</v>
      </c>
      <c r="T1251" t="s">
        <v>116</v>
      </c>
      <c r="U1251" t="s">
        <v>117</v>
      </c>
      <c r="V1251" t="s">
        <v>141</v>
      </c>
      <c r="W1251">
        <v>5</v>
      </c>
      <c r="X1251">
        <v>7</v>
      </c>
      <c r="Y1251">
        <v>1950</v>
      </c>
      <c r="Z1251">
        <v>1950</v>
      </c>
      <c r="AA1251" t="s">
        <v>119</v>
      </c>
      <c r="AB1251" t="s">
        <v>120</v>
      </c>
      <c r="AC1251" t="s">
        <v>142</v>
      </c>
      <c r="AD1251" t="s">
        <v>142</v>
      </c>
      <c r="AE1251" t="s">
        <v>143</v>
      </c>
      <c r="AF1251">
        <v>0</v>
      </c>
      <c r="AG1251" t="s">
        <v>124</v>
      </c>
      <c r="AH1251">
        <f>IF(fun[[#This Row],[ExterQual]]="Ex",5,IF(fun[[#This Row],[ExterQual]]="Gd",4,IF(fun[[#This Row],[ExterQual]]="TA",3,IF(fun[[#This Row],[ExterQual]]="Fa",2,1))))</f>
        <v>3</v>
      </c>
      <c r="AI1251" t="s">
        <v>124</v>
      </c>
      <c r="AJ1251">
        <f>IF(fun[[#This Row],[ExterCond]]="Ex",5,IF(fun[[#This Row],[ExterCond]]="Gd",4,IF(fun[[#This Row],[ExterCond]]="TA",3,IF(fun[[#This Row],[ExterCond]]="Fa",2,1))))</f>
        <v>3</v>
      </c>
      <c r="AK1251" t="s">
        <v>144</v>
      </c>
      <c r="AL1251" t="s">
        <v>124</v>
      </c>
      <c r="AM1251">
        <f>IF(fun[[#This Row],[BsmtQual]]="Ex",5,IF(fun[[#This Row],[BsmtQual]]="Gd",4,IF(fun[[#This Row],[BsmtQual]]="TA",3,IF(fun[[#This Row],[BsmtQual]]="Fa",2,IF(fun[[#This Row],[BsmtQual]]="Po",1,0)))))</f>
        <v>3</v>
      </c>
      <c r="AN1251" t="s">
        <v>124</v>
      </c>
      <c r="AO1251">
        <f>IF(fun[[#This Row],[BsmtCond]]="Ex",5,IF(fun[[#This Row],[BsmtCond]]="Gd",4,IF(fun[[#This Row],[BsmtCond]]="TA",3,IF(fun[[#This Row],[BsmtCond]]="Fa",2,IF(fun[[#This Row],[BsmtCond]]="Po",1,0)))))</f>
        <v>3</v>
      </c>
      <c r="AP1251" t="s">
        <v>126</v>
      </c>
      <c r="AQ1251">
        <f>IF(fun[[#This Row],[BsmtExposure]]="Gd",3,IF(fun[[#This Row],[BsmtExposure]]="Av",2,IF(fun[[#This Row],[BsmtExposure]]="Mn",1,0)))</f>
        <v>0</v>
      </c>
      <c r="AR1251" t="s">
        <v>167</v>
      </c>
      <c r="AS1251">
        <v>534</v>
      </c>
      <c r="AT1251" t="s">
        <v>179</v>
      </c>
      <c r="AU1251">
        <v>96</v>
      </c>
      <c r="AV1251">
        <v>246</v>
      </c>
      <c r="AW1251">
        <v>876</v>
      </c>
      <c r="AX1251" t="s">
        <v>129</v>
      </c>
      <c r="AY1251" t="s">
        <v>124</v>
      </c>
      <c r="AZ1251">
        <f>IF(fun[[#This Row],[HeatingQC]]="Ex",5,IF(fun[[#This Row],[HeatingQC]]="Gd",4,IF(fun[[#This Row],[HeatingQC]]="TA",3,IF(fun[[#This Row],[HeatingQC]]="Fa",2,IF(fun[[#This Row],[HeatingQC]]="Po",1,0)))))</f>
        <v>3</v>
      </c>
      <c r="BA1251" t="s">
        <v>131</v>
      </c>
      <c r="BB1251" t="s">
        <v>132</v>
      </c>
      <c r="BC1251">
        <v>988</v>
      </c>
      <c r="BD1251">
        <v>0</v>
      </c>
      <c r="BE1251">
        <v>0</v>
      </c>
      <c r="BF1251">
        <v>988</v>
      </c>
      <c r="BG1251">
        <f>LOG(fun[[#This Row],[GrLivArea]])</f>
        <v>2.9947569445876283</v>
      </c>
      <c r="BH1251">
        <v>0</v>
      </c>
      <c r="BI1251">
        <v>0</v>
      </c>
      <c r="BJ1251">
        <f>fun[[#This Row],[BsmtFullBath]]+(0.5*fun[[#This Row],[BsmtHalfBath]])</f>
        <v>0</v>
      </c>
      <c r="BK1251">
        <v>1</v>
      </c>
      <c r="BL1251">
        <v>0</v>
      </c>
      <c r="BM1251">
        <f>fun[[#This Row],[HalfBath]]+fun[[#This Row],[TOTBaseBath]]+fun[[#This Row],[FullBath]]</f>
        <v>1</v>
      </c>
      <c r="BN1251">
        <v>3</v>
      </c>
      <c r="BO1251">
        <v>1</v>
      </c>
      <c r="BP1251" t="s">
        <v>124</v>
      </c>
      <c r="BQ1251">
        <f>IF(fun[[#This Row],[KitchenQual]]="Ex",5,IF(fun[[#This Row],[KitchenQual]]="Gd",4,IF(fun[[#This Row],[KitchenQual]]="TA",3,IF(fun[[#This Row],[KitchenQual]]="Fa",2,0))))</f>
        <v>3</v>
      </c>
      <c r="BR1251">
        <v>6</v>
      </c>
      <c r="BS1251" t="s">
        <v>133</v>
      </c>
      <c r="BT1251">
        <v>0</v>
      </c>
      <c r="BU1251" t="s">
        <v>109</v>
      </c>
      <c r="BV1251">
        <f>IF(fun[[#This Row],[FireplaceQu]]="Ex",5,IF(fun[[#This Row],[FireplaceQu]]="Gd",4,IF(fun[[#This Row],[FireplaceQu]]="TA",3,IF(fun[[#This Row],[FireplaceQu]]="Fa",2,0))))</f>
        <v>0</v>
      </c>
      <c r="BW1251" t="s">
        <v>134</v>
      </c>
      <c r="BX1251">
        <v>1950</v>
      </c>
      <c r="BY1251" t="s">
        <v>128</v>
      </c>
      <c r="BZ1251">
        <v>1</v>
      </c>
      <c r="CA1251">
        <v>276</v>
      </c>
      <c r="CB1251" t="s">
        <v>124</v>
      </c>
      <c r="CC1251">
        <f>IF(fun[[#This Row],[GarageQual]]="Ex",5,IF(fun[[#This Row],[GarageQual]]="Gd",4,IF(fun[[#This Row],[GarageQual]]="TA",3,IF(fun[[#This Row],[GarageQual]]="Fa",2,IF(fun[[#This Row],[GarageQual]]="Po",1,0)))))</f>
        <v>3</v>
      </c>
      <c r="CD1251" t="s">
        <v>124</v>
      </c>
      <c r="CE1251">
        <f>IF(fun[[#This Row],[GarageCond]]="Ex",5,IF(fun[[#This Row],[GarageCond]]="Gd",4,IF(fun[[#This Row],[GarageCond]]="TA",3,IF(fun[[#This Row],[GarageCond]]="Fa",2,IF(fun[[#This Row],[GarageCond]]="Po",1,0)))))</f>
        <v>3</v>
      </c>
      <c r="CF1251" t="s">
        <v>131</v>
      </c>
      <c r="CG1251">
        <v>0</v>
      </c>
      <c r="CH1251">
        <v>80</v>
      </c>
      <c r="CI1251">
        <v>0</v>
      </c>
      <c r="CJ1251">
        <v>0</v>
      </c>
      <c r="CK1251">
        <v>0</v>
      </c>
      <c r="CL1251">
        <f>(0.5*fun[[#This Row],[WoodDeckSF]])+fun[[#This Row],[OpenPorchSF]]+(2*fun[[#This Row],[EnclosedPorch]])+(1.5*fun[[#This Row],[3SsnPorch]])+fun[[#This Row],[ScreenPorch]]</f>
        <v>80</v>
      </c>
      <c r="CM1251">
        <v>0</v>
      </c>
      <c r="CN1251" t="s">
        <v>109</v>
      </c>
      <c r="CO1251">
        <f>IF(fun[[#This Row],[PoolQC]]="Ex",5,IF(fun[[#This Row],[PoolQC]]="Gd",4,IF(fun[[#This Row],[PoolQC]]="TA",3,IF(fun[[#This Row],[PoolQC]]="Fa",2,IF(fun[[#This Row],[PoolQC]]="Po",1,0)))))</f>
        <v>0</v>
      </c>
      <c r="CP1251" t="s">
        <v>109</v>
      </c>
      <c r="CQ1251" t="s">
        <v>109</v>
      </c>
      <c r="CR1251">
        <v>0</v>
      </c>
      <c r="CS1251">
        <v>5</v>
      </c>
      <c r="CT1251">
        <v>2007</v>
      </c>
      <c r="CU1251" t="s">
        <v>136</v>
      </c>
      <c r="CV1251" t="s">
        <v>137</v>
      </c>
      <c r="CW1251">
        <f>COUNTIF(fun[[#This Row],[Id]:[SaleCondition]],0)</f>
        <v>20</v>
      </c>
      <c r="CX1251">
        <f>COUNTIF(fun[[#This Row],[Id]:[SaleCondition]],"NA")</f>
        <v>5</v>
      </c>
      <c r="CY125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51">
        <f>fun[NUM_ExCond]+fun[NUM_BsmtCond]+fun[NUM_GarCond]</f>
        <v>9</v>
      </c>
      <c r="DA12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2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1251">
        <v>119000</v>
      </c>
    </row>
    <row r="1252" spans="1:107" x14ac:dyDescent="0.25">
      <c r="A1252">
        <v>1251</v>
      </c>
      <c r="B1252">
        <v>20</v>
      </c>
      <c r="C1252" t="s">
        <v>107</v>
      </c>
      <c r="D1252">
        <f>IF(fun[[#This Row],[MSZoning]]="RL",1,0)</f>
        <v>1</v>
      </c>
      <c r="E1252">
        <f>IF(fun[[#This Row],[rl]]="RM",1,0)</f>
        <v>0</v>
      </c>
      <c r="F1252">
        <f>IF(fun[[#This Row],[rm]]="RH",1,0)</f>
        <v>0</v>
      </c>
      <c r="G1252">
        <f>IF(fun[[#This Row],[rh]]="C (all)",1,0)</f>
        <v>0</v>
      </c>
      <c r="H1252">
        <v>93</v>
      </c>
      <c r="I1252">
        <f>IF(fun[[#This Row],[LotFrontage]]="NA",0,fun[[#This Row],[LotFrontage]])</f>
        <v>93</v>
      </c>
      <c r="J1252">
        <v>11160</v>
      </c>
      <c r="K1252" t="s">
        <v>108</v>
      </c>
      <c r="L1252" t="s">
        <v>109</v>
      </c>
      <c r="M1252" t="s">
        <v>110</v>
      </c>
      <c r="N1252" t="s">
        <v>111</v>
      </c>
      <c r="O1252" t="s">
        <v>112</v>
      </c>
      <c r="P1252" t="s">
        <v>148</v>
      </c>
      <c r="Q1252" t="s">
        <v>114</v>
      </c>
      <c r="R1252" t="s">
        <v>188</v>
      </c>
      <c r="S1252" t="s">
        <v>116</v>
      </c>
      <c r="T1252" t="s">
        <v>116</v>
      </c>
      <c r="U1252" t="s">
        <v>117</v>
      </c>
      <c r="V1252" t="s">
        <v>141</v>
      </c>
      <c r="W1252">
        <v>7</v>
      </c>
      <c r="X1252">
        <v>5</v>
      </c>
      <c r="Y1252">
        <v>1968</v>
      </c>
      <c r="Z1252">
        <v>1968</v>
      </c>
      <c r="AA1252" t="s">
        <v>178</v>
      </c>
      <c r="AB1252" t="s">
        <v>120</v>
      </c>
      <c r="AC1252" t="s">
        <v>122</v>
      </c>
      <c r="AD1252" t="s">
        <v>122</v>
      </c>
      <c r="AE1252" t="s">
        <v>143</v>
      </c>
      <c r="AF1252">
        <v>0</v>
      </c>
      <c r="AG1252" t="s">
        <v>123</v>
      </c>
      <c r="AH1252">
        <f>IF(fun[[#This Row],[ExterQual]]="Ex",5,IF(fun[[#This Row],[ExterQual]]="Gd",4,IF(fun[[#This Row],[ExterQual]]="TA",3,IF(fun[[#This Row],[ExterQual]]="Fa",2,1))))</f>
        <v>4</v>
      </c>
      <c r="AI1252" t="s">
        <v>124</v>
      </c>
      <c r="AJ1252">
        <f>IF(fun[[#This Row],[ExterCond]]="Ex",5,IF(fun[[#This Row],[ExterCond]]="Gd",4,IF(fun[[#This Row],[ExterCond]]="TA",3,IF(fun[[#This Row],[ExterCond]]="Fa",2,1))))</f>
        <v>3</v>
      </c>
      <c r="AK1252" t="s">
        <v>144</v>
      </c>
      <c r="AL1252" t="s">
        <v>124</v>
      </c>
      <c r="AM1252">
        <f>IF(fun[[#This Row],[BsmtQual]]="Ex",5,IF(fun[[#This Row],[BsmtQual]]="Gd",4,IF(fun[[#This Row],[BsmtQual]]="TA",3,IF(fun[[#This Row],[BsmtQual]]="Fa",2,IF(fun[[#This Row],[BsmtQual]]="Po",1,0)))))</f>
        <v>3</v>
      </c>
      <c r="AN1252" t="s">
        <v>124</v>
      </c>
      <c r="AO1252">
        <f>IF(fun[[#This Row],[BsmtCond]]="Ex",5,IF(fun[[#This Row],[BsmtCond]]="Gd",4,IF(fun[[#This Row],[BsmtCond]]="TA",3,IF(fun[[#This Row],[BsmtCond]]="Fa",2,IF(fun[[#This Row],[BsmtCond]]="Po",1,0)))))</f>
        <v>3</v>
      </c>
      <c r="AP1252" t="s">
        <v>126</v>
      </c>
      <c r="AQ1252">
        <f>IF(fun[[#This Row],[BsmtExposure]]="Gd",3,IF(fun[[#This Row],[BsmtExposure]]="Av",2,IF(fun[[#This Row],[BsmtExposure]]="Mn",1,0)))</f>
        <v>0</v>
      </c>
      <c r="AR1252" t="s">
        <v>145</v>
      </c>
      <c r="AS1252">
        <v>1065</v>
      </c>
      <c r="AT1252" t="s">
        <v>128</v>
      </c>
      <c r="AU1252">
        <v>0</v>
      </c>
      <c r="AV1252">
        <v>1045</v>
      </c>
      <c r="AW1252">
        <v>2110</v>
      </c>
      <c r="AX1252" t="s">
        <v>129</v>
      </c>
      <c r="AY1252" t="s">
        <v>130</v>
      </c>
      <c r="AZ1252">
        <f>IF(fun[[#This Row],[HeatingQC]]="Ex",5,IF(fun[[#This Row],[HeatingQC]]="Gd",4,IF(fun[[#This Row],[HeatingQC]]="TA",3,IF(fun[[#This Row],[HeatingQC]]="Fa",2,IF(fun[[#This Row],[HeatingQC]]="Po",1,0)))))</f>
        <v>5</v>
      </c>
      <c r="BA1252" t="s">
        <v>131</v>
      </c>
      <c r="BB1252" t="s">
        <v>132</v>
      </c>
      <c r="BC1252">
        <v>2110</v>
      </c>
      <c r="BD1252">
        <v>0</v>
      </c>
      <c r="BE1252">
        <v>0</v>
      </c>
      <c r="BF1252">
        <v>2110</v>
      </c>
      <c r="BG1252">
        <f>LOG(fun[[#This Row],[GrLivArea]])</f>
        <v>3.3242824552976926</v>
      </c>
      <c r="BH1252">
        <v>1</v>
      </c>
      <c r="BI1252">
        <v>0</v>
      </c>
      <c r="BJ1252">
        <f>fun[[#This Row],[BsmtFullBath]]+(0.5*fun[[#This Row],[BsmtHalfBath]])</f>
        <v>1</v>
      </c>
      <c r="BK1252">
        <v>2</v>
      </c>
      <c r="BL1252">
        <v>1</v>
      </c>
      <c r="BM1252">
        <f>fun[[#This Row],[HalfBath]]+fun[[#This Row],[TOTBaseBath]]+fun[[#This Row],[FullBath]]</f>
        <v>4</v>
      </c>
      <c r="BN1252">
        <v>3</v>
      </c>
      <c r="BO1252">
        <v>1</v>
      </c>
      <c r="BP1252" t="s">
        <v>130</v>
      </c>
      <c r="BQ1252">
        <f>IF(fun[[#This Row],[KitchenQual]]="Ex",5,IF(fun[[#This Row],[KitchenQual]]="Gd",4,IF(fun[[#This Row],[KitchenQual]]="TA",3,IF(fun[[#This Row],[KitchenQual]]="Fa",2,0))))</f>
        <v>5</v>
      </c>
      <c r="BR1252">
        <v>8</v>
      </c>
      <c r="BS1252" t="s">
        <v>133</v>
      </c>
      <c r="BT1252">
        <v>2</v>
      </c>
      <c r="BU1252" t="s">
        <v>124</v>
      </c>
      <c r="BV1252">
        <f>IF(fun[[#This Row],[FireplaceQu]]="Ex",5,IF(fun[[#This Row],[FireplaceQu]]="Gd",4,IF(fun[[#This Row],[FireplaceQu]]="TA",3,IF(fun[[#This Row],[FireplaceQu]]="Fa",2,0))))</f>
        <v>3</v>
      </c>
      <c r="BW1252" t="s">
        <v>134</v>
      </c>
      <c r="BX1252">
        <v>1968</v>
      </c>
      <c r="BY1252" t="s">
        <v>183</v>
      </c>
      <c r="BZ1252">
        <v>2</v>
      </c>
      <c r="CA1252">
        <v>522</v>
      </c>
      <c r="CB1252" t="s">
        <v>124</v>
      </c>
      <c r="CC1252">
        <f>IF(fun[[#This Row],[GarageQual]]="Ex",5,IF(fun[[#This Row],[GarageQual]]="Gd",4,IF(fun[[#This Row],[GarageQual]]="TA",3,IF(fun[[#This Row],[GarageQual]]="Fa",2,IF(fun[[#This Row],[GarageQual]]="Po",1,0)))))</f>
        <v>3</v>
      </c>
      <c r="CD1252" t="s">
        <v>124</v>
      </c>
      <c r="CE1252">
        <f>IF(fun[[#This Row],[GarageCond]]="Ex",5,IF(fun[[#This Row],[GarageCond]]="Gd",4,IF(fun[[#This Row],[GarageCond]]="TA",3,IF(fun[[#This Row],[GarageCond]]="Fa",2,IF(fun[[#This Row],[GarageCond]]="Po",1,0)))))</f>
        <v>3</v>
      </c>
      <c r="CF1252" t="s">
        <v>131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f>(0.5*fun[[#This Row],[WoodDeckSF]])+fun[[#This Row],[OpenPorchSF]]+(2*fun[[#This Row],[EnclosedPorch]])+(1.5*fun[[#This Row],[3SsnPorch]])+fun[[#This Row],[ScreenPorch]]</f>
        <v>0</v>
      </c>
      <c r="CM1252">
        <v>0</v>
      </c>
      <c r="CN1252" t="s">
        <v>109</v>
      </c>
      <c r="CO1252">
        <f>IF(fun[[#This Row],[PoolQC]]="Ex",5,IF(fun[[#This Row],[PoolQC]]="Gd",4,IF(fun[[#This Row],[PoolQC]]="TA",3,IF(fun[[#This Row],[PoolQC]]="Fa",2,IF(fun[[#This Row],[PoolQC]]="Po",1,0)))))</f>
        <v>0</v>
      </c>
      <c r="CP1252" t="s">
        <v>109</v>
      </c>
      <c r="CQ1252" t="s">
        <v>109</v>
      </c>
      <c r="CR1252">
        <v>0</v>
      </c>
      <c r="CS1252">
        <v>4</v>
      </c>
      <c r="CT1252">
        <v>2010</v>
      </c>
      <c r="CU1252" t="s">
        <v>136</v>
      </c>
      <c r="CV1252" t="s">
        <v>137</v>
      </c>
      <c r="CW1252">
        <f>COUNTIF(fun[[#This Row],[Id]:[SaleCondition]],0)</f>
        <v>18</v>
      </c>
      <c r="CX1252">
        <f>COUNTIF(fun[[#This Row],[Id]:[SaleCondition]],"NA")</f>
        <v>4</v>
      </c>
      <c r="CY1252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252">
        <f>fun[NUM_ExCond]+fun[NUM_BsmtCond]+fun[NUM_GarCond]</f>
        <v>9</v>
      </c>
      <c r="DA12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2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1252">
        <v>244000</v>
      </c>
    </row>
    <row r="1253" spans="1:107" x14ac:dyDescent="0.25">
      <c r="A1253">
        <v>1252</v>
      </c>
      <c r="B1253">
        <v>120</v>
      </c>
      <c r="C1253" t="s">
        <v>107</v>
      </c>
      <c r="D1253">
        <f>IF(fun[[#This Row],[MSZoning]]="RL",1,0)</f>
        <v>1</v>
      </c>
      <c r="E1253">
        <f>IF(fun[[#This Row],[rl]]="RM",1,0)</f>
        <v>0</v>
      </c>
      <c r="F1253">
        <f>IF(fun[[#This Row],[rm]]="RH",1,0)</f>
        <v>0</v>
      </c>
      <c r="G1253">
        <f>IF(fun[[#This Row],[rh]]="C (all)",1,0)</f>
        <v>0</v>
      </c>
      <c r="H1253" t="s">
        <v>109</v>
      </c>
      <c r="I1253">
        <f>IF(fun[[#This Row],[LotFrontage]]="NA",0,fun[[#This Row],[LotFrontage]])</f>
        <v>0</v>
      </c>
      <c r="J1253">
        <v>3136</v>
      </c>
      <c r="K1253" t="s">
        <v>108</v>
      </c>
      <c r="L1253" t="s">
        <v>109</v>
      </c>
      <c r="M1253" t="s">
        <v>146</v>
      </c>
      <c r="N1253" t="s">
        <v>111</v>
      </c>
      <c r="O1253" t="s">
        <v>112</v>
      </c>
      <c r="P1253" t="s">
        <v>148</v>
      </c>
      <c r="Q1253" t="s">
        <v>114</v>
      </c>
      <c r="R1253" t="s">
        <v>180</v>
      </c>
      <c r="S1253" t="s">
        <v>116</v>
      </c>
      <c r="T1253" t="s">
        <v>116</v>
      </c>
      <c r="U1253" t="s">
        <v>205</v>
      </c>
      <c r="V1253" t="s">
        <v>141</v>
      </c>
      <c r="W1253">
        <v>7</v>
      </c>
      <c r="X1253">
        <v>5</v>
      </c>
      <c r="Y1253">
        <v>2003</v>
      </c>
      <c r="Z1253">
        <v>2003</v>
      </c>
      <c r="AA1253" t="s">
        <v>119</v>
      </c>
      <c r="AB1253" t="s">
        <v>120</v>
      </c>
      <c r="AC1253" t="s">
        <v>121</v>
      </c>
      <c r="AD1253" t="s">
        <v>151</v>
      </c>
      <c r="AE1253" t="s">
        <v>163</v>
      </c>
      <c r="AF1253">
        <v>163</v>
      </c>
      <c r="AG1253" t="s">
        <v>123</v>
      </c>
      <c r="AH1253">
        <f>IF(fun[[#This Row],[ExterQual]]="Ex",5,IF(fun[[#This Row],[ExterQual]]="Gd",4,IF(fun[[#This Row],[ExterQual]]="TA",3,IF(fun[[#This Row],[ExterQual]]="Fa",2,1))))</f>
        <v>4</v>
      </c>
      <c r="AI1253" t="s">
        <v>124</v>
      </c>
      <c r="AJ1253">
        <f>IF(fun[[#This Row],[ExterCond]]="Ex",5,IF(fun[[#This Row],[ExterCond]]="Gd",4,IF(fun[[#This Row],[ExterCond]]="TA",3,IF(fun[[#This Row],[ExterCond]]="Fa",2,1))))</f>
        <v>3</v>
      </c>
      <c r="AK1253" t="s">
        <v>125</v>
      </c>
      <c r="AL1253" t="s">
        <v>123</v>
      </c>
      <c r="AM1253">
        <f>IF(fun[[#This Row],[BsmtQual]]="Ex",5,IF(fun[[#This Row],[BsmtQual]]="Gd",4,IF(fun[[#This Row],[BsmtQual]]="TA",3,IF(fun[[#This Row],[BsmtQual]]="Fa",2,IF(fun[[#This Row],[BsmtQual]]="Po",1,0)))))</f>
        <v>4</v>
      </c>
      <c r="AN1253" t="s">
        <v>124</v>
      </c>
      <c r="AO1253">
        <f>IF(fun[[#This Row],[BsmtCond]]="Ex",5,IF(fun[[#This Row],[BsmtCond]]="Gd",4,IF(fun[[#This Row],[BsmtCond]]="TA",3,IF(fun[[#This Row],[BsmtCond]]="Fa",2,IF(fun[[#This Row],[BsmtCond]]="Po",1,0)))))</f>
        <v>3</v>
      </c>
      <c r="AP1253" t="s">
        <v>126</v>
      </c>
      <c r="AQ1253">
        <f>IF(fun[[#This Row],[BsmtExposure]]="Gd",3,IF(fun[[#This Row],[BsmtExposure]]="Av",2,IF(fun[[#This Row],[BsmtExposure]]="Mn",1,0)))</f>
        <v>0</v>
      </c>
      <c r="AR1253" t="s">
        <v>128</v>
      </c>
      <c r="AS1253">
        <v>0</v>
      </c>
      <c r="AT1253" t="s">
        <v>128</v>
      </c>
      <c r="AU1253">
        <v>0</v>
      </c>
      <c r="AV1253">
        <v>1405</v>
      </c>
      <c r="AW1253">
        <v>1405</v>
      </c>
      <c r="AX1253" t="s">
        <v>129</v>
      </c>
      <c r="AY1253" t="s">
        <v>130</v>
      </c>
      <c r="AZ1253">
        <f>IF(fun[[#This Row],[HeatingQC]]="Ex",5,IF(fun[[#This Row],[HeatingQC]]="Gd",4,IF(fun[[#This Row],[HeatingQC]]="TA",3,IF(fun[[#This Row],[HeatingQC]]="Fa",2,IF(fun[[#This Row],[HeatingQC]]="Po",1,0)))))</f>
        <v>5</v>
      </c>
      <c r="BA1253" t="s">
        <v>131</v>
      </c>
      <c r="BB1253" t="s">
        <v>132</v>
      </c>
      <c r="BC1253">
        <v>1405</v>
      </c>
      <c r="BD1253">
        <v>0</v>
      </c>
      <c r="BE1253">
        <v>0</v>
      </c>
      <c r="BF1253">
        <v>1405</v>
      </c>
      <c r="BG1253">
        <f>LOG(fun[[#This Row],[GrLivArea]])</f>
        <v>3.1476763242410986</v>
      </c>
      <c r="BH1253">
        <v>0</v>
      </c>
      <c r="BI1253">
        <v>0</v>
      </c>
      <c r="BJ1253">
        <f>fun[[#This Row],[BsmtFullBath]]+(0.5*fun[[#This Row],[BsmtHalfBath]])</f>
        <v>0</v>
      </c>
      <c r="BK1253">
        <v>2</v>
      </c>
      <c r="BL1253">
        <v>0</v>
      </c>
      <c r="BM1253">
        <f>fun[[#This Row],[HalfBath]]+fun[[#This Row],[TOTBaseBath]]+fun[[#This Row],[FullBath]]</f>
        <v>2</v>
      </c>
      <c r="BN1253">
        <v>2</v>
      </c>
      <c r="BO1253">
        <v>1</v>
      </c>
      <c r="BP1253" t="s">
        <v>123</v>
      </c>
      <c r="BQ1253">
        <f>IF(fun[[#This Row],[KitchenQual]]="Ex",5,IF(fun[[#This Row],[KitchenQual]]="Gd",4,IF(fun[[#This Row],[KitchenQual]]="TA",3,IF(fun[[#This Row],[KitchenQual]]="Fa",2,0))))</f>
        <v>4</v>
      </c>
      <c r="BR1253">
        <v>6</v>
      </c>
      <c r="BS1253" t="s">
        <v>133</v>
      </c>
      <c r="BT1253">
        <v>1</v>
      </c>
      <c r="BU1253" t="s">
        <v>123</v>
      </c>
      <c r="BV1253">
        <f>IF(fun[[#This Row],[FireplaceQu]]="Ex",5,IF(fun[[#This Row],[FireplaceQu]]="Gd",4,IF(fun[[#This Row],[FireplaceQu]]="TA",3,IF(fun[[#This Row],[FireplaceQu]]="Fa",2,0))))</f>
        <v>4</v>
      </c>
      <c r="BW1253" t="s">
        <v>134</v>
      </c>
      <c r="BX1253">
        <v>2003</v>
      </c>
      <c r="BY1253" t="s">
        <v>135</v>
      </c>
      <c r="BZ1253">
        <v>2</v>
      </c>
      <c r="CA1253">
        <v>478</v>
      </c>
      <c r="CB1253" t="s">
        <v>124</v>
      </c>
      <c r="CC1253">
        <f>IF(fun[[#This Row],[GarageQual]]="Ex",5,IF(fun[[#This Row],[GarageQual]]="Gd",4,IF(fun[[#This Row],[GarageQual]]="TA",3,IF(fun[[#This Row],[GarageQual]]="Fa",2,IF(fun[[#This Row],[GarageQual]]="Po",1,0)))))</f>
        <v>3</v>
      </c>
      <c r="CD1253" t="s">
        <v>124</v>
      </c>
      <c r="CE1253">
        <f>IF(fun[[#This Row],[GarageCond]]="Ex",5,IF(fun[[#This Row],[GarageCond]]="Gd",4,IF(fun[[#This Row],[GarageCond]]="TA",3,IF(fun[[#This Row],[GarageCond]]="Fa",2,IF(fun[[#This Row],[GarageCond]]="Po",1,0)))))</f>
        <v>3</v>
      </c>
      <c r="CF1253" t="s">
        <v>131</v>
      </c>
      <c r="CG1253">
        <v>148</v>
      </c>
      <c r="CH1253">
        <v>36</v>
      </c>
      <c r="CI1253">
        <v>0</v>
      </c>
      <c r="CJ1253">
        <v>0</v>
      </c>
      <c r="CK1253">
        <v>0</v>
      </c>
      <c r="CL1253">
        <f>(0.5*fun[[#This Row],[WoodDeckSF]])+fun[[#This Row],[OpenPorchSF]]+(2*fun[[#This Row],[EnclosedPorch]])+(1.5*fun[[#This Row],[3SsnPorch]])+fun[[#This Row],[ScreenPorch]]</f>
        <v>110</v>
      </c>
      <c r="CM1253">
        <v>0</v>
      </c>
      <c r="CN1253" t="s">
        <v>109</v>
      </c>
      <c r="CO1253">
        <f>IF(fun[[#This Row],[PoolQC]]="Ex",5,IF(fun[[#This Row],[PoolQC]]="Gd",4,IF(fun[[#This Row],[PoolQC]]="TA",3,IF(fun[[#This Row],[PoolQC]]="Fa",2,IF(fun[[#This Row],[PoolQC]]="Po",1,0)))))</f>
        <v>0</v>
      </c>
      <c r="CP1253" t="s">
        <v>109</v>
      </c>
      <c r="CQ1253" t="s">
        <v>109</v>
      </c>
      <c r="CR1253">
        <v>0</v>
      </c>
      <c r="CS1253">
        <v>3</v>
      </c>
      <c r="CT1253">
        <v>2006</v>
      </c>
      <c r="CU1253" t="s">
        <v>136</v>
      </c>
      <c r="CV1253" t="s">
        <v>137</v>
      </c>
      <c r="CW1253">
        <f>COUNTIF(fun[[#This Row],[Id]:[SaleCondition]],0)</f>
        <v>19</v>
      </c>
      <c r="CX1253">
        <f>COUNTIF(fun[[#This Row],[Id]:[SaleCondition]],"NA")</f>
        <v>5</v>
      </c>
      <c r="CY1253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253">
        <f>fun[NUM_ExCond]+fun[NUM_BsmtCond]+fun[NUM_GarCond]</f>
        <v>9</v>
      </c>
      <c r="DA12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2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253">
        <v>171750</v>
      </c>
    </row>
    <row r="1254" spans="1:107" x14ac:dyDescent="0.25">
      <c r="A1254">
        <v>1253</v>
      </c>
      <c r="B1254">
        <v>20</v>
      </c>
      <c r="C1254" t="s">
        <v>107</v>
      </c>
      <c r="D1254">
        <f>IF(fun[[#This Row],[MSZoning]]="RL",1,0)</f>
        <v>1</v>
      </c>
      <c r="E1254">
        <f>IF(fun[[#This Row],[rl]]="RM",1,0)</f>
        <v>0</v>
      </c>
      <c r="F1254">
        <f>IF(fun[[#This Row],[rm]]="RH",1,0)</f>
        <v>0</v>
      </c>
      <c r="G1254">
        <f>IF(fun[[#This Row],[rh]]="C (all)",1,0)</f>
        <v>0</v>
      </c>
      <c r="H1254">
        <v>62</v>
      </c>
      <c r="I1254">
        <f>IF(fun[[#This Row],[LotFrontage]]="NA",0,fun[[#This Row],[LotFrontage]])</f>
        <v>62</v>
      </c>
      <c r="J1254">
        <v>9858</v>
      </c>
      <c r="K1254" t="s">
        <v>108</v>
      </c>
      <c r="L1254" t="s">
        <v>109</v>
      </c>
      <c r="M1254" t="s">
        <v>110</v>
      </c>
      <c r="N1254" t="s">
        <v>111</v>
      </c>
      <c r="O1254" t="s">
        <v>112</v>
      </c>
      <c r="P1254" t="s">
        <v>113</v>
      </c>
      <c r="Q1254" t="s">
        <v>114</v>
      </c>
      <c r="R1254" t="s">
        <v>157</v>
      </c>
      <c r="S1254" t="s">
        <v>116</v>
      </c>
      <c r="T1254" t="s">
        <v>116</v>
      </c>
      <c r="U1254" t="s">
        <v>117</v>
      </c>
      <c r="V1254" t="s">
        <v>141</v>
      </c>
      <c r="W1254">
        <v>5</v>
      </c>
      <c r="X1254">
        <v>6</v>
      </c>
      <c r="Y1254">
        <v>1968</v>
      </c>
      <c r="Z1254">
        <v>1968</v>
      </c>
      <c r="AA1254" t="s">
        <v>119</v>
      </c>
      <c r="AB1254" t="s">
        <v>120</v>
      </c>
      <c r="AC1254" t="s">
        <v>166</v>
      </c>
      <c r="AD1254" t="s">
        <v>166</v>
      </c>
      <c r="AE1254" t="s">
        <v>143</v>
      </c>
      <c r="AF1254">
        <v>0</v>
      </c>
      <c r="AG1254" t="s">
        <v>124</v>
      </c>
      <c r="AH1254">
        <f>IF(fun[[#This Row],[ExterQual]]="Ex",5,IF(fun[[#This Row],[ExterQual]]="Gd",4,IF(fun[[#This Row],[ExterQual]]="TA",3,IF(fun[[#This Row],[ExterQual]]="Fa",2,1))))</f>
        <v>3</v>
      </c>
      <c r="AI1254" t="s">
        <v>124</v>
      </c>
      <c r="AJ1254">
        <f>IF(fun[[#This Row],[ExterCond]]="Ex",5,IF(fun[[#This Row],[ExterCond]]="Gd",4,IF(fun[[#This Row],[ExterCond]]="TA",3,IF(fun[[#This Row],[ExterCond]]="Fa",2,1))))</f>
        <v>3</v>
      </c>
      <c r="AK1254" t="s">
        <v>144</v>
      </c>
      <c r="AL1254" t="s">
        <v>124</v>
      </c>
      <c r="AM1254">
        <f>IF(fun[[#This Row],[BsmtQual]]="Ex",5,IF(fun[[#This Row],[BsmtQual]]="Gd",4,IF(fun[[#This Row],[BsmtQual]]="TA",3,IF(fun[[#This Row],[BsmtQual]]="Fa",2,IF(fun[[#This Row],[BsmtQual]]="Po",1,0)))))</f>
        <v>3</v>
      </c>
      <c r="AN1254" t="s">
        <v>124</v>
      </c>
      <c r="AO1254">
        <f>IF(fun[[#This Row],[BsmtCond]]="Ex",5,IF(fun[[#This Row],[BsmtCond]]="Gd",4,IF(fun[[#This Row],[BsmtCond]]="TA",3,IF(fun[[#This Row],[BsmtCond]]="Fa",2,IF(fun[[#This Row],[BsmtCond]]="Po",1,0)))))</f>
        <v>3</v>
      </c>
      <c r="AP1254" t="s">
        <v>126</v>
      </c>
      <c r="AQ1254">
        <f>IF(fun[[#This Row],[BsmtExposure]]="Gd",3,IF(fun[[#This Row],[BsmtExposure]]="Av",2,IF(fun[[#This Row],[BsmtExposure]]="Mn",1,0)))</f>
        <v>0</v>
      </c>
      <c r="AR1254" t="s">
        <v>167</v>
      </c>
      <c r="AS1254">
        <v>510</v>
      </c>
      <c r="AT1254" t="s">
        <v>128</v>
      </c>
      <c r="AU1254">
        <v>0</v>
      </c>
      <c r="AV1254">
        <v>354</v>
      </c>
      <c r="AW1254">
        <v>864</v>
      </c>
      <c r="AX1254" t="s">
        <v>129</v>
      </c>
      <c r="AY1254" t="s">
        <v>124</v>
      </c>
      <c r="AZ1254">
        <f>IF(fun[[#This Row],[HeatingQC]]="Ex",5,IF(fun[[#This Row],[HeatingQC]]="Gd",4,IF(fun[[#This Row],[HeatingQC]]="TA",3,IF(fun[[#This Row],[HeatingQC]]="Fa",2,IF(fun[[#This Row],[HeatingQC]]="Po",1,0)))))</f>
        <v>3</v>
      </c>
      <c r="BA1254" t="s">
        <v>131</v>
      </c>
      <c r="BB1254" t="s">
        <v>132</v>
      </c>
      <c r="BC1254">
        <v>874</v>
      </c>
      <c r="BD1254">
        <v>0</v>
      </c>
      <c r="BE1254">
        <v>0</v>
      </c>
      <c r="BF1254">
        <v>874</v>
      </c>
      <c r="BG1254">
        <f>LOG(fun[[#This Row],[GrLivArea]])</f>
        <v>2.9415114326344032</v>
      </c>
      <c r="BH1254">
        <v>1</v>
      </c>
      <c r="BI1254">
        <v>0</v>
      </c>
      <c r="BJ1254">
        <f>fun[[#This Row],[BsmtFullBath]]+(0.5*fun[[#This Row],[BsmtHalfBath]])</f>
        <v>1</v>
      </c>
      <c r="BK1254">
        <v>1</v>
      </c>
      <c r="BL1254">
        <v>0</v>
      </c>
      <c r="BM1254">
        <f>fun[[#This Row],[HalfBath]]+fun[[#This Row],[TOTBaseBath]]+fun[[#This Row],[FullBath]]</f>
        <v>2</v>
      </c>
      <c r="BN1254">
        <v>3</v>
      </c>
      <c r="BO1254">
        <v>1</v>
      </c>
      <c r="BP1254" t="s">
        <v>124</v>
      </c>
      <c r="BQ1254">
        <f>IF(fun[[#This Row],[KitchenQual]]="Ex",5,IF(fun[[#This Row],[KitchenQual]]="Gd",4,IF(fun[[#This Row],[KitchenQual]]="TA",3,IF(fun[[#This Row],[KitchenQual]]="Fa",2,0))))</f>
        <v>3</v>
      </c>
      <c r="BR1254">
        <v>5</v>
      </c>
      <c r="BS1254" t="s">
        <v>133</v>
      </c>
      <c r="BT1254">
        <v>0</v>
      </c>
      <c r="BU1254" t="s">
        <v>109</v>
      </c>
      <c r="BV1254">
        <f>IF(fun[[#This Row],[FireplaceQu]]="Ex",5,IF(fun[[#This Row],[FireplaceQu]]="Gd",4,IF(fun[[#This Row],[FireplaceQu]]="TA",3,IF(fun[[#This Row],[FireplaceQu]]="Fa",2,0))))</f>
        <v>0</v>
      </c>
      <c r="BW1254" t="s">
        <v>134</v>
      </c>
      <c r="BX1254">
        <v>1968</v>
      </c>
      <c r="BY1254" t="s">
        <v>135</v>
      </c>
      <c r="BZ1254">
        <v>1</v>
      </c>
      <c r="CA1254">
        <v>288</v>
      </c>
      <c r="CB1254" t="s">
        <v>124</v>
      </c>
      <c r="CC1254">
        <f>IF(fun[[#This Row],[GarageQual]]="Ex",5,IF(fun[[#This Row],[GarageQual]]="Gd",4,IF(fun[[#This Row],[GarageQual]]="TA",3,IF(fun[[#This Row],[GarageQual]]="Fa",2,IF(fun[[#This Row],[GarageQual]]="Po",1,0)))))</f>
        <v>3</v>
      </c>
      <c r="CD1254" t="s">
        <v>124</v>
      </c>
      <c r="CE1254">
        <f>IF(fun[[#This Row],[GarageCond]]="Ex",5,IF(fun[[#This Row],[GarageCond]]="Gd",4,IF(fun[[#This Row],[GarageCond]]="TA",3,IF(fun[[#This Row],[GarageCond]]="Fa",2,IF(fun[[#This Row],[GarageCond]]="Po",1,0)))))</f>
        <v>3</v>
      </c>
      <c r="CF1254" t="s">
        <v>131</v>
      </c>
      <c r="CG1254">
        <v>33</v>
      </c>
      <c r="CH1254">
        <v>0</v>
      </c>
      <c r="CI1254">
        <v>0</v>
      </c>
      <c r="CJ1254">
        <v>0</v>
      </c>
      <c r="CK1254">
        <v>0</v>
      </c>
      <c r="CL1254">
        <f>(0.5*fun[[#This Row],[WoodDeckSF]])+fun[[#This Row],[OpenPorchSF]]+(2*fun[[#This Row],[EnclosedPorch]])+(1.5*fun[[#This Row],[3SsnPorch]])+fun[[#This Row],[ScreenPorch]]</f>
        <v>16.5</v>
      </c>
      <c r="CM1254">
        <v>0</v>
      </c>
      <c r="CN1254" t="s">
        <v>109</v>
      </c>
      <c r="CO1254">
        <f>IF(fun[[#This Row],[PoolQC]]="Ex",5,IF(fun[[#This Row],[PoolQC]]="Gd",4,IF(fun[[#This Row],[PoolQC]]="TA",3,IF(fun[[#This Row],[PoolQC]]="Fa",2,IF(fun[[#This Row],[PoolQC]]="Po",1,0)))))</f>
        <v>0</v>
      </c>
      <c r="CP1254" t="s">
        <v>189</v>
      </c>
      <c r="CQ1254" t="s">
        <v>161</v>
      </c>
      <c r="CR1254">
        <v>600</v>
      </c>
      <c r="CS1254">
        <v>11</v>
      </c>
      <c r="CT1254">
        <v>2009</v>
      </c>
      <c r="CU1254" t="s">
        <v>136</v>
      </c>
      <c r="CV1254" t="s">
        <v>137</v>
      </c>
      <c r="CW1254">
        <f>COUNTIF(fun[[#This Row],[Id]:[SaleCondition]],0)</f>
        <v>18</v>
      </c>
      <c r="CX1254">
        <f>COUNTIF(fun[[#This Row],[Id]:[SaleCondition]],"NA")</f>
        <v>3</v>
      </c>
      <c r="CY125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54">
        <f>fun[NUM_ExCond]+fun[NUM_BsmtCond]+fun[NUM_GarCond]</f>
        <v>9</v>
      </c>
      <c r="DA12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12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1254">
        <v>130000</v>
      </c>
    </row>
    <row r="1255" spans="1:107" x14ac:dyDescent="0.25">
      <c r="A1255">
        <v>1254</v>
      </c>
      <c r="B1255">
        <v>60</v>
      </c>
      <c r="C1255" t="s">
        <v>107</v>
      </c>
      <c r="D1255">
        <f>IF(fun[[#This Row],[MSZoning]]="RL",1,0)</f>
        <v>1</v>
      </c>
      <c r="E1255">
        <f>IF(fun[[#This Row],[rl]]="RM",1,0)</f>
        <v>0</v>
      </c>
      <c r="F1255">
        <f>IF(fun[[#This Row],[rm]]="RH",1,0)</f>
        <v>0</v>
      </c>
      <c r="G1255">
        <f>IF(fun[[#This Row],[rh]]="C (all)",1,0)</f>
        <v>0</v>
      </c>
      <c r="H1255" t="s">
        <v>109</v>
      </c>
      <c r="I1255">
        <f>IF(fun[[#This Row],[LotFrontage]]="NA",0,fun[[#This Row],[LotFrontage]])</f>
        <v>0</v>
      </c>
      <c r="J1255">
        <v>17542</v>
      </c>
      <c r="K1255" t="s">
        <v>108</v>
      </c>
      <c r="L1255" t="s">
        <v>109</v>
      </c>
      <c r="M1255" t="s">
        <v>146</v>
      </c>
      <c r="N1255" t="s">
        <v>111</v>
      </c>
      <c r="O1255" t="s">
        <v>112</v>
      </c>
      <c r="P1255" t="s">
        <v>113</v>
      </c>
      <c r="Q1255" t="s">
        <v>114</v>
      </c>
      <c r="R1255" t="s">
        <v>139</v>
      </c>
      <c r="S1255" t="s">
        <v>116</v>
      </c>
      <c r="T1255" t="s">
        <v>116</v>
      </c>
      <c r="U1255" t="s">
        <v>117</v>
      </c>
      <c r="V1255" t="s">
        <v>118</v>
      </c>
      <c r="W1255">
        <v>7</v>
      </c>
      <c r="X1255">
        <v>7</v>
      </c>
      <c r="Y1255">
        <v>1974</v>
      </c>
      <c r="Z1255">
        <v>2003</v>
      </c>
      <c r="AA1255" t="s">
        <v>119</v>
      </c>
      <c r="AB1255" t="s">
        <v>120</v>
      </c>
      <c r="AC1255" t="s">
        <v>150</v>
      </c>
      <c r="AD1255" t="s">
        <v>150</v>
      </c>
      <c r="AE1255" t="s">
        <v>143</v>
      </c>
      <c r="AF1255">
        <v>0</v>
      </c>
      <c r="AG1255" t="s">
        <v>123</v>
      </c>
      <c r="AH1255">
        <f>IF(fun[[#This Row],[ExterQual]]="Ex",5,IF(fun[[#This Row],[ExterQual]]="Gd",4,IF(fun[[#This Row],[ExterQual]]="TA",3,IF(fun[[#This Row],[ExterQual]]="Fa",2,1))))</f>
        <v>4</v>
      </c>
      <c r="AI1255" t="s">
        <v>124</v>
      </c>
      <c r="AJ1255">
        <f>IF(fun[[#This Row],[ExterCond]]="Ex",5,IF(fun[[#This Row],[ExterCond]]="Gd",4,IF(fun[[#This Row],[ExterCond]]="TA",3,IF(fun[[#This Row],[ExterCond]]="Fa",2,1))))</f>
        <v>3</v>
      </c>
      <c r="AK1255" t="s">
        <v>144</v>
      </c>
      <c r="AL1255" t="s">
        <v>124</v>
      </c>
      <c r="AM1255">
        <f>IF(fun[[#This Row],[BsmtQual]]="Ex",5,IF(fun[[#This Row],[BsmtQual]]="Gd",4,IF(fun[[#This Row],[BsmtQual]]="TA",3,IF(fun[[#This Row],[BsmtQual]]="Fa",2,IF(fun[[#This Row],[BsmtQual]]="Po",1,0)))))</f>
        <v>3</v>
      </c>
      <c r="AN1255" t="s">
        <v>124</v>
      </c>
      <c r="AO1255">
        <f>IF(fun[[#This Row],[BsmtCond]]="Ex",5,IF(fun[[#This Row],[BsmtCond]]="Gd",4,IF(fun[[#This Row],[BsmtCond]]="TA",3,IF(fun[[#This Row],[BsmtCond]]="Fa",2,IF(fun[[#This Row],[BsmtCond]]="Po",1,0)))))</f>
        <v>3</v>
      </c>
      <c r="AP1255" t="s">
        <v>123</v>
      </c>
      <c r="AQ1255">
        <f>IF(fun[[#This Row],[BsmtExposure]]="Gd",3,IF(fun[[#This Row],[BsmtExposure]]="Av",2,IF(fun[[#This Row],[BsmtExposure]]="Mn",1,0)))</f>
        <v>3</v>
      </c>
      <c r="AR1255" t="s">
        <v>198</v>
      </c>
      <c r="AS1255">
        <v>125</v>
      </c>
      <c r="AT1255" t="s">
        <v>145</v>
      </c>
      <c r="AU1255">
        <v>1031</v>
      </c>
      <c r="AV1255">
        <v>36</v>
      </c>
      <c r="AW1255">
        <v>1192</v>
      </c>
      <c r="AX1255" t="s">
        <v>129</v>
      </c>
      <c r="AY1255" t="s">
        <v>124</v>
      </c>
      <c r="AZ1255">
        <f>IF(fun[[#This Row],[HeatingQC]]="Ex",5,IF(fun[[#This Row],[HeatingQC]]="Gd",4,IF(fun[[#This Row],[HeatingQC]]="TA",3,IF(fun[[#This Row],[HeatingQC]]="Fa",2,IF(fun[[#This Row],[HeatingQC]]="Po",1,0)))))</f>
        <v>3</v>
      </c>
      <c r="BA1255" t="s">
        <v>131</v>
      </c>
      <c r="BB1255" t="s">
        <v>132</v>
      </c>
      <c r="BC1255">
        <v>1516</v>
      </c>
      <c r="BD1255">
        <v>651</v>
      </c>
      <c r="BE1255">
        <v>0</v>
      </c>
      <c r="BF1255">
        <v>2167</v>
      </c>
      <c r="BG1255">
        <f>LOG(fun[[#This Row],[GrLivArea]])</f>
        <v>3.3358589113198178</v>
      </c>
      <c r="BH1255">
        <v>1</v>
      </c>
      <c r="BI1255">
        <v>0</v>
      </c>
      <c r="BJ1255">
        <f>fun[[#This Row],[BsmtFullBath]]+(0.5*fun[[#This Row],[BsmtHalfBath]])</f>
        <v>1</v>
      </c>
      <c r="BK1255">
        <v>2</v>
      </c>
      <c r="BL1255">
        <v>1</v>
      </c>
      <c r="BM1255">
        <f>fun[[#This Row],[HalfBath]]+fun[[#This Row],[TOTBaseBath]]+fun[[#This Row],[FullBath]]</f>
        <v>4</v>
      </c>
      <c r="BN1255">
        <v>3</v>
      </c>
      <c r="BO1255">
        <v>1</v>
      </c>
      <c r="BP1255" t="s">
        <v>123</v>
      </c>
      <c r="BQ1255">
        <f>IF(fun[[#This Row],[KitchenQual]]="Ex",5,IF(fun[[#This Row],[KitchenQual]]="Gd",4,IF(fun[[#This Row],[KitchenQual]]="TA",3,IF(fun[[#This Row],[KitchenQual]]="Fa",2,0))))</f>
        <v>4</v>
      </c>
      <c r="BR1255">
        <v>9</v>
      </c>
      <c r="BS1255" t="s">
        <v>133</v>
      </c>
      <c r="BT1255">
        <v>2</v>
      </c>
      <c r="BU1255" t="s">
        <v>123</v>
      </c>
      <c r="BV1255">
        <f>IF(fun[[#This Row],[FireplaceQu]]="Ex",5,IF(fun[[#This Row],[FireplaceQu]]="Gd",4,IF(fun[[#This Row],[FireplaceQu]]="TA",3,IF(fun[[#This Row],[FireplaceQu]]="Fa",2,0))))</f>
        <v>4</v>
      </c>
      <c r="BW1255" t="s">
        <v>134</v>
      </c>
      <c r="BX1255">
        <v>1974</v>
      </c>
      <c r="BY1255" t="s">
        <v>135</v>
      </c>
      <c r="BZ1255">
        <v>2</v>
      </c>
      <c r="CA1255">
        <v>518</v>
      </c>
      <c r="CB1255" t="s">
        <v>124</v>
      </c>
      <c r="CC1255">
        <f>IF(fun[[#This Row],[GarageQual]]="Ex",5,IF(fun[[#This Row],[GarageQual]]="Gd",4,IF(fun[[#This Row],[GarageQual]]="TA",3,IF(fun[[#This Row],[GarageQual]]="Fa",2,IF(fun[[#This Row],[GarageQual]]="Po",1,0)))))</f>
        <v>3</v>
      </c>
      <c r="CD1255" t="s">
        <v>124</v>
      </c>
      <c r="CE1255">
        <f>IF(fun[[#This Row],[GarageCond]]="Ex",5,IF(fun[[#This Row],[GarageCond]]="Gd",4,IF(fun[[#This Row],[GarageCond]]="TA",3,IF(fun[[#This Row],[GarageCond]]="Fa",2,IF(fun[[#This Row],[GarageCond]]="Po",1,0)))))</f>
        <v>3</v>
      </c>
      <c r="CF1255" t="s">
        <v>131</v>
      </c>
      <c r="CG1255">
        <v>220</v>
      </c>
      <c r="CH1255">
        <v>47</v>
      </c>
      <c r="CI1255">
        <v>0</v>
      </c>
      <c r="CJ1255">
        <v>0</v>
      </c>
      <c r="CK1255">
        <v>0</v>
      </c>
      <c r="CL1255">
        <f>(0.5*fun[[#This Row],[WoodDeckSF]])+fun[[#This Row],[OpenPorchSF]]+(2*fun[[#This Row],[EnclosedPorch]])+(1.5*fun[[#This Row],[3SsnPorch]])+fun[[#This Row],[ScreenPorch]]</f>
        <v>157</v>
      </c>
      <c r="CM1255">
        <v>0</v>
      </c>
      <c r="CN1255" t="s">
        <v>109</v>
      </c>
      <c r="CO1255">
        <f>IF(fun[[#This Row],[PoolQC]]="Ex",5,IF(fun[[#This Row],[PoolQC]]="Gd",4,IF(fun[[#This Row],[PoolQC]]="TA",3,IF(fun[[#This Row],[PoolQC]]="Fa",2,IF(fun[[#This Row],[PoolQC]]="Po",1,0)))))</f>
        <v>0</v>
      </c>
      <c r="CP1255" t="s">
        <v>160</v>
      </c>
      <c r="CQ1255" t="s">
        <v>109</v>
      </c>
      <c r="CR1255">
        <v>0</v>
      </c>
      <c r="CS1255">
        <v>7</v>
      </c>
      <c r="CT1255">
        <v>2007</v>
      </c>
      <c r="CU1255" t="s">
        <v>136</v>
      </c>
      <c r="CV1255" t="s">
        <v>137</v>
      </c>
      <c r="CW1255">
        <f>COUNTIF(fun[[#This Row],[Id]:[SaleCondition]],0)</f>
        <v>13</v>
      </c>
      <c r="CX1255">
        <f>COUNTIF(fun[[#This Row],[Id]:[SaleCondition]],"NA")</f>
        <v>4</v>
      </c>
      <c r="CY1255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255">
        <f>fun[NUM_ExCond]+fun[NUM_BsmtCond]+fun[NUM_GarCond]</f>
        <v>9</v>
      </c>
      <c r="DA12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110</v>
      </c>
      <c r="DB12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81.5</v>
      </c>
      <c r="DC1255">
        <v>294000</v>
      </c>
    </row>
    <row r="1256" spans="1:107" x14ac:dyDescent="0.25">
      <c r="A1256">
        <v>1255</v>
      </c>
      <c r="B1256">
        <v>60</v>
      </c>
      <c r="C1256" t="s">
        <v>107</v>
      </c>
      <c r="D1256">
        <f>IF(fun[[#This Row],[MSZoning]]="RL",1,0)</f>
        <v>1</v>
      </c>
      <c r="E1256">
        <f>IF(fun[[#This Row],[rl]]="RM",1,0)</f>
        <v>0</v>
      </c>
      <c r="F1256">
        <f>IF(fun[[#This Row],[rm]]="RH",1,0)</f>
        <v>0</v>
      </c>
      <c r="G1256">
        <f>IF(fun[[#This Row],[rh]]="C (all)",1,0)</f>
        <v>0</v>
      </c>
      <c r="H1256">
        <v>60</v>
      </c>
      <c r="I1256">
        <f>IF(fun[[#This Row],[LotFrontage]]="NA",0,fun[[#This Row],[LotFrontage]])</f>
        <v>60</v>
      </c>
      <c r="J1256">
        <v>6931</v>
      </c>
      <c r="K1256" t="s">
        <v>108</v>
      </c>
      <c r="L1256" t="s">
        <v>109</v>
      </c>
      <c r="M1256" t="s">
        <v>110</v>
      </c>
      <c r="N1256" t="s">
        <v>111</v>
      </c>
      <c r="O1256" t="s">
        <v>112</v>
      </c>
      <c r="P1256" t="s">
        <v>113</v>
      </c>
      <c r="Q1256" t="s">
        <v>114</v>
      </c>
      <c r="R1256" t="s">
        <v>211</v>
      </c>
      <c r="S1256" t="s">
        <v>116</v>
      </c>
      <c r="T1256" t="s">
        <v>116</v>
      </c>
      <c r="U1256" t="s">
        <v>117</v>
      </c>
      <c r="V1256" t="s">
        <v>118</v>
      </c>
      <c r="W1256">
        <v>7</v>
      </c>
      <c r="X1256">
        <v>5</v>
      </c>
      <c r="Y1256">
        <v>2003</v>
      </c>
      <c r="Z1256">
        <v>2004</v>
      </c>
      <c r="AA1256" t="s">
        <v>119</v>
      </c>
      <c r="AB1256" t="s">
        <v>120</v>
      </c>
      <c r="AC1256" t="s">
        <v>121</v>
      </c>
      <c r="AD1256" t="s">
        <v>121</v>
      </c>
      <c r="AE1256" t="s">
        <v>163</v>
      </c>
      <c r="AF1256">
        <v>92</v>
      </c>
      <c r="AG1256" t="s">
        <v>123</v>
      </c>
      <c r="AH1256">
        <f>IF(fun[[#This Row],[ExterQual]]="Ex",5,IF(fun[[#This Row],[ExterQual]]="Gd",4,IF(fun[[#This Row],[ExterQual]]="TA",3,IF(fun[[#This Row],[ExterQual]]="Fa",2,1))))</f>
        <v>4</v>
      </c>
      <c r="AI1256" t="s">
        <v>124</v>
      </c>
      <c r="AJ1256">
        <f>IF(fun[[#This Row],[ExterCond]]="Ex",5,IF(fun[[#This Row],[ExterCond]]="Gd",4,IF(fun[[#This Row],[ExterCond]]="TA",3,IF(fun[[#This Row],[ExterCond]]="Fa",2,1))))</f>
        <v>3</v>
      </c>
      <c r="AK1256" t="s">
        <v>125</v>
      </c>
      <c r="AL1256" t="s">
        <v>123</v>
      </c>
      <c r="AM1256">
        <f>IF(fun[[#This Row],[BsmtQual]]="Ex",5,IF(fun[[#This Row],[BsmtQual]]="Gd",4,IF(fun[[#This Row],[BsmtQual]]="TA",3,IF(fun[[#This Row],[BsmtQual]]="Fa",2,IF(fun[[#This Row],[BsmtQual]]="Po",1,0)))))</f>
        <v>4</v>
      </c>
      <c r="AN1256" t="s">
        <v>124</v>
      </c>
      <c r="AO1256">
        <f>IF(fun[[#This Row],[BsmtCond]]="Ex",5,IF(fun[[#This Row],[BsmtCond]]="Gd",4,IF(fun[[#This Row],[BsmtCond]]="TA",3,IF(fun[[#This Row],[BsmtCond]]="Fa",2,IF(fun[[#This Row],[BsmtCond]]="Po",1,0)))))</f>
        <v>3</v>
      </c>
      <c r="AP1256" t="s">
        <v>126</v>
      </c>
      <c r="AQ1256">
        <f>IF(fun[[#This Row],[BsmtExposure]]="Gd",3,IF(fun[[#This Row],[BsmtExposure]]="Av",2,IF(fun[[#This Row],[BsmtExposure]]="Mn",1,0)))</f>
        <v>0</v>
      </c>
      <c r="AR1256" t="s">
        <v>128</v>
      </c>
      <c r="AS1256">
        <v>0</v>
      </c>
      <c r="AT1256" t="s">
        <v>128</v>
      </c>
      <c r="AU1256">
        <v>0</v>
      </c>
      <c r="AV1256">
        <v>746</v>
      </c>
      <c r="AW1256">
        <v>746</v>
      </c>
      <c r="AX1256" t="s">
        <v>129</v>
      </c>
      <c r="AY1256" t="s">
        <v>130</v>
      </c>
      <c r="AZ1256">
        <f>IF(fun[[#This Row],[HeatingQC]]="Ex",5,IF(fun[[#This Row],[HeatingQC]]="Gd",4,IF(fun[[#This Row],[HeatingQC]]="TA",3,IF(fun[[#This Row],[HeatingQC]]="Fa",2,IF(fun[[#This Row],[HeatingQC]]="Po",1,0)))))</f>
        <v>5</v>
      </c>
      <c r="BA1256" t="s">
        <v>131</v>
      </c>
      <c r="BB1256" t="s">
        <v>132</v>
      </c>
      <c r="BC1256">
        <v>760</v>
      </c>
      <c r="BD1256">
        <v>896</v>
      </c>
      <c r="BE1256">
        <v>0</v>
      </c>
      <c r="BF1256">
        <v>1656</v>
      </c>
      <c r="BG1256">
        <f>LOG(fun[[#This Row],[GrLivArea]])</f>
        <v>3.2190603324488611</v>
      </c>
      <c r="BH1256">
        <v>0</v>
      </c>
      <c r="BI1256">
        <v>0</v>
      </c>
      <c r="BJ1256">
        <f>fun[[#This Row],[BsmtFullBath]]+(0.5*fun[[#This Row],[BsmtHalfBath]])</f>
        <v>0</v>
      </c>
      <c r="BK1256">
        <v>2</v>
      </c>
      <c r="BL1256">
        <v>1</v>
      </c>
      <c r="BM1256">
        <f>fun[[#This Row],[HalfBath]]+fun[[#This Row],[TOTBaseBath]]+fun[[#This Row],[FullBath]]</f>
        <v>3</v>
      </c>
      <c r="BN1256">
        <v>3</v>
      </c>
      <c r="BO1256">
        <v>1</v>
      </c>
      <c r="BP1256" t="s">
        <v>123</v>
      </c>
      <c r="BQ1256">
        <f>IF(fun[[#This Row],[KitchenQual]]="Ex",5,IF(fun[[#This Row],[KitchenQual]]="Gd",4,IF(fun[[#This Row],[KitchenQual]]="TA",3,IF(fun[[#This Row],[KitchenQual]]="Fa",2,0))))</f>
        <v>4</v>
      </c>
      <c r="BR1256">
        <v>7</v>
      </c>
      <c r="BS1256" t="s">
        <v>133</v>
      </c>
      <c r="BT1256">
        <v>1</v>
      </c>
      <c r="BU1256" t="s">
        <v>123</v>
      </c>
      <c r="BV1256">
        <f>IF(fun[[#This Row],[FireplaceQu]]="Ex",5,IF(fun[[#This Row],[FireplaceQu]]="Gd",4,IF(fun[[#This Row],[FireplaceQu]]="TA",3,IF(fun[[#This Row],[FireplaceQu]]="Fa",2,0))))</f>
        <v>4</v>
      </c>
      <c r="BW1256" t="s">
        <v>182</v>
      </c>
      <c r="BX1256">
        <v>2003</v>
      </c>
      <c r="BY1256" t="s">
        <v>183</v>
      </c>
      <c r="BZ1256">
        <v>2</v>
      </c>
      <c r="CA1256">
        <v>397</v>
      </c>
      <c r="CB1256" t="s">
        <v>124</v>
      </c>
      <c r="CC1256">
        <f>IF(fun[[#This Row],[GarageQual]]="Ex",5,IF(fun[[#This Row],[GarageQual]]="Gd",4,IF(fun[[#This Row],[GarageQual]]="TA",3,IF(fun[[#This Row],[GarageQual]]="Fa",2,IF(fun[[#This Row],[GarageQual]]="Po",1,0)))))</f>
        <v>3</v>
      </c>
      <c r="CD1256" t="s">
        <v>124</v>
      </c>
      <c r="CE1256">
        <f>IF(fun[[#This Row],[GarageCond]]="Ex",5,IF(fun[[#This Row],[GarageCond]]="Gd",4,IF(fun[[#This Row],[GarageCond]]="TA",3,IF(fun[[#This Row],[GarageCond]]="Fa",2,IF(fun[[#This Row],[GarageCond]]="Po",1,0)))))</f>
        <v>3</v>
      </c>
      <c r="CF1256" t="s">
        <v>131</v>
      </c>
      <c r="CG1256">
        <v>178</v>
      </c>
      <c r="CH1256">
        <v>128</v>
      </c>
      <c r="CI1256">
        <v>0</v>
      </c>
      <c r="CJ1256">
        <v>0</v>
      </c>
      <c r="CK1256">
        <v>0</v>
      </c>
      <c r="CL1256">
        <f>(0.5*fun[[#This Row],[WoodDeckSF]])+fun[[#This Row],[OpenPorchSF]]+(2*fun[[#This Row],[EnclosedPorch]])+(1.5*fun[[#This Row],[3SsnPorch]])+fun[[#This Row],[ScreenPorch]]</f>
        <v>217</v>
      </c>
      <c r="CM1256">
        <v>0</v>
      </c>
      <c r="CN1256" t="s">
        <v>109</v>
      </c>
      <c r="CO1256">
        <f>IF(fun[[#This Row],[PoolQC]]="Ex",5,IF(fun[[#This Row],[PoolQC]]="Gd",4,IF(fun[[#This Row],[PoolQC]]="TA",3,IF(fun[[#This Row],[PoolQC]]="Fa",2,IF(fun[[#This Row],[PoolQC]]="Po",1,0)))))</f>
        <v>0</v>
      </c>
      <c r="CP1256" t="s">
        <v>109</v>
      </c>
      <c r="CQ1256" t="s">
        <v>109</v>
      </c>
      <c r="CR1256">
        <v>0</v>
      </c>
      <c r="CS1256">
        <v>7</v>
      </c>
      <c r="CT1256">
        <v>2008</v>
      </c>
      <c r="CU1256" t="s">
        <v>136</v>
      </c>
      <c r="CV1256" t="s">
        <v>137</v>
      </c>
      <c r="CW1256">
        <f>COUNTIF(fun[[#This Row],[Id]:[SaleCondition]],0)</f>
        <v>16</v>
      </c>
      <c r="CX1256">
        <f>COUNTIF(fun[[#This Row],[Id]:[SaleCondition]],"NA")</f>
        <v>4</v>
      </c>
      <c r="CY125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256">
        <f>fun[NUM_ExCond]+fun[NUM_BsmtCond]+fun[NUM_GarCond]</f>
        <v>9</v>
      </c>
      <c r="DA12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2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256">
        <v>165400</v>
      </c>
    </row>
    <row r="1257" spans="1:107" x14ac:dyDescent="0.25">
      <c r="A1257">
        <v>1256</v>
      </c>
      <c r="B1257">
        <v>50</v>
      </c>
      <c r="C1257" t="s">
        <v>168</v>
      </c>
      <c r="D1257">
        <f>IF(fun[[#This Row],[MSZoning]]="RL",1,0)</f>
        <v>0</v>
      </c>
      <c r="E1257">
        <f>IF(fun[[#This Row],[rl]]="RM",1,0)</f>
        <v>0</v>
      </c>
      <c r="F1257">
        <f>IF(fun[[#This Row],[rm]]="RH",1,0)</f>
        <v>0</v>
      </c>
      <c r="G1257">
        <f>IF(fun[[#This Row],[rh]]="C (all)",1,0)</f>
        <v>0</v>
      </c>
      <c r="H1257">
        <v>52</v>
      </c>
      <c r="I1257">
        <f>IF(fun[[#This Row],[LotFrontage]]="NA",0,fun[[#This Row],[LotFrontage]])</f>
        <v>52</v>
      </c>
      <c r="J1257">
        <v>6240</v>
      </c>
      <c r="K1257" t="s">
        <v>108</v>
      </c>
      <c r="L1257" t="s">
        <v>109</v>
      </c>
      <c r="M1257" t="s">
        <v>110</v>
      </c>
      <c r="N1257" t="s">
        <v>111</v>
      </c>
      <c r="O1257" t="s">
        <v>112</v>
      </c>
      <c r="P1257" t="s">
        <v>113</v>
      </c>
      <c r="Q1257" t="s">
        <v>114</v>
      </c>
      <c r="R1257" t="s">
        <v>174</v>
      </c>
      <c r="S1257" t="s">
        <v>116</v>
      </c>
      <c r="T1257" t="s">
        <v>116</v>
      </c>
      <c r="U1257" t="s">
        <v>117</v>
      </c>
      <c r="V1257" t="s">
        <v>158</v>
      </c>
      <c r="W1257">
        <v>6</v>
      </c>
      <c r="X1257">
        <v>6</v>
      </c>
      <c r="Y1257">
        <v>1931</v>
      </c>
      <c r="Z1257">
        <v>1950</v>
      </c>
      <c r="AA1257" t="s">
        <v>119</v>
      </c>
      <c r="AB1257" t="s">
        <v>120</v>
      </c>
      <c r="AC1257" t="s">
        <v>150</v>
      </c>
      <c r="AD1257" t="s">
        <v>150</v>
      </c>
      <c r="AE1257" t="s">
        <v>143</v>
      </c>
      <c r="AF1257">
        <v>0</v>
      </c>
      <c r="AG1257" t="s">
        <v>124</v>
      </c>
      <c r="AH1257">
        <f>IF(fun[[#This Row],[ExterQual]]="Ex",5,IF(fun[[#This Row],[ExterQual]]="Gd",4,IF(fun[[#This Row],[ExterQual]]="TA",3,IF(fun[[#This Row],[ExterQual]]="Fa",2,1))))</f>
        <v>3</v>
      </c>
      <c r="AI1257" t="s">
        <v>124</v>
      </c>
      <c r="AJ1257">
        <f>IF(fun[[#This Row],[ExterCond]]="Ex",5,IF(fun[[#This Row],[ExterCond]]="Gd",4,IF(fun[[#This Row],[ExterCond]]="TA",3,IF(fun[[#This Row],[ExterCond]]="Fa",2,1))))</f>
        <v>3</v>
      </c>
      <c r="AK1257" t="s">
        <v>152</v>
      </c>
      <c r="AL1257" t="s">
        <v>124</v>
      </c>
      <c r="AM1257">
        <f>IF(fun[[#This Row],[BsmtQual]]="Ex",5,IF(fun[[#This Row],[BsmtQual]]="Gd",4,IF(fun[[#This Row],[BsmtQual]]="TA",3,IF(fun[[#This Row],[BsmtQual]]="Fa",2,IF(fun[[#This Row],[BsmtQual]]="Po",1,0)))))</f>
        <v>3</v>
      </c>
      <c r="AN1257" t="s">
        <v>173</v>
      </c>
      <c r="AO1257">
        <f>IF(fun[[#This Row],[BsmtCond]]="Ex",5,IF(fun[[#This Row],[BsmtCond]]="Gd",4,IF(fun[[#This Row],[BsmtCond]]="TA",3,IF(fun[[#This Row],[BsmtCond]]="Fa",2,IF(fun[[#This Row],[BsmtCond]]="Po",1,0)))))</f>
        <v>2</v>
      </c>
      <c r="AP1257" t="s">
        <v>126</v>
      </c>
      <c r="AQ1257">
        <f>IF(fun[[#This Row],[BsmtExposure]]="Gd",3,IF(fun[[#This Row],[BsmtExposure]]="Av",2,IF(fun[[#This Row],[BsmtExposure]]="Mn",1,0)))</f>
        <v>0</v>
      </c>
      <c r="AR1257" t="s">
        <v>198</v>
      </c>
      <c r="AS1257">
        <v>425</v>
      </c>
      <c r="AT1257" t="s">
        <v>128</v>
      </c>
      <c r="AU1257">
        <v>0</v>
      </c>
      <c r="AV1257">
        <v>459</v>
      </c>
      <c r="AW1257">
        <v>884</v>
      </c>
      <c r="AX1257" t="s">
        <v>129</v>
      </c>
      <c r="AY1257" t="s">
        <v>124</v>
      </c>
      <c r="AZ1257">
        <f>IF(fun[[#This Row],[HeatingQC]]="Ex",5,IF(fun[[#This Row],[HeatingQC]]="Gd",4,IF(fun[[#This Row],[HeatingQC]]="TA",3,IF(fun[[#This Row],[HeatingQC]]="Fa",2,IF(fun[[#This Row],[HeatingQC]]="Po",1,0)))))</f>
        <v>3</v>
      </c>
      <c r="BA1257" t="s">
        <v>131</v>
      </c>
      <c r="BB1257" t="s">
        <v>190</v>
      </c>
      <c r="BC1257">
        <v>959</v>
      </c>
      <c r="BD1257">
        <v>408</v>
      </c>
      <c r="BE1257">
        <v>0</v>
      </c>
      <c r="BF1257">
        <v>1367</v>
      </c>
      <c r="BG1257">
        <f>LOG(fun[[#This Row],[GrLivArea]])</f>
        <v>3.1357685145678222</v>
      </c>
      <c r="BH1257">
        <v>0</v>
      </c>
      <c r="BI1257">
        <v>0</v>
      </c>
      <c r="BJ1257">
        <f>fun[[#This Row],[BsmtFullBath]]+(0.5*fun[[#This Row],[BsmtHalfBath]])</f>
        <v>0</v>
      </c>
      <c r="BK1257">
        <v>1</v>
      </c>
      <c r="BL1257">
        <v>0</v>
      </c>
      <c r="BM1257">
        <f>fun[[#This Row],[HalfBath]]+fun[[#This Row],[TOTBaseBath]]+fun[[#This Row],[FullBath]]</f>
        <v>1</v>
      </c>
      <c r="BN1257">
        <v>3</v>
      </c>
      <c r="BO1257">
        <v>1</v>
      </c>
      <c r="BP1257" t="s">
        <v>124</v>
      </c>
      <c r="BQ1257">
        <f>IF(fun[[#This Row],[KitchenQual]]="Ex",5,IF(fun[[#This Row],[KitchenQual]]="Gd",4,IF(fun[[#This Row],[KitchenQual]]="TA",3,IF(fun[[#This Row],[KitchenQual]]="Fa",2,0))))</f>
        <v>3</v>
      </c>
      <c r="BR1257">
        <v>6</v>
      </c>
      <c r="BS1257" t="s">
        <v>133</v>
      </c>
      <c r="BT1257">
        <v>1</v>
      </c>
      <c r="BU1257" t="s">
        <v>123</v>
      </c>
      <c r="BV1257">
        <f>IF(fun[[#This Row],[FireplaceQu]]="Ex",5,IF(fun[[#This Row],[FireplaceQu]]="Gd",4,IF(fun[[#This Row],[FireplaceQu]]="TA",3,IF(fun[[#This Row],[FireplaceQu]]="Fa",2,0))))</f>
        <v>4</v>
      </c>
      <c r="BW1257" t="s">
        <v>153</v>
      </c>
      <c r="BX1257">
        <v>1978</v>
      </c>
      <c r="BY1257" t="s">
        <v>128</v>
      </c>
      <c r="BZ1257">
        <v>1</v>
      </c>
      <c r="CA1257">
        <v>560</v>
      </c>
      <c r="CB1257" t="s">
        <v>124</v>
      </c>
      <c r="CC1257">
        <f>IF(fun[[#This Row],[GarageQual]]="Ex",5,IF(fun[[#This Row],[GarageQual]]="Gd",4,IF(fun[[#This Row],[GarageQual]]="TA",3,IF(fun[[#This Row],[GarageQual]]="Fa",2,IF(fun[[#This Row],[GarageQual]]="Po",1,0)))))</f>
        <v>3</v>
      </c>
      <c r="CD1257" t="s">
        <v>124</v>
      </c>
      <c r="CE1257">
        <f>IF(fun[[#This Row],[GarageCond]]="Ex",5,IF(fun[[#This Row],[GarageCond]]="Gd",4,IF(fun[[#This Row],[GarageCond]]="TA",3,IF(fun[[#This Row],[GarageCond]]="Fa",2,IF(fun[[#This Row],[GarageCond]]="Po",1,0)))))</f>
        <v>3</v>
      </c>
      <c r="CF1257" t="s">
        <v>131</v>
      </c>
      <c r="CG1257">
        <v>0</v>
      </c>
      <c r="CH1257">
        <v>0</v>
      </c>
      <c r="CI1257">
        <v>0</v>
      </c>
      <c r="CJ1257">
        <v>0</v>
      </c>
      <c r="CK1257">
        <v>120</v>
      </c>
      <c r="CL1257">
        <f>(0.5*fun[[#This Row],[WoodDeckSF]])+fun[[#This Row],[OpenPorchSF]]+(2*fun[[#This Row],[EnclosedPorch]])+(1.5*fun[[#This Row],[3SsnPorch]])+fun[[#This Row],[ScreenPorch]]</f>
        <v>120</v>
      </c>
      <c r="CM1257">
        <v>0</v>
      </c>
      <c r="CN1257" t="s">
        <v>109</v>
      </c>
      <c r="CO1257">
        <f>IF(fun[[#This Row],[PoolQC]]="Ex",5,IF(fun[[#This Row],[PoolQC]]="Gd",4,IF(fun[[#This Row],[PoolQC]]="TA",3,IF(fun[[#This Row],[PoolQC]]="Fa",2,IF(fun[[#This Row],[PoolQC]]="Po",1,0)))))</f>
        <v>0</v>
      </c>
      <c r="CP1257" t="s">
        <v>109</v>
      </c>
      <c r="CQ1257" t="s">
        <v>109</v>
      </c>
      <c r="CR1257">
        <v>0</v>
      </c>
      <c r="CS1257">
        <v>11</v>
      </c>
      <c r="CT1257">
        <v>2007</v>
      </c>
      <c r="CU1257" t="s">
        <v>136</v>
      </c>
      <c r="CV1257" t="s">
        <v>137</v>
      </c>
      <c r="CW1257">
        <f>COUNTIF(fun[[#This Row],[Id]:[SaleCondition]],0)</f>
        <v>19</v>
      </c>
      <c r="CX1257">
        <f>COUNTIF(fun[[#This Row],[Id]:[SaleCondition]],"NA")</f>
        <v>4</v>
      </c>
      <c r="CY125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257">
        <f>fun[NUM_ExCond]+fun[NUM_BsmtCond]+fun[NUM_GarCond]</f>
        <v>8</v>
      </c>
      <c r="DA12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12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60.75</v>
      </c>
      <c r="DC1257">
        <v>127500</v>
      </c>
    </row>
    <row r="1258" spans="1:107" x14ac:dyDescent="0.25">
      <c r="A1258">
        <v>1257</v>
      </c>
      <c r="B1258">
        <v>20</v>
      </c>
      <c r="C1258" t="s">
        <v>107</v>
      </c>
      <c r="D1258">
        <f>IF(fun[[#This Row],[MSZoning]]="RL",1,0)</f>
        <v>1</v>
      </c>
      <c r="E1258">
        <f>IF(fun[[#This Row],[rl]]="RM",1,0)</f>
        <v>0</v>
      </c>
      <c r="F1258">
        <f>IF(fun[[#This Row],[rm]]="RH",1,0)</f>
        <v>0</v>
      </c>
      <c r="G1258">
        <f>IF(fun[[#This Row],[rh]]="C (all)",1,0)</f>
        <v>0</v>
      </c>
      <c r="H1258">
        <v>91</v>
      </c>
      <c r="I1258">
        <f>IF(fun[[#This Row],[LotFrontage]]="NA",0,fun[[#This Row],[LotFrontage]])</f>
        <v>91</v>
      </c>
      <c r="J1258">
        <v>14303</v>
      </c>
      <c r="K1258" t="s">
        <v>108</v>
      </c>
      <c r="L1258" t="s">
        <v>109</v>
      </c>
      <c r="M1258" t="s">
        <v>146</v>
      </c>
      <c r="N1258" t="s">
        <v>111</v>
      </c>
      <c r="O1258" t="s">
        <v>112</v>
      </c>
      <c r="P1258" t="s">
        <v>148</v>
      </c>
      <c r="Q1258" t="s">
        <v>114</v>
      </c>
      <c r="R1258" t="s">
        <v>155</v>
      </c>
      <c r="S1258" t="s">
        <v>116</v>
      </c>
      <c r="T1258" t="s">
        <v>116</v>
      </c>
      <c r="U1258" t="s">
        <v>117</v>
      </c>
      <c r="V1258" t="s">
        <v>141</v>
      </c>
      <c r="W1258">
        <v>8</v>
      </c>
      <c r="X1258">
        <v>5</v>
      </c>
      <c r="Y1258">
        <v>1994</v>
      </c>
      <c r="Z1258">
        <v>1994</v>
      </c>
      <c r="AA1258" t="s">
        <v>178</v>
      </c>
      <c r="AB1258" t="s">
        <v>120</v>
      </c>
      <c r="AC1258" t="s">
        <v>166</v>
      </c>
      <c r="AD1258" t="s">
        <v>166</v>
      </c>
      <c r="AE1258" t="s">
        <v>122</v>
      </c>
      <c r="AF1258">
        <v>554</v>
      </c>
      <c r="AG1258" t="s">
        <v>123</v>
      </c>
      <c r="AH1258">
        <f>IF(fun[[#This Row],[ExterQual]]="Ex",5,IF(fun[[#This Row],[ExterQual]]="Gd",4,IF(fun[[#This Row],[ExterQual]]="TA",3,IF(fun[[#This Row],[ExterQual]]="Fa",2,1))))</f>
        <v>4</v>
      </c>
      <c r="AI1258" t="s">
        <v>124</v>
      </c>
      <c r="AJ1258">
        <f>IF(fun[[#This Row],[ExterCond]]="Ex",5,IF(fun[[#This Row],[ExterCond]]="Gd",4,IF(fun[[#This Row],[ExterCond]]="TA",3,IF(fun[[#This Row],[ExterCond]]="Fa",2,1))))</f>
        <v>3</v>
      </c>
      <c r="AK1258" t="s">
        <v>125</v>
      </c>
      <c r="AL1258" t="s">
        <v>123</v>
      </c>
      <c r="AM1258">
        <f>IF(fun[[#This Row],[BsmtQual]]="Ex",5,IF(fun[[#This Row],[BsmtQual]]="Gd",4,IF(fun[[#This Row],[BsmtQual]]="TA",3,IF(fun[[#This Row],[BsmtQual]]="Fa",2,IF(fun[[#This Row],[BsmtQual]]="Po",1,0)))))</f>
        <v>4</v>
      </c>
      <c r="AN1258" t="s">
        <v>124</v>
      </c>
      <c r="AO1258">
        <f>IF(fun[[#This Row],[BsmtCond]]="Ex",5,IF(fun[[#This Row],[BsmtCond]]="Gd",4,IF(fun[[#This Row],[BsmtCond]]="TA",3,IF(fun[[#This Row],[BsmtCond]]="Fa",2,IF(fun[[#This Row],[BsmtCond]]="Po",1,0)))))</f>
        <v>3</v>
      </c>
      <c r="AP1258" t="s">
        <v>123</v>
      </c>
      <c r="AQ1258">
        <f>IF(fun[[#This Row],[BsmtExposure]]="Gd",3,IF(fun[[#This Row],[BsmtExposure]]="Av",2,IF(fun[[#This Row],[BsmtExposure]]="Mn",1,0)))</f>
        <v>3</v>
      </c>
      <c r="AR1258" t="s">
        <v>127</v>
      </c>
      <c r="AS1258">
        <v>1314</v>
      </c>
      <c r="AT1258" t="s">
        <v>128</v>
      </c>
      <c r="AU1258">
        <v>0</v>
      </c>
      <c r="AV1258">
        <v>672</v>
      </c>
      <c r="AW1258">
        <v>1986</v>
      </c>
      <c r="AX1258" t="s">
        <v>129</v>
      </c>
      <c r="AY1258" t="s">
        <v>130</v>
      </c>
      <c r="AZ1258">
        <f>IF(fun[[#This Row],[HeatingQC]]="Ex",5,IF(fun[[#This Row],[HeatingQC]]="Gd",4,IF(fun[[#This Row],[HeatingQC]]="TA",3,IF(fun[[#This Row],[HeatingQC]]="Fa",2,IF(fun[[#This Row],[HeatingQC]]="Po",1,0)))))</f>
        <v>5</v>
      </c>
      <c r="BA1258" t="s">
        <v>131</v>
      </c>
      <c r="BB1258" t="s">
        <v>132</v>
      </c>
      <c r="BC1258">
        <v>1987</v>
      </c>
      <c r="BD1258">
        <v>0</v>
      </c>
      <c r="BE1258">
        <v>0</v>
      </c>
      <c r="BF1258">
        <v>1987</v>
      </c>
      <c r="BG1258">
        <f>LOG(fun[[#This Row],[GrLivArea]])</f>
        <v>3.2981978671098151</v>
      </c>
      <c r="BH1258">
        <v>1</v>
      </c>
      <c r="BI1258">
        <v>0</v>
      </c>
      <c r="BJ1258">
        <f>fun[[#This Row],[BsmtFullBath]]+(0.5*fun[[#This Row],[BsmtHalfBath]])</f>
        <v>1</v>
      </c>
      <c r="BK1258">
        <v>2</v>
      </c>
      <c r="BL1258">
        <v>0</v>
      </c>
      <c r="BM1258">
        <f>fun[[#This Row],[HalfBath]]+fun[[#This Row],[TOTBaseBath]]+fun[[#This Row],[FullBath]]</f>
        <v>3</v>
      </c>
      <c r="BN1258">
        <v>2</v>
      </c>
      <c r="BO1258">
        <v>1</v>
      </c>
      <c r="BP1258" t="s">
        <v>123</v>
      </c>
      <c r="BQ1258">
        <f>IF(fun[[#This Row],[KitchenQual]]="Ex",5,IF(fun[[#This Row],[KitchenQual]]="Gd",4,IF(fun[[#This Row],[KitchenQual]]="TA",3,IF(fun[[#This Row],[KitchenQual]]="Fa",2,0))))</f>
        <v>4</v>
      </c>
      <c r="BR1258">
        <v>7</v>
      </c>
      <c r="BS1258" t="s">
        <v>133</v>
      </c>
      <c r="BT1258">
        <v>1</v>
      </c>
      <c r="BU1258" t="s">
        <v>124</v>
      </c>
      <c r="BV1258">
        <f>IF(fun[[#This Row],[FireplaceQu]]="Ex",5,IF(fun[[#This Row],[FireplaceQu]]="Gd",4,IF(fun[[#This Row],[FireplaceQu]]="TA",3,IF(fun[[#This Row],[FireplaceQu]]="Fa",2,0))))</f>
        <v>3</v>
      </c>
      <c r="BW1258" t="s">
        <v>134</v>
      </c>
      <c r="BX1258">
        <v>1994</v>
      </c>
      <c r="BY1258" t="s">
        <v>183</v>
      </c>
      <c r="BZ1258">
        <v>2</v>
      </c>
      <c r="CA1258">
        <v>691</v>
      </c>
      <c r="CB1258" t="s">
        <v>124</v>
      </c>
      <c r="CC1258">
        <f>IF(fun[[#This Row],[GarageQual]]="Ex",5,IF(fun[[#This Row],[GarageQual]]="Gd",4,IF(fun[[#This Row],[GarageQual]]="TA",3,IF(fun[[#This Row],[GarageQual]]="Fa",2,IF(fun[[#This Row],[GarageQual]]="Po",1,0)))))</f>
        <v>3</v>
      </c>
      <c r="CD1258" t="s">
        <v>124</v>
      </c>
      <c r="CE1258">
        <f>IF(fun[[#This Row],[GarageCond]]="Ex",5,IF(fun[[#This Row],[GarageCond]]="Gd",4,IF(fun[[#This Row],[GarageCond]]="TA",3,IF(fun[[#This Row],[GarageCond]]="Fa",2,IF(fun[[#This Row],[GarageCond]]="Po",1,0)))))</f>
        <v>3</v>
      </c>
      <c r="CF1258" t="s">
        <v>131</v>
      </c>
      <c r="CG1258">
        <v>262</v>
      </c>
      <c r="CH1258">
        <v>36</v>
      </c>
      <c r="CI1258">
        <v>0</v>
      </c>
      <c r="CJ1258">
        <v>0</v>
      </c>
      <c r="CK1258">
        <v>0</v>
      </c>
      <c r="CL1258">
        <f>(0.5*fun[[#This Row],[WoodDeckSF]])+fun[[#This Row],[OpenPorchSF]]+(2*fun[[#This Row],[EnclosedPorch]])+(1.5*fun[[#This Row],[3SsnPorch]])+fun[[#This Row],[ScreenPorch]]</f>
        <v>167</v>
      </c>
      <c r="CM1258">
        <v>0</v>
      </c>
      <c r="CN1258" t="s">
        <v>109</v>
      </c>
      <c r="CO1258">
        <f>IF(fun[[#This Row],[PoolQC]]="Ex",5,IF(fun[[#This Row],[PoolQC]]="Gd",4,IF(fun[[#This Row],[PoolQC]]="TA",3,IF(fun[[#This Row],[PoolQC]]="Fa",2,IF(fun[[#This Row],[PoolQC]]="Po",1,0)))))</f>
        <v>0</v>
      </c>
      <c r="CP1258" t="s">
        <v>109</v>
      </c>
      <c r="CQ1258" t="s">
        <v>109</v>
      </c>
      <c r="CR1258">
        <v>0</v>
      </c>
      <c r="CS1258">
        <v>8</v>
      </c>
      <c r="CT1258">
        <v>2008</v>
      </c>
      <c r="CU1258" t="s">
        <v>136</v>
      </c>
      <c r="CV1258" t="s">
        <v>137</v>
      </c>
      <c r="CW1258">
        <f>COUNTIF(fun[[#This Row],[Id]:[SaleCondition]],0)</f>
        <v>14</v>
      </c>
      <c r="CX1258">
        <f>COUNTIF(fun[[#This Row],[Id]:[SaleCondition]],"NA")</f>
        <v>4</v>
      </c>
      <c r="CY1258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258">
        <f>fun[NUM_ExCond]+fun[NUM_BsmtCond]+fun[NUM_GarCond]</f>
        <v>9</v>
      </c>
      <c r="DA12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2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1258">
        <v>301500</v>
      </c>
    </row>
    <row r="1259" spans="1:107" x14ac:dyDescent="0.25">
      <c r="A1259">
        <v>1258</v>
      </c>
      <c r="B1259">
        <v>30</v>
      </c>
      <c r="C1259" t="s">
        <v>107</v>
      </c>
      <c r="D1259">
        <f>IF(fun[[#This Row],[MSZoning]]="RL",1,0)</f>
        <v>1</v>
      </c>
      <c r="E1259">
        <f>IF(fun[[#This Row],[rl]]="RM",1,0)</f>
        <v>0</v>
      </c>
      <c r="F1259">
        <f>IF(fun[[#This Row],[rm]]="RH",1,0)</f>
        <v>0</v>
      </c>
      <c r="G1259">
        <f>IF(fun[[#This Row],[rh]]="C (all)",1,0)</f>
        <v>0</v>
      </c>
      <c r="H1259">
        <v>56</v>
      </c>
      <c r="I1259">
        <f>IF(fun[[#This Row],[LotFrontage]]="NA",0,fun[[#This Row],[LotFrontage]])</f>
        <v>56</v>
      </c>
      <c r="J1259">
        <v>4060</v>
      </c>
      <c r="K1259" t="s">
        <v>108</v>
      </c>
      <c r="L1259" t="s">
        <v>109</v>
      </c>
      <c r="M1259" t="s">
        <v>110</v>
      </c>
      <c r="N1259" t="s">
        <v>111</v>
      </c>
      <c r="O1259" t="s">
        <v>112</v>
      </c>
      <c r="P1259" t="s">
        <v>148</v>
      </c>
      <c r="Q1259" t="s">
        <v>114</v>
      </c>
      <c r="R1259" t="s">
        <v>211</v>
      </c>
      <c r="S1259" t="s">
        <v>140</v>
      </c>
      <c r="T1259" t="s">
        <v>116</v>
      </c>
      <c r="U1259" t="s">
        <v>117</v>
      </c>
      <c r="V1259" t="s">
        <v>141</v>
      </c>
      <c r="W1259">
        <v>5</v>
      </c>
      <c r="X1259">
        <v>8</v>
      </c>
      <c r="Y1259">
        <v>1922</v>
      </c>
      <c r="Z1259">
        <v>1950</v>
      </c>
      <c r="AA1259" t="s">
        <v>119</v>
      </c>
      <c r="AB1259" t="s">
        <v>120</v>
      </c>
      <c r="AC1259" t="s">
        <v>150</v>
      </c>
      <c r="AD1259" t="s">
        <v>150</v>
      </c>
      <c r="AE1259" t="s">
        <v>143</v>
      </c>
      <c r="AF1259">
        <v>0</v>
      </c>
      <c r="AG1259" t="s">
        <v>124</v>
      </c>
      <c r="AH1259">
        <f>IF(fun[[#This Row],[ExterQual]]="Ex",5,IF(fun[[#This Row],[ExterQual]]="Gd",4,IF(fun[[#This Row],[ExterQual]]="TA",3,IF(fun[[#This Row],[ExterQual]]="Fa",2,1))))</f>
        <v>3</v>
      </c>
      <c r="AI1259" t="s">
        <v>124</v>
      </c>
      <c r="AJ1259">
        <f>IF(fun[[#This Row],[ExterCond]]="Ex",5,IF(fun[[#This Row],[ExterCond]]="Gd",4,IF(fun[[#This Row],[ExterCond]]="TA",3,IF(fun[[#This Row],[ExterCond]]="Fa",2,1))))</f>
        <v>3</v>
      </c>
      <c r="AK1259" t="s">
        <v>125</v>
      </c>
      <c r="AL1259" t="s">
        <v>173</v>
      </c>
      <c r="AM1259">
        <f>IF(fun[[#This Row],[BsmtQual]]="Ex",5,IF(fun[[#This Row],[BsmtQual]]="Gd",4,IF(fun[[#This Row],[BsmtQual]]="TA",3,IF(fun[[#This Row],[BsmtQual]]="Fa",2,IF(fun[[#This Row],[BsmtQual]]="Po",1,0)))))</f>
        <v>2</v>
      </c>
      <c r="AN1259" t="s">
        <v>124</v>
      </c>
      <c r="AO1259">
        <f>IF(fun[[#This Row],[BsmtCond]]="Ex",5,IF(fun[[#This Row],[BsmtCond]]="Gd",4,IF(fun[[#This Row],[BsmtCond]]="TA",3,IF(fun[[#This Row],[BsmtCond]]="Fa",2,IF(fun[[#This Row],[BsmtCond]]="Po",1,0)))))</f>
        <v>3</v>
      </c>
      <c r="AP1259" t="s">
        <v>126</v>
      </c>
      <c r="AQ1259">
        <f>IF(fun[[#This Row],[BsmtExposure]]="Gd",3,IF(fun[[#This Row],[BsmtExposure]]="Av",2,IF(fun[[#This Row],[BsmtExposure]]="Mn",1,0)))</f>
        <v>0</v>
      </c>
      <c r="AR1259" t="s">
        <v>128</v>
      </c>
      <c r="AS1259">
        <v>0</v>
      </c>
      <c r="AT1259" t="s">
        <v>128</v>
      </c>
      <c r="AU1259">
        <v>0</v>
      </c>
      <c r="AV1259">
        <v>864</v>
      </c>
      <c r="AW1259">
        <v>864</v>
      </c>
      <c r="AX1259" t="s">
        <v>129</v>
      </c>
      <c r="AY1259" t="s">
        <v>130</v>
      </c>
      <c r="AZ1259">
        <f>IF(fun[[#This Row],[HeatingQC]]="Ex",5,IF(fun[[#This Row],[HeatingQC]]="Gd",4,IF(fun[[#This Row],[HeatingQC]]="TA",3,IF(fun[[#This Row],[HeatingQC]]="Fa",2,IF(fun[[#This Row],[HeatingQC]]="Po",1,0)))))</f>
        <v>5</v>
      </c>
      <c r="BA1259" t="s">
        <v>131</v>
      </c>
      <c r="BB1259" t="s">
        <v>132</v>
      </c>
      <c r="BC1259">
        <v>864</v>
      </c>
      <c r="BD1259">
        <v>0</v>
      </c>
      <c r="BE1259">
        <v>0</v>
      </c>
      <c r="BF1259">
        <v>864</v>
      </c>
      <c r="BG1259">
        <f>LOG(fun[[#This Row],[GrLivArea]])</f>
        <v>2.9365137424788932</v>
      </c>
      <c r="BH1259">
        <v>0</v>
      </c>
      <c r="BI1259">
        <v>0</v>
      </c>
      <c r="BJ1259">
        <f>fun[[#This Row],[BsmtFullBath]]+(0.5*fun[[#This Row],[BsmtHalfBath]])</f>
        <v>0</v>
      </c>
      <c r="BK1259">
        <v>1</v>
      </c>
      <c r="BL1259">
        <v>0</v>
      </c>
      <c r="BM1259">
        <f>fun[[#This Row],[HalfBath]]+fun[[#This Row],[TOTBaseBath]]+fun[[#This Row],[FullBath]]</f>
        <v>1</v>
      </c>
      <c r="BN1259">
        <v>2</v>
      </c>
      <c r="BO1259">
        <v>1</v>
      </c>
      <c r="BP1259" t="s">
        <v>124</v>
      </c>
      <c r="BQ1259">
        <f>IF(fun[[#This Row],[KitchenQual]]="Ex",5,IF(fun[[#This Row],[KitchenQual]]="Gd",4,IF(fun[[#This Row],[KitchenQual]]="TA",3,IF(fun[[#This Row],[KitchenQual]]="Fa",2,0))))</f>
        <v>3</v>
      </c>
      <c r="BR1259">
        <v>4</v>
      </c>
      <c r="BS1259" t="s">
        <v>133</v>
      </c>
      <c r="BT1259">
        <v>0</v>
      </c>
      <c r="BU1259" t="s">
        <v>109</v>
      </c>
      <c r="BV1259">
        <f>IF(fun[[#This Row],[FireplaceQu]]="Ex",5,IF(fun[[#This Row],[FireplaceQu]]="Gd",4,IF(fun[[#This Row],[FireplaceQu]]="TA",3,IF(fun[[#This Row],[FireplaceQu]]="Fa",2,0))))</f>
        <v>0</v>
      </c>
      <c r="BW1259" t="s">
        <v>109</v>
      </c>
      <c r="BX1259" t="s">
        <v>109</v>
      </c>
      <c r="BY1259" t="s">
        <v>109</v>
      </c>
      <c r="BZ1259">
        <v>0</v>
      </c>
      <c r="CA1259">
        <v>0</v>
      </c>
      <c r="CB1259" t="s">
        <v>109</v>
      </c>
      <c r="CC1259">
        <f>IF(fun[[#This Row],[GarageQual]]="Ex",5,IF(fun[[#This Row],[GarageQual]]="Gd",4,IF(fun[[#This Row],[GarageQual]]="TA",3,IF(fun[[#This Row],[GarageQual]]="Fa",2,IF(fun[[#This Row],[GarageQual]]="Po",1,0)))))</f>
        <v>0</v>
      </c>
      <c r="CD1259" t="s">
        <v>109</v>
      </c>
      <c r="CE1259">
        <f>IF(fun[[#This Row],[GarageCond]]="Ex",5,IF(fun[[#This Row],[GarageCond]]="Gd",4,IF(fun[[#This Row],[GarageCond]]="TA",3,IF(fun[[#This Row],[GarageCond]]="Fa",2,IF(fun[[#This Row],[GarageCond]]="Po",1,0)))))</f>
        <v>0</v>
      </c>
      <c r="CF1259" t="s">
        <v>131</v>
      </c>
      <c r="CG1259">
        <v>0</v>
      </c>
      <c r="CH1259">
        <v>96</v>
      </c>
      <c r="CI1259">
        <v>0</v>
      </c>
      <c r="CJ1259">
        <v>0</v>
      </c>
      <c r="CK1259">
        <v>0</v>
      </c>
      <c r="CL1259">
        <f>(0.5*fun[[#This Row],[WoodDeckSF]])+fun[[#This Row],[OpenPorchSF]]+(2*fun[[#This Row],[EnclosedPorch]])+(1.5*fun[[#This Row],[3SsnPorch]])+fun[[#This Row],[ScreenPorch]]</f>
        <v>96</v>
      </c>
      <c r="CM1259">
        <v>0</v>
      </c>
      <c r="CN1259" t="s">
        <v>109</v>
      </c>
      <c r="CO1259">
        <f>IF(fun[[#This Row],[PoolQC]]="Ex",5,IF(fun[[#This Row],[PoolQC]]="Gd",4,IF(fun[[#This Row],[PoolQC]]="TA",3,IF(fun[[#This Row],[PoolQC]]="Fa",2,IF(fun[[#This Row],[PoolQC]]="Po",1,0)))))</f>
        <v>0</v>
      </c>
      <c r="CP1259" t="s">
        <v>109</v>
      </c>
      <c r="CQ1259" t="s">
        <v>109</v>
      </c>
      <c r="CR1259">
        <v>0</v>
      </c>
      <c r="CS1259">
        <v>7</v>
      </c>
      <c r="CT1259">
        <v>2009</v>
      </c>
      <c r="CU1259" t="s">
        <v>136</v>
      </c>
      <c r="CV1259" t="s">
        <v>137</v>
      </c>
      <c r="CW1259">
        <f>COUNTIF(fun[[#This Row],[Id]:[SaleCondition]],0)</f>
        <v>26</v>
      </c>
      <c r="CX1259">
        <f>COUNTIF(fun[[#This Row],[Id]:[SaleCondition]],"NA")</f>
        <v>10</v>
      </c>
      <c r="CY1259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259">
        <f>fun[NUM_ExCond]+fun[NUM_BsmtCond]+fun[NUM_GarCond]</f>
        <v>6</v>
      </c>
      <c r="DA12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12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60.5</v>
      </c>
      <c r="DC1259">
        <v>99900</v>
      </c>
    </row>
    <row r="1260" spans="1:107" x14ac:dyDescent="0.25">
      <c r="A1260">
        <v>1259</v>
      </c>
      <c r="B1260">
        <v>80</v>
      </c>
      <c r="C1260" t="s">
        <v>107</v>
      </c>
      <c r="D1260">
        <f>IF(fun[[#This Row],[MSZoning]]="RL",1,0)</f>
        <v>1</v>
      </c>
      <c r="E1260">
        <f>IF(fun[[#This Row],[rl]]="RM",1,0)</f>
        <v>0</v>
      </c>
      <c r="F1260">
        <f>IF(fun[[#This Row],[rm]]="RH",1,0)</f>
        <v>0</v>
      </c>
      <c r="G1260">
        <f>IF(fun[[#This Row],[rh]]="C (all)",1,0)</f>
        <v>0</v>
      </c>
      <c r="H1260">
        <v>59</v>
      </c>
      <c r="I1260">
        <f>IF(fun[[#This Row],[LotFrontage]]="NA",0,fun[[#This Row],[LotFrontage]])</f>
        <v>59</v>
      </c>
      <c r="J1260">
        <v>9587</v>
      </c>
      <c r="K1260" t="s">
        <v>108</v>
      </c>
      <c r="L1260" t="s">
        <v>109</v>
      </c>
      <c r="M1260" t="s">
        <v>146</v>
      </c>
      <c r="N1260" t="s">
        <v>111</v>
      </c>
      <c r="O1260" t="s">
        <v>112</v>
      </c>
      <c r="P1260" t="s">
        <v>113</v>
      </c>
      <c r="Q1260" t="s">
        <v>114</v>
      </c>
      <c r="R1260" t="s">
        <v>219</v>
      </c>
      <c r="S1260" t="s">
        <v>116</v>
      </c>
      <c r="T1260" t="s">
        <v>116</v>
      </c>
      <c r="U1260" t="s">
        <v>117</v>
      </c>
      <c r="V1260" t="s">
        <v>223</v>
      </c>
      <c r="W1260">
        <v>7</v>
      </c>
      <c r="X1260">
        <v>5</v>
      </c>
      <c r="Y1260">
        <v>2005</v>
      </c>
      <c r="Z1260">
        <v>2005</v>
      </c>
      <c r="AA1260" t="s">
        <v>119</v>
      </c>
      <c r="AB1260" t="s">
        <v>120</v>
      </c>
      <c r="AC1260" t="s">
        <v>121</v>
      </c>
      <c r="AD1260" t="s">
        <v>121</v>
      </c>
      <c r="AE1260" t="s">
        <v>163</v>
      </c>
      <c r="AF1260">
        <v>182</v>
      </c>
      <c r="AG1260" t="s">
        <v>123</v>
      </c>
      <c r="AH1260">
        <f>IF(fun[[#This Row],[ExterQual]]="Ex",5,IF(fun[[#This Row],[ExterQual]]="Gd",4,IF(fun[[#This Row],[ExterQual]]="TA",3,IF(fun[[#This Row],[ExterQual]]="Fa",2,1))))</f>
        <v>4</v>
      </c>
      <c r="AI1260" t="s">
        <v>124</v>
      </c>
      <c r="AJ1260">
        <f>IF(fun[[#This Row],[ExterCond]]="Ex",5,IF(fun[[#This Row],[ExterCond]]="Gd",4,IF(fun[[#This Row],[ExterCond]]="TA",3,IF(fun[[#This Row],[ExterCond]]="Fa",2,1))))</f>
        <v>3</v>
      </c>
      <c r="AK1260" t="s">
        <v>125</v>
      </c>
      <c r="AL1260" t="s">
        <v>123</v>
      </c>
      <c r="AM1260">
        <f>IF(fun[[#This Row],[BsmtQual]]="Ex",5,IF(fun[[#This Row],[BsmtQual]]="Gd",4,IF(fun[[#This Row],[BsmtQual]]="TA",3,IF(fun[[#This Row],[BsmtQual]]="Fa",2,IF(fun[[#This Row],[BsmtQual]]="Po",1,0)))))</f>
        <v>4</v>
      </c>
      <c r="AN1260" t="s">
        <v>124</v>
      </c>
      <c r="AO1260">
        <f>IF(fun[[#This Row],[BsmtCond]]="Ex",5,IF(fun[[#This Row],[BsmtCond]]="Gd",4,IF(fun[[#This Row],[BsmtCond]]="TA",3,IF(fun[[#This Row],[BsmtCond]]="Fa",2,IF(fun[[#This Row],[BsmtCond]]="Po",1,0)))))</f>
        <v>3</v>
      </c>
      <c r="AP1260" t="s">
        <v>123</v>
      </c>
      <c r="AQ1260">
        <f>IF(fun[[#This Row],[BsmtExposure]]="Gd",3,IF(fun[[#This Row],[BsmtExposure]]="Av",2,IF(fun[[#This Row],[BsmtExposure]]="Mn",1,0)))</f>
        <v>3</v>
      </c>
      <c r="AR1260" t="s">
        <v>127</v>
      </c>
      <c r="AS1260">
        <v>655</v>
      </c>
      <c r="AT1260" t="s">
        <v>128</v>
      </c>
      <c r="AU1260">
        <v>0</v>
      </c>
      <c r="AV1260">
        <v>201</v>
      </c>
      <c r="AW1260">
        <v>856</v>
      </c>
      <c r="AX1260" t="s">
        <v>129</v>
      </c>
      <c r="AY1260" t="s">
        <v>130</v>
      </c>
      <c r="AZ1260">
        <f>IF(fun[[#This Row],[HeatingQC]]="Ex",5,IF(fun[[#This Row],[HeatingQC]]="Gd",4,IF(fun[[#This Row],[HeatingQC]]="TA",3,IF(fun[[#This Row],[HeatingQC]]="Fa",2,IF(fun[[#This Row],[HeatingQC]]="Po",1,0)))))</f>
        <v>5</v>
      </c>
      <c r="BA1260" t="s">
        <v>131</v>
      </c>
      <c r="BB1260" t="s">
        <v>132</v>
      </c>
      <c r="BC1260">
        <v>1166</v>
      </c>
      <c r="BD1260">
        <v>0</v>
      </c>
      <c r="BE1260">
        <v>0</v>
      </c>
      <c r="BF1260">
        <v>1166</v>
      </c>
      <c r="BG1260">
        <f>LOG(fun[[#This Row],[GrLivArea]])</f>
        <v>3.0666985504229953</v>
      </c>
      <c r="BH1260">
        <v>1</v>
      </c>
      <c r="BI1260">
        <v>0</v>
      </c>
      <c r="BJ1260">
        <f>fun[[#This Row],[BsmtFullBath]]+(0.5*fun[[#This Row],[BsmtHalfBath]])</f>
        <v>1</v>
      </c>
      <c r="BK1260">
        <v>2</v>
      </c>
      <c r="BL1260">
        <v>0</v>
      </c>
      <c r="BM1260">
        <f>fun[[#This Row],[HalfBath]]+fun[[#This Row],[TOTBaseBath]]+fun[[#This Row],[FullBath]]</f>
        <v>3</v>
      </c>
      <c r="BN1260">
        <v>2</v>
      </c>
      <c r="BO1260">
        <v>1</v>
      </c>
      <c r="BP1260" t="s">
        <v>123</v>
      </c>
      <c r="BQ1260">
        <f>IF(fun[[#This Row],[KitchenQual]]="Ex",5,IF(fun[[#This Row],[KitchenQual]]="Gd",4,IF(fun[[#This Row],[KitchenQual]]="TA",3,IF(fun[[#This Row],[KitchenQual]]="Fa",2,0))))</f>
        <v>4</v>
      </c>
      <c r="BR1260">
        <v>5</v>
      </c>
      <c r="BS1260" t="s">
        <v>133</v>
      </c>
      <c r="BT1260">
        <v>0</v>
      </c>
      <c r="BU1260" t="s">
        <v>109</v>
      </c>
      <c r="BV1260">
        <f>IF(fun[[#This Row],[FireplaceQu]]="Ex",5,IF(fun[[#This Row],[FireplaceQu]]="Gd",4,IF(fun[[#This Row],[FireplaceQu]]="TA",3,IF(fun[[#This Row],[FireplaceQu]]="Fa",2,0))))</f>
        <v>0</v>
      </c>
      <c r="BW1260" t="s">
        <v>134</v>
      </c>
      <c r="BX1260">
        <v>2005</v>
      </c>
      <c r="BY1260" t="s">
        <v>183</v>
      </c>
      <c r="BZ1260">
        <v>2</v>
      </c>
      <c r="CA1260">
        <v>400</v>
      </c>
      <c r="CB1260" t="s">
        <v>124</v>
      </c>
      <c r="CC1260">
        <f>IF(fun[[#This Row],[GarageQual]]="Ex",5,IF(fun[[#This Row],[GarageQual]]="Gd",4,IF(fun[[#This Row],[GarageQual]]="TA",3,IF(fun[[#This Row],[GarageQual]]="Fa",2,IF(fun[[#This Row],[GarageQual]]="Po",1,0)))))</f>
        <v>3</v>
      </c>
      <c r="CD1260" t="s">
        <v>124</v>
      </c>
      <c r="CE1260">
        <f>IF(fun[[#This Row],[GarageCond]]="Ex",5,IF(fun[[#This Row],[GarageCond]]="Gd",4,IF(fun[[#This Row],[GarageCond]]="TA",3,IF(fun[[#This Row],[GarageCond]]="Fa",2,IF(fun[[#This Row],[GarageCond]]="Po",1,0)))))</f>
        <v>3</v>
      </c>
      <c r="CF1260" t="s">
        <v>131</v>
      </c>
      <c r="CG1260">
        <v>212</v>
      </c>
      <c r="CH1260">
        <v>0</v>
      </c>
      <c r="CI1260">
        <v>0</v>
      </c>
      <c r="CJ1260">
        <v>0</v>
      </c>
      <c r="CK1260">
        <v>0</v>
      </c>
      <c r="CL1260">
        <f>(0.5*fun[[#This Row],[WoodDeckSF]])+fun[[#This Row],[OpenPorchSF]]+(2*fun[[#This Row],[EnclosedPorch]])+(1.5*fun[[#This Row],[3SsnPorch]])+fun[[#This Row],[ScreenPorch]]</f>
        <v>106</v>
      </c>
      <c r="CM1260">
        <v>0</v>
      </c>
      <c r="CN1260" t="s">
        <v>109</v>
      </c>
      <c r="CO1260">
        <f>IF(fun[[#This Row],[PoolQC]]="Ex",5,IF(fun[[#This Row],[PoolQC]]="Gd",4,IF(fun[[#This Row],[PoolQC]]="TA",3,IF(fun[[#This Row],[PoolQC]]="Fa",2,IF(fun[[#This Row],[PoolQC]]="Po",1,0)))))</f>
        <v>0</v>
      </c>
      <c r="CP1260" t="s">
        <v>109</v>
      </c>
      <c r="CQ1260" t="s">
        <v>109</v>
      </c>
      <c r="CR1260">
        <v>0</v>
      </c>
      <c r="CS1260">
        <v>7</v>
      </c>
      <c r="CT1260">
        <v>2008</v>
      </c>
      <c r="CU1260" t="s">
        <v>136</v>
      </c>
      <c r="CV1260" t="s">
        <v>137</v>
      </c>
      <c r="CW1260">
        <f>COUNTIF(fun[[#This Row],[Id]:[SaleCondition]],0)</f>
        <v>17</v>
      </c>
      <c r="CX1260">
        <f>COUNTIF(fun[[#This Row],[Id]:[SaleCondition]],"NA")</f>
        <v>5</v>
      </c>
      <c r="CY126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60">
        <f>fun[NUM_ExCond]+fun[NUM_BsmtCond]+fun[NUM_GarCond]</f>
        <v>9</v>
      </c>
      <c r="DA12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2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260">
        <v>190000</v>
      </c>
    </row>
    <row r="1261" spans="1:107" x14ac:dyDescent="0.25">
      <c r="A1261">
        <v>1260</v>
      </c>
      <c r="B1261">
        <v>20</v>
      </c>
      <c r="C1261" t="s">
        <v>107</v>
      </c>
      <c r="D1261">
        <f>IF(fun[[#This Row],[MSZoning]]="RL",1,0)</f>
        <v>1</v>
      </c>
      <c r="E1261">
        <f>IF(fun[[#This Row],[rl]]="RM",1,0)</f>
        <v>0</v>
      </c>
      <c r="F1261">
        <f>IF(fun[[#This Row],[rm]]="RH",1,0)</f>
        <v>0</v>
      </c>
      <c r="G1261">
        <f>IF(fun[[#This Row],[rh]]="C (all)",1,0)</f>
        <v>0</v>
      </c>
      <c r="H1261">
        <v>65</v>
      </c>
      <c r="I1261">
        <f>IF(fun[[#This Row],[LotFrontage]]="NA",0,fun[[#This Row],[LotFrontage]])</f>
        <v>65</v>
      </c>
      <c r="J1261">
        <v>9750</v>
      </c>
      <c r="K1261" t="s">
        <v>108</v>
      </c>
      <c r="L1261" t="s">
        <v>109</v>
      </c>
      <c r="M1261" t="s">
        <v>110</v>
      </c>
      <c r="N1261" t="s">
        <v>111</v>
      </c>
      <c r="O1261" t="s">
        <v>112</v>
      </c>
      <c r="P1261" t="s">
        <v>138</v>
      </c>
      <c r="Q1261" t="s">
        <v>114</v>
      </c>
      <c r="R1261" t="s">
        <v>188</v>
      </c>
      <c r="S1261" t="s">
        <v>116</v>
      </c>
      <c r="T1261" t="s">
        <v>116</v>
      </c>
      <c r="U1261" t="s">
        <v>117</v>
      </c>
      <c r="V1261" t="s">
        <v>141</v>
      </c>
      <c r="W1261">
        <v>6</v>
      </c>
      <c r="X1261">
        <v>8</v>
      </c>
      <c r="Y1261">
        <v>1969</v>
      </c>
      <c r="Z1261">
        <v>1969</v>
      </c>
      <c r="AA1261" t="s">
        <v>119</v>
      </c>
      <c r="AB1261" t="s">
        <v>120</v>
      </c>
      <c r="AC1261" t="s">
        <v>166</v>
      </c>
      <c r="AD1261" t="s">
        <v>166</v>
      </c>
      <c r="AE1261" t="s">
        <v>143</v>
      </c>
      <c r="AF1261">
        <v>0</v>
      </c>
      <c r="AG1261" t="s">
        <v>124</v>
      </c>
      <c r="AH1261">
        <f>IF(fun[[#This Row],[ExterQual]]="Ex",5,IF(fun[[#This Row],[ExterQual]]="Gd",4,IF(fun[[#This Row],[ExterQual]]="TA",3,IF(fun[[#This Row],[ExterQual]]="Fa",2,1))))</f>
        <v>3</v>
      </c>
      <c r="AI1261" t="s">
        <v>124</v>
      </c>
      <c r="AJ1261">
        <f>IF(fun[[#This Row],[ExterCond]]="Ex",5,IF(fun[[#This Row],[ExterCond]]="Gd",4,IF(fun[[#This Row],[ExterCond]]="TA",3,IF(fun[[#This Row],[ExterCond]]="Fa",2,1))))</f>
        <v>3</v>
      </c>
      <c r="AK1261" t="s">
        <v>144</v>
      </c>
      <c r="AL1261" t="s">
        <v>123</v>
      </c>
      <c r="AM1261">
        <f>IF(fun[[#This Row],[BsmtQual]]="Ex",5,IF(fun[[#This Row],[BsmtQual]]="Gd",4,IF(fun[[#This Row],[BsmtQual]]="TA",3,IF(fun[[#This Row],[BsmtQual]]="Fa",2,IF(fun[[#This Row],[BsmtQual]]="Po",1,0)))))</f>
        <v>4</v>
      </c>
      <c r="AN1261" t="s">
        <v>124</v>
      </c>
      <c r="AO1261">
        <f>IF(fun[[#This Row],[BsmtCond]]="Ex",5,IF(fun[[#This Row],[BsmtCond]]="Gd",4,IF(fun[[#This Row],[BsmtCond]]="TA",3,IF(fun[[#This Row],[BsmtCond]]="Fa",2,IF(fun[[#This Row],[BsmtCond]]="Po",1,0)))))</f>
        <v>3</v>
      </c>
      <c r="AP1261" t="s">
        <v>126</v>
      </c>
      <c r="AQ1261">
        <f>IF(fun[[#This Row],[BsmtExposure]]="Gd",3,IF(fun[[#This Row],[BsmtExposure]]="Av",2,IF(fun[[#This Row],[BsmtExposure]]="Mn",1,0)))</f>
        <v>0</v>
      </c>
      <c r="AR1261" t="s">
        <v>145</v>
      </c>
      <c r="AS1261">
        <v>602</v>
      </c>
      <c r="AT1261" t="s">
        <v>198</v>
      </c>
      <c r="AU1261">
        <v>438</v>
      </c>
      <c r="AV1261">
        <v>14</v>
      </c>
      <c r="AW1261">
        <v>1054</v>
      </c>
      <c r="AX1261" t="s">
        <v>129</v>
      </c>
      <c r="AY1261" t="s">
        <v>123</v>
      </c>
      <c r="AZ1261">
        <f>IF(fun[[#This Row],[HeatingQC]]="Ex",5,IF(fun[[#This Row],[HeatingQC]]="Gd",4,IF(fun[[#This Row],[HeatingQC]]="TA",3,IF(fun[[#This Row],[HeatingQC]]="Fa",2,IF(fun[[#This Row],[HeatingQC]]="Po",1,0)))))</f>
        <v>4</v>
      </c>
      <c r="BA1261" t="s">
        <v>131</v>
      </c>
      <c r="BB1261" t="s">
        <v>132</v>
      </c>
      <c r="BC1261">
        <v>1054</v>
      </c>
      <c r="BD1261">
        <v>0</v>
      </c>
      <c r="BE1261">
        <v>0</v>
      </c>
      <c r="BF1261">
        <v>1054</v>
      </c>
      <c r="BG1261">
        <f>LOG(fun[[#This Row],[GrLivArea]])</f>
        <v>3.022840610876528</v>
      </c>
      <c r="BH1261">
        <v>1</v>
      </c>
      <c r="BI1261">
        <v>0</v>
      </c>
      <c r="BJ1261">
        <f>fun[[#This Row],[BsmtFullBath]]+(0.5*fun[[#This Row],[BsmtHalfBath]])</f>
        <v>1</v>
      </c>
      <c r="BK1261">
        <v>1</v>
      </c>
      <c r="BL1261">
        <v>1</v>
      </c>
      <c r="BM1261">
        <f>fun[[#This Row],[HalfBath]]+fun[[#This Row],[TOTBaseBath]]+fun[[#This Row],[FullBath]]</f>
        <v>3</v>
      </c>
      <c r="BN1261">
        <v>3</v>
      </c>
      <c r="BO1261">
        <v>1</v>
      </c>
      <c r="BP1261" t="s">
        <v>124</v>
      </c>
      <c r="BQ1261">
        <f>IF(fun[[#This Row],[KitchenQual]]="Ex",5,IF(fun[[#This Row],[KitchenQual]]="Gd",4,IF(fun[[#This Row],[KitchenQual]]="TA",3,IF(fun[[#This Row],[KitchenQual]]="Fa",2,0))))</f>
        <v>3</v>
      </c>
      <c r="BR1261">
        <v>6</v>
      </c>
      <c r="BS1261" t="s">
        <v>133</v>
      </c>
      <c r="BT1261">
        <v>0</v>
      </c>
      <c r="BU1261" t="s">
        <v>109</v>
      </c>
      <c r="BV1261">
        <f>IF(fun[[#This Row],[FireplaceQu]]="Ex",5,IF(fun[[#This Row],[FireplaceQu]]="Gd",4,IF(fun[[#This Row],[FireplaceQu]]="TA",3,IF(fun[[#This Row],[FireplaceQu]]="Fa",2,0))))</f>
        <v>0</v>
      </c>
      <c r="BW1261" t="s">
        <v>134</v>
      </c>
      <c r="BX1261">
        <v>1969</v>
      </c>
      <c r="BY1261" t="s">
        <v>128</v>
      </c>
      <c r="BZ1261">
        <v>2</v>
      </c>
      <c r="CA1261">
        <v>460</v>
      </c>
      <c r="CB1261" t="s">
        <v>124</v>
      </c>
      <c r="CC1261">
        <f>IF(fun[[#This Row],[GarageQual]]="Ex",5,IF(fun[[#This Row],[GarageQual]]="Gd",4,IF(fun[[#This Row],[GarageQual]]="TA",3,IF(fun[[#This Row],[GarageQual]]="Fa",2,IF(fun[[#This Row],[GarageQual]]="Po",1,0)))))</f>
        <v>3</v>
      </c>
      <c r="CD1261" t="s">
        <v>124</v>
      </c>
      <c r="CE1261">
        <f>IF(fun[[#This Row],[GarageCond]]="Ex",5,IF(fun[[#This Row],[GarageCond]]="Gd",4,IF(fun[[#This Row],[GarageCond]]="TA",3,IF(fun[[#This Row],[GarageCond]]="Fa",2,IF(fun[[#This Row],[GarageCond]]="Po",1,0)))))</f>
        <v>3</v>
      </c>
      <c r="CF1261" t="s">
        <v>131</v>
      </c>
      <c r="CG1261">
        <v>180</v>
      </c>
      <c r="CH1261">
        <v>0</v>
      </c>
      <c r="CI1261">
        <v>0</v>
      </c>
      <c r="CJ1261">
        <v>0</v>
      </c>
      <c r="CK1261">
        <v>80</v>
      </c>
      <c r="CL1261">
        <f>(0.5*fun[[#This Row],[WoodDeckSF]])+fun[[#This Row],[OpenPorchSF]]+(2*fun[[#This Row],[EnclosedPorch]])+(1.5*fun[[#This Row],[3SsnPorch]])+fun[[#This Row],[ScreenPorch]]</f>
        <v>170</v>
      </c>
      <c r="CM1261">
        <v>0</v>
      </c>
      <c r="CN1261" t="s">
        <v>109</v>
      </c>
      <c r="CO1261">
        <f>IF(fun[[#This Row],[PoolQC]]="Ex",5,IF(fun[[#This Row],[PoolQC]]="Gd",4,IF(fun[[#This Row],[PoolQC]]="TA",3,IF(fun[[#This Row],[PoolQC]]="Fa",2,IF(fun[[#This Row],[PoolQC]]="Po",1,0)))))</f>
        <v>0</v>
      </c>
      <c r="CP1261" t="s">
        <v>109</v>
      </c>
      <c r="CQ1261" t="s">
        <v>109</v>
      </c>
      <c r="CR1261">
        <v>0</v>
      </c>
      <c r="CS1261">
        <v>7</v>
      </c>
      <c r="CT1261">
        <v>2008</v>
      </c>
      <c r="CU1261" t="s">
        <v>136</v>
      </c>
      <c r="CV1261" t="s">
        <v>137</v>
      </c>
      <c r="CW1261">
        <f>COUNTIF(fun[[#This Row],[Id]:[SaleCondition]],0)</f>
        <v>16</v>
      </c>
      <c r="CX1261">
        <f>COUNTIF(fun[[#This Row],[Id]:[SaleCondition]],"NA")</f>
        <v>5</v>
      </c>
      <c r="CY1261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261">
        <f>fun[NUM_ExCond]+fun[NUM_BsmtCond]+fun[NUM_GarCond]</f>
        <v>9</v>
      </c>
      <c r="DA12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2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</v>
      </c>
      <c r="DC1261">
        <v>151000</v>
      </c>
    </row>
    <row r="1262" spans="1:107" x14ac:dyDescent="0.25">
      <c r="A1262">
        <v>1261</v>
      </c>
      <c r="B1262">
        <v>60</v>
      </c>
      <c r="C1262" t="s">
        <v>107</v>
      </c>
      <c r="D1262">
        <f>IF(fun[[#This Row],[MSZoning]]="RL",1,0)</f>
        <v>1</v>
      </c>
      <c r="E1262">
        <f>IF(fun[[#This Row],[rl]]="RM",1,0)</f>
        <v>0</v>
      </c>
      <c r="F1262">
        <f>IF(fun[[#This Row],[rm]]="RH",1,0)</f>
        <v>0</v>
      </c>
      <c r="G1262">
        <f>IF(fun[[#This Row],[rh]]="C (all)",1,0)</f>
        <v>0</v>
      </c>
      <c r="H1262" t="s">
        <v>109</v>
      </c>
      <c r="I1262">
        <f>IF(fun[[#This Row],[LotFrontage]]="NA",0,fun[[#This Row],[LotFrontage]])</f>
        <v>0</v>
      </c>
      <c r="J1262">
        <v>24682</v>
      </c>
      <c r="K1262" t="s">
        <v>108</v>
      </c>
      <c r="L1262" t="s">
        <v>109</v>
      </c>
      <c r="M1262" t="s">
        <v>257</v>
      </c>
      <c r="N1262" t="s">
        <v>111</v>
      </c>
      <c r="O1262" t="s">
        <v>112</v>
      </c>
      <c r="P1262" t="s">
        <v>192</v>
      </c>
      <c r="Q1262" t="s">
        <v>114</v>
      </c>
      <c r="R1262" t="s">
        <v>219</v>
      </c>
      <c r="S1262" t="s">
        <v>228</v>
      </c>
      <c r="T1262" t="s">
        <v>116</v>
      </c>
      <c r="U1262" t="s">
        <v>117</v>
      </c>
      <c r="V1262" t="s">
        <v>118</v>
      </c>
      <c r="W1262">
        <v>6</v>
      </c>
      <c r="X1262">
        <v>5</v>
      </c>
      <c r="Y1262">
        <v>1999</v>
      </c>
      <c r="Z1262">
        <v>1999</v>
      </c>
      <c r="AA1262" t="s">
        <v>119</v>
      </c>
      <c r="AB1262" t="s">
        <v>120</v>
      </c>
      <c r="AC1262" t="s">
        <v>121</v>
      </c>
      <c r="AD1262" t="s">
        <v>121</v>
      </c>
      <c r="AE1262" t="s">
        <v>143</v>
      </c>
      <c r="AF1262">
        <v>0</v>
      </c>
      <c r="AG1262" t="s">
        <v>124</v>
      </c>
      <c r="AH1262">
        <f>IF(fun[[#This Row],[ExterQual]]="Ex",5,IF(fun[[#This Row],[ExterQual]]="Gd",4,IF(fun[[#This Row],[ExterQual]]="TA",3,IF(fun[[#This Row],[ExterQual]]="Fa",2,1))))</f>
        <v>3</v>
      </c>
      <c r="AI1262" t="s">
        <v>124</v>
      </c>
      <c r="AJ1262">
        <f>IF(fun[[#This Row],[ExterCond]]="Ex",5,IF(fun[[#This Row],[ExterCond]]="Gd",4,IF(fun[[#This Row],[ExterCond]]="TA",3,IF(fun[[#This Row],[ExterCond]]="Fa",2,1))))</f>
        <v>3</v>
      </c>
      <c r="AK1262" t="s">
        <v>125</v>
      </c>
      <c r="AL1262" t="s">
        <v>123</v>
      </c>
      <c r="AM1262">
        <f>IF(fun[[#This Row],[BsmtQual]]="Ex",5,IF(fun[[#This Row],[BsmtQual]]="Gd",4,IF(fun[[#This Row],[BsmtQual]]="TA",3,IF(fun[[#This Row],[BsmtQual]]="Fa",2,IF(fun[[#This Row],[BsmtQual]]="Po",1,0)))))</f>
        <v>4</v>
      </c>
      <c r="AN1262" t="s">
        <v>124</v>
      </c>
      <c r="AO1262">
        <f>IF(fun[[#This Row],[BsmtCond]]="Ex",5,IF(fun[[#This Row],[BsmtCond]]="Gd",4,IF(fun[[#This Row],[BsmtCond]]="TA",3,IF(fun[[#This Row],[BsmtCond]]="Fa",2,IF(fun[[#This Row],[BsmtCond]]="Po",1,0)))))</f>
        <v>3</v>
      </c>
      <c r="AP1262" t="s">
        <v>126</v>
      </c>
      <c r="AQ1262">
        <f>IF(fun[[#This Row],[BsmtExposure]]="Gd",3,IF(fun[[#This Row],[BsmtExposure]]="Av",2,IF(fun[[#This Row],[BsmtExposure]]="Mn",1,0)))</f>
        <v>0</v>
      </c>
      <c r="AR1262" t="s">
        <v>128</v>
      </c>
      <c r="AS1262">
        <v>0</v>
      </c>
      <c r="AT1262" t="s">
        <v>128</v>
      </c>
      <c r="AU1262">
        <v>0</v>
      </c>
      <c r="AV1262">
        <v>841</v>
      </c>
      <c r="AW1262">
        <v>841</v>
      </c>
      <c r="AX1262" t="s">
        <v>129</v>
      </c>
      <c r="AY1262" t="s">
        <v>130</v>
      </c>
      <c r="AZ1262">
        <f>IF(fun[[#This Row],[HeatingQC]]="Ex",5,IF(fun[[#This Row],[HeatingQC]]="Gd",4,IF(fun[[#This Row],[HeatingQC]]="TA",3,IF(fun[[#This Row],[HeatingQC]]="Fa",2,IF(fun[[#This Row],[HeatingQC]]="Po",1,0)))))</f>
        <v>5</v>
      </c>
      <c r="BA1262" t="s">
        <v>131</v>
      </c>
      <c r="BB1262" t="s">
        <v>132</v>
      </c>
      <c r="BC1262">
        <v>892</v>
      </c>
      <c r="BD1262">
        <v>783</v>
      </c>
      <c r="BE1262">
        <v>0</v>
      </c>
      <c r="BF1262">
        <v>1675</v>
      </c>
      <c r="BG1262">
        <f>LOG(fun[[#This Row],[GrLivArea]])</f>
        <v>3.2240148113728639</v>
      </c>
      <c r="BH1262">
        <v>0</v>
      </c>
      <c r="BI1262">
        <v>0</v>
      </c>
      <c r="BJ1262">
        <f>fun[[#This Row],[BsmtFullBath]]+(0.5*fun[[#This Row],[BsmtHalfBath]])</f>
        <v>0</v>
      </c>
      <c r="BK1262">
        <v>2</v>
      </c>
      <c r="BL1262">
        <v>1</v>
      </c>
      <c r="BM1262">
        <f>fun[[#This Row],[HalfBath]]+fun[[#This Row],[TOTBaseBath]]+fun[[#This Row],[FullBath]]</f>
        <v>3</v>
      </c>
      <c r="BN1262">
        <v>3</v>
      </c>
      <c r="BO1262">
        <v>1</v>
      </c>
      <c r="BP1262" t="s">
        <v>124</v>
      </c>
      <c r="BQ1262">
        <f>IF(fun[[#This Row],[KitchenQual]]="Ex",5,IF(fun[[#This Row],[KitchenQual]]="Gd",4,IF(fun[[#This Row],[KitchenQual]]="TA",3,IF(fun[[#This Row],[KitchenQual]]="Fa",2,0))))</f>
        <v>3</v>
      </c>
      <c r="BR1262">
        <v>7</v>
      </c>
      <c r="BS1262" t="s">
        <v>133</v>
      </c>
      <c r="BT1262">
        <v>1</v>
      </c>
      <c r="BU1262" t="s">
        <v>124</v>
      </c>
      <c r="BV1262">
        <f>IF(fun[[#This Row],[FireplaceQu]]="Ex",5,IF(fun[[#This Row],[FireplaceQu]]="Gd",4,IF(fun[[#This Row],[FireplaceQu]]="TA",3,IF(fun[[#This Row],[FireplaceQu]]="Fa",2,0))))</f>
        <v>3</v>
      </c>
      <c r="BW1262" t="s">
        <v>182</v>
      </c>
      <c r="BX1262">
        <v>1999</v>
      </c>
      <c r="BY1262" t="s">
        <v>183</v>
      </c>
      <c r="BZ1262">
        <v>2</v>
      </c>
      <c r="CA1262">
        <v>502</v>
      </c>
      <c r="CB1262" t="s">
        <v>124</v>
      </c>
      <c r="CC1262">
        <f>IF(fun[[#This Row],[GarageQual]]="Ex",5,IF(fun[[#This Row],[GarageQual]]="Gd",4,IF(fun[[#This Row],[GarageQual]]="TA",3,IF(fun[[#This Row],[GarageQual]]="Fa",2,IF(fun[[#This Row],[GarageQual]]="Po",1,0)))))</f>
        <v>3</v>
      </c>
      <c r="CD1262" t="s">
        <v>124</v>
      </c>
      <c r="CE1262">
        <f>IF(fun[[#This Row],[GarageCond]]="Ex",5,IF(fun[[#This Row],[GarageCond]]="Gd",4,IF(fun[[#This Row],[GarageCond]]="TA",3,IF(fun[[#This Row],[GarageCond]]="Fa",2,IF(fun[[#This Row],[GarageCond]]="Po",1,0)))))</f>
        <v>3</v>
      </c>
      <c r="CF1262" t="s">
        <v>131</v>
      </c>
      <c r="CG1262">
        <v>0</v>
      </c>
      <c r="CH1262">
        <v>103</v>
      </c>
      <c r="CI1262">
        <v>0</v>
      </c>
      <c r="CJ1262">
        <v>0</v>
      </c>
      <c r="CK1262">
        <v>0</v>
      </c>
      <c r="CL1262">
        <f>(0.5*fun[[#This Row],[WoodDeckSF]])+fun[[#This Row],[OpenPorchSF]]+(2*fun[[#This Row],[EnclosedPorch]])+(1.5*fun[[#This Row],[3SsnPorch]])+fun[[#This Row],[ScreenPorch]]</f>
        <v>103</v>
      </c>
      <c r="CM1262">
        <v>0</v>
      </c>
      <c r="CN1262" t="s">
        <v>109</v>
      </c>
      <c r="CO1262">
        <f>IF(fun[[#This Row],[PoolQC]]="Ex",5,IF(fun[[#This Row],[PoolQC]]="Gd",4,IF(fun[[#This Row],[PoolQC]]="TA",3,IF(fun[[#This Row],[PoolQC]]="Fa",2,IF(fun[[#This Row],[PoolQC]]="Po",1,0)))))</f>
        <v>0</v>
      </c>
      <c r="CP1262" t="s">
        <v>109</v>
      </c>
      <c r="CQ1262" t="s">
        <v>109</v>
      </c>
      <c r="CR1262">
        <v>0</v>
      </c>
      <c r="CS1262">
        <v>6</v>
      </c>
      <c r="CT1262">
        <v>2009</v>
      </c>
      <c r="CU1262" t="s">
        <v>136</v>
      </c>
      <c r="CV1262" t="s">
        <v>137</v>
      </c>
      <c r="CW1262">
        <f>COUNTIF(fun[[#This Row],[Id]:[SaleCondition]],0)</f>
        <v>19</v>
      </c>
      <c r="CX1262">
        <f>COUNTIF(fun[[#This Row],[Id]:[SaleCondition]],"NA")</f>
        <v>5</v>
      </c>
      <c r="CY126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62">
        <f>fun[NUM_ExCond]+fun[NUM_BsmtCond]+fun[NUM_GarCond]</f>
        <v>9</v>
      </c>
      <c r="DA12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2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262">
        <v>181000</v>
      </c>
    </row>
    <row r="1263" spans="1:107" x14ac:dyDescent="0.25">
      <c r="A1263">
        <v>1262</v>
      </c>
      <c r="B1263">
        <v>20</v>
      </c>
      <c r="C1263" t="s">
        <v>107</v>
      </c>
      <c r="D1263">
        <f>IF(fun[[#This Row],[MSZoning]]="RL",1,0)</f>
        <v>1</v>
      </c>
      <c r="E1263">
        <f>IF(fun[[#This Row],[rl]]="RM",1,0)</f>
        <v>0</v>
      </c>
      <c r="F1263">
        <f>IF(fun[[#This Row],[rm]]="RH",1,0)</f>
        <v>0</v>
      </c>
      <c r="G1263">
        <f>IF(fun[[#This Row],[rh]]="C (all)",1,0)</f>
        <v>0</v>
      </c>
      <c r="H1263">
        <v>80</v>
      </c>
      <c r="I1263">
        <f>IF(fun[[#This Row],[LotFrontage]]="NA",0,fun[[#This Row],[LotFrontage]])</f>
        <v>80</v>
      </c>
      <c r="J1263">
        <v>9600</v>
      </c>
      <c r="K1263" t="s">
        <v>108</v>
      </c>
      <c r="L1263" t="s">
        <v>109</v>
      </c>
      <c r="M1263" t="s">
        <v>110</v>
      </c>
      <c r="N1263" t="s">
        <v>111</v>
      </c>
      <c r="O1263" t="s">
        <v>112</v>
      </c>
      <c r="P1263" t="s">
        <v>113</v>
      </c>
      <c r="Q1263" t="s">
        <v>114</v>
      </c>
      <c r="R1263" t="s">
        <v>188</v>
      </c>
      <c r="S1263" t="s">
        <v>116</v>
      </c>
      <c r="T1263" t="s">
        <v>116</v>
      </c>
      <c r="U1263" t="s">
        <v>117</v>
      </c>
      <c r="V1263" t="s">
        <v>141</v>
      </c>
      <c r="W1263">
        <v>5</v>
      </c>
      <c r="X1263">
        <v>6</v>
      </c>
      <c r="Y1263">
        <v>1956</v>
      </c>
      <c r="Z1263">
        <v>1956</v>
      </c>
      <c r="AA1263" t="s">
        <v>178</v>
      </c>
      <c r="AB1263" t="s">
        <v>120</v>
      </c>
      <c r="AC1263" t="s">
        <v>142</v>
      </c>
      <c r="AD1263" t="s">
        <v>142</v>
      </c>
      <c r="AE1263" t="s">
        <v>143</v>
      </c>
      <c r="AF1263">
        <v>0</v>
      </c>
      <c r="AG1263" t="s">
        <v>124</v>
      </c>
      <c r="AH1263">
        <f>IF(fun[[#This Row],[ExterQual]]="Ex",5,IF(fun[[#This Row],[ExterQual]]="Gd",4,IF(fun[[#This Row],[ExterQual]]="TA",3,IF(fun[[#This Row],[ExterQual]]="Fa",2,1))))</f>
        <v>3</v>
      </c>
      <c r="AI1263" t="s">
        <v>124</v>
      </c>
      <c r="AJ1263">
        <f>IF(fun[[#This Row],[ExterCond]]="Ex",5,IF(fun[[#This Row],[ExterCond]]="Gd",4,IF(fun[[#This Row],[ExterCond]]="TA",3,IF(fun[[#This Row],[ExterCond]]="Fa",2,1))))</f>
        <v>3</v>
      </c>
      <c r="AK1263" t="s">
        <v>144</v>
      </c>
      <c r="AL1263" t="s">
        <v>124</v>
      </c>
      <c r="AM1263">
        <f>IF(fun[[#This Row],[BsmtQual]]="Ex",5,IF(fun[[#This Row],[BsmtQual]]="Gd",4,IF(fun[[#This Row],[BsmtQual]]="TA",3,IF(fun[[#This Row],[BsmtQual]]="Fa",2,IF(fun[[#This Row],[BsmtQual]]="Po",1,0)))))</f>
        <v>3</v>
      </c>
      <c r="AN1263" t="s">
        <v>124</v>
      </c>
      <c r="AO1263">
        <f>IF(fun[[#This Row],[BsmtCond]]="Ex",5,IF(fun[[#This Row],[BsmtCond]]="Gd",4,IF(fun[[#This Row],[BsmtCond]]="TA",3,IF(fun[[#This Row],[BsmtCond]]="Fa",2,IF(fun[[#This Row],[BsmtCond]]="Po",1,0)))))</f>
        <v>3</v>
      </c>
      <c r="AP1263" t="s">
        <v>126</v>
      </c>
      <c r="AQ1263">
        <f>IF(fun[[#This Row],[BsmtExposure]]="Gd",3,IF(fun[[#This Row],[BsmtExposure]]="Av",2,IF(fun[[#This Row],[BsmtExposure]]="Mn",1,0)))</f>
        <v>0</v>
      </c>
      <c r="AR1263" t="s">
        <v>179</v>
      </c>
      <c r="AS1263">
        <v>504</v>
      </c>
      <c r="AT1263" t="s">
        <v>128</v>
      </c>
      <c r="AU1263">
        <v>0</v>
      </c>
      <c r="AV1263">
        <v>546</v>
      </c>
      <c r="AW1263">
        <v>1050</v>
      </c>
      <c r="AX1263" t="s">
        <v>129</v>
      </c>
      <c r="AY1263" t="s">
        <v>123</v>
      </c>
      <c r="AZ1263">
        <f>IF(fun[[#This Row],[HeatingQC]]="Ex",5,IF(fun[[#This Row],[HeatingQC]]="Gd",4,IF(fun[[#This Row],[HeatingQC]]="TA",3,IF(fun[[#This Row],[HeatingQC]]="Fa",2,IF(fun[[#This Row],[HeatingQC]]="Po",1,0)))))</f>
        <v>4</v>
      </c>
      <c r="BA1263" t="s">
        <v>131</v>
      </c>
      <c r="BB1263" t="s">
        <v>132</v>
      </c>
      <c r="BC1263">
        <v>1050</v>
      </c>
      <c r="BD1263">
        <v>0</v>
      </c>
      <c r="BE1263">
        <v>0</v>
      </c>
      <c r="BF1263">
        <v>1050</v>
      </c>
      <c r="BG1263">
        <f>LOG(fun[[#This Row],[GrLivArea]])</f>
        <v>3.0211892990699383</v>
      </c>
      <c r="BH1263">
        <v>0</v>
      </c>
      <c r="BI1263">
        <v>0</v>
      </c>
      <c r="BJ1263">
        <f>fun[[#This Row],[BsmtFullBath]]+(0.5*fun[[#This Row],[BsmtHalfBath]])</f>
        <v>0</v>
      </c>
      <c r="BK1263">
        <v>1</v>
      </c>
      <c r="BL1263">
        <v>0</v>
      </c>
      <c r="BM1263">
        <f>fun[[#This Row],[HalfBath]]+fun[[#This Row],[TOTBaseBath]]+fun[[#This Row],[FullBath]]</f>
        <v>1</v>
      </c>
      <c r="BN1263">
        <v>2</v>
      </c>
      <c r="BO1263">
        <v>1</v>
      </c>
      <c r="BP1263" t="s">
        <v>124</v>
      </c>
      <c r="BQ1263">
        <f>IF(fun[[#This Row],[KitchenQual]]="Ex",5,IF(fun[[#This Row],[KitchenQual]]="Gd",4,IF(fun[[#This Row],[KitchenQual]]="TA",3,IF(fun[[#This Row],[KitchenQual]]="Fa",2,0))))</f>
        <v>3</v>
      </c>
      <c r="BR1263">
        <v>5</v>
      </c>
      <c r="BS1263" t="s">
        <v>133</v>
      </c>
      <c r="BT1263">
        <v>0</v>
      </c>
      <c r="BU1263" t="s">
        <v>109</v>
      </c>
      <c r="BV1263">
        <f>IF(fun[[#This Row],[FireplaceQu]]="Ex",5,IF(fun[[#This Row],[FireplaceQu]]="Gd",4,IF(fun[[#This Row],[FireplaceQu]]="TA",3,IF(fun[[#This Row],[FireplaceQu]]="Fa",2,0))))</f>
        <v>0</v>
      </c>
      <c r="BW1263" t="s">
        <v>134</v>
      </c>
      <c r="BX1263">
        <v>1956</v>
      </c>
      <c r="BY1263" t="s">
        <v>128</v>
      </c>
      <c r="BZ1263">
        <v>1</v>
      </c>
      <c r="CA1263">
        <v>338</v>
      </c>
      <c r="CB1263" t="s">
        <v>124</v>
      </c>
      <c r="CC1263">
        <f>IF(fun[[#This Row],[GarageQual]]="Ex",5,IF(fun[[#This Row],[GarageQual]]="Gd",4,IF(fun[[#This Row],[GarageQual]]="TA",3,IF(fun[[#This Row],[GarageQual]]="Fa",2,IF(fun[[#This Row],[GarageQual]]="Po",1,0)))))</f>
        <v>3</v>
      </c>
      <c r="CD1263" t="s">
        <v>124</v>
      </c>
      <c r="CE1263">
        <f>IF(fun[[#This Row],[GarageCond]]="Ex",5,IF(fun[[#This Row],[GarageCond]]="Gd",4,IF(fun[[#This Row],[GarageCond]]="TA",3,IF(fun[[#This Row],[GarageCond]]="Fa",2,IF(fun[[#This Row],[GarageCond]]="Po",1,0)))))</f>
        <v>3</v>
      </c>
      <c r="CF1263" t="s">
        <v>131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f>(0.5*fun[[#This Row],[WoodDeckSF]])+fun[[#This Row],[OpenPorchSF]]+(2*fun[[#This Row],[EnclosedPorch]])+(1.5*fun[[#This Row],[3SsnPorch]])+fun[[#This Row],[ScreenPorch]]</f>
        <v>0</v>
      </c>
      <c r="CM1263">
        <v>0</v>
      </c>
      <c r="CN1263" t="s">
        <v>109</v>
      </c>
      <c r="CO1263">
        <f>IF(fun[[#This Row],[PoolQC]]="Ex",5,IF(fun[[#This Row],[PoolQC]]="Gd",4,IF(fun[[#This Row],[PoolQC]]="TA",3,IF(fun[[#This Row],[PoolQC]]="Fa",2,IF(fun[[#This Row],[PoolQC]]="Po",1,0)))))</f>
        <v>0</v>
      </c>
      <c r="CP1263" t="s">
        <v>109</v>
      </c>
      <c r="CQ1263" t="s">
        <v>109</v>
      </c>
      <c r="CR1263">
        <v>0</v>
      </c>
      <c r="CS1263">
        <v>6</v>
      </c>
      <c r="CT1263">
        <v>2009</v>
      </c>
      <c r="CU1263" t="s">
        <v>136</v>
      </c>
      <c r="CV1263" t="s">
        <v>137</v>
      </c>
      <c r="CW1263">
        <f>COUNTIF(fun[[#This Row],[Id]:[SaleCondition]],0)</f>
        <v>23</v>
      </c>
      <c r="CX1263">
        <f>COUNTIF(fun[[#This Row],[Id]:[SaleCondition]],"NA")</f>
        <v>5</v>
      </c>
      <c r="CY1263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263">
        <f>fun[NUM_ExCond]+fun[NUM_BsmtCond]+fun[NUM_GarCond]</f>
        <v>9</v>
      </c>
      <c r="DA12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12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52.75</v>
      </c>
      <c r="DC1263">
        <v>128900</v>
      </c>
    </row>
    <row r="1264" spans="1:107" x14ac:dyDescent="0.25">
      <c r="A1264">
        <v>1263</v>
      </c>
      <c r="B1264">
        <v>50</v>
      </c>
      <c r="C1264" t="s">
        <v>107</v>
      </c>
      <c r="D1264">
        <f>IF(fun[[#This Row],[MSZoning]]="RL",1,0)</f>
        <v>1</v>
      </c>
      <c r="E1264">
        <f>IF(fun[[#This Row],[rl]]="RM",1,0)</f>
        <v>0</v>
      </c>
      <c r="F1264">
        <f>IF(fun[[#This Row],[rm]]="RH",1,0)</f>
        <v>0</v>
      </c>
      <c r="G1264">
        <f>IF(fun[[#This Row],[rh]]="C (all)",1,0)</f>
        <v>0</v>
      </c>
      <c r="H1264" t="s">
        <v>109</v>
      </c>
      <c r="I1264">
        <f>IF(fun[[#This Row],[LotFrontage]]="NA",0,fun[[#This Row],[LotFrontage]])</f>
        <v>0</v>
      </c>
      <c r="J1264">
        <v>11250</v>
      </c>
      <c r="K1264" t="s">
        <v>108</v>
      </c>
      <c r="L1264" t="s">
        <v>109</v>
      </c>
      <c r="M1264" t="s">
        <v>110</v>
      </c>
      <c r="N1264" t="s">
        <v>111</v>
      </c>
      <c r="O1264" t="s">
        <v>112</v>
      </c>
      <c r="P1264" t="s">
        <v>113</v>
      </c>
      <c r="Q1264" t="s">
        <v>114</v>
      </c>
      <c r="R1264" t="s">
        <v>231</v>
      </c>
      <c r="S1264" t="s">
        <v>116</v>
      </c>
      <c r="T1264" t="s">
        <v>116</v>
      </c>
      <c r="U1264" t="s">
        <v>117</v>
      </c>
      <c r="V1264" t="s">
        <v>158</v>
      </c>
      <c r="W1264">
        <v>4</v>
      </c>
      <c r="X1264">
        <v>5</v>
      </c>
      <c r="Y1264">
        <v>1957</v>
      </c>
      <c r="Z1264">
        <v>1989</v>
      </c>
      <c r="AA1264" t="s">
        <v>119</v>
      </c>
      <c r="AB1264" t="s">
        <v>120</v>
      </c>
      <c r="AC1264" t="s">
        <v>150</v>
      </c>
      <c r="AD1264" t="s">
        <v>150</v>
      </c>
      <c r="AE1264" t="s">
        <v>143</v>
      </c>
      <c r="AF1264">
        <v>0</v>
      </c>
      <c r="AG1264" t="s">
        <v>124</v>
      </c>
      <c r="AH1264">
        <f>IF(fun[[#This Row],[ExterQual]]="Ex",5,IF(fun[[#This Row],[ExterQual]]="Gd",4,IF(fun[[#This Row],[ExterQual]]="TA",3,IF(fun[[#This Row],[ExterQual]]="Fa",2,1))))</f>
        <v>3</v>
      </c>
      <c r="AI1264" t="s">
        <v>124</v>
      </c>
      <c r="AJ1264">
        <f>IF(fun[[#This Row],[ExterCond]]="Ex",5,IF(fun[[#This Row],[ExterCond]]="Gd",4,IF(fun[[#This Row],[ExterCond]]="TA",3,IF(fun[[#This Row],[ExterCond]]="Fa",2,1))))</f>
        <v>3</v>
      </c>
      <c r="AK1264" t="s">
        <v>144</v>
      </c>
      <c r="AL1264" t="s">
        <v>124</v>
      </c>
      <c r="AM1264">
        <f>IF(fun[[#This Row],[BsmtQual]]="Ex",5,IF(fun[[#This Row],[BsmtQual]]="Gd",4,IF(fun[[#This Row],[BsmtQual]]="TA",3,IF(fun[[#This Row],[BsmtQual]]="Fa",2,IF(fun[[#This Row],[BsmtQual]]="Po",1,0)))))</f>
        <v>3</v>
      </c>
      <c r="AN1264" t="s">
        <v>124</v>
      </c>
      <c r="AO1264">
        <f>IF(fun[[#This Row],[BsmtCond]]="Ex",5,IF(fun[[#This Row],[BsmtCond]]="Gd",4,IF(fun[[#This Row],[BsmtCond]]="TA",3,IF(fun[[#This Row],[BsmtCond]]="Fa",2,IF(fun[[#This Row],[BsmtCond]]="Po",1,0)))))</f>
        <v>3</v>
      </c>
      <c r="AP1264" t="s">
        <v>156</v>
      </c>
      <c r="AQ1264">
        <f>IF(fun[[#This Row],[BsmtExposure]]="Gd",3,IF(fun[[#This Row],[BsmtExposure]]="Av",2,IF(fun[[#This Row],[BsmtExposure]]="Mn",1,0)))</f>
        <v>2</v>
      </c>
      <c r="AR1264" t="s">
        <v>128</v>
      </c>
      <c r="AS1264">
        <v>0</v>
      </c>
      <c r="AT1264" t="s">
        <v>128</v>
      </c>
      <c r="AU1264">
        <v>0</v>
      </c>
      <c r="AV1264">
        <v>1104</v>
      </c>
      <c r="AW1264">
        <v>1104</v>
      </c>
      <c r="AX1264" t="s">
        <v>129</v>
      </c>
      <c r="AY1264" t="s">
        <v>130</v>
      </c>
      <c r="AZ1264">
        <f>IF(fun[[#This Row],[HeatingQC]]="Ex",5,IF(fun[[#This Row],[HeatingQC]]="Gd",4,IF(fun[[#This Row],[HeatingQC]]="TA",3,IF(fun[[#This Row],[HeatingQC]]="Fa",2,IF(fun[[#This Row],[HeatingQC]]="Po",1,0)))))</f>
        <v>5</v>
      </c>
      <c r="BA1264" t="s">
        <v>131</v>
      </c>
      <c r="BB1264" t="s">
        <v>190</v>
      </c>
      <c r="BC1264">
        <v>1104</v>
      </c>
      <c r="BD1264">
        <v>684</v>
      </c>
      <c r="BE1264">
        <v>0</v>
      </c>
      <c r="BF1264">
        <v>1788</v>
      </c>
      <c r="BG1264">
        <f>LOG(fun[[#This Row],[GrLivArea]])</f>
        <v>3.2523675144598987</v>
      </c>
      <c r="BH1264">
        <v>1</v>
      </c>
      <c r="BI1264">
        <v>0</v>
      </c>
      <c r="BJ1264">
        <f>fun[[#This Row],[BsmtFullBath]]+(0.5*fun[[#This Row],[BsmtHalfBath]])</f>
        <v>1</v>
      </c>
      <c r="BK1264">
        <v>1</v>
      </c>
      <c r="BL1264">
        <v>0</v>
      </c>
      <c r="BM1264">
        <f>fun[[#This Row],[HalfBath]]+fun[[#This Row],[TOTBaseBath]]+fun[[#This Row],[FullBath]]</f>
        <v>2</v>
      </c>
      <c r="BN1264">
        <v>5</v>
      </c>
      <c r="BO1264">
        <v>1</v>
      </c>
      <c r="BP1264" t="s">
        <v>124</v>
      </c>
      <c r="BQ1264">
        <f>IF(fun[[#This Row],[KitchenQual]]="Ex",5,IF(fun[[#This Row],[KitchenQual]]="Gd",4,IF(fun[[#This Row],[KitchenQual]]="TA",3,IF(fun[[#This Row],[KitchenQual]]="Fa",2,0))))</f>
        <v>3</v>
      </c>
      <c r="BR1264">
        <v>8</v>
      </c>
      <c r="BS1264" t="s">
        <v>250</v>
      </c>
      <c r="BT1264">
        <v>2</v>
      </c>
      <c r="BU1264" t="s">
        <v>124</v>
      </c>
      <c r="BV1264">
        <f>IF(fun[[#This Row],[FireplaceQu]]="Ex",5,IF(fun[[#This Row],[FireplaceQu]]="Gd",4,IF(fun[[#This Row],[FireplaceQu]]="TA",3,IF(fun[[#This Row],[FireplaceQu]]="Fa",2,0))))</f>
        <v>3</v>
      </c>
      <c r="BW1264" t="s">
        <v>134</v>
      </c>
      <c r="BX1264">
        <v>1957</v>
      </c>
      <c r="BY1264" t="s">
        <v>128</v>
      </c>
      <c r="BZ1264">
        <v>1</v>
      </c>
      <c r="CA1264">
        <v>304</v>
      </c>
      <c r="CB1264" t="s">
        <v>124</v>
      </c>
      <c r="CC1264">
        <f>IF(fun[[#This Row],[GarageQual]]="Ex",5,IF(fun[[#This Row],[GarageQual]]="Gd",4,IF(fun[[#This Row],[GarageQual]]="TA",3,IF(fun[[#This Row],[GarageQual]]="Fa",2,IF(fun[[#This Row],[GarageQual]]="Po",1,0)))))</f>
        <v>3</v>
      </c>
      <c r="CD1264" t="s">
        <v>124</v>
      </c>
      <c r="CE1264">
        <f>IF(fun[[#This Row],[GarageCond]]="Ex",5,IF(fun[[#This Row],[GarageCond]]="Gd",4,IF(fun[[#This Row],[GarageCond]]="TA",3,IF(fun[[#This Row],[GarageCond]]="Fa",2,IF(fun[[#This Row],[GarageCond]]="Po",1,0)))))</f>
        <v>3</v>
      </c>
      <c r="CF1264" t="s">
        <v>131</v>
      </c>
      <c r="CG1264">
        <v>120</v>
      </c>
      <c r="CH1264">
        <v>0</v>
      </c>
      <c r="CI1264">
        <v>0</v>
      </c>
      <c r="CJ1264">
        <v>0</v>
      </c>
      <c r="CK1264">
        <v>0</v>
      </c>
      <c r="CL1264">
        <f>(0.5*fun[[#This Row],[WoodDeckSF]])+fun[[#This Row],[OpenPorchSF]]+(2*fun[[#This Row],[EnclosedPorch]])+(1.5*fun[[#This Row],[3SsnPorch]])+fun[[#This Row],[ScreenPorch]]</f>
        <v>60</v>
      </c>
      <c r="CM1264">
        <v>0</v>
      </c>
      <c r="CN1264" t="s">
        <v>109</v>
      </c>
      <c r="CO1264">
        <f>IF(fun[[#This Row],[PoolQC]]="Ex",5,IF(fun[[#This Row],[PoolQC]]="Gd",4,IF(fun[[#This Row],[PoolQC]]="TA",3,IF(fun[[#This Row],[PoolQC]]="Fa",2,IF(fun[[#This Row],[PoolQC]]="Po",1,0)))))</f>
        <v>0</v>
      </c>
      <c r="CP1264" t="s">
        <v>109</v>
      </c>
      <c r="CQ1264" t="s">
        <v>109</v>
      </c>
      <c r="CR1264">
        <v>0</v>
      </c>
      <c r="CS1264">
        <v>11</v>
      </c>
      <c r="CT1264">
        <v>2009</v>
      </c>
      <c r="CU1264" t="s">
        <v>136</v>
      </c>
      <c r="CV1264" t="s">
        <v>137</v>
      </c>
      <c r="CW1264">
        <f>COUNTIF(fun[[#This Row],[Id]:[SaleCondition]],0)</f>
        <v>17</v>
      </c>
      <c r="CX1264">
        <f>COUNTIF(fun[[#This Row],[Id]:[SaleCondition]],"NA")</f>
        <v>5</v>
      </c>
      <c r="CY126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264">
        <f>fun[NUM_ExCond]+fun[NUM_BsmtCond]+fun[NUM_GarCond]</f>
        <v>9</v>
      </c>
      <c r="DA12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12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264">
        <v>161500</v>
      </c>
    </row>
    <row r="1265" spans="1:107" x14ac:dyDescent="0.25">
      <c r="A1265">
        <v>1264</v>
      </c>
      <c r="B1265">
        <v>70</v>
      </c>
      <c r="C1265" t="s">
        <v>107</v>
      </c>
      <c r="D1265">
        <f>IF(fun[[#This Row],[MSZoning]]="RL",1,0)</f>
        <v>1</v>
      </c>
      <c r="E1265">
        <f>IF(fun[[#This Row],[rl]]="RM",1,0)</f>
        <v>0</v>
      </c>
      <c r="F1265">
        <f>IF(fun[[#This Row],[rm]]="RH",1,0)</f>
        <v>0</v>
      </c>
      <c r="G1265">
        <f>IF(fun[[#This Row],[rh]]="C (all)",1,0)</f>
        <v>0</v>
      </c>
      <c r="H1265">
        <v>60</v>
      </c>
      <c r="I1265">
        <f>IF(fun[[#This Row],[LotFrontage]]="NA",0,fun[[#This Row],[LotFrontage]])</f>
        <v>60</v>
      </c>
      <c r="J1265">
        <v>13515</v>
      </c>
      <c r="K1265" t="s">
        <v>108</v>
      </c>
      <c r="L1265" t="s">
        <v>108</v>
      </c>
      <c r="M1265" t="s">
        <v>110</v>
      </c>
      <c r="N1265" t="s">
        <v>111</v>
      </c>
      <c r="O1265" t="s">
        <v>112</v>
      </c>
      <c r="P1265" t="s">
        <v>113</v>
      </c>
      <c r="Q1265" t="s">
        <v>114</v>
      </c>
      <c r="R1265" t="s">
        <v>174</v>
      </c>
      <c r="S1265" t="s">
        <v>116</v>
      </c>
      <c r="T1265" t="s">
        <v>116</v>
      </c>
      <c r="U1265" t="s">
        <v>117</v>
      </c>
      <c r="V1265" t="s">
        <v>118</v>
      </c>
      <c r="W1265">
        <v>6</v>
      </c>
      <c r="X1265">
        <v>6</v>
      </c>
      <c r="Y1265">
        <v>1919</v>
      </c>
      <c r="Z1265">
        <v>1950</v>
      </c>
      <c r="AA1265" t="s">
        <v>210</v>
      </c>
      <c r="AB1265" t="s">
        <v>120</v>
      </c>
      <c r="AC1265" t="s">
        <v>150</v>
      </c>
      <c r="AD1265" t="s">
        <v>150</v>
      </c>
      <c r="AE1265" t="s">
        <v>143</v>
      </c>
      <c r="AF1265">
        <v>0</v>
      </c>
      <c r="AG1265" t="s">
        <v>124</v>
      </c>
      <c r="AH1265">
        <f>IF(fun[[#This Row],[ExterQual]]="Ex",5,IF(fun[[#This Row],[ExterQual]]="Gd",4,IF(fun[[#This Row],[ExterQual]]="TA",3,IF(fun[[#This Row],[ExterQual]]="Fa",2,1))))</f>
        <v>3</v>
      </c>
      <c r="AI1265" t="s">
        <v>124</v>
      </c>
      <c r="AJ1265">
        <f>IF(fun[[#This Row],[ExterCond]]="Ex",5,IF(fun[[#This Row],[ExterCond]]="Gd",4,IF(fun[[#This Row],[ExterCond]]="TA",3,IF(fun[[#This Row],[ExterCond]]="Fa",2,1))))</f>
        <v>3</v>
      </c>
      <c r="AK1265" t="s">
        <v>125</v>
      </c>
      <c r="AL1265" t="s">
        <v>124</v>
      </c>
      <c r="AM1265">
        <f>IF(fun[[#This Row],[BsmtQual]]="Ex",5,IF(fun[[#This Row],[BsmtQual]]="Gd",4,IF(fun[[#This Row],[BsmtQual]]="TA",3,IF(fun[[#This Row],[BsmtQual]]="Fa",2,IF(fun[[#This Row],[BsmtQual]]="Po",1,0)))))</f>
        <v>3</v>
      </c>
      <c r="AN1265" t="s">
        <v>124</v>
      </c>
      <c r="AO1265">
        <f>IF(fun[[#This Row],[BsmtCond]]="Ex",5,IF(fun[[#This Row],[BsmtCond]]="Gd",4,IF(fun[[#This Row],[BsmtCond]]="TA",3,IF(fun[[#This Row],[BsmtCond]]="Fa",2,IF(fun[[#This Row],[BsmtCond]]="Po",1,0)))))</f>
        <v>3</v>
      </c>
      <c r="AP1265" t="s">
        <v>126</v>
      </c>
      <c r="AQ1265">
        <f>IF(fun[[#This Row],[BsmtExposure]]="Gd",3,IF(fun[[#This Row],[BsmtExposure]]="Av",2,IF(fun[[#This Row],[BsmtExposure]]="Mn",1,0)))</f>
        <v>0</v>
      </c>
      <c r="AR1265" t="s">
        <v>128</v>
      </c>
      <c r="AS1265">
        <v>0</v>
      </c>
      <c r="AT1265" t="s">
        <v>128</v>
      </c>
      <c r="AU1265">
        <v>0</v>
      </c>
      <c r="AV1265">
        <v>764</v>
      </c>
      <c r="AW1265">
        <v>764</v>
      </c>
      <c r="AX1265" t="s">
        <v>129</v>
      </c>
      <c r="AY1265" t="s">
        <v>130</v>
      </c>
      <c r="AZ1265">
        <f>IF(fun[[#This Row],[HeatingQC]]="Ex",5,IF(fun[[#This Row],[HeatingQC]]="Gd",4,IF(fun[[#This Row],[HeatingQC]]="TA",3,IF(fun[[#This Row],[HeatingQC]]="Fa",2,IF(fun[[#This Row],[HeatingQC]]="Po",1,0)))))</f>
        <v>5</v>
      </c>
      <c r="BA1265" t="s">
        <v>131</v>
      </c>
      <c r="BB1265" t="s">
        <v>190</v>
      </c>
      <c r="BC1265">
        <v>1060</v>
      </c>
      <c r="BD1265">
        <v>764</v>
      </c>
      <c r="BE1265">
        <v>0</v>
      </c>
      <c r="BF1265">
        <v>1824</v>
      </c>
      <c r="BG1265">
        <f>LOG(fun[[#This Row],[GrLivArea]])</f>
        <v>3.2610248339923973</v>
      </c>
      <c r="BH1265">
        <v>0</v>
      </c>
      <c r="BI1265">
        <v>0</v>
      </c>
      <c r="BJ1265">
        <f>fun[[#This Row],[BsmtFullBath]]+(0.5*fun[[#This Row],[BsmtHalfBath]])</f>
        <v>0</v>
      </c>
      <c r="BK1265">
        <v>1</v>
      </c>
      <c r="BL1265">
        <v>0</v>
      </c>
      <c r="BM1265">
        <f>fun[[#This Row],[HalfBath]]+fun[[#This Row],[TOTBaseBath]]+fun[[#This Row],[FullBath]]</f>
        <v>1</v>
      </c>
      <c r="BN1265">
        <v>3</v>
      </c>
      <c r="BO1265">
        <v>1</v>
      </c>
      <c r="BP1265" t="s">
        <v>124</v>
      </c>
      <c r="BQ1265">
        <f>IF(fun[[#This Row],[KitchenQual]]="Ex",5,IF(fun[[#This Row],[KitchenQual]]="Gd",4,IF(fun[[#This Row],[KitchenQual]]="TA",3,IF(fun[[#This Row],[KitchenQual]]="Fa",2,0))))</f>
        <v>3</v>
      </c>
      <c r="BR1265">
        <v>8</v>
      </c>
      <c r="BS1265" t="s">
        <v>133</v>
      </c>
      <c r="BT1265">
        <v>1</v>
      </c>
      <c r="BU1265" t="s">
        <v>123</v>
      </c>
      <c r="BV1265">
        <f>IF(fun[[#This Row],[FireplaceQu]]="Ex",5,IF(fun[[#This Row],[FireplaceQu]]="Gd",4,IF(fun[[#This Row],[FireplaceQu]]="TA",3,IF(fun[[#This Row],[FireplaceQu]]="Fa",2,0))))</f>
        <v>4</v>
      </c>
      <c r="BW1265" t="s">
        <v>153</v>
      </c>
      <c r="BX1265">
        <v>1940</v>
      </c>
      <c r="BY1265" t="s">
        <v>128</v>
      </c>
      <c r="BZ1265">
        <v>2</v>
      </c>
      <c r="CA1265">
        <v>520</v>
      </c>
      <c r="CB1265" t="s">
        <v>124</v>
      </c>
      <c r="CC1265">
        <f>IF(fun[[#This Row],[GarageQual]]="Ex",5,IF(fun[[#This Row],[GarageQual]]="Gd",4,IF(fun[[#This Row],[GarageQual]]="TA",3,IF(fun[[#This Row],[GarageQual]]="Fa",2,IF(fun[[#This Row],[GarageQual]]="Po",1,0)))))</f>
        <v>3</v>
      </c>
      <c r="CD1265" t="s">
        <v>124</v>
      </c>
      <c r="CE1265">
        <f>IF(fun[[#This Row],[GarageCond]]="Ex",5,IF(fun[[#This Row],[GarageCond]]="Gd",4,IF(fun[[#This Row],[GarageCond]]="TA",3,IF(fun[[#This Row],[GarageCond]]="Fa",2,IF(fun[[#This Row],[GarageCond]]="Po",1,0)))))</f>
        <v>3</v>
      </c>
      <c r="CF1265" t="s">
        <v>203</v>
      </c>
      <c r="CG1265">
        <v>0</v>
      </c>
      <c r="CH1265">
        <v>0</v>
      </c>
      <c r="CI1265">
        <v>126</v>
      </c>
      <c r="CJ1265">
        <v>0</v>
      </c>
      <c r="CK1265">
        <v>0</v>
      </c>
      <c r="CL1265">
        <f>(0.5*fun[[#This Row],[WoodDeckSF]])+fun[[#This Row],[OpenPorchSF]]+(2*fun[[#This Row],[EnclosedPorch]])+(1.5*fun[[#This Row],[3SsnPorch]])+fun[[#This Row],[ScreenPorch]]</f>
        <v>252</v>
      </c>
      <c r="CM1265">
        <v>0</v>
      </c>
      <c r="CN1265" t="s">
        <v>109</v>
      </c>
      <c r="CO1265">
        <f>IF(fun[[#This Row],[PoolQC]]="Ex",5,IF(fun[[#This Row],[PoolQC]]="Gd",4,IF(fun[[#This Row],[PoolQC]]="TA",3,IF(fun[[#This Row],[PoolQC]]="Fa",2,IF(fun[[#This Row],[PoolQC]]="Po",1,0)))))</f>
        <v>0</v>
      </c>
      <c r="CP1265" t="s">
        <v>191</v>
      </c>
      <c r="CQ1265" t="s">
        <v>109</v>
      </c>
      <c r="CR1265">
        <v>0</v>
      </c>
      <c r="CS1265">
        <v>7</v>
      </c>
      <c r="CT1265">
        <v>2007</v>
      </c>
      <c r="CU1265" t="s">
        <v>136</v>
      </c>
      <c r="CV1265" t="s">
        <v>137</v>
      </c>
      <c r="CW1265">
        <f>COUNTIF(fun[[#This Row],[Id]:[SaleCondition]],0)</f>
        <v>19</v>
      </c>
      <c r="CX1265">
        <f>COUNTIF(fun[[#This Row],[Id]:[SaleCondition]],"NA")</f>
        <v>2</v>
      </c>
      <c r="CY126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65">
        <f>fun[NUM_ExCond]+fun[NUM_BsmtCond]+fun[NUM_GarCond]</f>
        <v>9</v>
      </c>
      <c r="DA12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12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1265">
        <v>180500</v>
      </c>
    </row>
    <row r="1266" spans="1:107" x14ac:dyDescent="0.25">
      <c r="A1266">
        <v>1265</v>
      </c>
      <c r="B1266">
        <v>120</v>
      </c>
      <c r="C1266" t="s">
        <v>265</v>
      </c>
      <c r="D1266">
        <f>IF(fun[[#This Row],[MSZoning]]="RL",1,0)</f>
        <v>0</v>
      </c>
      <c r="E1266">
        <f>IF(fun[[#This Row],[rl]]="RM",1,0)</f>
        <v>0</v>
      </c>
      <c r="F1266">
        <f>IF(fun[[#This Row],[rm]]="RH",1,0)</f>
        <v>0</v>
      </c>
      <c r="G1266">
        <f>IF(fun[[#This Row],[rh]]="C (all)",1,0)</f>
        <v>0</v>
      </c>
      <c r="H1266">
        <v>34</v>
      </c>
      <c r="I1266">
        <f>IF(fun[[#This Row],[LotFrontage]]="NA",0,fun[[#This Row],[LotFrontage]])</f>
        <v>34</v>
      </c>
      <c r="J1266">
        <v>4060</v>
      </c>
      <c r="K1266" t="s">
        <v>108</v>
      </c>
      <c r="L1266" t="s">
        <v>109</v>
      </c>
      <c r="M1266" t="s">
        <v>110</v>
      </c>
      <c r="N1266" t="s">
        <v>111</v>
      </c>
      <c r="O1266" t="s">
        <v>112</v>
      </c>
      <c r="P1266" t="s">
        <v>113</v>
      </c>
      <c r="Q1266" t="s">
        <v>114</v>
      </c>
      <c r="R1266" t="s">
        <v>188</v>
      </c>
      <c r="S1266" t="s">
        <v>116</v>
      </c>
      <c r="T1266" t="s">
        <v>116</v>
      </c>
      <c r="U1266" t="s">
        <v>205</v>
      </c>
      <c r="V1266" t="s">
        <v>141</v>
      </c>
      <c r="W1266">
        <v>6</v>
      </c>
      <c r="X1266">
        <v>5</v>
      </c>
      <c r="Y1266">
        <v>1998</v>
      </c>
      <c r="Z1266">
        <v>1999</v>
      </c>
      <c r="AA1266" t="s">
        <v>119</v>
      </c>
      <c r="AB1266" t="s">
        <v>120</v>
      </c>
      <c r="AC1266" t="s">
        <v>142</v>
      </c>
      <c r="AD1266" t="s">
        <v>142</v>
      </c>
      <c r="AE1266" t="s">
        <v>143</v>
      </c>
      <c r="AF1266">
        <v>0</v>
      </c>
      <c r="AG1266" t="s">
        <v>123</v>
      </c>
      <c r="AH1266">
        <f>IF(fun[[#This Row],[ExterQual]]="Ex",5,IF(fun[[#This Row],[ExterQual]]="Gd",4,IF(fun[[#This Row],[ExterQual]]="TA",3,IF(fun[[#This Row],[ExterQual]]="Fa",2,1))))</f>
        <v>4</v>
      </c>
      <c r="AI1266" t="s">
        <v>124</v>
      </c>
      <c r="AJ1266">
        <f>IF(fun[[#This Row],[ExterCond]]="Ex",5,IF(fun[[#This Row],[ExterCond]]="Gd",4,IF(fun[[#This Row],[ExterCond]]="TA",3,IF(fun[[#This Row],[ExterCond]]="Fa",2,1))))</f>
        <v>3</v>
      </c>
      <c r="AK1266" t="s">
        <v>125</v>
      </c>
      <c r="AL1266" t="s">
        <v>123</v>
      </c>
      <c r="AM1266">
        <f>IF(fun[[#This Row],[BsmtQual]]="Ex",5,IF(fun[[#This Row],[BsmtQual]]="Gd",4,IF(fun[[#This Row],[BsmtQual]]="TA",3,IF(fun[[#This Row],[BsmtQual]]="Fa",2,IF(fun[[#This Row],[BsmtQual]]="Po",1,0)))))</f>
        <v>4</v>
      </c>
      <c r="AN1266" t="s">
        <v>124</v>
      </c>
      <c r="AO1266">
        <f>IF(fun[[#This Row],[BsmtCond]]="Ex",5,IF(fun[[#This Row],[BsmtCond]]="Gd",4,IF(fun[[#This Row],[BsmtCond]]="TA",3,IF(fun[[#This Row],[BsmtCond]]="Fa",2,IF(fun[[#This Row],[BsmtCond]]="Po",1,0)))))</f>
        <v>3</v>
      </c>
      <c r="AP1266" t="s">
        <v>126</v>
      </c>
      <c r="AQ1266">
        <f>IF(fun[[#This Row],[BsmtExposure]]="Gd",3,IF(fun[[#This Row],[BsmtExposure]]="Av",2,IF(fun[[#This Row],[BsmtExposure]]="Mn",1,0)))</f>
        <v>0</v>
      </c>
      <c r="AR1266" t="s">
        <v>127</v>
      </c>
      <c r="AS1266">
        <v>266</v>
      </c>
      <c r="AT1266" t="s">
        <v>128</v>
      </c>
      <c r="AU1266">
        <v>0</v>
      </c>
      <c r="AV1266">
        <v>1139</v>
      </c>
      <c r="AW1266">
        <v>1405</v>
      </c>
      <c r="AX1266" t="s">
        <v>129</v>
      </c>
      <c r="AY1266" t="s">
        <v>130</v>
      </c>
      <c r="AZ1266">
        <f>IF(fun[[#This Row],[HeatingQC]]="Ex",5,IF(fun[[#This Row],[HeatingQC]]="Gd",4,IF(fun[[#This Row],[HeatingQC]]="TA",3,IF(fun[[#This Row],[HeatingQC]]="Fa",2,IF(fun[[#This Row],[HeatingQC]]="Po",1,0)))))</f>
        <v>5</v>
      </c>
      <c r="BA1266" t="s">
        <v>131</v>
      </c>
      <c r="BB1266" t="s">
        <v>132</v>
      </c>
      <c r="BC1266">
        <v>1337</v>
      </c>
      <c r="BD1266">
        <v>0</v>
      </c>
      <c r="BE1266">
        <v>0</v>
      </c>
      <c r="BF1266">
        <v>1337</v>
      </c>
      <c r="BG1266">
        <f>LOG(fun[[#This Row],[GrLivArea]])</f>
        <v>3.1261314072619846</v>
      </c>
      <c r="BH1266">
        <v>1</v>
      </c>
      <c r="BI1266">
        <v>0</v>
      </c>
      <c r="BJ1266">
        <f>fun[[#This Row],[BsmtFullBath]]+(0.5*fun[[#This Row],[BsmtHalfBath]])</f>
        <v>1</v>
      </c>
      <c r="BK1266">
        <v>2</v>
      </c>
      <c r="BL1266">
        <v>0</v>
      </c>
      <c r="BM1266">
        <f>fun[[#This Row],[HalfBath]]+fun[[#This Row],[TOTBaseBath]]+fun[[#This Row],[FullBath]]</f>
        <v>3</v>
      </c>
      <c r="BN1266">
        <v>2</v>
      </c>
      <c r="BO1266">
        <v>1</v>
      </c>
      <c r="BP1266" t="s">
        <v>123</v>
      </c>
      <c r="BQ1266">
        <f>IF(fun[[#This Row],[KitchenQual]]="Ex",5,IF(fun[[#This Row],[KitchenQual]]="Gd",4,IF(fun[[#This Row],[KitchenQual]]="TA",3,IF(fun[[#This Row],[KitchenQual]]="Fa",2,0))))</f>
        <v>4</v>
      </c>
      <c r="BR1266">
        <v>5</v>
      </c>
      <c r="BS1266" t="s">
        <v>133</v>
      </c>
      <c r="BT1266">
        <v>0</v>
      </c>
      <c r="BU1266" t="s">
        <v>109</v>
      </c>
      <c r="BV1266">
        <f>IF(fun[[#This Row],[FireplaceQu]]="Ex",5,IF(fun[[#This Row],[FireplaceQu]]="Gd",4,IF(fun[[#This Row],[FireplaceQu]]="TA",3,IF(fun[[#This Row],[FireplaceQu]]="Fa",2,0))))</f>
        <v>0</v>
      </c>
      <c r="BW1266" t="s">
        <v>134</v>
      </c>
      <c r="BX1266">
        <v>1998</v>
      </c>
      <c r="BY1266" t="s">
        <v>183</v>
      </c>
      <c r="BZ1266">
        <v>2</v>
      </c>
      <c r="CA1266">
        <v>511</v>
      </c>
      <c r="CB1266" t="s">
        <v>124</v>
      </c>
      <c r="CC1266">
        <f>IF(fun[[#This Row],[GarageQual]]="Ex",5,IF(fun[[#This Row],[GarageQual]]="Gd",4,IF(fun[[#This Row],[GarageQual]]="TA",3,IF(fun[[#This Row],[GarageQual]]="Fa",2,IF(fun[[#This Row],[GarageQual]]="Po",1,0)))))</f>
        <v>3</v>
      </c>
      <c r="CD1266" t="s">
        <v>124</v>
      </c>
      <c r="CE1266">
        <f>IF(fun[[#This Row],[GarageCond]]="Ex",5,IF(fun[[#This Row],[GarageCond]]="Gd",4,IF(fun[[#This Row],[GarageCond]]="TA",3,IF(fun[[#This Row],[GarageCond]]="Fa",2,IF(fun[[#This Row],[GarageCond]]="Po",1,0)))))</f>
        <v>3</v>
      </c>
      <c r="CF1266" t="s">
        <v>131</v>
      </c>
      <c r="CG1266">
        <v>144</v>
      </c>
      <c r="CH1266">
        <v>68</v>
      </c>
      <c r="CI1266">
        <v>0</v>
      </c>
      <c r="CJ1266">
        <v>0</v>
      </c>
      <c r="CK1266">
        <v>0</v>
      </c>
      <c r="CL1266">
        <f>(0.5*fun[[#This Row],[WoodDeckSF]])+fun[[#This Row],[OpenPorchSF]]+(2*fun[[#This Row],[EnclosedPorch]])+(1.5*fun[[#This Row],[3SsnPorch]])+fun[[#This Row],[ScreenPorch]]</f>
        <v>140</v>
      </c>
      <c r="CM1266">
        <v>0</v>
      </c>
      <c r="CN1266" t="s">
        <v>109</v>
      </c>
      <c r="CO1266">
        <f>IF(fun[[#This Row],[PoolQC]]="Ex",5,IF(fun[[#This Row],[PoolQC]]="Gd",4,IF(fun[[#This Row],[PoolQC]]="TA",3,IF(fun[[#This Row],[PoolQC]]="Fa",2,IF(fun[[#This Row],[PoolQC]]="Po",1,0)))))</f>
        <v>0</v>
      </c>
      <c r="CP1266" t="s">
        <v>109</v>
      </c>
      <c r="CQ1266" t="s">
        <v>109</v>
      </c>
      <c r="CR1266">
        <v>0</v>
      </c>
      <c r="CS1266">
        <v>8</v>
      </c>
      <c r="CT1266">
        <v>2008</v>
      </c>
      <c r="CU1266" t="s">
        <v>199</v>
      </c>
      <c r="CV1266" t="s">
        <v>154</v>
      </c>
      <c r="CW1266">
        <f>COUNTIF(fun[[#This Row],[Id]:[SaleCondition]],0)</f>
        <v>19</v>
      </c>
      <c r="CX1266">
        <f>COUNTIF(fun[[#This Row],[Id]:[SaleCondition]],"NA")</f>
        <v>5</v>
      </c>
      <c r="CY1266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266">
        <f>fun[NUM_ExCond]+fun[NUM_BsmtCond]+fun[NUM_GarCond]</f>
        <v>9</v>
      </c>
      <c r="DA12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2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1266">
        <v>181000</v>
      </c>
    </row>
    <row r="1267" spans="1:107" x14ac:dyDescent="0.25">
      <c r="A1267">
        <v>1266</v>
      </c>
      <c r="B1267">
        <v>160</v>
      </c>
      <c r="C1267" t="s">
        <v>218</v>
      </c>
      <c r="D1267">
        <f>IF(fun[[#This Row],[MSZoning]]="RL",1,0)</f>
        <v>0</v>
      </c>
      <c r="E1267">
        <f>IF(fun[[#This Row],[rl]]="RM",1,0)</f>
        <v>0</v>
      </c>
      <c r="F1267">
        <f>IF(fun[[#This Row],[rm]]="RH",1,0)</f>
        <v>0</v>
      </c>
      <c r="G1267">
        <f>IF(fun[[#This Row],[rh]]="C (all)",1,0)</f>
        <v>0</v>
      </c>
      <c r="H1267">
        <v>35</v>
      </c>
      <c r="I1267">
        <f>IF(fun[[#This Row],[LotFrontage]]="NA",0,fun[[#This Row],[LotFrontage]])</f>
        <v>35</v>
      </c>
      <c r="J1267">
        <v>3735</v>
      </c>
      <c r="K1267" t="s">
        <v>108</v>
      </c>
      <c r="L1267" t="s">
        <v>109</v>
      </c>
      <c r="M1267" t="s">
        <v>110</v>
      </c>
      <c r="N1267" t="s">
        <v>111</v>
      </c>
      <c r="O1267" t="s">
        <v>112</v>
      </c>
      <c r="P1267" t="s">
        <v>264</v>
      </c>
      <c r="Q1267" t="s">
        <v>114</v>
      </c>
      <c r="R1267" t="s">
        <v>162</v>
      </c>
      <c r="S1267" t="s">
        <v>116</v>
      </c>
      <c r="T1267" t="s">
        <v>116</v>
      </c>
      <c r="U1267" t="s">
        <v>205</v>
      </c>
      <c r="V1267" t="s">
        <v>118</v>
      </c>
      <c r="W1267">
        <v>7</v>
      </c>
      <c r="X1267">
        <v>5</v>
      </c>
      <c r="Y1267">
        <v>1999</v>
      </c>
      <c r="Z1267">
        <v>1999</v>
      </c>
      <c r="AA1267" t="s">
        <v>178</v>
      </c>
      <c r="AB1267" t="s">
        <v>120</v>
      </c>
      <c r="AC1267" t="s">
        <v>142</v>
      </c>
      <c r="AD1267" t="s">
        <v>142</v>
      </c>
      <c r="AE1267" t="s">
        <v>122</v>
      </c>
      <c r="AF1267">
        <v>218</v>
      </c>
      <c r="AG1267" t="s">
        <v>123</v>
      </c>
      <c r="AH1267">
        <f>IF(fun[[#This Row],[ExterQual]]="Ex",5,IF(fun[[#This Row],[ExterQual]]="Gd",4,IF(fun[[#This Row],[ExterQual]]="TA",3,IF(fun[[#This Row],[ExterQual]]="Fa",2,1))))</f>
        <v>4</v>
      </c>
      <c r="AI1267" t="s">
        <v>124</v>
      </c>
      <c r="AJ1267">
        <f>IF(fun[[#This Row],[ExterCond]]="Ex",5,IF(fun[[#This Row],[ExterCond]]="Gd",4,IF(fun[[#This Row],[ExterCond]]="TA",3,IF(fun[[#This Row],[ExterCond]]="Fa",2,1))))</f>
        <v>3</v>
      </c>
      <c r="AK1267" t="s">
        <v>125</v>
      </c>
      <c r="AL1267" t="s">
        <v>123</v>
      </c>
      <c r="AM1267">
        <f>IF(fun[[#This Row],[BsmtQual]]="Ex",5,IF(fun[[#This Row],[BsmtQual]]="Gd",4,IF(fun[[#This Row],[BsmtQual]]="TA",3,IF(fun[[#This Row],[BsmtQual]]="Fa",2,IF(fun[[#This Row],[BsmtQual]]="Po",1,0)))))</f>
        <v>4</v>
      </c>
      <c r="AN1267" t="s">
        <v>124</v>
      </c>
      <c r="AO1267">
        <f>IF(fun[[#This Row],[BsmtCond]]="Ex",5,IF(fun[[#This Row],[BsmtCond]]="Gd",4,IF(fun[[#This Row],[BsmtCond]]="TA",3,IF(fun[[#This Row],[BsmtCond]]="Fa",2,IF(fun[[#This Row],[BsmtCond]]="Po",1,0)))))</f>
        <v>3</v>
      </c>
      <c r="AP1267" t="s">
        <v>126</v>
      </c>
      <c r="AQ1267">
        <f>IF(fun[[#This Row],[BsmtExposure]]="Gd",3,IF(fun[[#This Row],[BsmtExposure]]="Av",2,IF(fun[[#This Row],[BsmtExposure]]="Mn",1,0)))</f>
        <v>0</v>
      </c>
      <c r="AR1267" t="s">
        <v>127</v>
      </c>
      <c r="AS1267">
        <v>450</v>
      </c>
      <c r="AT1267" t="s">
        <v>128</v>
      </c>
      <c r="AU1267">
        <v>0</v>
      </c>
      <c r="AV1267">
        <v>241</v>
      </c>
      <c r="AW1267">
        <v>691</v>
      </c>
      <c r="AX1267" t="s">
        <v>129</v>
      </c>
      <c r="AY1267" t="s">
        <v>130</v>
      </c>
      <c r="AZ1267">
        <f>IF(fun[[#This Row],[HeatingQC]]="Ex",5,IF(fun[[#This Row],[HeatingQC]]="Gd",4,IF(fun[[#This Row],[HeatingQC]]="TA",3,IF(fun[[#This Row],[HeatingQC]]="Fa",2,IF(fun[[#This Row],[HeatingQC]]="Po",1,0)))))</f>
        <v>5</v>
      </c>
      <c r="BA1267" t="s">
        <v>131</v>
      </c>
      <c r="BB1267" t="s">
        <v>132</v>
      </c>
      <c r="BC1267">
        <v>713</v>
      </c>
      <c r="BD1267">
        <v>739</v>
      </c>
      <c r="BE1267">
        <v>0</v>
      </c>
      <c r="BF1267">
        <v>1452</v>
      </c>
      <c r="BG1267">
        <f>LOG(fun[[#This Row],[GrLivArea]])</f>
        <v>3.1619666163640749</v>
      </c>
      <c r="BH1267">
        <v>1</v>
      </c>
      <c r="BI1267">
        <v>0</v>
      </c>
      <c r="BJ1267">
        <f>fun[[#This Row],[BsmtFullBath]]+(0.5*fun[[#This Row],[BsmtHalfBath]])</f>
        <v>1</v>
      </c>
      <c r="BK1267">
        <v>2</v>
      </c>
      <c r="BL1267">
        <v>1</v>
      </c>
      <c r="BM1267">
        <f>fun[[#This Row],[HalfBath]]+fun[[#This Row],[TOTBaseBath]]+fun[[#This Row],[FullBath]]</f>
        <v>4</v>
      </c>
      <c r="BN1267">
        <v>3</v>
      </c>
      <c r="BO1267">
        <v>1</v>
      </c>
      <c r="BP1267" t="s">
        <v>123</v>
      </c>
      <c r="BQ1267">
        <f>IF(fun[[#This Row],[KitchenQual]]="Ex",5,IF(fun[[#This Row],[KitchenQual]]="Gd",4,IF(fun[[#This Row],[KitchenQual]]="TA",3,IF(fun[[#This Row],[KitchenQual]]="Fa",2,0))))</f>
        <v>4</v>
      </c>
      <c r="BR1267">
        <v>6</v>
      </c>
      <c r="BS1267" t="s">
        <v>133</v>
      </c>
      <c r="BT1267">
        <v>0</v>
      </c>
      <c r="BU1267" t="s">
        <v>109</v>
      </c>
      <c r="BV1267">
        <f>IF(fun[[#This Row],[FireplaceQu]]="Ex",5,IF(fun[[#This Row],[FireplaceQu]]="Gd",4,IF(fun[[#This Row],[FireplaceQu]]="TA",3,IF(fun[[#This Row],[FireplaceQu]]="Fa",2,0))))</f>
        <v>0</v>
      </c>
      <c r="BW1267" t="s">
        <v>153</v>
      </c>
      <c r="BX1267">
        <v>1999</v>
      </c>
      <c r="BY1267" t="s">
        <v>128</v>
      </c>
      <c r="BZ1267">
        <v>2</v>
      </c>
      <c r="CA1267">
        <v>506</v>
      </c>
      <c r="CB1267" t="s">
        <v>124</v>
      </c>
      <c r="CC1267">
        <f>IF(fun[[#This Row],[GarageQual]]="Ex",5,IF(fun[[#This Row],[GarageQual]]="Gd",4,IF(fun[[#This Row],[GarageQual]]="TA",3,IF(fun[[#This Row],[GarageQual]]="Fa",2,IF(fun[[#This Row],[GarageQual]]="Po",1,0)))))</f>
        <v>3</v>
      </c>
      <c r="CD1267" t="s">
        <v>124</v>
      </c>
      <c r="CE1267">
        <f>IF(fun[[#This Row],[GarageCond]]="Ex",5,IF(fun[[#This Row],[GarageCond]]="Gd",4,IF(fun[[#This Row],[GarageCond]]="TA",3,IF(fun[[#This Row],[GarageCond]]="Fa",2,IF(fun[[#This Row],[GarageCond]]="Po",1,0)))))</f>
        <v>3</v>
      </c>
      <c r="CF1267" t="s">
        <v>131</v>
      </c>
      <c r="CG1267">
        <v>0</v>
      </c>
      <c r="CH1267">
        <v>34</v>
      </c>
      <c r="CI1267">
        <v>0</v>
      </c>
      <c r="CJ1267">
        <v>0</v>
      </c>
      <c r="CK1267">
        <v>0</v>
      </c>
      <c r="CL1267">
        <f>(0.5*fun[[#This Row],[WoodDeckSF]])+fun[[#This Row],[OpenPorchSF]]+(2*fun[[#This Row],[EnclosedPorch]])+(1.5*fun[[#This Row],[3SsnPorch]])+fun[[#This Row],[ScreenPorch]]</f>
        <v>34</v>
      </c>
      <c r="CM1267">
        <v>0</v>
      </c>
      <c r="CN1267" t="s">
        <v>109</v>
      </c>
      <c r="CO1267">
        <f>IF(fun[[#This Row],[PoolQC]]="Ex",5,IF(fun[[#This Row],[PoolQC]]="Gd",4,IF(fun[[#This Row],[PoolQC]]="TA",3,IF(fun[[#This Row],[PoolQC]]="Fa",2,IF(fun[[#This Row],[PoolQC]]="Po",1,0)))))</f>
        <v>0</v>
      </c>
      <c r="CP1267" t="s">
        <v>109</v>
      </c>
      <c r="CQ1267" t="s">
        <v>109</v>
      </c>
      <c r="CR1267">
        <v>0</v>
      </c>
      <c r="CS1267">
        <v>3</v>
      </c>
      <c r="CT1267">
        <v>2006</v>
      </c>
      <c r="CU1267" t="s">
        <v>136</v>
      </c>
      <c r="CV1267" t="s">
        <v>137</v>
      </c>
      <c r="CW1267">
        <f>COUNTIF(fun[[#This Row],[Id]:[SaleCondition]],0)</f>
        <v>17</v>
      </c>
      <c r="CX1267">
        <f>COUNTIF(fun[[#This Row],[Id]:[SaleCondition]],"NA")</f>
        <v>5</v>
      </c>
      <c r="CY126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67">
        <f>fun[NUM_ExCond]+fun[NUM_BsmtCond]+fun[NUM_GarCond]</f>
        <v>9</v>
      </c>
      <c r="DA12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2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267">
        <v>183900</v>
      </c>
    </row>
    <row r="1268" spans="1:107" x14ac:dyDescent="0.25">
      <c r="A1268">
        <v>1267</v>
      </c>
      <c r="B1268">
        <v>190</v>
      </c>
      <c r="C1268" t="s">
        <v>168</v>
      </c>
      <c r="D1268">
        <f>IF(fun[[#This Row],[MSZoning]]="RL",1,0)</f>
        <v>0</v>
      </c>
      <c r="E1268">
        <f>IF(fun[[#This Row],[rl]]="RM",1,0)</f>
        <v>0</v>
      </c>
      <c r="F1268">
        <f>IF(fun[[#This Row],[rm]]="RH",1,0)</f>
        <v>0</v>
      </c>
      <c r="G1268">
        <f>IF(fun[[#This Row],[rh]]="C (all)",1,0)</f>
        <v>0</v>
      </c>
      <c r="H1268">
        <v>60</v>
      </c>
      <c r="I1268">
        <f>IF(fun[[#This Row],[LotFrontage]]="NA",0,fun[[#This Row],[LotFrontage]])</f>
        <v>60</v>
      </c>
      <c r="J1268">
        <v>10120</v>
      </c>
      <c r="K1268" t="s">
        <v>108</v>
      </c>
      <c r="L1268" t="s">
        <v>109</v>
      </c>
      <c r="M1268" t="s">
        <v>146</v>
      </c>
      <c r="N1268" t="s">
        <v>201</v>
      </c>
      <c r="O1268" t="s">
        <v>112</v>
      </c>
      <c r="P1268" t="s">
        <v>113</v>
      </c>
      <c r="Q1268" t="s">
        <v>114</v>
      </c>
      <c r="R1268" t="s">
        <v>169</v>
      </c>
      <c r="S1268" t="s">
        <v>140</v>
      </c>
      <c r="T1268" t="s">
        <v>116</v>
      </c>
      <c r="U1268" t="s">
        <v>175</v>
      </c>
      <c r="V1268" t="s">
        <v>227</v>
      </c>
      <c r="W1268">
        <v>7</v>
      </c>
      <c r="X1268">
        <v>4</v>
      </c>
      <c r="Y1268">
        <v>1910</v>
      </c>
      <c r="Z1268">
        <v>1950</v>
      </c>
      <c r="AA1268" t="s">
        <v>178</v>
      </c>
      <c r="AB1268" t="s">
        <v>120</v>
      </c>
      <c r="AC1268" t="s">
        <v>150</v>
      </c>
      <c r="AD1268" t="s">
        <v>150</v>
      </c>
      <c r="AE1268" t="s">
        <v>143</v>
      </c>
      <c r="AF1268">
        <v>0</v>
      </c>
      <c r="AG1268" t="s">
        <v>173</v>
      </c>
      <c r="AH1268">
        <f>IF(fun[[#This Row],[ExterQual]]="Ex",5,IF(fun[[#This Row],[ExterQual]]="Gd",4,IF(fun[[#This Row],[ExterQual]]="TA",3,IF(fun[[#This Row],[ExterQual]]="Fa",2,1))))</f>
        <v>2</v>
      </c>
      <c r="AI1268" t="s">
        <v>124</v>
      </c>
      <c r="AJ1268">
        <f>IF(fun[[#This Row],[ExterCond]]="Ex",5,IF(fun[[#This Row],[ExterCond]]="Gd",4,IF(fun[[#This Row],[ExterCond]]="TA",3,IF(fun[[#This Row],[ExterCond]]="Fa",2,1))))</f>
        <v>3</v>
      </c>
      <c r="AK1268" t="s">
        <v>144</v>
      </c>
      <c r="AL1268" t="s">
        <v>124</v>
      </c>
      <c r="AM1268">
        <f>IF(fun[[#This Row],[BsmtQual]]="Ex",5,IF(fun[[#This Row],[BsmtQual]]="Gd",4,IF(fun[[#This Row],[BsmtQual]]="TA",3,IF(fun[[#This Row],[BsmtQual]]="Fa",2,IF(fun[[#This Row],[BsmtQual]]="Po",1,0)))))</f>
        <v>3</v>
      </c>
      <c r="AN1268" t="s">
        <v>124</v>
      </c>
      <c r="AO1268">
        <f>IF(fun[[#This Row],[BsmtCond]]="Ex",5,IF(fun[[#This Row],[BsmtCond]]="Gd",4,IF(fun[[#This Row],[BsmtCond]]="TA",3,IF(fun[[#This Row],[BsmtCond]]="Fa",2,IF(fun[[#This Row],[BsmtCond]]="Po",1,0)))))</f>
        <v>3</v>
      </c>
      <c r="AP1268" t="s">
        <v>126</v>
      </c>
      <c r="AQ1268">
        <f>IF(fun[[#This Row],[BsmtExposure]]="Gd",3,IF(fun[[#This Row],[BsmtExposure]]="Av",2,IF(fun[[#This Row],[BsmtExposure]]="Mn",1,0)))</f>
        <v>0</v>
      </c>
      <c r="AR1268" t="s">
        <v>128</v>
      </c>
      <c r="AS1268">
        <v>0</v>
      </c>
      <c r="AT1268" t="s">
        <v>128</v>
      </c>
      <c r="AU1268">
        <v>0</v>
      </c>
      <c r="AV1268">
        <v>925</v>
      </c>
      <c r="AW1268">
        <v>925</v>
      </c>
      <c r="AX1268" t="s">
        <v>129</v>
      </c>
      <c r="AY1268" t="s">
        <v>124</v>
      </c>
      <c r="AZ1268">
        <f>IF(fun[[#This Row],[HeatingQC]]="Ex",5,IF(fun[[#This Row],[HeatingQC]]="Gd",4,IF(fun[[#This Row],[HeatingQC]]="TA",3,IF(fun[[#This Row],[HeatingQC]]="Fa",2,IF(fun[[#This Row],[HeatingQC]]="Po",1,0)))))</f>
        <v>3</v>
      </c>
      <c r="BA1268" t="s">
        <v>203</v>
      </c>
      <c r="BB1268" t="s">
        <v>171</v>
      </c>
      <c r="BC1268">
        <v>964</v>
      </c>
      <c r="BD1268">
        <v>925</v>
      </c>
      <c r="BE1268">
        <v>0</v>
      </c>
      <c r="BF1268">
        <v>1889</v>
      </c>
      <c r="BG1268">
        <f>LOG(fun[[#This Row],[GrLivArea]])</f>
        <v>3.2762319579218335</v>
      </c>
      <c r="BH1268">
        <v>0</v>
      </c>
      <c r="BI1268">
        <v>0</v>
      </c>
      <c r="BJ1268">
        <f>fun[[#This Row],[BsmtFullBath]]+(0.5*fun[[#This Row],[BsmtHalfBath]])</f>
        <v>0</v>
      </c>
      <c r="BK1268">
        <v>1</v>
      </c>
      <c r="BL1268">
        <v>1</v>
      </c>
      <c r="BM1268">
        <f>fun[[#This Row],[HalfBath]]+fun[[#This Row],[TOTBaseBath]]+fun[[#This Row],[FullBath]]</f>
        <v>2</v>
      </c>
      <c r="BN1268">
        <v>4</v>
      </c>
      <c r="BO1268">
        <v>2</v>
      </c>
      <c r="BP1268" t="s">
        <v>124</v>
      </c>
      <c r="BQ1268">
        <f>IF(fun[[#This Row],[KitchenQual]]="Ex",5,IF(fun[[#This Row],[KitchenQual]]="Gd",4,IF(fun[[#This Row],[KitchenQual]]="TA",3,IF(fun[[#This Row],[KitchenQual]]="Fa",2,0))))</f>
        <v>3</v>
      </c>
      <c r="BR1268">
        <v>9</v>
      </c>
      <c r="BS1268" t="s">
        <v>133</v>
      </c>
      <c r="BT1268">
        <v>1</v>
      </c>
      <c r="BU1268" t="s">
        <v>123</v>
      </c>
      <c r="BV1268">
        <f>IF(fun[[#This Row],[FireplaceQu]]="Ex",5,IF(fun[[#This Row],[FireplaceQu]]="Gd",4,IF(fun[[#This Row],[FireplaceQu]]="TA",3,IF(fun[[#This Row],[FireplaceQu]]="Fa",2,0))))</f>
        <v>4</v>
      </c>
      <c r="BW1268" t="s">
        <v>153</v>
      </c>
      <c r="BX1268">
        <v>1960</v>
      </c>
      <c r="BY1268" t="s">
        <v>128</v>
      </c>
      <c r="BZ1268">
        <v>1</v>
      </c>
      <c r="CA1268">
        <v>308</v>
      </c>
      <c r="CB1268" t="s">
        <v>124</v>
      </c>
      <c r="CC1268">
        <f>IF(fun[[#This Row],[GarageQual]]="Ex",5,IF(fun[[#This Row],[GarageQual]]="Gd",4,IF(fun[[#This Row],[GarageQual]]="TA",3,IF(fun[[#This Row],[GarageQual]]="Fa",2,IF(fun[[#This Row],[GarageQual]]="Po",1,0)))))</f>
        <v>3</v>
      </c>
      <c r="CD1268" t="s">
        <v>124</v>
      </c>
      <c r="CE1268">
        <f>IF(fun[[#This Row],[GarageCond]]="Ex",5,IF(fun[[#This Row],[GarageCond]]="Gd",4,IF(fun[[#This Row],[GarageCond]]="TA",3,IF(fun[[#This Row],[GarageCond]]="Fa",2,IF(fun[[#This Row],[GarageCond]]="Po",1,0)))))</f>
        <v>3</v>
      </c>
      <c r="CF1268" t="s">
        <v>203</v>
      </c>
      <c r="CG1268">
        <v>0</v>
      </c>
      <c r="CH1268">
        <v>0</v>
      </c>
      <c r="CI1268">
        <v>264</v>
      </c>
      <c r="CJ1268">
        <v>0</v>
      </c>
      <c r="CK1268">
        <v>0</v>
      </c>
      <c r="CL1268">
        <f>(0.5*fun[[#This Row],[WoodDeckSF]])+fun[[#This Row],[OpenPorchSF]]+(2*fun[[#This Row],[EnclosedPorch]])+(1.5*fun[[#This Row],[3SsnPorch]])+fun[[#This Row],[ScreenPorch]]</f>
        <v>528</v>
      </c>
      <c r="CM1268">
        <v>0</v>
      </c>
      <c r="CN1268" t="s">
        <v>109</v>
      </c>
      <c r="CO1268">
        <f>IF(fun[[#This Row],[PoolQC]]="Ex",5,IF(fun[[#This Row],[PoolQC]]="Gd",4,IF(fun[[#This Row],[PoolQC]]="TA",3,IF(fun[[#This Row],[PoolQC]]="Fa",2,IF(fun[[#This Row],[PoolQC]]="Po",1,0)))))</f>
        <v>0</v>
      </c>
      <c r="CP1268" t="s">
        <v>160</v>
      </c>
      <c r="CQ1268" t="s">
        <v>109</v>
      </c>
      <c r="CR1268">
        <v>0</v>
      </c>
      <c r="CS1268">
        <v>1</v>
      </c>
      <c r="CT1268">
        <v>2007</v>
      </c>
      <c r="CU1268" t="s">
        <v>136</v>
      </c>
      <c r="CV1268" t="s">
        <v>137</v>
      </c>
      <c r="CW1268">
        <f>COUNTIF(fun[[#This Row],[Id]:[SaleCondition]],0)</f>
        <v>19</v>
      </c>
      <c r="CX1268">
        <f>COUNTIF(fun[[#This Row],[Id]:[SaleCondition]],"NA")</f>
        <v>3</v>
      </c>
      <c r="CY1268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268">
        <f>fun[NUM_ExCond]+fun[NUM_BsmtCond]+fun[NUM_GarCond]</f>
        <v>9</v>
      </c>
      <c r="DA12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12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52.25</v>
      </c>
      <c r="DC1268">
        <v>122000</v>
      </c>
    </row>
    <row r="1269" spans="1:107" x14ac:dyDescent="0.25">
      <c r="A1269">
        <v>1268</v>
      </c>
      <c r="B1269">
        <v>20</v>
      </c>
      <c r="C1269" t="s">
        <v>107</v>
      </c>
      <c r="D1269">
        <f>IF(fun[[#This Row],[MSZoning]]="RL",1,0)</f>
        <v>1</v>
      </c>
      <c r="E1269">
        <f>IF(fun[[#This Row],[rl]]="RM",1,0)</f>
        <v>0</v>
      </c>
      <c r="F1269">
        <f>IF(fun[[#This Row],[rm]]="RH",1,0)</f>
        <v>0</v>
      </c>
      <c r="G1269">
        <f>IF(fun[[#This Row],[rh]]="C (all)",1,0)</f>
        <v>0</v>
      </c>
      <c r="H1269">
        <v>89</v>
      </c>
      <c r="I1269">
        <f>IF(fun[[#This Row],[LotFrontage]]="NA",0,fun[[#This Row],[LotFrontage]])</f>
        <v>89</v>
      </c>
      <c r="J1269">
        <v>13214</v>
      </c>
      <c r="K1269" t="s">
        <v>108</v>
      </c>
      <c r="L1269" t="s">
        <v>109</v>
      </c>
      <c r="M1269" t="s">
        <v>146</v>
      </c>
      <c r="N1269" t="s">
        <v>225</v>
      </c>
      <c r="O1269" t="s">
        <v>112</v>
      </c>
      <c r="P1269" t="s">
        <v>113</v>
      </c>
      <c r="Q1269" t="s">
        <v>114</v>
      </c>
      <c r="R1269" t="s">
        <v>215</v>
      </c>
      <c r="S1269" t="s">
        <v>116</v>
      </c>
      <c r="T1269" t="s">
        <v>116</v>
      </c>
      <c r="U1269" t="s">
        <v>117</v>
      </c>
      <c r="V1269" t="s">
        <v>141</v>
      </c>
      <c r="W1269">
        <v>9</v>
      </c>
      <c r="X1269">
        <v>5</v>
      </c>
      <c r="Y1269">
        <v>2008</v>
      </c>
      <c r="Z1269">
        <v>2009</v>
      </c>
      <c r="AA1269" t="s">
        <v>178</v>
      </c>
      <c r="AB1269" t="s">
        <v>120</v>
      </c>
      <c r="AC1269" t="s">
        <v>229</v>
      </c>
      <c r="AD1269" t="s">
        <v>207</v>
      </c>
      <c r="AE1269" t="s">
        <v>143</v>
      </c>
      <c r="AF1269">
        <v>0</v>
      </c>
      <c r="AG1269" t="s">
        <v>130</v>
      </c>
      <c r="AH1269">
        <f>IF(fun[[#This Row],[ExterQual]]="Ex",5,IF(fun[[#This Row],[ExterQual]]="Gd",4,IF(fun[[#This Row],[ExterQual]]="TA",3,IF(fun[[#This Row],[ExterQual]]="Fa",2,1))))</f>
        <v>5</v>
      </c>
      <c r="AI1269" t="s">
        <v>124</v>
      </c>
      <c r="AJ1269">
        <f>IF(fun[[#This Row],[ExterCond]]="Ex",5,IF(fun[[#This Row],[ExterCond]]="Gd",4,IF(fun[[#This Row],[ExterCond]]="TA",3,IF(fun[[#This Row],[ExterCond]]="Fa",2,1))))</f>
        <v>3</v>
      </c>
      <c r="AK1269" t="s">
        <v>125</v>
      </c>
      <c r="AL1269" t="s">
        <v>130</v>
      </c>
      <c r="AM1269">
        <f>IF(fun[[#This Row],[BsmtQual]]="Ex",5,IF(fun[[#This Row],[BsmtQual]]="Gd",4,IF(fun[[#This Row],[BsmtQual]]="TA",3,IF(fun[[#This Row],[BsmtQual]]="Fa",2,IF(fun[[#This Row],[BsmtQual]]="Po",1,0)))))</f>
        <v>5</v>
      </c>
      <c r="AN1269" t="s">
        <v>124</v>
      </c>
      <c r="AO1269">
        <f>IF(fun[[#This Row],[BsmtCond]]="Ex",5,IF(fun[[#This Row],[BsmtCond]]="Gd",4,IF(fun[[#This Row],[BsmtCond]]="TA",3,IF(fun[[#This Row],[BsmtCond]]="Fa",2,IF(fun[[#This Row],[BsmtCond]]="Po",1,0)))))</f>
        <v>3</v>
      </c>
      <c r="AP1269" t="s">
        <v>123</v>
      </c>
      <c r="AQ1269">
        <f>IF(fun[[#This Row],[BsmtExposure]]="Gd",3,IF(fun[[#This Row],[BsmtExposure]]="Av",2,IF(fun[[#This Row],[BsmtExposure]]="Mn",1,0)))</f>
        <v>3</v>
      </c>
      <c r="AR1269" t="s">
        <v>128</v>
      </c>
      <c r="AS1269">
        <v>0</v>
      </c>
      <c r="AT1269" t="s">
        <v>128</v>
      </c>
      <c r="AU1269">
        <v>0</v>
      </c>
      <c r="AV1269">
        <v>2002</v>
      </c>
      <c r="AW1269">
        <v>2002</v>
      </c>
      <c r="AX1269" t="s">
        <v>129</v>
      </c>
      <c r="AY1269" t="s">
        <v>130</v>
      </c>
      <c r="AZ1269">
        <f>IF(fun[[#This Row],[HeatingQC]]="Ex",5,IF(fun[[#This Row],[HeatingQC]]="Gd",4,IF(fun[[#This Row],[HeatingQC]]="TA",3,IF(fun[[#This Row],[HeatingQC]]="Fa",2,IF(fun[[#This Row],[HeatingQC]]="Po",1,0)))))</f>
        <v>5</v>
      </c>
      <c r="BA1269" t="s">
        <v>131</v>
      </c>
      <c r="BB1269" t="s">
        <v>132</v>
      </c>
      <c r="BC1269">
        <v>2018</v>
      </c>
      <c r="BD1269">
        <v>0</v>
      </c>
      <c r="BE1269">
        <v>0</v>
      </c>
      <c r="BF1269">
        <v>2018</v>
      </c>
      <c r="BG1269">
        <f>LOG(fun[[#This Row],[GrLivArea]])</f>
        <v>3.3049211619008916</v>
      </c>
      <c r="BH1269">
        <v>0</v>
      </c>
      <c r="BI1269">
        <v>0</v>
      </c>
      <c r="BJ1269">
        <f>fun[[#This Row],[BsmtFullBath]]+(0.5*fun[[#This Row],[BsmtHalfBath]])</f>
        <v>0</v>
      </c>
      <c r="BK1269">
        <v>2</v>
      </c>
      <c r="BL1269">
        <v>0</v>
      </c>
      <c r="BM1269">
        <f>fun[[#This Row],[HalfBath]]+fun[[#This Row],[TOTBaseBath]]+fun[[#This Row],[FullBath]]</f>
        <v>2</v>
      </c>
      <c r="BN1269">
        <v>3</v>
      </c>
      <c r="BO1269">
        <v>1</v>
      </c>
      <c r="BP1269" t="s">
        <v>130</v>
      </c>
      <c r="BQ1269">
        <f>IF(fun[[#This Row],[KitchenQual]]="Ex",5,IF(fun[[#This Row],[KitchenQual]]="Gd",4,IF(fun[[#This Row],[KitchenQual]]="TA",3,IF(fun[[#This Row],[KitchenQual]]="Fa",2,0))))</f>
        <v>5</v>
      </c>
      <c r="BR1269">
        <v>10</v>
      </c>
      <c r="BS1269" t="s">
        <v>133</v>
      </c>
      <c r="BT1269">
        <v>1</v>
      </c>
      <c r="BU1269" t="s">
        <v>123</v>
      </c>
      <c r="BV1269">
        <f>IF(fun[[#This Row],[FireplaceQu]]="Ex",5,IF(fun[[#This Row],[FireplaceQu]]="Gd",4,IF(fun[[#This Row],[FireplaceQu]]="TA",3,IF(fun[[#This Row],[FireplaceQu]]="Fa",2,0))))</f>
        <v>4</v>
      </c>
      <c r="BW1269" t="s">
        <v>134</v>
      </c>
      <c r="BX1269">
        <v>2009</v>
      </c>
      <c r="BY1269" t="s">
        <v>183</v>
      </c>
      <c r="BZ1269">
        <v>3</v>
      </c>
      <c r="CA1269">
        <v>746</v>
      </c>
      <c r="CB1269" t="s">
        <v>124</v>
      </c>
      <c r="CC1269">
        <f>IF(fun[[#This Row],[GarageQual]]="Ex",5,IF(fun[[#This Row],[GarageQual]]="Gd",4,IF(fun[[#This Row],[GarageQual]]="TA",3,IF(fun[[#This Row],[GarageQual]]="Fa",2,IF(fun[[#This Row],[GarageQual]]="Po",1,0)))))</f>
        <v>3</v>
      </c>
      <c r="CD1269" t="s">
        <v>124</v>
      </c>
      <c r="CE1269">
        <f>IF(fun[[#This Row],[GarageCond]]="Ex",5,IF(fun[[#This Row],[GarageCond]]="Gd",4,IF(fun[[#This Row],[GarageCond]]="TA",3,IF(fun[[#This Row],[GarageCond]]="Fa",2,IF(fun[[#This Row],[GarageCond]]="Po",1,0)))))</f>
        <v>3</v>
      </c>
      <c r="CF1269" t="s">
        <v>131</v>
      </c>
      <c r="CG1269">
        <v>144</v>
      </c>
      <c r="CH1269">
        <v>76</v>
      </c>
      <c r="CI1269">
        <v>0</v>
      </c>
      <c r="CJ1269">
        <v>0</v>
      </c>
      <c r="CK1269">
        <v>0</v>
      </c>
      <c r="CL1269">
        <f>(0.5*fun[[#This Row],[WoodDeckSF]])+fun[[#This Row],[OpenPorchSF]]+(2*fun[[#This Row],[EnclosedPorch]])+(1.5*fun[[#This Row],[3SsnPorch]])+fun[[#This Row],[ScreenPorch]]</f>
        <v>148</v>
      </c>
      <c r="CM1269">
        <v>0</v>
      </c>
      <c r="CN1269" t="s">
        <v>109</v>
      </c>
      <c r="CO1269">
        <f>IF(fun[[#This Row],[PoolQC]]="Ex",5,IF(fun[[#This Row],[PoolQC]]="Gd",4,IF(fun[[#This Row],[PoolQC]]="TA",3,IF(fun[[#This Row],[PoolQC]]="Fa",2,IF(fun[[#This Row],[PoolQC]]="Po",1,0)))))</f>
        <v>0</v>
      </c>
      <c r="CP1269" t="s">
        <v>109</v>
      </c>
      <c r="CQ1269" t="s">
        <v>109</v>
      </c>
      <c r="CR1269">
        <v>0</v>
      </c>
      <c r="CS1269">
        <v>5</v>
      </c>
      <c r="CT1269">
        <v>2010</v>
      </c>
      <c r="CU1269" t="s">
        <v>136</v>
      </c>
      <c r="CV1269" t="s">
        <v>137</v>
      </c>
      <c r="CW1269">
        <f>COUNTIF(fun[[#This Row],[Id]:[SaleCondition]],0)</f>
        <v>18</v>
      </c>
      <c r="CX1269">
        <f>COUNTIF(fun[[#This Row],[Id]:[SaleCondition]],"NA")</f>
        <v>4</v>
      </c>
      <c r="CY1269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1269">
        <f>fun[NUM_ExCond]+fun[NUM_BsmtCond]+fun[NUM_GarCond]</f>
        <v>9</v>
      </c>
      <c r="DA12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12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1269">
        <v>378500</v>
      </c>
    </row>
    <row r="1270" spans="1:107" x14ac:dyDescent="0.25">
      <c r="A1270">
        <v>1269</v>
      </c>
      <c r="B1270">
        <v>50</v>
      </c>
      <c r="C1270" t="s">
        <v>107</v>
      </c>
      <c r="D1270">
        <f>IF(fun[[#This Row],[MSZoning]]="RL",1,0)</f>
        <v>1</v>
      </c>
      <c r="E1270">
        <f>IF(fun[[#This Row],[rl]]="RM",1,0)</f>
        <v>0</v>
      </c>
      <c r="F1270">
        <f>IF(fun[[#This Row],[rm]]="RH",1,0)</f>
        <v>0</v>
      </c>
      <c r="G1270">
        <f>IF(fun[[#This Row],[rh]]="C (all)",1,0)</f>
        <v>0</v>
      </c>
      <c r="H1270" t="s">
        <v>109</v>
      </c>
      <c r="I1270">
        <f>IF(fun[[#This Row],[LotFrontage]]="NA",0,fun[[#This Row],[LotFrontage]])</f>
        <v>0</v>
      </c>
      <c r="J1270">
        <v>14100</v>
      </c>
      <c r="K1270" t="s">
        <v>108</v>
      </c>
      <c r="L1270" t="s">
        <v>109</v>
      </c>
      <c r="M1270" t="s">
        <v>146</v>
      </c>
      <c r="N1270" t="s">
        <v>111</v>
      </c>
      <c r="O1270" t="s">
        <v>112</v>
      </c>
      <c r="P1270" t="s">
        <v>113</v>
      </c>
      <c r="Q1270" t="s">
        <v>220</v>
      </c>
      <c r="R1270" t="s">
        <v>149</v>
      </c>
      <c r="S1270" t="s">
        <v>116</v>
      </c>
      <c r="T1270" t="s">
        <v>116</v>
      </c>
      <c r="U1270" t="s">
        <v>117</v>
      </c>
      <c r="V1270" t="s">
        <v>158</v>
      </c>
      <c r="W1270">
        <v>8</v>
      </c>
      <c r="X1270">
        <v>9</v>
      </c>
      <c r="Y1270">
        <v>1935</v>
      </c>
      <c r="Z1270">
        <v>1997</v>
      </c>
      <c r="AA1270" t="s">
        <v>119</v>
      </c>
      <c r="AB1270" t="s">
        <v>120</v>
      </c>
      <c r="AC1270" t="s">
        <v>229</v>
      </c>
      <c r="AD1270" t="s">
        <v>229</v>
      </c>
      <c r="AE1270" t="s">
        <v>122</v>
      </c>
      <c r="AF1270">
        <v>632</v>
      </c>
      <c r="AG1270" t="s">
        <v>124</v>
      </c>
      <c r="AH1270">
        <f>IF(fun[[#This Row],[ExterQual]]="Ex",5,IF(fun[[#This Row],[ExterQual]]="Gd",4,IF(fun[[#This Row],[ExterQual]]="TA",3,IF(fun[[#This Row],[ExterQual]]="Fa",2,1))))</f>
        <v>3</v>
      </c>
      <c r="AI1270" t="s">
        <v>123</v>
      </c>
      <c r="AJ1270">
        <f>IF(fun[[#This Row],[ExterCond]]="Ex",5,IF(fun[[#This Row],[ExterCond]]="Gd",4,IF(fun[[#This Row],[ExterCond]]="TA",3,IF(fun[[#This Row],[ExterCond]]="Fa",2,1))))</f>
        <v>4</v>
      </c>
      <c r="AK1270" t="s">
        <v>144</v>
      </c>
      <c r="AL1270" t="s">
        <v>124</v>
      </c>
      <c r="AM1270">
        <f>IF(fun[[#This Row],[BsmtQual]]="Ex",5,IF(fun[[#This Row],[BsmtQual]]="Gd",4,IF(fun[[#This Row],[BsmtQual]]="TA",3,IF(fun[[#This Row],[BsmtQual]]="Fa",2,IF(fun[[#This Row],[BsmtQual]]="Po",1,0)))))</f>
        <v>3</v>
      </c>
      <c r="AN1270" t="s">
        <v>124</v>
      </c>
      <c r="AO1270">
        <f>IF(fun[[#This Row],[BsmtCond]]="Ex",5,IF(fun[[#This Row],[BsmtCond]]="Gd",4,IF(fun[[#This Row],[BsmtCond]]="TA",3,IF(fun[[#This Row],[BsmtCond]]="Fa",2,IF(fun[[#This Row],[BsmtCond]]="Po",1,0)))))</f>
        <v>3</v>
      </c>
      <c r="AP1270" t="s">
        <v>147</v>
      </c>
      <c r="AQ1270">
        <f>IF(fun[[#This Row],[BsmtExposure]]="Gd",3,IF(fun[[#This Row],[BsmtExposure]]="Av",2,IF(fun[[#This Row],[BsmtExposure]]="Mn",1,0)))</f>
        <v>1</v>
      </c>
      <c r="AR1270" t="s">
        <v>179</v>
      </c>
      <c r="AS1270">
        <v>192</v>
      </c>
      <c r="AT1270" t="s">
        <v>128</v>
      </c>
      <c r="AU1270">
        <v>0</v>
      </c>
      <c r="AV1270">
        <v>536</v>
      </c>
      <c r="AW1270">
        <v>728</v>
      </c>
      <c r="AX1270" t="s">
        <v>129</v>
      </c>
      <c r="AY1270" t="s">
        <v>130</v>
      </c>
      <c r="AZ1270">
        <f>IF(fun[[#This Row],[HeatingQC]]="Ex",5,IF(fun[[#This Row],[HeatingQC]]="Gd",4,IF(fun[[#This Row],[HeatingQC]]="TA",3,IF(fun[[#This Row],[HeatingQC]]="Fa",2,IF(fun[[#This Row],[HeatingQC]]="Po",1,0)))))</f>
        <v>5</v>
      </c>
      <c r="BA1270" t="s">
        <v>131</v>
      </c>
      <c r="BB1270" t="s">
        <v>132</v>
      </c>
      <c r="BC1270">
        <v>1968</v>
      </c>
      <c r="BD1270">
        <v>1479</v>
      </c>
      <c r="BE1270">
        <v>0</v>
      </c>
      <c r="BF1270">
        <v>3447</v>
      </c>
      <c r="BG1270">
        <f>LOG(fun[[#This Row],[GrLivArea]])</f>
        <v>3.5374412834079476</v>
      </c>
      <c r="BH1270">
        <v>0</v>
      </c>
      <c r="BI1270">
        <v>0</v>
      </c>
      <c r="BJ1270">
        <f>fun[[#This Row],[BsmtFullBath]]+(0.5*fun[[#This Row],[BsmtHalfBath]])</f>
        <v>0</v>
      </c>
      <c r="BK1270">
        <v>3</v>
      </c>
      <c r="BL1270">
        <v>1</v>
      </c>
      <c r="BM1270">
        <f>fun[[#This Row],[HalfBath]]+fun[[#This Row],[TOTBaseBath]]+fun[[#This Row],[FullBath]]</f>
        <v>4</v>
      </c>
      <c r="BN1270">
        <v>4</v>
      </c>
      <c r="BO1270">
        <v>1</v>
      </c>
      <c r="BP1270" t="s">
        <v>123</v>
      </c>
      <c r="BQ1270">
        <f>IF(fun[[#This Row],[KitchenQual]]="Ex",5,IF(fun[[#This Row],[KitchenQual]]="Gd",4,IF(fun[[#This Row],[KitchenQual]]="TA",3,IF(fun[[#This Row],[KitchenQual]]="Fa",2,0))))</f>
        <v>4</v>
      </c>
      <c r="BR1270">
        <v>11</v>
      </c>
      <c r="BS1270" t="s">
        <v>133</v>
      </c>
      <c r="BT1270">
        <v>2</v>
      </c>
      <c r="BU1270" t="s">
        <v>123</v>
      </c>
      <c r="BV1270">
        <f>IF(fun[[#This Row],[FireplaceQu]]="Ex",5,IF(fun[[#This Row],[FireplaceQu]]="Gd",4,IF(fun[[#This Row],[FireplaceQu]]="TA",3,IF(fun[[#This Row],[FireplaceQu]]="Fa",2,0))))</f>
        <v>4</v>
      </c>
      <c r="BW1270" t="s">
        <v>182</v>
      </c>
      <c r="BX1270">
        <v>1982</v>
      </c>
      <c r="BY1270" t="s">
        <v>128</v>
      </c>
      <c r="BZ1270">
        <v>3</v>
      </c>
      <c r="CA1270">
        <v>1014</v>
      </c>
      <c r="CB1270" t="s">
        <v>124</v>
      </c>
      <c r="CC1270">
        <f>IF(fun[[#This Row],[GarageQual]]="Ex",5,IF(fun[[#This Row],[GarageQual]]="Gd",4,IF(fun[[#This Row],[GarageQual]]="TA",3,IF(fun[[#This Row],[GarageQual]]="Fa",2,IF(fun[[#This Row],[GarageQual]]="Po",1,0)))))</f>
        <v>3</v>
      </c>
      <c r="CD1270" t="s">
        <v>124</v>
      </c>
      <c r="CE1270">
        <f>IF(fun[[#This Row],[GarageCond]]="Ex",5,IF(fun[[#This Row],[GarageCond]]="Gd",4,IF(fun[[#This Row],[GarageCond]]="TA",3,IF(fun[[#This Row],[GarageCond]]="Fa",2,IF(fun[[#This Row],[GarageCond]]="Po",1,0)))))</f>
        <v>3</v>
      </c>
      <c r="CF1270" t="s">
        <v>131</v>
      </c>
      <c r="CG1270">
        <v>314</v>
      </c>
      <c r="CH1270">
        <v>12</v>
      </c>
      <c r="CI1270">
        <v>0</v>
      </c>
      <c r="CJ1270">
        <v>0</v>
      </c>
      <c r="CK1270">
        <v>0</v>
      </c>
      <c r="CL1270">
        <f>(0.5*fun[[#This Row],[WoodDeckSF]])+fun[[#This Row],[OpenPorchSF]]+(2*fun[[#This Row],[EnclosedPorch]])+(1.5*fun[[#This Row],[3SsnPorch]])+fun[[#This Row],[ScreenPorch]]</f>
        <v>169</v>
      </c>
      <c r="CM1270">
        <v>0</v>
      </c>
      <c r="CN1270" t="s">
        <v>109</v>
      </c>
      <c r="CO1270">
        <f>IF(fun[[#This Row],[PoolQC]]="Ex",5,IF(fun[[#This Row],[PoolQC]]="Gd",4,IF(fun[[#This Row],[PoolQC]]="TA",3,IF(fun[[#This Row],[PoolQC]]="Fa",2,IF(fun[[#This Row],[PoolQC]]="Po",1,0)))))</f>
        <v>0</v>
      </c>
      <c r="CP1270" t="s">
        <v>189</v>
      </c>
      <c r="CQ1270" t="s">
        <v>109</v>
      </c>
      <c r="CR1270">
        <v>0</v>
      </c>
      <c r="CS1270">
        <v>5</v>
      </c>
      <c r="CT1270">
        <v>2008</v>
      </c>
      <c r="CU1270" t="s">
        <v>136</v>
      </c>
      <c r="CV1270" t="s">
        <v>137</v>
      </c>
      <c r="CW1270">
        <f>COUNTIF(fun[[#This Row],[Id]:[SaleCondition]],0)</f>
        <v>15</v>
      </c>
      <c r="CX1270">
        <f>COUNTIF(fun[[#This Row],[Id]:[SaleCondition]],"NA")</f>
        <v>4</v>
      </c>
      <c r="CY1270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270">
        <f>fun[NUM_ExCond]+fun[NUM_BsmtCond]+fun[NUM_GarCond]</f>
        <v>10</v>
      </c>
      <c r="DA12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146</v>
      </c>
      <c r="DB12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108.75</v>
      </c>
      <c r="DC1270">
        <v>381000</v>
      </c>
    </row>
    <row r="1271" spans="1:107" x14ac:dyDescent="0.25">
      <c r="A1271">
        <v>1270</v>
      </c>
      <c r="B1271">
        <v>50</v>
      </c>
      <c r="C1271" t="s">
        <v>107</v>
      </c>
      <c r="D1271">
        <f>IF(fun[[#This Row],[MSZoning]]="RL",1,0)</f>
        <v>1</v>
      </c>
      <c r="E1271">
        <f>IF(fun[[#This Row],[rl]]="RM",1,0)</f>
        <v>0</v>
      </c>
      <c r="F1271">
        <f>IF(fun[[#This Row],[rm]]="RH",1,0)</f>
        <v>0</v>
      </c>
      <c r="G1271">
        <f>IF(fun[[#This Row],[rh]]="C (all)",1,0)</f>
        <v>0</v>
      </c>
      <c r="H1271">
        <v>78</v>
      </c>
      <c r="I1271">
        <f>IF(fun[[#This Row],[LotFrontage]]="NA",0,fun[[#This Row],[LotFrontage]])</f>
        <v>78</v>
      </c>
      <c r="J1271">
        <v>11344</v>
      </c>
      <c r="K1271" t="s">
        <v>108</v>
      </c>
      <c r="L1271" t="s">
        <v>109</v>
      </c>
      <c r="M1271" t="s">
        <v>110</v>
      </c>
      <c r="N1271" t="s">
        <v>111</v>
      </c>
      <c r="O1271" t="s">
        <v>112</v>
      </c>
      <c r="P1271" t="s">
        <v>113</v>
      </c>
      <c r="Q1271" t="s">
        <v>114</v>
      </c>
      <c r="R1271" t="s">
        <v>188</v>
      </c>
      <c r="S1271" t="s">
        <v>140</v>
      </c>
      <c r="T1271" t="s">
        <v>116</v>
      </c>
      <c r="U1271" t="s">
        <v>117</v>
      </c>
      <c r="V1271" t="s">
        <v>158</v>
      </c>
      <c r="W1271">
        <v>5</v>
      </c>
      <c r="X1271">
        <v>5</v>
      </c>
      <c r="Y1271">
        <v>1958</v>
      </c>
      <c r="Z1271">
        <v>1958</v>
      </c>
      <c r="AA1271" t="s">
        <v>119</v>
      </c>
      <c r="AB1271" t="s">
        <v>120</v>
      </c>
      <c r="AC1271" t="s">
        <v>142</v>
      </c>
      <c r="AD1271" t="s">
        <v>142</v>
      </c>
      <c r="AE1271" t="s">
        <v>122</v>
      </c>
      <c r="AF1271">
        <v>180</v>
      </c>
      <c r="AG1271" t="s">
        <v>124</v>
      </c>
      <c r="AH1271">
        <f>IF(fun[[#This Row],[ExterQual]]="Ex",5,IF(fun[[#This Row],[ExterQual]]="Gd",4,IF(fun[[#This Row],[ExterQual]]="TA",3,IF(fun[[#This Row],[ExterQual]]="Fa",2,1))))</f>
        <v>3</v>
      </c>
      <c r="AI1271" t="s">
        <v>124</v>
      </c>
      <c r="AJ1271">
        <f>IF(fun[[#This Row],[ExterCond]]="Ex",5,IF(fun[[#This Row],[ExterCond]]="Gd",4,IF(fun[[#This Row],[ExterCond]]="TA",3,IF(fun[[#This Row],[ExterCond]]="Fa",2,1))))</f>
        <v>3</v>
      </c>
      <c r="AK1271" t="s">
        <v>144</v>
      </c>
      <c r="AL1271" t="s">
        <v>124</v>
      </c>
      <c r="AM1271">
        <f>IF(fun[[#This Row],[BsmtQual]]="Ex",5,IF(fun[[#This Row],[BsmtQual]]="Gd",4,IF(fun[[#This Row],[BsmtQual]]="TA",3,IF(fun[[#This Row],[BsmtQual]]="Fa",2,IF(fun[[#This Row],[BsmtQual]]="Po",1,0)))))</f>
        <v>3</v>
      </c>
      <c r="AN1271" t="s">
        <v>124</v>
      </c>
      <c r="AO1271">
        <f>IF(fun[[#This Row],[BsmtCond]]="Ex",5,IF(fun[[#This Row],[BsmtCond]]="Gd",4,IF(fun[[#This Row],[BsmtCond]]="TA",3,IF(fun[[#This Row],[BsmtCond]]="Fa",2,IF(fun[[#This Row],[BsmtCond]]="Po",1,0)))))</f>
        <v>3</v>
      </c>
      <c r="AP1271" t="s">
        <v>126</v>
      </c>
      <c r="AQ1271">
        <f>IF(fun[[#This Row],[BsmtExposure]]="Gd",3,IF(fun[[#This Row],[BsmtExposure]]="Av",2,IF(fun[[#This Row],[BsmtExposure]]="Mn",1,0)))</f>
        <v>0</v>
      </c>
      <c r="AR1271" t="s">
        <v>167</v>
      </c>
      <c r="AS1271">
        <v>460</v>
      </c>
      <c r="AT1271" t="s">
        <v>128</v>
      </c>
      <c r="AU1271">
        <v>0</v>
      </c>
      <c r="AV1271">
        <v>414</v>
      </c>
      <c r="AW1271">
        <v>874</v>
      </c>
      <c r="AX1271" t="s">
        <v>232</v>
      </c>
      <c r="AY1271" t="s">
        <v>124</v>
      </c>
      <c r="AZ1271">
        <f>IF(fun[[#This Row],[HeatingQC]]="Ex",5,IF(fun[[#This Row],[HeatingQC]]="Gd",4,IF(fun[[#This Row],[HeatingQC]]="TA",3,IF(fun[[#This Row],[HeatingQC]]="Fa",2,IF(fun[[#This Row],[HeatingQC]]="Po",1,0)))))</f>
        <v>3</v>
      </c>
      <c r="BA1271" t="s">
        <v>131</v>
      </c>
      <c r="BB1271" t="s">
        <v>190</v>
      </c>
      <c r="BC1271">
        <v>874</v>
      </c>
      <c r="BD1271">
        <v>650</v>
      </c>
      <c r="BE1271">
        <v>0</v>
      </c>
      <c r="BF1271">
        <v>1524</v>
      </c>
      <c r="BG1271">
        <f>LOG(fun[[#This Row],[GrLivArea]])</f>
        <v>3.1829849670035819</v>
      </c>
      <c r="BH1271">
        <v>0</v>
      </c>
      <c r="BI1271">
        <v>0</v>
      </c>
      <c r="BJ1271">
        <f>fun[[#This Row],[BsmtFullBath]]+(0.5*fun[[#This Row],[BsmtHalfBath]])</f>
        <v>0</v>
      </c>
      <c r="BK1271">
        <v>1</v>
      </c>
      <c r="BL1271">
        <v>1</v>
      </c>
      <c r="BM1271">
        <f>fun[[#This Row],[HalfBath]]+fun[[#This Row],[TOTBaseBath]]+fun[[#This Row],[FullBath]]</f>
        <v>2</v>
      </c>
      <c r="BN1271">
        <v>3</v>
      </c>
      <c r="BO1271">
        <v>1</v>
      </c>
      <c r="BP1271" t="s">
        <v>124</v>
      </c>
      <c r="BQ1271">
        <f>IF(fun[[#This Row],[KitchenQual]]="Ex",5,IF(fun[[#This Row],[KitchenQual]]="Gd",4,IF(fun[[#This Row],[KitchenQual]]="TA",3,IF(fun[[#This Row],[KitchenQual]]="Fa",2,0))))</f>
        <v>3</v>
      </c>
      <c r="BR1271">
        <v>7</v>
      </c>
      <c r="BS1271" t="s">
        <v>133</v>
      </c>
      <c r="BT1271">
        <v>0</v>
      </c>
      <c r="BU1271" t="s">
        <v>109</v>
      </c>
      <c r="BV1271">
        <f>IF(fun[[#This Row],[FireplaceQu]]="Ex",5,IF(fun[[#This Row],[FireplaceQu]]="Gd",4,IF(fun[[#This Row],[FireplaceQu]]="TA",3,IF(fun[[#This Row],[FireplaceQu]]="Fa",2,0))))</f>
        <v>0</v>
      </c>
      <c r="BW1271" t="s">
        <v>134</v>
      </c>
      <c r="BX1271">
        <v>1958</v>
      </c>
      <c r="BY1271" t="s">
        <v>128</v>
      </c>
      <c r="BZ1271">
        <v>1</v>
      </c>
      <c r="CA1271">
        <v>315</v>
      </c>
      <c r="CB1271" t="s">
        <v>124</v>
      </c>
      <c r="CC1271">
        <f>IF(fun[[#This Row],[GarageQual]]="Ex",5,IF(fun[[#This Row],[GarageQual]]="Gd",4,IF(fun[[#This Row],[GarageQual]]="TA",3,IF(fun[[#This Row],[GarageQual]]="Fa",2,IF(fun[[#This Row],[GarageQual]]="Po",1,0)))))</f>
        <v>3</v>
      </c>
      <c r="CD1271" t="s">
        <v>124</v>
      </c>
      <c r="CE1271">
        <f>IF(fun[[#This Row],[GarageCond]]="Ex",5,IF(fun[[#This Row],[GarageCond]]="Gd",4,IF(fun[[#This Row],[GarageCond]]="TA",3,IF(fun[[#This Row],[GarageCond]]="Fa",2,IF(fun[[#This Row],[GarageCond]]="Po",1,0)))))</f>
        <v>3</v>
      </c>
      <c r="CF1271" t="s">
        <v>131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f>(0.5*fun[[#This Row],[WoodDeckSF]])+fun[[#This Row],[OpenPorchSF]]+(2*fun[[#This Row],[EnclosedPorch]])+(1.5*fun[[#This Row],[3SsnPorch]])+fun[[#This Row],[ScreenPorch]]</f>
        <v>0</v>
      </c>
      <c r="CM1271">
        <v>0</v>
      </c>
      <c r="CN1271" t="s">
        <v>109</v>
      </c>
      <c r="CO1271">
        <f>IF(fun[[#This Row],[PoolQC]]="Ex",5,IF(fun[[#This Row],[PoolQC]]="Gd",4,IF(fun[[#This Row],[PoolQC]]="TA",3,IF(fun[[#This Row],[PoolQC]]="Fa",2,IF(fun[[#This Row],[PoolQC]]="Po",1,0)))))</f>
        <v>0</v>
      </c>
      <c r="CP1271" t="s">
        <v>189</v>
      </c>
      <c r="CQ1271" t="s">
        <v>109</v>
      </c>
      <c r="CR1271">
        <v>0</v>
      </c>
      <c r="CS1271">
        <v>7</v>
      </c>
      <c r="CT1271">
        <v>2007</v>
      </c>
      <c r="CU1271" t="s">
        <v>136</v>
      </c>
      <c r="CV1271" t="s">
        <v>137</v>
      </c>
      <c r="CW1271">
        <f>COUNTIF(fun[[#This Row],[Id]:[SaleCondition]],0)</f>
        <v>20</v>
      </c>
      <c r="CX1271">
        <f>COUNTIF(fun[[#This Row],[Id]:[SaleCondition]],"NA")</f>
        <v>4</v>
      </c>
      <c r="CY1271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71">
        <f>fun[NUM_ExCond]+fun[NUM_BsmtCond]+fun[NUM_GarCond]</f>
        <v>9</v>
      </c>
      <c r="DA12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2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271">
        <v>144000</v>
      </c>
    </row>
    <row r="1272" spans="1:107" x14ac:dyDescent="0.25">
      <c r="A1272">
        <v>1271</v>
      </c>
      <c r="B1272">
        <v>40</v>
      </c>
      <c r="C1272" t="s">
        <v>107</v>
      </c>
      <c r="D1272">
        <f>IF(fun[[#This Row],[MSZoning]]="RL",1,0)</f>
        <v>1</v>
      </c>
      <c r="E1272">
        <f>IF(fun[[#This Row],[rl]]="RM",1,0)</f>
        <v>0</v>
      </c>
      <c r="F1272">
        <f>IF(fun[[#This Row],[rm]]="RH",1,0)</f>
        <v>0</v>
      </c>
      <c r="G1272">
        <f>IF(fun[[#This Row],[rh]]="C (all)",1,0)</f>
        <v>0</v>
      </c>
      <c r="H1272" t="s">
        <v>109</v>
      </c>
      <c r="I1272">
        <f>IF(fun[[#This Row],[LotFrontage]]="NA",0,fun[[#This Row],[LotFrontage]])</f>
        <v>0</v>
      </c>
      <c r="J1272">
        <v>23595</v>
      </c>
      <c r="K1272" t="s">
        <v>108</v>
      </c>
      <c r="L1272" t="s">
        <v>109</v>
      </c>
      <c r="M1272" t="s">
        <v>110</v>
      </c>
      <c r="N1272" t="s">
        <v>221</v>
      </c>
      <c r="O1272" t="s">
        <v>112</v>
      </c>
      <c r="P1272" t="s">
        <v>113</v>
      </c>
      <c r="Q1272" t="s">
        <v>239</v>
      </c>
      <c r="R1272" t="s">
        <v>231</v>
      </c>
      <c r="S1272" t="s">
        <v>116</v>
      </c>
      <c r="T1272" t="s">
        <v>116</v>
      </c>
      <c r="U1272" t="s">
        <v>117</v>
      </c>
      <c r="V1272" t="s">
        <v>141</v>
      </c>
      <c r="W1272">
        <v>7</v>
      </c>
      <c r="X1272">
        <v>6</v>
      </c>
      <c r="Y1272">
        <v>1979</v>
      </c>
      <c r="Z1272">
        <v>1979</v>
      </c>
      <c r="AA1272" t="s">
        <v>161</v>
      </c>
      <c r="AB1272" t="s">
        <v>249</v>
      </c>
      <c r="AC1272" t="s">
        <v>187</v>
      </c>
      <c r="AD1272" t="s">
        <v>187</v>
      </c>
      <c r="AE1272" t="s">
        <v>143</v>
      </c>
      <c r="AF1272">
        <v>0</v>
      </c>
      <c r="AG1272" t="s">
        <v>123</v>
      </c>
      <c r="AH1272">
        <f>IF(fun[[#This Row],[ExterQual]]="Ex",5,IF(fun[[#This Row],[ExterQual]]="Gd",4,IF(fun[[#This Row],[ExterQual]]="TA",3,IF(fun[[#This Row],[ExterQual]]="Fa",2,1))))</f>
        <v>4</v>
      </c>
      <c r="AI1272" t="s">
        <v>124</v>
      </c>
      <c r="AJ1272">
        <f>IF(fun[[#This Row],[ExterCond]]="Ex",5,IF(fun[[#This Row],[ExterCond]]="Gd",4,IF(fun[[#This Row],[ExterCond]]="TA",3,IF(fun[[#This Row],[ExterCond]]="Fa",2,1))))</f>
        <v>3</v>
      </c>
      <c r="AK1272" t="s">
        <v>125</v>
      </c>
      <c r="AL1272" t="s">
        <v>123</v>
      </c>
      <c r="AM1272">
        <f>IF(fun[[#This Row],[BsmtQual]]="Ex",5,IF(fun[[#This Row],[BsmtQual]]="Gd",4,IF(fun[[#This Row],[BsmtQual]]="TA",3,IF(fun[[#This Row],[BsmtQual]]="Fa",2,IF(fun[[#This Row],[BsmtQual]]="Po",1,0)))))</f>
        <v>4</v>
      </c>
      <c r="AN1272" t="s">
        <v>124</v>
      </c>
      <c r="AO1272">
        <f>IF(fun[[#This Row],[BsmtCond]]="Ex",5,IF(fun[[#This Row],[BsmtCond]]="Gd",4,IF(fun[[#This Row],[BsmtCond]]="TA",3,IF(fun[[#This Row],[BsmtCond]]="Fa",2,IF(fun[[#This Row],[BsmtCond]]="Po",1,0)))))</f>
        <v>3</v>
      </c>
      <c r="AP1272" t="s">
        <v>123</v>
      </c>
      <c r="AQ1272">
        <f>IF(fun[[#This Row],[BsmtExposure]]="Gd",3,IF(fun[[#This Row],[BsmtExposure]]="Av",2,IF(fun[[#This Row],[BsmtExposure]]="Mn",1,0)))</f>
        <v>3</v>
      </c>
      <c r="AR1272" t="s">
        <v>127</v>
      </c>
      <c r="AS1272">
        <v>1258</v>
      </c>
      <c r="AT1272" t="s">
        <v>128</v>
      </c>
      <c r="AU1272">
        <v>0</v>
      </c>
      <c r="AV1272">
        <v>74</v>
      </c>
      <c r="AW1272">
        <v>1332</v>
      </c>
      <c r="AX1272" t="s">
        <v>129</v>
      </c>
      <c r="AY1272" t="s">
        <v>124</v>
      </c>
      <c r="AZ1272">
        <f>IF(fun[[#This Row],[HeatingQC]]="Ex",5,IF(fun[[#This Row],[HeatingQC]]="Gd",4,IF(fun[[#This Row],[HeatingQC]]="TA",3,IF(fun[[#This Row],[HeatingQC]]="Fa",2,IF(fun[[#This Row],[HeatingQC]]="Po",1,0)))))</f>
        <v>3</v>
      </c>
      <c r="BA1272" t="s">
        <v>131</v>
      </c>
      <c r="BB1272" t="s">
        <v>132</v>
      </c>
      <c r="BC1272">
        <v>1332</v>
      </c>
      <c r="BD1272">
        <v>192</v>
      </c>
      <c r="BE1272">
        <v>0</v>
      </c>
      <c r="BF1272">
        <v>1524</v>
      </c>
      <c r="BG1272">
        <f>LOG(fun[[#This Row],[GrLivArea]])</f>
        <v>3.1829849670035819</v>
      </c>
      <c r="BH1272">
        <v>2</v>
      </c>
      <c r="BI1272">
        <v>0</v>
      </c>
      <c r="BJ1272">
        <f>fun[[#This Row],[BsmtFullBath]]+(0.5*fun[[#This Row],[BsmtHalfBath]])</f>
        <v>2</v>
      </c>
      <c r="BK1272">
        <v>0</v>
      </c>
      <c r="BL1272">
        <v>1</v>
      </c>
      <c r="BM1272">
        <f>fun[[#This Row],[HalfBath]]+fun[[#This Row],[TOTBaseBath]]+fun[[#This Row],[FullBath]]</f>
        <v>3</v>
      </c>
      <c r="BN1272">
        <v>0</v>
      </c>
      <c r="BO1272">
        <v>1</v>
      </c>
      <c r="BP1272" t="s">
        <v>123</v>
      </c>
      <c r="BQ1272">
        <f>IF(fun[[#This Row],[KitchenQual]]="Ex",5,IF(fun[[#This Row],[KitchenQual]]="Gd",4,IF(fun[[#This Row],[KitchenQual]]="TA",3,IF(fun[[#This Row],[KitchenQual]]="Fa",2,0))))</f>
        <v>4</v>
      </c>
      <c r="BR1272">
        <v>4</v>
      </c>
      <c r="BS1272" t="s">
        <v>133</v>
      </c>
      <c r="BT1272">
        <v>1</v>
      </c>
      <c r="BU1272" t="s">
        <v>124</v>
      </c>
      <c r="BV1272">
        <f>IF(fun[[#This Row],[FireplaceQu]]="Ex",5,IF(fun[[#This Row],[FireplaceQu]]="Gd",4,IF(fun[[#This Row],[FireplaceQu]]="TA",3,IF(fun[[#This Row],[FireplaceQu]]="Fa",2,0))))</f>
        <v>3</v>
      </c>
      <c r="BW1272" t="s">
        <v>134</v>
      </c>
      <c r="BX1272">
        <v>1979</v>
      </c>
      <c r="BY1272" t="s">
        <v>183</v>
      </c>
      <c r="BZ1272">
        <v>2</v>
      </c>
      <c r="CA1272">
        <v>586</v>
      </c>
      <c r="CB1272" t="s">
        <v>124</v>
      </c>
      <c r="CC1272">
        <f>IF(fun[[#This Row],[GarageQual]]="Ex",5,IF(fun[[#This Row],[GarageQual]]="Gd",4,IF(fun[[#This Row],[GarageQual]]="TA",3,IF(fun[[#This Row],[GarageQual]]="Fa",2,IF(fun[[#This Row],[GarageQual]]="Po",1,0)))))</f>
        <v>3</v>
      </c>
      <c r="CD1272" t="s">
        <v>124</v>
      </c>
      <c r="CE1272">
        <f>IF(fun[[#This Row],[GarageCond]]="Ex",5,IF(fun[[#This Row],[GarageCond]]="Gd",4,IF(fun[[#This Row],[GarageCond]]="TA",3,IF(fun[[#This Row],[GarageCond]]="Fa",2,IF(fun[[#This Row],[GarageCond]]="Po",1,0)))))</f>
        <v>3</v>
      </c>
      <c r="CF1272" t="s">
        <v>131</v>
      </c>
      <c r="CG1272">
        <v>268</v>
      </c>
      <c r="CH1272">
        <v>0</v>
      </c>
      <c r="CI1272">
        <v>0</v>
      </c>
      <c r="CJ1272">
        <v>0</v>
      </c>
      <c r="CK1272">
        <v>0</v>
      </c>
      <c r="CL1272">
        <f>(0.5*fun[[#This Row],[WoodDeckSF]])+fun[[#This Row],[OpenPorchSF]]+(2*fun[[#This Row],[EnclosedPorch]])+(1.5*fun[[#This Row],[3SsnPorch]])+fun[[#This Row],[ScreenPorch]]</f>
        <v>134</v>
      </c>
      <c r="CM1272">
        <v>0</v>
      </c>
      <c r="CN1272" t="s">
        <v>109</v>
      </c>
      <c r="CO1272">
        <f>IF(fun[[#This Row],[PoolQC]]="Ex",5,IF(fun[[#This Row],[PoolQC]]="Gd",4,IF(fun[[#This Row],[PoolQC]]="TA",3,IF(fun[[#This Row],[PoolQC]]="Fa",2,IF(fun[[#This Row],[PoolQC]]="Po",1,0)))))</f>
        <v>0</v>
      </c>
      <c r="CP1272" t="s">
        <v>109</v>
      </c>
      <c r="CQ1272" t="s">
        <v>109</v>
      </c>
      <c r="CR1272">
        <v>0</v>
      </c>
      <c r="CS1272">
        <v>4</v>
      </c>
      <c r="CT1272">
        <v>2010</v>
      </c>
      <c r="CU1272" t="s">
        <v>136</v>
      </c>
      <c r="CV1272" t="s">
        <v>137</v>
      </c>
      <c r="CW1272">
        <f>COUNTIF(fun[[#This Row],[Id]:[SaleCondition]],0)</f>
        <v>17</v>
      </c>
      <c r="CX1272">
        <f>COUNTIF(fun[[#This Row],[Id]:[SaleCondition]],"NA")</f>
        <v>5</v>
      </c>
      <c r="CY1272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272">
        <f>fun[NUM_ExCond]+fun[NUM_BsmtCond]+fun[NUM_GarCond]</f>
        <v>9</v>
      </c>
      <c r="DA12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105</v>
      </c>
      <c r="DB12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1272">
        <v>260000</v>
      </c>
    </row>
    <row r="1273" spans="1:107" x14ac:dyDescent="0.25">
      <c r="A1273">
        <v>1272</v>
      </c>
      <c r="B1273">
        <v>20</v>
      </c>
      <c r="C1273" t="s">
        <v>107</v>
      </c>
      <c r="D1273">
        <f>IF(fun[[#This Row],[MSZoning]]="RL",1,0)</f>
        <v>1</v>
      </c>
      <c r="E1273">
        <f>IF(fun[[#This Row],[rl]]="RM",1,0)</f>
        <v>0</v>
      </c>
      <c r="F1273">
        <f>IF(fun[[#This Row],[rm]]="RH",1,0)</f>
        <v>0</v>
      </c>
      <c r="G1273">
        <f>IF(fun[[#This Row],[rh]]="C (all)",1,0)</f>
        <v>0</v>
      </c>
      <c r="H1273" t="s">
        <v>109</v>
      </c>
      <c r="I1273">
        <f>IF(fun[[#This Row],[LotFrontage]]="NA",0,fun[[#This Row],[LotFrontage]])</f>
        <v>0</v>
      </c>
      <c r="J1273">
        <v>9156</v>
      </c>
      <c r="K1273" t="s">
        <v>108</v>
      </c>
      <c r="L1273" t="s">
        <v>109</v>
      </c>
      <c r="M1273" t="s">
        <v>146</v>
      </c>
      <c r="N1273" t="s">
        <v>111</v>
      </c>
      <c r="O1273" t="s">
        <v>112</v>
      </c>
      <c r="P1273" t="s">
        <v>113</v>
      </c>
      <c r="Q1273" t="s">
        <v>114</v>
      </c>
      <c r="R1273" t="s">
        <v>164</v>
      </c>
      <c r="S1273" t="s">
        <v>165</v>
      </c>
      <c r="T1273" t="s">
        <v>116</v>
      </c>
      <c r="U1273" t="s">
        <v>117</v>
      </c>
      <c r="V1273" t="s">
        <v>141</v>
      </c>
      <c r="W1273">
        <v>6</v>
      </c>
      <c r="X1273">
        <v>7</v>
      </c>
      <c r="Y1273">
        <v>1968</v>
      </c>
      <c r="Z1273">
        <v>1968</v>
      </c>
      <c r="AA1273" t="s">
        <v>178</v>
      </c>
      <c r="AB1273" t="s">
        <v>120</v>
      </c>
      <c r="AC1273" t="s">
        <v>122</v>
      </c>
      <c r="AD1273" t="s">
        <v>122</v>
      </c>
      <c r="AE1273" t="s">
        <v>143</v>
      </c>
      <c r="AF1273">
        <v>0</v>
      </c>
      <c r="AG1273" t="s">
        <v>124</v>
      </c>
      <c r="AH1273">
        <f>IF(fun[[#This Row],[ExterQual]]="Ex",5,IF(fun[[#This Row],[ExterQual]]="Gd",4,IF(fun[[#This Row],[ExterQual]]="TA",3,IF(fun[[#This Row],[ExterQual]]="Fa",2,1))))</f>
        <v>3</v>
      </c>
      <c r="AI1273" t="s">
        <v>124</v>
      </c>
      <c r="AJ1273">
        <f>IF(fun[[#This Row],[ExterCond]]="Ex",5,IF(fun[[#This Row],[ExterCond]]="Gd",4,IF(fun[[#This Row],[ExterCond]]="TA",3,IF(fun[[#This Row],[ExterCond]]="Fa",2,1))))</f>
        <v>3</v>
      </c>
      <c r="AK1273" t="s">
        <v>144</v>
      </c>
      <c r="AL1273" t="s">
        <v>124</v>
      </c>
      <c r="AM1273">
        <f>IF(fun[[#This Row],[BsmtQual]]="Ex",5,IF(fun[[#This Row],[BsmtQual]]="Gd",4,IF(fun[[#This Row],[BsmtQual]]="TA",3,IF(fun[[#This Row],[BsmtQual]]="Fa",2,IF(fun[[#This Row],[BsmtQual]]="Po",1,0)))))</f>
        <v>3</v>
      </c>
      <c r="AN1273" t="s">
        <v>124</v>
      </c>
      <c r="AO1273">
        <f>IF(fun[[#This Row],[BsmtCond]]="Ex",5,IF(fun[[#This Row],[BsmtCond]]="Gd",4,IF(fun[[#This Row],[BsmtCond]]="TA",3,IF(fun[[#This Row],[BsmtCond]]="Fa",2,IF(fun[[#This Row],[BsmtCond]]="Po",1,0)))))</f>
        <v>3</v>
      </c>
      <c r="AP1273" t="s">
        <v>126</v>
      </c>
      <c r="AQ1273">
        <f>IF(fun[[#This Row],[BsmtExposure]]="Gd",3,IF(fun[[#This Row],[BsmtExposure]]="Av",2,IF(fun[[#This Row],[BsmtExposure]]="Mn",1,0)))</f>
        <v>0</v>
      </c>
      <c r="AR1273" t="s">
        <v>128</v>
      </c>
      <c r="AS1273">
        <v>0</v>
      </c>
      <c r="AT1273" t="s">
        <v>128</v>
      </c>
      <c r="AU1273">
        <v>0</v>
      </c>
      <c r="AV1273">
        <v>1489</v>
      </c>
      <c r="AW1273">
        <v>1489</v>
      </c>
      <c r="AX1273" t="s">
        <v>129</v>
      </c>
      <c r="AY1273" t="s">
        <v>123</v>
      </c>
      <c r="AZ1273">
        <f>IF(fun[[#This Row],[HeatingQC]]="Ex",5,IF(fun[[#This Row],[HeatingQC]]="Gd",4,IF(fun[[#This Row],[HeatingQC]]="TA",3,IF(fun[[#This Row],[HeatingQC]]="Fa",2,IF(fun[[#This Row],[HeatingQC]]="Po",1,0)))))</f>
        <v>4</v>
      </c>
      <c r="BA1273" t="s">
        <v>131</v>
      </c>
      <c r="BB1273" t="s">
        <v>132</v>
      </c>
      <c r="BC1273">
        <v>1489</v>
      </c>
      <c r="BD1273">
        <v>0</v>
      </c>
      <c r="BE1273">
        <v>0</v>
      </c>
      <c r="BF1273">
        <v>1489</v>
      </c>
      <c r="BG1273">
        <f>LOG(fun[[#This Row],[GrLivArea]])</f>
        <v>3.1728946977521764</v>
      </c>
      <c r="BH1273">
        <v>0</v>
      </c>
      <c r="BI1273">
        <v>0</v>
      </c>
      <c r="BJ1273">
        <f>fun[[#This Row],[BsmtFullBath]]+(0.5*fun[[#This Row],[BsmtHalfBath]])</f>
        <v>0</v>
      </c>
      <c r="BK1273">
        <v>2</v>
      </c>
      <c r="BL1273">
        <v>0</v>
      </c>
      <c r="BM1273">
        <f>fun[[#This Row],[HalfBath]]+fun[[#This Row],[TOTBaseBath]]+fun[[#This Row],[FullBath]]</f>
        <v>2</v>
      </c>
      <c r="BN1273">
        <v>3</v>
      </c>
      <c r="BO1273">
        <v>1</v>
      </c>
      <c r="BP1273" t="s">
        <v>123</v>
      </c>
      <c r="BQ1273">
        <f>IF(fun[[#This Row],[KitchenQual]]="Ex",5,IF(fun[[#This Row],[KitchenQual]]="Gd",4,IF(fun[[#This Row],[KitchenQual]]="TA",3,IF(fun[[#This Row],[KitchenQual]]="Fa",2,0))))</f>
        <v>4</v>
      </c>
      <c r="BR1273">
        <v>7</v>
      </c>
      <c r="BS1273" t="s">
        <v>133</v>
      </c>
      <c r="BT1273">
        <v>1</v>
      </c>
      <c r="BU1273" t="s">
        <v>123</v>
      </c>
      <c r="BV1273">
        <f>IF(fun[[#This Row],[FireplaceQu]]="Ex",5,IF(fun[[#This Row],[FireplaceQu]]="Gd",4,IF(fun[[#This Row],[FireplaceQu]]="TA",3,IF(fun[[#This Row],[FireplaceQu]]="Fa",2,0))))</f>
        <v>4</v>
      </c>
      <c r="BW1273" t="s">
        <v>134</v>
      </c>
      <c r="BX1273">
        <v>1968</v>
      </c>
      <c r="BY1273" t="s">
        <v>135</v>
      </c>
      <c r="BZ1273">
        <v>2</v>
      </c>
      <c r="CA1273">
        <v>462</v>
      </c>
      <c r="CB1273" t="s">
        <v>124</v>
      </c>
      <c r="CC1273">
        <f>IF(fun[[#This Row],[GarageQual]]="Ex",5,IF(fun[[#This Row],[GarageQual]]="Gd",4,IF(fun[[#This Row],[GarageQual]]="TA",3,IF(fun[[#This Row],[GarageQual]]="Fa",2,IF(fun[[#This Row],[GarageQual]]="Po",1,0)))))</f>
        <v>3</v>
      </c>
      <c r="CD1273" t="s">
        <v>124</v>
      </c>
      <c r="CE1273">
        <f>IF(fun[[#This Row],[GarageCond]]="Ex",5,IF(fun[[#This Row],[GarageCond]]="Gd",4,IF(fun[[#This Row],[GarageCond]]="TA",3,IF(fun[[#This Row],[GarageCond]]="Fa",2,IF(fun[[#This Row],[GarageCond]]="Po",1,0)))))</f>
        <v>3</v>
      </c>
      <c r="CF1273" t="s">
        <v>131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f>(0.5*fun[[#This Row],[WoodDeckSF]])+fun[[#This Row],[OpenPorchSF]]+(2*fun[[#This Row],[EnclosedPorch]])+(1.5*fun[[#This Row],[3SsnPorch]])+fun[[#This Row],[ScreenPorch]]</f>
        <v>0</v>
      </c>
      <c r="CM1273">
        <v>0</v>
      </c>
      <c r="CN1273" t="s">
        <v>109</v>
      </c>
      <c r="CO1273">
        <f>IF(fun[[#This Row],[PoolQC]]="Ex",5,IF(fun[[#This Row],[PoolQC]]="Gd",4,IF(fun[[#This Row],[PoolQC]]="TA",3,IF(fun[[#This Row],[PoolQC]]="Fa",2,IF(fun[[#This Row],[PoolQC]]="Po",1,0)))))</f>
        <v>0</v>
      </c>
      <c r="CP1273" t="s">
        <v>109</v>
      </c>
      <c r="CQ1273" t="s">
        <v>109</v>
      </c>
      <c r="CR1273">
        <v>0</v>
      </c>
      <c r="CS1273">
        <v>8</v>
      </c>
      <c r="CT1273">
        <v>2009</v>
      </c>
      <c r="CU1273" t="s">
        <v>136</v>
      </c>
      <c r="CV1273" t="s">
        <v>137</v>
      </c>
      <c r="CW1273">
        <f>COUNTIF(fun[[#This Row],[Id]:[SaleCondition]],0)</f>
        <v>23</v>
      </c>
      <c r="CX1273">
        <f>COUNTIF(fun[[#This Row],[Id]:[SaleCondition]],"NA")</f>
        <v>5</v>
      </c>
      <c r="CY127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73">
        <f>fun[NUM_ExCond]+fun[NUM_BsmtCond]+fun[NUM_GarCond]</f>
        <v>9</v>
      </c>
      <c r="DA12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2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</v>
      </c>
      <c r="DC1273">
        <v>185750</v>
      </c>
    </row>
    <row r="1274" spans="1:107" x14ac:dyDescent="0.25">
      <c r="A1274">
        <v>1273</v>
      </c>
      <c r="B1274">
        <v>20</v>
      </c>
      <c r="C1274" t="s">
        <v>107</v>
      </c>
      <c r="D1274">
        <f>IF(fun[[#This Row],[MSZoning]]="RL",1,0)</f>
        <v>1</v>
      </c>
      <c r="E1274">
        <f>IF(fun[[#This Row],[rl]]="RM",1,0)</f>
        <v>0</v>
      </c>
      <c r="F1274">
        <f>IF(fun[[#This Row],[rm]]="RH",1,0)</f>
        <v>0</v>
      </c>
      <c r="G1274">
        <f>IF(fun[[#This Row],[rh]]="C (all)",1,0)</f>
        <v>0</v>
      </c>
      <c r="H1274" t="s">
        <v>109</v>
      </c>
      <c r="I1274">
        <f>IF(fun[[#This Row],[LotFrontage]]="NA",0,fun[[#This Row],[LotFrontage]])</f>
        <v>0</v>
      </c>
      <c r="J1274">
        <v>13526</v>
      </c>
      <c r="K1274" t="s">
        <v>108</v>
      </c>
      <c r="L1274" t="s">
        <v>109</v>
      </c>
      <c r="M1274" t="s">
        <v>146</v>
      </c>
      <c r="N1274" t="s">
        <v>111</v>
      </c>
      <c r="O1274" t="s">
        <v>112</v>
      </c>
      <c r="P1274" t="s">
        <v>192</v>
      </c>
      <c r="Q1274" t="s">
        <v>114</v>
      </c>
      <c r="R1274" t="s">
        <v>177</v>
      </c>
      <c r="S1274" t="s">
        <v>116</v>
      </c>
      <c r="T1274" t="s">
        <v>116</v>
      </c>
      <c r="U1274" t="s">
        <v>117</v>
      </c>
      <c r="V1274" t="s">
        <v>141</v>
      </c>
      <c r="W1274">
        <v>5</v>
      </c>
      <c r="X1274">
        <v>6</v>
      </c>
      <c r="Y1274">
        <v>1965</v>
      </c>
      <c r="Z1274">
        <v>1965</v>
      </c>
      <c r="AA1274" t="s">
        <v>178</v>
      </c>
      <c r="AB1274" t="s">
        <v>120</v>
      </c>
      <c r="AC1274" t="s">
        <v>166</v>
      </c>
      <c r="AD1274" t="s">
        <v>187</v>
      </c>
      <c r="AE1274" t="s">
        <v>122</v>
      </c>
      <c r="AF1274">
        <v>114</v>
      </c>
      <c r="AG1274" t="s">
        <v>124</v>
      </c>
      <c r="AH1274">
        <f>IF(fun[[#This Row],[ExterQual]]="Ex",5,IF(fun[[#This Row],[ExterQual]]="Gd",4,IF(fun[[#This Row],[ExterQual]]="TA",3,IF(fun[[#This Row],[ExterQual]]="Fa",2,1))))</f>
        <v>3</v>
      </c>
      <c r="AI1274" t="s">
        <v>124</v>
      </c>
      <c r="AJ1274">
        <f>IF(fun[[#This Row],[ExterCond]]="Ex",5,IF(fun[[#This Row],[ExterCond]]="Gd",4,IF(fun[[#This Row],[ExterCond]]="TA",3,IF(fun[[#This Row],[ExterCond]]="Fa",2,1))))</f>
        <v>3</v>
      </c>
      <c r="AK1274" t="s">
        <v>144</v>
      </c>
      <c r="AL1274" t="s">
        <v>124</v>
      </c>
      <c r="AM1274">
        <f>IF(fun[[#This Row],[BsmtQual]]="Ex",5,IF(fun[[#This Row],[BsmtQual]]="Gd",4,IF(fun[[#This Row],[BsmtQual]]="TA",3,IF(fun[[#This Row],[BsmtQual]]="Fa",2,IF(fun[[#This Row],[BsmtQual]]="Po",1,0)))))</f>
        <v>3</v>
      </c>
      <c r="AN1274" t="s">
        <v>124</v>
      </c>
      <c r="AO1274">
        <f>IF(fun[[#This Row],[BsmtCond]]="Ex",5,IF(fun[[#This Row],[BsmtCond]]="Gd",4,IF(fun[[#This Row],[BsmtCond]]="TA",3,IF(fun[[#This Row],[BsmtCond]]="Fa",2,IF(fun[[#This Row],[BsmtCond]]="Po",1,0)))))</f>
        <v>3</v>
      </c>
      <c r="AP1274" t="s">
        <v>126</v>
      </c>
      <c r="AQ1274">
        <f>IF(fun[[#This Row],[BsmtExposure]]="Gd",3,IF(fun[[#This Row],[BsmtExposure]]="Av",2,IF(fun[[#This Row],[BsmtExposure]]="Mn",1,0)))</f>
        <v>0</v>
      </c>
      <c r="AR1274" t="s">
        <v>167</v>
      </c>
      <c r="AS1274">
        <v>560</v>
      </c>
      <c r="AT1274" t="s">
        <v>198</v>
      </c>
      <c r="AU1274">
        <v>375</v>
      </c>
      <c r="AV1274">
        <v>0</v>
      </c>
      <c r="AW1274">
        <v>935</v>
      </c>
      <c r="AX1274" t="s">
        <v>129</v>
      </c>
      <c r="AY1274" t="s">
        <v>124</v>
      </c>
      <c r="AZ1274">
        <f>IF(fun[[#This Row],[HeatingQC]]="Ex",5,IF(fun[[#This Row],[HeatingQC]]="Gd",4,IF(fun[[#This Row],[HeatingQC]]="TA",3,IF(fun[[#This Row],[HeatingQC]]="Fa",2,IF(fun[[#This Row],[HeatingQC]]="Po",1,0)))))</f>
        <v>3</v>
      </c>
      <c r="BA1274" t="s">
        <v>131</v>
      </c>
      <c r="BB1274" t="s">
        <v>132</v>
      </c>
      <c r="BC1274">
        <v>935</v>
      </c>
      <c r="BD1274">
        <v>0</v>
      </c>
      <c r="BE1274">
        <v>0</v>
      </c>
      <c r="BF1274">
        <v>935</v>
      </c>
      <c r="BG1274">
        <f>LOG(fun[[#This Row],[GrLivArea]])</f>
        <v>2.9708116108725178</v>
      </c>
      <c r="BH1274">
        <v>1</v>
      </c>
      <c r="BI1274">
        <v>0</v>
      </c>
      <c r="BJ1274">
        <f>fun[[#This Row],[BsmtFullBath]]+(0.5*fun[[#This Row],[BsmtHalfBath]])</f>
        <v>1</v>
      </c>
      <c r="BK1274">
        <v>1</v>
      </c>
      <c r="BL1274">
        <v>0</v>
      </c>
      <c r="BM1274">
        <f>fun[[#This Row],[HalfBath]]+fun[[#This Row],[TOTBaseBath]]+fun[[#This Row],[FullBath]]</f>
        <v>2</v>
      </c>
      <c r="BN1274">
        <v>3</v>
      </c>
      <c r="BO1274">
        <v>1</v>
      </c>
      <c r="BP1274" t="s">
        <v>124</v>
      </c>
      <c r="BQ1274">
        <f>IF(fun[[#This Row],[KitchenQual]]="Ex",5,IF(fun[[#This Row],[KitchenQual]]="Gd",4,IF(fun[[#This Row],[KitchenQual]]="TA",3,IF(fun[[#This Row],[KitchenQual]]="Fa",2,0))))</f>
        <v>3</v>
      </c>
      <c r="BR1274">
        <v>5</v>
      </c>
      <c r="BS1274" t="s">
        <v>133</v>
      </c>
      <c r="BT1274">
        <v>0</v>
      </c>
      <c r="BU1274" t="s">
        <v>109</v>
      </c>
      <c r="BV1274">
        <f>IF(fun[[#This Row],[FireplaceQu]]="Ex",5,IF(fun[[#This Row],[FireplaceQu]]="Gd",4,IF(fun[[#This Row],[FireplaceQu]]="TA",3,IF(fun[[#This Row],[FireplaceQu]]="Fa",2,0))))</f>
        <v>0</v>
      </c>
      <c r="BW1274" t="s">
        <v>134</v>
      </c>
      <c r="BX1274">
        <v>1965</v>
      </c>
      <c r="BY1274" t="s">
        <v>128</v>
      </c>
      <c r="BZ1274">
        <v>1</v>
      </c>
      <c r="CA1274">
        <v>288</v>
      </c>
      <c r="CB1274" t="s">
        <v>124</v>
      </c>
      <c r="CC1274">
        <f>IF(fun[[#This Row],[GarageQual]]="Ex",5,IF(fun[[#This Row],[GarageQual]]="Gd",4,IF(fun[[#This Row],[GarageQual]]="TA",3,IF(fun[[#This Row],[GarageQual]]="Fa",2,IF(fun[[#This Row],[GarageQual]]="Po",1,0)))))</f>
        <v>3</v>
      </c>
      <c r="CD1274" t="s">
        <v>124</v>
      </c>
      <c r="CE1274">
        <f>IF(fun[[#This Row],[GarageCond]]="Ex",5,IF(fun[[#This Row],[GarageCond]]="Gd",4,IF(fun[[#This Row],[GarageCond]]="TA",3,IF(fun[[#This Row],[GarageCond]]="Fa",2,IF(fun[[#This Row],[GarageCond]]="Po",1,0)))))</f>
        <v>3</v>
      </c>
      <c r="CF1274" t="s">
        <v>131</v>
      </c>
      <c r="CG1274">
        <v>180</v>
      </c>
      <c r="CH1274">
        <v>0</v>
      </c>
      <c r="CI1274">
        <v>0</v>
      </c>
      <c r="CJ1274">
        <v>0</v>
      </c>
      <c r="CK1274">
        <v>0</v>
      </c>
      <c r="CL1274">
        <f>(0.5*fun[[#This Row],[WoodDeckSF]])+fun[[#This Row],[OpenPorchSF]]+(2*fun[[#This Row],[EnclosedPorch]])+(1.5*fun[[#This Row],[3SsnPorch]])+fun[[#This Row],[ScreenPorch]]</f>
        <v>90</v>
      </c>
      <c r="CM1274">
        <v>0</v>
      </c>
      <c r="CN1274" t="s">
        <v>109</v>
      </c>
      <c r="CO1274">
        <f>IF(fun[[#This Row],[PoolQC]]="Ex",5,IF(fun[[#This Row],[PoolQC]]="Gd",4,IF(fun[[#This Row],[PoolQC]]="TA",3,IF(fun[[#This Row],[PoolQC]]="Fa",2,IF(fun[[#This Row],[PoolQC]]="Po",1,0)))))</f>
        <v>0</v>
      </c>
      <c r="CP1274" t="s">
        <v>160</v>
      </c>
      <c r="CQ1274" t="s">
        <v>109</v>
      </c>
      <c r="CR1274">
        <v>0</v>
      </c>
      <c r="CS1274">
        <v>11</v>
      </c>
      <c r="CT1274">
        <v>2006</v>
      </c>
      <c r="CU1274" t="s">
        <v>136</v>
      </c>
      <c r="CV1274" t="s">
        <v>137</v>
      </c>
      <c r="CW1274">
        <f>COUNTIF(fun[[#This Row],[Id]:[SaleCondition]],0)</f>
        <v>19</v>
      </c>
      <c r="CX1274">
        <f>COUNTIF(fun[[#This Row],[Id]:[SaleCondition]],"NA")</f>
        <v>5</v>
      </c>
      <c r="CY127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74">
        <f>fun[NUM_ExCond]+fun[NUM_BsmtCond]+fun[NUM_GarCond]</f>
        <v>9</v>
      </c>
      <c r="DA12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12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1274">
        <v>137000</v>
      </c>
    </row>
    <row r="1275" spans="1:107" x14ac:dyDescent="0.25">
      <c r="A1275">
        <v>1274</v>
      </c>
      <c r="B1275">
        <v>80</v>
      </c>
      <c r="C1275" t="s">
        <v>107</v>
      </c>
      <c r="D1275">
        <f>IF(fun[[#This Row],[MSZoning]]="RL",1,0)</f>
        <v>1</v>
      </c>
      <c r="E1275">
        <f>IF(fun[[#This Row],[rl]]="RM",1,0)</f>
        <v>0</v>
      </c>
      <c r="F1275">
        <f>IF(fun[[#This Row],[rm]]="RH",1,0)</f>
        <v>0</v>
      </c>
      <c r="G1275">
        <f>IF(fun[[#This Row],[rh]]="C (all)",1,0)</f>
        <v>0</v>
      </c>
      <c r="H1275">
        <v>124</v>
      </c>
      <c r="I1275">
        <f>IF(fun[[#This Row],[LotFrontage]]="NA",0,fun[[#This Row],[LotFrontage]])</f>
        <v>124</v>
      </c>
      <c r="J1275">
        <v>11512</v>
      </c>
      <c r="K1275" t="s">
        <v>108</v>
      </c>
      <c r="L1275" t="s">
        <v>109</v>
      </c>
      <c r="M1275" t="s">
        <v>146</v>
      </c>
      <c r="N1275" t="s">
        <v>111</v>
      </c>
      <c r="O1275" t="s">
        <v>112</v>
      </c>
      <c r="P1275" t="s">
        <v>148</v>
      </c>
      <c r="Q1275" t="s">
        <v>114</v>
      </c>
      <c r="R1275" t="s">
        <v>211</v>
      </c>
      <c r="S1275" t="s">
        <v>116</v>
      </c>
      <c r="T1275" t="s">
        <v>116</v>
      </c>
      <c r="U1275" t="s">
        <v>117</v>
      </c>
      <c r="V1275" t="s">
        <v>223</v>
      </c>
      <c r="W1275">
        <v>6</v>
      </c>
      <c r="X1275">
        <v>7</v>
      </c>
      <c r="Y1275">
        <v>1959</v>
      </c>
      <c r="Z1275">
        <v>2006</v>
      </c>
      <c r="AA1275" t="s">
        <v>119</v>
      </c>
      <c r="AB1275" t="s">
        <v>120</v>
      </c>
      <c r="AC1275" t="s">
        <v>187</v>
      </c>
      <c r="AD1275" t="s">
        <v>187</v>
      </c>
      <c r="AE1275" t="s">
        <v>122</v>
      </c>
      <c r="AF1275">
        <v>84</v>
      </c>
      <c r="AG1275" t="s">
        <v>124</v>
      </c>
      <c r="AH1275">
        <f>IF(fun[[#This Row],[ExterQual]]="Ex",5,IF(fun[[#This Row],[ExterQual]]="Gd",4,IF(fun[[#This Row],[ExterQual]]="TA",3,IF(fun[[#This Row],[ExterQual]]="Fa",2,1))))</f>
        <v>3</v>
      </c>
      <c r="AI1275" t="s">
        <v>124</v>
      </c>
      <c r="AJ1275">
        <f>IF(fun[[#This Row],[ExterCond]]="Ex",5,IF(fun[[#This Row],[ExterCond]]="Gd",4,IF(fun[[#This Row],[ExterCond]]="TA",3,IF(fun[[#This Row],[ExterCond]]="Fa",2,1))))</f>
        <v>3</v>
      </c>
      <c r="AK1275" t="s">
        <v>144</v>
      </c>
      <c r="AL1275" t="s">
        <v>124</v>
      </c>
      <c r="AM1275">
        <f>IF(fun[[#This Row],[BsmtQual]]="Ex",5,IF(fun[[#This Row],[BsmtQual]]="Gd",4,IF(fun[[#This Row],[BsmtQual]]="TA",3,IF(fun[[#This Row],[BsmtQual]]="Fa",2,IF(fun[[#This Row],[BsmtQual]]="Po",1,0)))))</f>
        <v>3</v>
      </c>
      <c r="AN1275" t="s">
        <v>124</v>
      </c>
      <c r="AO1275">
        <f>IF(fun[[#This Row],[BsmtCond]]="Ex",5,IF(fun[[#This Row],[BsmtCond]]="Gd",4,IF(fun[[#This Row],[BsmtCond]]="TA",3,IF(fun[[#This Row],[BsmtCond]]="Fa",2,IF(fun[[#This Row],[BsmtCond]]="Po",1,0)))))</f>
        <v>3</v>
      </c>
      <c r="AP1275" t="s">
        <v>156</v>
      </c>
      <c r="AQ1275">
        <f>IF(fun[[#This Row],[BsmtExposure]]="Gd",3,IF(fun[[#This Row],[BsmtExposure]]="Av",2,IF(fun[[#This Row],[BsmtExposure]]="Mn",1,0)))</f>
        <v>2</v>
      </c>
      <c r="AR1275" t="s">
        <v>145</v>
      </c>
      <c r="AS1275">
        <v>719</v>
      </c>
      <c r="AT1275" t="s">
        <v>128</v>
      </c>
      <c r="AU1275">
        <v>0</v>
      </c>
      <c r="AV1275">
        <v>300</v>
      </c>
      <c r="AW1275">
        <v>1019</v>
      </c>
      <c r="AX1275" t="s">
        <v>129</v>
      </c>
      <c r="AY1275" t="s">
        <v>123</v>
      </c>
      <c r="AZ1275">
        <f>IF(fun[[#This Row],[HeatingQC]]="Ex",5,IF(fun[[#This Row],[HeatingQC]]="Gd",4,IF(fun[[#This Row],[HeatingQC]]="TA",3,IF(fun[[#This Row],[HeatingQC]]="Fa",2,IF(fun[[#This Row],[HeatingQC]]="Po",1,0)))))</f>
        <v>4</v>
      </c>
      <c r="BA1275" t="s">
        <v>131</v>
      </c>
      <c r="BB1275" t="s">
        <v>132</v>
      </c>
      <c r="BC1275">
        <v>1357</v>
      </c>
      <c r="BD1275">
        <v>0</v>
      </c>
      <c r="BE1275">
        <v>0</v>
      </c>
      <c r="BF1275">
        <v>1357</v>
      </c>
      <c r="BG1275">
        <f>LOG(fun[[#This Row],[GrLivArea]])</f>
        <v>3.1325798476597368</v>
      </c>
      <c r="BH1275">
        <v>1</v>
      </c>
      <c r="BI1275">
        <v>0</v>
      </c>
      <c r="BJ1275">
        <f>fun[[#This Row],[BsmtFullBath]]+(0.5*fun[[#This Row],[BsmtHalfBath]])</f>
        <v>1</v>
      </c>
      <c r="BK1275">
        <v>1</v>
      </c>
      <c r="BL1275">
        <v>0</v>
      </c>
      <c r="BM1275">
        <f>fun[[#This Row],[HalfBath]]+fun[[#This Row],[TOTBaseBath]]+fun[[#This Row],[FullBath]]</f>
        <v>2</v>
      </c>
      <c r="BN1275">
        <v>2</v>
      </c>
      <c r="BO1275">
        <v>1</v>
      </c>
      <c r="BP1275" t="s">
        <v>130</v>
      </c>
      <c r="BQ1275">
        <f>IF(fun[[#This Row],[KitchenQual]]="Ex",5,IF(fun[[#This Row],[KitchenQual]]="Gd",4,IF(fun[[#This Row],[KitchenQual]]="TA",3,IF(fun[[#This Row],[KitchenQual]]="Fa",2,0))))</f>
        <v>5</v>
      </c>
      <c r="BR1275">
        <v>5</v>
      </c>
      <c r="BS1275" t="s">
        <v>133</v>
      </c>
      <c r="BT1275">
        <v>1</v>
      </c>
      <c r="BU1275" t="s">
        <v>123</v>
      </c>
      <c r="BV1275">
        <f>IF(fun[[#This Row],[FireplaceQu]]="Ex",5,IF(fun[[#This Row],[FireplaceQu]]="Gd",4,IF(fun[[#This Row],[FireplaceQu]]="TA",3,IF(fun[[#This Row],[FireplaceQu]]="Fa",2,0))))</f>
        <v>4</v>
      </c>
      <c r="BW1275" t="s">
        <v>235</v>
      </c>
      <c r="BX1275">
        <v>1959</v>
      </c>
      <c r="BY1275" t="s">
        <v>135</v>
      </c>
      <c r="BZ1275">
        <v>1</v>
      </c>
      <c r="CA1275">
        <v>312</v>
      </c>
      <c r="CB1275" t="s">
        <v>124</v>
      </c>
      <c r="CC1275">
        <f>IF(fun[[#This Row],[GarageQual]]="Ex",5,IF(fun[[#This Row],[GarageQual]]="Gd",4,IF(fun[[#This Row],[GarageQual]]="TA",3,IF(fun[[#This Row],[GarageQual]]="Fa",2,IF(fun[[#This Row],[GarageQual]]="Po",1,0)))))</f>
        <v>3</v>
      </c>
      <c r="CD1275" t="s">
        <v>124</v>
      </c>
      <c r="CE1275">
        <f>IF(fun[[#This Row],[GarageCond]]="Ex",5,IF(fun[[#This Row],[GarageCond]]="Gd",4,IF(fun[[#This Row],[GarageCond]]="TA",3,IF(fun[[#This Row],[GarageCond]]="Fa",2,IF(fun[[#This Row],[GarageCond]]="Po",1,0)))))</f>
        <v>3</v>
      </c>
      <c r="CF1275" t="s">
        <v>131</v>
      </c>
      <c r="CG1275">
        <v>0</v>
      </c>
      <c r="CH1275">
        <v>0</v>
      </c>
      <c r="CI1275">
        <v>0</v>
      </c>
      <c r="CJ1275">
        <v>0</v>
      </c>
      <c r="CK1275">
        <v>163</v>
      </c>
      <c r="CL1275">
        <f>(0.5*fun[[#This Row],[WoodDeckSF]])+fun[[#This Row],[OpenPorchSF]]+(2*fun[[#This Row],[EnclosedPorch]])+(1.5*fun[[#This Row],[3SsnPorch]])+fun[[#This Row],[ScreenPorch]]</f>
        <v>163</v>
      </c>
      <c r="CM1275">
        <v>0</v>
      </c>
      <c r="CN1275" t="s">
        <v>109</v>
      </c>
      <c r="CO1275">
        <f>IF(fun[[#This Row],[PoolQC]]="Ex",5,IF(fun[[#This Row],[PoolQC]]="Gd",4,IF(fun[[#This Row],[PoolQC]]="TA",3,IF(fun[[#This Row],[PoolQC]]="Fa",2,IF(fun[[#This Row],[PoolQC]]="Po",1,0)))))</f>
        <v>0</v>
      </c>
      <c r="CP1275" t="s">
        <v>191</v>
      </c>
      <c r="CQ1275" t="s">
        <v>109</v>
      </c>
      <c r="CR1275">
        <v>0</v>
      </c>
      <c r="CS1275">
        <v>5</v>
      </c>
      <c r="CT1275">
        <v>2008</v>
      </c>
      <c r="CU1275" t="s">
        <v>136</v>
      </c>
      <c r="CV1275" t="s">
        <v>137</v>
      </c>
      <c r="CW1275">
        <f>COUNTIF(fun[[#This Row],[Id]:[SaleCondition]],0)</f>
        <v>15</v>
      </c>
      <c r="CX1275">
        <f>COUNTIF(fun[[#This Row],[Id]:[SaleCondition]],"NA")</f>
        <v>3</v>
      </c>
      <c r="CY1275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275">
        <f>fun[NUM_ExCond]+fun[NUM_BsmtCond]+fun[NUM_GarCond]</f>
        <v>9</v>
      </c>
      <c r="DA12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2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74.75</v>
      </c>
      <c r="DC1275">
        <v>177000</v>
      </c>
    </row>
    <row r="1276" spans="1:107" x14ac:dyDescent="0.25">
      <c r="A1276">
        <v>1275</v>
      </c>
      <c r="B1276">
        <v>50</v>
      </c>
      <c r="C1276" t="s">
        <v>107</v>
      </c>
      <c r="D1276">
        <f>IF(fun[[#This Row],[MSZoning]]="RL",1,0)</f>
        <v>1</v>
      </c>
      <c r="E1276">
        <f>IF(fun[[#This Row],[rl]]="RM",1,0)</f>
        <v>0</v>
      </c>
      <c r="F1276">
        <f>IF(fun[[#This Row],[rm]]="RH",1,0)</f>
        <v>0</v>
      </c>
      <c r="G1276">
        <f>IF(fun[[#This Row],[rh]]="C (all)",1,0)</f>
        <v>0</v>
      </c>
      <c r="H1276">
        <v>53</v>
      </c>
      <c r="I1276">
        <f>IF(fun[[#This Row],[LotFrontage]]="NA",0,fun[[#This Row],[LotFrontage]])</f>
        <v>53</v>
      </c>
      <c r="J1276">
        <v>5362</v>
      </c>
      <c r="K1276" t="s">
        <v>108</v>
      </c>
      <c r="L1276" t="s">
        <v>109</v>
      </c>
      <c r="M1276" t="s">
        <v>110</v>
      </c>
      <c r="N1276" t="s">
        <v>111</v>
      </c>
      <c r="O1276" t="s">
        <v>112</v>
      </c>
      <c r="P1276" t="s">
        <v>148</v>
      </c>
      <c r="Q1276" t="s">
        <v>114</v>
      </c>
      <c r="R1276" t="s">
        <v>149</v>
      </c>
      <c r="S1276" t="s">
        <v>116</v>
      </c>
      <c r="T1276" t="s">
        <v>116</v>
      </c>
      <c r="U1276" t="s">
        <v>117</v>
      </c>
      <c r="V1276" t="s">
        <v>158</v>
      </c>
      <c r="W1276">
        <v>5</v>
      </c>
      <c r="X1276">
        <v>6</v>
      </c>
      <c r="Y1276">
        <v>1910</v>
      </c>
      <c r="Z1276">
        <v>2003</v>
      </c>
      <c r="AA1276" t="s">
        <v>119</v>
      </c>
      <c r="AB1276" t="s">
        <v>120</v>
      </c>
      <c r="AC1276" t="s">
        <v>150</v>
      </c>
      <c r="AD1276" t="s">
        <v>151</v>
      </c>
      <c r="AE1276" t="s">
        <v>143</v>
      </c>
      <c r="AF1276">
        <v>0</v>
      </c>
      <c r="AG1276" t="s">
        <v>124</v>
      </c>
      <c r="AH1276">
        <f>IF(fun[[#This Row],[ExterQual]]="Ex",5,IF(fun[[#This Row],[ExterQual]]="Gd",4,IF(fun[[#This Row],[ExterQual]]="TA",3,IF(fun[[#This Row],[ExterQual]]="Fa",2,1))))</f>
        <v>3</v>
      </c>
      <c r="AI1276" t="s">
        <v>124</v>
      </c>
      <c r="AJ1276">
        <f>IF(fun[[#This Row],[ExterCond]]="Ex",5,IF(fun[[#This Row],[ExterCond]]="Gd",4,IF(fun[[#This Row],[ExterCond]]="TA",3,IF(fun[[#This Row],[ExterCond]]="Fa",2,1))))</f>
        <v>3</v>
      </c>
      <c r="AK1276" t="s">
        <v>125</v>
      </c>
      <c r="AL1276" t="s">
        <v>124</v>
      </c>
      <c r="AM1276">
        <f>IF(fun[[#This Row],[BsmtQual]]="Ex",5,IF(fun[[#This Row],[BsmtQual]]="Gd",4,IF(fun[[#This Row],[BsmtQual]]="TA",3,IF(fun[[#This Row],[BsmtQual]]="Fa",2,IF(fun[[#This Row],[BsmtQual]]="Po",1,0)))))</f>
        <v>3</v>
      </c>
      <c r="AN1276" t="s">
        <v>124</v>
      </c>
      <c r="AO1276">
        <f>IF(fun[[#This Row],[BsmtCond]]="Ex",5,IF(fun[[#This Row],[BsmtCond]]="Gd",4,IF(fun[[#This Row],[BsmtCond]]="TA",3,IF(fun[[#This Row],[BsmtCond]]="Fa",2,IF(fun[[#This Row],[BsmtCond]]="Po",1,0)))))</f>
        <v>3</v>
      </c>
      <c r="AP1276" t="s">
        <v>126</v>
      </c>
      <c r="AQ1276">
        <f>IF(fun[[#This Row],[BsmtExposure]]="Gd",3,IF(fun[[#This Row],[BsmtExposure]]="Av",2,IF(fun[[#This Row],[BsmtExposure]]="Mn",1,0)))</f>
        <v>0</v>
      </c>
      <c r="AR1276" t="s">
        <v>128</v>
      </c>
      <c r="AS1276">
        <v>0</v>
      </c>
      <c r="AT1276" t="s">
        <v>128</v>
      </c>
      <c r="AU1276">
        <v>0</v>
      </c>
      <c r="AV1276">
        <v>661</v>
      </c>
      <c r="AW1276">
        <v>661</v>
      </c>
      <c r="AX1276" t="s">
        <v>129</v>
      </c>
      <c r="AY1276" t="s">
        <v>130</v>
      </c>
      <c r="AZ1276">
        <f>IF(fun[[#This Row],[HeatingQC]]="Ex",5,IF(fun[[#This Row],[HeatingQC]]="Gd",4,IF(fun[[#This Row],[HeatingQC]]="TA",3,IF(fun[[#This Row],[HeatingQC]]="Fa",2,IF(fun[[#This Row],[HeatingQC]]="Po",1,0)))))</f>
        <v>5</v>
      </c>
      <c r="BA1276" t="s">
        <v>131</v>
      </c>
      <c r="BB1276" t="s">
        <v>132</v>
      </c>
      <c r="BC1276">
        <v>661</v>
      </c>
      <c r="BD1276">
        <v>589</v>
      </c>
      <c r="BE1276">
        <v>0</v>
      </c>
      <c r="BF1276">
        <v>1250</v>
      </c>
      <c r="BG1276">
        <f>LOG(fun[[#This Row],[GrLivArea]])</f>
        <v>3.0969100130080562</v>
      </c>
      <c r="BH1276">
        <v>0</v>
      </c>
      <c r="BI1276">
        <v>0</v>
      </c>
      <c r="BJ1276">
        <f>fun[[#This Row],[BsmtFullBath]]+(0.5*fun[[#This Row],[BsmtHalfBath]])</f>
        <v>0</v>
      </c>
      <c r="BK1276">
        <v>2</v>
      </c>
      <c r="BL1276">
        <v>0</v>
      </c>
      <c r="BM1276">
        <f>fun[[#This Row],[HalfBath]]+fun[[#This Row],[TOTBaseBath]]+fun[[#This Row],[FullBath]]</f>
        <v>2</v>
      </c>
      <c r="BN1276">
        <v>3</v>
      </c>
      <c r="BO1276">
        <v>1</v>
      </c>
      <c r="BP1276" t="s">
        <v>124</v>
      </c>
      <c r="BQ1276">
        <f>IF(fun[[#This Row],[KitchenQual]]="Ex",5,IF(fun[[#This Row],[KitchenQual]]="Gd",4,IF(fun[[#This Row],[KitchenQual]]="TA",3,IF(fun[[#This Row],[KitchenQual]]="Fa",2,0))))</f>
        <v>3</v>
      </c>
      <c r="BR1276">
        <v>8</v>
      </c>
      <c r="BS1276" t="s">
        <v>133</v>
      </c>
      <c r="BT1276">
        <v>1</v>
      </c>
      <c r="BU1276" t="s">
        <v>123</v>
      </c>
      <c r="BV1276">
        <f>IF(fun[[#This Row],[FireplaceQu]]="Ex",5,IF(fun[[#This Row],[FireplaceQu]]="Gd",4,IF(fun[[#This Row],[FireplaceQu]]="TA",3,IF(fun[[#This Row],[FireplaceQu]]="Fa",2,0))))</f>
        <v>4</v>
      </c>
      <c r="BW1276" t="s">
        <v>153</v>
      </c>
      <c r="BX1276">
        <v>1985</v>
      </c>
      <c r="BY1276" t="s">
        <v>128</v>
      </c>
      <c r="BZ1276">
        <v>2</v>
      </c>
      <c r="CA1276">
        <v>552</v>
      </c>
      <c r="CB1276" t="s">
        <v>124</v>
      </c>
      <c r="CC1276">
        <f>IF(fun[[#This Row],[GarageQual]]="Ex",5,IF(fun[[#This Row],[GarageQual]]="Gd",4,IF(fun[[#This Row],[GarageQual]]="TA",3,IF(fun[[#This Row],[GarageQual]]="Fa",2,IF(fun[[#This Row],[GarageQual]]="Po",1,0)))))</f>
        <v>3</v>
      </c>
      <c r="CD1276" t="s">
        <v>124</v>
      </c>
      <c r="CE1276">
        <f>IF(fun[[#This Row],[GarageCond]]="Ex",5,IF(fun[[#This Row],[GarageCond]]="Gd",4,IF(fun[[#This Row],[GarageCond]]="TA",3,IF(fun[[#This Row],[GarageCond]]="Fa",2,IF(fun[[#This Row],[GarageCond]]="Po",1,0)))))</f>
        <v>3</v>
      </c>
      <c r="CF1276" t="s">
        <v>131</v>
      </c>
      <c r="CG1276">
        <v>242</v>
      </c>
      <c r="CH1276">
        <v>0</v>
      </c>
      <c r="CI1276">
        <v>81</v>
      </c>
      <c r="CJ1276">
        <v>0</v>
      </c>
      <c r="CK1276">
        <v>0</v>
      </c>
      <c r="CL1276">
        <f>(0.5*fun[[#This Row],[WoodDeckSF]])+fun[[#This Row],[OpenPorchSF]]+(2*fun[[#This Row],[EnclosedPorch]])+(1.5*fun[[#This Row],[3SsnPorch]])+fun[[#This Row],[ScreenPorch]]</f>
        <v>283</v>
      </c>
      <c r="CM1276">
        <v>0</v>
      </c>
      <c r="CN1276" t="s">
        <v>109</v>
      </c>
      <c r="CO1276">
        <f>IF(fun[[#This Row],[PoolQC]]="Ex",5,IF(fun[[#This Row],[PoolQC]]="Gd",4,IF(fun[[#This Row],[PoolQC]]="TA",3,IF(fun[[#This Row],[PoolQC]]="Fa",2,IF(fun[[#This Row],[PoolQC]]="Po",1,0)))))</f>
        <v>0</v>
      </c>
      <c r="CP1276" t="s">
        <v>109</v>
      </c>
      <c r="CQ1276" t="s">
        <v>109</v>
      </c>
      <c r="CR1276">
        <v>0</v>
      </c>
      <c r="CS1276">
        <v>11</v>
      </c>
      <c r="CT1276">
        <v>2007</v>
      </c>
      <c r="CU1276" t="s">
        <v>136</v>
      </c>
      <c r="CV1276" t="s">
        <v>137</v>
      </c>
      <c r="CW1276">
        <f>COUNTIF(fun[[#This Row],[Id]:[SaleCondition]],0)</f>
        <v>18</v>
      </c>
      <c r="CX1276">
        <f>COUNTIF(fun[[#This Row],[Id]:[SaleCondition]],"NA")</f>
        <v>4</v>
      </c>
      <c r="CY1276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276">
        <f>fun[NUM_ExCond]+fun[NUM_BsmtCond]+fun[NUM_GarCond]</f>
        <v>9</v>
      </c>
      <c r="DA12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2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276">
        <v>139000</v>
      </c>
    </row>
    <row r="1277" spans="1:107" x14ac:dyDescent="0.25">
      <c r="A1277">
        <v>1276</v>
      </c>
      <c r="B1277">
        <v>90</v>
      </c>
      <c r="C1277" t="s">
        <v>107</v>
      </c>
      <c r="D1277">
        <f>IF(fun[[#This Row],[MSZoning]]="RL",1,0)</f>
        <v>1</v>
      </c>
      <c r="E1277">
        <f>IF(fun[[#This Row],[rl]]="RM",1,0)</f>
        <v>0</v>
      </c>
      <c r="F1277">
        <f>IF(fun[[#This Row],[rm]]="RH",1,0)</f>
        <v>0</v>
      </c>
      <c r="G1277">
        <f>IF(fun[[#This Row],[rh]]="C (all)",1,0)</f>
        <v>0</v>
      </c>
      <c r="H1277">
        <v>95</v>
      </c>
      <c r="I1277">
        <f>IF(fun[[#This Row],[LotFrontage]]="NA",0,fun[[#This Row],[LotFrontage]])</f>
        <v>95</v>
      </c>
      <c r="J1277">
        <v>11345</v>
      </c>
      <c r="K1277" t="s">
        <v>108</v>
      </c>
      <c r="L1277" t="s">
        <v>109</v>
      </c>
      <c r="M1277" t="s">
        <v>110</v>
      </c>
      <c r="N1277" t="s">
        <v>111</v>
      </c>
      <c r="O1277" t="s">
        <v>112</v>
      </c>
      <c r="P1277" t="s">
        <v>148</v>
      </c>
      <c r="Q1277" t="s">
        <v>114</v>
      </c>
      <c r="R1277" t="s">
        <v>188</v>
      </c>
      <c r="S1277" t="s">
        <v>140</v>
      </c>
      <c r="T1277" t="s">
        <v>116</v>
      </c>
      <c r="U1277" t="s">
        <v>193</v>
      </c>
      <c r="V1277" t="s">
        <v>118</v>
      </c>
      <c r="W1277">
        <v>5</v>
      </c>
      <c r="X1277">
        <v>5</v>
      </c>
      <c r="Y1277">
        <v>1948</v>
      </c>
      <c r="Z1277">
        <v>1950</v>
      </c>
      <c r="AA1277" t="s">
        <v>119</v>
      </c>
      <c r="AB1277" t="s">
        <v>278</v>
      </c>
      <c r="AC1277" t="s">
        <v>212</v>
      </c>
      <c r="AD1277" t="s">
        <v>212</v>
      </c>
      <c r="AE1277" t="s">
        <v>163</v>
      </c>
      <c r="AF1277">
        <v>567</v>
      </c>
      <c r="AG1277" t="s">
        <v>124</v>
      </c>
      <c r="AH1277">
        <f>IF(fun[[#This Row],[ExterQual]]="Ex",5,IF(fun[[#This Row],[ExterQual]]="Gd",4,IF(fun[[#This Row],[ExterQual]]="TA",3,IF(fun[[#This Row],[ExterQual]]="Fa",2,1))))</f>
        <v>3</v>
      </c>
      <c r="AI1277" t="s">
        <v>124</v>
      </c>
      <c r="AJ1277">
        <f>IF(fun[[#This Row],[ExterCond]]="Ex",5,IF(fun[[#This Row],[ExterCond]]="Gd",4,IF(fun[[#This Row],[ExterCond]]="TA",3,IF(fun[[#This Row],[ExterCond]]="Fa",2,1))))</f>
        <v>3</v>
      </c>
      <c r="AK1277" t="s">
        <v>144</v>
      </c>
      <c r="AL1277" t="s">
        <v>124</v>
      </c>
      <c r="AM1277">
        <f>IF(fun[[#This Row],[BsmtQual]]="Ex",5,IF(fun[[#This Row],[BsmtQual]]="Gd",4,IF(fun[[#This Row],[BsmtQual]]="TA",3,IF(fun[[#This Row],[BsmtQual]]="Fa",2,IF(fun[[#This Row],[BsmtQual]]="Po",1,0)))))</f>
        <v>3</v>
      </c>
      <c r="AN1277" t="s">
        <v>124</v>
      </c>
      <c r="AO1277">
        <f>IF(fun[[#This Row],[BsmtCond]]="Ex",5,IF(fun[[#This Row],[BsmtCond]]="Gd",4,IF(fun[[#This Row],[BsmtCond]]="TA",3,IF(fun[[#This Row],[BsmtCond]]="Fa",2,IF(fun[[#This Row],[BsmtCond]]="Po",1,0)))))</f>
        <v>3</v>
      </c>
      <c r="AP1277" t="s">
        <v>126</v>
      </c>
      <c r="AQ1277">
        <f>IF(fun[[#This Row],[BsmtExposure]]="Gd",3,IF(fun[[#This Row],[BsmtExposure]]="Av",2,IF(fun[[#This Row],[BsmtExposure]]="Mn",1,0)))</f>
        <v>0</v>
      </c>
      <c r="AR1277" t="s">
        <v>179</v>
      </c>
      <c r="AS1277">
        <v>220</v>
      </c>
      <c r="AT1277" t="s">
        <v>128</v>
      </c>
      <c r="AU1277">
        <v>0</v>
      </c>
      <c r="AV1277">
        <v>708</v>
      </c>
      <c r="AW1277">
        <v>928</v>
      </c>
      <c r="AX1277" t="s">
        <v>129</v>
      </c>
      <c r="AY1277" t="s">
        <v>123</v>
      </c>
      <c r="AZ1277">
        <f>IF(fun[[#This Row],[HeatingQC]]="Ex",5,IF(fun[[#This Row],[HeatingQC]]="Gd",4,IF(fun[[#This Row],[HeatingQC]]="TA",3,IF(fun[[#This Row],[HeatingQC]]="Fa",2,IF(fun[[#This Row],[HeatingQC]]="Po",1,0)))))</f>
        <v>4</v>
      </c>
      <c r="BA1277" t="s">
        <v>131</v>
      </c>
      <c r="BB1277" t="s">
        <v>190</v>
      </c>
      <c r="BC1277">
        <v>928</v>
      </c>
      <c r="BD1277">
        <v>992</v>
      </c>
      <c r="BE1277">
        <v>0</v>
      </c>
      <c r="BF1277">
        <v>1920</v>
      </c>
      <c r="BG1277">
        <f>LOG(fun[[#This Row],[GrLivArea]])</f>
        <v>3.2833012287035497</v>
      </c>
      <c r="BH1277">
        <v>0</v>
      </c>
      <c r="BI1277">
        <v>0</v>
      </c>
      <c r="BJ1277">
        <f>fun[[#This Row],[BsmtFullBath]]+(0.5*fun[[#This Row],[BsmtHalfBath]])</f>
        <v>0</v>
      </c>
      <c r="BK1277">
        <v>2</v>
      </c>
      <c r="BL1277">
        <v>0</v>
      </c>
      <c r="BM1277">
        <f>fun[[#This Row],[HalfBath]]+fun[[#This Row],[TOTBaseBath]]+fun[[#This Row],[FullBath]]</f>
        <v>2</v>
      </c>
      <c r="BN1277">
        <v>4</v>
      </c>
      <c r="BO1277">
        <v>2</v>
      </c>
      <c r="BP1277" t="s">
        <v>124</v>
      </c>
      <c r="BQ1277">
        <f>IF(fun[[#This Row],[KitchenQual]]="Ex",5,IF(fun[[#This Row],[KitchenQual]]="Gd",4,IF(fun[[#This Row],[KitchenQual]]="TA",3,IF(fun[[#This Row],[KitchenQual]]="Fa",2,0))))</f>
        <v>3</v>
      </c>
      <c r="BR1277">
        <v>10</v>
      </c>
      <c r="BS1277" t="s">
        <v>133</v>
      </c>
      <c r="BT1277">
        <v>0</v>
      </c>
      <c r="BU1277" t="s">
        <v>109</v>
      </c>
      <c r="BV1277">
        <f>IF(fun[[#This Row],[FireplaceQu]]="Ex",5,IF(fun[[#This Row],[FireplaceQu]]="Gd",4,IF(fun[[#This Row],[FireplaceQu]]="TA",3,IF(fun[[#This Row],[FireplaceQu]]="Fa",2,0))))</f>
        <v>0</v>
      </c>
      <c r="BW1277" t="s">
        <v>153</v>
      </c>
      <c r="BX1277">
        <v>1948</v>
      </c>
      <c r="BY1277" t="s">
        <v>128</v>
      </c>
      <c r="BZ1277">
        <v>2</v>
      </c>
      <c r="CA1277">
        <v>400</v>
      </c>
      <c r="CB1277" t="s">
        <v>124</v>
      </c>
      <c r="CC1277">
        <f>IF(fun[[#This Row],[GarageQual]]="Ex",5,IF(fun[[#This Row],[GarageQual]]="Gd",4,IF(fun[[#This Row],[GarageQual]]="TA",3,IF(fun[[#This Row],[GarageQual]]="Fa",2,IF(fun[[#This Row],[GarageQual]]="Po",1,0)))))</f>
        <v>3</v>
      </c>
      <c r="CD1277" t="s">
        <v>173</v>
      </c>
      <c r="CE1277">
        <f>IF(fun[[#This Row],[GarageCond]]="Ex",5,IF(fun[[#This Row],[GarageCond]]="Gd",4,IF(fun[[#This Row],[GarageCond]]="TA",3,IF(fun[[#This Row],[GarageCond]]="Fa",2,IF(fun[[#This Row],[GarageCond]]="Po",1,0)))))</f>
        <v>2</v>
      </c>
      <c r="CF1277" t="s">
        <v>131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f>(0.5*fun[[#This Row],[WoodDeckSF]])+fun[[#This Row],[OpenPorchSF]]+(2*fun[[#This Row],[EnclosedPorch]])+(1.5*fun[[#This Row],[3SsnPorch]])+fun[[#This Row],[ScreenPorch]]</f>
        <v>0</v>
      </c>
      <c r="CM1277">
        <v>0</v>
      </c>
      <c r="CN1277" t="s">
        <v>109</v>
      </c>
      <c r="CO1277">
        <f>IF(fun[[#This Row],[PoolQC]]="Ex",5,IF(fun[[#This Row],[PoolQC]]="Gd",4,IF(fun[[#This Row],[PoolQC]]="TA",3,IF(fun[[#This Row],[PoolQC]]="Fa",2,IF(fun[[#This Row],[PoolQC]]="Po",1,0)))))</f>
        <v>0</v>
      </c>
      <c r="CP1277" t="s">
        <v>109</v>
      </c>
      <c r="CQ1277" t="s">
        <v>109</v>
      </c>
      <c r="CR1277">
        <v>0</v>
      </c>
      <c r="CS1277">
        <v>7</v>
      </c>
      <c r="CT1277">
        <v>2007</v>
      </c>
      <c r="CU1277" t="s">
        <v>136</v>
      </c>
      <c r="CV1277" t="s">
        <v>137</v>
      </c>
      <c r="CW1277">
        <f>COUNTIF(fun[[#This Row],[Id]:[SaleCondition]],0)</f>
        <v>21</v>
      </c>
      <c r="CX1277">
        <f>COUNTIF(fun[[#This Row],[Id]:[SaleCondition]],"NA")</f>
        <v>5</v>
      </c>
      <c r="CY127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277">
        <f>fun[NUM_ExCond]+fun[NUM_BsmtCond]+fun[NUM_GarCond]</f>
        <v>8</v>
      </c>
      <c r="DA12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12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48.5</v>
      </c>
      <c r="DC1277">
        <v>137000</v>
      </c>
    </row>
    <row r="1278" spans="1:107" x14ac:dyDescent="0.25">
      <c r="A1278">
        <v>1277</v>
      </c>
      <c r="B1278">
        <v>60</v>
      </c>
      <c r="C1278" t="s">
        <v>107</v>
      </c>
      <c r="D1278">
        <f>IF(fun[[#This Row],[MSZoning]]="RL",1,0)</f>
        <v>1</v>
      </c>
      <c r="E1278">
        <f>IF(fun[[#This Row],[rl]]="RM",1,0)</f>
        <v>0</v>
      </c>
      <c r="F1278">
        <f>IF(fun[[#This Row],[rm]]="RH",1,0)</f>
        <v>0</v>
      </c>
      <c r="G1278">
        <f>IF(fun[[#This Row],[rh]]="C (all)",1,0)</f>
        <v>0</v>
      </c>
      <c r="H1278" t="s">
        <v>109</v>
      </c>
      <c r="I1278">
        <f>IF(fun[[#This Row],[LotFrontage]]="NA",0,fun[[#This Row],[LotFrontage]])</f>
        <v>0</v>
      </c>
      <c r="J1278">
        <v>12936</v>
      </c>
      <c r="K1278" t="s">
        <v>108</v>
      </c>
      <c r="L1278" t="s">
        <v>109</v>
      </c>
      <c r="M1278" t="s">
        <v>146</v>
      </c>
      <c r="N1278" t="s">
        <v>111</v>
      </c>
      <c r="O1278" t="s">
        <v>112</v>
      </c>
      <c r="P1278" t="s">
        <v>192</v>
      </c>
      <c r="Q1278" t="s">
        <v>114</v>
      </c>
      <c r="R1278" t="s">
        <v>164</v>
      </c>
      <c r="S1278" t="s">
        <v>116</v>
      </c>
      <c r="T1278" t="s">
        <v>116</v>
      </c>
      <c r="U1278" t="s">
        <v>117</v>
      </c>
      <c r="V1278" t="s">
        <v>118</v>
      </c>
      <c r="W1278">
        <v>6</v>
      </c>
      <c r="X1278">
        <v>6</v>
      </c>
      <c r="Y1278">
        <v>1972</v>
      </c>
      <c r="Z1278">
        <v>1972</v>
      </c>
      <c r="AA1278" t="s">
        <v>119</v>
      </c>
      <c r="AB1278" t="s">
        <v>120</v>
      </c>
      <c r="AC1278" t="s">
        <v>166</v>
      </c>
      <c r="AD1278" t="s">
        <v>187</v>
      </c>
      <c r="AE1278" t="s">
        <v>143</v>
      </c>
      <c r="AF1278">
        <v>0</v>
      </c>
      <c r="AG1278" t="s">
        <v>124</v>
      </c>
      <c r="AH1278">
        <f>IF(fun[[#This Row],[ExterQual]]="Ex",5,IF(fun[[#This Row],[ExterQual]]="Gd",4,IF(fun[[#This Row],[ExterQual]]="TA",3,IF(fun[[#This Row],[ExterQual]]="Fa",2,1))))</f>
        <v>3</v>
      </c>
      <c r="AI1278" t="s">
        <v>124</v>
      </c>
      <c r="AJ1278">
        <f>IF(fun[[#This Row],[ExterCond]]="Ex",5,IF(fun[[#This Row],[ExterCond]]="Gd",4,IF(fun[[#This Row],[ExterCond]]="TA",3,IF(fun[[#This Row],[ExterCond]]="Fa",2,1))))</f>
        <v>3</v>
      </c>
      <c r="AK1278" t="s">
        <v>144</v>
      </c>
      <c r="AL1278" t="s">
        <v>124</v>
      </c>
      <c r="AM1278">
        <f>IF(fun[[#This Row],[BsmtQual]]="Ex",5,IF(fun[[#This Row],[BsmtQual]]="Gd",4,IF(fun[[#This Row],[BsmtQual]]="TA",3,IF(fun[[#This Row],[BsmtQual]]="Fa",2,IF(fun[[#This Row],[BsmtQual]]="Po",1,0)))))</f>
        <v>3</v>
      </c>
      <c r="AN1278" t="s">
        <v>123</v>
      </c>
      <c r="AO1278">
        <f>IF(fun[[#This Row],[BsmtCond]]="Ex",5,IF(fun[[#This Row],[BsmtCond]]="Gd",4,IF(fun[[#This Row],[BsmtCond]]="TA",3,IF(fun[[#This Row],[BsmtCond]]="Fa",2,IF(fun[[#This Row],[BsmtCond]]="Po",1,0)))))</f>
        <v>4</v>
      </c>
      <c r="AP1278" t="s">
        <v>126</v>
      </c>
      <c r="AQ1278">
        <f>IF(fun[[#This Row],[BsmtExposure]]="Gd",3,IF(fun[[#This Row],[BsmtExposure]]="Av",2,IF(fun[[#This Row],[BsmtExposure]]="Mn",1,0)))</f>
        <v>0</v>
      </c>
      <c r="AR1278" t="s">
        <v>167</v>
      </c>
      <c r="AS1278">
        <v>593</v>
      </c>
      <c r="AT1278" t="s">
        <v>128</v>
      </c>
      <c r="AU1278">
        <v>0</v>
      </c>
      <c r="AV1278">
        <v>130</v>
      </c>
      <c r="AW1278">
        <v>723</v>
      </c>
      <c r="AX1278" t="s">
        <v>129</v>
      </c>
      <c r="AY1278" t="s">
        <v>124</v>
      </c>
      <c r="AZ1278">
        <f>IF(fun[[#This Row],[HeatingQC]]="Ex",5,IF(fun[[#This Row],[HeatingQC]]="Gd",4,IF(fun[[#This Row],[HeatingQC]]="TA",3,IF(fun[[#This Row],[HeatingQC]]="Fa",2,IF(fun[[#This Row],[HeatingQC]]="Po",1,0)))))</f>
        <v>3</v>
      </c>
      <c r="BA1278" t="s">
        <v>131</v>
      </c>
      <c r="BB1278" t="s">
        <v>132</v>
      </c>
      <c r="BC1278">
        <v>735</v>
      </c>
      <c r="BD1278">
        <v>660</v>
      </c>
      <c r="BE1278">
        <v>0</v>
      </c>
      <c r="BF1278">
        <v>1395</v>
      </c>
      <c r="BG1278">
        <f>LOG(fun[[#This Row],[GrLivArea]])</f>
        <v>3.1445742076096161</v>
      </c>
      <c r="BH1278">
        <v>0</v>
      </c>
      <c r="BI1278">
        <v>1</v>
      </c>
      <c r="BJ1278">
        <f>fun[[#This Row],[BsmtFullBath]]+(0.5*fun[[#This Row],[BsmtHalfBath]])</f>
        <v>0.5</v>
      </c>
      <c r="BK1278">
        <v>1</v>
      </c>
      <c r="BL1278">
        <v>1</v>
      </c>
      <c r="BM1278">
        <f>fun[[#This Row],[HalfBath]]+fun[[#This Row],[TOTBaseBath]]+fun[[#This Row],[FullBath]]</f>
        <v>2.5</v>
      </c>
      <c r="BN1278">
        <v>3</v>
      </c>
      <c r="BO1278">
        <v>1</v>
      </c>
      <c r="BP1278" t="s">
        <v>124</v>
      </c>
      <c r="BQ1278">
        <f>IF(fun[[#This Row],[KitchenQual]]="Ex",5,IF(fun[[#This Row],[KitchenQual]]="Gd",4,IF(fun[[#This Row],[KitchenQual]]="TA",3,IF(fun[[#This Row],[KitchenQual]]="Fa",2,0))))</f>
        <v>3</v>
      </c>
      <c r="BR1278">
        <v>6</v>
      </c>
      <c r="BS1278" t="s">
        <v>133</v>
      </c>
      <c r="BT1278">
        <v>1</v>
      </c>
      <c r="BU1278" t="s">
        <v>124</v>
      </c>
      <c r="BV1278">
        <f>IF(fun[[#This Row],[FireplaceQu]]="Ex",5,IF(fun[[#This Row],[FireplaceQu]]="Gd",4,IF(fun[[#This Row],[FireplaceQu]]="TA",3,IF(fun[[#This Row],[FireplaceQu]]="Fa",2,0))))</f>
        <v>3</v>
      </c>
      <c r="BW1278" t="s">
        <v>134</v>
      </c>
      <c r="BX1278">
        <v>1972</v>
      </c>
      <c r="BY1278" t="s">
        <v>128</v>
      </c>
      <c r="BZ1278">
        <v>2</v>
      </c>
      <c r="CA1278">
        <v>497</v>
      </c>
      <c r="CB1278" t="s">
        <v>124</v>
      </c>
      <c r="CC1278">
        <f>IF(fun[[#This Row],[GarageQual]]="Ex",5,IF(fun[[#This Row],[GarageQual]]="Gd",4,IF(fun[[#This Row],[GarageQual]]="TA",3,IF(fun[[#This Row],[GarageQual]]="Fa",2,IF(fun[[#This Row],[GarageQual]]="Po",1,0)))))</f>
        <v>3</v>
      </c>
      <c r="CD1278" t="s">
        <v>124</v>
      </c>
      <c r="CE1278">
        <f>IF(fun[[#This Row],[GarageCond]]="Ex",5,IF(fun[[#This Row],[GarageCond]]="Gd",4,IF(fun[[#This Row],[GarageCond]]="TA",3,IF(fun[[#This Row],[GarageCond]]="Fa",2,IF(fun[[#This Row],[GarageCond]]="Po",1,0)))))</f>
        <v>3</v>
      </c>
      <c r="CF1278" t="s">
        <v>131</v>
      </c>
      <c r="CG1278">
        <v>294</v>
      </c>
      <c r="CH1278">
        <v>116</v>
      </c>
      <c r="CI1278">
        <v>0</v>
      </c>
      <c r="CJ1278">
        <v>0</v>
      </c>
      <c r="CK1278">
        <v>0</v>
      </c>
      <c r="CL1278">
        <f>(0.5*fun[[#This Row],[WoodDeckSF]])+fun[[#This Row],[OpenPorchSF]]+(2*fun[[#This Row],[EnclosedPorch]])+(1.5*fun[[#This Row],[3SsnPorch]])+fun[[#This Row],[ScreenPorch]]</f>
        <v>263</v>
      </c>
      <c r="CM1278">
        <v>0</v>
      </c>
      <c r="CN1278" t="s">
        <v>109</v>
      </c>
      <c r="CO1278">
        <f>IF(fun[[#This Row],[PoolQC]]="Ex",5,IF(fun[[#This Row],[PoolQC]]="Gd",4,IF(fun[[#This Row],[PoolQC]]="TA",3,IF(fun[[#This Row],[PoolQC]]="Fa",2,IF(fun[[#This Row],[PoolQC]]="Po",1,0)))))</f>
        <v>0</v>
      </c>
      <c r="CP1278" t="s">
        <v>109</v>
      </c>
      <c r="CQ1278" t="s">
        <v>109</v>
      </c>
      <c r="CR1278">
        <v>0</v>
      </c>
      <c r="CS1278">
        <v>12</v>
      </c>
      <c r="CT1278">
        <v>2009</v>
      </c>
      <c r="CU1278" t="s">
        <v>136</v>
      </c>
      <c r="CV1278" t="s">
        <v>137</v>
      </c>
      <c r="CW1278">
        <f>COUNTIF(fun[[#This Row],[Id]:[SaleCondition]],0)</f>
        <v>15</v>
      </c>
      <c r="CX1278">
        <f>COUNTIF(fun[[#This Row],[Id]:[SaleCondition]],"NA")</f>
        <v>5</v>
      </c>
      <c r="CY1278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278">
        <f>fun[NUM_ExCond]+fun[NUM_BsmtCond]+fun[NUM_GarCond]</f>
        <v>10</v>
      </c>
      <c r="DA12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12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1278">
        <v>162000</v>
      </c>
    </row>
    <row r="1279" spans="1:107" x14ac:dyDescent="0.25">
      <c r="A1279">
        <v>1278</v>
      </c>
      <c r="B1279">
        <v>80</v>
      </c>
      <c r="C1279" t="s">
        <v>107</v>
      </c>
      <c r="D1279">
        <f>IF(fun[[#This Row],[MSZoning]]="RL",1,0)</f>
        <v>1</v>
      </c>
      <c r="E1279">
        <f>IF(fun[[#This Row],[rl]]="RM",1,0)</f>
        <v>0</v>
      </c>
      <c r="F1279">
        <f>IF(fun[[#This Row],[rm]]="RH",1,0)</f>
        <v>0</v>
      </c>
      <c r="G1279">
        <f>IF(fun[[#This Row],[rh]]="C (all)",1,0)</f>
        <v>0</v>
      </c>
      <c r="H1279" t="s">
        <v>109</v>
      </c>
      <c r="I1279">
        <f>IF(fun[[#This Row],[LotFrontage]]="NA",0,fun[[#This Row],[LotFrontage]])</f>
        <v>0</v>
      </c>
      <c r="J1279">
        <v>17871</v>
      </c>
      <c r="K1279" t="s">
        <v>108</v>
      </c>
      <c r="L1279" t="s">
        <v>109</v>
      </c>
      <c r="M1279" t="s">
        <v>146</v>
      </c>
      <c r="N1279" t="s">
        <v>111</v>
      </c>
      <c r="O1279" t="s">
        <v>112</v>
      </c>
      <c r="P1279" t="s">
        <v>192</v>
      </c>
      <c r="Q1279" t="s">
        <v>114</v>
      </c>
      <c r="R1279" t="s">
        <v>164</v>
      </c>
      <c r="S1279" t="s">
        <v>116</v>
      </c>
      <c r="T1279" t="s">
        <v>116</v>
      </c>
      <c r="U1279" t="s">
        <v>117</v>
      </c>
      <c r="V1279" t="s">
        <v>223</v>
      </c>
      <c r="W1279">
        <v>6</v>
      </c>
      <c r="X1279">
        <v>5</v>
      </c>
      <c r="Y1279">
        <v>1967</v>
      </c>
      <c r="Z1279">
        <v>1976</v>
      </c>
      <c r="AA1279" t="s">
        <v>119</v>
      </c>
      <c r="AB1279" t="s">
        <v>120</v>
      </c>
      <c r="AC1279" t="s">
        <v>166</v>
      </c>
      <c r="AD1279" t="s">
        <v>166</v>
      </c>
      <c r="AE1279" t="s">
        <v>122</v>
      </c>
      <c r="AF1279">
        <v>359</v>
      </c>
      <c r="AG1279" t="s">
        <v>124</v>
      </c>
      <c r="AH1279">
        <f>IF(fun[[#This Row],[ExterQual]]="Ex",5,IF(fun[[#This Row],[ExterQual]]="Gd",4,IF(fun[[#This Row],[ExterQual]]="TA",3,IF(fun[[#This Row],[ExterQual]]="Fa",2,1))))</f>
        <v>3</v>
      </c>
      <c r="AI1279" t="s">
        <v>124</v>
      </c>
      <c r="AJ1279">
        <f>IF(fun[[#This Row],[ExterCond]]="Ex",5,IF(fun[[#This Row],[ExterCond]]="Gd",4,IF(fun[[#This Row],[ExterCond]]="TA",3,IF(fun[[#This Row],[ExterCond]]="Fa",2,1))))</f>
        <v>3</v>
      </c>
      <c r="AK1279" t="s">
        <v>144</v>
      </c>
      <c r="AL1279" t="s">
        <v>123</v>
      </c>
      <c r="AM1279">
        <f>IF(fun[[#This Row],[BsmtQual]]="Ex",5,IF(fun[[#This Row],[BsmtQual]]="Gd",4,IF(fun[[#This Row],[BsmtQual]]="TA",3,IF(fun[[#This Row],[BsmtQual]]="Fa",2,IF(fun[[#This Row],[BsmtQual]]="Po",1,0)))))</f>
        <v>4</v>
      </c>
      <c r="AN1279" t="s">
        <v>124</v>
      </c>
      <c r="AO1279">
        <f>IF(fun[[#This Row],[BsmtCond]]="Ex",5,IF(fun[[#This Row],[BsmtCond]]="Gd",4,IF(fun[[#This Row],[BsmtCond]]="TA",3,IF(fun[[#This Row],[BsmtCond]]="Fa",2,IF(fun[[#This Row],[BsmtCond]]="Po",1,0)))))</f>
        <v>3</v>
      </c>
      <c r="AP1279" t="s">
        <v>156</v>
      </c>
      <c r="AQ1279">
        <f>IF(fun[[#This Row],[BsmtExposure]]="Gd",3,IF(fun[[#This Row],[BsmtExposure]]="Av",2,IF(fun[[#This Row],[BsmtExposure]]="Mn",1,0)))</f>
        <v>2</v>
      </c>
      <c r="AR1279" t="s">
        <v>145</v>
      </c>
      <c r="AS1279">
        <v>528</v>
      </c>
      <c r="AT1279" t="s">
        <v>128</v>
      </c>
      <c r="AU1279">
        <v>0</v>
      </c>
      <c r="AV1279">
        <v>1152</v>
      </c>
      <c r="AW1279">
        <v>1680</v>
      </c>
      <c r="AX1279" t="s">
        <v>129</v>
      </c>
      <c r="AY1279" t="s">
        <v>173</v>
      </c>
      <c r="AZ1279">
        <f>IF(fun[[#This Row],[HeatingQC]]="Ex",5,IF(fun[[#This Row],[HeatingQC]]="Gd",4,IF(fun[[#This Row],[HeatingQC]]="TA",3,IF(fun[[#This Row],[HeatingQC]]="Fa",2,IF(fun[[#This Row],[HeatingQC]]="Po",1,0)))))</f>
        <v>2</v>
      </c>
      <c r="BA1279" t="s">
        <v>131</v>
      </c>
      <c r="BB1279" t="s">
        <v>132</v>
      </c>
      <c r="BC1279">
        <v>1724</v>
      </c>
      <c r="BD1279">
        <v>0</v>
      </c>
      <c r="BE1279">
        <v>0</v>
      </c>
      <c r="BF1279">
        <v>1724</v>
      </c>
      <c r="BG1279">
        <f>LOG(fun[[#This Row],[GrLivArea]])</f>
        <v>3.236537261488694</v>
      </c>
      <c r="BH1279">
        <v>1</v>
      </c>
      <c r="BI1279">
        <v>0</v>
      </c>
      <c r="BJ1279">
        <f>fun[[#This Row],[BsmtFullBath]]+(0.5*fun[[#This Row],[BsmtHalfBath]])</f>
        <v>1</v>
      </c>
      <c r="BK1279">
        <v>1</v>
      </c>
      <c r="BL1279">
        <v>1</v>
      </c>
      <c r="BM1279">
        <f>fun[[#This Row],[HalfBath]]+fun[[#This Row],[TOTBaseBath]]+fun[[#This Row],[FullBath]]</f>
        <v>3</v>
      </c>
      <c r="BN1279">
        <v>3</v>
      </c>
      <c r="BO1279">
        <v>1</v>
      </c>
      <c r="BP1279" t="s">
        <v>124</v>
      </c>
      <c r="BQ1279">
        <f>IF(fun[[#This Row],[KitchenQual]]="Ex",5,IF(fun[[#This Row],[KitchenQual]]="Gd",4,IF(fun[[#This Row],[KitchenQual]]="TA",3,IF(fun[[#This Row],[KitchenQual]]="Fa",2,0))))</f>
        <v>3</v>
      </c>
      <c r="BR1279">
        <v>7</v>
      </c>
      <c r="BS1279" t="s">
        <v>133</v>
      </c>
      <c r="BT1279">
        <v>1</v>
      </c>
      <c r="BU1279" t="s">
        <v>123</v>
      </c>
      <c r="BV1279">
        <f>IF(fun[[#This Row],[FireplaceQu]]="Ex",5,IF(fun[[#This Row],[FireplaceQu]]="Gd",4,IF(fun[[#This Row],[FireplaceQu]]="TA",3,IF(fun[[#This Row],[FireplaceQu]]="Fa",2,0))))</f>
        <v>4</v>
      </c>
      <c r="BW1279" t="s">
        <v>134</v>
      </c>
      <c r="BX1279">
        <v>1967</v>
      </c>
      <c r="BY1279" t="s">
        <v>135</v>
      </c>
      <c r="BZ1279">
        <v>2</v>
      </c>
      <c r="CA1279">
        <v>480</v>
      </c>
      <c r="CB1279" t="s">
        <v>124</v>
      </c>
      <c r="CC1279">
        <f>IF(fun[[#This Row],[GarageQual]]="Ex",5,IF(fun[[#This Row],[GarageQual]]="Gd",4,IF(fun[[#This Row],[GarageQual]]="TA",3,IF(fun[[#This Row],[GarageQual]]="Fa",2,IF(fun[[#This Row],[GarageQual]]="Po",1,0)))))</f>
        <v>3</v>
      </c>
      <c r="CD1279" t="s">
        <v>124</v>
      </c>
      <c r="CE1279">
        <f>IF(fun[[#This Row],[GarageCond]]="Ex",5,IF(fun[[#This Row],[GarageCond]]="Gd",4,IF(fun[[#This Row],[GarageCond]]="TA",3,IF(fun[[#This Row],[GarageCond]]="Fa",2,IF(fun[[#This Row],[GarageCond]]="Po",1,0)))))</f>
        <v>3</v>
      </c>
      <c r="CF1279" t="s">
        <v>131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f>(0.5*fun[[#This Row],[WoodDeckSF]])+fun[[#This Row],[OpenPorchSF]]+(2*fun[[#This Row],[EnclosedPorch]])+(1.5*fun[[#This Row],[3SsnPorch]])+fun[[#This Row],[ScreenPorch]]</f>
        <v>0</v>
      </c>
      <c r="CM1279">
        <v>0</v>
      </c>
      <c r="CN1279" t="s">
        <v>109</v>
      </c>
      <c r="CO1279">
        <f>IF(fun[[#This Row],[PoolQC]]="Ex",5,IF(fun[[#This Row],[PoolQC]]="Gd",4,IF(fun[[#This Row],[PoolQC]]="TA",3,IF(fun[[#This Row],[PoolQC]]="Fa",2,IF(fun[[#This Row],[PoolQC]]="Po",1,0)))))</f>
        <v>0</v>
      </c>
      <c r="CP1279" t="s">
        <v>109</v>
      </c>
      <c r="CQ1279" t="s">
        <v>109</v>
      </c>
      <c r="CR1279">
        <v>0</v>
      </c>
      <c r="CS1279">
        <v>6</v>
      </c>
      <c r="CT1279">
        <v>2009</v>
      </c>
      <c r="CU1279" t="s">
        <v>136</v>
      </c>
      <c r="CV1279" t="s">
        <v>137</v>
      </c>
      <c r="CW1279">
        <f>COUNTIF(fun[[#This Row],[Id]:[SaleCondition]],0)</f>
        <v>17</v>
      </c>
      <c r="CX1279">
        <f>COUNTIF(fun[[#This Row],[Id]:[SaleCondition]],"NA")</f>
        <v>5</v>
      </c>
      <c r="CY1279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279">
        <f>fun[NUM_ExCond]+fun[NUM_BsmtCond]+fun[NUM_GarCond]</f>
        <v>9</v>
      </c>
      <c r="DA12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2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279">
        <v>197900</v>
      </c>
    </row>
    <row r="1280" spans="1:107" x14ac:dyDescent="0.25">
      <c r="A1280">
        <v>1279</v>
      </c>
      <c r="B1280">
        <v>60</v>
      </c>
      <c r="C1280" t="s">
        <v>107</v>
      </c>
      <c r="D1280">
        <f>IF(fun[[#This Row],[MSZoning]]="RL",1,0)</f>
        <v>1</v>
      </c>
      <c r="E1280">
        <f>IF(fun[[#This Row],[rl]]="RM",1,0)</f>
        <v>0</v>
      </c>
      <c r="F1280">
        <f>IF(fun[[#This Row],[rm]]="RH",1,0)</f>
        <v>0</v>
      </c>
      <c r="G1280">
        <f>IF(fun[[#This Row],[rh]]="C (all)",1,0)</f>
        <v>0</v>
      </c>
      <c r="H1280">
        <v>75</v>
      </c>
      <c r="I1280">
        <f>IF(fun[[#This Row],[LotFrontage]]="NA",0,fun[[#This Row],[LotFrontage]])</f>
        <v>75</v>
      </c>
      <c r="J1280">
        <v>9473</v>
      </c>
      <c r="K1280" t="s">
        <v>108</v>
      </c>
      <c r="L1280" t="s">
        <v>109</v>
      </c>
      <c r="M1280" t="s">
        <v>110</v>
      </c>
      <c r="N1280" t="s">
        <v>111</v>
      </c>
      <c r="O1280" t="s">
        <v>112</v>
      </c>
      <c r="P1280" t="s">
        <v>113</v>
      </c>
      <c r="Q1280" t="s">
        <v>114</v>
      </c>
      <c r="R1280" t="s">
        <v>115</v>
      </c>
      <c r="S1280" t="s">
        <v>116</v>
      </c>
      <c r="T1280" t="s">
        <v>116</v>
      </c>
      <c r="U1280" t="s">
        <v>117</v>
      </c>
      <c r="V1280" t="s">
        <v>118</v>
      </c>
      <c r="W1280">
        <v>8</v>
      </c>
      <c r="X1280">
        <v>5</v>
      </c>
      <c r="Y1280">
        <v>2002</v>
      </c>
      <c r="Z1280">
        <v>2002</v>
      </c>
      <c r="AA1280" t="s">
        <v>119</v>
      </c>
      <c r="AB1280" t="s">
        <v>120</v>
      </c>
      <c r="AC1280" t="s">
        <v>121</v>
      </c>
      <c r="AD1280" t="s">
        <v>121</v>
      </c>
      <c r="AE1280" t="s">
        <v>109</v>
      </c>
      <c r="AF1280" t="s">
        <v>109</v>
      </c>
      <c r="AG1280" t="s">
        <v>123</v>
      </c>
      <c r="AH1280">
        <f>IF(fun[[#This Row],[ExterQual]]="Ex",5,IF(fun[[#This Row],[ExterQual]]="Gd",4,IF(fun[[#This Row],[ExterQual]]="TA",3,IF(fun[[#This Row],[ExterQual]]="Fa",2,1))))</f>
        <v>4</v>
      </c>
      <c r="AI1280" t="s">
        <v>124</v>
      </c>
      <c r="AJ1280">
        <f>IF(fun[[#This Row],[ExterCond]]="Ex",5,IF(fun[[#This Row],[ExterCond]]="Gd",4,IF(fun[[#This Row],[ExterCond]]="TA",3,IF(fun[[#This Row],[ExterCond]]="Fa",2,1))))</f>
        <v>3</v>
      </c>
      <c r="AK1280" t="s">
        <v>125</v>
      </c>
      <c r="AL1280" t="s">
        <v>123</v>
      </c>
      <c r="AM1280">
        <f>IF(fun[[#This Row],[BsmtQual]]="Ex",5,IF(fun[[#This Row],[BsmtQual]]="Gd",4,IF(fun[[#This Row],[BsmtQual]]="TA",3,IF(fun[[#This Row],[BsmtQual]]="Fa",2,IF(fun[[#This Row],[BsmtQual]]="Po",1,0)))))</f>
        <v>4</v>
      </c>
      <c r="AN1280" t="s">
        <v>124</v>
      </c>
      <c r="AO1280">
        <f>IF(fun[[#This Row],[BsmtCond]]="Ex",5,IF(fun[[#This Row],[BsmtCond]]="Gd",4,IF(fun[[#This Row],[BsmtCond]]="TA",3,IF(fun[[#This Row],[BsmtCond]]="Fa",2,IF(fun[[#This Row],[BsmtCond]]="Po",1,0)))))</f>
        <v>3</v>
      </c>
      <c r="AP1280" t="s">
        <v>126</v>
      </c>
      <c r="AQ1280">
        <f>IF(fun[[#This Row],[BsmtExposure]]="Gd",3,IF(fun[[#This Row],[BsmtExposure]]="Av",2,IF(fun[[#This Row],[BsmtExposure]]="Mn",1,0)))</f>
        <v>0</v>
      </c>
      <c r="AR1280" t="s">
        <v>127</v>
      </c>
      <c r="AS1280">
        <v>804</v>
      </c>
      <c r="AT1280" t="s">
        <v>128</v>
      </c>
      <c r="AU1280">
        <v>0</v>
      </c>
      <c r="AV1280">
        <v>324</v>
      </c>
      <c r="AW1280">
        <v>1128</v>
      </c>
      <c r="AX1280" t="s">
        <v>129</v>
      </c>
      <c r="AY1280" t="s">
        <v>130</v>
      </c>
      <c r="AZ1280">
        <f>IF(fun[[#This Row],[HeatingQC]]="Ex",5,IF(fun[[#This Row],[HeatingQC]]="Gd",4,IF(fun[[#This Row],[HeatingQC]]="TA",3,IF(fun[[#This Row],[HeatingQC]]="Fa",2,IF(fun[[#This Row],[HeatingQC]]="Po",1,0)))))</f>
        <v>5</v>
      </c>
      <c r="BA1280" t="s">
        <v>131</v>
      </c>
      <c r="BB1280" t="s">
        <v>132</v>
      </c>
      <c r="BC1280">
        <v>1128</v>
      </c>
      <c r="BD1280">
        <v>903</v>
      </c>
      <c r="BE1280">
        <v>0</v>
      </c>
      <c r="BF1280">
        <v>2031</v>
      </c>
      <c r="BG1280">
        <f>LOG(fun[[#This Row],[GrLivArea]])</f>
        <v>3.3077099234048069</v>
      </c>
      <c r="BH1280">
        <v>1</v>
      </c>
      <c r="BI1280">
        <v>0</v>
      </c>
      <c r="BJ1280">
        <f>fun[[#This Row],[BsmtFullBath]]+(0.5*fun[[#This Row],[BsmtHalfBath]])</f>
        <v>1</v>
      </c>
      <c r="BK1280">
        <v>2</v>
      </c>
      <c r="BL1280">
        <v>1</v>
      </c>
      <c r="BM1280">
        <f>fun[[#This Row],[HalfBath]]+fun[[#This Row],[TOTBaseBath]]+fun[[#This Row],[FullBath]]</f>
        <v>4</v>
      </c>
      <c r="BN1280">
        <v>3</v>
      </c>
      <c r="BO1280">
        <v>1</v>
      </c>
      <c r="BP1280" t="s">
        <v>123</v>
      </c>
      <c r="BQ1280">
        <f>IF(fun[[#This Row],[KitchenQual]]="Ex",5,IF(fun[[#This Row],[KitchenQual]]="Gd",4,IF(fun[[#This Row],[KitchenQual]]="TA",3,IF(fun[[#This Row],[KitchenQual]]="Fa",2,0))))</f>
        <v>4</v>
      </c>
      <c r="BR1280">
        <v>7</v>
      </c>
      <c r="BS1280" t="s">
        <v>133</v>
      </c>
      <c r="BT1280">
        <v>1</v>
      </c>
      <c r="BU1280" t="s">
        <v>123</v>
      </c>
      <c r="BV1280">
        <f>IF(fun[[#This Row],[FireplaceQu]]="Ex",5,IF(fun[[#This Row],[FireplaceQu]]="Gd",4,IF(fun[[#This Row],[FireplaceQu]]="TA",3,IF(fun[[#This Row],[FireplaceQu]]="Fa",2,0))))</f>
        <v>4</v>
      </c>
      <c r="BW1280" t="s">
        <v>134</v>
      </c>
      <c r="BX1280">
        <v>2002</v>
      </c>
      <c r="BY1280" t="s">
        <v>135</v>
      </c>
      <c r="BZ1280">
        <v>2</v>
      </c>
      <c r="CA1280">
        <v>577</v>
      </c>
      <c r="CB1280" t="s">
        <v>124</v>
      </c>
      <c r="CC1280">
        <f>IF(fun[[#This Row],[GarageQual]]="Ex",5,IF(fun[[#This Row],[GarageQual]]="Gd",4,IF(fun[[#This Row],[GarageQual]]="TA",3,IF(fun[[#This Row],[GarageQual]]="Fa",2,IF(fun[[#This Row],[GarageQual]]="Po",1,0)))))</f>
        <v>3</v>
      </c>
      <c r="CD1280" t="s">
        <v>124</v>
      </c>
      <c r="CE1280">
        <f>IF(fun[[#This Row],[GarageCond]]="Ex",5,IF(fun[[#This Row],[GarageCond]]="Gd",4,IF(fun[[#This Row],[GarageCond]]="TA",3,IF(fun[[#This Row],[GarageCond]]="Fa",2,IF(fun[[#This Row],[GarageCond]]="Po",1,0)))))</f>
        <v>3</v>
      </c>
      <c r="CF1280" t="s">
        <v>131</v>
      </c>
      <c r="CG1280">
        <v>0</v>
      </c>
      <c r="CH1280">
        <v>211</v>
      </c>
      <c r="CI1280">
        <v>0</v>
      </c>
      <c r="CJ1280">
        <v>0</v>
      </c>
      <c r="CK1280">
        <v>0</v>
      </c>
      <c r="CL1280">
        <f>(0.5*fun[[#This Row],[WoodDeckSF]])+fun[[#This Row],[OpenPorchSF]]+(2*fun[[#This Row],[EnclosedPorch]])+(1.5*fun[[#This Row],[3SsnPorch]])+fun[[#This Row],[ScreenPorch]]</f>
        <v>211</v>
      </c>
      <c r="CM1280">
        <v>0</v>
      </c>
      <c r="CN1280" t="s">
        <v>109</v>
      </c>
      <c r="CO1280">
        <f>IF(fun[[#This Row],[PoolQC]]="Ex",5,IF(fun[[#This Row],[PoolQC]]="Gd",4,IF(fun[[#This Row],[PoolQC]]="TA",3,IF(fun[[#This Row],[PoolQC]]="Fa",2,IF(fun[[#This Row],[PoolQC]]="Po",1,0)))))</f>
        <v>0</v>
      </c>
      <c r="CP1280" t="s">
        <v>109</v>
      </c>
      <c r="CQ1280" t="s">
        <v>109</v>
      </c>
      <c r="CR1280">
        <v>0</v>
      </c>
      <c r="CS1280">
        <v>3</v>
      </c>
      <c r="CT1280">
        <v>2008</v>
      </c>
      <c r="CU1280" t="s">
        <v>136</v>
      </c>
      <c r="CV1280" t="s">
        <v>137</v>
      </c>
      <c r="CW1280">
        <f>COUNTIF(fun[[#This Row],[Id]:[SaleCondition]],0)</f>
        <v>14</v>
      </c>
      <c r="CX1280">
        <f>COUNTIF(fun[[#This Row],[Id]:[SaleCondition]],"NA")</f>
        <v>6</v>
      </c>
      <c r="CY1280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280">
        <f>fun[NUM_ExCond]+fun[NUM_BsmtCond]+fun[NUM_GarCond]</f>
        <v>9</v>
      </c>
      <c r="DA12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12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1280">
        <v>237000</v>
      </c>
    </row>
    <row r="1281" spans="1:107" x14ac:dyDescent="0.25">
      <c r="A1281">
        <v>1280</v>
      </c>
      <c r="B1281">
        <v>50</v>
      </c>
      <c r="C1281" t="s">
        <v>209</v>
      </c>
      <c r="D1281">
        <f>IF(fun[[#This Row],[MSZoning]]="RL",1,0)</f>
        <v>0</v>
      </c>
      <c r="E1281">
        <f>IF(fun[[#This Row],[rl]]="RM",1,0)</f>
        <v>0</v>
      </c>
      <c r="F1281">
        <f>IF(fun[[#This Row],[rm]]="RH",1,0)</f>
        <v>0</v>
      </c>
      <c r="G1281">
        <f>IF(fun[[#This Row],[rh]]="C (all)",1,0)</f>
        <v>0</v>
      </c>
      <c r="H1281">
        <v>60</v>
      </c>
      <c r="I1281">
        <f>IF(fun[[#This Row],[LotFrontage]]="NA",0,fun[[#This Row],[LotFrontage]])</f>
        <v>60</v>
      </c>
      <c r="J1281">
        <v>7500</v>
      </c>
      <c r="K1281" t="s">
        <v>108</v>
      </c>
      <c r="L1281" t="s">
        <v>109</v>
      </c>
      <c r="M1281" t="s">
        <v>110</v>
      </c>
      <c r="N1281" t="s">
        <v>111</v>
      </c>
      <c r="O1281" t="s">
        <v>112</v>
      </c>
      <c r="P1281" t="s">
        <v>113</v>
      </c>
      <c r="Q1281" t="s">
        <v>114</v>
      </c>
      <c r="R1281" t="s">
        <v>202</v>
      </c>
      <c r="S1281" t="s">
        <v>116</v>
      </c>
      <c r="T1281" t="s">
        <v>116</v>
      </c>
      <c r="U1281" t="s">
        <v>117</v>
      </c>
      <c r="V1281" t="s">
        <v>158</v>
      </c>
      <c r="W1281">
        <v>4</v>
      </c>
      <c r="X1281">
        <v>4</v>
      </c>
      <c r="Y1281">
        <v>1920</v>
      </c>
      <c r="Z1281">
        <v>1950</v>
      </c>
      <c r="AA1281" t="s">
        <v>119</v>
      </c>
      <c r="AB1281" t="s">
        <v>120</v>
      </c>
      <c r="AC1281" t="s">
        <v>142</v>
      </c>
      <c r="AD1281" t="s">
        <v>142</v>
      </c>
      <c r="AE1281" t="s">
        <v>143</v>
      </c>
      <c r="AF1281">
        <v>0</v>
      </c>
      <c r="AG1281" t="s">
        <v>124</v>
      </c>
      <c r="AH1281">
        <f>IF(fun[[#This Row],[ExterQual]]="Ex",5,IF(fun[[#This Row],[ExterQual]]="Gd",4,IF(fun[[#This Row],[ExterQual]]="TA",3,IF(fun[[#This Row],[ExterQual]]="Fa",2,1))))</f>
        <v>3</v>
      </c>
      <c r="AI1281" t="s">
        <v>123</v>
      </c>
      <c r="AJ1281">
        <f>IF(fun[[#This Row],[ExterCond]]="Ex",5,IF(fun[[#This Row],[ExterCond]]="Gd",4,IF(fun[[#This Row],[ExterCond]]="TA",3,IF(fun[[#This Row],[ExterCond]]="Fa",2,1))))</f>
        <v>4</v>
      </c>
      <c r="AK1281" t="s">
        <v>144</v>
      </c>
      <c r="AL1281" t="s">
        <v>124</v>
      </c>
      <c r="AM1281">
        <f>IF(fun[[#This Row],[BsmtQual]]="Ex",5,IF(fun[[#This Row],[BsmtQual]]="Gd",4,IF(fun[[#This Row],[BsmtQual]]="TA",3,IF(fun[[#This Row],[BsmtQual]]="Fa",2,IF(fun[[#This Row],[BsmtQual]]="Po",1,0)))))</f>
        <v>3</v>
      </c>
      <c r="AN1281" t="s">
        <v>124</v>
      </c>
      <c r="AO1281">
        <f>IF(fun[[#This Row],[BsmtCond]]="Ex",5,IF(fun[[#This Row],[BsmtCond]]="Gd",4,IF(fun[[#This Row],[BsmtCond]]="TA",3,IF(fun[[#This Row],[BsmtCond]]="Fa",2,IF(fun[[#This Row],[BsmtCond]]="Po",1,0)))))</f>
        <v>3</v>
      </c>
      <c r="AP1281" t="s">
        <v>126</v>
      </c>
      <c r="AQ1281">
        <f>IF(fun[[#This Row],[BsmtExposure]]="Gd",3,IF(fun[[#This Row],[BsmtExposure]]="Av",2,IF(fun[[#This Row],[BsmtExposure]]="Mn",1,0)))</f>
        <v>0</v>
      </c>
      <c r="AR1281" t="s">
        <v>128</v>
      </c>
      <c r="AS1281">
        <v>0</v>
      </c>
      <c r="AT1281" t="s">
        <v>128</v>
      </c>
      <c r="AU1281">
        <v>0</v>
      </c>
      <c r="AV1281">
        <v>698</v>
      </c>
      <c r="AW1281">
        <v>698</v>
      </c>
      <c r="AX1281" t="s">
        <v>129</v>
      </c>
      <c r="AY1281" t="s">
        <v>124</v>
      </c>
      <c r="AZ1281">
        <f>IF(fun[[#This Row],[HeatingQC]]="Ex",5,IF(fun[[#This Row],[HeatingQC]]="Gd",4,IF(fun[[#This Row],[HeatingQC]]="TA",3,IF(fun[[#This Row],[HeatingQC]]="Fa",2,IF(fun[[#This Row],[HeatingQC]]="Po",1,0)))))</f>
        <v>3</v>
      </c>
      <c r="BA1281" t="s">
        <v>131</v>
      </c>
      <c r="BB1281" t="s">
        <v>190</v>
      </c>
      <c r="BC1281">
        <v>698</v>
      </c>
      <c r="BD1281">
        <v>430</v>
      </c>
      <c r="BE1281">
        <v>0</v>
      </c>
      <c r="BF1281">
        <v>1128</v>
      </c>
      <c r="BG1281">
        <f>LOG(fun[[#This Row],[GrLivArea]])</f>
        <v>3.0523090996473234</v>
      </c>
      <c r="BH1281">
        <v>0</v>
      </c>
      <c r="BI1281">
        <v>0</v>
      </c>
      <c r="BJ1281">
        <f>fun[[#This Row],[BsmtFullBath]]+(0.5*fun[[#This Row],[BsmtHalfBath]])</f>
        <v>0</v>
      </c>
      <c r="BK1281">
        <v>1</v>
      </c>
      <c r="BL1281">
        <v>0</v>
      </c>
      <c r="BM1281">
        <f>fun[[#This Row],[HalfBath]]+fun[[#This Row],[TOTBaseBath]]+fun[[#This Row],[FullBath]]</f>
        <v>1</v>
      </c>
      <c r="BN1281">
        <v>2</v>
      </c>
      <c r="BO1281">
        <v>1</v>
      </c>
      <c r="BP1281" t="s">
        <v>124</v>
      </c>
      <c r="BQ1281">
        <f>IF(fun[[#This Row],[KitchenQual]]="Ex",5,IF(fun[[#This Row],[KitchenQual]]="Gd",4,IF(fun[[#This Row],[KitchenQual]]="TA",3,IF(fun[[#This Row],[KitchenQual]]="Fa",2,0))))</f>
        <v>3</v>
      </c>
      <c r="BR1281">
        <v>6</v>
      </c>
      <c r="BS1281" t="s">
        <v>133</v>
      </c>
      <c r="BT1281">
        <v>0</v>
      </c>
      <c r="BU1281" t="s">
        <v>109</v>
      </c>
      <c r="BV1281">
        <f>IF(fun[[#This Row],[FireplaceQu]]="Ex",5,IF(fun[[#This Row],[FireplaceQu]]="Gd",4,IF(fun[[#This Row],[FireplaceQu]]="TA",3,IF(fun[[#This Row],[FireplaceQu]]="Fa",2,0))))</f>
        <v>0</v>
      </c>
      <c r="BW1281" t="s">
        <v>153</v>
      </c>
      <c r="BX1281">
        <v>1980</v>
      </c>
      <c r="BY1281" t="s">
        <v>135</v>
      </c>
      <c r="BZ1281">
        <v>2</v>
      </c>
      <c r="CA1281">
        <v>528</v>
      </c>
      <c r="CB1281" t="s">
        <v>124</v>
      </c>
      <c r="CC1281">
        <f>IF(fun[[#This Row],[GarageQual]]="Ex",5,IF(fun[[#This Row],[GarageQual]]="Gd",4,IF(fun[[#This Row],[GarageQual]]="TA",3,IF(fun[[#This Row],[GarageQual]]="Fa",2,IF(fun[[#This Row],[GarageQual]]="Po",1,0)))))</f>
        <v>3</v>
      </c>
      <c r="CD1281" t="s">
        <v>124</v>
      </c>
      <c r="CE1281">
        <f>IF(fun[[#This Row],[GarageCond]]="Ex",5,IF(fun[[#This Row],[GarageCond]]="Gd",4,IF(fun[[#This Row],[GarageCond]]="TA",3,IF(fun[[#This Row],[GarageCond]]="Fa",2,IF(fun[[#This Row],[GarageCond]]="Po",1,0)))))</f>
        <v>3</v>
      </c>
      <c r="CF1281" t="s">
        <v>131</v>
      </c>
      <c r="CG1281">
        <v>30</v>
      </c>
      <c r="CH1281">
        <v>0</v>
      </c>
      <c r="CI1281">
        <v>164</v>
      </c>
      <c r="CJ1281">
        <v>0</v>
      </c>
      <c r="CK1281">
        <v>0</v>
      </c>
      <c r="CL1281">
        <f>(0.5*fun[[#This Row],[WoodDeckSF]])+fun[[#This Row],[OpenPorchSF]]+(2*fun[[#This Row],[EnclosedPorch]])+(1.5*fun[[#This Row],[3SsnPorch]])+fun[[#This Row],[ScreenPorch]]</f>
        <v>343</v>
      </c>
      <c r="CM1281">
        <v>0</v>
      </c>
      <c r="CN1281" t="s">
        <v>109</v>
      </c>
      <c r="CO1281">
        <f>IF(fun[[#This Row],[PoolQC]]="Ex",5,IF(fun[[#This Row],[PoolQC]]="Gd",4,IF(fun[[#This Row],[PoolQC]]="TA",3,IF(fun[[#This Row],[PoolQC]]="Fa",2,IF(fun[[#This Row],[PoolQC]]="Po",1,0)))))</f>
        <v>0</v>
      </c>
      <c r="CP1281" t="s">
        <v>109</v>
      </c>
      <c r="CQ1281" t="s">
        <v>109</v>
      </c>
      <c r="CR1281">
        <v>0</v>
      </c>
      <c r="CS1281">
        <v>4</v>
      </c>
      <c r="CT1281">
        <v>2010</v>
      </c>
      <c r="CU1281" t="s">
        <v>199</v>
      </c>
      <c r="CV1281" t="s">
        <v>154</v>
      </c>
      <c r="CW1281">
        <f>COUNTIF(fun[[#This Row],[Id]:[SaleCondition]],0)</f>
        <v>21</v>
      </c>
      <c r="CX1281">
        <f>COUNTIF(fun[[#This Row],[Id]:[SaleCondition]],"NA")</f>
        <v>5</v>
      </c>
      <c r="CY1281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281">
        <f>fun[NUM_ExCond]+fun[NUM_BsmtCond]+fun[NUM_GarCond]</f>
        <v>10</v>
      </c>
      <c r="DA12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12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41.5</v>
      </c>
      <c r="DC1281">
        <v>68400</v>
      </c>
    </row>
    <row r="1282" spans="1:107" x14ac:dyDescent="0.25">
      <c r="A1282">
        <v>1281</v>
      </c>
      <c r="B1282">
        <v>20</v>
      </c>
      <c r="C1282" t="s">
        <v>107</v>
      </c>
      <c r="D1282">
        <f>IF(fun[[#This Row],[MSZoning]]="RL",1,0)</f>
        <v>1</v>
      </c>
      <c r="E1282">
        <f>IF(fun[[#This Row],[rl]]="RM",1,0)</f>
        <v>0</v>
      </c>
      <c r="F1282">
        <f>IF(fun[[#This Row],[rm]]="RH",1,0)</f>
        <v>0</v>
      </c>
      <c r="G1282">
        <f>IF(fun[[#This Row],[rh]]="C (all)",1,0)</f>
        <v>0</v>
      </c>
      <c r="H1282">
        <v>67</v>
      </c>
      <c r="I1282">
        <f>IF(fun[[#This Row],[LotFrontage]]="NA",0,fun[[#This Row],[LotFrontage]])</f>
        <v>67</v>
      </c>
      <c r="J1282">
        <v>9808</v>
      </c>
      <c r="K1282" t="s">
        <v>108</v>
      </c>
      <c r="L1282" t="s">
        <v>109</v>
      </c>
      <c r="M1282" t="s">
        <v>146</v>
      </c>
      <c r="N1282" t="s">
        <v>111</v>
      </c>
      <c r="O1282" t="s">
        <v>112</v>
      </c>
      <c r="P1282" t="s">
        <v>113</v>
      </c>
      <c r="Q1282" t="s">
        <v>114</v>
      </c>
      <c r="R1282" t="s">
        <v>115</v>
      </c>
      <c r="S1282" t="s">
        <v>116</v>
      </c>
      <c r="T1282" t="s">
        <v>116</v>
      </c>
      <c r="U1282" t="s">
        <v>117</v>
      </c>
      <c r="V1282" t="s">
        <v>141</v>
      </c>
      <c r="W1282">
        <v>7</v>
      </c>
      <c r="X1282">
        <v>5</v>
      </c>
      <c r="Y1282">
        <v>2002</v>
      </c>
      <c r="Z1282">
        <v>2002</v>
      </c>
      <c r="AA1282" t="s">
        <v>119</v>
      </c>
      <c r="AB1282" t="s">
        <v>120</v>
      </c>
      <c r="AC1282" t="s">
        <v>121</v>
      </c>
      <c r="AD1282" t="s">
        <v>121</v>
      </c>
      <c r="AE1282" t="s">
        <v>122</v>
      </c>
      <c r="AF1282">
        <v>110</v>
      </c>
      <c r="AG1282" t="s">
        <v>123</v>
      </c>
      <c r="AH1282">
        <f>IF(fun[[#This Row],[ExterQual]]="Ex",5,IF(fun[[#This Row],[ExterQual]]="Gd",4,IF(fun[[#This Row],[ExterQual]]="TA",3,IF(fun[[#This Row],[ExterQual]]="Fa",2,1))))</f>
        <v>4</v>
      </c>
      <c r="AI1282" t="s">
        <v>124</v>
      </c>
      <c r="AJ1282">
        <f>IF(fun[[#This Row],[ExterCond]]="Ex",5,IF(fun[[#This Row],[ExterCond]]="Gd",4,IF(fun[[#This Row],[ExterCond]]="TA",3,IF(fun[[#This Row],[ExterCond]]="Fa",2,1))))</f>
        <v>3</v>
      </c>
      <c r="AK1282" t="s">
        <v>125</v>
      </c>
      <c r="AL1282" t="s">
        <v>123</v>
      </c>
      <c r="AM1282">
        <f>IF(fun[[#This Row],[BsmtQual]]="Ex",5,IF(fun[[#This Row],[BsmtQual]]="Gd",4,IF(fun[[#This Row],[BsmtQual]]="TA",3,IF(fun[[#This Row],[BsmtQual]]="Fa",2,IF(fun[[#This Row],[BsmtQual]]="Po",1,0)))))</f>
        <v>4</v>
      </c>
      <c r="AN1282" t="s">
        <v>124</v>
      </c>
      <c r="AO1282">
        <f>IF(fun[[#This Row],[BsmtCond]]="Ex",5,IF(fun[[#This Row],[BsmtCond]]="Gd",4,IF(fun[[#This Row],[BsmtCond]]="TA",3,IF(fun[[#This Row],[BsmtCond]]="Fa",2,IF(fun[[#This Row],[BsmtCond]]="Po",1,0)))))</f>
        <v>3</v>
      </c>
      <c r="AP1282" t="s">
        <v>126</v>
      </c>
      <c r="AQ1282">
        <f>IF(fun[[#This Row],[BsmtExposure]]="Gd",3,IF(fun[[#This Row],[BsmtExposure]]="Av",2,IF(fun[[#This Row],[BsmtExposure]]="Mn",1,0)))</f>
        <v>0</v>
      </c>
      <c r="AR1282" t="s">
        <v>127</v>
      </c>
      <c r="AS1282">
        <v>788</v>
      </c>
      <c r="AT1282" t="s">
        <v>128</v>
      </c>
      <c r="AU1282">
        <v>0</v>
      </c>
      <c r="AV1282">
        <v>785</v>
      </c>
      <c r="AW1282">
        <v>1573</v>
      </c>
      <c r="AX1282" t="s">
        <v>129</v>
      </c>
      <c r="AY1282" t="s">
        <v>130</v>
      </c>
      <c r="AZ1282">
        <f>IF(fun[[#This Row],[HeatingQC]]="Ex",5,IF(fun[[#This Row],[HeatingQC]]="Gd",4,IF(fun[[#This Row],[HeatingQC]]="TA",3,IF(fun[[#This Row],[HeatingQC]]="Fa",2,IF(fun[[#This Row],[HeatingQC]]="Po",1,0)))))</f>
        <v>5</v>
      </c>
      <c r="BA1282" t="s">
        <v>131</v>
      </c>
      <c r="BB1282" t="s">
        <v>132</v>
      </c>
      <c r="BC1282">
        <v>1573</v>
      </c>
      <c r="BD1282">
        <v>0</v>
      </c>
      <c r="BE1282">
        <v>0</v>
      </c>
      <c r="BF1282">
        <v>1573</v>
      </c>
      <c r="BG1282">
        <f>LOG(fun[[#This Row],[GrLivArea]])</f>
        <v>3.1967287226232868</v>
      </c>
      <c r="BH1282">
        <v>1</v>
      </c>
      <c r="BI1282">
        <v>0</v>
      </c>
      <c r="BJ1282">
        <f>fun[[#This Row],[BsmtFullBath]]+(0.5*fun[[#This Row],[BsmtHalfBath]])</f>
        <v>1</v>
      </c>
      <c r="BK1282">
        <v>2</v>
      </c>
      <c r="BL1282">
        <v>0</v>
      </c>
      <c r="BM1282">
        <f>fun[[#This Row],[HalfBath]]+fun[[#This Row],[TOTBaseBath]]+fun[[#This Row],[FullBath]]</f>
        <v>3</v>
      </c>
      <c r="BN1282">
        <v>3</v>
      </c>
      <c r="BO1282">
        <v>1</v>
      </c>
      <c r="BP1282" t="s">
        <v>123</v>
      </c>
      <c r="BQ1282">
        <f>IF(fun[[#This Row],[KitchenQual]]="Ex",5,IF(fun[[#This Row],[KitchenQual]]="Gd",4,IF(fun[[#This Row],[KitchenQual]]="TA",3,IF(fun[[#This Row],[KitchenQual]]="Fa",2,0))))</f>
        <v>4</v>
      </c>
      <c r="BR1282">
        <v>6</v>
      </c>
      <c r="BS1282" t="s">
        <v>133</v>
      </c>
      <c r="BT1282">
        <v>0</v>
      </c>
      <c r="BU1282" t="s">
        <v>109</v>
      </c>
      <c r="BV1282">
        <f>IF(fun[[#This Row],[FireplaceQu]]="Ex",5,IF(fun[[#This Row],[FireplaceQu]]="Gd",4,IF(fun[[#This Row],[FireplaceQu]]="TA",3,IF(fun[[#This Row],[FireplaceQu]]="Fa",2,0))))</f>
        <v>0</v>
      </c>
      <c r="BW1282" t="s">
        <v>134</v>
      </c>
      <c r="BX1282">
        <v>2002</v>
      </c>
      <c r="BY1282" t="s">
        <v>135</v>
      </c>
      <c r="BZ1282">
        <v>2</v>
      </c>
      <c r="CA1282">
        <v>544</v>
      </c>
      <c r="CB1282" t="s">
        <v>124</v>
      </c>
      <c r="CC1282">
        <f>IF(fun[[#This Row],[GarageQual]]="Ex",5,IF(fun[[#This Row],[GarageQual]]="Gd",4,IF(fun[[#This Row],[GarageQual]]="TA",3,IF(fun[[#This Row],[GarageQual]]="Fa",2,IF(fun[[#This Row],[GarageQual]]="Po",1,0)))))</f>
        <v>3</v>
      </c>
      <c r="CD1282" t="s">
        <v>124</v>
      </c>
      <c r="CE1282">
        <f>IF(fun[[#This Row],[GarageCond]]="Ex",5,IF(fun[[#This Row],[GarageCond]]="Gd",4,IF(fun[[#This Row],[GarageCond]]="TA",3,IF(fun[[#This Row],[GarageCond]]="Fa",2,IF(fun[[#This Row],[GarageCond]]="Po",1,0)))))</f>
        <v>3</v>
      </c>
      <c r="CF1282" t="s">
        <v>131</v>
      </c>
      <c r="CG1282">
        <v>0</v>
      </c>
      <c r="CH1282">
        <v>72</v>
      </c>
      <c r="CI1282">
        <v>0</v>
      </c>
      <c r="CJ1282">
        <v>0</v>
      </c>
      <c r="CK1282">
        <v>0</v>
      </c>
      <c r="CL1282">
        <f>(0.5*fun[[#This Row],[WoodDeckSF]])+fun[[#This Row],[OpenPorchSF]]+(2*fun[[#This Row],[EnclosedPorch]])+(1.5*fun[[#This Row],[3SsnPorch]])+fun[[#This Row],[ScreenPorch]]</f>
        <v>72</v>
      </c>
      <c r="CM1282">
        <v>0</v>
      </c>
      <c r="CN1282" t="s">
        <v>109</v>
      </c>
      <c r="CO1282">
        <f>IF(fun[[#This Row],[PoolQC]]="Ex",5,IF(fun[[#This Row],[PoolQC]]="Gd",4,IF(fun[[#This Row],[PoolQC]]="TA",3,IF(fun[[#This Row],[PoolQC]]="Fa",2,IF(fun[[#This Row],[PoolQC]]="Po",1,0)))))</f>
        <v>0</v>
      </c>
      <c r="CP1282" t="s">
        <v>109</v>
      </c>
      <c r="CQ1282" t="s">
        <v>109</v>
      </c>
      <c r="CR1282">
        <v>0</v>
      </c>
      <c r="CS1282">
        <v>3</v>
      </c>
      <c r="CT1282">
        <v>2009</v>
      </c>
      <c r="CU1282" t="s">
        <v>136</v>
      </c>
      <c r="CV1282" t="s">
        <v>137</v>
      </c>
      <c r="CW1282">
        <f>COUNTIF(fun[[#This Row],[Id]:[SaleCondition]],0)</f>
        <v>18</v>
      </c>
      <c r="CX1282">
        <f>COUNTIF(fun[[#This Row],[Id]:[SaleCondition]],"NA")</f>
        <v>5</v>
      </c>
      <c r="CY128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82">
        <f>fun[NUM_ExCond]+fun[NUM_BsmtCond]+fun[NUM_GarCond]</f>
        <v>9</v>
      </c>
      <c r="DA12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2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282">
        <v>227000</v>
      </c>
    </row>
    <row r="1283" spans="1:107" x14ac:dyDescent="0.25">
      <c r="A1283">
        <v>1282</v>
      </c>
      <c r="B1283">
        <v>20</v>
      </c>
      <c r="C1283" t="s">
        <v>107</v>
      </c>
      <c r="D1283">
        <f>IF(fun[[#This Row],[MSZoning]]="RL",1,0)</f>
        <v>1</v>
      </c>
      <c r="E1283">
        <f>IF(fun[[#This Row],[rl]]="RM",1,0)</f>
        <v>0</v>
      </c>
      <c r="F1283">
        <f>IF(fun[[#This Row],[rm]]="RH",1,0)</f>
        <v>0</v>
      </c>
      <c r="G1283">
        <f>IF(fun[[#This Row],[rh]]="C (all)",1,0)</f>
        <v>0</v>
      </c>
      <c r="H1283">
        <v>50</v>
      </c>
      <c r="I1283">
        <f>IF(fun[[#This Row],[LotFrontage]]="NA",0,fun[[#This Row],[LotFrontage]])</f>
        <v>50</v>
      </c>
      <c r="J1283">
        <v>8049</v>
      </c>
      <c r="K1283" t="s">
        <v>108</v>
      </c>
      <c r="L1283" t="s">
        <v>109</v>
      </c>
      <c r="M1283" t="s">
        <v>146</v>
      </c>
      <c r="N1283" t="s">
        <v>111</v>
      </c>
      <c r="O1283" t="s">
        <v>112</v>
      </c>
      <c r="P1283" t="s">
        <v>192</v>
      </c>
      <c r="Q1283" t="s">
        <v>114</v>
      </c>
      <c r="R1283" t="s">
        <v>215</v>
      </c>
      <c r="S1283" t="s">
        <v>116</v>
      </c>
      <c r="T1283" t="s">
        <v>116</v>
      </c>
      <c r="U1283" t="s">
        <v>117</v>
      </c>
      <c r="V1283" t="s">
        <v>141</v>
      </c>
      <c r="W1283">
        <v>7</v>
      </c>
      <c r="X1283">
        <v>5</v>
      </c>
      <c r="Y1283">
        <v>1990</v>
      </c>
      <c r="Z1283">
        <v>1990</v>
      </c>
      <c r="AA1283" t="s">
        <v>178</v>
      </c>
      <c r="AB1283" t="s">
        <v>120</v>
      </c>
      <c r="AC1283" t="s">
        <v>166</v>
      </c>
      <c r="AD1283" t="s">
        <v>166</v>
      </c>
      <c r="AE1283" t="s">
        <v>122</v>
      </c>
      <c r="AF1283">
        <v>54</v>
      </c>
      <c r="AG1283" t="s">
        <v>124</v>
      </c>
      <c r="AH1283">
        <f>IF(fun[[#This Row],[ExterQual]]="Ex",5,IF(fun[[#This Row],[ExterQual]]="Gd",4,IF(fun[[#This Row],[ExterQual]]="TA",3,IF(fun[[#This Row],[ExterQual]]="Fa",2,1))))</f>
        <v>3</v>
      </c>
      <c r="AI1283" t="s">
        <v>124</v>
      </c>
      <c r="AJ1283">
        <f>IF(fun[[#This Row],[ExterCond]]="Ex",5,IF(fun[[#This Row],[ExterCond]]="Gd",4,IF(fun[[#This Row],[ExterCond]]="TA",3,IF(fun[[#This Row],[ExterCond]]="Fa",2,1))))</f>
        <v>3</v>
      </c>
      <c r="AK1283" t="s">
        <v>144</v>
      </c>
      <c r="AL1283" t="s">
        <v>123</v>
      </c>
      <c r="AM1283">
        <f>IF(fun[[#This Row],[BsmtQual]]="Ex",5,IF(fun[[#This Row],[BsmtQual]]="Gd",4,IF(fun[[#This Row],[BsmtQual]]="TA",3,IF(fun[[#This Row],[BsmtQual]]="Fa",2,IF(fun[[#This Row],[BsmtQual]]="Po",1,0)))))</f>
        <v>4</v>
      </c>
      <c r="AN1283" t="s">
        <v>124</v>
      </c>
      <c r="AO1283">
        <f>IF(fun[[#This Row],[BsmtCond]]="Ex",5,IF(fun[[#This Row],[BsmtCond]]="Gd",4,IF(fun[[#This Row],[BsmtCond]]="TA",3,IF(fun[[#This Row],[BsmtCond]]="Fa",2,IF(fun[[#This Row],[BsmtCond]]="Po",1,0)))))</f>
        <v>3</v>
      </c>
      <c r="AP1283" t="s">
        <v>126</v>
      </c>
      <c r="AQ1283">
        <f>IF(fun[[#This Row],[BsmtExposure]]="Gd",3,IF(fun[[#This Row],[BsmtExposure]]="Av",2,IF(fun[[#This Row],[BsmtExposure]]="Mn",1,0)))</f>
        <v>0</v>
      </c>
      <c r="AR1283" t="s">
        <v>145</v>
      </c>
      <c r="AS1283">
        <v>1053</v>
      </c>
      <c r="AT1283" t="s">
        <v>128</v>
      </c>
      <c r="AU1283">
        <v>0</v>
      </c>
      <c r="AV1283">
        <v>256</v>
      </c>
      <c r="AW1283">
        <v>1309</v>
      </c>
      <c r="AX1283" t="s">
        <v>129</v>
      </c>
      <c r="AY1283" t="s">
        <v>124</v>
      </c>
      <c r="AZ1283">
        <f>IF(fun[[#This Row],[HeatingQC]]="Ex",5,IF(fun[[#This Row],[HeatingQC]]="Gd",4,IF(fun[[#This Row],[HeatingQC]]="TA",3,IF(fun[[#This Row],[HeatingQC]]="Fa",2,IF(fun[[#This Row],[HeatingQC]]="Po",1,0)))))</f>
        <v>3</v>
      </c>
      <c r="BA1283" t="s">
        <v>131</v>
      </c>
      <c r="BB1283" t="s">
        <v>132</v>
      </c>
      <c r="BC1283">
        <v>1339</v>
      </c>
      <c r="BD1283">
        <v>0</v>
      </c>
      <c r="BE1283">
        <v>0</v>
      </c>
      <c r="BF1283">
        <v>1339</v>
      </c>
      <c r="BG1283">
        <f>LOG(fun[[#This Row],[GrLivArea]])</f>
        <v>3.126780577012009</v>
      </c>
      <c r="BH1283">
        <v>1</v>
      </c>
      <c r="BI1283">
        <v>0</v>
      </c>
      <c r="BJ1283">
        <f>fun[[#This Row],[BsmtFullBath]]+(0.5*fun[[#This Row],[BsmtHalfBath]])</f>
        <v>1</v>
      </c>
      <c r="BK1283">
        <v>2</v>
      </c>
      <c r="BL1283">
        <v>0</v>
      </c>
      <c r="BM1283">
        <f>fun[[#This Row],[HalfBath]]+fun[[#This Row],[TOTBaseBath]]+fun[[#This Row],[FullBath]]</f>
        <v>3</v>
      </c>
      <c r="BN1283">
        <v>2</v>
      </c>
      <c r="BO1283">
        <v>1</v>
      </c>
      <c r="BP1283" t="s">
        <v>124</v>
      </c>
      <c r="BQ1283">
        <f>IF(fun[[#This Row],[KitchenQual]]="Ex",5,IF(fun[[#This Row],[KitchenQual]]="Gd",4,IF(fun[[#This Row],[KitchenQual]]="TA",3,IF(fun[[#This Row],[KitchenQual]]="Fa",2,0))))</f>
        <v>3</v>
      </c>
      <c r="BR1283">
        <v>6</v>
      </c>
      <c r="BS1283" t="s">
        <v>133</v>
      </c>
      <c r="BT1283">
        <v>1</v>
      </c>
      <c r="BU1283" t="s">
        <v>124</v>
      </c>
      <c r="BV1283">
        <f>IF(fun[[#This Row],[FireplaceQu]]="Ex",5,IF(fun[[#This Row],[FireplaceQu]]="Gd",4,IF(fun[[#This Row],[FireplaceQu]]="TA",3,IF(fun[[#This Row],[FireplaceQu]]="Fa",2,0))))</f>
        <v>3</v>
      </c>
      <c r="BW1283" t="s">
        <v>134</v>
      </c>
      <c r="BX1283">
        <v>1990</v>
      </c>
      <c r="BY1283" t="s">
        <v>183</v>
      </c>
      <c r="BZ1283">
        <v>2</v>
      </c>
      <c r="CA1283">
        <v>484</v>
      </c>
      <c r="CB1283" t="s">
        <v>123</v>
      </c>
      <c r="CC1283">
        <f>IF(fun[[#This Row],[GarageQual]]="Ex",5,IF(fun[[#This Row],[GarageQual]]="Gd",4,IF(fun[[#This Row],[GarageQual]]="TA",3,IF(fun[[#This Row],[GarageQual]]="Fa",2,IF(fun[[#This Row],[GarageQual]]="Po",1,0)))))</f>
        <v>4</v>
      </c>
      <c r="CD1283" t="s">
        <v>123</v>
      </c>
      <c r="CE1283">
        <f>IF(fun[[#This Row],[GarageCond]]="Ex",5,IF(fun[[#This Row],[GarageCond]]="Gd",4,IF(fun[[#This Row],[GarageCond]]="TA",3,IF(fun[[#This Row],[GarageCond]]="Fa",2,IF(fun[[#This Row],[GarageCond]]="Po",1,0)))))</f>
        <v>4</v>
      </c>
      <c r="CF1283" t="s">
        <v>131</v>
      </c>
      <c r="CG1283">
        <v>0</v>
      </c>
      <c r="CH1283">
        <v>58</v>
      </c>
      <c r="CI1283">
        <v>0</v>
      </c>
      <c r="CJ1283">
        <v>0</v>
      </c>
      <c r="CK1283">
        <v>90</v>
      </c>
      <c r="CL1283">
        <f>(0.5*fun[[#This Row],[WoodDeckSF]])+fun[[#This Row],[OpenPorchSF]]+(2*fun[[#This Row],[EnclosedPorch]])+(1.5*fun[[#This Row],[3SsnPorch]])+fun[[#This Row],[ScreenPorch]]</f>
        <v>148</v>
      </c>
      <c r="CM1283">
        <v>0</v>
      </c>
      <c r="CN1283" t="s">
        <v>109</v>
      </c>
      <c r="CO1283">
        <f>IF(fun[[#This Row],[PoolQC]]="Ex",5,IF(fun[[#This Row],[PoolQC]]="Gd",4,IF(fun[[#This Row],[PoolQC]]="TA",3,IF(fun[[#This Row],[PoolQC]]="Fa",2,IF(fun[[#This Row],[PoolQC]]="Po",1,0)))))</f>
        <v>0</v>
      </c>
      <c r="CP1283" t="s">
        <v>109</v>
      </c>
      <c r="CQ1283" t="s">
        <v>109</v>
      </c>
      <c r="CR1283">
        <v>0</v>
      </c>
      <c r="CS1283">
        <v>7</v>
      </c>
      <c r="CT1283">
        <v>2006</v>
      </c>
      <c r="CU1283" t="s">
        <v>136</v>
      </c>
      <c r="CV1283" t="s">
        <v>137</v>
      </c>
      <c r="CW1283">
        <f>COUNTIF(fun[[#This Row],[Id]:[SaleCondition]],0)</f>
        <v>15</v>
      </c>
      <c r="CX1283">
        <f>COUNTIF(fun[[#This Row],[Id]:[SaleCondition]],"NA")</f>
        <v>4</v>
      </c>
      <c r="CY128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83">
        <f>fun[NUM_ExCond]+fun[NUM_BsmtCond]+fun[NUM_GarCond]</f>
        <v>10</v>
      </c>
      <c r="DA12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12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283">
        <v>180000</v>
      </c>
    </row>
    <row r="1284" spans="1:107" x14ac:dyDescent="0.25">
      <c r="A1284">
        <v>1283</v>
      </c>
      <c r="B1284">
        <v>20</v>
      </c>
      <c r="C1284" t="s">
        <v>107</v>
      </c>
      <c r="D1284">
        <f>IF(fun[[#This Row],[MSZoning]]="RL",1,0)</f>
        <v>1</v>
      </c>
      <c r="E1284">
        <f>IF(fun[[#This Row],[rl]]="RM",1,0)</f>
        <v>0</v>
      </c>
      <c r="F1284">
        <f>IF(fun[[#This Row],[rm]]="RH",1,0)</f>
        <v>0</v>
      </c>
      <c r="G1284">
        <f>IF(fun[[#This Row],[rh]]="C (all)",1,0)</f>
        <v>0</v>
      </c>
      <c r="H1284">
        <v>61</v>
      </c>
      <c r="I1284">
        <f>IF(fun[[#This Row],[LotFrontage]]="NA",0,fun[[#This Row],[LotFrontage]])</f>
        <v>61</v>
      </c>
      <c r="J1284">
        <v>8800</v>
      </c>
      <c r="K1284" t="s">
        <v>108</v>
      </c>
      <c r="L1284" t="s">
        <v>109</v>
      </c>
      <c r="M1284" t="s">
        <v>146</v>
      </c>
      <c r="N1284" t="s">
        <v>111</v>
      </c>
      <c r="O1284" t="s">
        <v>112</v>
      </c>
      <c r="P1284" t="s">
        <v>113</v>
      </c>
      <c r="Q1284" t="s">
        <v>114</v>
      </c>
      <c r="R1284" t="s">
        <v>115</v>
      </c>
      <c r="S1284" t="s">
        <v>116</v>
      </c>
      <c r="T1284" t="s">
        <v>116</v>
      </c>
      <c r="U1284" t="s">
        <v>117</v>
      </c>
      <c r="V1284" t="s">
        <v>141</v>
      </c>
      <c r="W1284">
        <v>5</v>
      </c>
      <c r="X1284">
        <v>7</v>
      </c>
      <c r="Y1284">
        <v>1977</v>
      </c>
      <c r="Z1284">
        <v>2008</v>
      </c>
      <c r="AA1284" t="s">
        <v>119</v>
      </c>
      <c r="AB1284" t="s">
        <v>120</v>
      </c>
      <c r="AC1284" t="s">
        <v>166</v>
      </c>
      <c r="AD1284" t="s">
        <v>166</v>
      </c>
      <c r="AE1284" t="s">
        <v>143</v>
      </c>
      <c r="AF1284">
        <v>0</v>
      </c>
      <c r="AG1284" t="s">
        <v>124</v>
      </c>
      <c r="AH1284">
        <f>IF(fun[[#This Row],[ExterQual]]="Ex",5,IF(fun[[#This Row],[ExterQual]]="Gd",4,IF(fun[[#This Row],[ExterQual]]="TA",3,IF(fun[[#This Row],[ExterQual]]="Fa",2,1))))</f>
        <v>3</v>
      </c>
      <c r="AI1284" t="s">
        <v>124</v>
      </c>
      <c r="AJ1284">
        <f>IF(fun[[#This Row],[ExterCond]]="Ex",5,IF(fun[[#This Row],[ExterCond]]="Gd",4,IF(fun[[#This Row],[ExterCond]]="TA",3,IF(fun[[#This Row],[ExterCond]]="Fa",2,1))))</f>
        <v>3</v>
      </c>
      <c r="AK1284" t="s">
        <v>144</v>
      </c>
      <c r="AL1284" t="s">
        <v>123</v>
      </c>
      <c r="AM1284">
        <f>IF(fun[[#This Row],[BsmtQual]]="Ex",5,IF(fun[[#This Row],[BsmtQual]]="Gd",4,IF(fun[[#This Row],[BsmtQual]]="TA",3,IF(fun[[#This Row],[BsmtQual]]="Fa",2,IF(fun[[#This Row],[BsmtQual]]="Po",1,0)))))</f>
        <v>4</v>
      </c>
      <c r="AN1284" t="s">
        <v>124</v>
      </c>
      <c r="AO1284">
        <f>IF(fun[[#This Row],[BsmtCond]]="Ex",5,IF(fun[[#This Row],[BsmtCond]]="Gd",4,IF(fun[[#This Row],[BsmtCond]]="TA",3,IF(fun[[#This Row],[BsmtCond]]="Fa",2,IF(fun[[#This Row],[BsmtCond]]="Po",1,0)))))</f>
        <v>3</v>
      </c>
      <c r="AP1284" t="s">
        <v>147</v>
      </c>
      <c r="AQ1284">
        <f>IF(fun[[#This Row],[BsmtExposure]]="Gd",3,IF(fun[[#This Row],[BsmtExposure]]="Av",2,IF(fun[[#This Row],[BsmtExposure]]="Mn",1,0)))</f>
        <v>1</v>
      </c>
      <c r="AR1284" t="s">
        <v>198</v>
      </c>
      <c r="AS1284">
        <v>532</v>
      </c>
      <c r="AT1284" t="s">
        <v>179</v>
      </c>
      <c r="AU1284">
        <v>144</v>
      </c>
      <c r="AV1284">
        <v>364</v>
      </c>
      <c r="AW1284">
        <v>1040</v>
      </c>
      <c r="AX1284" t="s">
        <v>129</v>
      </c>
      <c r="AY1284" t="s">
        <v>124</v>
      </c>
      <c r="AZ1284">
        <f>IF(fun[[#This Row],[HeatingQC]]="Ex",5,IF(fun[[#This Row],[HeatingQC]]="Gd",4,IF(fun[[#This Row],[HeatingQC]]="TA",3,IF(fun[[#This Row],[HeatingQC]]="Fa",2,IF(fun[[#This Row],[HeatingQC]]="Po",1,0)))))</f>
        <v>3</v>
      </c>
      <c r="BA1284" t="s">
        <v>131</v>
      </c>
      <c r="BB1284" t="s">
        <v>132</v>
      </c>
      <c r="BC1284">
        <v>1040</v>
      </c>
      <c r="BD1284">
        <v>0</v>
      </c>
      <c r="BE1284">
        <v>0</v>
      </c>
      <c r="BF1284">
        <v>1040</v>
      </c>
      <c r="BG1284">
        <f>LOG(fun[[#This Row],[GrLivArea]])</f>
        <v>3.0170333392987803</v>
      </c>
      <c r="BH1284">
        <v>0</v>
      </c>
      <c r="BI1284">
        <v>0</v>
      </c>
      <c r="BJ1284">
        <f>fun[[#This Row],[BsmtFullBath]]+(0.5*fun[[#This Row],[BsmtHalfBath]])</f>
        <v>0</v>
      </c>
      <c r="BK1284">
        <v>2</v>
      </c>
      <c r="BL1284">
        <v>0</v>
      </c>
      <c r="BM1284">
        <f>fun[[#This Row],[HalfBath]]+fun[[#This Row],[TOTBaseBath]]+fun[[#This Row],[FullBath]]</f>
        <v>2</v>
      </c>
      <c r="BN1284">
        <v>3</v>
      </c>
      <c r="BO1284">
        <v>1</v>
      </c>
      <c r="BP1284" t="s">
        <v>123</v>
      </c>
      <c r="BQ1284">
        <f>IF(fun[[#This Row],[KitchenQual]]="Ex",5,IF(fun[[#This Row],[KitchenQual]]="Gd",4,IF(fun[[#This Row],[KitchenQual]]="TA",3,IF(fun[[#This Row],[KitchenQual]]="Fa",2,0))))</f>
        <v>4</v>
      </c>
      <c r="BR1284">
        <v>5</v>
      </c>
      <c r="BS1284" t="s">
        <v>133</v>
      </c>
      <c r="BT1284">
        <v>0</v>
      </c>
      <c r="BU1284" t="s">
        <v>109</v>
      </c>
      <c r="BV1284">
        <f>IF(fun[[#This Row],[FireplaceQu]]="Ex",5,IF(fun[[#This Row],[FireplaceQu]]="Gd",4,IF(fun[[#This Row],[FireplaceQu]]="TA",3,IF(fun[[#This Row],[FireplaceQu]]="Fa",2,0))))</f>
        <v>0</v>
      </c>
      <c r="BW1284" t="s">
        <v>153</v>
      </c>
      <c r="BX1284">
        <v>1977</v>
      </c>
      <c r="BY1284" t="s">
        <v>128</v>
      </c>
      <c r="BZ1284">
        <v>2</v>
      </c>
      <c r="CA1284">
        <v>484</v>
      </c>
      <c r="CB1284" t="s">
        <v>124</v>
      </c>
      <c r="CC1284">
        <f>IF(fun[[#This Row],[GarageQual]]="Ex",5,IF(fun[[#This Row],[GarageQual]]="Gd",4,IF(fun[[#This Row],[GarageQual]]="TA",3,IF(fun[[#This Row],[GarageQual]]="Fa",2,IF(fun[[#This Row],[GarageQual]]="Po",1,0)))))</f>
        <v>3</v>
      </c>
      <c r="CD1284" t="s">
        <v>124</v>
      </c>
      <c r="CE1284">
        <f>IF(fun[[#This Row],[GarageCond]]="Ex",5,IF(fun[[#This Row],[GarageCond]]="Gd",4,IF(fun[[#This Row],[GarageCond]]="TA",3,IF(fun[[#This Row],[GarageCond]]="Fa",2,IF(fun[[#This Row],[GarageCond]]="Po",1,0)))))</f>
        <v>3</v>
      </c>
      <c r="CF1284" t="s">
        <v>131</v>
      </c>
      <c r="CG1284">
        <v>0</v>
      </c>
      <c r="CH1284">
        <v>0</v>
      </c>
      <c r="CI1284">
        <v>0</v>
      </c>
      <c r="CJ1284">
        <v>0</v>
      </c>
      <c r="CK1284">
        <v>288</v>
      </c>
      <c r="CL1284">
        <f>(0.5*fun[[#This Row],[WoodDeckSF]])+fun[[#This Row],[OpenPorchSF]]+(2*fun[[#This Row],[EnclosedPorch]])+(1.5*fun[[#This Row],[3SsnPorch]])+fun[[#This Row],[ScreenPorch]]</f>
        <v>288</v>
      </c>
      <c r="CM1284">
        <v>0</v>
      </c>
      <c r="CN1284" t="s">
        <v>109</v>
      </c>
      <c r="CO1284">
        <f>IF(fun[[#This Row],[PoolQC]]="Ex",5,IF(fun[[#This Row],[PoolQC]]="Gd",4,IF(fun[[#This Row],[PoolQC]]="TA",3,IF(fun[[#This Row],[PoolQC]]="Fa",2,IF(fun[[#This Row],[PoolQC]]="Po",1,0)))))</f>
        <v>0</v>
      </c>
      <c r="CP1284" t="s">
        <v>109</v>
      </c>
      <c r="CQ1284" t="s">
        <v>109</v>
      </c>
      <c r="CR1284">
        <v>0</v>
      </c>
      <c r="CS1284">
        <v>9</v>
      </c>
      <c r="CT1284">
        <v>2009</v>
      </c>
      <c r="CU1284" t="s">
        <v>136</v>
      </c>
      <c r="CV1284" t="s">
        <v>137</v>
      </c>
      <c r="CW1284">
        <f>COUNTIF(fun[[#This Row],[Id]:[SaleCondition]],0)</f>
        <v>19</v>
      </c>
      <c r="CX1284">
        <f>COUNTIF(fun[[#This Row],[Id]:[SaleCondition]],"NA")</f>
        <v>5</v>
      </c>
      <c r="CY128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284">
        <f>fun[NUM_ExCond]+fun[NUM_BsmtCond]+fun[NUM_GarCond]</f>
        <v>9</v>
      </c>
      <c r="DA12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12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1284">
        <v>150500</v>
      </c>
    </row>
    <row r="1285" spans="1:107" x14ac:dyDescent="0.25">
      <c r="A1285">
        <v>1284</v>
      </c>
      <c r="B1285">
        <v>90</v>
      </c>
      <c r="C1285" t="s">
        <v>107</v>
      </c>
      <c r="D1285">
        <f>IF(fun[[#This Row],[MSZoning]]="RL",1,0)</f>
        <v>1</v>
      </c>
      <c r="E1285">
        <f>IF(fun[[#This Row],[rl]]="RM",1,0)</f>
        <v>0</v>
      </c>
      <c r="F1285">
        <f>IF(fun[[#This Row],[rm]]="RH",1,0)</f>
        <v>0</v>
      </c>
      <c r="G1285">
        <f>IF(fun[[#This Row],[rh]]="C (all)",1,0)</f>
        <v>0</v>
      </c>
      <c r="H1285">
        <v>94</v>
      </c>
      <c r="I1285">
        <f>IF(fun[[#This Row],[LotFrontage]]="NA",0,fun[[#This Row],[LotFrontage]])</f>
        <v>94</v>
      </c>
      <c r="J1285">
        <v>9400</v>
      </c>
      <c r="K1285" t="s">
        <v>108</v>
      </c>
      <c r="L1285" t="s">
        <v>109</v>
      </c>
      <c r="M1285" t="s">
        <v>110</v>
      </c>
      <c r="N1285" t="s">
        <v>221</v>
      </c>
      <c r="O1285" t="s">
        <v>112</v>
      </c>
      <c r="P1285" t="s">
        <v>148</v>
      </c>
      <c r="Q1285" t="s">
        <v>114</v>
      </c>
      <c r="R1285" t="s">
        <v>157</v>
      </c>
      <c r="S1285" t="s">
        <v>116</v>
      </c>
      <c r="T1285" t="s">
        <v>116</v>
      </c>
      <c r="U1285" t="s">
        <v>193</v>
      </c>
      <c r="V1285" t="s">
        <v>118</v>
      </c>
      <c r="W1285">
        <v>6</v>
      </c>
      <c r="X1285">
        <v>5</v>
      </c>
      <c r="Y1285">
        <v>1971</v>
      </c>
      <c r="Z1285">
        <v>1971</v>
      </c>
      <c r="AA1285" t="s">
        <v>237</v>
      </c>
      <c r="AB1285" t="s">
        <v>120</v>
      </c>
      <c r="AC1285" t="s">
        <v>142</v>
      </c>
      <c r="AD1285" t="s">
        <v>151</v>
      </c>
      <c r="AE1285" t="s">
        <v>143</v>
      </c>
      <c r="AF1285">
        <v>0</v>
      </c>
      <c r="AG1285" t="s">
        <v>124</v>
      </c>
      <c r="AH1285">
        <f>IF(fun[[#This Row],[ExterQual]]="Ex",5,IF(fun[[#This Row],[ExterQual]]="Gd",4,IF(fun[[#This Row],[ExterQual]]="TA",3,IF(fun[[#This Row],[ExterQual]]="Fa",2,1))))</f>
        <v>3</v>
      </c>
      <c r="AI1285" t="s">
        <v>124</v>
      </c>
      <c r="AJ1285">
        <f>IF(fun[[#This Row],[ExterCond]]="Ex",5,IF(fun[[#This Row],[ExterCond]]="Gd",4,IF(fun[[#This Row],[ExterCond]]="TA",3,IF(fun[[#This Row],[ExterCond]]="Fa",2,1))))</f>
        <v>3</v>
      </c>
      <c r="AK1285" t="s">
        <v>144</v>
      </c>
      <c r="AL1285" t="s">
        <v>124</v>
      </c>
      <c r="AM1285">
        <f>IF(fun[[#This Row],[BsmtQual]]="Ex",5,IF(fun[[#This Row],[BsmtQual]]="Gd",4,IF(fun[[#This Row],[BsmtQual]]="TA",3,IF(fun[[#This Row],[BsmtQual]]="Fa",2,IF(fun[[#This Row],[BsmtQual]]="Po",1,0)))))</f>
        <v>3</v>
      </c>
      <c r="AN1285" t="s">
        <v>124</v>
      </c>
      <c r="AO1285">
        <f>IF(fun[[#This Row],[BsmtCond]]="Ex",5,IF(fun[[#This Row],[BsmtCond]]="Gd",4,IF(fun[[#This Row],[BsmtCond]]="TA",3,IF(fun[[#This Row],[BsmtCond]]="Fa",2,IF(fun[[#This Row],[BsmtCond]]="Po",1,0)))))</f>
        <v>3</v>
      </c>
      <c r="AP1285" t="s">
        <v>156</v>
      </c>
      <c r="AQ1285">
        <f>IF(fun[[#This Row],[BsmtExposure]]="Gd",3,IF(fun[[#This Row],[BsmtExposure]]="Av",2,IF(fun[[#This Row],[BsmtExposure]]="Mn",1,0)))</f>
        <v>2</v>
      </c>
      <c r="AR1285" t="s">
        <v>128</v>
      </c>
      <c r="AS1285">
        <v>0</v>
      </c>
      <c r="AT1285" t="s">
        <v>128</v>
      </c>
      <c r="AU1285">
        <v>0</v>
      </c>
      <c r="AV1285">
        <v>912</v>
      </c>
      <c r="AW1285">
        <v>912</v>
      </c>
      <c r="AX1285" t="s">
        <v>129</v>
      </c>
      <c r="AY1285" t="s">
        <v>124</v>
      </c>
      <c r="AZ1285">
        <f>IF(fun[[#This Row],[HeatingQC]]="Ex",5,IF(fun[[#This Row],[HeatingQC]]="Gd",4,IF(fun[[#This Row],[HeatingQC]]="TA",3,IF(fun[[#This Row],[HeatingQC]]="Fa",2,IF(fun[[#This Row],[HeatingQC]]="Po",1,0)))))</f>
        <v>3</v>
      </c>
      <c r="BA1285" t="s">
        <v>131</v>
      </c>
      <c r="BB1285" t="s">
        <v>132</v>
      </c>
      <c r="BC1285">
        <v>912</v>
      </c>
      <c r="BD1285">
        <v>912</v>
      </c>
      <c r="BE1285">
        <v>0</v>
      </c>
      <c r="BF1285">
        <v>1824</v>
      </c>
      <c r="BG1285">
        <f>LOG(fun[[#This Row],[GrLivArea]])</f>
        <v>3.2610248339923973</v>
      </c>
      <c r="BH1285">
        <v>0</v>
      </c>
      <c r="BI1285">
        <v>0</v>
      </c>
      <c r="BJ1285">
        <f>fun[[#This Row],[BsmtFullBath]]+(0.5*fun[[#This Row],[BsmtHalfBath]])</f>
        <v>0</v>
      </c>
      <c r="BK1285">
        <v>2</v>
      </c>
      <c r="BL1285">
        <v>2</v>
      </c>
      <c r="BM1285">
        <f>fun[[#This Row],[HalfBath]]+fun[[#This Row],[TOTBaseBath]]+fun[[#This Row],[FullBath]]</f>
        <v>4</v>
      </c>
      <c r="BN1285">
        <v>4</v>
      </c>
      <c r="BO1285">
        <v>2</v>
      </c>
      <c r="BP1285" t="s">
        <v>124</v>
      </c>
      <c r="BQ1285">
        <f>IF(fun[[#This Row],[KitchenQual]]="Ex",5,IF(fun[[#This Row],[KitchenQual]]="Gd",4,IF(fun[[#This Row],[KitchenQual]]="TA",3,IF(fun[[#This Row],[KitchenQual]]="Fa",2,0))))</f>
        <v>3</v>
      </c>
      <c r="BR1285">
        <v>8</v>
      </c>
      <c r="BS1285" t="s">
        <v>133</v>
      </c>
      <c r="BT1285">
        <v>0</v>
      </c>
      <c r="BU1285" t="s">
        <v>109</v>
      </c>
      <c r="BV1285">
        <f>IF(fun[[#This Row],[FireplaceQu]]="Ex",5,IF(fun[[#This Row],[FireplaceQu]]="Gd",4,IF(fun[[#This Row],[FireplaceQu]]="TA",3,IF(fun[[#This Row],[FireplaceQu]]="Fa",2,0))))</f>
        <v>0</v>
      </c>
      <c r="BW1285" t="s">
        <v>109</v>
      </c>
      <c r="BX1285" t="s">
        <v>109</v>
      </c>
      <c r="BY1285" t="s">
        <v>109</v>
      </c>
      <c r="BZ1285">
        <v>0</v>
      </c>
      <c r="CA1285">
        <v>0</v>
      </c>
      <c r="CB1285" t="s">
        <v>109</v>
      </c>
      <c r="CC1285">
        <f>IF(fun[[#This Row],[GarageQual]]="Ex",5,IF(fun[[#This Row],[GarageQual]]="Gd",4,IF(fun[[#This Row],[GarageQual]]="TA",3,IF(fun[[#This Row],[GarageQual]]="Fa",2,IF(fun[[#This Row],[GarageQual]]="Po",1,0)))))</f>
        <v>0</v>
      </c>
      <c r="CD1285" t="s">
        <v>109</v>
      </c>
      <c r="CE1285">
        <f>IF(fun[[#This Row],[GarageCond]]="Ex",5,IF(fun[[#This Row],[GarageCond]]="Gd",4,IF(fun[[#This Row],[GarageCond]]="TA",3,IF(fun[[#This Row],[GarageCond]]="Fa",2,IF(fun[[#This Row],[GarageCond]]="Po",1,0)))))</f>
        <v>0</v>
      </c>
      <c r="CF1285" t="s">
        <v>131</v>
      </c>
      <c r="CG1285">
        <v>128</v>
      </c>
      <c r="CH1285">
        <v>0</v>
      </c>
      <c r="CI1285">
        <v>0</v>
      </c>
      <c r="CJ1285">
        <v>0</v>
      </c>
      <c r="CK1285">
        <v>0</v>
      </c>
      <c r="CL1285">
        <f>(0.5*fun[[#This Row],[WoodDeckSF]])+fun[[#This Row],[OpenPorchSF]]+(2*fun[[#This Row],[EnclosedPorch]])+(1.5*fun[[#This Row],[3SsnPorch]])+fun[[#This Row],[ScreenPorch]]</f>
        <v>64</v>
      </c>
      <c r="CM1285">
        <v>0</v>
      </c>
      <c r="CN1285" t="s">
        <v>109</v>
      </c>
      <c r="CO1285">
        <f>IF(fun[[#This Row],[PoolQC]]="Ex",5,IF(fun[[#This Row],[PoolQC]]="Gd",4,IF(fun[[#This Row],[PoolQC]]="TA",3,IF(fun[[#This Row],[PoolQC]]="Fa",2,IF(fun[[#This Row],[PoolQC]]="Po",1,0)))))</f>
        <v>0</v>
      </c>
      <c r="CP1285" t="s">
        <v>109</v>
      </c>
      <c r="CQ1285" t="s">
        <v>109</v>
      </c>
      <c r="CR1285">
        <v>0</v>
      </c>
      <c r="CS1285">
        <v>4</v>
      </c>
      <c r="CT1285">
        <v>2010</v>
      </c>
      <c r="CU1285" t="s">
        <v>136</v>
      </c>
      <c r="CV1285" t="s">
        <v>137</v>
      </c>
      <c r="CW1285">
        <f>COUNTIF(fun[[#This Row],[Id]:[SaleCondition]],0)</f>
        <v>23</v>
      </c>
      <c r="CX1285">
        <f>COUNTIF(fun[[#This Row],[Id]:[SaleCondition]],"NA")</f>
        <v>10</v>
      </c>
      <c r="CY1285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285">
        <f>fun[NUM_ExCond]+fun[NUM_BsmtCond]+fun[NUM_GarCond]</f>
        <v>6</v>
      </c>
      <c r="DA12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63</v>
      </c>
      <c r="DB12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49.5</v>
      </c>
      <c r="DC1285">
        <v>139000</v>
      </c>
    </row>
    <row r="1286" spans="1:107" x14ac:dyDescent="0.25">
      <c r="A1286">
        <v>1285</v>
      </c>
      <c r="B1286">
        <v>50</v>
      </c>
      <c r="C1286" t="s">
        <v>107</v>
      </c>
      <c r="D1286">
        <f>IF(fun[[#This Row],[MSZoning]]="RL",1,0)</f>
        <v>1</v>
      </c>
      <c r="E1286">
        <f>IF(fun[[#This Row],[rl]]="RM",1,0)</f>
        <v>0</v>
      </c>
      <c r="F1286">
        <f>IF(fun[[#This Row],[rm]]="RH",1,0)</f>
        <v>0</v>
      </c>
      <c r="G1286">
        <f>IF(fun[[#This Row],[rh]]="C (all)",1,0)</f>
        <v>0</v>
      </c>
      <c r="H1286">
        <v>50</v>
      </c>
      <c r="I1286">
        <f>IF(fun[[#This Row],[LotFrontage]]="NA",0,fun[[#This Row],[LotFrontage]])</f>
        <v>50</v>
      </c>
      <c r="J1286">
        <v>9638</v>
      </c>
      <c r="K1286" t="s">
        <v>108</v>
      </c>
      <c r="L1286" t="s">
        <v>109</v>
      </c>
      <c r="M1286" t="s">
        <v>110</v>
      </c>
      <c r="N1286" t="s">
        <v>111</v>
      </c>
      <c r="O1286" t="s">
        <v>112</v>
      </c>
      <c r="P1286" t="s">
        <v>113</v>
      </c>
      <c r="Q1286" t="s">
        <v>114</v>
      </c>
      <c r="R1286" t="s">
        <v>258</v>
      </c>
      <c r="S1286" t="s">
        <v>140</v>
      </c>
      <c r="T1286" t="s">
        <v>116</v>
      </c>
      <c r="U1286" t="s">
        <v>117</v>
      </c>
      <c r="V1286" t="s">
        <v>158</v>
      </c>
      <c r="W1286">
        <v>6</v>
      </c>
      <c r="X1286">
        <v>7</v>
      </c>
      <c r="Y1286">
        <v>1919</v>
      </c>
      <c r="Z1286">
        <v>1990</v>
      </c>
      <c r="AA1286" t="s">
        <v>119</v>
      </c>
      <c r="AB1286" t="s">
        <v>120</v>
      </c>
      <c r="AC1286" t="s">
        <v>150</v>
      </c>
      <c r="AD1286" t="s">
        <v>151</v>
      </c>
      <c r="AE1286" t="s">
        <v>143</v>
      </c>
      <c r="AF1286">
        <v>0</v>
      </c>
      <c r="AG1286" t="s">
        <v>124</v>
      </c>
      <c r="AH1286">
        <f>IF(fun[[#This Row],[ExterQual]]="Ex",5,IF(fun[[#This Row],[ExterQual]]="Gd",4,IF(fun[[#This Row],[ExterQual]]="TA",3,IF(fun[[#This Row],[ExterQual]]="Fa",2,1))))</f>
        <v>3</v>
      </c>
      <c r="AI1286" t="s">
        <v>124</v>
      </c>
      <c r="AJ1286">
        <f>IF(fun[[#This Row],[ExterCond]]="Ex",5,IF(fun[[#This Row],[ExterCond]]="Gd",4,IF(fun[[#This Row],[ExterCond]]="TA",3,IF(fun[[#This Row],[ExterCond]]="Fa",2,1))))</f>
        <v>3</v>
      </c>
      <c r="AK1286" t="s">
        <v>125</v>
      </c>
      <c r="AL1286" t="s">
        <v>124</v>
      </c>
      <c r="AM1286">
        <f>IF(fun[[#This Row],[BsmtQual]]="Ex",5,IF(fun[[#This Row],[BsmtQual]]="Gd",4,IF(fun[[#This Row],[BsmtQual]]="TA",3,IF(fun[[#This Row],[BsmtQual]]="Fa",2,IF(fun[[#This Row],[BsmtQual]]="Po",1,0)))))</f>
        <v>3</v>
      </c>
      <c r="AN1286" t="s">
        <v>124</v>
      </c>
      <c r="AO1286">
        <f>IF(fun[[#This Row],[BsmtCond]]="Ex",5,IF(fun[[#This Row],[BsmtCond]]="Gd",4,IF(fun[[#This Row],[BsmtCond]]="TA",3,IF(fun[[#This Row],[BsmtCond]]="Fa",2,IF(fun[[#This Row],[BsmtCond]]="Po",1,0)))))</f>
        <v>3</v>
      </c>
      <c r="AP1286" t="s">
        <v>126</v>
      </c>
      <c r="AQ1286">
        <f>IF(fun[[#This Row],[BsmtExposure]]="Gd",3,IF(fun[[#This Row],[BsmtExposure]]="Av",2,IF(fun[[#This Row],[BsmtExposure]]="Mn",1,0)))</f>
        <v>0</v>
      </c>
      <c r="AR1286" t="s">
        <v>128</v>
      </c>
      <c r="AS1286">
        <v>0</v>
      </c>
      <c r="AT1286" t="s">
        <v>128</v>
      </c>
      <c r="AU1286">
        <v>0</v>
      </c>
      <c r="AV1286">
        <v>804</v>
      </c>
      <c r="AW1286">
        <v>804</v>
      </c>
      <c r="AX1286" t="s">
        <v>129</v>
      </c>
      <c r="AY1286" t="s">
        <v>130</v>
      </c>
      <c r="AZ1286">
        <f>IF(fun[[#This Row],[HeatingQC]]="Ex",5,IF(fun[[#This Row],[HeatingQC]]="Gd",4,IF(fun[[#This Row],[HeatingQC]]="TA",3,IF(fun[[#This Row],[HeatingQC]]="Fa",2,IF(fun[[#This Row],[HeatingQC]]="Po",1,0)))))</f>
        <v>5</v>
      </c>
      <c r="BA1286" t="s">
        <v>131</v>
      </c>
      <c r="BB1286" t="s">
        <v>132</v>
      </c>
      <c r="BC1286">
        <v>1699</v>
      </c>
      <c r="BD1286">
        <v>748</v>
      </c>
      <c r="BE1286">
        <v>0</v>
      </c>
      <c r="BF1286">
        <v>2447</v>
      </c>
      <c r="BG1286">
        <f>LOG(fun[[#This Row],[GrLivArea]])</f>
        <v>3.3886339693517891</v>
      </c>
      <c r="BH1286">
        <v>0</v>
      </c>
      <c r="BI1286">
        <v>0</v>
      </c>
      <c r="BJ1286">
        <f>fun[[#This Row],[BsmtFullBath]]+(0.5*fun[[#This Row],[BsmtHalfBath]])</f>
        <v>0</v>
      </c>
      <c r="BK1286">
        <v>2</v>
      </c>
      <c r="BL1286">
        <v>0</v>
      </c>
      <c r="BM1286">
        <f>fun[[#This Row],[HalfBath]]+fun[[#This Row],[TOTBaseBath]]+fun[[#This Row],[FullBath]]</f>
        <v>2</v>
      </c>
      <c r="BN1286">
        <v>4</v>
      </c>
      <c r="BO1286">
        <v>1</v>
      </c>
      <c r="BP1286" t="s">
        <v>123</v>
      </c>
      <c r="BQ1286">
        <f>IF(fun[[#This Row],[KitchenQual]]="Ex",5,IF(fun[[#This Row],[KitchenQual]]="Gd",4,IF(fun[[#This Row],[KitchenQual]]="TA",3,IF(fun[[#This Row],[KitchenQual]]="Fa",2,0))))</f>
        <v>4</v>
      </c>
      <c r="BR1286">
        <v>10</v>
      </c>
      <c r="BS1286" t="s">
        <v>250</v>
      </c>
      <c r="BT1286">
        <v>1</v>
      </c>
      <c r="BU1286" t="s">
        <v>123</v>
      </c>
      <c r="BV1286">
        <f>IF(fun[[#This Row],[FireplaceQu]]="Ex",5,IF(fun[[#This Row],[FireplaceQu]]="Gd",4,IF(fun[[#This Row],[FireplaceQu]]="TA",3,IF(fun[[#This Row],[FireplaceQu]]="Fa",2,0))))</f>
        <v>4</v>
      </c>
      <c r="BW1286" t="s">
        <v>153</v>
      </c>
      <c r="BX1286">
        <v>1969</v>
      </c>
      <c r="BY1286" t="s">
        <v>128</v>
      </c>
      <c r="BZ1286">
        <v>1</v>
      </c>
      <c r="CA1286">
        <v>336</v>
      </c>
      <c r="CB1286" t="s">
        <v>124</v>
      </c>
      <c r="CC1286">
        <f>IF(fun[[#This Row],[GarageQual]]="Ex",5,IF(fun[[#This Row],[GarageQual]]="Gd",4,IF(fun[[#This Row],[GarageQual]]="TA",3,IF(fun[[#This Row],[GarageQual]]="Fa",2,IF(fun[[#This Row],[GarageQual]]="Po",1,0)))))</f>
        <v>3</v>
      </c>
      <c r="CD1286" t="s">
        <v>124</v>
      </c>
      <c r="CE1286">
        <f>IF(fun[[#This Row],[GarageCond]]="Ex",5,IF(fun[[#This Row],[GarageCond]]="Gd",4,IF(fun[[#This Row],[GarageCond]]="TA",3,IF(fun[[#This Row],[GarageCond]]="Fa",2,IF(fun[[#This Row],[GarageCond]]="Po",1,0)))))</f>
        <v>3</v>
      </c>
      <c r="CF1286" t="s">
        <v>131</v>
      </c>
      <c r="CG1286">
        <v>272</v>
      </c>
      <c r="CH1286">
        <v>0</v>
      </c>
      <c r="CI1286">
        <v>42</v>
      </c>
      <c r="CJ1286">
        <v>0</v>
      </c>
      <c r="CK1286">
        <v>116</v>
      </c>
      <c r="CL1286">
        <f>(0.5*fun[[#This Row],[WoodDeckSF]])+fun[[#This Row],[OpenPorchSF]]+(2*fun[[#This Row],[EnclosedPorch]])+(1.5*fun[[#This Row],[3SsnPorch]])+fun[[#This Row],[ScreenPorch]]</f>
        <v>336</v>
      </c>
      <c r="CM1286">
        <v>0</v>
      </c>
      <c r="CN1286" t="s">
        <v>109</v>
      </c>
      <c r="CO1286">
        <f>IF(fun[[#This Row],[PoolQC]]="Ex",5,IF(fun[[#This Row],[PoolQC]]="Gd",4,IF(fun[[#This Row],[PoolQC]]="TA",3,IF(fun[[#This Row],[PoolQC]]="Fa",2,IF(fun[[#This Row],[PoolQC]]="Po",1,0)))))</f>
        <v>0</v>
      </c>
      <c r="CP1286" t="s">
        <v>109</v>
      </c>
      <c r="CQ1286" t="s">
        <v>109</v>
      </c>
      <c r="CR1286">
        <v>0</v>
      </c>
      <c r="CS1286">
        <v>3</v>
      </c>
      <c r="CT1286">
        <v>2010</v>
      </c>
      <c r="CU1286" t="s">
        <v>136</v>
      </c>
      <c r="CV1286" t="s">
        <v>137</v>
      </c>
      <c r="CW1286">
        <f>COUNTIF(fun[[#This Row],[Id]:[SaleCondition]],0)</f>
        <v>17</v>
      </c>
      <c r="CX1286">
        <f>COUNTIF(fun[[#This Row],[Id]:[SaleCondition]],"NA")</f>
        <v>4</v>
      </c>
      <c r="CY1286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286">
        <f>fun[NUM_ExCond]+fun[NUM_BsmtCond]+fun[NUM_GarCond]</f>
        <v>9</v>
      </c>
      <c r="DA12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12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72.75</v>
      </c>
      <c r="DC1286">
        <v>169000</v>
      </c>
    </row>
    <row r="1287" spans="1:107" x14ac:dyDescent="0.25">
      <c r="A1287">
        <v>1286</v>
      </c>
      <c r="B1287">
        <v>50</v>
      </c>
      <c r="C1287" t="s">
        <v>168</v>
      </c>
      <c r="D1287">
        <f>IF(fun[[#This Row],[MSZoning]]="RL",1,0)</f>
        <v>0</v>
      </c>
      <c r="E1287">
        <f>IF(fun[[#This Row],[rl]]="RM",1,0)</f>
        <v>0</v>
      </c>
      <c r="F1287">
        <f>IF(fun[[#This Row],[rm]]="RH",1,0)</f>
        <v>0</v>
      </c>
      <c r="G1287">
        <f>IF(fun[[#This Row],[rh]]="C (all)",1,0)</f>
        <v>0</v>
      </c>
      <c r="H1287">
        <v>50</v>
      </c>
      <c r="I1287">
        <f>IF(fun[[#This Row],[LotFrontage]]="NA",0,fun[[#This Row],[LotFrontage]])</f>
        <v>50</v>
      </c>
      <c r="J1287">
        <v>6000</v>
      </c>
      <c r="K1287" t="s">
        <v>108</v>
      </c>
      <c r="L1287" t="s">
        <v>109</v>
      </c>
      <c r="M1287" t="s">
        <v>110</v>
      </c>
      <c r="N1287" t="s">
        <v>111</v>
      </c>
      <c r="O1287" t="s">
        <v>112</v>
      </c>
      <c r="P1287" t="s">
        <v>113</v>
      </c>
      <c r="Q1287" t="s">
        <v>114</v>
      </c>
      <c r="R1287" t="s">
        <v>174</v>
      </c>
      <c r="S1287" t="s">
        <v>116</v>
      </c>
      <c r="T1287" t="s">
        <v>116</v>
      </c>
      <c r="U1287" t="s">
        <v>117</v>
      </c>
      <c r="V1287" t="s">
        <v>158</v>
      </c>
      <c r="W1287">
        <v>6</v>
      </c>
      <c r="X1287">
        <v>6</v>
      </c>
      <c r="Y1287">
        <v>1939</v>
      </c>
      <c r="Z1287">
        <v>1950</v>
      </c>
      <c r="AA1287" t="s">
        <v>119</v>
      </c>
      <c r="AB1287" t="s">
        <v>120</v>
      </c>
      <c r="AC1287" t="s">
        <v>142</v>
      </c>
      <c r="AD1287" t="s">
        <v>142</v>
      </c>
      <c r="AE1287" t="s">
        <v>143</v>
      </c>
      <c r="AF1287">
        <v>0</v>
      </c>
      <c r="AG1287" t="s">
        <v>124</v>
      </c>
      <c r="AH1287">
        <f>IF(fun[[#This Row],[ExterQual]]="Ex",5,IF(fun[[#This Row],[ExterQual]]="Gd",4,IF(fun[[#This Row],[ExterQual]]="TA",3,IF(fun[[#This Row],[ExterQual]]="Fa",2,1))))</f>
        <v>3</v>
      </c>
      <c r="AI1287" t="s">
        <v>173</v>
      </c>
      <c r="AJ1287">
        <f>IF(fun[[#This Row],[ExterCond]]="Ex",5,IF(fun[[#This Row],[ExterCond]]="Gd",4,IF(fun[[#This Row],[ExterCond]]="TA",3,IF(fun[[#This Row],[ExterCond]]="Fa",2,1))))</f>
        <v>2</v>
      </c>
      <c r="AK1287" t="s">
        <v>144</v>
      </c>
      <c r="AL1287" t="s">
        <v>124</v>
      </c>
      <c r="AM1287">
        <f>IF(fun[[#This Row],[BsmtQual]]="Ex",5,IF(fun[[#This Row],[BsmtQual]]="Gd",4,IF(fun[[#This Row],[BsmtQual]]="TA",3,IF(fun[[#This Row],[BsmtQual]]="Fa",2,IF(fun[[#This Row],[BsmtQual]]="Po",1,0)))))</f>
        <v>3</v>
      </c>
      <c r="AN1287" t="s">
        <v>124</v>
      </c>
      <c r="AO1287">
        <f>IF(fun[[#This Row],[BsmtCond]]="Ex",5,IF(fun[[#This Row],[BsmtCond]]="Gd",4,IF(fun[[#This Row],[BsmtCond]]="TA",3,IF(fun[[#This Row],[BsmtCond]]="Fa",2,IF(fun[[#This Row],[BsmtCond]]="Po",1,0)))))</f>
        <v>3</v>
      </c>
      <c r="AP1287" t="s">
        <v>126</v>
      </c>
      <c r="AQ1287">
        <f>IF(fun[[#This Row],[BsmtExposure]]="Gd",3,IF(fun[[#This Row],[BsmtExposure]]="Av",2,IF(fun[[#This Row],[BsmtExposure]]="Mn",1,0)))</f>
        <v>0</v>
      </c>
      <c r="AR1287" t="s">
        <v>128</v>
      </c>
      <c r="AS1287">
        <v>0</v>
      </c>
      <c r="AT1287" t="s">
        <v>128</v>
      </c>
      <c r="AU1287">
        <v>0</v>
      </c>
      <c r="AV1287">
        <v>780</v>
      </c>
      <c r="AW1287">
        <v>780</v>
      </c>
      <c r="AX1287" t="s">
        <v>129</v>
      </c>
      <c r="AY1287" t="s">
        <v>130</v>
      </c>
      <c r="AZ1287">
        <f>IF(fun[[#This Row],[HeatingQC]]="Ex",5,IF(fun[[#This Row],[HeatingQC]]="Gd",4,IF(fun[[#This Row],[HeatingQC]]="TA",3,IF(fun[[#This Row],[HeatingQC]]="Fa",2,IF(fun[[#This Row],[HeatingQC]]="Po",1,0)))))</f>
        <v>5</v>
      </c>
      <c r="BA1287" t="s">
        <v>131</v>
      </c>
      <c r="BB1287" t="s">
        <v>171</v>
      </c>
      <c r="BC1287">
        <v>825</v>
      </c>
      <c r="BD1287">
        <v>587</v>
      </c>
      <c r="BE1287">
        <v>0</v>
      </c>
      <c r="BF1287">
        <v>1412</v>
      </c>
      <c r="BG1287">
        <f>LOG(fun[[#This Row],[GrLivArea]])</f>
        <v>3.1498346967157849</v>
      </c>
      <c r="BH1287">
        <v>0</v>
      </c>
      <c r="BI1287">
        <v>0</v>
      </c>
      <c r="BJ1287">
        <f>fun[[#This Row],[BsmtFullBath]]+(0.5*fun[[#This Row],[BsmtHalfBath]])</f>
        <v>0</v>
      </c>
      <c r="BK1287">
        <v>1</v>
      </c>
      <c r="BL1287">
        <v>0</v>
      </c>
      <c r="BM1287">
        <f>fun[[#This Row],[HalfBath]]+fun[[#This Row],[TOTBaseBath]]+fun[[#This Row],[FullBath]]</f>
        <v>1</v>
      </c>
      <c r="BN1287">
        <v>4</v>
      </c>
      <c r="BO1287">
        <v>1</v>
      </c>
      <c r="BP1287" t="s">
        <v>124</v>
      </c>
      <c r="BQ1287">
        <f>IF(fun[[#This Row],[KitchenQual]]="Ex",5,IF(fun[[#This Row],[KitchenQual]]="Gd",4,IF(fun[[#This Row],[KitchenQual]]="TA",3,IF(fun[[#This Row],[KitchenQual]]="Fa",2,0))))</f>
        <v>3</v>
      </c>
      <c r="BR1287">
        <v>6</v>
      </c>
      <c r="BS1287" t="s">
        <v>133</v>
      </c>
      <c r="BT1287">
        <v>1</v>
      </c>
      <c r="BU1287" t="s">
        <v>123</v>
      </c>
      <c r="BV1287">
        <f>IF(fun[[#This Row],[FireplaceQu]]="Ex",5,IF(fun[[#This Row],[FireplaceQu]]="Gd",4,IF(fun[[#This Row],[FireplaceQu]]="TA",3,IF(fun[[#This Row],[FireplaceQu]]="Fa",2,0))))</f>
        <v>4</v>
      </c>
      <c r="BW1287" t="s">
        <v>153</v>
      </c>
      <c r="BX1287">
        <v>1939</v>
      </c>
      <c r="BY1287" t="s">
        <v>128</v>
      </c>
      <c r="BZ1287">
        <v>1</v>
      </c>
      <c r="CA1287">
        <v>280</v>
      </c>
      <c r="CB1287" t="s">
        <v>124</v>
      </c>
      <c r="CC1287">
        <f>IF(fun[[#This Row],[GarageQual]]="Ex",5,IF(fun[[#This Row],[GarageQual]]="Gd",4,IF(fun[[#This Row],[GarageQual]]="TA",3,IF(fun[[#This Row],[GarageQual]]="Fa",2,IF(fun[[#This Row],[GarageQual]]="Po",1,0)))))</f>
        <v>3</v>
      </c>
      <c r="CD1287" t="s">
        <v>124</v>
      </c>
      <c r="CE1287">
        <f>IF(fun[[#This Row],[GarageCond]]="Ex",5,IF(fun[[#This Row],[GarageCond]]="Gd",4,IF(fun[[#This Row],[GarageCond]]="TA",3,IF(fun[[#This Row],[GarageCond]]="Fa",2,IF(fun[[#This Row],[GarageCond]]="Po",1,0)))))</f>
        <v>3</v>
      </c>
      <c r="CF1287" t="s">
        <v>131</v>
      </c>
      <c r="CG1287">
        <v>45</v>
      </c>
      <c r="CH1287">
        <v>0</v>
      </c>
      <c r="CI1287">
        <v>0</v>
      </c>
      <c r="CJ1287">
        <v>0</v>
      </c>
      <c r="CK1287">
        <v>0</v>
      </c>
      <c r="CL1287">
        <f>(0.5*fun[[#This Row],[WoodDeckSF]])+fun[[#This Row],[OpenPorchSF]]+(2*fun[[#This Row],[EnclosedPorch]])+(1.5*fun[[#This Row],[3SsnPorch]])+fun[[#This Row],[ScreenPorch]]</f>
        <v>22.5</v>
      </c>
      <c r="CM1287">
        <v>0</v>
      </c>
      <c r="CN1287" t="s">
        <v>109</v>
      </c>
      <c r="CO1287">
        <f>IF(fun[[#This Row],[PoolQC]]="Ex",5,IF(fun[[#This Row],[PoolQC]]="Gd",4,IF(fun[[#This Row],[PoolQC]]="TA",3,IF(fun[[#This Row],[PoolQC]]="Fa",2,IF(fun[[#This Row],[PoolQC]]="Po",1,0)))))</f>
        <v>0</v>
      </c>
      <c r="CP1287" t="s">
        <v>109</v>
      </c>
      <c r="CQ1287" t="s">
        <v>109</v>
      </c>
      <c r="CR1287">
        <v>0</v>
      </c>
      <c r="CS1287">
        <v>5</v>
      </c>
      <c r="CT1287">
        <v>2009</v>
      </c>
      <c r="CU1287" t="s">
        <v>136</v>
      </c>
      <c r="CV1287" t="s">
        <v>137</v>
      </c>
      <c r="CW1287">
        <f>COUNTIF(fun[[#This Row],[Id]:[SaleCondition]],0)</f>
        <v>20</v>
      </c>
      <c r="CX1287">
        <f>COUNTIF(fun[[#This Row],[Id]:[SaleCondition]],"NA")</f>
        <v>4</v>
      </c>
      <c r="CY128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287">
        <f>fun[NUM_ExCond]+fun[NUM_BsmtCond]+fun[NUM_GarCond]</f>
        <v>8</v>
      </c>
      <c r="DA12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83</v>
      </c>
      <c r="DB12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62.25</v>
      </c>
      <c r="DC1287">
        <v>132500</v>
      </c>
    </row>
    <row r="1288" spans="1:107" x14ac:dyDescent="0.25">
      <c r="A1288">
        <v>1287</v>
      </c>
      <c r="B1288">
        <v>20</v>
      </c>
      <c r="C1288" t="s">
        <v>107</v>
      </c>
      <c r="D1288">
        <f>IF(fun[[#This Row],[MSZoning]]="RL",1,0)</f>
        <v>1</v>
      </c>
      <c r="E1288">
        <f>IF(fun[[#This Row],[rl]]="RM",1,0)</f>
        <v>0</v>
      </c>
      <c r="F1288">
        <f>IF(fun[[#This Row],[rm]]="RH",1,0)</f>
        <v>0</v>
      </c>
      <c r="G1288">
        <f>IF(fun[[#This Row],[rh]]="C (all)",1,0)</f>
        <v>0</v>
      </c>
      <c r="H1288" t="s">
        <v>109</v>
      </c>
      <c r="I1288">
        <f>IF(fun[[#This Row],[LotFrontage]]="NA",0,fun[[#This Row],[LotFrontage]])</f>
        <v>0</v>
      </c>
      <c r="J1288">
        <v>9790</v>
      </c>
      <c r="K1288" t="s">
        <v>108</v>
      </c>
      <c r="L1288" t="s">
        <v>109</v>
      </c>
      <c r="M1288" t="s">
        <v>110</v>
      </c>
      <c r="N1288" t="s">
        <v>111</v>
      </c>
      <c r="O1288" t="s">
        <v>112</v>
      </c>
      <c r="P1288" t="s">
        <v>113</v>
      </c>
      <c r="Q1288" t="s">
        <v>114</v>
      </c>
      <c r="R1288" t="s">
        <v>164</v>
      </c>
      <c r="S1288" t="s">
        <v>140</v>
      </c>
      <c r="T1288" t="s">
        <v>116</v>
      </c>
      <c r="U1288" t="s">
        <v>117</v>
      </c>
      <c r="V1288" t="s">
        <v>141</v>
      </c>
      <c r="W1288">
        <v>6</v>
      </c>
      <c r="X1288">
        <v>5</v>
      </c>
      <c r="Y1288">
        <v>1963</v>
      </c>
      <c r="Z1288">
        <v>1963</v>
      </c>
      <c r="AA1288" t="s">
        <v>178</v>
      </c>
      <c r="AB1288" t="s">
        <v>120</v>
      </c>
      <c r="AC1288" t="s">
        <v>166</v>
      </c>
      <c r="AD1288" t="s">
        <v>166</v>
      </c>
      <c r="AE1288" t="s">
        <v>122</v>
      </c>
      <c r="AF1288">
        <v>451</v>
      </c>
      <c r="AG1288" t="s">
        <v>124</v>
      </c>
      <c r="AH1288">
        <f>IF(fun[[#This Row],[ExterQual]]="Ex",5,IF(fun[[#This Row],[ExterQual]]="Gd",4,IF(fun[[#This Row],[ExterQual]]="TA",3,IF(fun[[#This Row],[ExterQual]]="Fa",2,1))))</f>
        <v>3</v>
      </c>
      <c r="AI1288" t="s">
        <v>124</v>
      </c>
      <c r="AJ1288">
        <f>IF(fun[[#This Row],[ExterCond]]="Ex",5,IF(fun[[#This Row],[ExterCond]]="Gd",4,IF(fun[[#This Row],[ExterCond]]="TA",3,IF(fun[[#This Row],[ExterCond]]="Fa",2,1))))</f>
        <v>3</v>
      </c>
      <c r="AK1288" t="s">
        <v>144</v>
      </c>
      <c r="AL1288" t="s">
        <v>124</v>
      </c>
      <c r="AM1288">
        <f>IF(fun[[#This Row],[BsmtQual]]="Ex",5,IF(fun[[#This Row],[BsmtQual]]="Gd",4,IF(fun[[#This Row],[BsmtQual]]="TA",3,IF(fun[[#This Row],[BsmtQual]]="Fa",2,IF(fun[[#This Row],[BsmtQual]]="Po",1,0)))))</f>
        <v>3</v>
      </c>
      <c r="AN1288" t="s">
        <v>124</v>
      </c>
      <c r="AO1288">
        <f>IF(fun[[#This Row],[BsmtCond]]="Ex",5,IF(fun[[#This Row],[BsmtCond]]="Gd",4,IF(fun[[#This Row],[BsmtCond]]="TA",3,IF(fun[[#This Row],[BsmtCond]]="Fa",2,IF(fun[[#This Row],[BsmtCond]]="Po",1,0)))))</f>
        <v>3</v>
      </c>
      <c r="AP1288" t="s">
        <v>126</v>
      </c>
      <c r="AQ1288">
        <f>IF(fun[[#This Row],[BsmtExposure]]="Gd",3,IF(fun[[#This Row],[BsmtExposure]]="Av",2,IF(fun[[#This Row],[BsmtExposure]]="Mn",1,0)))</f>
        <v>0</v>
      </c>
      <c r="AR1288" t="s">
        <v>145</v>
      </c>
      <c r="AS1288">
        <v>569</v>
      </c>
      <c r="AT1288" t="s">
        <v>179</v>
      </c>
      <c r="AU1288">
        <v>81</v>
      </c>
      <c r="AV1288">
        <v>678</v>
      </c>
      <c r="AW1288">
        <v>1328</v>
      </c>
      <c r="AX1288" t="s">
        <v>129</v>
      </c>
      <c r="AY1288" t="s">
        <v>124</v>
      </c>
      <c r="AZ1288">
        <f>IF(fun[[#This Row],[HeatingQC]]="Ex",5,IF(fun[[#This Row],[HeatingQC]]="Gd",4,IF(fun[[#This Row],[HeatingQC]]="TA",3,IF(fun[[#This Row],[HeatingQC]]="Fa",2,IF(fun[[#This Row],[HeatingQC]]="Po",1,0)))))</f>
        <v>3</v>
      </c>
      <c r="BA1288" t="s">
        <v>131</v>
      </c>
      <c r="BB1288" t="s">
        <v>132</v>
      </c>
      <c r="BC1288">
        <v>1328</v>
      </c>
      <c r="BD1288">
        <v>0</v>
      </c>
      <c r="BE1288">
        <v>0</v>
      </c>
      <c r="BF1288">
        <v>1328</v>
      </c>
      <c r="BG1288">
        <f>LOG(fun[[#This Row],[GrLivArea]])</f>
        <v>3.1231980750319988</v>
      </c>
      <c r="BH1288">
        <v>1</v>
      </c>
      <c r="BI1288">
        <v>0</v>
      </c>
      <c r="BJ1288">
        <f>fun[[#This Row],[BsmtFullBath]]+(0.5*fun[[#This Row],[BsmtHalfBath]])</f>
        <v>1</v>
      </c>
      <c r="BK1288">
        <v>1</v>
      </c>
      <c r="BL1288">
        <v>1</v>
      </c>
      <c r="BM1288">
        <f>fun[[#This Row],[HalfBath]]+fun[[#This Row],[TOTBaseBath]]+fun[[#This Row],[FullBath]]</f>
        <v>3</v>
      </c>
      <c r="BN1288">
        <v>3</v>
      </c>
      <c r="BO1288">
        <v>1</v>
      </c>
      <c r="BP1288" t="s">
        <v>124</v>
      </c>
      <c r="BQ1288">
        <f>IF(fun[[#This Row],[KitchenQual]]="Ex",5,IF(fun[[#This Row],[KitchenQual]]="Gd",4,IF(fun[[#This Row],[KitchenQual]]="TA",3,IF(fun[[#This Row],[KitchenQual]]="Fa",2,0))))</f>
        <v>3</v>
      </c>
      <c r="BR1288">
        <v>6</v>
      </c>
      <c r="BS1288" t="s">
        <v>133</v>
      </c>
      <c r="BT1288">
        <v>2</v>
      </c>
      <c r="BU1288" t="s">
        <v>123</v>
      </c>
      <c r="BV1288">
        <f>IF(fun[[#This Row],[FireplaceQu]]="Ex",5,IF(fun[[#This Row],[FireplaceQu]]="Gd",4,IF(fun[[#This Row],[FireplaceQu]]="TA",3,IF(fun[[#This Row],[FireplaceQu]]="Fa",2,0))))</f>
        <v>4</v>
      </c>
      <c r="BW1288" t="s">
        <v>134</v>
      </c>
      <c r="BX1288">
        <v>1963</v>
      </c>
      <c r="BY1288" t="s">
        <v>128</v>
      </c>
      <c r="BZ1288">
        <v>2</v>
      </c>
      <c r="CA1288">
        <v>528</v>
      </c>
      <c r="CB1288" t="s">
        <v>124</v>
      </c>
      <c r="CC1288">
        <f>IF(fun[[#This Row],[GarageQual]]="Ex",5,IF(fun[[#This Row],[GarageQual]]="Gd",4,IF(fun[[#This Row],[GarageQual]]="TA",3,IF(fun[[#This Row],[GarageQual]]="Fa",2,IF(fun[[#This Row],[GarageQual]]="Po",1,0)))))</f>
        <v>3</v>
      </c>
      <c r="CD1288" t="s">
        <v>124</v>
      </c>
      <c r="CE1288">
        <f>IF(fun[[#This Row],[GarageCond]]="Ex",5,IF(fun[[#This Row],[GarageCond]]="Gd",4,IF(fun[[#This Row],[GarageCond]]="TA",3,IF(fun[[#This Row],[GarageCond]]="Fa",2,IF(fun[[#This Row],[GarageCond]]="Po",1,0)))))</f>
        <v>3</v>
      </c>
      <c r="CF1288" t="s">
        <v>131</v>
      </c>
      <c r="CG1288">
        <v>0</v>
      </c>
      <c r="CH1288">
        <v>26</v>
      </c>
      <c r="CI1288">
        <v>0</v>
      </c>
      <c r="CJ1288">
        <v>0</v>
      </c>
      <c r="CK1288">
        <v>0</v>
      </c>
      <c r="CL1288">
        <f>(0.5*fun[[#This Row],[WoodDeckSF]])+fun[[#This Row],[OpenPorchSF]]+(2*fun[[#This Row],[EnclosedPorch]])+(1.5*fun[[#This Row],[3SsnPorch]])+fun[[#This Row],[ScreenPorch]]</f>
        <v>26</v>
      </c>
      <c r="CM1288">
        <v>0</v>
      </c>
      <c r="CN1288" t="s">
        <v>109</v>
      </c>
      <c r="CO1288">
        <f>IF(fun[[#This Row],[PoolQC]]="Ex",5,IF(fun[[#This Row],[PoolQC]]="Gd",4,IF(fun[[#This Row],[PoolQC]]="TA",3,IF(fun[[#This Row],[PoolQC]]="Fa",2,IF(fun[[#This Row],[PoolQC]]="Po",1,0)))))</f>
        <v>0</v>
      </c>
      <c r="CP1288" t="s">
        <v>109</v>
      </c>
      <c r="CQ1288" t="s">
        <v>109</v>
      </c>
      <c r="CR1288">
        <v>0</v>
      </c>
      <c r="CS1288">
        <v>6</v>
      </c>
      <c r="CT1288">
        <v>2010</v>
      </c>
      <c r="CU1288" t="s">
        <v>136</v>
      </c>
      <c r="CV1288" t="s">
        <v>137</v>
      </c>
      <c r="CW1288">
        <f>COUNTIF(fun[[#This Row],[Id]:[SaleCondition]],0)</f>
        <v>15</v>
      </c>
      <c r="CX1288">
        <f>COUNTIF(fun[[#This Row],[Id]:[SaleCondition]],"NA")</f>
        <v>5</v>
      </c>
      <c r="CY1288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288">
        <f>fun[NUM_ExCond]+fun[NUM_BsmtCond]+fun[NUM_GarCond]</f>
        <v>9</v>
      </c>
      <c r="DA12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12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288">
        <v>143000</v>
      </c>
    </row>
    <row r="1289" spans="1:107" x14ac:dyDescent="0.25">
      <c r="A1289">
        <v>1288</v>
      </c>
      <c r="B1289">
        <v>20</v>
      </c>
      <c r="C1289" t="s">
        <v>107</v>
      </c>
      <c r="D1289">
        <f>IF(fun[[#This Row],[MSZoning]]="RL",1,0)</f>
        <v>1</v>
      </c>
      <c r="E1289">
        <f>IF(fun[[#This Row],[rl]]="RM",1,0)</f>
        <v>0</v>
      </c>
      <c r="F1289">
        <f>IF(fun[[#This Row],[rm]]="RH",1,0)</f>
        <v>0</v>
      </c>
      <c r="G1289">
        <f>IF(fun[[#This Row],[rh]]="C (all)",1,0)</f>
        <v>0</v>
      </c>
      <c r="H1289" t="s">
        <v>109</v>
      </c>
      <c r="I1289">
        <f>IF(fun[[#This Row],[LotFrontage]]="NA",0,fun[[#This Row],[LotFrontage]])</f>
        <v>0</v>
      </c>
      <c r="J1289">
        <v>36500</v>
      </c>
      <c r="K1289" t="s">
        <v>108</v>
      </c>
      <c r="L1289" t="s">
        <v>109</v>
      </c>
      <c r="M1289" t="s">
        <v>146</v>
      </c>
      <c r="N1289" t="s">
        <v>221</v>
      </c>
      <c r="O1289" t="s">
        <v>112</v>
      </c>
      <c r="P1289" t="s">
        <v>113</v>
      </c>
      <c r="Q1289" t="s">
        <v>220</v>
      </c>
      <c r="R1289" t="s">
        <v>231</v>
      </c>
      <c r="S1289" t="s">
        <v>116</v>
      </c>
      <c r="T1289" t="s">
        <v>116</v>
      </c>
      <c r="U1289" t="s">
        <v>117</v>
      </c>
      <c r="V1289" t="s">
        <v>141</v>
      </c>
      <c r="W1289">
        <v>5</v>
      </c>
      <c r="X1289">
        <v>5</v>
      </c>
      <c r="Y1289">
        <v>1964</v>
      </c>
      <c r="Z1289">
        <v>1964</v>
      </c>
      <c r="AA1289" t="s">
        <v>119</v>
      </c>
      <c r="AB1289" t="s">
        <v>120</v>
      </c>
      <c r="AC1289" t="s">
        <v>150</v>
      </c>
      <c r="AD1289" t="s">
        <v>150</v>
      </c>
      <c r="AE1289" t="s">
        <v>233</v>
      </c>
      <c r="AF1289">
        <v>621</v>
      </c>
      <c r="AG1289" t="s">
        <v>124</v>
      </c>
      <c r="AH1289">
        <f>IF(fun[[#This Row],[ExterQual]]="Ex",5,IF(fun[[#This Row],[ExterQual]]="Gd",4,IF(fun[[#This Row],[ExterQual]]="TA",3,IF(fun[[#This Row],[ExterQual]]="Fa",2,1))))</f>
        <v>3</v>
      </c>
      <c r="AI1289" t="s">
        <v>123</v>
      </c>
      <c r="AJ1289">
        <f>IF(fun[[#This Row],[ExterCond]]="Ex",5,IF(fun[[#This Row],[ExterCond]]="Gd",4,IF(fun[[#This Row],[ExterCond]]="TA",3,IF(fun[[#This Row],[ExterCond]]="Fa",2,1))))</f>
        <v>4</v>
      </c>
      <c r="AK1289" t="s">
        <v>144</v>
      </c>
      <c r="AL1289" t="s">
        <v>124</v>
      </c>
      <c r="AM1289">
        <f>IF(fun[[#This Row],[BsmtQual]]="Ex",5,IF(fun[[#This Row],[BsmtQual]]="Gd",4,IF(fun[[#This Row],[BsmtQual]]="TA",3,IF(fun[[#This Row],[BsmtQual]]="Fa",2,IF(fun[[#This Row],[BsmtQual]]="Po",1,0)))))</f>
        <v>3</v>
      </c>
      <c r="AN1289" t="s">
        <v>124</v>
      </c>
      <c r="AO1289">
        <f>IF(fun[[#This Row],[BsmtCond]]="Ex",5,IF(fun[[#This Row],[BsmtCond]]="Gd",4,IF(fun[[#This Row],[BsmtCond]]="TA",3,IF(fun[[#This Row],[BsmtCond]]="Fa",2,IF(fun[[#This Row],[BsmtCond]]="Po",1,0)))))</f>
        <v>3</v>
      </c>
      <c r="AP1289" t="s">
        <v>156</v>
      </c>
      <c r="AQ1289">
        <f>IF(fun[[#This Row],[BsmtExposure]]="Gd",3,IF(fun[[#This Row],[BsmtExposure]]="Av",2,IF(fun[[#This Row],[BsmtExposure]]="Mn",1,0)))</f>
        <v>2</v>
      </c>
      <c r="AR1289" t="s">
        <v>179</v>
      </c>
      <c r="AS1289">
        <v>812</v>
      </c>
      <c r="AT1289" t="s">
        <v>128</v>
      </c>
      <c r="AU1289">
        <v>0</v>
      </c>
      <c r="AV1289">
        <v>812</v>
      </c>
      <c r="AW1289">
        <v>1624</v>
      </c>
      <c r="AX1289" t="s">
        <v>129</v>
      </c>
      <c r="AY1289" t="s">
        <v>173</v>
      </c>
      <c r="AZ1289">
        <f>IF(fun[[#This Row],[HeatingQC]]="Ex",5,IF(fun[[#This Row],[HeatingQC]]="Gd",4,IF(fun[[#This Row],[HeatingQC]]="TA",3,IF(fun[[#This Row],[HeatingQC]]="Fa",2,IF(fun[[#This Row],[HeatingQC]]="Po",1,0)))))</f>
        <v>2</v>
      </c>
      <c r="BA1289" t="s">
        <v>131</v>
      </c>
      <c r="BB1289" t="s">
        <v>132</v>
      </c>
      <c r="BC1289">
        <v>1582</v>
      </c>
      <c r="BD1289">
        <v>0</v>
      </c>
      <c r="BE1289">
        <v>0</v>
      </c>
      <c r="BF1289">
        <v>1582</v>
      </c>
      <c r="BG1289">
        <f>LOG(fun[[#This Row],[GrLivArea]])</f>
        <v>3.1992064791616577</v>
      </c>
      <c r="BH1289">
        <v>0</v>
      </c>
      <c r="BI1289">
        <v>1</v>
      </c>
      <c r="BJ1289">
        <f>fun[[#This Row],[BsmtFullBath]]+(0.5*fun[[#This Row],[BsmtHalfBath]])</f>
        <v>0.5</v>
      </c>
      <c r="BK1289">
        <v>2</v>
      </c>
      <c r="BL1289">
        <v>0</v>
      </c>
      <c r="BM1289">
        <f>fun[[#This Row],[HalfBath]]+fun[[#This Row],[TOTBaseBath]]+fun[[#This Row],[FullBath]]</f>
        <v>2.5</v>
      </c>
      <c r="BN1289">
        <v>4</v>
      </c>
      <c r="BO1289">
        <v>1</v>
      </c>
      <c r="BP1289" t="s">
        <v>124</v>
      </c>
      <c r="BQ1289">
        <f>IF(fun[[#This Row],[KitchenQual]]="Ex",5,IF(fun[[#This Row],[KitchenQual]]="Gd",4,IF(fun[[#This Row],[KitchenQual]]="TA",3,IF(fun[[#This Row],[KitchenQual]]="Fa",2,0))))</f>
        <v>3</v>
      </c>
      <c r="BR1289">
        <v>7</v>
      </c>
      <c r="BS1289" t="s">
        <v>133</v>
      </c>
      <c r="BT1289">
        <v>0</v>
      </c>
      <c r="BU1289" t="s">
        <v>109</v>
      </c>
      <c r="BV1289">
        <f>IF(fun[[#This Row],[FireplaceQu]]="Ex",5,IF(fun[[#This Row],[FireplaceQu]]="Gd",4,IF(fun[[#This Row],[FireplaceQu]]="TA",3,IF(fun[[#This Row],[FireplaceQu]]="Fa",2,0))))</f>
        <v>0</v>
      </c>
      <c r="BW1289" t="s">
        <v>134</v>
      </c>
      <c r="BX1289">
        <v>1964</v>
      </c>
      <c r="BY1289" t="s">
        <v>128</v>
      </c>
      <c r="BZ1289">
        <v>2</v>
      </c>
      <c r="CA1289">
        <v>390</v>
      </c>
      <c r="CB1289" t="s">
        <v>124</v>
      </c>
      <c r="CC1289">
        <f>IF(fun[[#This Row],[GarageQual]]="Ex",5,IF(fun[[#This Row],[GarageQual]]="Gd",4,IF(fun[[#This Row],[GarageQual]]="TA",3,IF(fun[[#This Row],[GarageQual]]="Fa",2,IF(fun[[#This Row],[GarageQual]]="Po",1,0)))))</f>
        <v>3</v>
      </c>
      <c r="CD1289" t="s">
        <v>124</v>
      </c>
      <c r="CE1289">
        <f>IF(fun[[#This Row],[GarageCond]]="Ex",5,IF(fun[[#This Row],[GarageCond]]="Gd",4,IF(fun[[#This Row],[GarageCond]]="TA",3,IF(fun[[#This Row],[GarageCond]]="Fa",2,IF(fun[[#This Row],[GarageCond]]="Po",1,0)))))</f>
        <v>3</v>
      </c>
      <c r="CF1289" t="s">
        <v>203</v>
      </c>
      <c r="CG1289">
        <v>168</v>
      </c>
      <c r="CH1289">
        <v>198</v>
      </c>
      <c r="CI1289">
        <v>0</v>
      </c>
      <c r="CJ1289">
        <v>0</v>
      </c>
      <c r="CK1289">
        <v>0</v>
      </c>
      <c r="CL1289">
        <f>(0.5*fun[[#This Row],[WoodDeckSF]])+fun[[#This Row],[OpenPorchSF]]+(2*fun[[#This Row],[EnclosedPorch]])+(1.5*fun[[#This Row],[3SsnPorch]])+fun[[#This Row],[ScreenPorch]]</f>
        <v>282</v>
      </c>
      <c r="CM1289">
        <v>0</v>
      </c>
      <c r="CN1289" t="s">
        <v>109</v>
      </c>
      <c r="CO1289">
        <f>IF(fun[[#This Row],[PoolQC]]="Ex",5,IF(fun[[#This Row],[PoolQC]]="Gd",4,IF(fun[[#This Row],[PoolQC]]="TA",3,IF(fun[[#This Row],[PoolQC]]="Fa",2,IF(fun[[#This Row],[PoolQC]]="Po",1,0)))))</f>
        <v>0</v>
      </c>
      <c r="CP1289" t="s">
        <v>109</v>
      </c>
      <c r="CQ1289" t="s">
        <v>109</v>
      </c>
      <c r="CR1289">
        <v>0</v>
      </c>
      <c r="CS1289">
        <v>6</v>
      </c>
      <c r="CT1289">
        <v>2006</v>
      </c>
      <c r="CU1289" t="s">
        <v>136</v>
      </c>
      <c r="CV1289" t="s">
        <v>137</v>
      </c>
      <c r="CW1289">
        <f>COUNTIF(fun[[#This Row],[Id]:[SaleCondition]],0)</f>
        <v>17</v>
      </c>
      <c r="CX1289">
        <f>COUNTIF(fun[[#This Row],[Id]:[SaleCondition]],"NA")</f>
        <v>6</v>
      </c>
      <c r="CY1289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289">
        <f>fun[NUM_ExCond]+fun[NUM_BsmtCond]+fun[NUM_GarCond]</f>
        <v>10</v>
      </c>
      <c r="DA12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2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49.5</v>
      </c>
      <c r="DC1289">
        <v>190000</v>
      </c>
    </row>
    <row r="1290" spans="1:107" x14ac:dyDescent="0.25">
      <c r="A1290">
        <v>1289</v>
      </c>
      <c r="B1290">
        <v>120</v>
      </c>
      <c r="C1290" t="s">
        <v>107</v>
      </c>
      <c r="D1290">
        <f>IF(fun[[#This Row],[MSZoning]]="RL",1,0)</f>
        <v>1</v>
      </c>
      <c r="E1290">
        <f>IF(fun[[#This Row],[rl]]="RM",1,0)</f>
        <v>0</v>
      </c>
      <c r="F1290">
        <f>IF(fun[[#This Row],[rm]]="RH",1,0)</f>
        <v>0</v>
      </c>
      <c r="G1290">
        <f>IF(fun[[#This Row],[rh]]="C (all)",1,0)</f>
        <v>0</v>
      </c>
      <c r="H1290">
        <v>40</v>
      </c>
      <c r="I1290">
        <f>IF(fun[[#This Row],[LotFrontage]]="NA",0,fun[[#This Row],[LotFrontage]])</f>
        <v>40</v>
      </c>
      <c r="J1290">
        <v>5664</v>
      </c>
      <c r="K1290" t="s">
        <v>108</v>
      </c>
      <c r="L1290" t="s">
        <v>109</v>
      </c>
      <c r="M1290" t="s">
        <v>146</v>
      </c>
      <c r="N1290" t="s">
        <v>111</v>
      </c>
      <c r="O1290" t="s">
        <v>112</v>
      </c>
      <c r="P1290" t="s">
        <v>113</v>
      </c>
      <c r="Q1290" t="s">
        <v>114</v>
      </c>
      <c r="R1290" t="s">
        <v>226</v>
      </c>
      <c r="S1290" t="s">
        <v>116</v>
      </c>
      <c r="T1290" t="s">
        <v>116</v>
      </c>
      <c r="U1290" t="s">
        <v>205</v>
      </c>
      <c r="V1290" t="s">
        <v>141</v>
      </c>
      <c r="W1290">
        <v>8</v>
      </c>
      <c r="X1290">
        <v>5</v>
      </c>
      <c r="Y1290">
        <v>2000</v>
      </c>
      <c r="Z1290">
        <v>2000</v>
      </c>
      <c r="AA1290" t="s">
        <v>119</v>
      </c>
      <c r="AB1290" t="s">
        <v>120</v>
      </c>
      <c r="AC1290" t="s">
        <v>206</v>
      </c>
      <c r="AD1290" t="s">
        <v>207</v>
      </c>
      <c r="AE1290" t="s">
        <v>143</v>
      </c>
      <c r="AF1290">
        <v>0</v>
      </c>
      <c r="AG1290" t="s">
        <v>123</v>
      </c>
      <c r="AH1290">
        <f>IF(fun[[#This Row],[ExterQual]]="Ex",5,IF(fun[[#This Row],[ExterQual]]="Gd",4,IF(fun[[#This Row],[ExterQual]]="TA",3,IF(fun[[#This Row],[ExterQual]]="Fa",2,1))))</f>
        <v>4</v>
      </c>
      <c r="AI1290" t="s">
        <v>124</v>
      </c>
      <c r="AJ1290">
        <f>IF(fun[[#This Row],[ExterCond]]="Ex",5,IF(fun[[#This Row],[ExterCond]]="Gd",4,IF(fun[[#This Row],[ExterCond]]="TA",3,IF(fun[[#This Row],[ExterCond]]="Fa",2,1))))</f>
        <v>3</v>
      </c>
      <c r="AK1290" t="s">
        <v>125</v>
      </c>
      <c r="AL1290" t="s">
        <v>123</v>
      </c>
      <c r="AM1290">
        <f>IF(fun[[#This Row],[BsmtQual]]="Ex",5,IF(fun[[#This Row],[BsmtQual]]="Gd",4,IF(fun[[#This Row],[BsmtQual]]="TA",3,IF(fun[[#This Row],[BsmtQual]]="Fa",2,IF(fun[[#This Row],[BsmtQual]]="Po",1,0)))))</f>
        <v>4</v>
      </c>
      <c r="AN1290" t="s">
        <v>124</v>
      </c>
      <c r="AO1290">
        <f>IF(fun[[#This Row],[BsmtCond]]="Ex",5,IF(fun[[#This Row],[BsmtCond]]="Gd",4,IF(fun[[#This Row],[BsmtCond]]="TA",3,IF(fun[[#This Row],[BsmtCond]]="Fa",2,IF(fun[[#This Row],[BsmtCond]]="Po",1,0)))))</f>
        <v>3</v>
      </c>
      <c r="AP1290" t="s">
        <v>126</v>
      </c>
      <c r="AQ1290">
        <f>IF(fun[[#This Row],[BsmtExposure]]="Gd",3,IF(fun[[#This Row],[BsmtExposure]]="Av",2,IF(fun[[#This Row],[BsmtExposure]]="Mn",1,0)))</f>
        <v>0</v>
      </c>
      <c r="AR1290" t="s">
        <v>127</v>
      </c>
      <c r="AS1290">
        <v>1158</v>
      </c>
      <c r="AT1290" t="s">
        <v>128</v>
      </c>
      <c r="AU1290">
        <v>0</v>
      </c>
      <c r="AV1290">
        <v>343</v>
      </c>
      <c r="AW1290">
        <v>1501</v>
      </c>
      <c r="AX1290" t="s">
        <v>129</v>
      </c>
      <c r="AY1290" t="s">
        <v>130</v>
      </c>
      <c r="AZ1290">
        <f>IF(fun[[#This Row],[HeatingQC]]="Ex",5,IF(fun[[#This Row],[HeatingQC]]="Gd",4,IF(fun[[#This Row],[HeatingQC]]="TA",3,IF(fun[[#This Row],[HeatingQC]]="Fa",2,IF(fun[[#This Row],[HeatingQC]]="Po",1,0)))))</f>
        <v>5</v>
      </c>
      <c r="BA1290" t="s">
        <v>131</v>
      </c>
      <c r="BB1290" t="s">
        <v>132</v>
      </c>
      <c r="BC1290">
        <v>1659</v>
      </c>
      <c r="BD1290">
        <v>0</v>
      </c>
      <c r="BE1290">
        <v>0</v>
      </c>
      <c r="BF1290">
        <v>1659</v>
      </c>
      <c r="BG1290">
        <f>LOG(fun[[#This Row],[GrLivArea]])</f>
        <v>3.2198463860243609</v>
      </c>
      <c r="BH1290">
        <v>1</v>
      </c>
      <c r="BI1290">
        <v>0</v>
      </c>
      <c r="BJ1290">
        <f>fun[[#This Row],[BsmtFullBath]]+(0.5*fun[[#This Row],[BsmtHalfBath]])</f>
        <v>1</v>
      </c>
      <c r="BK1290">
        <v>2</v>
      </c>
      <c r="BL1290">
        <v>0</v>
      </c>
      <c r="BM1290">
        <f>fun[[#This Row],[HalfBath]]+fun[[#This Row],[TOTBaseBath]]+fun[[#This Row],[FullBath]]</f>
        <v>3</v>
      </c>
      <c r="BN1290">
        <v>2</v>
      </c>
      <c r="BO1290">
        <v>1</v>
      </c>
      <c r="BP1290" t="s">
        <v>130</v>
      </c>
      <c r="BQ1290">
        <f>IF(fun[[#This Row],[KitchenQual]]="Ex",5,IF(fun[[#This Row],[KitchenQual]]="Gd",4,IF(fun[[#This Row],[KitchenQual]]="TA",3,IF(fun[[#This Row],[KitchenQual]]="Fa",2,0))))</f>
        <v>5</v>
      </c>
      <c r="BR1290">
        <v>5</v>
      </c>
      <c r="BS1290" t="s">
        <v>133</v>
      </c>
      <c r="BT1290">
        <v>1</v>
      </c>
      <c r="BU1290" t="s">
        <v>130</v>
      </c>
      <c r="BV1290">
        <f>IF(fun[[#This Row],[FireplaceQu]]="Ex",5,IF(fun[[#This Row],[FireplaceQu]]="Gd",4,IF(fun[[#This Row],[FireplaceQu]]="TA",3,IF(fun[[#This Row],[FireplaceQu]]="Fa",2,0))))</f>
        <v>5</v>
      </c>
      <c r="BW1290" t="s">
        <v>134</v>
      </c>
      <c r="BX1290">
        <v>2000</v>
      </c>
      <c r="BY1290" t="s">
        <v>183</v>
      </c>
      <c r="BZ1290">
        <v>2</v>
      </c>
      <c r="CA1290">
        <v>499</v>
      </c>
      <c r="CB1290" t="s">
        <v>124</v>
      </c>
      <c r="CC1290">
        <f>IF(fun[[#This Row],[GarageQual]]="Ex",5,IF(fun[[#This Row],[GarageQual]]="Gd",4,IF(fun[[#This Row],[GarageQual]]="TA",3,IF(fun[[#This Row],[GarageQual]]="Fa",2,IF(fun[[#This Row],[GarageQual]]="Po",1,0)))))</f>
        <v>3</v>
      </c>
      <c r="CD1290" t="s">
        <v>124</v>
      </c>
      <c r="CE1290">
        <f>IF(fun[[#This Row],[GarageCond]]="Ex",5,IF(fun[[#This Row],[GarageCond]]="Gd",4,IF(fun[[#This Row],[GarageCond]]="TA",3,IF(fun[[#This Row],[GarageCond]]="Fa",2,IF(fun[[#This Row],[GarageCond]]="Po",1,0)))))</f>
        <v>3</v>
      </c>
      <c r="CF1290" t="s">
        <v>131</v>
      </c>
      <c r="CG1290">
        <v>212</v>
      </c>
      <c r="CH1290">
        <v>59</v>
      </c>
      <c r="CI1290">
        <v>0</v>
      </c>
      <c r="CJ1290">
        <v>0</v>
      </c>
      <c r="CK1290">
        <v>0</v>
      </c>
      <c r="CL1290">
        <f>(0.5*fun[[#This Row],[WoodDeckSF]])+fun[[#This Row],[OpenPorchSF]]+(2*fun[[#This Row],[EnclosedPorch]])+(1.5*fun[[#This Row],[3SsnPorch]])+fun[[#This Row],[ScreenPorch]]</f>
        <v>165</v>
      </c>
      <c r="CM1290">
        <v>0</v>
      </c>
      <c r="CN1290" t="s">
        <v>109</v>
      </c>
      <c r="CO1290">
        <f>IF(fun[[#This Row],[PoolQC]]="Ex",5,IF(fun[[#This Row],[PoolQC]]="Gd",4,IF(fun[[#This Row],[PoolQC]]="TA",3,IF(fun[[#This Row],[PoolQC]]="Fa",2,IF(fun[[#This Row],[PoolQC]]="Po",1,0)))))</f>
        <v>0</v>
      </c>
      <c r="CP1290" t="s">
        <v>109</v>
      </c>
      <c r="CQ1290" t="s">
        <v>109</v>
      </c>
      <c r="CR1290">
        <v>0</v>
      </c>
      <c r="CS1290">
        <v>10</v>
      </c>
      <c r="CT1290">
        <v>2009</v>
      </c>
      <c r="CU1290" t="s">
        <v>136</v>
      </c>
      <c r="CV1290" t="s">
        <v>137</v>
      </c>
      <c r="CW1290">
        <f>COUNTIF(fun[[#This Row],[Id]:[SaleCondition]],0)</f>
        <v>16</v>
      </c>
      <c r="CX1290">
        <f>COUNTIF(fun[[#This Row],[Id]:[SaleCondition]],"NA")</f>
        <v>4</v>
      </c>
      <c r="CY1290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1290">
        <f>fun[NUM_ExCond]+fun[NUM_BsmtCond]+fun[NUM_GarCond]</f>
        <v>9</v>
      </c>
      <c r="DA12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12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79.5</v>
      </c>
      <c r="DC1290">
        <v>278000</v>
      </c>
    </row>
    <row r="1291" spans="1:107" x14ac:dyDescent="0.25">
      <c r="A1291">
        <v>1290</v>
      </c>
      <c r="B1291">
        <v>60</v>
      </c>
      <c r="C1291" t="s">
        <v>107</v>
      </c>
      <c r="D1291">
        <f>IF(fun[[#This Row],[MSZoning]]="RL",1,0)</f>
        <v>1</v>
      </c>
      <c r="E1291">
        <f>IF(fun[[#This Row],[rl]]="RM",1,0)</f>
        <v>0</v>
      </c>
      <c r="F1291">
        <f>IF(fun[[#This Row],[rm]]="RH",1,0)</f>
        <v>0</v>
      </c>
      <c r="G1291">
        <f>IF(fun[[#This Row],[rh]]="C (all)",1,0)</f>
        <v>0</v>
      </c>
      <c r="H1291">
        <v>86</v>
      </c>
      <c r="I1291">
        <f>IF(fun[[#This Row],[LotFrontage]]="NA",0,fun[[#This Row],[LotFrontage]])</f>
        <v>86</v>
      </c>
      <c r="J1291">
        <v>11065</v>
      </c>
      <c r="K1291" t="s">
        <v>108</v>
      </c>
      <c r="L1291" t="s">
        <v>109</v>
      </c>
      <c r="M1291" t="s">
        <v>146</v>
      </c>
      <c r="N1291" t="s">
        <v>111</v>
      </c>
      <c r="O1291" t="s">
        <v>112</v>
      </c>
      <c r="P1291" t="s">
        <v>113</v>
      </c>
      <c r="Q1291" t="s">
        <v>114</v>
      </c>
      <c r="R1291" t="s">
        <v>180</v>
      </c>
      <c r="S1291" t="s">
        <v>116</v>
      </c>
      <c r="T1291" t="s">
        <v>116</v>
      </c>
      <c r="U1291" t="s">
        <v>117</v>
      </c>
      <c r="V1291" t="s">
        <v>118</v>
      </c>
      <c r="W1291">
        <v>8</v>
      </c>
      <c r="X1291">
        <v>5</v>
      </c>
      <c r="Y1291">
        <v>2006</v>
      </c>
      <c r="Z1291">
        <v>2006</v>
      </c>
      <c r="AA1291" t="s">
        <v>119</v>
      </c>
      <c r="AB1291" t="s">
        <v>120</v>
      </c>
      <c r="AC1291" t="s">
        <v>121</v>
      </c>
      <c r="AD1291" t="s">
        <v>121</v>
      </c>
      <c r="AE1291" t="s">
        <v>163</v>
      </c>
      <c r="AF1291">
        <v>788</v>
      </c>
      <c r="AG1291" t="s">
        <v>123</v>
      </c>
      <c r="AH1291">
        <f>IF(fun[[#This Row],[ExterQual]]="Ex",5,IF(fun[[#This Row],[ExterQual]]="Gd",4,IF(fun[[#This Row],[ExterQual]]="TA",3,IF(fun[[#This Row],[ExterQual]]="Fa",2,1))))</f>
        <v>4</v>
      </c>
      <c r="AI1291" t="s">
        <v>124</v>
      </c>
      <c r="AJ1291">
        <f>IF(fun[[#This Row],[ExterCond]]="Ex",5,IF(fun[[#This Row],[ExterCond]]="Gd",4,IF(fun[[#This Row],[ExterCond]]="TA",3,IF(fun[[#This Row],[ExterCond]]="Fa",2,1))))</f>
        <v>3</v>
      </c>
      <c r="AK1291" t="s">
        <v>125</v>
      </c>
      <c r="AL1291" t="s">
        <v>123</v>
      </c>
      <c r="AM1291">
        <f>IF(fun[[#This Row],[BsmtQual]]="Ex",5,IF(fun[[#This Row],[BsmtQual]]="Gd",4,IF(fun[[#This Row],[BsmtQual]]="TA",3,IF(fun[[#This Row],[BsmtQual]]="Fa",2,IF(fun[[#This Row],[BsmtQual]]="Po",1,0)))))</f>
        <v>4</v>
      </c>
      <c r="AN1291" t="s">
        <v>124</v>
      </c>
      <c r="AO1291">
        <f>IF(fun[[#This Row],[BsmtCond]]="Ex",5,IF(fun[[#This Row],[BsmtCond]]="Gd",4,IF(fun[[#This Row],[BsmtCond]]="TA",3,IF(fun[[#This Row],[BsmtCond]]="Fa",2,IF(fun[[#This Row],[BsmtCond]]="Po",1,0)))))</f>
        <v>3</v>
      </c>
      <c r="AP1291" t="s">
        <v>147</v>
      </c>
      <c r="AQ1291">
        <f>IF(fun[[#This Row],[BsmtExposure]]="Gd",3,IF(fun[[#This Row],[BsmtExposure]]="Av",2,IF(fun[[#This Row],[BsmtExposure]]="Mn",1,0)))</f>
        <v>1</v>
      </c>
      <c r="AR1291" t="s">
        <v>128</v>
      </c>
      <c r="AS1291">
        <v>0</v>
      </c>
      <c r="AT1291" t="s">
        <v>128</v>
      </c>
      <c r="AU1291">
        <v>0</v>
      </c>
      <c r="AV1291">
        <v>1085</v>
      </c>
      <c r="AW1291">
        <v>1085</v>
      </c>
      <c r="AX1291" t="s">
        <v>129</v>
      </c>
      <c r="AY1291" t="s">
        <v>130</v>
      </c>
      <c r="AZ1291">
        <f>IF(fun[[#This Row],[HeatingQC]]="Ex",5,IF(fun[[#This Row],[HeatingQC]]="Gd",4,IF(fun[[#This Row],[HeatingQC]]="TA",3,IF(fun[[#This Row],[HeatingQC]]="Fa",2,IF(fun[[#This Row],[HeatingQC]]="Po",1,0)))))</f>
        <v>5</v>
      </c>
      <c r="BA1291" t="s">
        <v>131</v>
      </c>
      <c r="BB1291" t="s">
        <v>132</v>
      </c>
      <c r="BC1291">
        <v>1120</v>
      </c>
      <c r="BD1291">
        <v>850</v>
      </c>
      <c r="BE1291">
        <v>0</v>
      </c>
      <c r="BF1291">
        <v>1970</v>
      </c>
      <c r="BG1291">
        <f>LOG(fun[[#This Row],[GrLivArea]])</f>
        <v>3.2944662261615929</v>
      </c>
      <c r="BH1291">
        <v>0</v>
      </c>
      <c r="BI1291">
        <v>0</v>
      </c>
      <c r="BJ1291">
        <f>fun[[#This Row],[BsmtFullBath]]+(0.5*fun[[#This Row],[BsmtHalfBath]])</f>
        <v>0</v>
      </c>
      <c r="BK1291">
        <v>2</v>
      </c>
      <c r="BL1291">
        <v>1</v>
      </c>
      <c r="BM1291">
        <f>fun[[#This Row],[HalfBath]]+fun[[#This Row],[TOTBaseBath]]+fun[[#This Row],[FullBath]]</f>
        <v>3</v>
      </c>
      <c r="BN1291">
        <v>3</v>
      </c>
      <c r="BO1291">
        <v>1</v>
      </c>
      <c r="BP1291" t="s">
        <v>130</v>
      </c>
      <c r="BQ1291">
        <f>IF(fun[[#This Row],[KitchenQual]]="Ex",5,IF(fun[[#This Row],[KitchenQual]]="Gd",4,IF(fun[[#This Row],[KitchenQual]]="TA",3,IF(fun[[#This Row],[KitchenQual]]="Fa",2,0))))</f>
        <v>5</v>
      </c>
      <c r="BR1291">
        <v>8</v>
      </c>
      <c r="BS1291" t="s">
        <v>133</v>
      </c>
      <c r="BT1291">
        <v>1</v>
      </c>
      <c r="BU1291" t="s">
        <v>123</v>
      </c>
      <c r="BV1291">
        <f>IF(fun[[#This Row],[FireplaceQu]]="Ex",5,IF(fun[[#This Row],[FireplaceQu]]="Gd",4,IF(fun[[#This Row],[FireplaceQu]]="TA",3,IF(fun[[#This Row],[FireplaceQu]]="Fa",2,0))))</f>
        <v>4</v>
      </c>
      <c r="BW1291" t="s">
        <v>182</v>
      </c>
      <c r="BX1291">
        <v>2006</v>
      </c>
      <c r="BY1291" t="s">
        <v>183</v>
      </c>
      <c r="BZ1291">
        <v>3</v>
      </c>
      <c r="CA1291">
        <v>753</v>
      </c>
      <c r="CB1291" t="s">
        <v>124</v>
      </c>
      <c r="CC1291">
        <f>IF(fun[[#This Row],[GarageQual]]="Ex",5,IF(fun[[#This Row],[GarageQual]]="Gd",4,IF(fun[[#This Row],[GarageQual]]="TA",3,IF(fun[[#This Row],[GarageQual]]="Fa",2,IF(fun[[#This Row],[GarageQual]]="Po",1,0)))))</f>
        <v>3</v>
      </c>
      <c r="CD1291" t="s">
        <v>124</v>
      </c>
      <c r="CE1291">
        <f>IF(fun[[#This Row],[GarageCond]]="Ex",5,IF(fun[[#This Row],[GarageCond]]="Gd",4,IF(fun[[#This Row],[GarageCond]]="TA",3,IF(fun[[#This Row],[GarageCond]]="Fa",2,IF(fun[[#This Row],[GarageCond]]="Po",1,0)))))</f>
        <v>3</v>
      </c>
      <c r="CF1291" t="s">
        <v>131</v>
      </c>
      <c r="CG1291">
        <v>177</v>
      </c>
      <c r="CH1291">
        <v>74</v>
      </c>
      <c r="CI1291">
        <v>0</v>
      </c>
      <c r="CJ1291">
        <v>0</v>
      </c>
      <c r="CK1291">
        <v>0</v>
      </c>
      <c r="CL1291">
        <f>(0.5*fun[[#This Row],[WoodDeckSF]])+fun[[#This Row],[OpenPorchSF]]+(2*fun[[#This Row],[EnclosedPorch]])+(1.5*fun[[#This Row],[3SsnPorch]])+fun[[#This Row],[ScreenPorch]]</f>
        <v>162.5</v>
      </c>
      <c r="CM1291">
        <v>0</v>
      </c>
      <c r="CN1291" t="s">
        <v>109</v>
      </c>
      <c r="CO1291">
        <f>IF(fun[[#This Row],[PoolQC]]="Ex",5,IF(fun[[#This Row],[PoolQC]]="Gd",4,IF(fun[[#This Row],[PoolQC]]="TA",3,IF(fun[[#This Row],[PoolQC]]="Fa",2,IF(fun[[#This Row],[PoolQC]]="Po",1,0)))))</f>
        <v>0</v>
      </c>
      <c r="CP1291" t="s">
        <v>109</v>
      </c>
      <c r="CQ1291" t="s">
        <v>109</v>
      </c>
      <c r="CR1291">
        <v>0</v>
      </c>
      <c r="CS1291">
        <v>10</v>
      </c>
      <c r="CT1291">
        <v>2006</v>
      </c>
      <c r="CU1291" t="s">
        <v>184</v>
      </c>
      <c r="CV1291" t="s">
        <v>185</v>
      </c>
      <c r="CW1291">
        <f>COUNTIF(fun[[#This Row],[Id]:[SaleCondition]],0)</f>
        <v>15</v>
      </c>
      <c r="CX1291">
        <f>COUNTIF(fun[[#This Row],[Id]:[SaleCondition]],"NA")</f>
        <v>4</v>
      </c>
      <c r="CY1291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291">
        <f>fun[NUM_ExCond]+fun[NUM_BsmtCond]+fun[NUM_GarCond]</f>
        <v>9</v>
      </c>
      <c r="DA12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12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80.75</v>
      </c>
      <c r="DC1291">
        <v>281000</v>
      </c>
    </row>
    <row r="1292" spans="1:107" x14ac:dyDescent="0.25">
      <c r="A1292">
        <v>1291</v>
      </c>
      <c r="B1292">
        <v>80</v>
      </c>
      <c r="C1292" t="s">
        <v>107</v>
      </c>
      <c r="D1292">
        <f>IF(fun[[#This Row],[MSZoning]]="RL",1,0)</f>
        <v>1</v>
      </c>
      <c r="E1292">
        <f>IF(fun[[#This Row],[rl]]="RM",1,0)</f>
        <v>0</v>
      </c>
      <c r="F1292">
        <f>IF(fun[[#This Row],[rm]]="RH",1,0)</f>
        <v>0</v>
      </c>
      <c r="G1292">
        <f>IF(fun[[#This Row],[rh]]="C (all)",1,0)</f>
        <v>0</v>
      </c>
      <c r="H1292" t="s">
        <v>109</v>
      </c>
      <c r="I1292">
        <f>IF(fun[[#This Row],[LotFrontage]]="NA",0,fun[[#This Row],[LotFrontage]])</f>
        <v>0</v>
      </c>
      <c r="J1292">
        <v>14112</v>
      </c>
      <c r="K1292" t="s">
        <v>108</v>
      </c>
      <c r="L1292" t="s">
        <v>109</v>
      </c>
      <c r="M1292" t="s">
        <v>146</v>
      </c>
      <c r="N1292" t="s">
        <v>111</v>
      </c>
      <c r="O1292" t="s">
        <v>112</v>
      </c>
      <c r="P1292" t="s">
        <v>148</v>
      </c>
      <c r="Q1292" t="s">
        <v>114</v>
      </c>
      <c r="R1292" t="s">
        <v>188</v>
      </c>
      <c r="S1292" t="s">
        <v>116</v>
      </c>
      <c r="T1292" t="s">
        <v>116</v>
      </c>
      <c r="U1292" t="s">
        <v>117</v>
      </c>
      <c r="V1292" t="s">
        <v>223</v>
      </c>
      <c r="W1292">
        <v>5</v>
      </c>
      <c r="X1292">
        <v>7</v>
      </c>
      <c r="Y1292">
        <v>1964</v>
      </c>
      <c r="Z1292">
        <v>1964</v>
      </c>
      <c r="AA1292" t="s">
        <v>178</v>
      </c>
      <c r="AB1292" t="s">
        <v>120</v>
      </c>
      <c r="AC1292" t="s">
        <v>150</v>
      </c>
      <c r="AD1292" t="s">
        <v>166</v>
      </c>
      <c r="AE1292" t="s">
        <v>122</v>
      </c>
      <c r="AF1292">
        <v>86</v>
      </c>
      <c r="AG1292" t="s">
        <v>124</v>
      </c>
      <c r="AH1292">
        <f>IF(fun[[#This Row],[ExterQual]]="Ex",5,IF(fun[[#This Row],[ExterQual]]="Gd",4,IF(fun[[#This Row],[ExterQual]]="TA",3,IF(fun[[#This Row],[ExterQual]]="Fa",2,1))))</f>
        <v>3</v>
      </c>
      <c r="AI1292" t="s">
        <v>124</v>
      </c>
      <c r="AJ1292">
        <f>IF(fun[[#This Row],[ExterCond]]="Ex",5,IF(fun[[#This Row],[ExterCond]]="Gd",4,IF(fun[[#This Row],[ExterCond]]="TA",3,IF(fun[[#This Row],[ExterCond]]="Fa",2,1))))</f>
        <v>3</v>
      </c>
      <c r="AK1292" t="s">
        <v>125</v>
      </c>
      <c r="AL1292" t="s">
        <v>124</v>
      </c>
      <c r="AM1292">
        <f>IF(fun[[#This Row],[BsmtQual]]="Ex",5,IF(fun[[#This Row],[BsmtQual]]="Gd",4,IF(fun[[#This Row],[BsmtQual]]="TA",3,IF(fun[[#This Row],[BsmtQual]]="Fa",2,IF(fun[[#This Row],[BsmtQual]]="Po",1,0)))))</f>
        <v>3</v>
      </c>
      <c r="AN1292" t="s">
        <v>124</v>
      </c>
      <c r="AO1292">
        <f>IF(fun[[#This Row],[BsmtCond]]="Ex",5,IF(fun[[#This Row],[BsmtCond]]="Gd",4,IF(fun[[#This Row],[BsmtCond]]="TA",3,IF(fun[[#This Row],[BsmtCond]]="Fa",2,IF(fun[[#This Row],[BsmtCond]]="Po",1,0)))))</f>
        <v>3</v>
      </c>
      <c r="AP1292" t="s">
        <v>156</v>
      </c>
      <c r="AQ1292">
        <f>IF(fun[[#This Row],[BsmtExposure]]="Gd",3,IF(fun[[#This Row],[BsmtExposure]]="Av",2,IF(fun[[#This Row],[BsmtExposure]]="Mn",1,0)))</f>
        <v>2</v>
      </c>
      <c r="AR1292" t="s">
        <v>127</v>
      </c>
      <c r="AS1292">
        <v>1014</v>
      </c>
      <c r="AT1292" t="s">
        <v>128</v>
      </c>
      <c r="AU1292">
        <v>0</v>
      </c>
      <c r="AV1292">
        <v>138</v>
      </c>
      <c r="AW1292">
        <v>1152</v>
      </c>
      <c r="AX1292" t="s">
        <v>129</v>
      </c>
      <c r="AY1292" t="s">
        <v>124</v>
      </c>
      <c r="AZ1292">
        <f>IF(fun[[#This Row],[HeatingQC]]="Ex",5,IF(fun[[#This Row],[HeatingQC]]="Gd",4,IF(fun[[#This Row],[HeatingQC]]="TA",3,IF(fun[[#This Row],[HeatingQC]]="Fa",2,IF(fun[[#This Row],[HeatingQC]]="Po",1,0)))))</f>
        <v>3</v>
      </c>
      <c r="BA1292" t="s">
        <v>131</v>
      </c>
      <c r="BB1292" t="s">
        <v>132</v>
      </c>
      <c r="BC1292">
        <v>1152</v>
      </c>
      <c r="BD1292">
        <v>0</v>
      </c>
      <c r="BE1292">
        <v>0</v>
      </c>
      <c r="BF1292">
        <v>1152</v>
      </c>
      <c r="BG1292">
        <f>LOG(fun[[#This Row],[GrLivArea]])</f>
        <v>3.0614524790871931</v>
      </c>
      <c r="BH1292">
        <v>1</v>
      </c>
      <c r="BI1292">
        <v>0</v>
      </c>
      <c r="BJ1292">
        <f>fun[[#This Row],[BsmtFullBath]]+(0.5*fun[[#This Row],[BsmtHalfBath]])</f>
        <v>1</v>
      </c>
      <c r="BK1292">
        <v>1</v>
      </c>
      <c r="BL1292">
        <v>0</v>
      </c>
      <c r="BM1292">
        <f>fun[[#This Row],[HalfBath]]+fun[[#This Row],[TOTBaseBath]]+fun[[#This Row],[FullBath]]</f>
        <v>2</v>
      </c>
      <c r="BN1292">
        <v>3</v>
      </c>
      <c r="BO1292">
        <v>1</v>
      </c>
      <c r="BP1292" t="s">
        <v>124</v>
      </c>
      <c r="BQ1292">
        <f>IF(fun[[#This Row],[KitchenQual]]="Ex",5,IF(fun[[#This Row],[KitchenQual]]="Gd",4,IF(fun[[#This Row],[KitchenQual]]="TA",3,IF(fun[[#This Row],[KitchenQual]]="Fa",2,0))))</f>
        <v>3</v>
      </c>
      <c r="BR1292">
        <v>6</v>
      </c>
      <c r="BS1292" t="s">
        <v>133</v>
      </c>
      <c r="BT1292">
        <v>1</v>
      </c>
      <c r="BU1292" t="s">
        <v>123</v>
      </c>
      <c r="BV1292">
        <f>IF(fun[[#This Row],[FireplaceQu]]="Ex",5,IF(fun[[#This Row],[FireplaceQu]]="Gd",4,IF(fun[[#This Row],[FireplaceQu]]="TA",3,IF(fun[[#This Row],[FireplaceQu]]="Fa",2,0))))</f>
        <v>4</v>
      </c>
      <c r="BW1292" t="s">
        <v>134</v>
      </c>
      <c r="BX1292">
        <v>1964</v>
      </c>
      <c r="BY1292" t="s">
        <v>135</v>
      </c>
      <c r="BZ1292">
        <v>2</v>
      </c>
      <c r="CA1292">
        <v>484</v>
      </c>
      <c r="CB1292" t="s">
        <v>124</v>
      </c>
      <c r="CC1292">
        <f>IF(fun[[#This Row],[GarageQual]]="Ex",5,IF(fun[[#This Row],[GarageQual]]="Gd",4,IF(fun[[#This Row],[GarageQual]]="TA",3,IF(fun[[#This Row],[GarageQual]]="Fa",2,IF(fun[[#This Row],[GarageQual]]="Po",1,0)))))</f>
        <v>3</v>
      </c>
      <c r="CD1292" t="s">
        <v>124</v>
      </c>
      <c r="CE1292">
        <f>IF(fun[[#This Row],[GarageCond]]="Ex",5,IF(fun[[#This Row],[GarageCond]]="Gd",4,IF(fun[[#This Row],[GarageCond]]="TA",3,IF(fun[[#This Row],[GarageCond]]="Fa",2,IF(fun[[#This Row],[GarageCond]]="Po",1,0)))))</f>
        <v>3</v>
      </c>
      <c r="CF1292" t="s">
        <v>131</v>
      </c>
      <c r="CG1292">
        <v>227</v>
      </c>
      <c r="CH1292">
        <v>0</v>
      </c>
      <c r="CI1292">
        <v>0</v>
      </c>
      <c r="CJ1292">
        <v>0</v>
      </c>
      <c r="CK1292">
        <v>0</v>
      </c>
      <c r="CL1292">
        <f>(0.5*fun[[#This Row],[WoodDeckSF]])+fun[[#This Row],[OpenPorchSF]]+(2*fun[[#This Row],[EnclosedPorch]])+(1.5*fun[[#This Row],[3SsnPorch]])+fun[[#This Row],[ScreenPorch]]</f>
        <v>113.5</v>
      </c>
      <c r="CM1292">
        <v>0</v>
      </c>
      <c r="CN1292" t="s">
        <v>109</v>
      </c>
      <c r="CO1292">
        <f>IF(fun[[#This Row],[PoolQC]]="Ex",5,IF(fun[[#This Row],[PoolQC]]="Gd",4,IF(fun[[#This Row],[PoolQC]]="TA",3,IF(fun[[#This Row],[PoolQC]]="Fa",2,IF(fun[[#This Row],[PoolQC]]="Po",1,0)))))</f>
        <v>0</v>
      </c>
      <c r="CP1292" t="s">
        <v>109</v>
      </c>
      <c r="CQ1292" t="s">
        <v>109</v>
      </c>
      <c r="CR1292">
        <v>0</v>
      </c>
      <c r="CS1292">
        <v>4</v>
      </c>
      <c r="CT1292">
        <v>2010</v>
      </c>
      <c r="CU1292" t="s">
        <v>136</v>
      </c>
      <c r="CV1292" t="s">
        <v>137</v>
      </c>
      <c r="CW1292">
        <f>COUNTIF(fun[[#This Row],[Id]:[SaleCondition]],0)</f>
        <v>16</v>
      </c>
      <c r="CX1292">
        <f>COUNTIF(fun[[#This Row],[Id]:[SaleCondition]],"NA")</f>
        <v>5</v>
      </c>
      <c r="CY1292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292">
        <f>fun[NUM_ExCond]+fun[NUM_BsmtCond]+fun[NUM_GarCond]</f>
        <v>9</v>
      </c>
      <c r="DA12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12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1292">
        <v>180500</v>
      </c>
    </row>
    <row r="1293" spans="1:107" x14ac:dyDescent="0.25">
      <c r="A1293">
        <v>1292</v>
      </c>
      <c r="B1293">
        <v>160</v>
      </c>
      <c r="C1293" t="s">
        <v>168</v>
      </c>
      <c r="D1293">
        <f>IF(fun[[#This Row],[MSZoning]]="RL",1,0)</f>
        <v>0</v>
      </c>
      <c r="E1293">
        <f>IF(fun[[#This Row],[rl]]="RM",1,0)</f>
        <v>0</v>
      </c>
      <c r="F1293">
        <f>IF(fun[[#This Row],[rm]]="RH",1,0)</f>
        <v>0</v>
      </c>
      <c r="G1293">
        <f>IF(fun[[#This Row],[rh]]="C (all)",1,0)</f>
        <v>0</v>
      </c>
      <c r="H1293">
        <v>21</v>
      </c>
      <c r="I1293">
        <f>IF(fun[[#This Row],[LotFrontage]]="NA",0,fun[[#This Row],[LotFrontage]])</f>
        <v>21</v>
      </c>
      <c r="J1293">
        <v>1680</v>
      </c>
      <c r="K1293" t="s">
        <v>108</v>
      </c>
      <c r="L1293" t="s">
        <v>109</v>
      </c>
      <c r="M1293" t="s">
        <v>110</v>
      </c>
      <c r="N1293" t="s">
        <v>111</v>
      </c>
      <c r="O1293" t="s">
        <v>112</v>
      </c>
      <c r="P1293" t="s">
        <v>113</v>
      </c>
      <c r="Q1293" t="s">
        <v>114</v>
      </c>
      <c r="R1293" t="s">
        <v>254</v>
      </c>
      <c r="S1293" t="s">
        <v>116</v>
      </c>
      <c r="T1293" t="s">
        <v>116</v>
      </c>
      <c r="U1293" t="s">
        <v>224</v>
      </c>
      <c r="V1293" t="s">
        <v>118</v>
      </c>
      <c r="W1293">
        <v>5</v>
      </c>
      <c r="X1293">
        <v>7</v>
      </c>
      <c r="Y1293">
        <v>1972</v>
      </c>
      <c r="Z1293">
        <v>1972</v>
      </c>
      <c r="AA1293" t="s">
        <v>119</v>
      </c>
      <c r="AB1293" t="s">
        <v>120</v>
      </c>
      <c r="AC1293" t="s">
        <v>206</v>
      </c>
      <c r="AD1293" t="s">
        <v>207</v>
      </c>
      <c r="AE1293" t="s">
        <v>122</v>
      </c>
      <c r="AF1293">
        <v>268</v>
      </c>
      <c r="AG1293" t="s">
        <v>124</v>
      </c>
      <c r="AH1293">
        <f>IF(fun[[#This Row],[ExterQual]]="Ex",5,IF(fun[[#This Row],[ExterQual]]="Gd",4,IF(fun[[#This Row],[ExterQual]]="TA",3,IF(fun[[#This Row],[ExterQual]]="Fa",2,1))))</f>
        <v>3</v>
      </c>
      <c r="AI1293" t="s">
        <v>124</v>
      </c>
      <c r="AJ1293">
        <f>IF(fun[[#This Row],[ExterCond]]="Ex",5,IF(fun[[#This Row],[ExterCond]]="Gd",4,IF(fun[[#This Row],[ExterCond]]="TA",3,IF(fun[[#This Row],[ExterCond]]="Fa",2,1))))</f>
        <v>3</v>
      </c>
      <c r="AK1293" t="s">
        <v>144</v>
      </c>
      <c r="AL1293" t="s">
        <v>124</v>
      </c>
      <c r="AM1293">
        <f>IF(fun[[#This Row],[BsmtQual]]="Ex",5,IF(fun[[#This Row],[BsmtQual]]="Gd",4,IF(fun[[#This Row],[BsmtQual]]="TA",3,IF(fun[[#This Row],[BsmtQual]]="Fa",2,IF(fun[[#This Row],[BsmtQual]]="Po",1,0)))))</f>
        <v>3</v>
      </c>
      <c r="AN1293" t="s">
        <v>124</v>
      </c>
      <c r="AO1293">
        <f>IF(fun[[#This Row],[BsmtCond]]="Ex",5,IF(fun[[#This Row],[BsmtCond]]="Gd",4,IF(fun[[#This Row],[BsmtCond]]="TA",3,IF(fun[[#This Row],[BsmtCond]]="Fa",2,IF(fun[[#This Row],[BsmtCond]]="Po",1,0)))))</f>
        <v>3</v>
      </c>
      <c r="AP1293" t="s">
        <v>126</v>
      </c>
      <c r="AQ1293">
        <f>IF(fun[[#This Row],[BsmtExposure]]="Gd",3,IF(fun[[#This Row],[BsmtExposure]]="Av",2,IF(fun[[#This Row],[BsmtExposure]]="Mn",1,0)))</f>
        <v>0</v>
      </c>
      <c r="AR1293" t="s">
        <v>145</v>
      </c>
      <c r="AS1293">
        <v>231</v>
      </c>
      <c r="AT1293" t="s">
        <v>128</v>
      </c>
      <c r="AU1293">
        <v>0</v>
      </c>
      <c r="AV1293">
        <v>399</v>
      </c>
      <c r="AW1293">
        <v>630</v>
      </c>
      <c r="AX1293" t="s">
        <v>129</v>
      </c>
      <c r="AY1293" t="s">
        <v>124</v>
      </c>
      <c r="AZ1293">
        <f>IF(fun[[#This Row],[HeatingQC]]="Ex",5,IF(fun[[#This Row],[HeatingQC]]="Gd",4,IF(fun[[#This Row],[HeatingQC]]="TA",3,IF(fun[[#This Row],[HeatingQC]]="Fa",2,IF(fun[[#This Row],[HeatingQC]]="Po",1,0)))))</f>
        <v>3</v>
      </c>
      <c r="BA1293" t="s">
        <v>131</v>
      </c>
      <c r="BB1293" t="s">
        <v>132</v>
      </c>
      <c r="BC1293">
        <v>630</v>
      </c>
      <c r="BD1293">
        <v>672</v>
      </c>
      <c r="BE1293">
        <v>0</v>
      </c>
      <c r="BF1293">
        <v>1302</v>
      </c>
      <c r="BG1293">
        <f>LOG(fun[[#This Row],[GrLivArea]])</f>
        <v>3.114610984232173</v>
      </c>
      <c r="BH1293">
        <v>0</v>
      </c>
      <c r="BI1293">
        <v>0</v>
      </c>
      <c r="BJ1293">
        <f>fun[[#This Row],[BsmtFullBath]]+(0.5*fun[[#This Row],[BsmtHalfBath]])</f>
        <v>0</v>
      </c>
      <c r="BK1293">
        <v>2</v>
      </c>
      <c r="BL1293">
        <v>1</v>
      </c>
      <c r="BM1293">
        <f>fun[[#This Row],[HalfBath]]+fun[[#This Row],[TOTBaseBath]]+fun[[#This Row],[FullBath]]</f>
        <v>3</v>
      </c>
      <c r="BN1293">
        <v>3</v>
      </c>
      <c r="BO1293">
        <v>1</v>
      </c>
      <c r="BP1293" t="s">
        <v>124</v>
      </c>
      <c r="BQ1293">
        <f>IF(fun[[#This Row],[KitchenQual]]="Ex",5,IF(fun[[#This Row],[KitchenQual]]="Gd",4,IF(fun[[#This Row],[KitchenQual]]="TA",3,IF(fun[[#This Row],[KitchenQual]]="Fa",2,0))))</f>
        <v>3</v>
      </c>
      <c r="BR1293">
        <v>6</v>
      </c>
      <c r="BS1293" t="s">
        <v>133</v>
      </c>
      <c r="BT1293">
        <v>0</v>
      </c>
      <c r="BU1293" t="s">
        <v>109</v>
      </c>
      <c r="BV1293">
        <f>IF(fun[[#This Row],[FireplaceQu]]="Ex",5,IF(fun[[#This Row],[FireplaceQu]]="Gd",4,IF(fun[[#This Row],[FireplaceQu]]="TA",3,IF(fun[[#This Row],[FireplaceQu]]="Fa",2,0))))</f>
        <v>0</v>
      </c>
      <c r="BW1293" t="s">
        <v>153</v>
      </c>
      <c r="BX1293">
        <v>1972</v>
      </c>
      <c r="BY1293" t="s">
        <v>128</v>
      </c>
      <c r="BZ1293">
        <v>1</v>
      </c>
      <c r="CA1293">
        <v>264</v>
      </c>
      <c r="CB1293" t="s">
        <v>124</v>
      </c>
      <c r="CC1293">
        <f>IF(fun[[#This Row],[GarageQual]]="Ex",5,IF(fun[[#This Row],[GarageQual]]="Gd",4,IF(fun[[#This Row],[GarageQual]]="TA",3,IF(fun[[#This Row],[GarageQual]]="Fa",2,IF(fun[[#This Row],[GarageQual]]="Po",1,0)))))</f>
        <v>3</v>
      </c>
      <c r="CD1293" t="s">
        <v>124</v>
      </c>
      <c r="CE1293">
        <f>IF(fun[[#This Row],[GarageCond]]="Ex",5,IF(fun[[#This Row],[GarageCond]]="Gd",4,IF(fun[[#This Row],[GarageCond]]="TA",3,IF(fun[[#This Row],[GarageCond]]="Fa",2,IF(fun[[#This Row],[GarageCond]]="Po",1,0)))))</f>
        <v>3</v>
      </c>
      <c r="CF1293" t="s">
        <v>131</v>
      </c>
      <c r="CG1293">
        <v>185</v>
      </c>
      <c r="CH1293">
        <v>0</v>
      </c>
      <c r="CI1293">
        <v>0</v>
      </c>
      <c r="CJ1293">
        <v>0</v>
      </c>
      <c r="CK1293">
        <v>0</v>
      </c>
      <c r="CL1293">
        <f>(0.5*fun[[#This Row],[WoodDeckSF]])+fun[[#This Row],[OpenPorchSF]]+(2*fun[[#This Row],[EnclosedPorch]])+(1.5*fun[[#This Row],[3SsnPorch]])+fun[[#This Row],[ScreenPorch]]</f>
        <v>92.5</v>
      </c>
      <c r="CM1293">
        <v>0</v>
      </c>
      <c r="CN1293" t="s">
        <v>109</v>
      </c>
      <c r="CO1293">
        <f>IF(fun[[#This Row],[PoolQC]]="Ex",5,IF(fun[[#This Row],[PoolQC]]="Gd",4,IF(fun[[#This Row],[PoolQC]]="TA",3,IF(fun[[#This Row],[PoolQC]]="Fa",2,IF(fun[[#This Row],[PoolQC]]="Po",1,0)))))</f>
        <v>0</v>
      </c>
      <c r="CP1293" t="s">
        <v>109</v>
      </c>
      <c r="CQ1293" t="s">
        <v>109</v>
      </c>
      <c r="CR1293">
        <v>0</v>
      </c>
      <c r="CS1293">
        <v>2</v>
      </c>
      <c r="CT1293">
        <v>2009</v>
      </c>
      <c r="CU1293" t="s">
        <v>136</v>
      </c>
      <c r="CV1293" t="s">
        <v>137</v>
      </c>
      <c r="CW1293">
        <f>COUNTIF(fun[[#This Row],[Id]:[SaleCondition]],0)</f>
        <v>19</v>
      </c>
      <c r="CX1293">
        <f>COUNTIF(fun[[#This Row],[Id]:[SaleCondition]],"NA")</f>
        <v>5</v>
      </c>
      <c r="CY1293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93">
        <f>fun[NUM_ExCond]+fun[NUM_BsmtCond]+fun[NUM_GarCond]</f>
        <v>9</v>
      </c>
      <c r="DA12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2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1293">
        <v>119500</v>
      </c>
    </row>
    <row r="1294" spans="1:107" x14ac:dyDescent="0.25">
      <c r="A1294">
        <v>1293</v>
      </c>
      <c r="B1294">
        <v>70</v>
      </c>
      <c r="C1294" t="s">
        <v>168</v>
      </c>
      <c r="D1294">
        <f>IF(fun[[#This Row],[MSZoning]]="RL",1,0)</f>
        <v>0</v>
      </c>
      <c r="E1294">
        <f>IF(fun[[#This Row],[rl]]="RM",1,0)</f>
        <v>0</v>
      </c>
      <c r="F1294">
        <f>IF(fun[[#This Row],[rm]]="RH",1,0)</f>
        <v>0</v>
      </c>
      <c r="G1294">
        <f>IF(fun[[#This Row],[rh]]="C (all)",1,0)</f>
        <v>0</v>
      </c>
      <c r="H1294">
        <v>60</v>
      </c>
      <c r="I1294">
        <f>IF(fun[[#This Row],[LotFrontage]]="NA",0,fun[[#This Row],[LotFrontage]])</f>
        <v>60</v>
      </c>
      <c r="J1294">
        <v>6600</v>
      </c>
      <c r="K1294" t="s">
        <v>108</v>
      </c>
      <c r="L1294" t="s">
        <v>109</v>
      </c>
      <c r="M1294" t="s">
        <v>110</v>
      </c>
      <c r="N1294" t="s">
        <v>111</v>
      </c>
      <c r="O1294" t="s">
        <v>112</v>
      </c>
      <c r="P1294" t="s">
        <v>148</v>
      </c>
      <c r="Q1294" t="s">
        <v>114</v>
      </c>
      <c r="R1294" t="s">
        <v>169</v>
      </c>
      <c r="S1294" t="s">
        <v>116</v>
      </c>
      <c r="T1294" t="s">
        <v>116</v>
      </c>
      <c r="U1294" t="s">
        <v>117</v>
      </c>
      <c r="V1294" t="s">
        <v>118</v>
      </c>
      <c r="W1294">
        <v>5</v>
      </c>
      <c r="X1294">
        <v>4</v>
      </c>
      <c r="Y1294">
        <v>1892</v>
      </c>
      <c r="Z1294">
        <v>1965</v>
      </c>
      <c r="AA1294" t="s">
        <v>119</v>
      </c>
      <c r="AB1294" t="s">
        <v>120</v>
      </c>
      <c r="AC1294" t="s">
        <v>150</v>
      </c>
      <c r="AD1294" t="s">
        <v>150</v>
      </c>
      <c r="AE1294" t="s">
        <v>143</v>
      </c>
      <c r="AF1294">
        <v>0</v>
      </c>
      <c r="AG1294" t="s">
        <v>124</v>
      </c>
      <c r="AH1294">
        <f>IF(fun[[#This Row],[ExterQual]]="Ex",5,IF(fun[[#This Row],[ExterQual]]="Gd",4,IF(fun[[#This Row],[ExterQual]]="TA",3,IF(fun[[#This Row],[ExterQual]]="Fa",2,1))))</f>
        <v>3</v>
      </c>
      <c r="AI1294" t="s">
        <v>124</v>
      </c>
      <c r="AJ1294">
        <f>IF(fun[[#This Row],[ExterCond]]="Ex",5,IF(fun[[#This Row],[ExterCond]]="Gd",4,IF(fun[[#This Row],[ExterCond]]="TA",3,IF(fun[[#This Row],[ExterCond]]="Fa",2,1))))</f>
        <v>3</v>
      </c>
      <c r="AK1294" t="s">
        <v>163</v>
      </c>
      <c r="AL1294" t="s">
        <v>124</v>
      </c>
      <c r="AM1294">
        <f>IF(fun[[#This Row],[BsmtQual]]="Ex",5,IF(fun[[#This Row],[BsmtQual]]="Gd",4,IF(fun[[#This Row],[BsmtQual]]="TA",3,IF(fun[[#This Row],[BsmtQual]]="Fa",2,IF(fun[[#This Row],[BsmtQual]]="Po",1,0)))))</f>
        <v>3</v>
      </c>
      <c r="AN1294" t="s">
        <v>124</v>
      </c>
      <c r="AO1294">
        <f>IF(fun[[#This Row],[BsmtCond]]="Ex",5,IF(fun[[#This Row],[BsmtCond]]="Gd",4,IF(fun[[#This Row],[BsmtCond]]="TA",3,IF(fun[[#This Row],[BsmtCond]]="Fa",2,IF(fun[[#This Row],[BsmtCond]]="Po",1,0)))))</f>
        <v>3</v>
      </c>
      <c r="AP1294" t="s">
        <v>126</v>
      </c>
      <c r="AQ1294">
        <f>IF(fun[[#This Row],[BsmtExposure]]="Gd",3,IF(fun[[#This Row],[BsmtExposure]]="Av",2,IF(fun[[#This Row],[BsmtExposure]]="Mn",1,0)))</f>
        <v>0</v>
      </c>
      <c r="AR1294" t="s">
        <v>128</v>
      </c>
      <c r="AS1294">
        <v>0</v>
      </c>
      <c r="AT1294" t="s">
        <v>128</v>
      </c>
      <c r="AU1294">
        <v>0</v>
      </c>
      <c r="AV1294">
        <v>994</v>
      </c>
      <c r="AW1294">
        <v>994</v>
      </c>
      <c r="AX1294" t="s">
        <v>129</v>
      </c>
      <c r="AY1294" t="s">
        <v>124</v>
      </c>
      <c r="AZ1294">
        <f>IF(fun[[#This Row],[HeatingQC]]="Ex",5,IF(fun[[#This Row],[HeatingQC]]="Gd",4,IF(fun[[#This Row],[HeatingQC]]="TA",3,IF(fun[[#This Row],[HeatingQC]]="Fa",2,IF(fun[[#This Row],[HeatingQC]]="Po",1,0)))))</f>
        <v>3</v>
      </c>
      <c r="BA1294" t="s">
        <v>203</v>
      </c>
      <c r="BB1294" t="s">
        <v>132</v>
      </c>
      <c r="BC1294">
        <v>1378</v>
      </c>
      <c r="BD1294">
        <v>994</v>
      </c>
      <c r="BE1294">
        <v>0</v>
      </c>
      <c r="BF1294">
        <v>2372</v>
      </c>
      <c r="BG1294">
        <f>LOG(fun[[#This Row],[GrLivArea]])</f>
        <v>3.3751146846922251</v>
      </c>
      <c r="BH1294">
        <v>0</v>
      </c>
      <c r="BI1294">
        <v>0</v>
      </c>
      <c r="BJ1294">
        <f>fun[[#This Row],[BsmtFullBath]]+(0.5*fun[[#This Row],[BsmtHalfBath]])</f>
        <v>0</v>
      </c>
      <c r="BK1294">
        <v>2</v>
      </c>
      <c r="BL1294">
        <v>0</v>
      </c>
      <c r="BM1294">
        <f>fun[[#This Row],[HalfBath]]+fun[[#This Row],[TOTBaseBath]]+fun[[#This Row],[FullBath]]</f>
        <v>2</v>
      </c>
      <c r="BN1294">
        <v>4</v>
      </c>
      <c r="BO1294">
        <v>2</v>
      </c>
      <c r="BP1294" t="s">
        <v>124</v>
      </c>
      <c r="BQ1294">
        <f>IF(fun[[#This Row],[KitchenQual]]="Ex",5,IF(fun[[#This Row],[KitchenQual]]="Gd",4,IF(fun[[#This Row],[KitchenQual]]="TA",3,IF(fun[[#This Row],[KitchenQual]]="Fa",2,0))))</f>
        <v>3</v>
      </c>
      <c r="BR1294">
        <v>11</v>
      </c>
      <c r="BS1294" t="s">
        <v>250</v>
      </c>
      <c r="BT1294">
        <v>0</v>
      </c>
      <c r="BU1294" t="s">
        <v>109</v>
      </c>
      <c r="BV1294">
        <f>IF(fun[[#This Row],[FireplaceQu]]="Ex",5,IF(fun[[#This Row],[FireplaceQu]]="Gd",4,IF(fun[[#This Row],[FireplaceQu]]="TA",3,IF(fun[[#This Row],[FireplaceQu]]="Fa",2,0))))</f>
        <v>0</v>
      </c>
      <c r="BW1294" t="s">
        <v>134</v>
      </c>
      <c r="BX1294">
        <v>1985</v>
      </c>
      <c r="BY1294" t="s">
        <v>135</v>
      </c>
      <c r="BZ1294">
        <v>1</v>
      </c>
      <c r="CA1294">
        <v>432</v>
      </c>
      <c r="CB1294" t="s">
        <v>124</v>
      </c>
      <c r="CC1294">
        <f>IF(fun[[#This Row],[GarageQual]]="Ex",5,IF(fun[[#This Row],[GarageQual]]="Gd",4,IF(fun[[#This Row],[GarageQual]]="TA",3,IF(fun[[#This Row],[GarageQual]]="Fa",2,IF(fun[[#This Row],[GarageQual]]="Po",1,0)))))</f>
        <v>3</v>
      </c>
      <c r="CD1294" t="s">
        <v>124</v>
      </c>
      <c r="CE1294">
        <f>IF(fun[[#This Row],[GarageCond]]="Ex",5,IF(fun[[#This Row],[GarageCond]]="Gd",4,IF(fun[[#This Row],[GarageCond]]="TA",3,IF(fun[[#This Row],[GarageCond]]="Fa",2,IF(fun[[#This Row],[GarageCond]]="Po",1,0)))))</f>
        <v>3</v>
      </c>
      <c r="CF1294" t="s">
        <v>131</v>
      </c>
      <c r="CG1294">
        <v>0</v>
      </c>
      <c r="CH1294">
        <v>287</v>
      </c>
      <c r="CI1294">
        <v>0</v>
      </c>
      <c r="CJ1294">
        <v>0</v>
      </c>
      <c r="CK1294">
        <v>0</v>
      </c>
      <c r="CL1294">
        <f>(0.5*fun[[#This Row],[WoodDeckSF]])+fun[[#This Row],[OpenPorchSF]]+(2*fun[[#This Row],[EnclosedPorch]])+(1.5*fun[[#This Row],[3SsnPorch]])+fun[[#This Row],[ScreenPorch]]</f>
        <v>287</v>
      </c>
      <c r="CM1294">
        <v>0</v>
      </c>
      <c r="CN1294" t="s">
        <v>109</v>
      </c>
      <c r="CO1294">
        <f>IF(fun[[#This Row],[PoolQC]]="Ex",5,IF(fun[[#This Row],[PoolQC]]="Gd",4,IF(fun[[#This Row],[PoolQC]]="TA",3,IF(fun[[#This Row],[PoolQC]]="Fa",2,IF(fun[[#This Row],[PoolQC]]="Po",1,0)))))</f>
        <v>0</v>
      </c>
      <c r="CP1294" t="s">
        <v>109</v>
      </c>
      <c r="CQ1294" t="s">
        <v>109</v>
      </c>
      <c r="CR1294">
        <v>0</v>
      </c>
      <c r="CS1294">
        <v>12</v>
      </c>
      <c r="CT1294">
        <v>2009</v>
      </c>
      <c r="CU1294" t="s">
        <v>136</v>
      </c>
      <c r="CV1294" t="s">
        <v>137</v>
      </c>
      <c r="CW1294">
        <f>COUNTIF(fun[[#This Row],[Id]:[SaleCondition]],0)</f>
        <v>22</v>
      </c>
      <c r="CX1294">
        <f>COUNTIF(fun[[#This Row],[Id]:[SaleCondition]],"NA")</f>
        <v>5</v>
      </c>
      <c r="CY129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94">
        <f>fun[NUM_ExCond]+fun[NUM_BsmtCond]+fun[NUM_GarCond]</f>
        <v>9</v>
      </c>
      <c r="DA12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12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41.75</v>
      </c>
      <c r="DC1294">
        <v>107500</v>
      </c>
    </row>
    <row r="1295" spans="1:107" x14ac:dyDescent="0.25">
      <c r="A1295">
        <v>1294</v>
      </c>
      <c r="B1295">
        <v>60</v>
      </c>
      <c r="C1295" t="s">
        <v>107</v>
      </c>
      <c r="D1295">
        <f>IF(fun[[#This Row],[MSZoning]]="RL",1,0)</f>
        <v>1</v>
      </c>
      <c r="E1295">
        <f>IF(fun[[#This Row],[rl]]="RM",1,0)</f>
        <v>0</v>
      </c>
      <c r="F1295">
        <f>IF(fun[[#This Row],[rm]]="RH",1,0)</f>
        <v>0</v>
      </c>
      <c r="G1295">
        <f>IF(fun[[#This Row],[rh]]="C (all)",1,0)</f>
        <v>0</v>
      </c>
      <c r="H1295">
        <v>78</v>
      </c>
      <c r="I1295">
        <f>IF(fun[[#This Row],[LotFrontage]]="NA",0,fun[[#This Row],[LotFrontage]])</f>
        <v>78</v>
      </c>
      <c r="J1295">
        <v>10140</v>
      </c>
      <c r="K1295" t="s">
        <v>108</v>
      </c>
      <c r="L1295" t="s">
        <v>109</v>
      </c>
      <c r="M1295" t="s">
        <v>110</v>
      </c>
      <c r="N1295" t="s">
        <v>111</v>
      </c>
      <c r="O1295" t="s">
        <v>112</v>
      </c>
      <c r="P1295" t="s">
        <v>113</v>
      </c>
      <c r="Q1295" t="s">
        <v>114</v>
      </c>
      <c r="R1295" t="s">
        <v>164</v>
      </c>
      <c r="S1295" t="s">
        <v>116</v>
      </c>
      <c r="T1295" t="s">
        <v>116</v>
      </c>
      <c r="U1295" t="s">
        <v>117</v>
      </c>
      <c r="V1295" t="s">
        <v>118</v>
      </c>
      <c r="W1295">
        <v>7</v>
      </c>
      <c r="X1295">
        <v>5</v>
      </c>
      <c r="Y1295">
        <v>1976</v>
      </c>
      <c r="Z1295">
        <v>1976</v>
      </c>
      <c r="AA1295" t="s">
        <v>119</v>
      </c>
      <c r="AB1295" t="s">
        <v>120</v>
      </c>
      <c r="AC1295" t="s">
        <v>166</v>
      </c>
      <c r="AD1295" t="s">
        <v>166</v>
      </c>
      <c r="AE1295" t="s">
        <v>143</v>
      </c>
      <c r="AF1295">
        <v>0</v>
      </c>
      <c r="AG1295" t="s">
        <v>124</v>
      </c>
      <c r="AH1295">
        <f>IF(fun[[#This Row],[ExterQual]]="Ex",5,IF(fun[[#This Row],[ExterQual]]="Gd",4,IF(fun[[#This Row],[ExterQual]]="TA",3,IF(fun[[#This Row],[ExterQual]]="Fa",2,1))))</f>
        <v>3</v>
      </c>
      <c r="AI1295" t="s">
        <v>124</v>
      </c>
      <c r="AJ1295">
        <f>IF(fun[[#This Row],[ExterCond]]="Ex",5,IF(fun[[#This Row],[ExterCond]]="Gd",4,IF(fun[[#This Row],[ExterCond]]="TA",3,IF(fun[[#This Row],[ExterCond]]="Fa",2,1))))</f>
        <v>3</v>
      </c>
      <c r="AK1295" t="s">
        <v>125</v>
      </c>
      <c r="AL1295" t="s">
        <v>123</v>
      </c>
      <c r="AM1295">
        <f>IF(fun[[#This Row],[BsmtQual]]="Ex",5,IF(fun[[#This Row],[BsmtQual]]="Gd",4,IF(fun[[#This Row],[BsmtQual]]="TA",3,IF(fun[[#This Row],[BsmtQual]]="Fa",2,IF(fun[[#This Row],[BsmtQual]]="Po",1,0)))))</f>
        <v>4</v>
      </c>
      <c r="AN1295" t="s">
        <v>124</v>
      </c>
      <c r="AO1295">
        <f>IF(fun[[#This Row],[BsmtCond]]="Ex",5,IF(fun[[#This Row],[BsmtCond]]="Gd",4,IF(fun[[#This Row],[BsmtCond]]="TA",3,IF(fun[[#This Row],[BsmtCond]]="Fa",2,IF(fun[[#This Row],[BsmtCond]]="Po",1,0)))))</f>
        <v>3</v>
      </c>
      <c r="AP1295" t="s">
        <v>126</v>
      </c>
      <c r="AQ1295">
        <f>IF(fun[[#This Row],[BsmtExposure]]="Gd",3,IF(fun[[#This Row],[BsmtExposure]]="Av",2,IF(fun[[#This Row],[BsmtExposure]]="Mn",1,0)))</f>
        <v>0</v>
      </c>
      <c r="AR1295" t="s">
        <v>127</v>
      </c>
      <c r="AS1295">
        <v>194</v>
      </c>
      <c r="AT1295" t="s">
        <v>128</v>
      </c>
      <c r="AU1295">
        <v>0</v>
      </c>
      <c r="AV1295">
        <v>638</v>
      </c>
      <c r="AW1295">
        <v>832</v>
      </c>
      <c r="AX1295" t="s">
        <v>129</v>
      </c>
      <c r="AY1295" t="s">
        <v>124</v>
      </c>
      <c r="AZ1295">
        <f>IF(fun[[#This Row],[HeatingQC]]="Ex",5,IF(fun[[#This Row],[HeatingQC]]="Gd",4,IF(fun[[#This Row],[HeatingQC]]="TA",3,IF(fun[[#This Row],[HeatingQC]]="Fa",2,IF(fun[[#This Row],[HeatingQC]]="Po",1,0)))))</f>
        <v>3</v>
      </c>
      <c r="BA1295" t="s">
        <v>131</v>
      </c>
      <c r="BB1295" t="s">
        <v>132</v>
      </c>
      <c r="BC1295">
        <v>832</v>
      </c>
      <c r="BD1295">
        <v>832</v>
      </c>
      <c r="BE1295">
        <v>0</v>
      </c>
      <c r="BF1295">
        <v>1664</v>
      </c>
      <c r="BG1295">
        <f>LOG(fun[[#This Row],[GrLivArea]])</f>
        <v>3.2211533219547053</v>
      </c>
      <c r="BH1295">
        <v>0</v>
      </c>
      <c r="BI1295">
        <v>0</v>
      </c>
      <c r="BJ1295">
        <f>fun[[#This Row],[BsmtFullBath]]+(0.5*fun[[#This Row],[BsmtHalfBath]])</f>
        <v>0</v>
      </c>
      <c r="BK1295">
        <v>2</v>
      </c>
      <c r="BL1295">
        <v>1</v>
      </c>
      <c r="BM1295">
        <f>fun[[#This Row],[HalfBath]]+fun[[#This Row],[TOTBaseBath]]+fun[[#This Row],[FullBath]]</f>
        <v>3</v>
      </c>
      <c r="BN1295">
        <v>4</v>
      </c>
      <c r="BO1295">
        <v>1</v>
      </c>
      <c r="BP1295" t="s">
        <v>124</v>
      </c>
      <c r="BQ1295">
        <f>IF(fun[[#This Row],[KitchenQual]]="Ex",5,IF(fun[[#This Row],[KitchenQual]]="Gd",4,IF(fun[[#This Row],[KitchenQual]]="TA",3,IF(fun[[#This Row],[KitchenQual]]="Fa",2,0))))</f>
        <v>3</v>
      </c>
      <c r="BR1295">
        <v>8</v>
      </c>
      <c r="BS1295" t="s">
        <v>133</v>
      </c>
      <c r="BT1295">
        <v>1</v>
      </c>
      <c r="BU1295" t="s">
        <v>124</v>
      </c>
      <c r="BV1295">
        <f>IF(fun[[#This Row],[FireplaceQu]]="Ex",5,IF(fun[[#This Row],[FireplaceQu]]="Gd",4,IF(fun[[#This Row],[FireplaceQu]]="TA",3,IF(fun[[#This Row],[FireplaceQu]]="Fa",2,0))))</f>
        <v>3</v>
      </c>
      <c r="BW1295" t="s">
        <v>134</v>
      </c>
      <c r="BX1295">
        <v>1976</v>
      </c>
      <c r="BY1295" t="s">
        <v>135</v>
      </c>
      <c r="BZ1295">
        <v>2</v>
      </c>
      <c r="CA1295">
        <v>528</v>
      </c>
      <c r="CB1295" t="s">
        <v>124</v>
      </c>
      <c r="CC1295">
        <f>IF(fun[[#This Row],[GarageQual]]="Ex",5,IF(fun[[#This Row],[GarageQual]]="Gd",4,IF(fun[[#This Row],[GarageQual]]="TA",3,IF(fun[[#This Row],[GarageQual]]="Fa",2,IF(fun[[#This Row],[GarageQual]]="Po",1,0)))))</f>
        <v>3</v>
      </c>
      <c r="CD1295" t="s">
        <v>124</v>
      </c>
      <c r="CE1295">
        <f>IF(fun[[#This Row],[GarageCond]]="Ex",5,IF(fun[[#This Row],[GarageCond]]="Gd",4,IF(fun[[#This Row],[GarageCond]]="TA",3,IF(fun[[#This Row],[GarageCond]]="Fa",2,IF(fun[[#This Row],[GarageCond]]="Po",1,0)))))</f>
        <v>3</v>
      </c>
      <c r="CF1295" t="s">
        <v>131</v>
      </c>
      <c r="CG1295">
        <v>0</v>
      </c>
      <c r="CH1295">
        <v>28</v>
      </c>
      <c r="CI1295">
        <v>0</v>
      </c>
      <c r="CJ1295">
        <v>0</v>
      </c>
      <c r="CK1295">
        <v>259</v>
      </c>
      <c r="CL1295">
        <f>(0.5*fun[[#This Row],[WoodDeckSF]])+fun[[#This Row],[OpenPorchSF]]+(2*fun[[#This Row],[EnclosedPorch]])+(1.5*fun[[#This Row],[3SsnPorch]])+fun[[#This Row],[ScreenPorch]]</f>
        <v>287</v>
      </c>
      <c r="CM1295">
        <v>0</v>
      </c>
      <c r="CN1295" t="s">
        <v>109</v>
      </c>
      <c r="CO1295">
        <f>IF(fun[[#This Row],[PoolQC]]="Ex",5,IF(fun[[#This Row],[PoolQC]]="Gd",4,IF(fun[[#This Row],[PoolQC]]="TA",3,IF(fun[[#This Row],[PoolQC]]="Fa",2,IF(fun[[#This Row],[PoolQC]]="Po",1,0)))))</f>
        <v>0</v>
      </c>
      <c r="CP1295" t="s">
        <v>189</v>
      </c>
      <c r="CQ1295" t="s">
        <v>109</v>
      </c>
      <c r="CR1295">
        <v>0</v>
      </c>
      <c r="CS1295">
        <v>3</v>
      </c>
      <c r="CT1295">
        <v>2006</v>
      </c>
      <c r="CU1295" t="s">
        <v>136</v>
      </c>
      <c r="CV1295" t="s">
        <v>137</v>
      </c>
      <c r="CW1295">
        <f>COUNTIF(fun[[#This Row],[Id]:[SaleCondition]],0)</f>
        <v>16</v>
      </c>
      <c r="CX1295">
        <f>COUNTIF(fun[[#This Row],[Id]:[SaleCondition]],"NA")</f>
        <v>3</v>
      </c>
      <c r="CY129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295">
        <f>fun[NUM_ExCond]+fun[NUM_BsmtCond]+fun[NUM_GarCond]</f>
        <v>9</v>
      </c>
      <c r="DA12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12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</v>
      </c>
      <c r="DC1295">
        <v>162900</v>
      </c>
    </row>
    <row r="1296" spans="1:107" x14ac:dyDescent="0.25">
      <c r="A1296">
        <v>1295</v>
      </c>
      <c r="B1296">
        <v>20</v>
      </c>
      <c r="C1296" t="s">
        <v>107</v>
      </c>
      <c r="D1296">
        <f>IF(fun[[#This Row],[MSZoning]]="RL",1,0)</f>
        <v>1</v>
      </c>
      <c r="E1296">
        <f>IF(fun[[#This Row],[rl]]="RM",1,0)</f>
        <v>0</v>
      </c>
      <c r="F1296">
        <f>IF(fun[[#This Row],[rm]]="RH",1,0)</f>
        <v>0</v>
      </c>
      <c r="G1296">
        <f>IF(fun[[#This Row],[rh]]="C (all)",1,0)</f>
        <v>0</v>
      </c>
      <c r="H1296">
        <v>60</v>
      </c>
      <c r="I1296">
        <f>IF(fun[[#This Row],[LotFrontage]]="NA",0,fun[[#This Row],[LotFrontage]])</f>
        <v>60</v>
      </c>
      <c r="J1296">
        <v>8172</v>
      </c>
      <c r="K1296" t="s">
        <v>108</v>
      </c>
      <c r="L1296" t="s">
        <v>109</v>
      </c>
      <c r="M1296" t="s">
        <v>110</v>
      </c>
      <c r="N1296" t="s">
        <v>111</v>
      </c>
      <c r="O1296" t="s">
        <v>112</v>
      </c>
      <c r="P1296" t="s">
        <v>113</v>
      </c>
      <c r="Q1296" t="s">
        <v>114</v>
      </c>
      <c r="R1296" t="s">
        <v>211</v>
      </c>
      <c r="S1296" t="s">
        <v>116</v>
      </c>
      <c r="T1296" t="s">
        <v>116</v>
      </c>
      <c r="U1296" t="s">
        <v>117</v>
      </c>
      <c r="V1296" t="s">
        <v>141</v>
      </c>
      <c r="W1296">
        <v>5</v>
      </c>
      <c r="X1296">
        <v>7</v>
      </c>
      <c r="Y1296">
        <v>1955</v>
      </c>
      <c r="Z1296">
        <v>1990</v>
      </c>
      <c r="AA1296" t="s">
        <v>178</v>
      </c>
      <c r="AB1296" t="s">
        <v>120</v>
      </c>
      <c r="AC1296" t="s">
        <v>181</v>
      </c>
      <c r="AD1296" t="s">
        <v>187</v>
      </c>
      <c r="AE1296" t="s">
        <v>143</v>
      </c>
      <c r="AF1296">
        <v>0</v>
      </c>
      <c r="AG1296" t="s">
        <v>124</v>
      </c>
      <c r="AH1296">
        <f>IF(fun[[#This Row],[ExterQual]]="Ex",5,IF(fun[[#This Row],[ExterQual]]="Gd",4,IF(fun[[#This Row],[ExterQual]]="TA",3,IF(fun[[#This Row],[ExterQual]]="Fa",2,1))))</f>
        <v>3</v>
      </c>
      <c r="AI1296" t="s">
        <v>124</v>
      </c>
      <c r="AJ1296">
        <f>IF(fun[[#This Row],[ExterCond]]="Ex",5,IF(fun[[#This Row],[ExterCond]]="Gd",4,IF(fun[[#This Row],[ExterCond]]="TA",3,IF(fun[[#This Row],[ExterCond]]="Fa",2,1))))</f>
        <v>3</v>
      </c>
      <c r="AK1296" t="s">
        <v>144</v>
      </c>
      <c r="AL1296" t="s">
        <v>124</v>
      </c>
      <c r="AM1296">
        <f>IF(fun[[#This Row],[BsmtQual]]="Ex",5,IF(fun[[#This Row],[BsmtQual]]="Gd",4,IF(fun[[#This Row],[BsmtQual]]="TA",3,IF(fun[[#This Row],[BsmtQual]]="Fa",2,IF(fun[[#This Row],[BsmtQual]]="Po",1,0)))))</f>
        <v>3</v>
      </c>
      <c r="AN1296" t="s">
        <v>124</v>
      </c>
      <c r="AO1296">
        <f>IF(fun[[#This Row],[BsmtCond]]="Ex",5,IF(fun[[#This Row],[BsmtCond]]="Gd",4,IF(fun[[#This Row],[BsmtCond]]="TA",3,IF(fun[[#This Row],[BsmtCond]]="Fa",2,IF(fun[[#This Row],[BsmtCond]]="Po",1,0)))))</f>
        <v>3</v>
      </c>
      <c r="AP1296" t="s">
        <v>126</v>
      </c>
      <c r="AQ1296">
        <f>IF(fun[[#This Row],[BsmtExposure]]="Gd",3,IF(fun[[#This Row],[BsmtExposure]]="Av",2,IF(fun[[#This Row],[BsmtExposure]]="Mn",1,0)))</f>
        <v>0</v>
      </c>
      <c r="AR1296" t="s">
        <v>179</v>
      </c>
      <c r="AS1296">
        <v>167</v>
      </c>
      <c r="AT1296" t="s">
        <v>128</v>
      </c>
      <c r="AU1296">
        <v>0</v>
      </c>
      <c r="AV1296">
        <v>697</v>
      </c>
      <c r="AW1296">
        <v>864</v>
      </c>
      <c r="AX1296" t="s">
        <v>129</v>
      </c>
      <c r="AY1296" t="s">
        <v>124</v>
      </c>
      <c r="AZ1296">
        <f>IF(fun[[#This Row],[HeatingQC]]="Ex",5,IF(fun[[#This Row],[HeatingQC]]="Gd",4,IF(fun[[#This Row],[HeatingQC]]="TA",3,IF(fun[[#This Row],[HeatingQC]]="Fa",2,IF(fun[[#This Row],[HeatingQC]]="Po",1,0)))))</f>
        <v>3</v>
      </c>
      <c r="BA1296" t="s">
        <v>131</v>
      </c>
      <c r="BB1296" t="s">
        <v>132</v>
      </c>
      <c r="BC1296">
        <v>864</v>
      </c>
      <c r="BD1296">
        <v>0</v>
      </c>
      <c r="BE1296">
        <v>0</v>
      </c>
      <c r="BF1296">
        <v>864</v>
      </c>
      <c r="BG1296">
        <f>LOG(fun[[#This Row],[GrLivArea]])</f>
        <v>2.9365137424788932</v>
      </c>
      <c r="BH1296">
        <v>1</v>
      </c>
      <c r="BI1296">
        <v>0</v>
      </c>
      <c r="BJ1296">
        <f>fun[[#This Row],[BsmtFullBath]]+(0.5*fun[[#This Row],[BsmtHalfBath]])</f>
        <v>1</v>
      </c>
      <c r="BK1296">
        <v>1</v>
      </c>
      <c r="BL1296">
        <v>0</v>
      </c>
      <c r="BM1296">
        <f>fun[[#This Row],[HalfBath]]+fun[[#This Row],[TOTBaseBath]]+fun[[#This Row],[FullBath]]</f>
        <v>2</v>
      </c>
      <c r="BN1296">
        <v>2</v>
      </c>
      <c r="BO1296">
        <v>1</v>
      </c>
      <c r="BP1296" t="s">
        <v>124</v>
      </c>
      <c r="BQ1296">
        <f>IF(fun[[#This Row],[KitchenQual]]="Ex",5,IF(fun[[#This Row],[KitchenQual]]="Gd",4,IF(fun[[#This Row],[KitchenQual]]="TA",3,IF(fun[[#This Row],[KitchenQual]]="Fa",2,0))))</f>
        <v>3</v>
      </c>
      <c r="BR1296">
        <v>5</v>
      </c>
      <c r="BS1296" t="s">
        <v>133</v>
      </c>
      <c r="BT1296">
        <v>0</v>
      </c>
      <c r="BU1296" t="s">
        <v>109</v>
      </c>
      <c r="BV1296">
        <f>IF(fun[[#This Row],[FireplaceQu]]="Ex",5,IF(fun[[#This Row],[FireplaceQu]]="Gd",4,IF(fun[[#This Row],[FireplaceQu]]="TA",3,IF(fun[[#This Row],[FireplaceQu]]="Fa",2,0))))</f>
        <v>0</v>
      </c>
      <c r="BW1296" t="s">
        <v>153</v>
      </c>
      <c r="BX1296">
        <v>1957</v>
      </c>
      <c r="BY1296" t="s">
        <v>128</v>
      </c>
      <c r="BZ1296">
        <v>2</v>
      </c>
      <c r="CA1296">
        <v>572</v>
      </c>
      <c r="CB1296" t="s">
        <v>124</v>
      </c>
      <c r="CC1296">
        <f>IF(fun[[#This Row],[GarageQual]]="Ex",5,IF(fun[[#This Row],[GarageQual]]="Gd",4,IF(fun[[#This Row],[GarageQual]]="TA",3,IF(fun[[#This Row],[GarageQual]]="Fa",2,IF(fun[[#This Row],[GarageQual]]="Po",1,0)))))</f>
        <v>3</v>
      </c>
      <c r="CD1296" t="s">
        <v>124</v>
      </c>
      <c r="CE1296">
        <f>IF(fun[[#This Row],[GarageCond]]="Ex",5,IF(fun[[#This Row],[GarageCond]]="Gd",4,IF(fun[[#This Row],[GarageCond]]="TA",3,IF(fun[[#This Row],[GarageCond]]="Fa",2,IF(fun[[#This Row],[GarageCond]]="Po",1,0)))))</f>
        <v>3</v>
      </c>
      <c r="CF1296" t="s">
        <v>203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f>(0.5*fun[[#This Row],[WoodDeckSF]])+fun[[#This Row],[OpenPorchSF]]+(2*fun[[#This Row],[EnclosedPorch]])+(1.5*fun[[#This Row],[3SsnPorch]])+fun[[#This Row],[ScreenPorch]]</f>
        <v>0</v>
      </c>
      <c r="CM1296">
        <v>0</v>
      </c>
      <c r="CN1296" t="s">
        <v>109</v>
      </c>
      <c r="CO1296">
        <f>IF(fun[[#This Row],[PoolQC]]="Ex",5,IF(fun[[#This Row],[PoolQC]]="Gd",4,IF(fun[[#This Row],[PoolQC]]="TA",3,IF(fun[[#This Row],[PoolQC]]="Fa",2,IF(fun[[#This Row],[PoolQC]]="Po",1,0)))))</f>
        <v>0</v>
      </c>
      <c r="CP1296" t="s">
        <v>109</v>
      </c>
      <c r="CQ1296" t="s">
        <v>109</v>
      </c>
      <c r="CR1296">
        <v>0</v>
      </c>
      <c r="CS1296">
        <v>4</v>
      </c>
      <c r="CT1296">
        <v>2006</v>
      </c>
      <c r="CU1296" t="s">
        <v>136</v>
      </c>
      <c r="CV1296" t="s">
        <v>137</v>
      </c>
      <c r="CW1296">
        <f>COUNTIF(fun[[#This Row],[Id]:[SaleCondition]],0)</f>
        <v>21</v>
      </c>
      <c r="CX1296">
        <f>COUNTIF(fun[[#This Row],[Id]:[SaleCondition]],"NA")</f>
        <v>5</v>
      </c>
      <c r="CY129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296">
        <f>fun[NUM_ExCond]+fun[NUM_BsmtCond]+fun[NUM_GarCond]</f>
        <v>9</v>
      </c>
      <c r="DA12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2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1296">
        <v>115000</v>
      </c>
    </row>
    <row r="1297" spans="1:107" x14ac:dyDescent="0.25">
      <c r="A1297">
        <v>1296</v>
      </c>
      <c r="B1297">
        <v>20</v>
      </c>
      <c r="C1297" t="s">
        <v>107</v>
      </c>
      <c r="D1297">
        <f>IF(fun[[#This Row],[MSZoning]]="RL",1,0)</f>
        <v>1</v>
      </c>
      <c r="E1297">
        <f>IF(fun[[#This Row],[rl]]="RM",1,0)</f>
        <v>0</v>
      </c>
      <c r="F1297">
        <f>IF(fun[[#This Row],[rm]]="RH",1,0)</f>
        <v>0</v>
      </c>
      <c r="G1297">
        <f>IF(fun[[#This Row],[rh]]="C (all)",1,0)</f>
        <v>0</v>
      </c>
      <c r="H1297">
        <v>70</v>
      </c>
      <c r="I1297">
        <f>IF(fun[[#This Row],[LotFrontage]]="NA",0,fun[[#This Row],[LotFrontage]])</f>
        <v>70</v>
      </c>
      <c r="J1297">
        <v>8400</v>
      </c>
      <c r="K1297" t="s">
        <v>108</v>
      </c>
      <c r="L1297" t="s">
        <v>109</v>
      </c>
      <c r="M1297" t="s">
        <v>110</v>
      </c>
      <c r="N1297" t="s">
        <v>111</v>
      </c>
      <c r="O1297" t="s">
        <v>112</v>
      </c>
      <c r="P1297" t="s">
        <v>113</v>
      </c>
      <c r="Q1297" t="s">
        <v>114</v>
      </c>
      <c r="R1297" t="s">
        <v>188</v>
      </c>
      <c r="S1297" t="s">
        <v>140</v>
      </c>
      <c r="T1297" t="s">
        <v>116</v>
      </c>
      <c r="U1297" t="s">
        <v>117</v>
      </c>
      <c r="V1297" t="s">
        <v>141</v>
      </c>
      <c r="W1297">
        <v>5</v>
      </c>
      <c r="X1297">
        <v>5</v>
      </c>
      <c r="Y1297">
        <v>1968</v>
      </c>
      <c r="Z1297">
        <v>1968</v>
      </c>
      <c r="AA1297" t="s">
        <v>178</v>
      </c>
      <c r="AB1297" t="s">
        <v>120</v>
      </c>
      <c r="AC1297" t="s">
        <v>166</v>
      </c>
      <c r="AD1297" t="s">
        <v>166</v>
      </c>
      <c r="AE1297" t="s">
        <v>122</v>
      </c>
      <c r="AF1297">
        <v>168</v>
      </c>
      <c r="AG1297" t="s">
        <v>124</v>
      </c>
      <c r="AH1297">
        <f>IF(fun[[#This Row],[ExterQual]]="Ex",5,IF(fun[[#This Row],[ExterQual]]="Gd",4,IF(fun[[#This Row],[ExterQual]]="TA",3,IF(fun[[#This Row],[ExterQual]]="Fa",2,1))))</f>
        <v>3</v>
      </c>
      <c r="AI1297" t="s">
        <v>124</v>
      </c>
      <c r="AJ1297">
        <f>IF(fun[[#This Row],[ExterCond]]="Ex",5,IF(fun[[#This Row],[ExterCond]]="Gd",4,IF(fun[[#This Row],[ExterCond]]="TA",3,IF(fun[[#This Row],[ExterCond]]="Fa",2,1))))</f>
        <v>3</v>
      </c>
      <c r="AK1297" t="s">
        <v>144</v>
      </c>
      <c r="AL1297" t="s">
        <v>124</v>
      </c>
      <c r="AM1297">
        <f>IF(fun[[#This Row],[BsmtQual]]="Ex",5,IF(fun[[#This Row],[BsmtQual]]="Gd",4,IF(fun[[#This Row],[BsmtQual]]="TA",3,IF(fun[[#This Row],[BsmtQual]]="Fa",2,IF(fun[[#This Row],[BsmtQual]]="Po",1,0)))))</f>
        <v>3</v>
      </c>
      <c r="AN1297" t="s">
        <v>124</v>
      </c>
      <c r="AO1297">
        <f>IF(fun[[#This Row],[BsmtCond]]="Ex",5,IF(fun[[#This Row],[BsmtCond]]="Gd",4,IF(fun[[#This Row],[BsmtCond]]="TA",3,IF(fun[[#This Row],[BsmtCond]]="Fa",2,IF(fun[[#This Row],[BsmtCond]]="Po",1,0)))))</f>
        <v>3</v>
      </c>
      <c r="AP1297" t="s">
        <v>156</v>
      </c>
      <c r="AQ1297">
        <f>IF(fun[[#This Row],[BsmtExposure]]="Gd",3,IF(fun[[#This Row],[BsmtExposure]]="Av",2,IF(fun[[#This Row],[BsmtExposure]]="Mn",1,0)))</f>
        <v>2</v>
      </c>
      <c r="AR1297" t="s">
        <v>167</v>
      </c>
      <c r="AS1297">
        <v>1016</v>
      </c>
      <c r="AT1297" t="s">
        <v>128</v>
      </c>
      <c r="AU1297">
        <v>0</v>
      </c>
      <c r="AV1297">
        <v>36</v>
      </c>
      <c r="AW1297">
        <v>1052</v>
      </c>
      <c r="AX1297" t="s">
        <v>129</v>
      </c>
      <c r="AY1297" t="s">
        <v>123</v>
      </c>
      <c r="AZ1297">
        <f>IF(fun[[#This Row],[HeatingQC]]="Ex",5,IF(fun[[#This Row],[HeatingQC]]="Gd",4,IF(fun[[#This Row],[HeatingQC]]="TA",3,IF(fun[[#This Row],[HeatingQC]]="Fa",2,IF(fun[[#This Row],[HeatingQC]]="Po",1,0)))))</f>
        <v>4</v>
      </c>
      <c r="BA1297" t="s">
        <v>131</v>
      </c>
      <c r="BB1297" t="s">
        <v>132</v>
      </c>
      <c r="BC1297">
        <v>1052</v>
      </c>
      <c r="BD1297">
        <v>0</v>
      </c>
      <c r="BE1297">
        <v>0</v>
      </c>
      <c r="BF1297">
        <v>1052</v>
      </c>
      <c r="BG1297">
        <f>LOG(fun[[#This Row],[GrLivArea]])</f>
        <v>3.0220157398177201</v>
      </c>
      <c r="BH1297">
        <v>1</v>
      </c>
      <c r="BI1297">
        <v>0</v>
      </c>
      <c r="BJ1297">
        <f>fun[[#This Row],[BsmtFullBath]]+(0.5*fun[[#This Row],[BsmtHalfBath]])</f>
        <v>1</v>
      </c>
      <c r="BK1297">
        <v>1</v>
      </c>
      <c r="BL1297">
        <v>1</v>
      </c>
      <c r="BM1297">
        <f>fun[[#This Row],[HalfBath]]+fun[[#This Row],[TOTBaseBath]]+fun[[#This Row],[FullBath]]</f>
        <v>3</v>
      </c>
      <c r="BN1297">
        <v>3</v>
      </c>
      <c r="BO1297">
        <v>1</v>
      </c>
      <c r="BP1297" t="s">
        <v>124</v>
      </c>
      <c r="BQ1297">
        <f>IF(fun[[#This Row],[KitchenQual]]="Ex",5,IF(fun[[#This Row],[KitchenQual]]="Gd",4,IF(fun[[#This Row],[KitchenQual]]="TA",3,IF(fun[[#This Row],[KitchenQual]]="Fa",2,0))))</f>
        <v>3</v>
      </c>
      <c r="BR1297">
        <v>5</v>
      </c>
      <c r="BS1297" t="s">
        <v>133</v>
      </c>
      <c r="BT1297">
        <v>0</v>
      </c>
      <c r="BU1297" t="s">
        <v>109</v>
      </c>
      <c r="BV1297">
        <f>IF(fun[[#This Row],[FireplaceQu]]="Ex",5,IF(fun[[#This Row],[FireplaceQu]]="Gd",4,IF(fun[[#This Row],[FireplaceQu]]="TA",3,IF(fun[[#This Row],[FireplaceQu]]="Fa",2,0))))</f>
        <v>0</v>
      </c>
      <c r="BW1297" t="s">
        <v>134</v>
      </c>
      <c r="BX1297">
        <v>1968</v>
      </c>
      <c r="BY1297" t="s">
        <v>135</v>
      </c>
      <c r="BZ1297">
        <v>1</v>
      </c>
      <c r="CA1297">
        <v>288</v>
      </c>
      <c r="CB1297" t="s">
        <v>124</v>
      </c>
      <c r="CC1297">
        <f>IF(fun[[#This Row],[GarageQual]]="Ex",5,IF(fun[[#This Row],[GarageQual]]="Gd",4,IF(fun[[#This Row],[GarageQual]]="TA",3,IF(fun[[#This Row],[GarageQual]]="Fa",2,IF(fun[[#This Row],[GarageQual]]="Po",1,0)))))</f>
        <v>3</v>
      </c>
      <c r="CD1297" t="s">
        <v>124</v>
      </c>
      <c r="CE1297">
        <f>IF(fun[[#This Row],[GarageCond]]="Ex",5,IF(fun[[#This Row],[GarageCond]]="Gd",4,IF(fun[[#This Row],[GarageCond]]="TA",3,IF(fun[[#This Row],[GarageCond]]="Fa",2,IF(fun[[#This Row],[GarageCond]]="Po",1,0)))))</f>
        <v>3</v>
      </c>
      <c r="CF1297" t="s">
        <v>131</v>
      </c>
      <c r="CG1297">
        <v>356</v>
      </c>
      <c r="CH1297">
        <v>0</v>
      </c>
      <c r="CI1297">
        <v>0</v>
      </c>
      <c r="CJ1297">
        <v>0</v>
      </c>
      <c r="CK1297">
        <v>0</v>
      </c>
      <c r="CL1297">
        <f>(0.5*fun[[#This Row],[WoodDeckSF]])+fun[[#This Row],[OpenPorchSF]]+(2*fun[[#This Row],[EnclosedPorch]])+(1.5*fun[[#This Row],[3SsnPorch]])+fun[[#This Row],[ScreenPorch]]</f>
        <v>178</v>
      </c>
      <c r="CM1297">
        <v>0</v>
      </c>
      <c r="CN1297" t="s">
        <v>109</v>
      </c>
      <c r="CO1297">
        <f>IF(fun[[#This Row],[PoolQC]]="Ex",5,IF(fun[[#This Row],[PoolQC]]="Gd",4,IF(fun[[#This Row],[PoolQC]]="TA",3,IF(fun[[#This Row],[PoolQC]]="Fa",2,IF(fun[[#This Row],[PoolQC]]="Po",1,0)))))</f>
        <v>0</v>
      </c>
      <c r="CP1297" t="s">
        <v>189</v>
      </c>
      <c r="CQ1297" t="s">
        <v>109</v>
      </c>
      <c r="CR1297">
        <v>0</v>
      </c>
      <c r="CS1297">
        <v>11</v>
      </c>
      <c r="CT1297">
        <v>2006</v>
      </c>
      <c r="CU1297" t="s">
        <v>136</v>
      </c>
      <c r="CV1297" t="s">
        <v>137</v>
      </c>
      <c r="CW1297">
        <f>COUNTIF(fun[[#This Row],[Id]:[SaleCondition]],0)</f>
        <v>16</v>
      </c>
      <c r="CX1297">
        <f>COUNTIF(fun[[#This Row],[Id]:[SaleCondition]],"NA")</f>
        <v>4</v>
      </c>
      <c r="CY129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297">
        <f>fun[NUM_ExCond]+fun[NUM_BsmtCond]+fun[NUM_GarCond]</f>
        <v>9</v>
      </c>
      <c r="DA12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12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47.75</v>
      </c>
      <c r="DC1297">
        <v>138500</v>
      </c>
    </row>
    <row r="1298" spans="1:107" x14ac:dyDescent="0.25">
      <c r="A1298">
        <v>1297</v>
      </c>
      <c r="B1298">
        <v>20</v>
      </c>
      <c r="C1298" t="s">
        <v>107</v>
      </c>
      <c r="D1298">
        <f>IF(fun[[#This Row],[MSZoning]]="RL",1,0)</f>
        <v>1</v>
      </c>
      <c r="E1298">
        <f>IF(fun[[#This Row],[rl]]="RM",1,0)</f>
        <v>0</v>
      </c>
      <c r="F1298">
        <f>IF(fun[[#This Row],[rm]]="RH",1,0)</f>
        <v>0</v>
      </c>
      <c r="G1298">
        <f>IF(fun[[#This Row],[rh]]="C (all)",1,0)</f>
        <v>0</v>
      </c>
      <c r="H1298">
        <v>80</v>
      </c>
      <c r="I1298">
        <f>IF(fun[[#This Row],[LotFrontage]]="NA",0,fun[[#This Row],[LotFrontage]])</f>
        <v>80</v>
      </c>
      <c r="J1298">
        <v>8700</v>
      </c>
      <c r="K1298" t="s">
        <v>108</v>
      </c>
      <c r="L1298" t="s">
        <v>109</v>
      </c>
      <c r="M1298" t="s">
        <v>110</v>
      </c>
      <c r="N1298" t="s">
        <v>111</v>
      </c>
      <c r="O1298" t="s">
        <v>112</v>
      </c>
      <c r="P1298" t="s">
        <v>113</v>
      </c>
      <c r="Q1298" t="s">
        <v>114</v>
      </c>
      <c r="R1298" t="s">
        <v>188</v>
      </c>
      <c r="S1298" t="s">
        <v>116</v>
      </c>
      <c r="T1298" t="s">
        <v>116</v>
      </c>
      <c r="U1298" t="s">
        <v>117</v>
      </c>
      <c r="V1298" t="s">
        <v>141</v>
      </c>
      <c r="W1298">
        <v>5</v>
      </c>
      <c r="X1298">
        <v>6</v>
      </c>
      <c r="Y1298">
        <v>1963</v>
      </c>
      <c r="Z1298">
        <v>1963</v>
      </c>
      <c r="AA1298" t="s">
        <v>178</v>
      </c>
      <c r="AB1298" t="s">
        <v>120</v>
      </c>
      <c r="AC1298" t="s">
        <v>142</v>
      </c>
      <c r="AD1298" t="s">
        <v>142</v>
      </c>
      <c r="AE1298" t="s">
        <v>122</v>
      </c>
      <c r="AF1298">
        <v>148</v>
      </c>
      <c r="AG1298" t="s">
        <v>124</v>
      </c>
      <c r="AH1298">
        <f>IF(fun[[#This Row],[ExterQual]]="Ex",5,IF(fun[[#This Row],[ExterQual]]="Gd",4,IF(fun[[#This Row],[ExterQual]]="TA",3,IF(fun[[#This Row],[ExterQual]]="Fa",2,1))))</f>
        <v>3</v>
      </c>
      <c r="AI1298" t="s">
        <v>123</v>
      </c>
      <c r="AJ1298">
        <f>IF(fun[[#This Row],[ExterCond]]="Ex",5,IF(fun[[#This Row],[ExterCond]]="Gd",4,IF(fun[[#This Row],[ExterCond]]="TA",3,IF(fun[[#This Row],[ExterCond]]="Fa",2,1))))</f>
        <v>4</v>
      </c>
      <c r="AK1298" t="s">
        <v>144</v>
      </c>
      <c r="AL1298" t="s">
        <v>124</v>
      </c>
      <c r="AM1298">
        <f>IF(fun[[#This Row],[BsmtQual]]="Ex",5,IF(fun[[#This Row],[BsmtQual]]="Gd",4,IF(fun[[#This Row],[BsmtQual]]="TA",3,IF(fun[[#This Row],[BsmtQual]]="Fa",2,IF(fun[[#This Row],[BsmtQual]]="Po",1,0)))))</f>
        <v>3</v>
      </c>
      <c r="AN1298" t="s">
        <v>124</v>
      </c>
      <c r="AO1298">
        <f>IF(fun[[#This Row],[BsmtCond]]="Ex",5,IF(fun[[#This Row],[BsmtCond]]="Gd",4,IF(fun[[#This Row],[BsmtCond]]="TA",3,IF(fun[[#This Row],[BsmtCond]]="Fa",2,IF(fun[[#This Row],[BsmtCond]]="Po",1,0)))))</f>
        <v>3</v>
      </c>
      <c r="AP1298" t="s">
        <v>147</v>
      </c>
      <c r="AQ1298">
        <f>IF(fun[[#This Row],[BsmtExposure]]="Gd",3,IF(fun[[#This Row],[BsmtExposure]]="Av",2,IF(fun[[#This Row],[BsmtExposure]]="Mn",1,0)))</f>
        <v>1</v>
      </c>
      <c r="AR1298" t="s">
        <v>145</v>
      </c>
      <c r="AS1298">
        <v>776</v>
      </c>
      <c r="AT1298" t="s">
        <v>128</v>
      </c>
      <c r="AU1298">
        <v>0</v>
      </c>
      <c r="AV1298">
        <v>344</v>
      </c>
      <c r="AW1298">
        <v>1120</v>
      </c>
      <c r="AX1298" t="s">
        <v>129</v>
      </c>
      <c r="AY1298" t="s">
        <v>123</v>
      </c>
      <c r="AZ1298">
        <f>IF(fun[[#This Row],[HeatingQC]]="Ex",5,IF(fun[[#This Row],[HeatingQC]]="Gd",4,IF(fun[[#This Row],[HeatingQC]]="TA",3,IF(fun[[#This Row],[HeatingQC]]="Fa",2,IF(fun[[#This Row],[HeatingQC]]="Po",1,0)))))</f>
        <v>4</v>
      </c>
      <c r="BA1298" t="s">
        <v>131</v>
      </c>
      <c r="BB1298" t="s">
        <v>132</v>
      </c>
      <c r="BC1298">
        <v>1128</v>
      </c>
      <c r="BD1298">
        <v>0</v>
      </c>
      <c r="BE1298">
        <v>0</v>
      </c>
      <c r="BF1298">
        <v>1128</v>
      </c>
      <c r="BG1298">
        <f>LOG(fun[[#This Row],[GrLivArea]])</f>
        <v>3.0523090996473234</v>
      </c>
      <c r="BH1298">
        <v>1</v>
      </c>
      <c r="BI1298">
        <v>0</v>
      </c>
      <c r="BJ1298">
        <f>fun[[#This Row],[BsmtFullBath]]+(0.5*fun[[#This Row],[BsmtHalfBath]])</f>
        <v>1</v>
      </c>
      <c r="BK1298">
        <v>2</v>
      </c>
      <c r="BL1298">
        <v>0</v>
      </c>
      <c r="BM1298">
        <f>fun[[#This Row],[HalfBath]]+fun[[#This Row],[TOTBaseBath]]+fun[[#This Row],[FullBath]]</f>
        <v>3</v>
      </c>
      <c r="BN1298">
        <v>3</v>
      </c>
      <c r="BO1298">
        <v>1</v>
      </c>
      <c r="BP1298" t="s">
        <v>124</v>
      </c>
      <c r="BQ1298">
        <f>IF(fun[[#This Row],[KitchenQual]]="Ex",5,IF(fun[[#This Row],[KitchenQual]]="Gd",4,IF(fun[[#This Row],[KitchenQual]]="TA",3,IF(fun[[#This Row],[KitchenQual]]="Fa",2,0))))</f>
        <v>3</v>
      </c>
      <c r="BR1298">
        <v>6</v>
      </c>
      <c r="BS1298" t="s">
        <v>133</v>
      </c>
      <c r="BT1298">
        <v>0</v>
      </c>
      <c r="BU1298" t="s">
        <v>109</v>
      </c>
      <c r="BV1298">
        <f>IF(fun[[#This Row],[FireplaceQu]]="Ex",5,IF(fun[[#This Row],[FireplaceQu]]="Gd",4,IF(fun[[#This Row],[FireplaceQu]]="TA",3,IF(fun[[#This Row],[FireplaceQu]]="Fa",2,0))))</f>
        <v>0</v>
      </c>
      <c r="BW1298" t="s">
        <v>134</v>
      </c>
      <c r="BX1298">
        <v>1963</v>
      </c>
      <c r="BY1298" t="s">
        <v>135</v>
      </c>
      <c r="BZ1298">
        <v>2</v>
      </c>
      <c r="CA1298">
        <v>525</v>
      </c>
      <c r="CB1298" t="s">
        <v>124</v>
      </c>
      <c r="CC1298">
        <f>IF(fun[[#This Row],[GarageQual]]="Ex",5,IF(fun[[#This Row],[GarageQual]]="Gd",4,IF(fun[[#This Row],[GarageQual]]="TA",3,IF(fun[[#This Row],[GarageQual]]="Fa",2,IF(fun[[#This Row],[GarageQual]]="Po",1,0)))))</f>
        <v>3</v>
      </c>
      <c r="CD1298" t="s">
        <v>124</v>
      </c>
      <c r="CE1298">
        <f>IF(fun[[#This Row],[GarageCond]]="Ex",5,IF(fun[[#This Row],[GarageCond]]="Gd",4,IF(fun[[#This Row],[GarageCond]]="TA",3,IF(fun[[#This Row],[GarageCond]]="Fa",2,IF(fun[[#This Row],[GarageCond]]="Po",1,0)))))</f>
        <v>3</v>
      </c>
      <c r="CF1298" t="s">
        <v>131</v>
      </c>
      <c r="CG1298">
        <v>192</v>
      </c>
      <c r="CH1298">
        <v>20</v>
      </c>
      <c r="CI1298">
        <v>123</v>
      </c>
      <c r="CJ1298">
        <v>0</v>
      </c>
      <c r="CK1298">
        <v>0</v>
      </c>
      <c r="CL1298">
        <f>(0.5*fun[[#This Row],[WoodDeckSF]])+fun[[#This Row],[OpenPorchSF]]+(2*fun[[#This Row],[EnclosedPorch]])+(1.5*fun[[#This Row],[3SsnPorch]])+fun[[#This Row],[ScreenPorch]]</f>
        <v>362</v>
      </c>
      <c r="CM1298">
        <v>0</v>
      </c>
      <c r="CN1298" t="s">
        <v>109</v>
      </c>
      <c r="CO1298">
        <f>IF(fun[[#This Row],[PoolQC]]="Ex",5,IF(fun[[#This Row],[PoolQC]]="Gd",4,IF(fun[[#This Row],[PoolQC]]="TA",3,IF(fun[[#This Row],[PoolQC]]="Fa",2,IF(fun[[#This Row],[PoolQC]]="Po",1,0)))))</f>
        <v>0</v>
      </c>
      <c r="CP1298" t="s">
        <v>160</v>
      </c>
      <c r="CQ1298" t="s">
        <v>109</v>
      </c>
      <c r="CR1298">
        <v>0</v>
      </c>
      <c r="CS1298">
        <v>12</v>
      </c>
      <c r="CT1298">
        <v>2008</v>
      </c>
      <c r="CU1298" t="s">
        <v>136</v>
      </c>
      <c r="CV1298" t="s">
        <v>137</v>
      </c>
      <c r="CW1298">
        <f>COUNTIF(fun[[#This Row],[Id]:[SaleCondition]],0)</f>
        <v>15</v>
      </c>
      <c r="CX1298">
        <f>COUNTIF(fun[[#This Row],[Id]:[SaleCondition]],"NA")</f>
        <v>4</v>
      </c>
      <c r="CY129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298">
        <f>fun[NUM_ExCond]+fun[NUM_BsmtCond]+fun[NUM_GarCond]</f>
        <v>10</v>
      </c>
      <c r="DA12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2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56.5</v>
      </c>
      <c r="DC1298">
        <v>155000</v>
      </c>
    </row>
    <row r="1299" spans="1:107" x14ac:dyDescent="0.25">
      <c r="A1299">
        <v>1298</v>
      </c>
      <c r="B1299">
        <v>180</v>
      </c>
      <c r="C1299" t="s">
        <v>168</v>
      </c>
      <c r="D1299">
        <f>IF(fun[[#This Row],[MSZoning]]="RL",1,0)</f>
        <v>0</v>
      </c>
      <c r="E1299">
        <f>IF(fun[[#This Row],[rl]]="RM",1,0)</f>
        <v>0</v>
      </c>
      <c r="F1299">
        <f>IF(fun[[#This Row],[rm]]="RH",1,0)</f>
        <v>0</v>
      </c>
      <c r="G1299">
        <f>IF(fun[[#This Row],[rh]]="C (all)",1,0)</f>
        <v>0</v>
      </c>
      <c r="H1299">
        <v>35</v>
      </c>
      <c r="I1299">
        <f>IF(fun[[#This Row],[LotFrontage]]="NA",0,fun[[#This Row],[LotFrontage]])</f>
        <v>35</v>
      </c>
      <c r="J1299">
        <v>3675</v>
      </c>
      <c r="K1299" t="s">
        <v>108</v>
      </c>
      <c r="L1299" t="s">
        <v>109</v>
      </c>
      <c r="M1299" t="s">
        <v>110</v>
      </c>
      <c r="N1299" t="s">
        <v>111</v>
      </c>
      <c r="O1299" t="s">
        <v>112</v>
      </c>
      <c r="P1299" t="s">
        <v>113</v>
      </c>
      <c r="Q1299" t="s">
        <v>114</v>
      </c>
      <c r="R1299" t="s">
        <v>211</v>
      </c>
      <c r="S1299" t="s">
        <v>116</v>
      </c>
      <c r="T1299" t="s">
        <v>116</v>
      </c>
      <c r="U1299" t="s">
        <v>205</v>
      </c>
      <c r="V1299" t="s">
        <v>217</v>
      </c>
      <c r="W1299">
        <v>6</v>
      </c>
      <c r="X1299">
        <v>5</v>
      </c>
      <c r="Y1299">
        <v>2005</v>
      </c>
      <c r="Z1299">
        <v>2006</v>
      </c>
      <c r="AA1299" t="s">
        <v>119</v>
      </c>
      <c r="AB1299" t="s">
        <v>120</v>
      </c>
      <c r="AC1299" t="s">
        <v>121</v>
      </c>
      <c r="AD1299" t="s">
        <v>121</v>
      </c>
      <c r="AE1299" t="s">
        <v>122</v>
      </c>
      <c r="AF1299">
        <v>82</v>
      </c>
      <c r="AG1299" t="s">
        <v>124</v>
      </c>
      <c r="AH1299">
        <f>IF(fun[[#This Row],[ExterQual]]="Ex",5,IF(fun[[#This Row],[ExterQual]]="Gd",4,IF(fun[[#This Row],[ExterQual]]="TA",3,IF(fun[[#This Row],[ExterQual]]="Fa",2,1))))</f>
        <v>3</v>
      </c>
      <c r="AI1299" t="s">
        <v>124</v>
      </c>
      <c r="AJ1299">
        <f>IF(fun[[#This Row],[ExterCond]]="Ex",5,IF(fun[[#This Row],[ExterCond]]="Gd",4,IF(fun[[#This Row],[ExterCond]]="TA",3,IF(fun[[#This Row],[ExterCond]]="Fa",2,1))))</f>
        <v>3</v>
      </c>
      <c r="AK1299" t="s">
        <v>125</v>
      </c>
      <c r="AL1299" t="s">
        <v>123</v>
      </c>
      <c r="AM1299">
        <f>IF(fun[[#This Row],[BsmtQual]]="Ex",5,IF(fun[[#This Row],[BsmtQual]]="Gd",4,IF(fun[[#This Row],[BsmtQual]]="TA",3,IF(fun[[#This Row],[BsmtQual]]="Fa",2,IF(fun[[#This Row],[BsmtQual]]="Po",1,0)))))</f>
        <v>4</v>
      </c>
      <c r="AN1299" t="s">
        <v>124</v>
      </c>
      <c r="AO1299">
        <f>IF(fun[[#This Row],[BsmtCond]]="Ex",5,IF(fun[[#This Row],[BsmtCond]]="Gd",4,IF(fun[[#This Row],[BsmtCond]]="TA",3,IF(fun[[#This Row],[BsmtCond]]="Fa",2,IF(fun[[#This Row],[BsmtCond]]="Po",1,0)))))</f>
        <v>3</v>
      </c>
      <c r="AP1299" t="s">
        <v>123</v>
      </c>
      <c r="AQ1299">
        <f>IF(fun[[#This Row],[BsmtExposure]]="Gd",3,IF(fun[[#This Row],[BsmtExposure]]="Av",2,IF(fun[[#This Row],[BsmtExposure]]="Mn",1,0)))</f>
        <v>3</v>
      </c>
      <c r="AR1299" t="s">
        <v>127</v>
      </c>
      <c r="AS1299">
        <v>547</v>
      </c>
      <c r="AT1299" t="s">
        <v>128</v>
      </c>
      <c r="AU1299">
        <v>0</v>
      </c>
      <c r="AV1299">
        <v>0</v>
      </c>
      <c r="AW1299">
        <v>547</v>
      </c>
      <c r="AX1299" t="s">
        <v>129</v>
      </c>
      <c r="AY1299" t="s">
        <v>123</v>
      </c>
      <c r="AZ1299">
        <f>IF(fun[[#This Row],[HeatingQC]]="Ex",5,IF(fun[[#This Row],[HeatingQC]]="Gd",4,IF(fun[[#This Row],[HeatingQC]]="TA",3,IF(fun[[#This Row],[HeatingQC]]="Fa",2,IF(fun[[#This Row],[HeatingQC]]="Po",1,0)))))</f>
        <v>4</v>
      </c>
      <c r="BA1299" t="s">
        <v>131</v>
      </c>
      <c r="BB1299" t="s">
        <v>132</v>
      </c>
      <c r="BC1299">
        <v>1072</v>
      </c>
      <c r="BD1299">
        <v>0</v>
      </c>
      <c r="BE1299">
        <v>0</v>
      </c>
      <c r="BF1299">
        <v>1072</v>
      </c>
      <c r="BG1299">
        <f>LOG(fun[[#This Row],[GrLivArea]])</f>
        <v>3.030194785356751</v>
      </c>
      <c r="BH1299">
        <v>1</v>
      </c>
      <c r="BI1299">
        <v>0</v>
      </c>
      <c r="BJ1299">
        <f>fun[[#This Row],[BsmtFullBath]]+(0.5*fun[[#This Row],[BsmtHalfBath]])</f>
        <v>1</v>
      </c>
      <c r="BK1299">
        <v>2</v>
      </c>
      <c r="BL1299">
        <v>0</v>
      </c>
      <c r="BM1299">
        <f>fun[[#This Row],[HalfBath]]+fun[[#This Row],[TOTBaseBath]]+fun[[#This Row],[FullBath]]</f>
        <v>3</v>
      </c>
      <c r="BN1299">
        <v>2</v>
      </c>
      <c r="BO1299">
        <v>1</v>
      </c>
      <c r="BP1299" t="s">
        <v>124</v>
      </c>
      <c r="BQ1299">
        <f>IF(fun[[#This Row],[KitchenQual]]="Ex",5,IF(fun[[#This Row],[KitchenQual]]="Gd",4,IF(fun[[#This Row],[KitchenQual]]="TA",3,IF(fun[[#This Row],[KitchenQual]]="Fa",2,0))))</f>
        <v>3</v>
      </c>
      <c r="BR1299">
        <v>5</v>
      </c>
      <c r="BS1299" t="s">
        <v>133</v>
      </c>
      <c r="BT1299">
        <v>0</v>
      </c>
      <c r="BU1299" t="s">
        <v>109</v>
      </c>
      <c r="BV1299">
        <f>IF(fun[[#This Row],[FireplaceQu]]="Ex",5,IF(fun[[#This Row],[FireplaceQu]]="Gd",4,IF(fun[[#This Row],[FireplaceQu]]="TA",3,IF(fun[[#This Row],[FireplaceQu]]="Fa",2,0))))</f>
        <v>0</v>
      </c>
      <c r="BW1299" t="s">
        <v>235</v>
      </c>
      <c r="BX1299">
        <v>2005</v>
      </c>
      <c r="BY1299" t="s">
        <v>183</v>
      </c>
      <c r="BZ1299">
        <v>2</v>
      </c>
      <c r="CA1299">
        <v>525</v>
      </c>
      <c r="CB1299" t="s">
        <v>124</v>
      </c>
      <c r="CC1299">
        <f>IF(fun[[#This Row],[GarageQual]]="Ex",5,IF(fun[[#This Row],[GarageQual]]="Gd",4,IF(fun[[#This Row],[GarageQual]]="TA",3,IF(fun[[#This Row],[GarageQual]]="Fa",2,IF(fun[[#This Row],[GarageQual]]="Po",1,0)))))</f>
        <v>3</v>
      </c>
      <c r="CD1299" t="s">
        <v>124</v>
      </c>
      <c r="CE1299">
        <f>IF(fun[[#This Row],[GarageCond]]="Ex",5,IF(fun[[#This Row],[GarageCond]]="Gd",4,IF(fun[[#This Row],[GarageCond]]="TA",3,IF(fun[[#This Row],[GarageCond]]="Fa",2,IF(fun[[#This Row],[GarageCond]]="Po",1,0)))))</f>
        <v>3</v>
      </c>
      <c r="CF1299" t="s">
        <v>131</v>
      </c>
      <c r="CG1299">
        <v>0</v>
      </c>
      <c r="CH1299">
        <v>44</v>
      </c>
      <c r="CI1299">
        <v>0</v>
      </c>
      <c r="CJ1299">
        <v>0</v>
      </c>
      <c r="CK1299">
        <v>0</v>
      </c>
      <c r="CL1299">
        <f>(0.5*fun[[#This Row],[WoodDeckSF]])+fun[[#This Row],[OpenPorchSF]]+(2*fun[[#This Row],[EnclosedPorch]])+(1.5*fun[[#This Row],[3SsnPorch]])+fun[[#This Row],[ScreenPorch]]</f>
        <v>44</v>
      </c>
      <c r="CM1299">
        <v>0</v>
      </c>
      <c r="CN1299" t="s">
        <v>109</v>
      </c>
      <c r="CO1299">
        <f>IF(fun[[#This Row],[PoolQC]]="Ex",5,IF(fun[[#This Row],[PoolQC]]="Gd",4,IF(fun[[#This Row],[PoolQC]]="TA",3,IF(fun[[#This Row],[PoolQC]]="Fa",2,IF(fun[[#This Row],[PoolQC]]="Po",1,0)))))</f>
        <v>0</v>
      </c>
      <c r="CP1299" t="s">
        <v>109</v>
      </c>
      <c r="CQ1299" t="s">
        <v>109</v>
      </c>
      <c r="CR1299">
        <v>0</v>
      </c>
      <c r="CS1299">
        <v>6</v>
      </c>
      <c r="CT1299">
        <v>2006</v>
      </c>
      <c r="CU1299" t="s">
        <v>184</v>
      </c>
      <c r="CV1299" t="s">
        <v>185</v>
      </c>
      <c r="CW1299">
        <f>COUNTIF(fun[[#This Row],[Id]:[SaleCondition]],0)</f>
        <v>19</v>
      </c>
      <c r="CX1299">
        <f>COUNTIF(fun[[#This Row],[Id]:[SaleCondition]],"NA")</f>
        <v>5</v>
      </c>
      <c r="CY129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299">
        <f>fun[NUM_ExCond]+fun[NUM_BsmtCond]+fun[NUM_GarCond]</f>
        <v>9</v>
      </c>
      <c r="DA12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2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</v>
      </c>
      <c r="DC1299">
        <v>140000</v>
      </c>
    </row>
    <row r="1300" spans="1:107" x14ac:dyDescent="0.25">
      <c r="A1300">
        <v>1299</v>
      </c>
      <c r="B1300">
        <v>60</v>
      </c>
      <c r="C1300" t="s">
        <v>107</v>
      </c>
      <c r="D1300">
        <f>IF(fun[[#This Row],[MSZoning]]="RL",1,0)</f>
        <v>1</v>
      </c>
      <c r="E1300">
        <f>IF(fun[[#This Row],[rl]]="RM",1,0)</f>
        <v>0</v>
      </c>
      <c r="F1300">
        <f>IF(fun[[#This Row],[rm]]="RH",1,0)</f>
        <v>0</v>
      </c>
      <c r="G1300">
        <f>IF(fun[[#This Row],[rh]]="C (all)",1,0)</f>
        <v>0</v>
      </c>
      <c r="H1300">
        <v>313</v>
      </c>
      <c r="I1300">
        <f>IF(fun[[#This Row],[LotFrontage]]="NA",0,fun[[#This Row],[LotFrontage]])</f>
        <v>313</v>
      </c>
      <c r="J1300">
        <v>63887</v>
      </c>
      <c r="K1300" t="s">
        <v>108</v>
      </c>
      <c r="L1300" t="s">
        <v>109</v>
      </c>
      <c r="M1300" t="s">
        <v>257</v>
      </c>
      <c r="N1300" t="s">
        <v>201</v>
      </c>
      <c r="O1300" t="s">
        <v>112</v>
      </c>
      <c r="P1300" t="s">
        <v>148</v>
      </c>
      <c r="Q1300" t="s">
        <v>114</v>
      </c>
      <c r="R1300" t="s">
        <v>211</v>
      </c>
      <c r="S1300" t="s">
        <v>140</v>
      </c>
      <c r="T1300" t="s">
        <v>116</v>
      </c>
      <c r="U1300" t="s">
        <v>117</v>
      </c>
      <c r="V1300" t="s">
        <v>118</v>
      </c>
      <c r="W1300">
        <v>10</v>
      </c>
      <c r="X1300">
        <v>5</v>
      </c>
      <c r="Y1300">
        <v>2008</v>
      </c>
      <c r="Z1300">
        <v>2008</v>
      </c>
      <c r="AA1300" t="s">
        <v>178</v>
      </c>
      <c r="AB1300" t="s">
        <v>279</v>
      </c>
      <c r="AC1300" t="s">
        <v>229</v>
      </c>
      <c r="AD1300" t="s">
        <v>229</v>
      </c>
      <c r="AE1300" t="s">
        <v>163</v>
      </c>
      <c r="AF1300">
        <v>796</v>
      </c>
      <c r="AG1300" t="s">
        <v>130</v>
      </c>
      <c r="AH1300">
        <f>IF(fun[[#This Row],[ExterQual]]="Ex",5,IF(fun[[#This Row],[ExterQual]]="Gd",4,IF(fun[[#This Row],[ExterQual]]="TA",3,IF(fun[[#This Row],[ExterQual]]="Fa",2,1))))</f>
        <v>5</v>
      </c>
      <c r="AI1300" t="s">
        <v>124</v>
      </c>
      <c r="AJ1300">
        <f>IF(fun[[#This Row],[ExterCond]]="Ex",5,IF(fun[[#This Row],[ExterCond]]="Gd",4,IF(fun[[#This Row],[ExterCond]]="TA",3,IF(fun[[#This Row],[ExterCond]]="Fa",2,1))))</f>
        <v>3</v>
      </c>
      <c r="AK1300" t="s">
        <v>125</v>
      </c>
      <c r="AL1300" t="s">
        <v>130</v>
      </c>
      <c r="AM1300">
        <f>IF(fun[[#This Row],[BsmtQual]]="Ex",5,IF(fun[[#This Row],[BsmtQual]]="Gd",4,IF(fun[[#This Row],[BsmtQual]]="TA",3,IF(fun[[#This Row],[BsmtQual]]="Fa",2,IF(fun[[#This Row],[BsmtQual]]="Po",1,0)))))</f>
        <v>5</v>
      </c>
      <c r="AN1300" t="s">
        <v>124</v>
      </c>
      <c r="AO1300">
        <f>IF(fun[[#This Row],[BsmtCond]]="Ex",5,IF(fun[[#This Row],[BsmtCond]]="Gd",4,IF(fun[[#This Row],[BsmtCond]]="TA",3,IF(fun[[#This Row],[BsmtCond]]="Fa",2,IF(fun[[#This Row],[BsmtCond]]="Po",1,0)))))</f>
        <v>3</v>
      </c>
      <c r="AP1300" t="s">
        <v>123</v>
      </c>
      <c r="AQ1300">
        <f>IF(fun[[#This Row],[BsmtExposure]]="Gd",3,IF(fun[[#This Row],[BsmtExposure]]="Av",2,IF(fun[[#This Row],[BsmtExposure]]="Mn",1,0)))</f>
        <v>3</v>
      </c>
      <c r="AR1300" t="s">
        <v>127</v>
      </c>
      <c r="AS1300">
        <v>5644</v>
      </c>
      <c r="AT1300" t="s">
        <v>128</v>
      </c>
      <c r="AU1300">
        <v>0</v>
      </c>
      <c r="AV1300">
        <v>466</v>
      </c>
      <c r="AW1300">
        <v>6110</v>
      </c>
      <c r="AX1300" t="s">
        <v>129</v>
      </c>
      <c r="AY1300" t="s">
        <v>130</v>
      </c>
      <c r="AZ1300">
        <f>IF(fun[[#This Row],[HeatingQC]]="Ex",5,IF(fun[[#This Row],[HeatingQC]]="Gd",4,IF(fun[[#This Row],[HeatingQC]]="TA",3,IF(fun[[#This Row],[HeatingQC]]="Fa",2,IF(fun[[#This Row],[HeatingQC]]="Po",1,0)))))</f>
        <v>5</v>
      </c>
      <c r="BA1300" t="s">
        <v>131</v>
      </c>
      <c r="BB1300" t="s">
        <v>132</v>
      </c>
      <c r="BC1300">
        <v>4692</v>
      </c>
      <c r="BD1300">
        <v>950</v>
      </c>
      <c r="BE1300">
        <v>0</v>
      </c>
      <c r="BF1300">
        <v>5642</v>
      </c>
      <c r="BG1300">
        <f>LOG(fun[[#This Row],[GrLivArea]])</f>
        <v>3.7514330818193473</v>
      </c>
      <c r="BH1300">
        <v>2</v>
      </c>
      <c r="BI1300">
        <v>0</v>
      </c>
      <c r="BJ1300">
        <f>fun[[#This Row],[BsmtFullBath]]+(0.5*fun[[#This Row],[BsmtHalfBath]])</f>
        <v>2</v>
      </c>
      <c r="BK1300">
        <v>2</v>
      </c>
      <c r="BL1300">
        <v>1</v>
      </c>
      <c r="BM1300">
        <f>fun[[#This Row],[HalfBath]]+fun[[#This Row],[TOTBaseBath]]+fun[[#This Row],[FullBath]]</f>
        <v>5</v>
      </c>
      <c r="BN1300">
        <v>3</v>
      </c>
      <c r="BO1300">
        <v>1</v>
      </c>
      <c r="BP1300" t="s">
        <v>130</v>
      </c>
      <c r="BQ1300">
        <f>IF(fun[[#This Row],[KitchenQual]]="Ex",5,IF(fun[[#This Row],[KitchenQual]]="Gd",4,IF(fun[[#This Row],[KitchenQual]]="TA",3,IF(fun[[#This Row],[KitchenQual]]="Fa",2,0))))</f>
        <v>5</v>
      </c>
      <c r="BR1300">
        <v>12</v>
      </c>
      <c r="BS1300" t="s">
        <v>133</v>
      </c>
      <c r="BT1300">
        <v>3</v>
      </c>
      <c r="BU1300" t="s">
        <v>123</v>
      </c>
      <c r="BV1300">
        <f>IF(fun[[#This Row],[FireplaceQu]]="Ex",5,IF(fun[[#This Row],[FireplaceQu]]="Gd",4,IF(fun[[#This Row],[FireplaceQu]]="TA",3,IF(fun[[#This Row],[FireplaceQu]]="Fa",2,0))))</f>
        <v>4</v>
      </c>
      <c r="BW1300" t="s">
        <v>134</v>
      </c>
      <c r="BX1300">
        <v>2008</v>
      </c>
      <c r="BY1300" t="s">
        <v>183</v>
      </c>
      <c r="BZ1300">
        <v>2</v>
      </c>
      <c r="CA1300">
        <v>1418</v>
      </c>
      <c r="CB1300" t="s">
        <v>124</v>
      </c>
      <c r="CC1300">
        <f>IF(fun[[#This Row],[GarageQual]]="Ex",5,IF(fun[[#This Row],[GarageQual]]="Gd",4,IF(fun[[#This Row],[GarageQual]]="TA",3,IF(fun[[#This Row],[GarageQual]]="Fa",2,IF(fun[[#This Row],[GarageQual]]="Po",1,0)))))</f>
        <v>3</v>
      </c>
      <c r="CD1300" t="s">
        <v>124</v>
      </c>
      <c r="CE1300">
        <f>IF(fun[[#This Row],[GarageCond]]="Ex",5,IF(fun[[#This Row],[GarageCond]]="Gd",4,IF(fun[[#This Row],[GarageCond]]="TA",3,IF(fun[[#This Row],[GarageCond]]="Fa",2,IF(fun[[#This Row],[GarageCond]]="Po",1,0)))))</f>
        <v>3</v>
      </c>
      <c r="CF1300" t="s">
        <v>131</v>
      </c>
      <c r="CG1300">
        <v>214</v>
      </c>
      <c r="CH1300">
        <v>292</v>
      </c>
      <c r="CI1300">
        <v>0</v>
      </c>
      <c r="CJ1300">
        <v>0</v>
      </c>
      <c r="CK1300">
        <v>0</v>
      </c>
      <c r="CL1300">
        <f>(0.5*fun[[#This Row],[WoodDeckSF]])+fun[[#This Row],[OpenPorchSF]]+(2*fun[[#This Row],[EnclosedPorch]])+(1.5*fun[[#This Row],[3SsnPorch]])+fun[[#This Row],[ScreenPorch]]</f>
        <v>399</v>
      </c>
      <c r="CM1300">
        <v>480</v>
      </c>
      <c r="CN1300" t="s">
        <v>123</v>
      </c>
      <c r="CO1300">
        <f>IF(fun[[#This Row],[PoolQC]]="Ex",5,IF(fun[[#This Row],[PoolQC]]="Gd",4,IF(fun[[#This Row],[PoolQC]]="TA",3,IF(fun[[#This Row],[PoolQC]]="Fa",2,IF(fun[[#This Row],[PoolQC]]="Po",1,0)))))</f>
        <v>4</v>
      </c>
      <c r="CP1300" t="s">
        <v>109</v>
      </c>
      <c r="CQ1300" t="s">
        <v>109</v>
      </c>
      <c r="CR1300">
        <v>0</v>
      </c>
      <c r="CS1300">
        <v>1</v>
      </c>
      <c r="CT1300">
        <v>2008</v>
      </c>
      <c r="CU1300" t="s">
        <v>184</v>
      </c>
      <c r="CV1300" t="s">
        <v>185</v>
      </c>
      <c r="CW1300">
        <f>COUNTIF(fun[[#This Row],[Id]:[SaleCondition]],0)</f>
        <v>10</v>
      </c>
      <c r="CX1300">
        <f>COUNTIF(fun[[#This Row],[Id]:[SaleCondition]],"NA")</f>
        <v>3</v>
      </c>
      <c r="CY1300">
        <f>fun[[#This Row],[OverallQual]]+fun[[#This Row],[NUM_ExQual]]+fun[[#This Row],[NUM_BsmtQual]]+fun[[#This Row],[NUM_Heat]]+fun[[#This Row],[NUM_KitchQual]]+fun[[#This Row],[NUM_GarQual]]+fun[[#This Row],[NUM_Pool]]+fun[NUM_Fire]</f>
        <v>41</v>
      </c>
      <c r="CZ1300">
        <f>fun[NUM_ExCond]+fun[NUM_BsmtCond]+fun[NUM_GarCond]</f>
        <v>9</v>
      </c>
      <c r="DA13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13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95</v>
      </c>
      <c r="DC1300">
        <v>160000</v>
      </c>
    </row>
    <row r="1301" spans="1:107" x14ac:dyDescent="0.25">
      <c r="A1301">
        <v>1300</v>
      </c>
      <c r="B1301">
        <v>20</v>
      </c>
      <c r="C1301" t="s">
        <v>107</v>
      </c>
      <c r="D1301">
        <f>IF(fun[[#This Row],[MSZoning]]="RL",1,0)</f>
        <v>1</v>
      </c>
      <c r="E1301">
        <f>IF(fun[[#This Row],[rl]]="RM",1,0)</f>
        <v>0</v>
      </c>
      <c r="F1301">
        <f>IF(fun[[#This Row],[rm]]="RH",1,0)</f>
        <v>0</v>
      </c>
      <c r="G1301">
        <f>IF(fun[[#This Row],[rh]]="C (all)",1,0)</f>
        <v>0</v>
      </c>
      <c r="H1301">
        <v>75</v>
      </c>
      <c r="I1301">
        <f>IF(fun[[#This Row],[LotFrontage]]="NA",0,fun[[#This Row],[LotFrontage]])</f>
        <v>75</v>
      </c>
      <c r="J1301">
        <v>7500</v>
      </c>
      <c r="K1301" t="s">
        <v>108</v>
      </c>
      <c r="L1301" t="s">
        <v>109</v>
      </c>
      <c r="M1301" t="s">
        <v>110</v>
      </c>
      <c r="N1301" t="s">
        <v>111</v>
      </c>
      <c r="O1301" t="s">
        <v>112</v>
      </c>
      <c r="P1301" t="s">
        <v>113</v>
      </c>
      <c r="Q1301" t="s">
        <v>114</v>
      </c>
      <c r="R1301" t="s">
        <v>188</v>
      </c>
      <c r="S1301" t="s">
        <v>116</v>
      </c>
      <c r="T1301" t="s">
        <v>116</v>
      </c>
      <c r="U1301" t="s">
        <v>117</v>
      </c>
      <c r="V1301" t="s">
        <v>141</v>
      </c>
      <c r="W1301">
        <v>5</v>
      </c>
      <c r="X1301">
        <v>7</v>
      </c>
      <c r="Y1301">
        <v>1959</v>
      </c>
      <c r="Z1301">
        <v>1994</v>
      </c>
      <c r="AA1301" t="s">
        <v>178</v>
      </c>
      <c r="AB1301" t="s">
        <v>120</v>
      </c>
      <c r="AC1301" t="s">
        <v>122</v>
      </c>
      <c r="AD1301" t="s">
        <v>122</v>
      </c>
      <c r="AE1301" t="s">
        <v>143</v>
      </c>
      <c r="AF1301">
        <v>0</v>
      </c>
      <c r="AG1301" t="s">
        <v>124</v>
      </c>
      <c r="AH1301">
        <f>IF(fun[[#This Row],[ExterQual]]="Ex",5,IF(fun[[#This Row],[ExterQual]]="Gd",4,IF(fun[[#This Row],[ExterQual]]="TA",3,IF(fun[[#This Row],[ExterQual]]="Fa",2,1))))</f>
        <v>3</v>
      </c>
      <c r="AI1301" t="s">
        <v>124</v>
      </c>
      <c r="AJ1301">
        <f>IF(fun[[#This Row],[ExterCond]]="Ex",5,IF(fun[[#This Row],[ExterCond]]="Gd",4,IF(fun[[#This Row],[ExterCond]]="TA",3,IF(fun[[#This Row],[ExterCond]]="Fa",2,1))))</f>
        <v>3</v>
      </c>
      <c r="AK1301" t="s">
        <v>144</v>
      </c>
      <c r="AL1301" t="s">
        <v>124</v>
      </c>
      <c r="AM1301">
        <f>IF(fun[[#This Row],[BsmtQual]]="Ex",5,IF(fun[[#This Row],[BsmtQual]]="Gd",4,IF(fun[[#This Row],[BsmtQual]]="TA",3,IF(fun[[#This Row],[BsmtQual]]="Fa",2,IF(fun[[#This Row],[BsmtQual]]="Po",1,0)))))</f>
        <v>3</v>
      </c>
      <c r="AN1301" t="s">
        <v>124</v>
      </c>
      <c r="AO1301">
        <f>IF(fun[[#This Row],[BsmtCond]]="Ex",5,IF(fun[[#This Row],[BsmtCond]]="Gd",4,IF(fun[[#This Row],[BsmtCond]]="TA",3,IF(fun[[#This Row],[BsmtCond]]="Fa",2,IF(fun[[#This Row],[BsmtCond]]="Po",1,0)))))</f>
        <v>3</v>
      </c>
      <c r="AP1301" t="s">
        <v>126</v>
      </c>
      <c r="AQ1301">
        <f>IF(fun[[#This Row],[BsmtExposure]]="Gd",3,IF(fun[[#This Row],[BsmtExposure]]="Av",2,IF(fun[[#This Row],[BsmtExposure]]="Mn",1,0)))</f>
        <v>0</v>
      </c>
      <c r="AR1301" t="s">
        <v>198</v>
      </c>
      <c r="AS1301">
        <v>340</v>
      </c>
      <c r="AT1301" t="s">
        <v>179</v>
      </c>
      <c r="AU1301">
        <v>906</v>
      </c>
      <c r="AV1301">
        <v>0</v>
      </c>
      <c r="AW1301">
        <v>1246</v>
      </c>
      <c r="AX1301" t="s">
        <v>129</v>
      </c>
      <c r="AY1301" t="s">
        <v>130</v>
      </c>
      <c r="AZ1301">
        <f>IF(fun[[#This Row],[HeatingQC]]="Ex",5,IF(fun[[#This Row],[HeatingQC]]="Gd",4,IF(fun[[#This Row],[HeatingQC]]="TA",3,IF(fun[[#This Row],[HeatingQC]]="Fa",2,IF(fun[[#This Row],[HeatingQC]]="Po",1,0)))))</f>
        <v>5</v>
      </c>
      <c r="BA1301" t="s">
        <v>131</v>
      </c>
      <c r="BB1301" t="s">
        <v>132</v>
      </c>
      <c r="BC1301">
        <v>1246</v>
      </c>
      <c r="BD1301">
        <v>0</v>
      </c>
      <c r="BE1301">
        <v>0</v>
      </c>
      <c r="BF1301">
        <v>1246</v>
      </c>
      <c r="BG1301">
        <f>LOG(fun[[#This Row],[GrLivArea]])</f>
        <v>3.095518042323151</v>
      </c>
      <c r="BH1301">
        <v>1</v>
      </c>
      <c r="BI1301">
        <v>0</v>
      </c>
      <c r="BJ1301">
        <f>fun[[#This Row],[BsmtFullBath]]+(0.5*fun[[#This Row],[BsmtHalfBath]])</f>
        <v>1</v>
      </c>
      <c r="BK1301">
        <v>1</v>
      </c>
      <c r="BL1301">
        <v>1</v>
      </c>
      <c r="BM1301">
        <f>fun[[#This Row],[HalfBath]]+fun[[#This Row],[TOTBaseBath]]+fun[[#This Row],[FullBath]]</f>
        <v>3</v>
      </c>
      <c r="BN1301">
        <v>3</v>
      </c>
      <c r="BO1301">
        <v>1</v>
      </c>
      <c r="BP1301" t="s">
        <v>123</v>
      </c>
      <c r="BQ1301">
        <f>IF(fun[[#This Row],[KitchenQual]]="Ex",5,IF(fun[[#This Row],[KitchenQual]]="Gd",4,IF(fun[[#This Row],[KitchenQual]]="TA",3,IF(fun[[#This Row],[KitchenQual]]="Fa",2,0))))</f>
        <v>4</v>
      </c>
      <c r="BR1301">
        <v>6</v>
      </c>
      <c r="BS1301" t="s">
        <v>133</v>
      </c>
      <c r="BT1301">
        <v>0</v>
      </c>
      <c r="BU1301" t="s">
        <v>109</v>
      </c>
      <c r="BV1301">
        <f>IF(fun[[#This Row],[FireplaceQu]]="Ex",5,IF(fun[[#This Row],[FireplaceQu]]="Gd",4,IF(fun[[#This Row],[FireplaceQu]]="TA",3,IF(fun[[#This Row],[FireplaceQu]]="Fa",2,0))))</f>
        <v>0</v>
      </c>
      <c r="BW1301" t="s">
        <v>134</v>
      </c>
      <c r="BX1301">
        <v>1959</v>
      </c>
      <c r="BY1301" t="s">
        <v>135</v>
      </c>
      <c r="BZ1301">
        <v>1</v>
      </c>
      <c r="CA1301">
        <v>305</v>
      </c>
      <c r="CB1301" t="s">
        <v>124</v>
      </c>
      <c r="CC1301">
        <f>IF(fun[[#This Row],[GarageQual]]="Ex",5,IF(fun[[#This Row],[GarageQual]]="Gd",4,IF(fun[[#This Row],[GarageQual]]="TA",3,IF(fun[[#This Row],[GarageQual]]="Fa",2,IF(fun[[#This Row],[GarageQual]]="Po",1,0)))))</f>
        <v>3</v>
      </c>
      <c r="CD1301" t="s">
        <v>124</v>
      </c>
      <c r="CE1301">
        <f>IF(fun[[#This Row],[GarageCond]]="Ex",5,IF(fun[[#This Row],[GarageCond]]="Gd",4,IF(fun[[#This Row],[GarageCond]]="TA",3,IF(fun[[#This Row],[GarageCond]]="Fa",2,IF(fun[[#This Row],[GarageCond]]="Po",1,0)))))</f>
        <v>3</v>
      </c>
      <c r="CF1301" t="s">
        <v>131</v>
      </c>
      <c r="CG1301">
        <v>218</v>
      </c>
      <c r="CH1301">
        <v>0</v>
      </c>
      <c r="CI1301">
        <v>0</v>
      </c>
      <c r="CJ1301">
        <v>0</v>
      </c>
      <c r="CK1301">
        <v>0</v>
      </c>
      <c r="CL1301">
        <f>(0.5*fun[[#This Row],[WoodDeckSF]])+fun[[#This Row],[OpenPorchSF]]+(2*fun[[#This Row],[EnclosedPorch]])+(1.5*fun[[#This Row],[3SsnPorch]])+fun[[#This Row],[ScreenPorch]]</f>
        <v>109</v>
      </c>
      <c r="CM1301">
        <v>0</v>
      </c>
      <c r="CN1301" t="s">
        <v>109</v>
      </c>
      <c r="CO1301">
        <f>IF(fun[[#This Row],[PoolQC]]="Ex",5,IF(fun[[#This Row],[PoolQC]]="Gd",4,IF(fun[[#This Row],[PoolQC]]="TA",3,IF(fun[[#This Row],[PoolQC]]="Fa",2,IF(fun[[#This Row],[PoolQC]]="Po",1,0)))))</f>
        <v>0</v>
      </c>
      <c r="CP1301" t="s">
        <v>191</v>
      </c>
      <c r="CQ1301" t="s">
        <v>109</v>
      </c>
      <c r="CR1301">
        <v>0</v>
      </c>
      <c r="CS1301">
        <v>5</v>
      </c>
      <c r="CT1301">
        <v>2010</v>
      </c>
      <c r="CU1301" t="s">
        <v>136</v>
      </c>
      <c r="CV1301" t="s">
        <v>137</v>
      </c>
      <c r="CW1301">
        <f>COUNTIF(fun[[#This Row],[Id]:[SaleCondition]],0)</f>
        <v>18</v>
      </c>
      <c r="CX1301">
        <f>COUNTIF(fun[[#This Row],[Id]:[SaleCondition]],"NA")</f>
        <v>4</v>
      </c>
      <c r="CY1301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301">
        <f>fun[NUM_ExCond]+fun[NUM_BsmtCond]+fun[NUM_GarCond]</f>
        <v>9</v>
      </c>
      <c r="DA13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13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61.75</v>
      </c>
      <c r="DC1301">
        <v>154000</v>
      </c>
    </row>
    <row r="1302" spans="1:107" x14ac:dyDescent="0.25">
      <c r="A1302">
        <v>1301</v>
      </c>
      <c r="B1302">
        <v>60</v>
      </c>
      <c r="C1302" t="s">
        <v>107</v>
      </c>
      <c r="D1302">
        <f>IF(fun[[#This Row],[MSZoning]]="RL",1,0)</f>
        <v>1</v>
      </c>
      <c r="E1302">
        <f>IF(fun[[#This Row],[rl]]="RM",1,0)</f>
        <v>0</v>
      </c>
      <c r="F1302">
        <f>IF(fun[[#This Row],[rm]]="RH",1,0)</f>
        <v>0</v>
      </c>
      <c r="G1302">
        <f>IF(fun[[#This Row],[rh]]="C (all)",1,0)</f>
        <v>0</v>
      </c>
      <c r="H1302" t="s">
        <v>109</v>
      </c>
      <c r="I1302">
        <f>IF(fun[[#This Row],[LotFrontage]]="NA",0,fun[[#This Row],[LotFrontage]])</f>
        <v>0</v>
      </c>
      <c r="J1302">
        <v>10762</v>
      </c>
      <c r="K1302" t="s">
        <v>108</v>
      </c>
      <c r="L1302" t="s">
        <v>109</v>
      </c>
      <c r="M1302" t="s">
        <v>146</v>
      </c>
      <c r="N1302" t="s">
        <v>111</v>
      </c>
      <c r="O1302" t="s">
        <v>112</v>
      </c>
      <c r="P1302" t="s">
        <v>192</v>
      </c>
      <c r="Q1302" t="s">
        <v>114</v>
      </c>
      <c r="R1302" t="s">
        <v>219</v>
      </c>
      <c r="S1302" t="s">
        <v>116</v>
      </c>
      <c r="T1302" t="s">
        <v>116</v>
      </c>
      <c r="U1302" t="s">
        <v>117</v>
      </c>
      <c r="V1302" t="s">
        <v>118</v>
      </c>
      <c r="W1302">
        <v>7</v>
      </c>
      <c r="X1302">
        <v>5</v>
      </c>
      <c r="Y1302">
        <v>1999</v>
      </c>
      <c r="Z1302">
        <v>1999</v>
      </c>
      <c r="AA1302" t="s">
        <v>119</v>
      </c>
      <c r="AB1302" t="s">
        <v>120</v>
      </c>
      <c r="AC1302" t="s">
        <v>121</v>
      </c>
      <c r="AD1302" t="s">
        <v>121</v>
      </c>
      <c r="AE1302" t="s">
        <v>143</v>
      </c>
      <c r="AF1302">
        <v>344</v>
      </c>
      <c r="AG1302" t="s">
        <v>123</v>
      </c>
      <c r="AH1302">
        <f>IF(fun[[#This Row],[ExterQual]]="Ex",5,IF(fun[[#This Row],[ExterQual]]="Gd",4,IF(fun[[#This Row],[ExterQual]]="TA",3,IF(fun[[#This Row],[ExterQual]]="Fa",2,1))))</f>
        <v>4</v>
      </c>
      <c r="AI1302" t="s">
        <v>124</v>
      </c>
      <c r="AJ1302">
        <f>IF(fun[[#This Row],[ExterCond]]="Ex",5,IF(fun[[#This Row],[ExterCond]]="Gd",4,IF(fun[[#This Row],[ExterCond]]="TA",3,IF(fun[[#This Row],[ExterCond]]="Fa",2,1))))</f>
        <v>3</v>
      </c>
      <c r="AK1302" t="s">
        <v>125</v>
      </c>
      <c r="AL1302" t="s">
        <v>123</v>
      </c>
      <c r="AM1302">
        <f>IF(fun[[#This Row],[BsmtQual]]="Ex",5,IF(fun[[#This Row],[BsmtQual]]="Gd",4,IF(fun[[#This Row],[BsmtQual]]="TA",3,IF(fun[[#This Row],[BsmtQual]]="Fa",2,IF(fun[[#This Row],[BsmtQual]]="Po",1,0)))))</f>
        <v>4</v>
      </c>
      <c r="AN1302" t="s">
        <v>124</v>
      </c>
      <c r="AO1302">
        <f>IF(fun[[#This Row],[BsmtCond]]="Ex",5,IF(fun[[#This Row],[BsmtCond]]="Gd",4,IF(fun[[#This Row],[BsmtCond]]="TA",3,IF(fun[[#This Row],[BsmtCond]]="Fa",2,IF(fun[[#This Row],[BsmtCond]]="Po",1,0)))))</f>
        <v>3</v>
      </c>
      <c r="AP1302" t="s">
        <v>126</v>
      </c>
      <c r="AQ1302">
        <f>IF(fun[[#This Row],[BsmtExposure]]="Gd",3,IF(fun[[#This Row],[BsmtExposure]]="Av",2,IF(fun[[#This Row],[BsmtExposure]]="Mn",1,0)))</f>
        <v>0</v>
      </c>
      <c r="AR1302" t="s">
        <v>127</v>
      </c>
      <c r="AS1302">
        <v>694</v>
      </c>
      <c r="AT1302" t="s">
        <v>128</v>
      </c>
      <c r="AU1302">
        <v>0</v>
      </c>
      <c r="AV1302">
        <v>284</v>
      </c>
      <c r="AW1302">
        <v>978</v>
      </c>
      <c r="AX1302" t="s">
        <v>129</v>
      </c>
      <c r="AY1302" t="s">
        <v>130</v>
      </c>
      <c r="AZ1302">
        <f>IF(fun[[#This Row],[HeatingQC]]="Ex",5,IF(fun[[#This Row],[HeatingQC]]="Gd",4,IF(fun[[#This Row],[HeatingQC]]="TA",3,IF(fun[[#This Row],[HeatingQC]]="Fa",2,IF(fun[[#This Row],[HeatingQC]]="Po",1,0)))))</f>
        <v>5</v>
      </c>
      <c r="BA1302" t="s">
        <v>131</v>
      </c>
      <c r="BB1302" t="s">
        <v>132</v>
      </c>
      <c r="BC1302">
        <v>1005</v>
      </c>
      <c r="BD1302">
        <v>978</v>
      </c>
      <c r="BE1302">
        <v>0</v>
      </c>
      <c r="BF1302">
        <v>1983</v>
      </c>
      <c r="BG1302">
        <f>LOG(fun[[#This Row],[GrLivArea]])</f>
        <v>3.2973227142053028</v>
      </c>
      <c r="BH1302">
        <v>0</v>
      </c>
      <c r="BI1302">
        <v>0</v>
      </c>
      <c r="BJ1302">
        <f>fun[[#This Row],[BsmtFullBath]]+(0.5*fun[[#This Row],[BsmtHalfBath]])</f>
        <v>0</v>
      </c>
      <c r="BK1302">
        <v>2</v>
      </c>
      <c r="BL1302">
        <v>1</v>
      </c>
      <c r="BM1302">
        <f>fun[[#This Row],[HalfBath]]+fun[[#This Row],[TOTBaseBath]]+fun[[#This Row],[FullBath]]</f>
        <v>3</v>
      </c>
      <c r="BN1302">
        <v>3</v>
      </c>
      <c r="BO1302">
        <v>1</v>
      </c>
      <c r="BP1302" t="s">
        <v>123</v>
      </c>
      <c r="BQ1302">
        <f>IF(fun[[#This Row],[KitchenQual]]="Ex",5,IF(fun[[#This Row],[KitchenQual]]="Gd",4,IF(fun[[#This Row],[KitchenQual]]="TA",3,IF(fun[[#This Row],[KitchenQual]]="Fa",2,0))))</f>
        <v>4</v>
      </c>
      <c r="BR1302">
        <v>9</v>
      </c>
      <c r="BS1302" t="s">
        <v>133</v>
      </c>
      <c r="BT1302">
        <v>1</v>
      </c>
      <c r="BU1302" t="s">
        <v>124</v>
      </c>
      <c r="BV1302">
        <f>IF(fun[[#This Row],[FireplaceQu]]="Ex",5,IF(fun[[#This Row],[FireplaceQu]]="Gd",4,IF(fun[[#This Row],[FireplaceQu]]="TA",3,IF(fun[[#This Row],[FireplaceQu]]="Fa",2,0))))</f>
        <v>3</v>
      </c>
      <c r="BW1302" t="s">
        <v>134</v>
      </c>
      <c r="BX1302">
        <v>1999</v>
      </c>
      <c r="BY1302" t="s">
        <v>183</v>
      </c>
      <c r="BZ1302">
        <v>2</v>
      </c>
      <c r="CA1302">
        <v>490</v>
      </c>
      <c r="CB1302" t="s">
        <v>124</v>
      </c>
      <c r="CC1302">
        <f>IF(fun[[#This Row],[GarageQual]]="Ex",5,IF(fun[[#This Row],[GarageQual]]="Gd",4,IF(fun[[#This Row],[GarageQual]]="TA",3,IF(fun[[#This Row],[GarageQual]]="Fa",2,IF(fun[[#This Row],[GarageQual]]="Po",1,0)))))</f>
        <v>3</v>
      </c>
      <c r="CD1302" t="s">
        <v>124</v>
      </c>
      <c r="CE1302">
        <f>IF(fun[[#This Row],[GarageCond]]="Ex",5,IF(fun[[#This Row],[GarageCond]]="Gd",4,IF(fun[[#This Row],[GarageCond]]="TA",3,IF(fun[[#This Row],[GarageCond]]="Fa",2,IF(fun[[#This Row],[GarageCond]]="Po",1,0)))))</f>
        <v>3</v>
      </c>
      <c r="CF1302" t="s">
        <v>131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f>(0.5*fun[[#This Row],[WoodDeckSF]])+fun[[#This Row],[OpenPorchSF]]+(2*fun[[#This Row],[EnclosedPorch]])+(1.5*fun[[#This Row],[3SsnPorch]])+fun[[#This Row],[ScreenPorch]]</f>
        <v>0</v>
      </c>
      <c r="CM1302">
        <v>0</v>
      </c>
      <c r="CN1302" t="s">
        <v>109</v>
      </c>
      <c r="CO1302">
        <f>IF(fun[[#This Row],[PoolQC]]="Ex",5,IF(fun[[#This Row],[PoolQC]]="Gd",4,IF(fun[[#This Row],[PoolQC]]="TA",3,IF(fun[[#This Row],[PoolQC]]="Fa",2,IF(fun[[#This Row],[PoolQC]]="Po",1,0)))))</f>
        <v>0</v>
      </c>
      <c r="CP1302" t="s">
        <v>109</v>
      </c>
      <c r="CQ1302" t="s">
        <v>109</v>
      </c>
      <c r="CR1302">
        <v>0</v>
      </c>
      <c r="CS1302">
        <v>5</v>
      </c>
      <c r="CT1302">
        <v>2009</v>
      </c>
      <c r="CU1302" t="s">
        <v>136</v>
      </c>
      <c r="CV1302" t="s">
        <v>137</v>
      </c>
      <c r="CW1302">
        <f>COUNTIF(fun[[#This Row],[Id]:[SaleCondition]],0)</f>
        <v>19</v>
      </c>
      <c r="CX1302">
        <f>COUNTIF(fun[[#This Row],[Id]:[SaleCondition]],"NA")</f>
        <v>5</v>
      </c>
      <c r="CY1302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302">
        <f>fun[NUM_ExCond]+fun[NUM_BsmtCond]+fun[NUM_GarCond]</f>
        <v>9</v>
      </c>
      <c r="DA13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3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1302">
        <v>225000</v>
      </c>
    </row>
    <row r="1303" spans="1:107" x14ac:dyDescent="0.25">
      <c r="A1303">
        <v>1302</v>
      </c>
      <c r="B1303">
        <v>70</v>
      </c>
      <c r="C1303" t="s">
        <v>107</v>
      </c>
      <c r="D1303">
        <f>IF(fun[[#This Row],[MSZoning]]="RL",1,0)</f>
        <v>1</v>
      </c>
      <c r="E1303">
        <f>IF(fun[[#This Row],[rl]]="RM",1,0)</f>
        <v>0</v>
      </c>
      <c r="F1303">
        <f>IF(fun[[#This Row],[rm]]="RH",1,0)</f>
        <v>0</v>
      </c>
      <c r="G1303">
        <f>IF(fun[[#This Row],[rh]]="C (all)",1,0)</f>
        <v>0</v>
      </c>
      <c r="H1303" t="s">
        <v>109</v>
      </c>
      <c r="I1303">
        <f>IF(fun[[#This Row],[LotFrontage]]="NA",0,fun[[#This Row],[LotFrontage]])</f>
        <v>0</v>
      </c>
      <c r="J1303">
        <v>7500</v>
      </c>
      <c r="K1303" t="s">
        <v>108</v>
      </c>
      <c r="L1303" t="s">
        <v>109</v>
      </c>
      <c r="M1303" t="s">
        <v>146</v>
      </c>
      <c r="N1303" t="s">
        <v>201</v>
      </c>
      <c r="O1303" t="s">
        <v>112</v>
      </c>
      <c r="P1303" t="s">
        <v>113</v>
      </c>
      <c r="Q1303" t="s">
        <v>114</v>
      </c>
      <c r="R1303" t="s">
        <v>149</v>
      </c>
      <c r="S1303" t="s">
        <v>116</v>
      </c>
      <c r="T1303" t="s">
        <v>116</v>
      </c>
      <c r="U1303" t="s">
        <v>117</v>
      </c>
      <c r="V1303" t="s">
        <v>118</v>
      </c>
      <c r="W1303">
        <v>6</v>
      </c>
      <c r="X1303">
        <v>7</v>
      </c>
      <c r="Y1303">
        <v>1942</v>
      </c>
      <c r="Z1303">
        <v>1950</v>
      </c>
      <c r="AA1303" t="s">
        <v>119</v>
      </c>
      <c r="AB1303" t="s">
        <v>120</v>
      </c>
      <c r="AC1303" t="s">
        <v>150</v>
      </c>
      <c r="AD1303" t="s">
        <v>150</v>
      </c>
      <c r="AE1303" t="s">
        <v>143</v>
      </c>
      <c r="AF1303">
        <v>0</v>
      </c>
      <c r="AG1303" t="s">
        <v>124</v>
      </c>
      <c r="AH1303">
        <f>IF(fun[[#This Row],[ExterQual]]="Ex",5,IF(fun[[#This Row],[ExterQual]]="Gd",4,IF(fun[[#This Row],[ExterQual]]="TA",3,IF(fun[[#This Row],[ExterQual]]="Fa",2,1))))</f>
        <v>3</v>
      </c>
      <c r="AI1303" t="s">
        <v>124</v>
      </c>
      <c r="AJ1303">
        <f>IF(fun[[#This Row],[ExterCond]]="Ex",5,IF(fun[[#This Row],[ExterCond]]="Gd",4,IF(fun[[#This Row],[ExterCond]]="TA",3,IF(fun[[#This Row],[ExterCond]]="Fa",2,1))))</f>
        <v>3</v>
      </c>
      <c r="AK1303" t="s">
        <v>144</v>
      </c>
      <c r="AL1303" t="s">
        <v>124</v>
      </c>
      <c r="AM1303">
        <f>IF(fun[[#This Row],[BsmtQual]]="Ex",5,IF(fun[[#This Row],[BsmtQual]]="Gd",4,IF(fun[[#This Row],[BsmtQual]]="TA",3,IF(fun[[#This Row],[BsmtQual]]="Fa",2,IF(fun[[#This Row],[BsmtQual]]="Po",1,0)))))</f>
        <v>3</v>
      </c>
      <c r="AN1303" t="s">
        <v>124</v>
      </c>
      <c r="AO1303">
        <f>IF(fun[[#This Row],[BsmtCond]]="Ex",5,IF(fun[[#This Row],[BsmtCond]]="Gd",4,IF(fun[[#This Row],[BsmtCond]]="TA",3,IF(fun[[#This Row],[BsmtCond]]="Fa",2,IF(fun[[#This Row],[BsmtCond]]="Po",1,0)))))</f>
        <v>3</v>
      </c>
      <c r="AP1303" t="s">
        <v>126</v>
      </c>
      <c r="AQ1303">
        <f>IF(fun[[#This Row],[BsmtExposure]]="Gd",3,IF(fun[[#This Row],[BsmtExposure]]="Av",2,IF(fun[[#This Row],[BsmtExposure]]="Mn",1,0)))</f>
        <v>0</v>
      </c>
      <c r="AR1303" t="s">
        <v>167</v>
      </c>
      <c r="AS1303">
        <v>547</v>
      </c>
      <c r="AT1303" t="s">
        <v>128</v>
      </c>
      <c r="AU1303">
        <v>0</v>
      </c>
      <c r="AV1303">
        <v>224</v>
      </c>
      <c r="AW1303">
        <v>771</v>
      </c>
      <c r="AX1303" t="s">
        <v>129</v>
      </c>
      <c r="AY1303" t="s">
        <v>173</v>
      </c>
      <c r="AZ1303">
        <f>IF(fun[[#This Row],[HeatingQC]]="Ex",5,IF(fun[[#This Row],[HeatingQC]]="Gd",4,IF(fun[[#This Row],[HeatingQC]]="TA",3,IF(fun[[#This Row],[HeatingQC]]="Fa",2,IF(fun[[#This Row],[HeatingQC]]="Po",1,0)))))</f>
        <v>2</v>
      </c>
      <c r="BA1303" t="s">
        <v>131</v>
      </c>
      <c r="BB1303" t="s">
        <v>132</v>
      </c>
      <c r="BC1303">
        <v>753</v>
      </c>
      <c r="BD1303">
        <v>741</v>
      </c>
      <c r="BE1303">
        <v>0</v>
      </c>
      <c r="BF1303">
        <v>1494</v>
      </c>
      <c r="BG1303">
        <f>LOG(fun[[#This Row],[GrLivArea]])</f>
        <v>3.1743505974793798</v>
      </c>
      <c r="BH1303">
        <v>0</v>
      </c>
      <c r="BI1303">
        <v>0</v>
      </c>
      <c r="BJ1303">
        <f>fun[[#This Row],[BsmtFullBath]]+(0.5*fun[[#This Row],[BsmtHalfBath]])</f>
        <v>0</v>
      </c>
      <c r="BK1303">
        <v>1</v>
      </c>
      <c r="BL1303">
        <v>0</v>
      </c>
      <c r="BM1303">
        <f>fun[[#This Row],[HalfBath]]+fun[[#This Row],[TOTBaseBath]]+fun[[#This Row],[FullBath]]</f>
        <v>1</v>
      </c>
      <c r="BN1303">
        <v>3</v>
      </c>
      <c r="BO1303">
        <v>1</v>
      </c>
      <c r="BP1303" t="s">
        <v>123</v>
      </c>
      <c r="BQ1303">
        <f>IF(fun[[#This Row],[KitchenQual]]="Ex",5,IF(fun[[#This Row],[KitchenQual]]="Gd",4,IF(fun[[#This Row],[KitchenQual]]="TA",3,IF(fun[[#This Row],[KitchenQual]]="Fa",2,0))))</f>
        <v>4</v>
      </c>
      <c r="BR1303">
        <v>7</v>
      </c>
      <c r="BS1303" t="s">
        <v>133</v>
      </c>
      <c r="BT1303">
        <v>2</v>
      </c>
      <c r="BU1303" t="s">
        <v>123</v>
      </c>
      <c r="BV1303">
        <f>IF(fun[[#This Row],[FireplaceQu]]="Ex",5,IF(fun[[#This Row],[FireplaceQu]]="Gd",4,IF(fun[[#This Row],[FireplaceQu]]="TA",3,IF(fun[[#This Row],[FireplaceQu]]="Fa",2,0))))</f>
        <v>4</v>
      </c>
      <c r="BW1303" t="s">
        <v>134</v>
      </c>
      <c r="BX1303">
        <v>1942</v>
      </c>
      <c r="BY1303" t="s">
        <v>128</v>
      </c>
      <c r="BZ1303">
        <v>1</v>
      </c>
      <c r="CA1303">
        <v>213</v>
      </c>
      <c r="CB1303" t="s">
        <v>124</v>
      </c>
      <c r="CC1303">
        <f>IF(fun[[#This Row],[GarageQual]]="Ex",5,IF(fun[[#This Row],[GarageQual]]="Gd",4,IF(fun[[#This Row],[GarageQual]]="TA",3,IF(fun[[#This Row],[GarageQual]]="Fa",2,IF(fun[[#This Row],[GarageQual]]="Po",1,0)))))</f>
        <v>3</v>
      </c>
      <c r="CD1303" t="s">
        <v>124</v>
      </c>
      <c r="CE1303">
        <f>IF(fun[[#This Row],[GarageCond]]="Ex",5,IF(fun[[#This Row],[GarageCond]]="Gd",4,IF(fun[[#This Row],[GarageCond]]="TA",3,IF(fun[[#This Row],[GarageCond]]="Fa",2,IF(fun[[#This Row],[GarageCond]]="Po",1,0)))))</f>
        <v>3</v>
      </c>
      <c r="CF1303" t="s">
        <v>216</v>
      </c>
      <c r="CG1303">
        <v>0</v>
      </c>
      <c r="CH1303">
        <v>0</v>
      </c>
      <c r="CI1303">
        <v>0</v>
      </c>
      <c r="CJ1303">
        <v>0</v>
      </c>
      <c r="CK1303">
        <v>224</v>
      </c>
      <c r="CL1303">
        <f>(0.5*fun[[#This Row],[WoodDeckSF]])+fun[[#This Row],[OpenPorchSF]]+(2*fun[[#This Row],[EnclosedPorch]])+(1.5*fun[[#This Row],[3SsnPorch]])+fun[[#This Row],[ScreenPorch]]</f>
        <v>224</v>
      </c>
      <c r="CM1303">
        <v>0</v>
      </c>
      <c r="CN1303" t="s">
        <v>109</v>
      </c>
      <c r="CO1303">
        <f>IF(fun[[#This Row],[PoolQC]]="Ex",5,IF(fun[[#This Row],[PoolQC]]="Gd",4,IF(fun[[#This Row],[PoolQC]]="TA",3,IF(fun[[#This Row],[PoolQC]]="Fa",2,IF(fun[[#This Row],[PoolQC]]="Po",1,0)))))</f>
        <v>0</v>
      </c>
      <c r="CP1303" t="s">
        <v>109</v>
      </c>
      <c r="CQ1303" t="s">
        <v>109</v>
      </c>
      <c r="CR1303">
        <v>0</v>
      </c>
      <c r="CS1303">
        <v>11</v>
      </c>
      <c r="CT1303">
        <v>2009</v>
      </c>
      <c r="CU1303" t="s">
        <v>136</v>
      </c>
      <c r="CV1303" t="s">
        <v>137</v>
      </c>
      <c r="CW1303">
        <f>COUNTIF(fun[[#This Row],[Id]:[SaleCondition]],0)</f>
        <v>19</v>
      </c>
      <c r="CX1303">
        <f>COUNTIF(fun[[#This Row],[Id]:[SaleCondition]],"NA")</f>
        <v>5</v>
      </c>
      <c r="CY130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303">
        <f>fun[NUM_ExCond]+fun[NUM_BsmtCond]+fun[NUM_GarCond]</f>
        <v>9</v>
      </c>
      <c r="DA13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3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69.75</v>
      </c>
      <c r="DC1303">
        <v>177500</v>
      </c>
    </row>
    <row r="1304" spans="1:107" x14ac:dyDescent="0.25">
      <c r="A1304">
        <v>1303</v>
      </c>
      <c r="B1304">
        <v>60</v>
      </c>
      <c r="C1304" t="s">
        <v>107</v>
      </c>
      <c r="D1304">
        <f>IF(fun[[#This Row],[MSZoning]]="RL",1,0)</f>
        <v>1</v>
      </c>
      <c r="E1304">
        <f>IF(fun[[#This Row],[rl]]="RM",1,0)</f>
        <v>0</v>
      </c>
      <c r="F1304">
        <f>IF(fun[[#This Row],[rm]]="RH",1,0)</f>
        <v>0</v>
      </c>
      <c r="G1304">
        <f>IF(fun[[#This Row],[rh]]="C (all)",1,0)</f>
        <v>0</v>
      </c>
      <c r="H1304">
        <v>92</v>
      </c>
      <c r="I1304">
        <f>IF(fun[[#This Row],[LotFrontage]]="NA",0,fun[[#This Row],[LotFrontage]])</f>
        <v>92</v>
      </c>
      <c r="J1304">
        <v>10120</v>
      </c>
      <c r="K1304" t="s">
        <v>108</v>
      </c>
      <c r="L1304" t="s">
        <v>109</v>
      </c>
      <c r="M1304" t="s">
        <v>110</v>
      </c>
      <c r="N1304" t="s">
        <v>111</v>
      </c>
      <c r="O1304" t="s">
        <v>112</v>
      </c>
      <c r="P1304" t="s">
        <v>113</v>
      </c>
      <c r="Q1304" t="s">
        <v>114</v>
      </c>
      <c r="R1304" t="s">
        <v>155</v>
      </c>
      <c r="S1304" t="s">
        <v>116</v>
      </c>
      <c r="T1304" t="s">
        <v>116</v>
      </c>
      <c r="U1304" t="s">
        <v>117</v>
      </c>
      <c r="V1304" t="s">
        <v>118</v>
      </c>
      <c r="W1304">
        <v>8</v>
      </c>
      <c r="X1304">
        <v>5</v>
      </c>
      <c r="Y1304">
        <v>1994</v>
      </c>
      <c r="Z1304">
        <v>1994</v>
      </c>
      <c r="AA1304" t="s">
        <v>178</v>
      </c>
      <c r="AB1304" t="s">
        <v>120</v>
      </c>
      <c r="AC1304" t="s">
        <v>121</v>
      </c>
      <c r="AD1304" t="s">
        <v>121</v>
      </c>
      <c r="AE1304" t="s">
        <v>122</v>
      </c>
      <c r="AF1304">
        <v>391</v>
      </c>
      <c r="AG1304" t="s">
        <v>123</v>
      </c>
      <c r="AH1304">
        <f>IF(fun[[#This Row],[ExterQual]]="Ex",5,IF(fun[[#This Row],[ExterQual]]="Gd",4,IF(fun[[#This Row],[ExterQual]]="TA",3,IF(fun[[#This Row],[ExterQual]]="Fa",2,1))))</f>
        <v>4</v>
      </c>
      <c r="AI1304" t="s">
        <v>124</v>
      </c>
      <c r="AJ1304">
        <f>IF(fun[[#This Row],[ExterCond]]="Ex",5,IF(fun[[#This Row],[ExterCond]]="Gd",4,IF(fun[[#This Row],[ExterCond]]="TA",3,IF(fun[[#This Row],[ExterCond]]="Fa",2,1))))</f>
        <v>3</v>
      </c>
      <c r="AK1304" t="s">
        <v>125</v>
      </c>
      <c r="AL1304" t="s">
        <v>123</v>
      </c>
      <c r="AM1304">
        <f>IF(fun[[#This Row],[BsmtQual]]="Ex",5,IF(fun[[#This Row],[BsmtQual]]="Gd",4,IF(fun[[#This Row],[BsmtQual]]="TA",3,IF(fun[[#This Row],[BsmtQual]]="Fa",2,IF(fun[[#This Row],[BsmtQual]]="Po",1,0)))))</f>
        <v>4</v>
      </c>
      <c r="AN1304" t="s">
        <v>124</v>
      </c>
      <c r="AO1304">
        <f>IF(fun[[#This Row],[BsmtCond]]="Ex",5,IF(fun[[#This Row],[BsmtCond]]="Gd",4,IF(fun[[#This Row],[BsmtCond]]="TA",3,IF(fun[[#This Row],[BsmtCond]]="Fa",2,IF(fun[[#This Row],[BsmtCond]]="Po",1,0)))))</f>
        <v>3</v>
      </c>
      <c r="AP1304" t="s">
        <v>126</v>
      </c>
      <c r="AQ1304">
        <f>IF(fun[[#This Row],[BsmtExposure]]="Gd",3,IF(fun[[#This Row],[BsmtExposure]]="Av",2,IF(fun[[#This Row],[BsmtExposure]]="Mn",1,0)))</f>
        <v>0</v>
      </c>
      <c r="AR1304" t="s">
        <v>127</v>
      </c>
      <c r="AS1304">
        <v>740</v>
      </c>
      <c r="AT1304" t="s">
        <v>128</v>
      </c>
      <c r="AU1304">
        <v>0</v>
      </c>
      <c r="AV1304">
        <v>425</v>
      </c>
      <c r="AW1304">
        <v>1165</v>
      </c>
      <c r="AX1304" t="s">
        <v>129</v>
      </c>
      <c r="AY1304" t="s">
        <v>130</v>
      </c>
      <c r="AZ1304">
        <f>IF(fun[[#This Row],[HeatingQC]]="Ex",5,IF(fun[[#This Row],[HeatingQC]]="Gd",4,IF(fun[[#This Row],[HeatingQC]]="TA",3,IF(fun[[#This Row],[HeatingQC]]="Fa",2,IF(fun[[#This Row],[HeatingQC]]="Po",1,0)))))</f>
        <v>5</v>
      </c>
      <c r="BA1304" t="s">
        <v>131</v>
      </c>
      <c r="BB1304" t="s">
        <v>132</v>
      </c>
      <c r="BC1304">
        <v>1203</v>
      </c>
      <c r="BD1304">
        <v>1323</v>
      </c>
      <c r="BE1304">
        <v>0</v>
      </c>
      <c r="BF1304">
        <v>2526</v>
      </c>
      <c r="BG1304">
        <f>LOG(fun[[#This Row],[GrLivArea]])</f>
        <v>3.4024333462193121</v>
      </c>
      <c r="BH1304">
        <v>1</v>
      </c>
      <c r="BI1304">
        <v>0</v>
      </c>
      <c r="BJ1304">
        <f>fun[[#This Row],[BsmtFullBath]]+(0.5*fun[[#This Row],[BsmtHalfBath]])</f>
        <v>1</v>
      </c>
      <c r="BK1304">
        <v>2</v>
      </c>
      <c r="BL1304">
        <v>1</v>
      </c>
      <c r="BM1304">
        <f>fun[[#This Row],[HalfBath]]+fun[[#This Row],[TOTBaseBath]]+fun[[#This Row],[FullBath]]</f>
        <v>4</v>
      </c>
      <c r="BN1304">
        <v>4</v>
      </c>
      <c r="BO1304">
        <v>1</v>
      </c>
      <c r="BP1304" t="s">
        <v>123</v>
      </c>
      <c r="BQ1304">
        <f>IF(fun[[#This Row],[KitchenQual]]="Ex",5,IF(fun[[#This Row],[KitchenQual]]="Gd",4,IF(fun[[#This Row],[KitchenQual]]="TA",3,IF(fun[[#This Row],[KitchenQual]]="Fa",2,0))))</f>
        <v>4</v>
      </c>
      <c r="BR1304">
        <v>8</v>
      </c>
      <c r="BS1304" t="s">
        <v>133</v>
      </c>
      <c r="BT1304">
        <v>1</v>
      </c>
      <c r="BU1304" t="s">
        <v>124</v>
      </c>
      <c r="BV1304">
        <f>IF(fun[[#This Row],[FireplaceQu]]="Ex",5,IF(fun[[#This Row],[FireplaceQu]]="Gd",4,IF(fun[[#This Row],[FireplaceQu]]="TA",3,IF(fun[[#This Row],[FireplaceQu]]="Fa",2,0))))</f>
        <v>3</v>
      </c>
      <c r="BW1304" t="s">
        <v>134</v>
      </c>
      <c r="BX1304">
        <v>1994</v>
      </c>
      <c r="BY1304" t="s">
        <v>135</v>
      </c>
      <c r="BZ1304">
        <v>3</v>
      </c>
      <c r="CA1304">
        <v>844</v>
      </c>
      <c r="CB1304" t="s">
        <v>124</v>
      </c>
      <c r="CC1304">
        <f>IF(fun[[#This Row],[GarageQual]]="Ex",5,IF(fun[[#This Row],[GarageQual]]="Gd",4,IF(fun[[#This Row],[GarageQual]]="TA",3,IF(fun[[#This Row],[GarageQual]]="Fa",2,IF(fun[[#This Row],[GarageQual]]="Po",1,0)))))</f>
        <v>3</v>
      </c>
      <c r="CD1304" t="s">
        <v>124</v>
      </c>
      <c r="CE1304">
        <f>IF(fun[[#This Row],[GarageCond]]="Ex",5,IF(fun[[#This Row],[GarageCond]]="Gd",4,IF(fun[[#This Row],[GarageCond]]="TA",3,IF(fun[[#This Row],[GarageCond]]="Fa",2,IF(fun[[#This Row],[GarageCond]]="Po",1,0)))))</f>
        <v>3</v>
      </c>
      <c r="CF1304" t="s">
        <v>131</v>
      </c>
      <c r="CG1304">
        <v>309</v>
      </c>
      <c r="CH1304">
        <v>78</v>
      </c>
      <c r="CI1304">
        <v>0</v>
      </c>
      <c r="CJ1304">
        <v>0</v>
      </c>
      <c r="CK1304">
        <v>0</v>
      </c>
      <c r="CL1304">
        <f>(0.5*fun[[#This Row],[WoodDeckSF]])+fun[[#This Row],[OpenPorchSF]]+(2*fun[[#This Row],[EnclosedPorch]])+(1.5*fun[[#This Row],[3SsnPorch]])+fun[[#This Row],[ScreenPorch]]</f>
        <v>232.5</v>
      </c>
      <c r="CM1304">
        <v>0</v>
      </c>
      <c r="CN1304" t="s">
        <v>109</v>
      </c>
      <c r="CO1304">
        <f>IF(fun[[#This Row],[PoolQC]]="Ex",5,IF(fun[[#This Row],[PoolQC]]="Gd",4,IF(fun[[#This Row],[PoolQC]]="TA",3,IF(fun[[#This Row],[PoolQC]]="Fa",2,IF(fun[[#This Row],[PoolQC]]="Po",1,0)))))</f>
        <v>0</v>
      </c>
      <c r="CP1304" t="s">
        <v>109</v>
      </c>
      <c r="CQ1304" t="s">
        <v>109</v>
      </c>
      <c r="CR1304">
        <v>0</v>
      </c>
      <c r="CS1304">
        <v>12</v>
      </c>
      <c r="CT1304">
        <v>2006</v>
      </c>
      <c r="CU1304" t="s">
        <v>136</v>
      </c>
      <c r="CV1304" t="s">
        <v>137</v>
      </c>
      <c r="CW1304">
        <f>COUNTIF(fun[[#This Row],[Id]:[SaleCondition]],0)</f>
        <v>13</v>
      </c>
      <c r="CX1304">
        <f>COUNTIF(fun[[#This Row],[Id]:[SaleCondition]],"NA")</f>
        <v>4</v>
      </c>
      <c r="CY130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304">
        <f>fun[NUM_ExCond]+fun[NUM_BsmtCond]+fun[NUM_GarCond]</f>
        <v>9</v>
      </c>
      <c r="DA13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13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1304">
        <v>290000</v>
      </c>
    </row>
    <row r="1305" spans="1:107" x14ac:dyDescent="0.25">
      <c r="A1305">
        <v>1304</v>
      </c>
      <c r="B1305">
        <v>20</v>
      </c>
      <c r="C1305" t="s">
        <v>107</v>
      </c>
      <c r="D1305">
        <f>IF(fun[[#This Row],[MSZoning]]="RL",1,0)</f>
        <v>1</v>
      </c>
      <c r="E1305">
        <f>IF(fun[[#This Row],[rl]]="RM",1,0)</f>
        <v>0</v>
      </c>
      <c r="F1305">
        <f>IF(fun[[#This Row],[rm]]="RH",1,0)</f>
        <v>0</v>
      </c>
      <c r="G1305">
        <f>IF(fun[[#This Row],[rh]]="C (all)",1,0)</f>
        <v>0</v>
      </c>
      <c r="H1305">
        <v>73</v>
      </c>
      <c r="I1305">
        <f>IF(fun[[#This Row],[LotFrontage]]="NA",0,fun[[#This Row],[LotFrontage]])</f>
        <v>73</v>
      </c>
      <c r="J1305">
        <v>8688</v>
      </c>
      <c r="K1305" t="s">
        <v>108</v>
      </c>
      <c r="L1305" t="s">
        <v>109</v>
      </c>
      <c r="M1305" t="s">
        <v>110</v>
      </c>
      <c r="N1305" t="s">
        <v>111</v>
      </c>
      <c r="O1305" t="s">
        <v>112</v>
      </c>
      <c r="P1305" t="s">
        <v>113</v>
      </c>
      <c r="Q1305" t="s">
        <v>114</v>
      </c>
      <c r="R1305" t="s">
        <v>162</v>
      </c>
      <c r="S1305" t="s">
        <v>116</v>
      </c>
      <c r="T1305" t="s">
        <v>116</v>
      </c>
      <c r="U1305" t="s">
        <v>117</v>
      </c>
      <c r="V1305" t="s">
        <v>141</v>
      </c>
      <c r="W1305">
        <v>7</v>
      </c>
      <c r="X1305">
        <v>5</v>
      </c>
      <c r="Y1305">
        <v>2005</v>
      </c>
      <c r="Z1305">
        <v>2005</v>
      </c>
      <c r="AA1305" t="s">
        <v>119</v>
      </c>
      <c r="AB1305" t="s">
        <v>120</v>
      </c>
      <c r="AC1305" t="s">
        <v>121</v>
      </c>
      <c r="AD1305" t="s">
        <v>121</v>
      </c>
      <c r="AE1305" t="s">
        <v>122</v>
      </c>
      <c r="AF1305">
        <v>228</v>
      </c>
      <c r="AG1305" t="s">
        <v>123</v>
      </c>
      <c r="AH1305">
        <f>IF(fun[[#This Row],[ExterQual]]="Ex",5,IF(fun[[#This Row],[ExterQual]]="Gd",4,IF(fun[[#This Row],[ExterQual]]="TA",3,IF(fun[[#This Row],[ExterQual]]="Fa",2,1))))</f>
        <v>4</v>
      </c>
      <c r="AI1305" t="s">
        <v>124</v>
      </c>
      <c r="AJ1305">
        <f>IF(fun[[#This Row],[ExterCond]]="Ex",5,IF(fun[[#This Row],[ExterCond]]="Gd",4,IF(fun[[#This Row],[ExterCond]]="TA",3,IF(fun[[#This Row],[ExterCond]]="Fa",2,1))))</f>
        <v>3</v>
      </c>
      <c r="AK1305" t="s">
        <v>125</v>
      </c>
      <c r="AL1305" t="s">
        <v>123</v>
      </c>
      <c r="AM1305">
        <f>IF(fun[[#This Row],[BsmtQual]]="Ex",5,IF(fun[[#This Row],[BsmtQual]]="Gd",4,IF(fun[[#This Row],[BsmtQual]]="TA",3,IF(fun[[#This Row],[BsmtQual]]="Fa",2,IF(fun[[#This Row],[BsmtQual]]="Po",1,0)))))</f>
        <v>4</v>
      </c>
      <c r="AN1305" t="s">
        <v>124</v>
      </c>
      <c r="AO1305">
        <f>IF(fun[[#This Row],[BsmtCond]]="Ex",5,IF(fun[[#This Row],[BsmtCond]]="Gd",4,IF(fun[[#This Row],[BsmtCond]]="TA",3,IF(fun[[#This Row],[BsmtCond]]="Fa",2,IF(fun[[#This Row],[BsmtCond]]="Po",1,0)))))</f>
        <v>3</v>
      </c>
      <c r="AP1305" t="s">
        <v>156</v>
      </c>
      <c r="AQ1305">
        <f>IF(fun[[#This Row],[BsmtExposure]]="Gd",3,IF(fun[[#This Row],[BsmtExposure]]="Av",2,IF(fun[[#This Row],[BsmtExposure]]="Mn",1,0)))</f>
        <v>2</v>
      </c>
      <c r="AR1305" t="s">
        <v>128</v>
      </c>
      <c r="AS1305">
        <v>0</v>
      </c>
      <c r="AT1305" t="s">
        <v>128</v>
      </c>
      <c r="AU1305">
        <v>0</v>
      </c>
      <c r="AV1305">
        <v>1616</v>
      </c>
      <c r="AW1305">
        <v>1616</v>
      </c>
      <c r="AX1305" t="s">
        <v>129</v>
      </c>
      <c r="AY1305" t="s">
        <v>130</v>
      </c>
      <c r="AZ1305">
        <f>IF(fun[[#This Row],[HeatingQC]]="Ex",5,IF(fun[[#This Row],[HeatingQC]]="Gd",4,IF(fun[[#This Row],[HeatingQC]]="TA",3,IF(fun[[#This Row],[HeatingQC]]="Fa",2,IF(fun[[#This Row],[HeatingQC]]="Po",1,0)))))</f>
        <v>5</v>
      </c>
      <c r="BA1305" t="s">
        <v>131</v>
      </c>
      <c r="BB1305" t="s">
        <v>132</v>
      </c>
      <c r="BC1305">
        <v>1616</v>
      </c>
      <c r="BD1305">
        <v>0</v>
      </c>
      <c r="BE1305">
        <v>0</v>
      </c>
      <c r="BF1305">
        <v>1616</v>
      </c>
      <c r="BG1305">
        <f>LOG(fun[[#This Row],[GrLivArea]])</f>
        <v>3.2084413564385672</v>
      </c>
      <c r="BH1305">
        <v>0</v>
      </c>
      <c r="BI1305">
        <v>0</v>
      </c>
      <c r="BJ1305">
        <f>fun[[#This Row],[BsmtFullBath]]+(0.5*fun[[#This Row],[BsmtHalfBath]])</f>
        <v>0</v>
      </c>
      <c r="BK1305">
        <v>2</v>
      </c>
      <c r="BL1305">
        <v>0</v>
      </c>
      <c r="BM1305">
        <f>fun[[#This Row],[HalfBath]]+fun[[#This Row],[TOTBaseBath]]+fun[[#This Row],[FullBath]]</f>
        <v>2</v>
      </c>
      <c r="BN1305">
        <v>3</v>
      </c>
      <c r="BO1305">
        <v>1</v>
      </c>
      <c r="BP1305" t="s">
        <v>123</v>
      </c>
      <c r="BQ1305">
        <f>IF(fun[[#This Row],[KitchenQual]]="Ex",5,IF(fun[[#This Row],[KitchenQual]]="Gd",4,IF(fun[[#This Row],[KitchenQual]]="TA",3,IF(fun[[#This Row],[KitchenQual]]="Fa",2,0))))</f>
        <v>4</v>
      </c>
      <c r="BR1305">
        <v>7</v>
      </c>
      <c r="BS1305" t="s">
        <v>133</v>
      </c>
      <c r="BT1305">
        <v>0</v>
      </c>
      <c r="BU1305" t="s">
        <v>109</v>
      </c>
      <c r="BV1305">
        <f>IF(fun[[#This Row],[FireplaceQu]]="Ex",5,IF(fun[[#This Row],[FireplaceQu]]="Gd",4,IF(fun[[#This Row],[FireplaceQu]]="TA",3,IF(fun[[#This Row],[FireplaceQu]]="Fa",2,0))))</f>
        <v>0</v>
      </c>
      <c r="BW1305" t="s">
        <v>134</v>
      </c>
      <c r="BX1305">
        <v>2005</v>
      </c>
      <c r="BY1305" t="s">
        <v>135</v>
      </c>
      <c r="BZ1305">
        <v>3</v>
      </c>
      <c r="CA1305">
        <v>834</v>
      </c>
      <c r="CB1305" t="s">
        <v>124</v>
      </c>
      <c r="CC1305">
        <f>IF(fun[[#This Row],[GarageQual]]="Ex",5,IF(fun[[#This Row],[GarageQual]]="Gd",4,IF(fun[[#This Row],[GarageQual]]="TA",3,IF(fun[[#This Row],[GarageQual]]="Fa",2,IF(fun[[#This Row],[GarageQual]]="Po",1,0)))))</f>
        <v>3</v>
      </c>
      <c r="CD1305" t="s">
        <v>124</v>
      </c>
      <c r="CE1305">
        <f>IF(fun[[#This Row],[GarageCond]]="Ex",5,IF(fun[[#This Row],[GarageCond]]="Gd",4,IF(fun[[#This Row],[GarageCond]]="TA",3,IF(fun[[#This Row],[GarageCond]]="Fa",2,IF(fun[[#This Row],[GarageCond]]="Po",1,0)))))</f>
        <v>3</v>
      </c>
      <c r="CF1305" t="s">
        <v>131</v>
      </c>
      <c r="CG1305">
        <v>208</v>
      </c>
      <c r="CH1305">
        <v>59</v>
      </c>
      <c r="CI1305">
        <v>0</v>
      </c>
      <c r="CJ1305">
        <v>0</v>
      </c>
      <c r="CK1305">
        <v>0</v>
      </c>
      <c r="CL1305">
        <f>(0.5*fun[[#This Row],[WoodDeckSF]])+fun[[#This Row],[OpenPorchSF]]+(2*fun[[#This Row],[EnclosedPorch]])+(1.5*fun[[#This Row],[3SsnPorch]])+fun[[#This Row],[ScreenPorch]]</f>
        <v>163</v>
      </c>
      <c r="CM1305">
        <v>0</v>
      </c>
      <c r="CN1305" t="s">
        <v>109</v>
      </c>
      <c r="CO1305">
        <f>IF(fun[[#This Row],[PoolQC]]="Ex",5,IF(fun[[#This Row],[PoolQC]]="Gd",4,IF(fun[[#This Row],[PoolQC]]="TA",3,IF(fun[[#This Row],[PoolQC]]="Fa",2,IF(fun[[#This Row],[PoolQC]]="Po",1,0)))))</f>
        <v>0</v>
      </c>
      <c r="CP1305" t="s">
        <v>109</v>
      </c>
      <c r="CQ1305" t="s">
        <v>109</v>
      </c>
      <c r="CR1305">
        <v>0</v>
      </c>
      <c r="CS1305">
        <v>4</v>
      </c>
      <c r="CT1305">
        <v>2006</v>
      </c>
      <c r="CU1305" t="s">
        <v>136</v>
      </c>
      <c r="CV1305" t="s">
        <v>137</v>
      </c>
      <c r="CW1305">
        <f>COUNTIF(fun[[#This Row],[Id]:[SaleCondition]],0)</f>
        <v>19</v>
      </c>
      <c r="CX1305">
        <f>COUNTIF(fun[[#This Row],[Id]:[SaleCondition]],"NA")</f>
        <v>5</v>
      </c>
      <c r="CY130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05">
        <f>fun[NUM_ExCond]+fun[NUM_BsmtCond]+fun[NUM_GarCond]</f>
        <v>9</v>
      </c>
      <c r="DA13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13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68.75</v>
      </c>
      <c r="DC1305">
        <v>232000</v>
      </c>
    </row>
    <row r="1306" spans="1:107" x14ac:dyDescent="0.25">
      <c r="A1306">
        <v>1305</v>
      </c>
      <c r="B1306">
        <v>160</v>
      </c>
      <c r="C1306" t="s">
        <v>168</v>
      </c>
      <c r="D1306">
        <f>IF(fun[[#This Row],[MSZoning]]="RL",1,0)</f>
        <v>0</v>
      </c>
      <c r="E1306">
        <f>IF(fun[[#This Row],[rl]]="RM",1,0)</f>
        <v>0</v>
      </c>
      <c r="F1306">
        <f>IF(fun[[#This Row],[rm]]="RH",1,0)</f>
        <v>0</v>
      </c>
      <c r="G1306">
        <f>IF(fun[[#This Row],[rh]]="C (all)",1,0)</f>
        <v>0</v>
      </c>
      <c r="H1306">
        <v>32</v>
      </c>
      <c r="I1306">
        <f>IF(fun[[#This Row],[LotFrontage]]="NA",0,fun[[#This Row],[LotFrontage]])</f>
        <v>32</v>
      </c>
      <c r="J1306">
        <v>3363</v>
      </c>
      <c r="K1306" t="s">
        <v>108</v>
      </c>
      <c r="L1306" t="s">
        <v>109</v>
      </c>
      <c r="M1306" t="s">
        <v>110</v>
      </c>
      <c r="N1306" t="s">
        <v>111</v>
      </c>
      <c r="O1306" t="s">
        <v>112</v>
      </c>
      <c r="P1306" t="s">
        <v>113</v>
      </c>
      <c r="Q1306" t="s">
        <v>114</v>
      </c>
      <c r="R1306" t="s">
        <v>211</v>
      </c>
      <c r="S1306" t="s">
        <v>116</v>
      </c>
      <c r="T1306" t="s">
        <v>116</v>
      </c>
      <c r="U1306" t="s">
        <v>205</v>
      </c>
      <c r="V1306" t="s">
        <v>118</v>
      </c>
      <c r="W1306">
        <v>7</v>
      </c>
      <c r="X1306">
        <v>5</v>
      </c>
      <c r="Y1306">
        <v>2004</v>
      </c>
      <c r="Z1306">
        <v>2004</v>
      </c>
      <c r="AA1306" t="s">
        <v>119</v>
      </c>
      <c r="AB1306" t="s">
        <v>120</v>
      </c>
      <c r="AC1306" t="s">
        <v>121</v>
      </c>
      <c r="AD1306" t="s">
        <v>121</v>
      </c>
      <c r="AE1306" t="s">
        <v>163</v>
      </c>
      <c r="AF1306">
        <v>117</v>
      </c>
      <c r="AG1306" t="s">
        <v>123</v>
      </c>
      <c r="AH1306">
        <f>IF(fun[[#This Row],[ExterQual]]="Ex",5,IF(fun[[#This Row],[ExterQual]]="Gd",4,IF(fun[[#This Row],[ExterQual]]="TA",3,IF(fun[[#This Row],[ExterQual]]="Fa",2,1))))</f>
        <v>4</v>
      </c>
      <c r="AI1306" t="s">
        <v>124</v>
      </c>
      <c r="AJ1306">
        <f>IF(fun[[#This Row],[ExterCond]]="Ex",5,IF(fun[[#This Row],[ExterCond]]="Gd",4,IF(fun[[#This Row],[ExterCond]]="TA",3,IF(fun[[#This Row],[ExterCond]]="Fa",2,1))))</f>
        <v>3</v>
      </c>
      <c r="AK1306" t="s">
        <v>125</v>
      </c>
      <c r="AL1306" t="s">
        <v>123</v>
      </c>
      <c r="AM1306">
        <f>IF(fun[[#This Row],[BsmtQual]]="Ex",5,IF(fun[[#This Row],[BsmtQual]]="Gd",4,IF(fun[[#This Row],[BsmtQual]]="TA",3,IF(fun[[#This Row],[BsmtQual]]="Fa",2,IF(fun[[#This Row],[BsmtQual]]="Po",1,0)))))</f>
        <v>4</v>
      </c>
      <c r="AN1306" t="s">
        <v>124</v>
      </c>
      <c r="AO1306">
        <f>IF(fun[[#This Row],[BsmtCond]]="Ex",5,IF(fun[[#This Row],[BsmtCond]]="Gd",4,IF(fun[[#This Row],[BsmtCond]]="TA",3,IF(fun[[#This Row],[BsmtCond]]="Fa",2,IF(fun[[#This Row],[BsmtCond]]="Po",1,0)))))</f>
        <v>3</v>
      </c>
      <c r="AP1306" t="s">
        <v>126</v>
      </c>
      <c r="AQ1306">
        <f>IF(fun[[#This Row],[BsmtExposure]]="Gd",3,IF(fun[[#This Row],[BsmtExposure]]="Av",2,IF(fun[[#This Row],[BsmtExposure]]="Mn",1,0)))</f>
        <v>0</v>
      </c>
      <c r="AR1306" t="s">
        <v>128</v>
      </c>
      <c r="AS1306">
        <v>0</v>
      </c>
      <c r="AT1306" t="s">
        <v>128</v>
      </c>
      <c r="AU1306">
        <v>0</v>
      </c>
      <c r="AV1306">
        <v>976</v>
      </c>
      <c r="AW1306">
        <v>976</v>
      </c>
      <c r="AX1306" t="s">
        <v>129</v>
      </c>
      <c r="AY1306" t="s">
        <v>130</v>
      </c>
      <c r="AZ1306">
        <f>IF(fun[[#This Row],[HeatingQC]]="Ex",5,IF(fun[[#This Row],[HeatingQC]]="Gd",4,IF(fun[[#This Row],[HeatingQC]]="TA",3,IF(fun[[#This Row],[HeatingQC]]="Fa",2,IF(fun[[#This Row],[HeatingQC]]="Po",1,0)))))</f>
        <v>5</v>
      </c>
      <c r="BA1306" t="s">
        <v>131</v>
      </c>
      <c r="BB1306" t="s">
        <v>132</v>
      </c>
      <c r="BC1306">
        <v>976</v>
      </c>
      <c r="BD1306">
        <v>732</v>
      </c>
      <c r="BE1306">
        <v>0</v>
      </c>
      <c r="BF1306">
        <v>1708</v>
      </c>
      <c r="BG1306">
        <f>LOG(fun[[#This Row],[GrLivArea]])</f>
        <v>3.2324878663529861</v>
      </c>
      <c r="BH1306">
        <v>0</v>
      </c>
      <c r="BI1306">
        <v>0</v>
      </c>
      <c r="BJ1306">
        <f>fun[[#This Row],[BsmtFullBath]]+(0.5*fun[[#This Row],[BsmtHalfBath]])</f>
        <v>0</v>
      </c>
      <c r="BK1306">
        <v>2</v>
      </c>
      <c r="BL1306">
        <v>0</v>
      </c>
      <c r="BM1306">
        <f>fun[[#This Row],[HalfBath]]+fun[[#This Row],[TOTBaseBath]]+fun[[#This Row],[FullBath]]</f>
        <v>2</v>
      </c>
      <c r="BN1306">
        <v>3</v>
      </c>
      <c r="BO1306">
        <v>1</v>
      </c>
      <c r="BP1306" t="s">
        <v>123</v>
      </c>
      <c r="BQ1306">
        <f>IF(fun[[#This Row],[KitchenQual]]="Ex",5,IF(fun[[#This Row],[KitchenQual]]="Gd",4,IF(fun[[#This Row],[KitchenQual]]="TA",3,IF(fun[[#This Row],[KitchenQual]]="Fa",2,0))))</f>
        <v>4</v>
      </c>
      <c r="BR1306">
        <v>7</v>
      </c>
      <c r="BS1306" t="s">
        <v>247</v>
      </c>
      <c r="BT1306">
        <v>0</v>
      </c>
      <c r="BU1306" t="s">
        <v>109</v>
      </c>
      <c r="BV1306">
        <f>IF(fun[[#This Row],[FireplaceQu]]="Ex",5,IF(fun[[#This Row],[FireplaceQu]]="Gd",4,IF(fun[[#This Row],[FireplaceQu]]="TA",3,IF(fun[[#This Row],[FireplaceQu]]="Fa",2,0))))</f>
        <v>0</v>
      </c>
      <c r="BW1306" t="s">
        <v>153</v>
      </c>
      <c r="BX1306">
        <v>2004</v>
      </c>
      <c r="BY1306" t="s">
        <v>128</v>
      </c>
      <c r="BZ1306">
        <v>2</v>
      </c>
      <c r="CA1306">
        <v>380</v>
      </c>
      <c r="CB1306" t="s">
        <v>124</v>
      </c>
      <c r="CC1306">
        <f>IF(fun[[#This Row],[GarageQual]]="Ex",5,IF(fun[[#This Row],[GarageQual]]="Gd",4,IF(fun[[#This Row],[GarageQual]]="TA",3,IF(fun[[#This Row],[GarageQual]]="Fa",2,IF(fun[[#This Row],[GarageQual]]="Po",1,0)))))</f>
        <v>3</v>
      </c>
      <c r="CD1306" t="s">
        <v>124</v>
      </c>
      <c r="CE1306">
        <f>IF(fun[[#This Row],[GarageCond]]="Ex",5,IF(fun[[#This Row],[GarageCond]]="Gd",4,IF(fun[[#This Row],[GarageCond]]="TA",3,IF(fun[[#This Row],[GarageCond]]="Fa",2,IF(fun[[#This Row],[GarageCond]]="Po",1,0)))))</f>
        <v>3</v>
      </c>
      <c r="CF1306" t="s">
        <v>131</v>
      </c>
      <c r="CG1306">
        <v>0</v>
      </c>
      <c r="CH1306">
        <v>40</v>
      </c>
      <c r="CI1306">
        <v>0</v>
      </c>
      <c r="CJ1306">
        <v>0</v>
      </c>
      <c r="CK1306">
        <v>0</v>
      </c>
      <c r="CL1306">
        <f>(0.5*fun[[#This Row],[WoodDeckSF]])+fun[[#This Row],[OpenPorchSF]]+(2*fun[[#This Row],[EnclosedPorch]])+(1.5*fun[[#This Row],[3SsnPorch]])+fun[[#This Row],[ScreenPorch]]</f>
        <v>40</v>
      </c>
      <c r="CM1306">
        <v>0</v>
      </c>
      <c r="CN1306" t="s">
        <v>109</v>
      </c>
      <c r="CO1306">
        <f>IF(fun[[#This Row],[PoolQC]]="Ex",5,IF(fun[[#This Row],[PoolQC]]="Gd",4,IF(fun[[#This Row],[PoolQC]]="TA",3,IF(fun[[#This Row],[PoolQC]]="Fa",2,IF(fun[[#This Row],[PoolQC]]="Po",1,0)))))</f>
        <v>0</v>
      </c>
      <c r="CP1306" t="s">
        <v>109</v>
      </c>
      <c r="CQ1306" t="s">
        <v>109</v>
      </c>
      <c r="CR1306">
        <v>0</v>
      </c>
      <c r="CS1306">
        <v>4</v>
      </c>
      <c r="CT1306">
        <v>2006</v>
      </c>
      <c r="CU1306" t="s">
        <v>136</v>
      </c>
      <c r="CV1306" t="s">
        <v>137</v>
      </c>
      <c r="CW1306">
        <f>COUNTIF(fun[[#This Row],[Id]:[SaleCondition]],0)</f>
        <v>21</v>
      </c>
      <c r="CX1306">
        <f>COUNTIF(fun[[#This Row],[Id]:[SaleCondition]],"NA")</f>
        <v>5</v>
      </c>
      <c r="CY130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06">
        <f>fun[NUM_ExCond]+fun[NUM_BsmtCond]+fun[NUM_GarCond]</f>
        <v>9</v>
      </c>
      <c r="DA13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3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306">
        <v>130000</v>
      </c>
    </row>
    <row r="1307" spans="1:107" x14ac:dyDescent="0.25">
      <c r="A1307">
        <v>1306</v>
      </c>
      <c r="B1307">
        <v>20</v>
      </c>
      <c r="C1307" t="s">
        <v>107</v>
      </c>
      <c r="D1307">
        <f>IF(fun[[#This Row],[MSZoning]]="RL",1,0)</f>
        <v>1</v>
      </c>
      <c r="E1307">
        <f>IF(fun[[#This Row],[rl]]="RM",1,0)</f>
        <v>0</v>
      </c>
      <c r="F1307">
        <f>IF(fun[[#This Row],[rm]]="RH",1,0)</f>
        <v>0</v>
      </c>
      <c r="G1307">
        <f>IF(fun[[#This Row],[rh]]="C (all)",1,0)</f>
        <v>0</v>
      </c>
      <c r="H1307">
        <v>108</v>
      </c>
      <c r="I1307">
        <f>IF(fun[[#This Row],[LotFrontage]]="NA",0,fun[[#This Row],[LotFrontage]])</f>
        <v>108</v>
      </c>
      <c r="J1307">
        <v>13173</v>
      </c>
      <c r="K1307" t="s">
        <v>108</v>
      </c>
      <c r="L1307" t="s">
        <v>109</v>
      </c>
      <c r="M1307" t="s">
        <v>146</v>
      </c>
      <c r="N1307" t="s">
        <v>111</v>
      </c>
      <c r="O1307" t="s">
        <v>112</v>
      </c>
      <c r="P1307" t="s">
        <v>148</v>
      </c>
      <c r="Q1307" t="s">
        <v>114</v>
      </c>
      <c r="R1307" t="s">
        <v>180</v>
      </c>
      <c r="S1307" t="s">
        <v>116</v>
      </c>
      <c r="T1307" t="s">
        <v>116</v>
      </c>
      <c r="U1307" t="s">
        <v>117</v>
      </c>
      <c r="V1307" t="s">
        <v>141</v>
      </c>
      <c r="W1307">
        <v>9</v>
      </c>
      <c r="X1307">
        <v>5</v>
      </c>
      <c r="Y1307">
        <v>2006</v>
      </c>
      <c r="Z1307">
        <v>2007</v>
      </c>
      <c r="AA1307" t="s">
        <v>178</v>
      </c>
      <c r="AB1307" t="s">
        <v>120</v>
      </c>
      <c r="AC1307" t="s">
        <v>121</v>
      </c>
      <c r="AD1307" t="s">
        <v>121</v>
      </c>
      <c r="AE1307" t="s">
        <v>163</v>
      </c>
      <c r="AF1307">
        <v>300</v>
      </c>
      <c r="AG1307" t="s">
        <v>123</v>
      </c>
      <c r="AH1307">
        <f>IF(fun[[#This Row],[ExterQual]]="Ex",5,IF(fun[[#This Row],[ExterQual]]="Gd",4,IF(fun[[#This Row],[ExterQual]]="TA",3,IF(fun[[#This Row],[ExterQual]]="Fa",2,1))))</f>
        <v>4</v>
      </c>
      <c r="AI1307" t="s">
        <v>124</v>
      </c>
      <c r="AJ1307">
        <f>IF(fun[[#This Row],[ExterCond]]="Ex",5,IF(fun[[#This Row],[ExterCond]]="Gd",4,IF(fun[[#This Row],[ExterCond]]="TA",3,IF(fun[[#This Row],[ExterCond]]="Fa",2,1))))</f>
        <v>3</v>
      </c>
      <c r="AK1307" t="s">
        <v>125</v>
      </c>
      <c r="AL1307" t="s">
        <v>130</v>
      </c>
      <c r="AM1307">
        <f>IF(fun[[#This Row],[BsmtQual]]="Ex",5,IF(fun[[#This Row],[BsmtQual]]="Gd",4,IF(fun[[#This Row],[BsmtQual]]="TA",3,IF(fun[[#This Row],[BsmtQual]]="Fa",2,IF(fun[[#This Row],[BsmtQual]]="Po",1,0)))))</f>
        <v>5</v>
      </c>
      <c r="AN1307" t="s">
        <v>124</v>
      </c>
      <c r="AO1307">
        <f>IF(fun[[#This Row],[BsmtCond]]="Ex",5,IF(fun[[#This Row],[BsmtCond]]="Gd",4,IF(fun[[#This Row],[BsmtCond]]="TA",3,IF(fun[[#This Row],[BsmtCond]]="Fa",2,IF(fun[[#This Row],[BsmtCond]]="Po",1,0)))))</f>
        <v>3</v>
      </c>
      <c r="AP1307" t="s">
        <v>126</v>
      </c>
      <c r="AQ1307">
        <f>IF(fun[[#This Row],[BsmtExposure]]="Gd",3,IF(fun[[#This Row],[BsmtExposure]]="Av",2,IF(fun[[#This Row],[BsmtExposure]]="Mn",1,0)))</f>
        <v>0</v>
      </c>
      <c r="AR1307" t="s">
        <v>127</v>
      </c>
      <c r="AS1307">
        <v>1572</v>
      </c>
      <c r="AT1307" t="s">
        <v>128</v>
      </c>
      <c r="AU1307">
        <v>0</v>
      </c>
      <c r="AV1307">
        <v>80</v>
      </c>
      <c r="AW1307">
        <v>1652</v>
      </c>
      <c r="AX1307" t="s">
        <v>129</v>
      </c>
      <c r="AY1307" t="s">
        <v>130</v>
      </c>
      <c r="AZ1307">
        <f>IF(fun[[#This Row],[HeatingQC]]="Ex",5,IF(fun[[#This Row],[HeatingQC]]="Gd",4,IF(fun[[#This Row],[HeatingQC]]="TA",3,IF(fun[[#This Row],[HeatingQC]]="Fa",2,IF(fun[[#This Row],[HeatingQC]]="Po",1,0)))))</f>
        <v>5</v>
      </c>
      <c r="BA1307" t="s">
        <v>131</v>
      </c>
      <c r="BB1307" t="s">
        <v>132</v>
      </c>
      <c r="BC1307">
        <v>1652</v>
      </c>
      <c r="BD1307">
        <v>0</v>
      </c>
      <c r="BE1307">
        <v>0</v>
      </c>
      <c r="BF1307">
        <v>1652</v>
      </c>
      <c r="BG1307">
        <f>LOG(fun[[#This Row],[GrLivArea]])</f>
        <v>3.2180100429843632</v>
      </c>
      <c r="BH1307">
        <v>1</v>
      </c>
      <c r="BI1307">
        <v>0</v>
      </c>
      <c r="BJ1307">
        <f>fun[[#This Row],[BsmtFullBath]]+(0.5*fun[[#This Row],[BsmtHalfBath]])</f>
        <v>1</v>
      </c>
      <c r="BK1307">
        <v>2</v>
      </c>
      <c r="BL1307">
        <v>0</v>
      </c>
      <c r="BM1307">
        <f>fun[[#This Row],[HalfBath]]+fun[[#This Row],[TOTBaseBath]]+fun[[#This Row],[FullBath]]</f>
        <v>3</v>
      </c>
      <c r="BN1307">
        <v>2</v>
      </c>
      <c r="BO1307">
        <v>1</v>
      </c>
      <c r="BP1307" t="s">
        <v>130</v>
      </c>
      <c r="BQ1307">
        <f>IF(fun[[#This Row],[KitchenQual]]="Ex",5,IF(fun[[#This Row],[KitchenQual]]="Gd",4,IF(fun[[#This Row],[KitchenQual]]="TA",3,IF(fun[[#This Row],[KitchenQual]]="Fa",2,0))))</f>
        <v>5</v>
      </c>
      <c r="BR1307">
        <v>6</v>
      </c>
      <c r="BS1307" t="s">
        <v>133</v>
      </c>
      <c r="BT1307">
        <v>2</v>
      </c>
      <c r="BU1307" t="s">
        <v>130</v>
      </c>
      <c r="BV1307">
        <f>IF(fun[[#This Row],[FireplaceQu]]="Ex",5,IF(fun[[#This Row],[FireplaceQu]]="Gd",4,IF(fun[[#This Row],[FireplaceQu]]="TA",3,IF(fun[[#This Row],[FireplaceQu]]="Fa",2,0))))</f>
        <v>5</v>
      </c>
      <c r="BW1307" t="s">
        <v>134</v>
      </c>
      <c r="BX1307">
        <v>2006</v>
      </c>
      <c r="BY1307" t="s">
        <v>183</v>
      </c>
      <c r="BZ1307">
        <v>2</v>
      </c>
      <c r="CA1307">
        <v>840</v>
      </c>
      <c r="CB1307" t="s">
        <v>124</v>
      </c>
      <c r="CC1307">
        <f>IF(fun[[#This Row],[GarageQual]]="Ex",5,IF(fun[[#This Row],[GarageQual]]="Gd",4,IF(fun[[#This Row],[GarageQual]]="TA",3,IF(fun[[#This Row],[GarageQual]]="Fa",2,IF(fun[[#This Row],[GarageQual]]="Po",1,0)))))</f>
        <v>3</v>
      </c>
      <c r="CD1307" t="s">
        <v>124</v>
      </c>
      <c r="CE1307">
        <f>IF(fun[[#This Row],[GarageCond]]="Ex",5,IF(fun[[#This Row],[GarageCond]]="Gd",4,IF(fun[[#This Row],[GarageCond]]="TA",3,IF(fun[[#This Row],[GarageCond]]="Fa",2,IF(fun[[#This Row],[GarageCond]]="Po",1,0)))))</f>
        <v>3</v>
      </c>
      <c r="CF1307" t="s">
        <v>131</v>
      </c>
      <c r="CG1307">
        <v>404</v>
      </c>
      <c r="CH1307">
        <v>102</v>
      </c>
      <c r="CI1307">
        <v>0</v>
      </c>
      <c r="CJ1307">
        <v>0</v>
      </c>
      <c r="CK1307">
        <v>0</v>
      </c>
      <c r="CL1307">
        <f>(0.5*fun[[#This Row],[WoodDeckSF]])+fun[[#This Row],[OpenPorchSF]]+(2*fun[[#This Row],[EnclosedPorch]])+(1.5*fun[[#This Row],[3SsnPorch]])+fun[[#This Row],[ScreenPorch]]</f>
        <v>304</v>
      </c>
      <c r="CM1307">
        <v>0</v>
      </c>
      <c r="CN1307" t="s">
        <v>109</v>
      </c>
      <c r="CO1307">
        <f>IF(fun[[#This Row],[PoolQC]]="Ex",5,IF(fun[[#This Row],[PoolQC]]="Gd",4,IF(fun[[#This Row],[PoolQC]]="TA",3,IF(fun[[#This Row],[PoolQC]]="Fa",2,IF(fun[[#This Row],[PoolQC]]="Po",1,0)))))</f>
        <v>0</v>
      </c>
      <c r="CP1307" t="s">
        <v>109</v>
      </c>
      <c r="CQ1307" t="s">
        <v>109</v>
      </c>
      <c r="CR1307">
        <v>0</v>
      </c>
      <c r="CS1307">
        <v>11</v>
      </c>
      <c r="CT1307">
        <v>2009</v>
      </c>
      <c r="CU1307" t="s">
        <v>136</v>
      </c>
      <c r="CV1307" t="s">
        <v>137</v>
      </c>
      <c r="CW1307">
        <f>COUNTIF(fun[[#This Row],[Id]:[SaleCondition]],0)</f>
        <v>15</v>
      </c>
      <c r="CX1307">
        <f>COUNTIF(fun[[#This Row],[Id]:[SaleCondition]],"NA")</f>
        <v>4</v>
      </c>
      <c r="CY1307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1307">
        <f>fun[NUM_ExCond]+fun[NUM_BsmtCond]+fun[NUM_GarCond]</f>
        <v>9</v>
      </c>
      <c r="DA13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13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85.5</v>
      </c>
      <c r="DC1307">
        <v>325000</v>
      </c>
    </row>
    <row r="1308" spans="1:107" x14ac:dyDescent="0.25">
      <c r="A1308">
        <v>1307</v>
      </c>
      <c r="B1308">
        <v>120</v>
      </c>
      <c r="C1308" t="s">
        <v>107</v>
      </c>
      <c r="D1308">
        <f>IF(fun[[#This Row],[MSZoning]]="RL",1,0)</f>
        <v>1</v>
      </c>
      <c r="E1308">
        <f>IF(fun[[#This Row],[rl]]="RM",1,0)</f>
        <v>0</v>
      </c>
      <c r="F1308">
        <f>IF(fun[[#This Row],[rm]]="RH",1,0)</f>
        <v>0</v>
      </c>
      <c r="G1308">
        <f>IF(fun[[#This Row],[rh]]="C (all)",1,0)</f>
        <v>0</v>
      </c>
      <c r="H1308">
        <v>48</v>
      </c>
      <c r="I1308">
        <f>IF(fun[[#This Row],[LotFrontage]]="NA",0,fun[[#This Row],[LotFrontage]])</f>
        <v>48</v>
      </c>
      <c r="J1308">
        <v>6955</v>
      </c>
      <c r="K1308" t="s">
        <v>108</v>
      </c>
      <c r="L1308" t="s">
        <v>109</v>
      </c>
      <c r="M1308" t="s">
        <v>146</v>
      </c>
      <c r="N1308" t="s">
        <v>111</v>
      </c>
      <c r="O1308" t="s">
        <v>112</v>
      </c>
      <c r="P1308" t="s">
        <v>113</v>
      </c>
      <c r="Q1308" t="s">
        <v>114</v>
      </c>
      <c r="R1308" t="s">
        <v>180</v>
      </c>
      <c r="S1308" t="s">
        <v>116</v>
      </c>
      <c r="T1308" t="s">
        <v>116</v>
      </c>
      <c r="U1308" t="s">
        <v>205</v>
      </c>
      <c r="V1308" t="s">
        <v>141</v>
      </c>
      <c r="W1308">
        <v>7</v>
      </c>
      <c r="X1308">
        <v>5</v>
      </c>
      <c r="Y1308">
        <v>2005</v>
      </c>
      <c r="Z1308">
        <v>2006</v>
      </c>
      <c r="AA1308" t="s">
        <v>119</v>
      </c>
      <c r="AB1308" t="s">
        <v>120</v>
      </c>
      <c r="AC1308" t="s">
        <v>121</v>
      </c>
      <c r="AD1308" t="s">
        <v>121</v>
      </c>
      <c r="AE1308" t="s">
        <v>163</v>
      </c>
      <c r="AF1308">
        <v>94</v>
      </c>
      <c r="AG1308" t="s">
        <v>123</v>
      </c>
      <c r="AH1308">
        <f>IF(fun[[#This Row],[ExterQual]]="Ex",5,IF(fun[[#This Row],[ExterQual]]="Gd",4,IF(fun[[#This Row],[ExterQual]]="TA",3,IF(fun[[#This Row],[ExterQual]]="Fa",2,1))))</f>
        <v>4</v>
      </c>
      <c r="AI1308" t="s">
        <v>124</v>
      </c>
      <c r="AJ1308">
        <f>IF(fun[[#This Row],[ExterCond]]="Ex",5,IF(fun[[#This Row],[ExterCond]]="Gd",4,IF(fun[[#This Row],[ExterCond]]="TA",3,IF(fun[[#This Row],[ExterCond]]="Fa",2,1))))</f>
        <v>3</v>
      </c>
      <c r="AK1308" t="s">
        <v>125</v>
      </c>
      <c r="AL1308" t="s">
        <v>123</v>
      </c>
      <c r="AM1308">
        <f>IF(fun[[#This Row],[BsmtQual]]="Ex",5,IF(fun[[#This Row],[BsmtQual]]="Gd",4,IF(fun[[#This Row],[BsmtQual]]="TA",3,IF(fun[[#This Row],[BsmtQual]]="Fa",2,IF(fun[[#This Row],[BsmtQual]]="Po",1,0)))))</f>
        <v>4</v>
      </c>
      <c r="AN1308" t="s">
        <v>124</v>
      </c>
      <c r="AO1308">
        <f>IF(fun[[#This Row],[BsmtCond]]="Ex",5,IF(fun[[#This Row],[BsmtCond]]="Gd",4,IF(fun[[#This Row],[BsmtCond]]="TA",3,IF(fun[[#This Row],[BsmtCond]]="Fa",2,IF(fun[[#This Row],[BsmtCond]]="Po",1,0)))))</f>
        <v>3</v>
      </c>
      <c r="AP1308" t="s">
        <v>126</v>
      </c>
      <c r="AQ1308">
        <f>IF(fun[[#This Row],[BsmtExposure]]="Gd",3,IF(fun[[#This Row],[BsmtExposure]]="Av",2,IF(fun[[#This Row],[BsmtExposure]]="Mn",1,0)))</f>
        <v>0</v>
      </c>
      <c r="AR1308" t="s">
        <v>128</v>
      </c>
      <c r="AS1308">
        <v>0</v>
      </c>
      <c r="AT1308" t="s">
        <v>128</v>
      </c>
      <c r="AU1308">
        <v>0</v>
      </c>
      <c r="AV1308">
        <v>1368</v>
      </c>
      <c r="AW1308">
        <v>1368</v>
      </c>
      <c r="AX1308" t="s">
        <v>129</v>
      </c>
      <c r="AY1308" t="s">
        <v>130</v>
      </c>
      <c r="AZ1308">
        <f>IF(fun[[#This Row],[HeatingQC]]="Ex",5,IF(fun[[#This Row],[HeatingQC]]="Gd",4,IF(fun[[#This Row],[HeatingQC]]="TA",3,IF(fun[[#This Row],[HeatingQC]]="Fa",2,IF(fun[[#This Row],[HeatingQC]]="Po",1,0)))))</f>
        <v>5</v>
      </c>
      <c r="BA1308" t="s">
        <v>131</v>
      </c>
      <c r="BB1308" t="s">
        <v>132</v>
      </c>
      <c r="BC1308">
        <v>1368</v>
      </c>
      <c r="BD1308">
        <v>0</v>
      </c>
      <c r="BE1308">
        <v>0</v>
      </c>
      <c r="BF1308">
        <v>1368</v>
      </c>
      <c r="BG1308">
        <f>LOG(fun[[#This Row],[GrLivArea]])</f>
        <v>3.1360860973840974</v>
      </c>
      <c r="BH1308">
        <v>0</v>
      </c>
      <c r="BI1308">
        <v>0</v>
      </c>
      <c r="BJ1308">
        <f>fun[[#This Row],[BsmtFullBath]]+(0.5*fun[[#This Row],[BsmtHalfBath]])</f>
        <v>0</v>
      </c>
      <c r="BK1308">
        <v>2</v>
      </c>
      <c r="BL1308">
        <v>0</v>
      </c>
      <c r="BM1308">
        <f>fun[[#This Row],[HalfBath]]+fun[[#This Row],[TOTBaseBath]]+fun[[#This Row],[FullBath]]</f>
        <v>2</v>
      </c>
      <c r="BN1308">
        <v>2</v>
      </c>
      <c r="BO1308">
        <v>1</v>
      </c>
      <c r="BP1308" t="s">
        <v>123</v>
      </c>
      <c r="BQ1308">
        <f>IF(fun[[#This Row],[KitchenQual]]="Ex",5,IF(fun[[#This Row],[KitchenQual]]="Gd",4,IF(fun[[#This Row],[KitchenQual]]="TA",3,IF(fun[[#This Row],[KitchenQual]]="Fa",2,0))))</f>
        <v>4</v>
      </c>
      <c r="BR1308">
        <v>6</v>
      </c>
      <c r="BS1308" t="s">
        <v>133</v>
      </c>
      <c r="BT1308">
        <v>1</v>
      </c>
      <c r="BU1308" t="s">
        <v>123</v>
      </c>
      <c r="BV1308">
        <f>IF(fun[[#This Row],[FireplaceQu]]="Ex",5,IF(fun[[#This Row],[FireplaceQu]]="Gd",4,IF(fun[[#This Row],[FireplaceQu]]="TA",3,IF(fun[[#This Row],[FireplaceQu]]="Fa",2,0))))</f>
        <v>4</v>
      </c>
      <c r="BW1308" t="s">
        <v>134</v>
      </c>
      <c r="BX1308">
        <v>2005</v>
      </c>
      <c r="BY1308" t="s">
        <v>135</v>
      </c>
      <c r="BZ1308">
        <v>2</v>
      </c>
      <c r="CA1308">
        <v>474</v>
      </c>
      <c r="CB1308" t="s">
        <v>124</v>
      </c>
      <c r="CC1308">
        <f>IF(fun[[#This Row],[GarageQual]]="Ex",5,IF(fun[[#This Row],[GarageQual]]="Gd",4,IF(fun[[#This Row],[GarageQual]]="TA",3,IF(fun[[#This Row],[GarageQual]]="Fa",2,IF(fun[[#This Row],[GarageQual]]="Po",1,0)))))</f>
        <v>3</v>
      </c>
      <c r="CD1308" t="s">
        <v>124</v>
      </c>
      <c r="CE1308">
        <f>IF(fun[[#This Row],[GarageCond]]="Ex",5,IF(fun[[#This Row],[GarageCond]]="Gd",4,IF(fun[[#This Row],[GarageCond]]="TA",3,IF(fun[[#This Row],[GarageCond]]="Fa",2,IF(fun[[#This Row],[GarageCond]]="Po",1,0)))))</f>
        <v>3</v>
      </c>
      <c r="CF1308" t="s">
        <v>131</v>
      </c>
      <c r="CG1308">
        <v>132</v>
      </c>
      <c r="CH1308">
        <v>35</v>
      </c>
      <c r="CI1308">
        <v>0</v>
      </c>
      <c r="CJ1308">
        <v>0</v>
      </c>
      <c r="CK1308">
        <v>0</v>
      </c>
      <c r="CL1308">
        <f>(0.5*fun[[#This Row],[WoodDeckSF]])+fun[[#This Row],[OpenPorchSF]]+(2*fun[[#This Row],[EnclosedPorch]])+(1.5*fun[[#This Row],[3SsnPorch]])+fun[[#This Row],[ScreenPorch]]</f>
        <v>101</v>
      </c>
      <c r="CM1308">
        <v>0</v>
      </c>
      <c r="CN1308" t="s">
        <v>109</v>
      </c>
      <c r="CO1308">
        <f>IF(fun[[#This Row],[PoolQC]]="Ex",5,IF(fun[[#This Row],[PoolQC]]="Gd",4,IF(fun[[#This Row],[PoolQC]]="TA",3,IF(fun[[#This Row],[PoolQC]]="Fa",2,IF(fun[[#This Row],[PoolQC]]="Po",1,0)))))</f>
        <v>0</v>
      </c>
      <c r="CP1308" t="s">
        <v>109</v>
      </c>
      <c r="CQ1308" t="s">
        <v>109</v>
      </c>
      <c r="CR1308">
        <v>0</v>
      </c>
      <c r="CS1308">
        <v>9</v>
      </c>
      <c r="CT1308">
        <v>2006</v>
      </c>
      <c r="CU1308" t="s">
        <v>184</v>
      </c>
      <c r="CV1308" t="s">
        <v>185</v>
      </c>
      <c r="CW1308">
        <f>COUNTIF(fun[[#This Row],[Id]:[SaleCondition]],0)</f>
        <v>18</v>
      </c>
      <c r="CX1308">
        <f>COUNTIF(fun[[#This Row],[Id]:[SaleCondition]],"NA")</f>
        <v>4</v>
      </c>
      <c r="CY1308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308">
        <f>fun[NUM_ExCond]+fun[NUM_BsmtCond]+fun[NUM_GarCond]</f>
        <v>9</v>
      </c>
      <c r="DA13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3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70.5</v>
      </c>
      <c r="DC1308">
        <v>202500</v>
      </c>
    </row>
    <row r="1309" spans="1:107" x14ac:dyDescent="0.25">
      <c r="A1309">
        <v>1308</v>
      </c>
      <c r="B1309">
        <v>20</v>
      </c>
      <c r="C1309" t="s">
        <v>107</v>
      </c>
      <c r="D1309">
        <f>IF(fun[[#This Row],[MSZoning]]="RL",1,0)</f>
        <v>1</v>
      </c>
      <c r="E1309">
        <f>IF(fun[[#This Row],[rl]]="RM",1,0)</f>
        <v>0</v>
      </c>
      <c r="F1309">
        <f>IF(fun[[#This Row],[rm]]="RH",1,0)</f>
        <v>0</v>
      </c>
      <c r="G1309">
        <f>IF(fun[[#This Row],[rh]]="C (all)",1,0)</f>
        <v>0</v>
      </c>
      <c r="H1309">
        <v>60</v>
      </c>
      <c r="I1309">
        <f>IF(fun[[#This Row],[LotFrontage]]="NA",0,fun[[#This Row],[LotFrontage]])</f>
        <v>60</v>
      </c>
      <c r="J1309">
        <v>8072</v>
      </c>
      <c r="K1309" t="s">
        <v>108</v>
      </c>
      <c r="L1309" t="s">
        <v>109</v>
      </c>
      <c r="M1309" t="s">
        <v>110</v>
      </c>
      <c r="N1309" t="s">
        <v>111</v>
      </c>
      <c r="O1309" t="s">
        <v>112</v>
      </c>
      <c r="P1309" t="s">
        <v>113</v>
      </c>
      <c r="Q1309" t="s">
        <v>114</v>
      </c>
      <c r="R1309" t="s">
        <v>115</v>
      </c>
      <c r="S1309" t="s">
        <v>116</v>
      </c>
      <c r="T1309" t="s">
        <v>116</v>
      </c>
      <c r="U1309" t="s">
        <v>117</v>
      </c>
      <c r="V1309" t="s">
        <v>141</v>
      </c>
      <c r="W1309">
        <v>5</v>
      </c>
      <c r="X1309">
        <v>5</v>
      </c>
      <c r="Y1309">
        <v>1994</v>
      </c>
      <c r="Z1309">
        <v>1995</v>
      </c>
      <c r="AA1309" t="s">
        <v>119</v>
      </c>
      <c r="AB1309" t="s">
        <v>120</v>
      </c>
      <c r="AC1309" t="s">
        <v>121</v>
      </c>
      <c r="AD1309" t="s">
        <v>121</v>
      </c>
      <c r="AE1309" t="s">
        <v>143</v>
      </c>
      <c r="AF1309">
        <v>0</v>
      </c>
      <c r="AG1309" t="s">
        <v>124</v>
      </c>
      <c r="AH1309">
        <f>IF(fun[[#This Row],[ExterQual]]="Ex",5,IF(fun[[#This Row],[ExterQual]]="Gd",4,IF(fun[[#This Row],[ExterQual]]="TA",3,IF(fun[[#This Row],[ExterQual]]="Fa",2,1))))</f>
        <v>3</v>
      </c>
      <c r="AI1309" t="s">
        <v>123</v>
      </c>
      <c r="AJ1309">
        <f>IF(fun[[#This Row],[ExterCond]]="Ex",5,IF(fun[[#This Row],[ExterCond]]="Gd",4,IF(fun[[#This Row],[ExterCond]]="TA",3,IF(fun[[#This Row],[ExterCond]]="Fa",2,1))))</f>
        <v>4</v>
      </c>
      <c r="AK1309" t="s">
        <v>125</v>
      </c>
      <c r="AL1309" t="s">
        <v>123</v>
      </c>
      <c r="AM1309">
        <f>IF(fun[[#This Row],[BsmtQual]]="Ex",5,IF(fun[[#This Row],[BsmtQual]]="Gd",4,IF(fun[[#This Row],[BsmtQual]]="TA",3,IF(fun[[#This Row],[BsmtQual]]="Fa",2,IF(fun[[#This Row],[BsmtQual]]="Po",1,0)))))</f>
        <v>4</v>
      </c>
      <c r="AN1309" t="s">
        <v>123</v>
      </c>
      <c r="AO1309">
        <f>IF(fun[[#This Row],[BsmtCond]]="Ex",5,IF(fun[[#This Row],[BsmtCond]]="Gd",4,IF(fun[[#This Row],[BsmtCond]]="TA",3,IF(fun[[#This Row],[BsmtCond]]="Fa",2,IF(fun[[#This Row],[BsmtCond]]="Po",1,0)))))</f>
        <v>4</v>
      </c>
      <c r="AP1309" t="s">
        <v>126</v>
      </c>
      <c r="AQ1309">
        <f>IF(fun[[#This Row],[BsmtExposure]]="Gd",3,IF(fun[[#This Row],[BsmtExposure]]="Av",2,IF(fun[[#This Row],[BsmtExposure]]="Mn",1,0)))</f>
        <v>0</v>
      </c>
      <c r="AR1309" t="s">
        <v>145</v>
      </c>
      <c r="AS1309">
        <v>746</v>
      </c>
      <c r="AT1309" t="s">
        <v>128</v>
      </c>
      <c r="AU1309">
        <v>0</v>
      </c>
      <c r="AV1309">
        <v>244</v>
      </c>
      <c r="AW1309">
        <v>990</v>
      </c>
      <c r="AX1309" t="s">
        <v>129</v>
      </c>
      <c r="AY1309" t="s">
        <v>130</v>
      </c>
      <c r="AZ1309">
        <f>IF(fun[[#This Row],[HeatingQC]]="Ex",5,IF(fun[[#This Row],[HeatingQC]]="Gd",4,IF(fun[[#This Row],[HeatingQC]]="TA",3,IF(fun[[#This Row],[HeatingQC]]="Fa",2,IF(fun[[#This Row],[HeatingQC]]="Po",1,0)))))</f>
        <v>5</v>
      </c>
      <c r="BA1309" t="s">
        <v>131</v>
      </c>
      <c r="BB1309" t="s">
        <v>132</v>
      </c>
      <c r="BC1309">
        <v>990</v>
      </c>
      <c r="BD1309">
        <v>0</v>
      </c>
      <c r="BE1309">
        <v>0</v>
      </c>
      <c r="BF1309">
        <v>990</v>
      </c>
      <c r="BG1309">
        <f>LOG(fun[[#This Row],[GrLivArea]])</f>
        <v>2.9956351945975501</v>
      </c>
      <c r="BH1309">
        <v>1</v>
      </c>
      <c r="BI1309">
        <v>0</v>
      </c>
      <c r="BJ1309">
        <f>fun[[#This Row],[BsmtFullBath]]+(0.5*fun[[#This Row],[BsmtHalfBath]])</f>
        <v>1</v>
      </c>
      <c r="BK1309">
        <v>1</v>
      </c>
      <c r="BL1309">
        <v>0</v>
      </c>
      <c r="BM1309">
        <f>fun[[#This Row],[HalfBath]]+fun[[#This Row],[TOTBaseBath]]+fun[[#This Row],[FullBath]]</f>
        <v>2</v>
      </c>
      <c r="BN1309">
        <v>3</v>
      </c>
      <c r="BO1309">
        <v>1</v>
      </c>
      <c r="BP1309" t="s">
        <v>124</v>
      </c>
      <c r="BQ1309">
        <f>IF(fun[[#This Row],[KitchenQual]]="Ex",5,IF(fun[[#This Row],[KitchenQual]]="Gd",4,IF(fun[[#This Row],[KitchenQual]]="TA",3,IF(fun[[#This Row],[KitchenQual]]="Fa",2,0))))</f>
        <v>3</v>
      </c>
      <c r="BR1309">
        <v>5</v>
      </c>
      <c r="BS1309" t="s">
        <v>133</v>
      </c>
      <c r="BT1309">
        <v>0</v>
      </c>
      <c r="BU1309" t="s">
        <v>109</v>
      </c>
      <c r="BV1309">
        <f>IF(fun[[#This Row],[FireplaceQu]]="Ex",5,IF(fun[[#This Row],[FireplaceQu]]="Gd",4,IF(fun[[#This Row],[FireplaceQu]]="TA",3,IF(fun[[#This Row],[FireplaceQu]]="Fa",2,0))))</f>
        <v>0</v>
      </c>
      <c r="BW1309" t="s">
        <v>153</v>
      </c>
      <c r="BX1309">
        <v>2000</v>
      </c>
      <c r="BY1309" t="s">
        <v>128</v>
      </c>
      <c r="BZ1309">
        <v>2</v>
      </c>
      <c r="CA1309">
        <v>480</v>
      </c>
      <c r="CB1309" t="s">
        <v>124</v>
      </c>
      <c r="CC1309">
        <f>IF(fun[[#This Row],[GarageQual]]="Ex",5,IF(fun[[#This Row],[GarageQual]]="Gd",4,IF(fun[[#This Row],[GarageQual]]="TA",3,IF(fun[[#This Row],[GarageQual]]="Fa",2,IF(fun[[#This Row],[GarageQual]]="Po",1,0)))))</f>
        <v>3</v>
      </c>
      <c r="CD1309" t="s">
        <v>124</v>
      </c>
      <c r="CE1309">
        <f>IF(fun[[#This Row],[GarageCond]]="Ex",5,IF(fun[[#This Row],[GarageCond]]="Gd",4,IF(fun[[#This Row],[GarageCond]]="TA",3,IF(fun[[#This Row],[GarageCond]]="Fa",2,IF(fun[[#This Row],[GarageCond]]="Po",1,0)))))</f>
        <v>3</v>
      </c>
      <c r="CF1309" t="s">
        <v>131</v>
      </c>
      <c r="CG1309">
        <v>0</v>
      </c>
      <c r="CH1309">
        <v>64</v>
      </c>
      <c r="CI1309">
        <v>0</v>
      </c>
      <c r="CJ1309">
        <v>0</v>
      </c>
      <c r="CK1309">
        <v>0</v>
      </c>
      <c r="CL1309">
        <f>(0.5*fun[[#This Row],[WoodDeckSF]])+fun[[#This Row],[OpenPorchSF]]+(2*fun[[#This Row],[EnclosedPorch]])+(1.5*fun[[#This Row],[3SsnPorch]])+fun[[#This Row],[ScreenPorch]]</f>
        <v>64</v>
      </c>
      <c r="CM1309">
        <v>0</v>
      </c>
      <c r="CN1309" t="s">
        <v>109</v>
      </c>
      <c r="CO1309">
        <f>IF(fun[[#This Row],[PoolQC]]="Ex",5,IF(fun[[#This Row],[PoolQC]]="Gd",4,IF(fun[[#This Row],[PoolQC]]="TA",3,IF(fun[[#This Row],[PoolQC]]="Fa",2,IF(fun[[#This Row],[PoolQC]]="Po",1,0)))))</f>
        <v>0</v>
      </c>
      <c r="CP1309" t="s">
        <v>109</v>
      </c>
      <c r="CQ1309" t="s">
        <v>109</v>
      </c>
      <c r="CR1309">
        <v>0</v>
      </c>
      <c r="CS1309">
        <v>5</v>
      </c>
      <c r="CT1309">
        <v>2009</v>
      </c>
      <c r="CU1309" t="s">
        <v>136</v>
      </c>
      <c r="CV1309" t="s">
        <v>137</v>
      </c>
      <c r="CW1309">
        <f>COUNTIF(fun[[#This Row],[Id]:[SaleCondition]],0)</f>
        <v>19</v>
      </c>
      <c r="CX1309">
        <f>COUNTIF(fun[[#This Row],[Id]:[SaleCondition]],"NA")</f>
        <v>5</v>
      </c>
      <c r="CY130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309">
        <f>fun[NUM_ExCond]+fun[NUM_BsmtCond]+fun[NUM_GarCond]</f>
        <v>11</v>
      </c>
      <c r="DA13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13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54.833333333333336</v>
      </c>
      <c r="DC1309">
        <v>138000</v>
      </c>
    </row>
    <row r="1310" spans="1:107" x14ac:dyDescent="0.25">
      <c r="A1310">
        <v>1309</v>
      </c>
      <c r="B1310">
        <v>20</v>
      </c>
      <c r="C1310" t="s">
        <v>168</v>
      </c>
      <c r="D1310">
        <f>IF(fun[[#This Row],[MSZoning]]="RL",1,0)</f>
        <v>0</v>
      </c>
      <c r="E1310">
        <f>IF(fun[[#This Row],[rl]]="RM",1,0)</f>
        <v>0</v>
      </c>
      <c r="F1310">
        <f>IF(fun[[#This Row],[rm]]="RH",1,0)</f>
        <v>0</v>
      </c>
      <c r="G1310">
        <f>IF(fun[[#This Row],[rh]]="C (all)",1,0)</f>
        <v>0</v>
      </c>
      <c r="H1310">
        <v>100</v>
      </c>
      <c r="I1310">
        <f>IF(fun[[#This Row],[LotFrontage]]="NA",0,fun[[#This Row],[LotFrontage]])</f>
        <v>100</v>
      </c>
      <c r="J1310">
        <v>12000</v>
      </c>
      <c r="K1310" t="s">
        <v>108</v>
      </c>
      <c r="L1310" t="s">
        <v>109</v>
      </c>
      <c r="M1310" t="s">
        <v>110</v>
      </c>
      <c r="N1310" t="s">
        <v>111</v>
      </c>
      <c r="O1310" t="s">
        <v>112</v>
      </c>
      <c r="P1310" t="s">
        <v>113</v>
      </c>
      <c r="Q1310" t="s">
        <v>114</v>
      </c>
      <c r="R1310" t="s">
        <v>169</v>
      </c>
      <c r="S1310" t="s">
        <v>116</v>
      </c>
      <c r="T1310" t="s">
        <v>116</v>
      </c>
      <c r="U1310" t="s">
        <v>117</v>
      </c>
      <c r="V1310" t="s">
        <v>141</v>
      </c>
      <c r="W1310">
        <v>5</v>
      </c>
      <c r="X1310">
        <v>7</v>
      </c>
      <c r="Y1310">
        <v>1948</v>
      </c>
      <c r="Z1310">
        <v>2005</v>
      </c>
      <c r="AA1310" t="s">
        <v>119</v>
      </c>
      <c r="AB1310" t="s">
        <v>120</v>
      </c>
      <c r="AC1310" t="s">
        <v>142</v>
      </c>
      <c r="AD1310" t="s">
        <v>142</v>
      </c>
      <c r="AE1310" t="s">
        <v>143</v>
      </c>
      <c r="AF1310">
        <v>0</v>
      </c>
      <c r="AG1310" t="s">
        <v>124</v>
      </c>
      <c r="AH1310">
        <f>IF(fun[[#This Row],[ExterQual]]="Ex",5,IF(fun[[#This Row],[ExterQual]]="Gd",4,IF(fun[[#This Row],[ExterQual]]="TA",3,IF(fun[[#This Row],[ExterQual]]="Fa",2,1))))</f>
        <v>3</v>
      </c>
      <c r="AI1310" t="s">
        <v>124</v>
      </c>
      <c r="AJ1310">
        <f>IF(fun[[#This Row],[ExterCond]]="Ex",5,IF(fun[[#This Row],[ExterCond]]="Gd",4,IF(fun[[#This Row],[ExterCond]]="TA",3,IF(fun[[#This Row],[ExterCond]]="Fa",2,1))))</f>
        <v>3</v>
      </c>
      <c r="AK1310" t="s">
        <v>144</v>
      </c>
      <c r="AL1310" t="s">
        <v>124</v>
      </c>
      <c r="AM1310">
        <f>IF(fun[[#This Row],[BsmtQual]]="Ex",5,IF(fun[[#This Row],[BsmtQual]]="Gd",4,IF(fun[[#This Row],[BsmtQual]]="TA",3,IF(fun[[#This Row],[BsmtQual]]="Fa",2,IF(fun[[#This Row],[BsmtQual]]="Po",1,0)))))</f>
        <v>3</v>
      </c>
      <c r="AN1310" t="s">
        <v>124</v>
      </c>
      <c r="AO1310">
        <f>IF(fun[[#This Row],[BsmtCond]]="Ex",5,IF(fun[[#This Row],[BsmtCond]]="Gd",4,IF(fun[[#This Row],[BsmtCond]]="TA",3,IF(fun[[#This Row],[BsmtCond]]="Fa",2,IF(fun[[#This Row],[BsmtCond]]="Po",1,0)))))</f>
        <v>3</v>
      </c>
      <c r="AP1310" t="s">
        <v>126</v>
      </c>
      <c r="AQ1310">
        <f>IF(fun[[#This Row],[BsmtExposure]]="Gd",3,IF(fun[[#This Row],[BsmtExposure]]="Av",2,IF(fun[[#This Row],[BsmtExposure]]="Mn",1,0)))</f>
        <v>0</v>
      </c>
      <c r="AR1310" t="s">
        <v>127</v>
      </c>
      <c r="AS1310">
        <v>144</v>
      </c>
      <c r="AT1310" t="s">
        <v>145</v>
      </c>
      <c r="AU1310">
        <v>608</v>
      </c>
      <c r="AV1310">
        <v>172</v>
      </c>
      <c r="AW1310">
        <v>924</v>
      </c>
      <c r="AX1310" t="s">
        <v>129</v>
      </c>
      <c r="AY1310" t="s">
        <v>130</v>
      </c>
      <c r="AZ1310">
        <f>IF(fun[[#This Row],[HeatingQC]]="Ex",5,IF(fun[[#This Row],[HeatingQC]]="Gd",4,IF(fun[[#This Row],[HeatingQC]]="TA",3,IF(fun[[#This Row],[HeatingQC]]="Fa",2,IF(fun[[#This Row],[HeatingQC]]="Po",1,0)))))</f>
        <v>5</v>
      </c>
      <c r="BA1310" t="s">
        <v>131</v>
      </c>
      <c r="BB1310" t="s">
        <v>132</v>
      </c>
      <c r="BC1310">
        <v>1122</v>
      </c>
      <c r="BD1310">
        <v>0</v>
      </c>
      <c r="BE1310">
        <v>0</v>
      </c>
      <c r="BF1310">
        <v>1122</v>
      </c>
      <c r="BG1310">
        <f>LOG(fun[[#This Row],[GrLivArea]])</f>
        <v>3.0499928569201424</v>
      </c>
      <c r="BH1310">
        <v>1</v>
      </c>
      <c r="BI1310">
        <v>0</v>
      </c>
      <c r="BJ1310">
        <f>fun[[#This Row],[BsmtFullBath]]+(0.5*fun[[#This Row],[BsmtHalfBath]])</f>
        <v>1</v>
      </c>
      <c r="BK1310">
        <v>1</v>
      </c>
      <c r="BL1310">
        <v>0</v>
      </c>
      <c r="BM1310">
        <f>fun[[#This Row],[HalfBath]]+fun[[#This Row],[TOTBaseBath]]+fun[[#This Row],[FullBath]]</f>
        <v>2</v>
      </c>
      <c r="BN1310">
        <v>2</v>
      </c>
      <c r="BO1310">
        <v>1</v>
      </c>
      <c r="BP1310" t="s">
        <v>123</v>
      </c>
      <c r="BQ1310">
        <f>IF(fun[[#This Row],[KitchenQual]]="Ex",5,IF(fun[[#This Row],[KitchenQual]]="Gd",4,IF(fun[[#This Row],[KitchenQual]]="TA",3,IF(fun[[#This Row],[KitchenQual]]="Fa",2,0))))</f>
        <v>4</v>
      </c>
      <c r="BR1310">
        <v>6</v>
      </c>
      <c r="BS1310" t="s">
        <v>133</v>
      </c>
      <c r="BT1310">
        <v>0</v>
      </c>
      <c r="BU1310" t="s">
        <v>109</v>
      </c>
      <c r="BV1310">
        <f>IF(fun[[#This Row],[FireplaceQu]]="Ex",5,IF(fun[[#This Row],[FireplaceQu]]="Gd",4,IF(fun[[#This Row],[FireplaceQu]]="TA",3,IF(fun[[#This Row],[FireplaceQu]]="Fa",2,0))))</f>
        <v>0</v>
      </c>
      <c r="BW1310" t="s">
        <v>134</v>
      </c>
      <c r="BX1310">
        <v>1948</v>
      </c>
      <c r="BY1310" t="s">
        <v>128</v>
      </c>
      <c r="BZ1310">
        <v>2</v>
      </c>
      <c r="CA1310">
        <v>528</v>
      </c>
      <c r="CB1310" t="s">
        <v>124</v>
      </c>
      <c r="CC1310">
        <f>IF(fun[[#This Row],[GarageQual]]="Ex",5,IF(fun[[#This Row],[GarageQual]]="Gd",4,IF(fun[[#This Row],[GarageQual]]="TA",3,IF(fun[[#This Row],[GarageQual]]="Fa",2,IF(fun[[#This Row],[GarageQual]]="Po",1,0)))))</f>
        <v>3</v>
      </c>
      <c r="CD1310" t="s">
        <v>124</v>
      </c>
      <c r="CE1310">
        <f>IF(fun[[#This Row],[GarageCond]]="Ex",5,IF(fun[[#This Row],[GarageCond]]="Gd",4,IF(fun[[#This Row],[GarageCond]]="TA",3,IF(fun[[#This Row],[GarageCond]]="Fa",2,IF(fun[[#This Row],[GarageCond]]="Po",1,0)))))</f>
        <v>3</v>
      </c>
      <c r="CF1310" t="s">
        <v>131</v>
      </c>
      <c r="CG1310">
        <v>0</v>
      </c>
      <c r="CH1310">
        <v>36</v>
      </c>
      <c r="CI1310">
        <v>0</v>
      </c>
      <c r="CJ1310">
        <v>0</v>
      </c>
      <c r="CK1310">
        <v>0</v>
      </c>
      <c r="CL1310">
        <f>(0.5*fun[[#This Row],[WoodDeckSF]])+fun[[#This Row],[OpenPorchSF]]+(2*fun[[#This Row],[EnclosedPorch]])+(1.5*fun[[#This Row],[3SsnPorch]])+fun[[#This Row],[ScreenPorch]]</f>
        <v>36</v>
      </c>
      <c r="CM1310">
        <v>0</v>
      </c>
      <c r="CN1310" t="s">
        <v>109</v>
      </c>
      <c r="CO1310">
        <f>IF(fun[[#This Row],[PoolQC]]="Ex",5,IF(fun[[#This Row],[PoolQC]]="Gd",4,IF(fun[[#This Row],[PoolQC]]="TA",3,IF(fun[[#This Row],[PoolQC]]="Fa",2,IF(fun[[#This Row],[PoolQC]]="Po",1,0)))))</f>
        <v>0</v>
      </c>
      <c r="CP1310" t="s">
        <v>189</v>
      </c>
      <c r="CQ1310" t="s">
        <v>109</v>
      </c>
      <c r="CR1310">
        <v>0</v>
      </c>
      <c r="CS1310">
        <v>5</v>
      </c>
      <c r="CT1310">
        <v>2008</v>
      </c>
      <c r="CU1310" t="s">
        <v>136</v>
      </c>
      <c r="CV1310" t="s">
        <v>137</v>
      </c>
      <c r="CW1310">
        <f>COUNTIF(fun[[#This Row],[Id]:[SaleCondition]],0)</f>
        <v>19</v>
      </c>
      <c r="CX1310">
        <f>COUNTIF(fun[[#This Row],[Id]:[SaleCondition]],"NA")</f>
        <v>4</v>
      </c>
      <c r="CY1310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310">
        <f>fun[NUM_ExCond]+fun[NUM_BsmtCond]+fun[NUM_GarCond]</f>
        <v>9</v>
      </c>
      <c r="DA13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13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1310">
        <v>147000</v>
      </c>
    </row>
    <row r="1311" spans="1:107" x14ac:dyDescent="0.25">
      <c r="A1311">
        <v>1310</v>
      </c>
      <c r="B1311">
        <v>20</v>
      </c>
      <c r="C1311" t="s">
        <v>107</v>
      </c>
      <c r="D1311">
        <f>IF(fun[[#This Row],[MSZoning]]="RL",1,0)</f>
        <v>1</v>
      </c>
      <c r="E1311">
        <f>IF(fun[[#This Row],[rl]]="RM",1,0)</f>
        <v>0</v>
      </c>
      <c r="F1311">
        <f>IF(fun[[#This Row],[rm]]="RH",1,0)</f>
        <v>0</v>
      </c>
      <c r="G1311">
        <f>IF(fun[[#This Row],[rh]]="C (all)",1,0)</f>
        <v>0</v>
      </c>
      <c r="H1311" t="s">
        <v>109</v>
      </c>
      <c r="I1311">
        <f>IF(fun[[#This Row],[LotFrontage]]="NA",0,fun[[#This Row],[LotFrontage]])</f>
        <v>0</v>
      </c>
      <c r="J1311">
        <v>7153</v>
      </c>
      <c r="K1311" t="s">
        <v>108</v>
      </c>
      <c r="L1311" t="s">
        <v>109</v>
      </c>
      <c r="M1311" t="s">
        <v>110</v>
      </c>
      <c r="N1311" t="s">
        <v>111</v>
      </c>
      <c r="O1311" t="s">
        <v>112</v>
      </c>
      <c r="P1311" t="s">
        <v>113</v>
      </c>
      <c r="Q1311" t="s">
        <v>114</v>
      </c>
      <c r="R1311" t="s">
        <v>196</v>
      </c>
      <c r="S1311" t="s">
        <v>116</v>
      </c>
      <c r="T1311" t="s">
        <v>116</v>
      </c>
      <c r="U1311" t="s">
        <v>117</v>
      </c>
      <c r="V1311" t="s">
        <v>141</v>
      </c>
      <c r="W1311">
        <v>6</v>
      </c>
      <c r="X1311">
        <v>5</v>
      </c>
      <c r="Y1311">
        <v>1991</v>
      </c>
      <c r="Z1311">
        <v>1991</v>
      </c>
      <c r="AA1311" t="s">
        <v>119</v>
      </c>
      <c r="AB1311" t="s">
        <v>120</v>
      </c>
      <c r="AC1311" t="s">
        <v>166</v>
      </c>
      <c r="AD1311" t="s">
        <v>166</v>
      </c>
      <c r="AE1311" t="s">
        <v>122</v>
      </c>
      <c r="AF1311">
        <v>88</v>
      </c>
      <c r="AG1311" t="s">
        <v>124</v>
      </c>
      <c r="AH1311">
        <f>IF(fun[[#This Row],[ExterQual]]="Ex",5,IF(fun[[#This Row],[ExterQual]]="Gd",4,IF(fun[[#This Row],[ExterQual]]="TA",3,IF(fun[[#This Row],[ExterQual]]="Fa",2,1))))</f>
        <v>3</v>
      </c>
      <c r="AI1311" t="s">
        <v>124</v>
      </c>
      <c r="AJ1311">
        <f>IF(fun[[#This Row],[ExterCond]]="Ex",5,IF(fun[[#This Row],[ExterCond]]="Gd",4,IF(fun[[#This Row],[ExterCond]]="TA",3,IF(fun[[#This Row],[ExterCond]]="Fa",2,1))))</f>
        <v>3</v>
      </c>
      <c r="AK1311" t="s">
        <v>144</v>
      </c>
      <c r="AL1311" t="s">
        <v>123</v>
      </c>
      <c r="AM1311">
        <f>IF(fun[[#This Row],[BsmtQual]]="Ex",5,IF(fun[[#This Row],[BsmtQual]]="Gd",4,IF(fun[[#This Row],[BsmtQual]]="TA",3,IF(fun[[#This Row],[BsmtQual]]="Fa",2,IF(fun[[#This Row],[BsmtQual]]="Po",1,0)))))</f>
        <v>4</v>
      </c>
      <c r="AN1311" t="s">
        <v>124</v>
      </c>
      <c r="AO1311">
        <f>IF(fun[[#This Row],[BsmtCond]]="Ex",5,IF(fun[[#This Row],[BsmtCond]]="Gd",4,IF(fun[[#This Row],[BsmtCond]]="TA",3,IF(fun[[#This Row],[BsmtCond]]="Fa",2,IF(fun[[#This Row],[BsmtCond]]="Po",1,0)))))</f>
        <v>3</v>
      </c>
      <c r="AP1311" t="s">
        <v>126</v>
      </c>
      <c r="AQ1311">
        <f>IF(fun[[#This Row],[BsmtExposure]]="Gd",3,IF(fun[[#This Row],[BsmtExposure]]="Av",2,IF(fun[[#This Row],[BsmtExposure]]="Mn",1,0)))</f>
        <v>0</v>
      </c>
      <c r="AR1311" t="s">
        <v>127</v>
      </c>
      <c r="AS1311">
        <v>1200</v>
      </c>
      <c r="AT1311" t="s">
        <v>128</v>
      </c>
      <c r="AU1311">
        <v>0</v>
      </c>
      <c r="AV1311">
        <v>78</v>
      </c>
      <c r="AW1311">
        <v>1278</v>
      </c>
      <c r="AX1311" t="s">
        <v>129</v>
      </c>
      <c r="AY1311" t="s">
        <v>123</v>
      </c>
      <c r="AZ1311">
        <f>IF(fun[[#This Row],[HeatingQC]]="Ex",5,IF(fun[[#This Row],[HeatingQC]]="Gd",4,IF(fun[[#This Row],[HeatingQC]]="TA",3,IF(fun[[#This Row],[HeatingQC]]="Fa",2,IF(fun[[#This Row],[HeatingQC]]="Po",1,0)))))</f>
        <v>4</v>
      </c>
      <c r="BA1311" t="s">
        <v>131</v>
      </c>
      <c r="BB1311" t="s">
        <v>132</v>
      </c>
      <c r="BC1311">
        <v>1294</v>
      </c>
      <c r="BD1311">
        <v>0</v>
      </c>
      <c r="BE1311">
        <v>0</v>
      </c>
      <c r="BF1311">
        <v>1294</v>
      </c>
      <c r="BG1311">
        <f>LOG(fun[[#This Row],[GrLivArea]])</f>
        <v>3.1119342763326814</v>
      </c>
      <c r="BH1311">
        <v>1</v>
      </c>
      <c r="BI1311">
        <v>0</v>
      </c>
      <c r="BJ1311">
        <f>fun[[#This Row],[BsmtFullBath]]+(0.5*fun[[#This Row],[BsmtHalfBath]])</f>
        <v>1</v>
      </c>
      <c r="BK1311">
        <v>2</v>
      </c>
      <c r="BL1311">
        <v>0</v>
      </c>
      <c r="BM1311">
        <f>fun[[#This Row],[HalfBath]]+fun[[#This Row],[TOTBaseBath]]+fun[[#This Row],[FullBath]]</f>
        <v>3</v>
      </c>
      <c r="BN1311">
        <v>3</v>
      </c>
      <c r="BO1311">
        <v>1</v>
      </c>
      <c r="BP1311" t="s">
        <v>123</v>
      </c>
      <c r="BQ1311">
        <f>IF(fun[[#This Row],[KitchenQual]]="Ex",5,IF(fun[[#This Row],[KitchenQual]]="Gd",4,IF(fun[[#This Row],[KitchenQual]]="TA",3,IF(fun[[#This Row],[KitchenQual]]="Fa",2,0))))</f>
        <v>4</v>
      </c>
      <c r="BR1311">
        <v>6</v>
      </c>
      <c r="BS1311" t="s">
        <v>133</v>
      </c>
      <c r="BT1311">
        <v>0</v>
      </c>
      <c r="BU1311" t="s">
        <v>109</v>
      </c>
      <c r="BV1311">
        <f>IF(fun[[#This Row],[FireplaceQu]]="Ex",5,IF(fun[[#This Row],[FireplaceQu]]="Gd",4,IF(fun[[#This Row],[FireplaceQu]]="TA",3,IF(fun[[#This Row],[FireplaceQu]]="Fa",2,0))))</f>
        <v>0</v>
      </c>
      <c r="BW1311" t="s">
        <v>134</v>
      </c>
      <c r="BX1311">
        <v>1991</v>
      </c>
      <c r="BY1311" t="s">
        <v>135</v>
      </c>
      <c r="BZ1311">
        <v>2</v>
      </c>
      <c r="CA1311">
        <v>496</v>
      </c>
      <c r="CB1311" t="s">
        <v>124</v>
      </c>
      <c r="CC1311">
        <f>IF(fun[[#This Row],[GarageQual]]="Ex",5,IF(fun[[#This Row],[GarageQual]]="Gd",4,IF(fun[[#This Row],[GarageQual]]="TA",3,IF(fun[[#This Row],[GarageQual]]="Fa",2,IF(fun[[#This Row],[GarageQual]]="Po",1,0)))))</f>
        <v>3</v>
      </c>
      <c r="CD1311" t="s">
        <v>124</v>
      </c>
      <c r="CE1311">
        <f>IF(fun[[#This Row],[GarageCond]]="Ex",5,IF(fun[[#This Row],[GarageCond]]="Gd",4,IF(fun[[#This Row],[GarageCond]]="TA",3,IF(fun[[#This Row],[GarageCond]]="Fa",2,IF(fun[[#This Row],[GarageCond]]="Po",1,0)))))</f>
        <v>3</v>
      </c>
      <c r="CF1311" t="s">
        <v>131</v>
      </c>
      <c r="CG1311">
        <v>112</v>
      </c>
      <c r="CH1311">
        <v>51</v>
      </c>
      <c r="CI1311">
        <v>0</v>
      </c>
      <c r="CJ1311">
        <v>0</v>
      </c>
      <c r="CK1311">
        <v>0</v>
      </c>
      <c r="CL1311">
        <f>(0.5*fun[[#This Row],[WoodDeckSF]])+fun[[#This Row],[OpenPorchSF]]+(2*fun[[#This Row],[EnclosedPorch]])+(1.5*fun[[#This Row],[3SsnPorch]])+fun[[#This Row],[ScreenPorch]]</f>
        <v>107</v>
      </c>
      <c r="CM1311">
        <v>0</v>
      </c>
      <c r="CN1311" t="s">
        <v>109</v>
      </c>
      <c r="CO1311">
        <f>IF(fun[[#This Row],[PoolQC]]="Ex",5,IF(fun[[#This Row],[PoolQC]]="Gd",4,IF(fun[[#This Row],[PoolQC]]="TA",3,IF(fun[[#This Row],[PoolQC]]="Fa",2,IF(fun[[#This Row],[PoolQC]]="Po",1,0)))))</f>
        <v>0</v>
      </c>
      <c r="CP1311" t="s">
        <v>189</v>
      </c>
      <c r="CQ1311" t="s">
        <v>109</v>
      </c>
      <c r="CR1311">
        <v>0</v>
      </c>
      <c r="CS1311">
        <v>6</v>
      </c>
      <c r="CT1311">
        <v>2008</v>
      </c>
      <c r="CU1311" t="s">
        <v>136</v>
      </c>
      <c r="CV1311" t="s">
        <v>137</v>
      </c>
      <c r="CW1311">
        <f>COUNTIF(fun[[#This Row],[Id]:[SaleCondition]],0)</f>
        <v>18</v>
      </c>
      <c r="CX1311">
        <f>COUNTIF(fun[[#This Row],[Id]:[SaleCondition]],"NA")</f>
        <v>5</v>
      </c>
      <c r="CY1311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311">
        <f>fun[NUM_ExCond]+fun[NUM_BsmtCond]+fun[NUM_GarCond]</f>
        <v>9</v>
      </c>
      <c r="DA13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3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1311">
        <v>179200</v>
      </c>
    </row>
    <row r="1312" spans="1:107" x14ac:dyDescent="0.25">
      <c r="A1312">
        <v>1311</v>
      </c>
      <c r="B1312">
        <v>20</v>
      </c>
      <c r="C1312" t="s">
        <v>107</v>
      </c>
      <c r="D1312">
        <f>IF(fun[[#This Row],[MSZoning]]="RL",1,0)</f>
        <v>1</v>
      </c>
      <c r="E1312">
        <f>IF(fun[[#This Row],[rl]]="RM",1,0)</f>
        <v>0</v>
      </c>
      <c r="F1312">
        <f>IF(fun[[#This Row],[rm]]="RH",1,0)</f>
        <v>0</v>
      </c>
      <c r="G1312">
        <f>IF(fun[[#This Row],[rh]]="C (all)",1,0)</f>
        <v>0</v>
      </c>
      <c r="H1312">
        <v>100</v>
      </c>
      <c r="I1312">
        <f>IF(fun[[#This Row],[LotFrontage]]="NA",0,fun[[#This Row],[LotFrontage]])</f>
        <v>100</v>
      </c>
      <c r="J1312">
        <v>17500</v>
      </c>
      <c r="K1312" t="s">
        <v>108</v>
      </c>
      <c r="L1312" t="s">
        <v>109</v>
      </c>
      <c r="M1312" t="s">
        <v>110</v>
      </c>
      <c r="N1312" t="s">
        <v>111</v>
      </c>
      <c r="O1312" t="s">
        <v>112</v>
      </c>
      <c r="P1312" t="s">
        <v>113</v>
      </c>
      <c r="Q1312" t="s">
        <v>114</v>
      </c>
      <c r="R1312" t="s">
        <v>149</v>
      </c>
      <c r="S1312" t="s">
        <v>230</v>
      </c>
      <c r="T1312" t="s">
        <v>116</v>
      </c>
      <c r="U1312" t="s">
        <v>117</v>
      </c>
      <c r="V1312" t="s">
        <v>141</v>
      </c>
      <c r="W1312">
        <v>7</v>
      </c>
      <c r="X1312">
        <v>8</v>
      </c>
      <c r="Y1312">
        <v>1959</v>
      </c>
      <c r="Z1312">
        <v>2002</v>
      </c>
      <c r="AA1312" t="s">
        <v>119</v>
      </c>
      <c r="AB1312" t="s">
        <v>120</v>
      </c>
      <c r="AC1312" t="s">
        <v>122</v>
      </c>
      <c r="AD1312" t="s">
        <v>166</v>
      </c>
      <c r="AE1312" t="s">
        <v>143</v>
      </c>
      <c r="AF1312">
        <v>0</v>
      </c>
      <c r="AG1312" t="s">
        <v>123</v>
      </c>
      <c r="AH1312">
        <f>IF(fun[[#This Row],[ExterQual]]="Ex",5,IF(fun[[#This Row],[ExterQual]]="Gd",4,IF(fun[[#This Row],[ExterQual]]="TA",3,IF(fun[[#This Row],[ExterQual]]="Fa",2,1))))</f>
        <v>4</v>
      </c>
      <c r="AI1312" t="s">
        <v>123</v>
      </c>
      <c r="AJ1312">
        <f>IF(fun[[#This Row],[ExterCond]]="Ex",5,IF(fun[[#This Row],[ExterCond]]="Gd",4,IF(fun[[#This Row],[ExterCond]]="TA",3,IF(fun[[#This Row],[ExterCond]]="Fa",2,1))))</f>
        <v>4</v>
      </c>
      <c r="AK1312" t="s">
        <v>125</v>
      </c>
      <c r="AL1312" t="s">
        <v>123</v>
      </c>
      <c r="AM1312">
        <f>IF(fun[[#This Row],[BsmtQual]]="Ex",5,IF(fun[[#This Row],[BsmtQual]]="Gd",4,IF(fun[[#This Row],[BsmtQual]]="TA",3,IF(fun[[#This Row],[BsmtQual]]="Fa",2,IF(fun[[#This Row],[BsmtQual]]="Po",1,0)))))</f>
        <v>4</v>
      </c>
      <c r="AN1312" t="s">
        <v>124</v>
      </c>
      <c r="AO1312">
        <f>IF(fun[[#This Row],[BsmtCond]]="Ex",5,IF(fun[[#This Row],[BsmtCond]]="Gd",4,IF(fun[[#This Row],[BsmtCond]]="TA",3,IF(fun[[#This Row],[BsmtCond]]="Fa",2,IF(fun[[#This Row],[BsmtCond]]="Po",1,0)))))</f>
        <v>3</v>
      </c>
      <c r="AP1312" t="s">
        <v>156</v>
      </c>
      <c r="AQ1312">
        <f>IF(fun[[#This Row],[BsmtExposure]]="Gd",3,IF(fun[[#This Row],[BsmtExposure]]="Av",2,IF(fun[[#This Row],[BsmtExposure]]="Mn",1,0)))</f>
        <v>2</v>
      </c>
      <c r="AR1312" t="s">
        <v>127</v>
      </c>
      <c r="AS1312">
        <v>1406</v>
      </c>
      <c r="AT1312" t="s">
        <v>128</v>
      </c>
      <c r="AU1312">
        <v>0</v>
      </c>
      <c r="AV1312">
        <v>496</v>
      </c>
      <c r="AW1312">
        <v>1902</v>
      </c>
      <c r="AX1312" t="s">
        <v>129</v>
      </c>
      <c r="AY1312" t="s">
        <v>124</v>
      </c>
      <c r="AZ1312">
        <f>IF(fun[[#This Row],[HeatingQC]]="Ex",5,IF(fun[[#This Row],[HeatingQC]]="Gd",4,IF(fun[[#This Row],[HeatingQC]]="TA",3,IF(fun[[#This Row],[HeatingQC]]="Fa",2,IF(fun[[#This Row],[HeatingQC]]="Po",1,0)))))</f>
        <v>3</v>
      </c>
      <c r="BA1312" t="s">
        <v>131</v>
      </c>
      <c r="BB1312" t="s">
        <v>132</v>
      </c>
      <c r="BC1312">
        <v>1902</v>
      </c>
      <c r="BD1312">
        <v>0</v>
      </c>
      <c r="BE1312">
        <v>0</v>
      </c>
      <c r="BF1312">
        <v>1902</v>
      </c>
      <c r="BG1312">
        <f>LOG(fun[[#This Row],[GrLivArea]])</f>
        <v>3.2792105126013951</v>
      </c>
      <c r="BH1312">
        <v>1</v>
      </c>
      <c r="BI1312">
        <v>0</v>
      </c>
      <c r="BJ1312">
        <f>fun[[#This Row],[BsmtFullBath]]+(0.5*fun[[#This Row],[BsmtHalfBath]])</f>
        <v>1</v>
      </c>
      <c r="BK1312">
        <v>2</v>
      </c>
      <c r="BL1312">
        <v>0</v>
      </c>
      <c r="BM1312">
        <f>fun[[#This Row],[HalfBath]]+fun[[#This Row],[TOTBaseBath]]+fun[[#This Row],[FullBath]]</f>
        <v>3</v>
      </c>
      <c r="BN1312">
        <v>3</v>
      </c>
      <c r="BO1312">
        <v>1</v>
      </c>
      <c r="BP1312" t="s">
        <v>130</v>
      </c>
      <c r="BQ1312">
        <f>IF(fun[[#This Row],[KitchenQual]]="Ex",5,IF(fun[[#This Row],[KitchenQual]]="Gd",4,IF(fun[[#This Row],[KitchenQual]]="TA",3,IF(fun[[#This Row],[KitchenQual]]="Fa",2,0))))</f>
        <v>5</v>
      </c>
      <c r="BR1312">
        <v>7</v>
      </c>
      <c r="BS1312" t="s">
        <v>133</v>
      </c>
      <c r="BT1312">
        <v>2</v>
      </c>
      <c r="BU1312" t="s">
        <v>124</v>
      </c>
      <c r="BV1312">
        <f>IF(fun[[#This Row],[FireplaceQu]]="Ex",5,IF(fun[[#This Row],[FireplaceQu]]="Gd",4,IF(fun[[#This Row],[FireplaceQu]]="TA",3,IF(fun[[#This Row],[FireplaceQu]]="Fa",2,0))))</f>
        <v>3</v>
      </c>
      <c r="BW1312" t="s">
        <v>134</v>
      </c>
      <c r="BX1312">
        <v>1959</v>
      </c>
      <c r="BY1312" t="s">
        <v>183</v>
      </c>
      <c r="BZ1312">
        <v>2</v>
      </c>
      <c r="CA1312">
        <v>567</v>
      </c>
      <c r="CB1312" t="s">
        <v>124</v>
      </c>
      <c r="CC1312">
        <f>IF(fun[[#This Row],[GarageQual]]="Ex",5,IF(fun[[#This Row],[GarageQual]]="Gd",4,IF(fun[[#This Row],[GarageQual]]="TA",3,IF(fun[[#This Row],[GarageQual]]="Fa",2,IF(fun[[#This Row],[GarageQual]]="Po",1,0)))))</f>
        <v>3</v>
      </c>
      <c r="CD1312" t="s">
        <v>124</v>
      </c>
      <c r="CE1312">
        <f>IF(fun[[#This Row],[GarageCond]]="Ex",5,IF(fun[[#This Row],[GarageCond]]="Gd",4,IF(fun[[#This Row],[GarageCond]]="TA",3,IF(fun[[#This Row],[GarageCond]]="Fa",2,IF(fun[[#This Row],[GarageCond]]="Po",1,0)))))</f>
        <v>3</v>
      </c>
      <c r="CF1312" t="s">
        <v>131</v>
      </c>
      <c r="CG1312">
        <v>0</v>
      </c>
      <c r="CH1312">
        <v>207</v>
      </c>
      <c r="CI1312">
        <v>162</v>
      </c>
      <c r="CJ1312">
        <v>0</v>
      </c>
      <c r="CK1312">
        <v>0</v>
      </c>
      <c r="CL1312">
        <f>(0.5*fun[[#This Row],[WoodDeckSF]])+fun[[#This Row],[OpenPorchSF]]+(2*fun[[#This Row],[EnclosedPorch]])+(1.5*fun[[#This Row],[3SsnPorch]])+fun[[#This Row],[ScreenPorch]]</f>
        <v>531</v>
      </c>
      <c r="CM1312">
        <v>0</v>
      </c>
      <c r="CN1312" t="s">
        <v>109</v>
      </c>
      <c r="CO1312">
        <f>IF(fun[[#This Row],[PoolQC]]="Ex",5,IF(fun[[#This Row],[PoolQC]]="Gd",4,IF(fun[[#This Row],[PoolQC]]="TA",3,IF(fun[[#This Row],[PoolQC]]="Fa",2,IF(fun[[#This Row],[PoolQC]]="Po",1,0)))))</f>
        <v>0</v>
      </c>
      <c r="CP1312" t="s">
        <v>109</v>
      </c>
      <c r="CQ1312" t="s">
        <v>109</v>
      </c>
      <c r="CR1312">
        <v>0</v>
      </c>
      <c r="CS1312">
        <v>5</v>
      </c>
      <c r="CT1312">
        <v>2010</v>
      </c>
      <c r="CU1312" t="s">
        <v>136</v>
      </c>
      <c r="CV1312" t="s">
        <v>137</v>
      </c>
      <c r="CW1312">
        <f>COUNTIF(fun[[#This Row],[Id]:[SaleCondition]],0)</f>
        <v>15</v>
      </c>
      <c r="CX1312">
        <f>COUNTIF(fun[[#This Row],[Id]:[SaleCondition]],"NA")</f>
        <v>4</v>
      </c>
      <c r="CY1312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312">
        <f>fun[NUM_ExCond]+fun[NUM_BsmtCond]+fun[NUM_GarCond]</f>
        <v>10</v>
      </c>
      <c r="DA13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126</v>
      </c>
      <c r="DB13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93.5</v>
      </c>
      <c r="DC1312">
        <v>335000</v>
      </c>
    </row>
    <row r="1313" spans="1:107" x14ac:dyDescent="0.25">
      <c r="A1313">
        <v>1312</v>
      </c>
      <c r="B1313">
        <v>20</v>
      </c>
      <c r="C1313" t="s">
        <v>107</v>
      </c>
      <c r="D1313">
        <f>IF(fun[[#This Row],[MSZoning]]="RL",1,0)</f>
        <v>1</v>
      </c>
      <c r="E1313">
        <f>IF(fun[[#This Row],[rl]]="RM",1,0)</f>
        <v>0</v>
      </c>
      <c r="F1313">
        <f>IF(fun[[#This Row],[rm]]="RH",1,0)</f>
        <v>0</v>
      </c>
      <c r="G1313">
        <f>IF(fun[[#This Row],[rh]]="C (all)",1,0)</f>
        <v>0</v>
      </c>
      <c r="H1313">
        <v>68</v>
      </c>
      <c r="I1313">
        <f>IF(fun[[#This Row],[LotFrontage]]="NA",0,fun[[#This Row],[LotFrontage]])</f>
        <v>68</v>
      </c>
      <c r="J1313">
        <v>8814</v>
      </c>
      <c r="K1313" t="s">
        <v>108</v>
      </c>
      <c r="L1313" t="s">
        <v>109</v>
      </c>
      <c r="M1313" t="s">
        <v>110</v>
      </c>
      <c r="N1313" t="s">
        <v>111</v>
      </c>
      <c r="O1313" t="s">
        <v>112</v>
      </c>
      <c r="P1313" t="s">
        <v>113</v>
      </c>
      <c r="Q1313" t="s">
        <v>114</v>
      </c>
      <c r="R1313" t="s">
        <v>115</v>
      </c>
      <c r="S1313" t="s">
        <v>116</v>
      </c>
      <c r="T1313" t="s">
        <v>116</v>
      </c>
      <c r="U1313" t="s">
        <v>117</v>
      </c>
      <c r="V1313" t="s">
        <v>141</v>
      </c>
      <c r="W1313">
        <v>7</v>
      </c>
      <c r="X1313">
        <v>5</v>
      </c>
      <c r="Y1313">
        <v>2005</v>
      </c>
      <c r="Z1313">
        <v>2007</v>
      </c>
      <c r="AA1313" t="s">
        <v>119</v>
      </c>
      <c r="AB1313" t="s">
        <v>120</v>
      </c>
      <c r="AC1313" t="s">
        <v>121</v>
      </c>
      <c r="AD1313" t="s">
        <v>121</v>
      </c>
      <c r="AE1313" t="s">
        <v>122</v>
      </c>
      <c r="AF1313">
        <v>80</v>
      </c>
      <c r="AG1313" t="s">
        <v>123</v>
      </c>
      <c r="AH1313">
        <f>IF(fun[[#This Row],[ExterQual]]="Ex",5,IF(fun[[#This Row],[ExterQual]]="Gd",4,IF(fun[[#This Row],[ExterQual]]="TA",3,IF(fun[[#This Row],[ExterQual]]="Fa",2,1))))</f>
        <v>4</v>
      </c>
      <c r="AI1313" t="s">
        <v>124</v>
      </c>
      <c r="AJ1313">
        <f>IF(fun[[#This Row],[ExterCond]]="Ex",5,IF(fun[[#This Row],[ExterCond]]="Gd",4,IF(fun[[#This Row],[ExterCond]]="TA",3,IF(fun[[#This Row],[ExterCond]]="Fa",2,1))))</f>
        <v>3</v>
      </c>
      <c r="AK1313" t="s">
        <v>125</v>
      </c>
      <c r="AL1313" t="s">
        <v>123</v>
      </c>
      <c r="AM1313">
        <f>IF(fun[[#This Row],[BsmtQual]]="Ex",5,IF(fun[[#This Row],[BsmtQual]]="Gd",4,IF(fun[[#This Row],[BsmtQual]]="TA",3,IF(fun[[#This Row],[BsmtQual]]="Fa",2,IF(fun[[#This Row],[BsmtQual]]="Po",1,0)))))</f>
        <v>4</v>
      </c>
      <c r="AN1313" t="s">
        <v>124</v>
      </c>
      <c r="AO1313">
        <f>IF(fun[[#This Row],[BsmtCond]]="Ex",5,IF(fun[[#This Row],[BsmtCond]]="Gd",4,IF(fun[[#This Row],[BsmtCond]]="TA",3,IF(fun[[#This Row],[BsmtCond]]="Fa",2,IF(fun[[#This Row],[BsmtCond]]="Po",1,0)))))</f>
        <v>3</v>
      </c>
      <c r="AP1313" t="s">
        <v>126</v>
      </c>
      <c r="AQ1313">
        <f>IF(fun[[#This Row],[BsmtExposure]]="Gd",3,IF(fun[[#This Row],[BsmtExposure]]="Av",2,IF(fun[[#This Row],[BsmtExposure]]="Mn",1,0)))</f>
        <v>0</v>
      </c>
      <c r="AR1313" t="s">
        <v>127</v>
      </c>
      <c r="AS1313">
        <v>925</v>
      </c>
      <c r="AT1313" t="s">
        <v>128</v>
      </c>
      <c r="AU1313">
        <v>0</v>
      </c>
      <c r="AV1313">
        <v>349</v>
      </c>
      <c r="AW1313">
        <v>1274</v>
      </c>
      <c r="AX1313" t="s">
        <v>129</v>
      </c>
      <c r="AY1313" t="s">
        <v>130</v>
      </c>
      <c r="AZ1313">
        <f>IF(fun[[#This Row],[HeatingQC]]="Ex",5,IF(fun[[#This Row],[HeatingQC]]="Gd",4,IF(fun[[#This Row],[HeatingQC]]="TA",3,IF(fun[[#This Row],[HeatingQC]]="Fa",2,IF(fun[[#This Row],[HeatingQC]]="Po",1,0)))))</f>
        <v>5</v>
      </c>
      <c r="BA1313" t="s">
        <v>131</v>
      </c>
      <c r="BB1313" t="s">
        <v>132</v>
      </c>
      <c r="BC1313">
        <v>1274</v>
      </c>
      <c r="BD1313">
        <v>0</v>
      </c>
      <c r="BE1313">
        <v>0</v>
      </c>
      <c r="BF1313">
        <v>1274</v>
      </c>
      <c r="BG1313">
        <f>LOG(fun[[#This Row],[GrLivArea]])</f>
        <v>3.1051694279993316</v>
      </c>
      <c r="BH1313">
        <v>1</v>
      </c>
      <c r="BI1313">
        <v>0</v>
      </c>
      <c r="BJ1313">
        <f>fun[[#This Row],[BsmtFullBath]]+(0.5*fun[[#This Row],[BsmtHalfBath]])</f>
        <v>1</v>
      </c>
      <c r="BK1313">
        <v>2</v>
      </c>
      <c r="BL1313">
        <v>0</v>
      </c>
      <c r="BM1313">
        <f>fun[[#This Row],[HalfBath]]+fun[[#This Row],[TOTBaseBath]]+fun[[#This Row],[FullBath]]</f>
        <v>3</v>
      </c>
      <c r="BN1313">
        <v>3</v>
      </c>
      <c r="BO1313">
        <v>1</v>
      </c>
      <c r="BP1313" t="s">
        <v>123</v>
      </c>
      <c r="BQ1313">
        <f>IF(fun[[#This Row],[KitchenQual]]="Ex",5,IF(fun[[#This Row],[KitchenQual]]="Gd",4,IF(fun[[#This Row],[KitchenQual]]="TA",3,IF(fun[[#This Row],[KitchenQual]]="Fa",2,0))))</f>
        <v>4</v>
      </c>
      <c r="BR1313">
        <v>6</v>
      </c>
      <c r="BS1313" t="s">
        <v>133</v>
      </c>
      <c r="BT1313">
        <v>0</v>
      </c>
      <c r="BU1313" t="s">
        <v>109</v>
      </c>
      <c r="BV1313">
        <f>IF(fun[[#This Row],[FireplaceQu]]="Ex",5,IF(fun[[#This Row],[FireplaceQu]]="Gd",4,IF(fun[[#This Row],[FireplaceQu]]="TA",3,IF(fun[[#This Row],[FireplaceQu]]="Fa",2,0))))</f>
        <v>0</v>
      </c>
      <c r="BW1313" t="s">
        <v>134</v>
      </c>
      <c r="BX1313">
        <v>2005</v>
      </c>
      <c r="BY1313" t="s">
        <v>135</v>
      </c>
      <c r="BZ1313">
        <v>2</v>
      </c>
      <c r="CA1313">
        <v>508</v>
      </c>
      <c r="CB1313" t="s">
        <v>124</v>
      </c>
      <c r="CC1313">
        <f>IF(fun[[#This Row],[GarageQual]]="Ex",5,IF(fun[[#This Row],[GarageQual]]="Gd",4,IF(fun[[#This Row],[GarageQual]]="TA",3,IF(fun[[#This Row],[GarageQual]]="Fa",2,IF(fun[[#This Row],[GarageQual]]="Po",1,0)))))</f>
        <v>3</v>
      </c>
      <c r="CD1313" t="s">
        <v>124</v>
      </c>
      <c r="CE1313">
        <f>IF(fun[[#This Row],[GarageCond]]="Ex",5,IF(fun[[#This Row],[GarageCond]]="Gd",4,IF(fun[[#This Row],[GarageCond]]="TA",3,IF(fun[[#This Row],[GarageCond]]="Fa",2,IF(fun[[#This Row],[GarageCond]]="Po",1,0)))))</f>
        <v>3</v>
      </c>
      <c r="CF1313" t="s">
        <v>131</v>
      </c>
      <c r="CG1313">
        <v>264</v>
      </c>
      <c r="CH1313">
        <v>98</v>
      </c>
      <c r="CI1313">
        <v>0</v>
      </c>
      <c r="CJ1313">
        <v>0</v>
      </c>
      <c r="CK1313">
        <v>0</v>
      </c>
      <c r="CL1313">
        <f>(0.5*fun[[#This Row],[WoodDeckSF]])+fun[[#This Row],[OpenPorchSF]]+(2*fun[[#This Row],[EnclosedPorch]])+(1.5*fun[[#This Row],[3SsnPorch]])+fun[[#This Row],[ScreenPorch]]</f>
        <v>230</v>
      </c>
      <c r="CM1313">
        <v>0</v>
      </c>
      <c r="CN1313" t="s">
        <v>109</v>
      </c>
      <c r="CO1313">
        <f>IF(fun[[#This Row],[PoolQC]]="Ex",5,IF(fun[[#This Row],[PoolQC]]="Gd",4,IF(fun[[#This Row],[PoolQC]]="TA",3,IF(fun[[#This Row],[PoolQC]]="Fa",2,IF(fun[[#This Row],[PoolQC]]="Po",1,0)))))</f>
        <v>0</v>
      </c>
      <c r="CP1313" t="s">
        <v>109</v>
      </c>
      <c r="CQ1313" t="s">
        <v>109</v>
      </c>
      <c r="CR1313">
        <v>0</v>
      </c>
      <c r="CS1313">
        <v>1</v>
      </c>
      <c r="CT1313">
        <v>2007</v>
      </c>
      <c r="CU1313" t="s">
        <v>184</v>
      </c>
      <c r="CV1313" t="s">
        <v>185</v>
      </c>
      <c r="CW1313">
        <f>COUNTIF(fun[[#This Row],[Id]:[SaleCondition]],0)</f>
        <v>17</v>
      </c>
      <c r="CX1313">
        <f>COUNTIF(fun[[#This Row],[Id]:[SaleCondition]],"NA")</f>
        <v>5</v>
      </c>
      <c r="CY131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13">
        <f>fun[NUM_ExCond]+fun[NUM_BsmtCond]+fun[NUM_GarCond]</f>
        <v>9</v>
      </c>
      <c r="DA13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3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313">
        <v>203000</v>
      </c>
    </row>
    <row r="1314" spans="1:107" x14ac:dyDescent="0.25">
      <c r="A1314">
        <v>1313</v>
      </c>
      <c r="B1314">
        <v>60</v>
      </c>
      <c r="C1314" t="s">
        <v>107</v>
      </c>
      <c r="D1314">
        <f>IF(fun[[#This Row],[MSZoning]]="RL",1,0)</f>
        <v>1</v>
      </c>
      <c r="E1314">
        <f>IF(fun[[#This Row],[rl]]="RM",1,0)</f>
        <v>0</v>
      </c>
      <c r="F1314">
        <f>IF(fun[[#This Row],[rm]]="RH",1,0)</f>
        <v>0</v>
      </c>
      <c r="G1314">
        <f>IF(fun[[#This Row],[rh]]="C (all)",1,0)</f>
        <v>0</v>
      </c>
      <c r="H1314" t="s">
        <v>109</v>
      </c>
      <c r="I1314">
        <f>IF(fun[[#This Row],[LotFrontage]]="NA",0,fun[[#This Row],[LotFrontage]])</f>
        <v>0</v>
      </c>
      <c r="J1314">
        <v>9572</v>
      </c>
      <c r="K1314" t="s">
        <v>108</v>
      </c>
      <c r="L1314" t="s">
        <v>109</v>
      </c>
      <c r="M1314" t="s">
        <v>146</v>
      </c>
      <c r="N1314" t="s">
        <v>111</v>
      </c>
      <c r="O1314" t="s">
        <v>112</v>
      </c>
      <c r="P1314" t="s">
        <v>113</v>
      </c>
      <c r="Q1314" t="s">
        <v>114</v>
      </c>
      <c r="R1314" t="s">
        <v>155</v>
      </c>
      <c r="S1314" t="s">
        <v>116</v>
      </c>
      <c r="T1314" t="s">
        <v>116</v>
      </c>
      <c r="U1314" t="s">
        <v>117</v>
      </c>
      <c r="V1314" t="s">
        <v>118</v>
      </c>
      <c r="W1314">
        <v>8</v>
      </c>
      <c r="X1314">
        <v>5</v>
      </c>
      <c r="Y1314">
        <v>1990</v>
      </c>
      <c r="Z1314">
        <v>1990</v>
      </c>
      <c r="AA1314" t="s">
        <v>119</v>
      </c>
      <c r="AB1314" t="s">
        <v>120</v>
      </c>
      <c r="AC1314" t="s">
        <v>150</v>
      </c>
      <c r="AD1314" t="s">
        <v>150</v>
      </c>
      <c r="AE1314" t="s">
        <v>122</v>
      </c>
      <c r="AF1314">
        <v>336</v>
      </c>
      <c r="AG1314" t="s">
        <v>123</v>
      </c>
      <c r="AH1314">
        <f>IF(fun[[#This Row],[ExterQual]]="Ex",5,IF(fun[[#This Row],[ExterQual]]="Gd",4,IF(fun[[#This Row],[ExterQual]]="TA",3,IF(fun[[#This Row],[ExterQual]]="Fa",2,1))))</f>
        <v>4</v>
      </c>
      <c r="AI1314" t="s">
        <v>124</v>
      </c>
      <c r="AJ1314">
        <f>IF(fun[[#This Row],[ExterCond]]="Ex",5,IF(fun[[#This Row],[ExterCond]]="Gd",4,IF(fun[[#This Row],[ExterCond]]="TA",3,IF(fun[[#This Row],[ExterCond]]="Fa",2,1))))</f>
        <v>3</v>
      </c>
      <c r="AK1314" t="s">
        <v>125</v>
      </c>
      <c r="AL1314" t="s">
        <v>130</v>
      </c>
      <c r="AM1314">
        <f>IF(fun[[#This Row],[BsmtQual]]="Ex",5,IF(fun[[#This Row],[BsmtQual]]="Gd",4,IF(fun[[#This Row],[BsmtQual]]="TA",3,IF(fun[[#This Row],[BsmtQual]]="Fa",2,IF(fun[[#This Row],[BsmtQual]]="Po",1,0)))))</f>
        <v>5</v>
      </c>
      <c r="AN1314" t="s">
        <v>124</v>
      </c>
      <c r="AO1314">
        <f>IF(fun[[#This Row],[BsmtCond]]="Ex",5,IF(fun[[#This Row],[BsmtCond]]="Gd",4,IF(fun[[#This Row],[BsmtCond]]="TA",3,IF(fun[[#This Row],[BsmtCond]]="Fa",2,IF(fun[[#This Row],[BsmtCond]]="Po",1,0)))))</f>
        <v>3</v>
      </c>
      <c r="AP1314" t="s">
        <v>126</v>
      </c>
      <c r="AQ1314">
        <f>IF(fun[[#This Row],[BsmtExposure]]="Gd",3,IF(fun[[#This Row],[BsmtExposure]]="Av",2,IF(fun[[#This Row],[BsmtExposure]]="Mn",1,0)))</f>
        <v>0</v>
      </c>
      <c r="AR1314" t="s">
        <v>127</v>
      </c>
      <c r="AS1314">
        <v>482</v>
      </c>
      <c r="AT1314" t="s">
        <v>128</v>
      </c>
      <c r="AU1314">
        <v>0</v>
      </c>
      <c r="AV1314">
        <v>971</v>
      </c>
      <c r="AW1314">
        <v>1453</v>
      </c>
      <c r="AX1314" t="s">
        <v>129</v>
      </c>
      <c r="AY1314" t="s">
        <v>130</v>
      </c>
      <c r="AZ1314">
        <f>IF(fun[[#This Row],[HeatingQC]]="Ex",5,IF(fun[[#This Row],[HeatingQC]]="Gd",4,IF(fun[[#This Row],[HeatingQC]]="TA",3,IF(fun[[#This Row],[HeatingQC]]="Fa",2,IF(fun[[#This Row],[HeatingQC]]="Po",1,0)))))</f>
        <v>5</v>
      </c>
      <c r="BA1314" t="s">
        <v>131</v>
      </c>
      <c r="BB1314" t="s">
        <v>132</v>
      </c>
      <c r="BC1314">
        <v>1453</v>
      </c>
      <c r="BD1314">
        <v>1357</v>
      </c>
      <c r="BE1314">
        <v>0</v>
      </c>
      <c r="BF1314">
        <v>2810</v>
      </c>
      <c r="BG1314">
        <f>LOG(fun[[#This Row],[GrLivArea]])</f>
        <v>3.4487063199050798</v>
      </c>
      <c r="BH1314">
        <v>0</v>
      </c>
      <c r="BI1314">
        <v>0</v>
      </c>
      <c r="BJ1314">
        <f>fun[[#This Row],[BsmtFullBath]]+(0.5*fun[[#This Row],[BsmtHalfBath]])</f>
        <v>0</v>
      </c>
      <c r="BK1314">
        <v>2</v>
      </c>
      <c r="BL1314">
        <v>1</v>
      </c>
      <c r="BM1314">
        <f>fun[[#This Row],[HalfBath]]+fun[[#This Row],[TOTBaseBath]]+fun[[#This Row],[FullBath]]</f>
        <v>3</v>
      </c>
      <c r="BN1314">
        <v>4</v>
      </c>
      <c r="BO1314">
        <v>1</v>
      </c>
      <c r="BP1314" t="s">
        <v>123</v>
      </c>
      <c r="BQ1314">
        <f>IF(fun[[#This Row],[KitchenQual]]="Ex",5,IF(fun[[#This Row],[KitchenQual]]="Gd",4,IF(fun[[#This Row],[KitchenQual]]="TA",3,IF(fun[[#This Row],[KitchenQual]]="Fa",2,0))))</f>
        <v>4</v>
      </c>
      <c r="BR1314">
        <v>9</v>
      </c>
      <c r="BS1314" t="s">
        <v>133</v>
      </c>
      <c r="BT1314">
        <v>1</v>
      </c>
      <c r="BU1314" t="s">
        <v>130</v>
      </c>
      <c r="BV1314">
        <f>IF(fun[[#This Row],[FireplaceQu]]="Ex",5,IF(fun[[#This Row],[FireplaceQu]]="Gd",4,IF(fun[[#This Row],[FireplaceQu]]="TA",3,IF(fun[[#This Row],[FireplaceQu]]="Fa",2,0))))</f>
        <v>5</v>
      </c>
      <c r="BW1314" t="s">
        <v>134</v>
      </c>
      <c r="BX1314">
        <v>1990</v>
      </c>
      <c r="BY1314" t="s">
        <v>135</v>
      </c>
      <c r="BZ1314">
        <v>2</v>
      </c>
      <c r="CA1314">
        <v>750</v>
      </c>
      <c r="CB1314" t="s">
        <v>123</v>
      </c>
      <c r="CC1314">
        <f>IF(fun[[#This Row],[GarageQual]]="Ex",5,IF(fun[[#This Row],[GarageQual]]="Gd",4,IF(fun[[#This Row],[GarageQual]]="TA",3,IF(fun[[#This Row],[GarageQual]]="Fa",2,IF(fun[[#This Row],[GarageQual]]="Po",1,0)))))</f>
        <v>4</v>
      </c>
      <c r="CD1314" t="s">
        <v>123</v>
      </c>
      <c r="CE1314">
        <f>IF(fun[[#This Row],[GarageCond]]="Ex",5,IF(fun[[#This Row],[GarageCond]]="Gd",4,IF(fun[[#This Row],[GarageCond]]="TA",3,IF(fun[[#This Row],[GarageCond]]="Fa",2,IF(fun[[#This Row],[GarageCond]]="Po",1,0)))))</f>
        <v>4</v>
      </c>
      <c r="CF1314" t="s">
        <v>131</v>
      </c>
      <c r="CG1314">
        <v>500</v>
      </c>
      <c r="CH1314">
        <v>0</v>
      </c>
      <c r="CI1314">
        <v>0</v>
      </c>
      <c r="CJ1314">
        <v>0</v>
      </c>
      <c r="CK1314">
        <v>0</v>
      </c>
      <c r="CL1314">
        <f>(0.5*fun[[#This Row],[WoodDeckSF]])+fun[[#This Row],[OpenPorchSF]]+(2*fun[[#This Row],[EnclosedPorch]])+(1.5*fun[[#This Row],[3SsnPorch]])+fun[[#This Row],[ScreenPorch]]</f>
        <v>250</v>
      </c>
      <c r="CM1314">
        <v>0</v>
      </c>
      <c r="CN1314" t="s">
        <v>109</v>
      </c>
      <c r="CO1314">
        <f>IF(fun[[#This Row],[PoolQC]]="Ex",5,IF(fun[[#This Row],[PoolQC]]="Gd",4,IF(fun[[#This Row],[PoolQC]]="TA",3,IF(fun[[#This Row],[PoolQC]]="Fa",2,IF(fun[[#This Row],[PoolQC]]="Po",1,0)))))</f>
        <v>0</v>
      </c>
      <c r="CP1314" t="s">
        <v>109</v>
      </c>
      <c r="CQ1314" t="s">
        <v>109</v>
      </c>
      <c r="CR1314">
        <v>0</v>
      </c>
      <c r="CS1314">
        <v>6</v>
      </c>
      <c r="CT1314">
        <v>2007</v>
      </c>
      <c r="CU1314" t="s">
        <v>136</v>
      </c>
      <c r="CV1314" t="s">
        <v>137</v>
      </c>
      <c r="CW1314">
        <f>COUNTIF(fun[[#This Row],[Id]:[SaleCondition]],0)</f>
        <v>17</v>
      </c>
      <c r="CX1314">
        <f>COUNTIF(fun[[#This Row],[Id]:[SaleCondition]],"NA")</f>
        <v>5</v>
      </c>
      <c r="CY1314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1314">
        <f>fun[NUM_ExCond]+fun[NUM_BsmtCond]+fun[NUM_GarCond]</f>
        <v>10</v>
      </c>
      <c r="DA13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126</v>
      </c>
      <c r="DB13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</v>
      </c>
      <c r="DC1314">
        <v>302000</v>
      </c>
    </row>
    <row r="1315" spans="1:107" x14ac:dyDescent="0.25">
      <c r="A1315">
        <v>1314</v>
      </c>
      <c r="B1315">
        <v>60</v>
      </c>
      <c r="C1315" t="s">
        <v>107</v>
      </c>
      <c r="D1315">
        <f>IF(fun[[#This Row],[MSZoning]]="RL",1,0)</f>
        <v>1</v>
      </c>
      <c r="E1315">
        <f>IF(fun[[#This Row],[rl]]="RM",1,0)</f>
        <v>0</v>
      </c>
      <c r="F1315">
        <f>IF(fun[[#This Row],[rm]]="RH",1,0)</f>
        <v>0</v>
      </c>
      <c r="G1315">
        <f>IF(fun[[#This Row],[rh]]="C (all)",1,0)</f>
        <v>0</v>
      </c>
      <c r="H1315">
        <v>108</v>
      </c>
      <c r="I1315">
        <f>IF(fun[[#This Row],[LotFrontage]]="NA",0,fun[[#This Row],[LotFrontage]])</f>
        <v>108</v>
      </c>
      <c r="J1315">
        <v>14774</v>
      </c>
      <c r="K1315" t="s">
        <v>108</v>
      </c>
      <c r="L1315" t="s">
        <v>109</v>
      </c>
      <c r="M1315" t="s">
        <v>146</v>
      </c>
      <c r="N1315" t="s">
        <v>111</v>
      </c>
      <c r="O1315" t="s">
        <v>112</v>
      </c>
      <c r="P1315" t="s">
        <v>148</v>
      </c>
      <c r="Q1315" t="s">
        <v>114</v>
      </c>
      <c r="R1315" t="s">
        <v>155</v>
      </c>
      <c r="S1315" t="s">
        <v>116</v>
      </c>
      <c r="T1315" t="s">
        <v>116</v>
      </c>
      <c r="U1315" t="s">
        <v>117</v>
      </c>
      <c r="V1315" t="s">
        <v>118</v>
      </c>
      <c r="W1315">
        <v>9</v>
      </c>
      <c r="X1315">
        <v>5</v>
      </c>
      <c r="Y1315">
        <v>1999</v>
      </c>
      <c r="Z1315">
        <v>1999</v>
      </c>
      <c r="AA1315" t="s">
        <v>119</v>
      </c>
      <c r="AB1315" t="s">
        <v>120</v>
      </c>
      <c r="AC1315" t="s">
        <v>121</v>
      </c>
      <c r="AD1315" t="s">
        <v>121</v>
      </c>
      <c r="AE1315" t="s">
        <v>122</v>
      </c>
      <c r="AF1315">
        <v>165</v>
      </c>
      <c r="AG1315" t="s">
        <v>123</v>
      </c>
      <c r="AH1315">
        <f>IF(fun[[#This Row],[ExterQual]]="Ex",5,IF(fun[[#This Row],[ExterQual]]="Gd",4,IF(fun[[#This Row],[ExterQual]]="TA",3,IF(fun[[#This Row],[ExterQual]]="Fa",2,1))))</f>
        <v>4</v>
      </c>
      <c r="AI1315" t="s">
        <v>124</v>
      </c>
      <c r="AJ1315">
        <f>IF(fun[[#This Row],[ExterCond]]="Ex",5,IF(fun[[#This Row],[ExterCond]]="Gd",4,IF(fun[[#This Row],[ExterCond]]="TA",3,IF(fun[[#This Row],[ExterCond]]="Fa",2,1))))</f>
        <v>3</v>
      </c>
      <c r="AK1315" t="s">
        <v>125</v>
      </c>
      <c r="AL1315" t="s">
        <v>123</v>
      </c>
      <c r="AM1315">
        <f>IF(fun[[#This Row],[BsmtQual]]="Ex",5,IF(fun[[#This Row],[BsmtQual]]="Gd",4,IF(fun[[#This Row],[BsmtQual]]="TA",3,IF(fun[[#This Row],[BsmtQual]]="Fa",2,IF(fun[[#This Row],[BsmtQual]]="Po",1,0)))))</f>
        <v>4</v>
      </c>
      <c r="AN1315" t="s">
        <v>124</v>
      </c>
      <c r="AO1315">
        <f>IF(fun[[#This Row],[BsmtCond]]="Ex",5,IF(fun[[#This Row],[BsmtCond]]="Gd",4,IF(fun[[#This Row],[BsmtCond]]="TA",3,IF(fun[[#This Row],[BsmtCond]]="Fa",2,IF(fun[[#This Row],[BsmtCond]]="Po",1,0)))))</f>
        <v>3</v>
      </c>
      <c r="AP1315" t="s">
        <v>126</v>
      </c>
      <c r="AQ1315">
        <f>IF(fun[[#This Row],[BsmtExposure]]="Gd",3,IF(fun[[#This Row],[BsmtExposure]]="Av",2,IF(fun[[#This Row],[BsmtExposure]]="Mn",1,0)))</f>
        <v>0</v>
      </c>
      <c r="AR1315" t="s">
        <v>128</v>
      </c>
      <c r="AS1315">
        <v>0</v>
      </c>
      <c r="AT1315" t="s">
        <v>128</v>
      </c>
      <c r="AU1315">
        <v>0</v>
      </c>
      <c r="AV1315">
        <v>1393</v>
      </c>
      <c r="AW1315">
        <v>1393</v>
      </c>
      <c r="AX1315" t="s">
        <v>129</v>
      </c>
      <c r="AY1315" t="s">
        <v>130</v>
      </c>
      <c r="AZ1315">
        <f>IF(fun[[#This Row],[HeatingQC]]="Ex",5,IF(fun[[#This Row],[HeatingQC]]="Gd",4,IF(fun[[#This Row],[HeatingQC]]="TA",3,IF(fun[[#This Row],[HeatingQC]]="Fa",2,IF(fun[[#This Row],[HeatingQC]]="Po",1,0)))))</f>
        <v>5</v>
      </c>
      <c r="BA1315" t="s">
        <v>131</v>
      </c>
      <c r="BB1315" t="s">
        <v>132</v>
      </c>
      <c r="BC1315">
        <v>1422</v>
      </c>
      <c r="BD1315">
        <v>1177</v>
      </c>
      <c r="BE1315">
        <v>0</v>
      </c>
      <c r="BF1315">
        <v>2599</v>
      </c>
      <c r="BG1315">
        <f>LOG(fun[[#This Row],[GrLivArea]])</f>
        <v>3.4148062795010126</v>
      </c>
      <c r="BH1315">
        <v>0</v>
      </c>
      <c r="BI1315">
        <v>0</v>
      </c>
      <c r="BJ1315">
        <f>fun[[#This Row],[BsmtFullBath]]+(0.5*fun[[#This Row],[BsmtHalfBath]])</f>
        <v>0</v>
      </c>
      <c r="BK1315">
        <v>2</v>
      </c>
      <c r="BL1315">
        <v>1</v>
      </c>
      <c r="BM1315">
        <f>fun[[#This Row],[HalfBath]]+fun[[#This Row],[TOTBaseBath]]+fun[[#This Row],[FullBath]]</f>
        <v>3</v>
      </c>
      <c r="BN1315">
        <v>4</v>
      </c>
      <c r="BO1315">
        <v>1</v>
      </c>
      <c r="BP1315" t="s">
        <v>123</v>
      </c>
      <c r="BQ1315">
        <f>IF(fun[[#This Row],[KitchenQual]]="Ex",5,IF(fun[[#This Row],[KitchenQual]]="Gd",4,IF(fun[[#This Row],[KitchenQual]]="TA",3,IF(fun[[#This Row],[KitchenQual]]="Fa",2,0))))</f>
        <v>4</v>
      </c>
      <c r="BR1315">
        <v>10</v>
      </c>
      <c r="BS1315" t="s">
        <v>133</v>
      </c>
      <c r="BT1315">
        <v>1</v>
      </c>
      <c r="BU1315" t="s">
        <v>124</v>
      </c>
      <c r="BV1315">
        <f>IF(fun[[#This Row],[FireplaceQu]]="Ex",5,IF(fun[[#This Row],[FireplaceQu]]="Gd",4,IF(fun[[#This Row],[FireplaceQu]]="TA",3,IF(fun[[#This Row],[FireplaceQu]]="Fa",2,0))))</f>
        <v>3</v>
      </c>
      <c r="BW1315" t="s">
        <v>182</v>
      </c>
      <c r="BX1315">
        <v>1999</v>
      </c>
      <c r="BY1315" t="s">
        <v>183</v>
      </c>
      <c r="BZ1315">
        <v>3</v>
      </c>
      <c r="CA1315">
        <v>779</v>
      </c>
      <c r="CB1315" t="s">
        <v>124</v>
      </c>
      <c r="CC1315">
        <f>IF(fun[[#This Row],[GarageQual]]="Ex",5,IF(fun[[#This Row],[GarageQual]]="Gd",4,IF(fun[[#This Row],[GarageQual]]="TA",3,IF(fun[[#This Row],[GarageQual]]="Fa",2,IF(fun[[#This Row],[GarageQual]]="Po",1,0)))))</f>
        <v>3</v>
      </c>
      <c r="CD1315" t="s">
        <v>124</v>
      </c>
      <c r="CE1315">
        <f>IF(fun[[#This Row],[GarageCond]]="Ex",5,IF(fun[[#This Row],[GarageCond]]="Gd",4,IF(fun[[#This Row],[GarageCond]]="TA",3,IF(fun[[#This Row],[GarageCond]]="Fa",2,IF(fun[[#This Row],[GarageCond]]="Po",1,0)))))</f>
        <v>3</v>
      </c>
      <c r="CF1315" t="s">
        <v>131</v>
      </c>
      <c r="CG1315">
        <v>668</v>
      </c>
      <c r="CH1315">
        <v>30</v>
      </c>
      <c r="CI1315">
        <v>0</v>
      </c>
      <c r="CJ1315">
        <v>0</v>
      </c>
      <c r="CK1315">
        <v>0</v>
      </c>
      <c r="CL1315">
        <f>(0.5*fun[[#This Row],[WoodDeckSF]])+fun[[#This Row],[OpenPorchSF]]+(2*fun[[#This Row],[EnclosedPorch]])+(1.5*fun[[#This Row],[3SsnPorch]])+fun[[#This Row],[ScreenPorch]]</f>
        <v>364</v>
      </c>
      <c r="CM1315">
        <v>0</v>
      </c>
      <c r="CN1315" t="s">
        <v>109</v>
      </c>
      <c r="CO1315">
        <f>IF(fun[[#This Row],[PoolQC]]="Ex",5,IF(fun[[#This Row],[PoolQC]]="Gd",4,IF(fun[[#This Row],[PoolQC]]="TA",3,IF(fun[[#This Row],[PoolQC]]="Fa",2,IF(fun[[#This Row],[PoolQC]]="Po",1,0)))))</f>
        <v>0</v>
      </c>
      <c r="CP1315" t="s">
        <v>109</v>
      </c>
      <c r="CQ1315" t="s">
        <v>109</v>
      </c>
      <c r="CR1315">
        <v>0</v>
      </c>
      <c r="CS1315">
        <v>5</v>
      </c>
      <c r="CT1315">
        <v>2010</v>
      </c>
      <c r="CU1315" t="s">
        <v>136</v>
      </c>
      <c r="CV1315" t="s">
        <v>137</v>
      </c>
      <c r="CW1315">
        <f>COUNTIF(fun[[#This Row],[Id]:[SaleCondition]],0)</f>
        <v>16</v>
      </c>
      <c r="CX1315">
        <f>COUNTIF(fun[[#This Row],[Id]:[SaleCondition]],"NA")</f>
        <v>4</v>
      </c>
      <c r="CY1315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315">
        <f>fun[NUM_ExCond]+fun[NUM_BsmtCond]+fun[NUM_GarCond]</f>
        <v>9</v>
      </c>
      <c r="DA13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121</v>
      </c>
      <c r="DB13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81.75</v>
      </c>
      <c r="DC1315">
        <v>333168</v>
      </c>
    </row>
    <row r="1316" spans="1:107" x14ac:dyDescent="0.25">
      <c r="A1316">
        <v>1315</v>
      </c>
      <c r="B1316">
        <v>20</v>
      </c>
      <c r="C1316" t="s">
        <v>107</v>
      </c>
      <c r="D1316">
        <f>IF(fun[[#This Row],[MSZoning]]="RL",1,0)</f>
        <v>1</v>
      </c>
      <c r="E1316">
        <f>IF(fun[[#This Row],[rl]]="RM",1,0)</f>
        <v>0</v>
      </c>
      <c r="F1316">
        <f>IF(fun[[#This Row],[rm]]="RH",1,0)</f>
        <v>0</v>
      </c>
      <c r="G1316">
        <f>IF(fun[[#This Row],[rh]]="C (all)",1,0)</f>
        <v>0</v>
      </c>
      <c r="H1316">
        <v>60</v>
      </c>
      <c r="I1316">
        <f>IF(fun[[#This Row],[LotFrontage]]="NA",0,fun[[#This Row],[LotFrontage]])</f>
        <v>60</v>
      </c>
      <c r="J1316">
        <v>8190</v>
      </c>
      <c r="K1316" t="s">
        <v>108</v>
      </c>
      <c r="L1316" t="s">
        <v>109</v>
      </c>
      <c r="M1316" t="s">
        <v>110</v>
      </c>
      <c r="N1316" t="s">
        <v>111</v>
      </c>
      <c r="O1316" t="s">
        <v>112</v>
      </c>
      <c r="P1316" t="s">
        <v>113</v>
      </c>
      <c r="Q1316" t="s">
        <v>114</v>
      </c>
      <c r="R1316" t="s">
        <v>211</v>
      </c>
      <c r="S1316" t="s">
        <v>116</v>
      </c>
      <c r="T1316" t="s">
        <v>116</v>
      </c>
      <c r="U1316" t="s">
        <v>117</v>
      </c>
      <c r="V1316" t="s">
        <v>141</v>
      </c>
      <c r="W1316">
        <v>4</v>
      </c>
      <c r="X1316">
        <v>6</v>
      </c>
      <c r="Y1316">
        <v>1954</v>
      </c>
      <c r="Z1316">
        <v>1954</v>
      </c>
      <c r="AA1316" t="s">
        <v>178</v>
      </c>
      <c r="AB1316" t="s">
        <v>120</v>
      </c>
      <c r="AC1316" t="s">
        <v>150</v>
      </c>
      <c r="AD1316" t="s">
        <v>150</v>
      </c>
      <c r="AE1316" t="s">
        <v>143</v>
      </c>
      <c r="AF1316">
        <v>0</v>
      </c>
      <c r="AG1316" t="s">
        <v>124</v>
      </c>
      <c r="AH1316">
        <f>IF(fun[[#This Row],[ExterQual]]="Ex",5,IF(fun[[#This Row],[ExterQual]]="Gd",4,IF(fun[[#This Row],[ExterQual]]="TA",3,IF(fun[[#This Row],[ExterQual]]="Fa",2,1))))</f>
        <v>3</v>
      </c>
      <c r="AI1316" t="s">
        <v>124</v>
      </c>
      <c r="AJ1316">
        <f>IF(fun[[#This Row],[ExterCond]]="Ex",5,IF(fun[[#This Row],[ExterCond]]="Gd",4,IF(fun[[#This Row],[ExterCond]]="TA",3,IF(fun[[#This Row],[ExterCond]]="Fa",2,1))))</f>
        <v>3</v>
      </c>
      <c r="AK1316" t="s">
        <v>144</v>
      </c>
      <c r="AL1316" t="s">
        <v>124</v>
      </c>
      <c r="AM1316">
        <f>IF(fun[[#This Row],[BsmtQual]]="Ex",5,IF(fun[[#This Row],[BsmtQual]]="Gd",4,IF(fun[[#This Row],[BsmtQual]]="TA",3,IF(fun[[#This Row],[BsmtQual]]="Fa",2,IF(fun[[#This Row],[BsmtQual]]="Po",1,0)))))</f>
        <v>3</v>
      </c>
      <c r="AN1316" t="s">
        <v>124</v>
      </c>
      <c r="AO1316">
        <f>IF(fun[[#This Row],[BsmtCond]]="Ex",5,IF(fun[[#This Row],[BsmtCond]]="Gd",4,IF(fun[[#This Row],[BsmtCond]]="TA",3,IF(fun[[#This Row],[BsmtCond]]="Fa",2,IF(fun[[#This Row],[BsmtCond]]="Po",1,0)))))</f>
        <v>3</v>
      </c>
      <c r="AP1316" t="s">
        <v>126</v>
      </c>
      <c r="AQ1316">
        <f>IF(fun[[#This Row],[BsmtExposure]]="Gd",3,IF(fun[[#This Row],[BsmtExposure]]="Av",2,IF(fun[[#This Row],[BsmtExposure]]="Mn",1,0)))</f>
        <v>0</v>
      </c>
      <c r="AR1316" t="s">
        <v>179</v>
      </c>
      <c r="AS1316">
        <v>732</v>
      </c>
      <c r="AT1316" t="s">
        <v>128</v>
      </c>
      <c r="AU1316">
        <v>0</v>
      </c>
      <c r="AV1316">
        <v>216</v>
      </c>
      <c r="AW1316">
        <v>948</v>
      </c>
      <c r="AX1316" t="s">
        <v>129</v>
      </c>
      <c r="AY1316" t="s">
        <v>130</v>
      </c>
      <c r="AZ1316">
        <f>IF(fun[[#This Row],[HeatingQC]]="Ex",5,IF(fun[[#This Row],[HeatingQC]]="Gd",4,IF(fun[[#This Row],[HeatingQC]]="TA",3,IF(fun[[#This Row],[HeatingQC]]="Fa",2,IF(fun[[#This Row],[HeatingQC]]="Po",1,0)))))</f>
        <v>5</v>
      </c>
      <c r="BA1316" t="s">
        <v>131</v>
      </c>
      <c r="BB1316" t="s">
        <v>132</v>
      </c>
      <c r="BC1316">
        <v>948</v>
      </c>
      <c r="BD1316">
        <v>0</v>
      </c>
      <c r="BE1316">
        <v>0</v>
      </c>
      <c r="BF1316">
        <v>948</v>
      </c>
      <c r="BG1316">
        <f>LOG(fun[[#This Row],[GrLivArea]])</f>
        <v>2.976808337338066</v>
      </c>
      <c r="BH1316">
        <v>1</v>
      </c>
      <c r="BI1316">
        <v>0</v>
      </c>
      <c r="BJ1316">
        <f>fun[[#This Row],[BsmtFullBath]]+(0.5*fun[[#This Row],[BsmtHalfBath]])</f>
        <v>1</v>
      </c>
      <c r="BK1316">
        <v>1</v>
      </c>
      <c r="BL1316">
        <v>0</v>
      </c>
      <c r="BM1316">
        <f>fun[[#This Row],[HalfBath]]+fun[[#This Row],[TOTBaseBath]]+fun[[#This Row],[FullBath]]</f>
        <v>2</v>
      </c>
      <c r="BN1316">
        <v>3</v>
      </c>
      <c r="BO1316">
        <v>1</v>
      </c>
      <c r="BP1316" t="s">
        <v>124</v>
      </c>
      <c r="BQ1316">
        <f>IF(fun[[#This Row],[KitchenQual]]="Ex",5,IF(fun[[#This Row],[KitchenQual]]="Gd",4,IF(fun[[#This Row],[KitchenQual]]="TA",3,IF(fun[[#This Row],[KitchenQual]]="Fa",2,0))))</f>
        <v>3</v>
      </c>
      <c r="BR1316">
        <v>5</v>
      </c>
      <c r="BS1316" t="s">
        <v>133</v>
      </c>
      <c r="BT1316">
        <v>1</v>
      </c>
      <c r="BU1316" t="s">
        <v>124</v>
      </c>
      <c r="BV1316">
        <f>IF(fun[[#This Row],[FireplaceQu]]="Ex",5,IF(fun[[#This Row],[FireplaceQu]]="Gd",4,IF(fun[[#This Row],[FireplaceQu]]="TA",3,IF(fun[[#This Row],[FireplaceQu]]="Fa",2,0))))</f>
        <v>3</v>
      </c>
      <c r="BW1316" t="s">
        <v>153</v>
      </c>
      <c r="BX1316">
        <v>1956</v>
      </c>
      <c r="BY1316" t="s">
        <v>128</v>
      </c>
      <c r="BZ1316">
        <v>1</v>
      </c>
      <c r="CA1316">
        <v>280</v>
      </c>
      <c r="CB1316" t="s">
        <v>124</v>
      </c>
      <c r="CC1316">
        <f>IF(fun[[#This Row],[GarageQual]]="Ex",5,IF(fun[[#This Row],[GarageQual]]="Gd",4,IF(fun[[#This Row],[GarageQual]]="TA",3,IF(fun[[#This Row],[GarageQual]]="Fa",2,IF(fun[[#This Row],[GarageQual]]="Po",1,0)))))</f>
        <v>3</v>
      </c>
      <c r="CD1316" t="s">
        <v>124</v>
      </c>
      <c r="CE1316">
        <f>IF(fun[[#This Row],[GarageCond]]="Ex",5,IF(fun[[#This Row],[GarageCond]]="Gd",4,IF(fun[[#This Row],[GarageCond]]="TA",3,IF(fun[[#This Row],[GarageCond]]="Fa",2,IF(fun[[#This Row],[GarageCond]]="Po",1,0)))))</f>
        <v>3</v>
      </c>
      <c r="CF1316" t="s">
        <v>131</v>
      </c>
      <c r="CG1316">
        <v>0</v>
      </c>
      <c r="CH1316">
        <v>36</v>
      </c>
      <c r="CI1316">
        <v>0</v>
      </c>
      <c r="CJ1316">
        <v>0</v>
      </c>
      <c r="CK1316">
        <v>0</v>
      </c>
      <c r="CL1316">
        <f>(0.5*fun[[#This Row],[WoodDeckSF]])+fun[[#This Row],[OpenPorchSF]]+(2*fun[[#This Row],[EnclosedPorch]])+(1.5*fun[[#This Row],[3SsnPorch]])+fun[[#This Row],[ScreenPorch]]</f>
        <v>36</v>
      </c>
      <c r="CM1316">
        <v>0</v>
      </c>
      <c r="CN1316" t="s">
        <v>109</v>
      </c>
      <c r="CO1316">
        <f>IF(fun[[#This Row],[PoolQC]]="Ex",5,IF(fun[[#This Row],[PoolQC]]="Gd",4,IF(fun[[#This Row],[PoolQC]]="TA",3,IF(fun[[#This Row],[PoolQC]]="Fa",2,IF(fun[[#This Row],[PoolQC]]="Po",1,0)))))</f>
        <v>0</v>
      </c>
      <c r="CP1316" t="s">
        <v>109</v>
      </c>
      <c r="CQ1316" t="s">
        <v>109</v>
      </c>
      <c r="CR1316">
        <v>0</v>
      </c>
      <c r="CS1316">
        <v>10</v>
      </c>
      <c r="CT1316">
        <v>2007</v>
      </c>
      <c r="CU1316" t="s">
        <v>136</v>
      </c>
      <c r="CV1316" t="s">
        <v>137</v>
      </c>
      <c r="CW1316">
        <f>COUNTIF(fun[[#This Row],[Id]:[SaleCondition]],0)</f>
        <v>17</v>
      </c>
      <c r="CX1316">
        <f>COUNTIF(fun[[#This Row],[Id]:[SaleCondition]],"NA")</f>
        <v>4</v>
      </c>
      <c r="CY1316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316">
        <f>fun[NUM_ExCond]+fun[NUM_BsmtCond]+fun[NUM_GarCond]</f>
        <v>9</v>
      </c>
      <c r="DA13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73</v>
      </c>
      <c r="DB13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50.75</v>
      </c>
      <c r="DC1316">
        <v>119000</v>
      </c>
    </row>
    <row r="1317" spans="1:107" x14ac:dyDescent="0.25">
      <c r="A1317">
        <v>1316</v>
      </c>
      <c r="B1317">
        <v>60</v>
      </c>
      <c r="C1317" t="s">
        <v>107</v>
      </c>
      <c r="D1317">
        <f>IF(fun[[#This Row],[MSZoning]]="RL",1,0)</f>
        <v>1</v>
      </c>
      <c r="E1317">
        <f>IF(fun[[#This Row],[rl]]="RM",1,0)</f>
        <v>0</v>
      </c>
      <c r="F1317">
        <f>IF(fun[[#This Row],[rm]]="RH",1,0)</f>
        <v>0</v>
      </c>
      <c r="G1317">
        <f>IF(fun[[#This Row],[rh]]="C (all)",1,0)</f>
        <v>0</v>
      </c>
      <c r="H1317">
        <v>85</v>
      </c>
      <c r="I1317">
        <f>IF(fun[[#This Row],[LotFrontage]]="NA",0,fun[[#This Row],[LotFrontage]])</f>
        <v>85</v>
      </c>
      <c r="J1317">
        <v>11075</v>
      </c>
      <c r="K1317" t="s">
        <v>108</v>
      </c>
      <c r="L1317" t="s">
        <v>109</v>
      </c>
      <c r="M1317" t="s">
        <v>110</v>
      </c>
      <c r="N1317" t="s">
        <v>111</v>
      </c>
      <c r="O1317" t="s">
        <v>112</v>
      </c>
      <c r="P1317" t="s">
        <v>113</v>
      </c>
      <c r="Q1317" t="s">
        <v>114</v>
      </c>
      <c r="R1317" t="s">
        <v>188</v>
      </c>
      <c r="S1317" t="s">
        <v>116</v>
      </c>
      <c r="T1317" t="s">
        <v>116</v>
      </c>
      <c r="U1317" t="s">
        <v>117</v>
      </c>
      <c r="V1317" t="s">
        <v>118</v>
      </c>
      <c r="W1317">
        <v>6</v>
      </c>
      <c r="X1317">
        <v>5</v>
      </c>
      <c r="Y1317">
        <v>1969</v>
      </c>
      <c r="Z1317">
        <v>1969</v>
      </c>
      <c r="AA1317" t="s">
        <v>119</v>
      </c>
      <c r="AB1317" t="s">
        <v>120</v>
      </c>
      <c r="AC1317" t="s">
        <v>166</v>
      </c>
      <c r="AD1317" t="s">
        <v>166</v>
      </c>
      <c r="AE1317" t="s">
        <v>143</v>
      </c>
      <c r="AF1317">
        <v>0</v>
      </c>
      <c r="AG1317" t="s">
        <v>124</v>
      </c>
      <c r="AH1317">
        <f>IF(fun[[#This Row],[ExterQual]]="Ex",5,IF(fun[[#This Row],[ExterQual]]="Gd",4,IF(fun[[#This Row],[ExterQual]]="TA",3,IF(fun[[#This Row],[ExterQual]]="Fa",2,1))))</f>
        <v>3</v>
      </c>
      <c r="AI1317" t="s">
        <v>124</v>
      </c>
      <c r="AJ1317">
        <f>IF(fun[[#This Row],[ExterCond]]="Ex",5,IF(fun[[#This Row],[ExterCond]]="Gd",4,IF(fun[[#This Row],[ExterCond]]="TA",3,IF(fun[[#This Row],[ExterCond]]="Fa",2,1))))</f>
        <v>3</v>
      </c>
      <c r="AK1317" t="s">
        <v>144</v>
      </c>
      <c r="AL1317" t="s">
        <v>173</v>
      </c>
      <c r="AM1317">
        <f>IF(fun[[#This Row],[BsmtQual]]="Ex",5,IF(fun[[#This Row],[BsmtQual]]="Gd",4,IF(fun[[#This Row],[BsmtQual]]="TA",3,IF(fun[[#This Row],[BsmtQual]]="Fa",2,IF(fun[[#This Row],[BsmtQual]]="Po",1,0)))))</f>
        <v>2</v>
      </c>
      <c r="AN1317" t="s">
        <v>124</v>
      </c>
      <c r="AO1317">
        <f>IF(fun[[#This Row],[BsmtCond]]="Ex",5,IF(fun[[#This Row],[BsmtCond]]="Gd",4,IF(fun[[#This Row],[BsmtCond]]="TA",3,IF(fun[[#This Row],[BsmtCond]]="Fa",2,IF(fun[[#This Row],[BsmtCond]]="Po",1,0)))))</f>
        <v>3</v>
      </c>
      <c r="AP1317" t="s">
        <v>147</v>
      </c>
      <c r="AQ1317">
        <f>IF(fun[[#This Row],[BsmtExposure]]="Gd",3,IF(fun[[#This Row],[BsmtExposure]]="Av",2,IF(fun[[#This Row],[BsmtExposure]]="Mn",1,0)))</f>
        <v>1</v>
      </c>
      <c r="AR1317" t="s">
        <v>145</v>
      </c>
      <c r="AS1317">
        <v>500</v>
      </c>
      <c r="AT1317" t="s">
        <v>198</v>
      </c>
      <c r="AU1317">
        <v>276</v>
      </c>
      <c r="AV1317">
        <v>176</v>
      </c>
      <c r="AW1317">
        <v>952</v>
      </c>
      <c r="AX1317" t="s">
        <v>129</v>
      </c>
      <c r="AY1317" t="s">
        <v>124</v>
      </c>
      <c r="AZ1317">
        <f>IF(fun[[#This Row],[HeatingQC]]="Ex",5,IF(fun[[#This Row],[HeatingQC]]="Gd",4,IF(fun[[#This Row],[HeatingQC]]="TA",3,IF(fun[[#This Row],[HeatingQC]]="Fa",2,IF(fun[[#This Row],[HeatingQC]]="Po",1,0)))))</f>
        <v>3</v>
      </c>
      <c r="BA1317" t="s">
        <v>131</v>
      </c>
      <c r="BB1317" t="s">
        <v>132</v>
      </c>
      <c r="BC1317">
        <v>1092</v>
      </c>
      <c r="BD1317">
        <v>1020</v>
      </c>
      <c r="BE1317">
        <v>0</v>
      </c>
      <c r="BF1317">
        <v>2112</v>
      </c>
      <c r="BG1317">
        <f>LOG(fun[[#This Row],[GrLivArea]])</f>
        <v>3.3246939138617746</v>
      </c>
      <c r="BH1317">
        <v>0</v>
      </c>
      <c r="BI1317">
        <v>0</v>
      </c>
      <c r="BJ1317">
        <f>fun[[#This Row],[BsmtFullBath]]+(0.5*fun[[#This Row],[BsmtHalfBath]])</f>
        <v>0</v>
      </c>
      <c r="BK1317">
        <v>2</v>
      </c>
      <c r="BL1317">
        <v>1</v>
      </c>
      <c r="BM1317">
        <f>fun[[#This Row],[HalfBath]]+fun[[#This Row],[TOTBaseBath]]+fun[[#This Row],[FullBath]]</f>
        <v>3</v>
      </c>
      <c r="BN1317">
        <v>4</v>
      </c>
      <c r="BO1317">
        <v>1</v>
      </c>
      <c r="BP1317" t="s">
        <v>124</v>
      </c>
      <c r="BQ1317">
        <f>IF(fun[[#This Row],[KitchenQual]]="Ex",5,IF(fun[[#This Row],[KitchenQual]]="Gd",4,IF(fun[[#This Row],[KitchenQual]]="TA",3,IF(fun[[#This Row],[KitchenQual]]="Fa",2,0))))</f>
        <v>3</v>
      </c>
      <c r="BR1317">
        <v>9</v>
      </c>
      <c r="BS1317" t="s">
        <v>133</v>
      </c>
      <c r="BT1317">
        <v>2</v>
      </c>
      <c r="BU1317" t="s">
        <v>123</v>
      </c>
      <c r="BV1317">
        <f>IF(fun[[#This Row],[FireplaceQu]]="Ex",5,IF(fun[[#This Row],[FireplaceQu]]="Gd",4,IF(fun[[#This Row],[FireplaceQu]]="TA",3,IF(fun[[#This Row],[FireplaceQu]]="Fa",2,0))))</f>
        <v>4</v>
      </c>
      <c r="BW1317" t="s">
        <v>134</v>
      </c>
      <c r="BX1317">
        <v>1969</v>
      </c>
      <c r="BY1317" t="s">
        <v>128</v>
      </c>
      <c r="BZ1317">
        <v>2</v>
      </c>
      <c r="CA1317">
        <v>576</v>
      </c>
      <c r="CB1317" t="s">
        <v>124</v>
      </c>
      <c r="CC1317">
        <f>IF(fun[[#This Row],[GarageQual]]="Ex",5,IF(fun[[#This Row],[GarageQual]]="Gd",4,IF(fun[[#This Row],[GarageQual]]="TA",3,IF(fun[[#This Row],[GarageQual]]="Fa",2,IF(fun[[#This Row],[GarageQual]]="Po",1,0)))))</f>
        <v>3</v>
      </c>
      <c r="CD1317" t="s">
        <v>124</v>
      </c>
      <c r="CE1317">
        <f>IF(fun[[#This Row],[GarageCond]]="Ex",5,IF(fun[[#This Row],[GarageCond]]="Gd",4,IF(fun[[#This Row],[GarageCond]]="TA",3,IF(fun[[#This Row],[GarageCond]]="Fa",2,IF(fun[[#This Row],[GarageCond]]="Po",1,0)))))</f>
        <v>3</v>
      </c>
      <c r="CF1317" t="s">
        <v>131</v>
      </c>
      <c r="CG1317">
        <v>280</v>
      </c>
      <c r="CH1317">
        <v>0</v>
      </c>
      <c r="CI1317">
        <v>0</v>
      </c>
      <c r="CJ1317">
        <v>0</v>
      </c>
      <c r="CK1317">
        <v>0</v>
      </c>
      <c r="CL1317">
        <f>(0.5*fun[[#This Row],[WoodDeckSF]])+fun[[#This Row],[OpenPorchSF]]+(2*fun[[#This Row],[EnclosedPorch]])+(1.5*fun[[#This Row],[3SsnPorch]])+fun[[#This Row],[ScreenPorch]]</f>
        <v>140</v>
      </c>
      <c r="CM1317">
        <v>0</v>
      </c>
      <c r="CN1317" t="s">
        <v>109</v>
      </c>
      <c r="CO1317">
        <f>IF(fun[[#This Row],[PoolQC]]="Ex",5,IF(fun[[#This Row],[PoolQC]]="Gd",4,IF(fun[[#This Row],[PoolQC]]="TA",3,IF(fun[[#This Row],[PoolQC]]="Fa",2,IF(fun[[#This Row],[PoolQC]]="Po",1,0)))))</f>
        <v>0</v>
      </c>
      <c r="CP1317" t="s">
        <v>109</v>
      </c>
      <c r="CQ1317" t="s">
        <v>109</v>
      </c>
      <c r="CR1317">
        <v>0</v>
      </c>
      <c r="CS1317">
        <v>6</v>
      </c>
      <c r="CT1317">
        <v>2008</v>
      </c>
      <c r="CU1317" t="s">
        <v>136</v>
      </c>
      <c r="CV1317" t="s">
        <v>137</v>
      </c>
      <c r="CW1317">
        <f>COUNTIF(fun[[#This Row],[Id]:[SaleCondition]],0)</f>
        <v>15</v>
      </c>
      <c r="CX1317">
        <f>COUNTIF(fun[[#This Row],[Id]:[SaleCondition]],"NA")</f>
        <v>4</v>
      </c>
      <c r="CY1317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317">
        <f>fun[NUM_ExCond]+fun[NUM_BsmtCond]+fun[NUM_GarCond]</f>
        <v>9</v>
      </c>
      <c r="DA13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13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1317">
        <v>206900</v>
      </c>
    </row>
    <row r="1318" spans="1:107" x14ac:dyDescent="0.25">
      <c r="A1318">
        <v>1317</v>
      </c>
      <c r="B1318">
        <v>20</v>
      </c>
      <c r="C1318" t="s">
        <v>107</v>
      </c>
      <c r="D1318">
        <f>IF(fun[[#This Row],[MSZoning]]="RL",1,0)</f>
        <v>1</v>
      </c>
      <c r="E1318">
        <f>IF(fun[[#This Row],[rl]]="RM",1,0)</f>
        <v>0</v>
      </c>
      <c r="F1318">
        <f>IF(fun[[#This Row],[rm]]="RH",1,0)</f>
        <v>0</v>
      </c>
      <c r="G1318">
        <f>IF(fun[[#This Row],[rh]]="C (all)",1,0)</f>
        <v>0</v>
      </c>
      <c r="H1318">
        <v>61</v>
      </c>
      <c r="I1318">
        <f>IF(fun[[#This Row],[LotFrontage]]="NA",0,fun[[#This Row],[LotFrontage]])</f>
        <v>61</v>
      </c>
      <c r="J1318">
        <v>10226</v>
      </c>
      <c r="K1318" t="s">
        <v>108</v>
      </c>
      <c r="L1318" t="s">
        <v>109</v>
      </c>
      <c r="M1318" t="s">
        <v>146</v>
      </c>
      <c r="N1318" t="s">
        <v>111</v>
      </c>
      <c r="O1318" t="s">
        <v>112</v>
      </c>
      <c r="P1318" t="s">
        <v>113</v>
      </c>
      <c r="Q1318" t="s">
        <v>114</v>
      </c>
      <c r="R1318" t="s">
        <v>115</v>
      </c>
      <c r="S1318" t="s">
        <v>116</v>
      </c>
      <c r="T1318" t="s">
        <v>116</v>
      </c>
      <c r="U1318" t="s">
        <v>117</v>
      </c>
      <c r="V1318" t="s">
        <v>141</v>
      </c>
      <c r="W1318">
        <v>8</v>
      </c>
      <c r="X1318">
        <v>5</v>
      </c>
      <c r="Y1318">
        <v>2008</v>
      </c>
      <c r="Z1318">
        <v>2008</v>
      </c>
      <c r="AA1318" t="s">
        <v>119</v>
      </c>
      <c r="AB1318" t="s">
        <v>120</v>
      </c>
      <c r="AC1318" t="s">
        <v>121</v>
      </c>
      <c r="AD1318" t="s">
        <v>121</v>
      </c>
      <c r="AE1318" t="s">
        <v>163</v>
      </c>
      <c r="AF1318">
        <v>270</v>
      </c>
      <c r="AG1318" t="s">
        <v>123</v>
      </c>
      <c r="AH1318">
        <f>IF(fun[[#This Row],[ExterQual]]="Ex",5,IF(fun[[#This Row],[ExterQual]]="Gd",4,IF(fun[[#This Row],[ExterQual]]="TA",3,IF(fun[[#This Row],[ExterQual]]="Fa",2,1))))</f>
        <v>4</v>
      </c>
      <c r="AI1318" t="s">
        <v>124</v>
      </c>
      <c r="AJ1318">
        <f>IF(fun[[#This Row],[ExterCond]]="Ex",5,IF(fun[[#This Row],[ExterCond]]="Gd",4,IF(fun[[#This Row],[ExterCond]]="TA",3,IF(fun[[#This Row],[ExterCond]]="Fa",2,1))))</f>
        <v>3</v>
      </c>
      <c r="AK1318" t="s">
        <v>125</v>
      </c>
      <c r="AL1318" t="s">
        <v>130</v>
      </c>
      <c r="AM1318">
        <f>IF(fun[[#This Row],[BsmtQual]]="Ex",5,IF(fun[[#This Row],[BsmtQual]]="Gd",4,IF(fun[[#This Row],[BsmtQual]]="TA",3,IF(fun[[#This Row],[BsmtQual]]="Fa",2,IF(fun[[#This Row],[BsmtQual]]="Po",1,0)))))</f>
        <v>5</v>
      </c>
      <c r="AN1318" t="s">
        <v>124</v>
      </c>
      <c r="AO1318">
        <f>IF(fun[[#This Row],[BsmtCond]]="Ex",5,IF(fun[[#This Row],[BsmtCond]]="Gd",4,IF(fun[[#This Row],[BsmtCond]]="TA",3,IF(fun[[#This Row],[BsmtCond]]="Fa",2,IF(fun[[#This Row],[BsmtCond]]="Po",1,0)))))</f>
        <v>3</v>
      </c>
      <c r="AP1318" t="s">
        <v>123</v>
      </c>
      <c r="AQ1318">
        <f>IF(fun[[#This Row],[BsmtExposure]]="Gd",3,IF(fun[[#This Row],[BsmtExposure]]="Av",2,IF(fun[[#This Row],[BsmtExposure]]="Mn",1,0)))</f>
        <v>3</v>
      </c>
      <c r="AR1318" t="s">
        <v>128</v>
      </c>
      <c r="AS1318">
        <v>0</v>
      </c>
      <c r="AT1318" t="s">
        <v>128</v>
      </c>
      <c r="AU1318">
        <v>0</v>
      </c>
      <c r="AV1318">
        <v>1622</v>
      </c>
      <c r="AW1318">
        <v>1622</v>
      </c>
      <c r="AX1318" t="s">
        <v>129</v>
      </c>
      <c r="AY1318" t="s">
        <v>130</v>
      </c>
      <c r="AZ1318">
        <f>IF(fun[[#This Row],[HeatingQC]]="Ex",5,IF(fun[[#This Row],[HeatingQC]]="Gd",4,IF(fun[[#This Row],[HeatingQC]]="TA",3,IF(fun[[#This Row],[HeatingQC]]="Fa",2,IF(fun[[#This Row],[HeatingQC]]="Po",1,0)))))</f>
        <v>5</v>
      </c>
      <c r="BA1318" t="s">
        <v>131</v>
      </c>
      <c r="BB1318" t="s">
        <v>132</v>
      </c>
      <c r="BC1318">
        <v>1630</v>
      </c>
      <c r="BD1318">
        <v>0</v>
      </c>
      <c r="BE1318">
        <v>0</v>
      </c>
      <c r="BF1318">
        <v>1630</v>
      </c>
      <c r="BG1318">
        <f>LOG(fun[[#This Row],[GrLivArea]])</f>
        <v>3.2121876044039577</v>
      </c>
      <c r="BH1318">
        <v>1</v>
      </c>
      <c r="BI1318">
        <v>0</v>
      </c>
      <c r="BJ1318">
        <f>fun[[#This Row],[BsmtFullBath]]+(0.5*fun[[#This Row],[BsmtHalfBath]])</f>
        <v>1</v>
      </c>
      <c r="BK1318">
        <v>2</v>
      </c>
      <c r="BL1318">
        <v>0</v>
      </c>
      <c r="BM1318">
        <f>fun[[#This Row],[HalfBath]]+fun[[#This Row],[TOTBaseBath]]+fun[[#This Row],[FullBath]]</f>
        <v>3</v>
      </c>
      <c r="BN1318">
        <v>3</v>
      </c>
      <c r="BO1318">
        <v>1</v>
      </c>
      <c r="BP1318" t="s">
        <v>130</v>
      </c>
      <c r="BQ1318">
        <f>IF(fun[[#This Row],[KitchenQual]]="Ex",5,IF(fun[[#This Row],[KitchenQual]]="Gd",4,IF(fun[[#This Row],[KitchenQual]]="TA",3,IF(fun[[#This Row],[KitchenQual]]="Fa",2,0))))</f>
        <v>5</v>
      </c>
      <c r="BR1318">
        <v>8</v>
      </c>
      <c r="BS1318" t="s">
        <v>133</v>
      </c>
      <c r="BT1318">
        <v>1</v>
      </c>
      <c r="BU1318" t="s">
        <v>123</v>
      </c>
      <c r="BV1318">
        <f>IF(fun[[#This Row],[FireplaceQu]]="Ex",5,IF(fun[[#This Row],[FireplaceQu]]="Gd",4,IF(fun[[#This Row],[FireplaceQu]]="TA",3,IF(fun[[#This Row],[FireplaceQu]]="Fa",2,0))))</f>
        <v>4</v>
      </c>
      <c r="BW1318" t="s">
        <v>134</v>
      </c>
      <c r="BX1318">
        <v>2008</v>
      </c>
      <c r="BY1318" t="s">
        <v>135</v>
      </c>
      <c r="BZ1318">
        <v>3</v>
      </c>
      <c r="CA1318">
        <v>860</v>
      </c>
      <c r="CB1318" t="s">
        <v>124</v>
      </c>
      <c r="CC1318">
        <f>IF(fun[[#This Row],[GarageQual]]="Ex",5,IF(fun[[#This Row],[GarageQual]]="Gd",4,IF(fun[[#This Row],[GarageQual]]="TA",3,IF(fun[[#This Row],[GarageQual]]="Fa",2,IF(fun[[#This Row],[GarageQual]]="Po",1,0)))))</f>
        <v>3</v>
      </c>
      <c r="CD1318" t="s">
        <v>124</v>
      </c>
      <c r="CE1318">
        <f>IF(fun[[#This Row],[GarageCond]]="Ex",5,IF(fun[[#This Row],[GarageCond]]="Gd",4,IF(fun[[#This Row],[GarageCond]]="TA",3,IF(fun[[#This Row],[GarageCond]]="Fa",2,IF(fun[[#This Row],[GarageCond]]="Po",1,0)))))</f>
        <v>3</v>
      </c>
      <c r="CF1318" t="s">
        <v>131</v>
      </c>
      <c r="CG1318">
        <v>172</v>
      </c>
      <c r="CH1318">
        <v>42</v>
      </c>
      <c r="CI1318">
        <v>0</v>
      </c>
      <c r="CJ1318">
        <v>0</v>
      </c>
      <c r="CK1318">
        <v>0</v>
      </c>
      <c r="CL1318">
        <f>(0.5*fun[[#This Row],[WoodDeckSF]])+fun[[#This Row],[OpenPorchSF]]+(2*fun[[#This Row],[EnclosedPorch]])+(1.5*fun[[#This Row],[3SsnPorch]])+fun[[#This Row],[ScreenPorch]]</f>
        <v>128</v>
      </c>
      <c r="CM1318">
        <v>0</v>
      </c>
      <c r="CN1318" t="s">
        <v>109</v>
      </c>
      <c r="CO1318">
        <f>IF(fun[[#This Row],[PoolQC]]="Ex",5,IF(fun[[#This Row],[PoolQC]]="Gd",4,IF(fun[[#This Row],[PoolQC]]="TA",3,IF(fun[[#This Row],[PoolQC]]="Fa",2,IF(fun[[#This Row],[PoolQC]]="Po",1,0)))))</f>
        <v>0</v>
      </c>
      <c r="CP1318" t="s">
        <v>109</v>
      </c>
      <c r="CQ1318" t="s">
        <v>109</v>
      </c>
      <c r="CR1318">
        <v>0</v>
      </c>
      <c r="CS1318">
        <v>1</v>
      </c>
      <c r="CT1318">
        <v>2009</v>
      </c>
      <c r="CU1318" t="s">
        <v>136</v>
      </c>
      <c r="CV1318" t="s">
        <v>137</v>
      </c>
      <c r="CW1318">
        <f>COUNTIF(fun[[#This Row],[Id]:[SaleCondition]],0)</f>
        <v>15</v>
      </c>
      <c r="CX1318">
        <f>COUNTIF(fun[[#This Row],[Id]:[SaleCondition]],"NA")</f>
        <v>4</v>
      </c>
      <c r="CY1318">
        <f>fun[[#This Row],[OverallQual]]+fun[[#This Row],[NUM_ExQual]]+fun[[#This Row],[NUM_BsmtQual]]+fun[[#This Row],[NUM_Heat]]+fun[[#This Row],[NUM_KitchQual]]+fun[[#This Row],[NUM_GarQual]]+fun[[#This Row],[NUM_Pool]]+fun[NUM_Fire]</f>
        <v>34</v>
      </c>
      <c r="CZ1318">
        <f>fun[NUM_ExCond]+fun[NUM_BsmtCond]+fun[NUM_GarCond]</f>
        <v>9</v>
      </c>
      <c r="DA13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123</v>
      </c>
      <c r="DB13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81.75</v>
      </c>
      <c r="DC1318">
        <v>295493</v>
      </c>
    </row>
    <row r="1319" spans="1:107" x14ac:dyDescent="0.25">
      <c r="A1319">
        <v>1318</v>
      </c>
      <c r="B1319">
        <v>120</v>
      </c>
      <c r="C1319" t="s">
        <v>218</v>
      </c>
      <c r="D1319">
        <f>IF(fun[[#This Row],[MSZoning]]="RL",1,0)</f>
        <v>0</v>
      </c>
      <c r="E1319">
        <f>IF(fun[[#This Row],[rl]]="RM",1,0)</f>
        <v>0</v>
      </c>
      <c r="F1319">
        <f>IF(fun[[#This Row],[rm]]="RH",1,0)</f>
        <v>0</v>
      </c>
      <c r="G1319">
        <f>IF(fun[[#This Row],[rh]]="C (all)",1,0)</f>
        <v>0</v>
      </c>
      <c r="H1319">
        <v>47</v>
      </c>
      <c r="I1319">
        <f>IF(fun[[#This Row],[LotFrontage]]="NA",0,fun[[#This Row],[LotFrontage]])</f>
        <v>47</v>
      </c>
      <c r="J1319">
        <v>4230</v>
      </c>
      <c r="K1319" t="s">
        <v>108</v>
      </c>
      <c r="L1319" t="s">
        <v>108</v>
      </c>
      <c r="M1319" t="s">
        <v>110</v>
      </c>
      <c r="N1319" t="s">
        <v>111</v>
      </c>
      <c r="O1319" t="s">
        <v>112</v>
      </c>
      <c r="P1319" t="s">
        <v>148</v>
      </c>
      <c r="Q1319" t="s">
        <v>114</v>
      </c>
      <c r="R1319" t="s">
        <v>162</v>
      </c>
      <c r="S1319" t="s">
        <v>116</v>
      </c>
      <c r="T1319" t="s">
        <v>116</v>
      </c>
      <c r="U1319" t="s">
        <v>205</v>
      </c>
      <c r="V1319" t="s">
        <v>141</v>
      </c>
      <c r="W1319">
        <v>7</v>
      </c>
      <c r="X1319">
        <v>5</v>
      </c>
      <c r="Y1319">
        <v>2006</v>
      </c>
      <c r="Z1319">
        <v>2007</v>
      </c>
      <c r="AA1319" t="s">
        <v>119</v>
      </c>
      <c r="AB1319" t="s">
        <v>120</v>
      </c>
      <c r="AC1319" t="s">
        <v>121</v>
      </c>
      <c r="AD1319" t="s">
        <v>121</v>
      </c>
      <c r="AE1319" t="s">
        <v>143</v>
      </c>
      <c r="AF1319">
        <v>0</v>
      </c>
      <c r="AG1319" t="s">
        <v>123</v>
      </c>
      <c r="AH1319">
        <f>IF(fun[[#This Row],[ExterQual]]="Ex",5,IF(fun[[#This Row],[ExterQual]]="Gd",4,IF(fun[[#This Row],[ExterQual]]="TA",3,IF(fun[[#This Row],[ExterQual]]="Fa",2,1))))</f>
        <v>4</v>
      </c>
      <c r="AI1319" t="s">
        <v>124</v>
      </c>
      <c r="AJ1319">
        <f>IF(fun[[#This Row],[ExterCond]]="Ex",5,IF(fun[[#This Row],[ExterCond]]="Gd",4,IF(fun[[#This Row],[ExterCond]]="TA",3,IF(fun[[#This Row],[ExterCond]]="Fa",2,1))))</f>
        <v>3</v>
      </c>
      <c r="AK1319" t="s">
        <v>125</v>
      </c>
      <c r="AL1319" t="s">
        <v>130</v>
      </c>
      <c r="AM1319">
        <f>IF(fun[[#This Row],[BsmtQual]]="Ex",5,IF(fun[[#This Row],[BsmtQual]]="Gd",4,IF(fun[[#This Row],[BsmtQual]]="TA",3,IF(fun[[#This Row],[BsmtQual]]="Fa",2,IF(fun[[#This Row],[BsmtQual]]="Po",1,0)))))</f>
        <v>5</v>
      </c>
      <c r="AN1319" t="s">
        <v>123</v>
      </c>
      <c r="AO1319">
        <f>IF(fun[[#This Row],[BsmtCond]]="Ex",5,IF(fun[[#This Row],[BsmtCond]]="Gd",4,IF(fun[[#This Row],[BsmtCond]]="TA",3,IF(fun[[#This Row],[BsmtCond]]="Fa",2,IF(fun[[#This Row],[BsmtCond]]="Po",1,0)))))</f>
        <v>4</v>
      </c>
      <c r="AP1319" t="s">
        <v>126</v>
      </c>
      <c r="AQ1319">
        <f>IF(fun[[#This Row],[BsmtExposure]]="Gd",3,IF(fun[[#This Row],[BsmtExposure]]="Av",2,IF(fun[[#This Row],[BsmtExposure]]="Mn",1,0)))</f>
        <v>0</v>
      </c>
      <c r="AR1319" t="s">
        <v>128</v>
      </c>
      <c r="AS1319">
        <v>0</v>
      </c>
      <c r="AT1319" t="s">
        <v>128</v>
      </c>
      <c r="AU1319">
        <v>0</v>
      </c>
      <c r="AV1319">
        <v>1352</v>
      </c>
      <c r="AW1319">
        <v>1352</v>
      </c>
      <c r="AX1319" t="s">
        <v>129</v>
      </c>
      <c r="AY1319" t="s">
        <v>130</v>
      </c>
      <c r="AZ1319">
        <f>IF(fun[[#This Row],[HeatingQC]]="Ex",5,IF(fun[[#This Row],[HeatingQC]]="Gd",4,IF(fun[[#This Row],[HeatingQC]]="TA",3,IF(fun[[#This Row],[HeatingQC]]="Fa",2,IF(fun[[#This Row],[HeatingQC]]="Po",1,0)))))</f>
        <v>5</v>
      </c>
      <c r="BA1319" t="s">
        <v>131</v>
      </c>
      <c r="BB1319" t="s">
        <v>132</v>
      </c>
      <c r="BC1319">
        <v>1352</v>
      </c>
      <c r="BD1319">
        <v>0</v>
      </c>
      <c r="BE1319">
        <v>0</v>
      </c>
      <c r="BF1319">
        <v>1352</v>
      </c>
      <c r="BG1319">
        <f>LOG(fun[[#This Row],[GrLivArea]])</f>
        <v>3.1309766916056172</v>
      </c>
      <c r="BH1319">
        <v>0</v>
      </c>
      <c r="BI1319">
        <v>0</v>
      </c>
      <c r="BJ1319">
        <f>fun[[#This Row],[BsmtFullBath]]+(0.5*fun[[#This Row],[BsmtHalfBath]])</f>
        <v>0</v>
      </c>
      <c r="BK1319">
        <v>2</v>
      </c>
      <c r="BL1319">
        <v>0</v>
      </c>
      <c r="BM1319">
        <f>fun[[#This Row],[HalfBath]]+fun[[#This Row],[TOTBaseBath]]+fun[[#This Row],[FullBath]]</f>
        <v>2</v>
      </c>
      <c r="BN1319">
        <v>2</v>
      </c>
      <c r="BO1319">
        <v>1</v>
      </c>
      <c r="BP1319" t="s">
        <v>123</v>
      </c>
      <c r="BQ1319">
        <f>IF(fun[[#This Row],[KitchenQual]]="Ex",5,IF(fun[[#This Row],[KitchenQual]]="Gd",4,IF(fun[[#This Row],[KitchenQual]]="TA",3,IF(fun[[#This Row],[KitchenQual]]="Fa",2,0))))</f>
        <v>4</v>
      </c>
      <c r="BR1319">
        <v>5</v>
      </c>
      <c r="BS1319" t="s">
        <v>133</v>
      </c>
      <c r="BT1319">
        <v>1</v>
      </c>
      <c r="BU1319" t="s">
        <v>123</v>
      </c>
      <c r="BV1319">
        <f>IF(fun[[#This Row],[FireplaceQu]]="Ex",5,IF(fun[[#This Row],[FireplaceQu]]="Gd",4,IF(fun[[#This Row],[FireplaceQu]]="TA",3,IF(fun[[#This Row],[FireplaceQu]]="Fa",2,0))))</f>
        <v>4</v>
      </c>
      <c r="BW1319" t="s">
        <v>134</v>
      </c>
      <c r="BX1319">
        <v>2006</v>
      </c>
      <c r="BY1319" t="s">
        <v>135</v>
      </c>
      <c r="BZ1319">
        <v>2</v>
      </c>
      <c r="CA1319">
        <v>466</v>
      </c>
      <c r="CB1319" t="s">
        <v>124</v>
      </c>
      <c r="CC1319">
        <f>IF(fun[[#This Row],[GarageQual]]="Ex",5,IF(fun[[#This Row],[GarageQual]]="Gd",4,IF(fun[[#This Row],[GarageQual]]="TA",3,IF(fun[[#This Row],[GarageQual]]="Fa",2,IF(fun[[#This Row],[GarageQual]]="Po",1,0)))))</f>
        <v>3</v>
      </c>
      <c r="CD1319" t="s">
        <v>124</v>
      </c>
      <c r="CE1319">
        <f>IF(fun[[#This Row],[GarageCond]]="Ex",5,IF(fun[[#This Row],[GarageCond]]="Gd",4,IF(fun[[#This Row],[GarageCond]]="TA",3,IF(fun[[#This Row],[GarageCond]]="Fa",2,IF(fun[[#This Row],[GarageCond]]="Po",1,0)))))</f>
        <v>3</v>
      </c>
      <c r="CF1319" t="s">
        <v>131</v>
      </c>
      <c r="CG1319">
        <v>0</v>
      </c>
      <c r="CH1319">
        <v>241</v>
      </c>
      <c r="CI1319">
        <v>0</v>
      </c>
      <c r="CJ1319">
        <v>0</v>
      </c>
      <c r="CK1319">
        <v>0</v>
      </c>
      <c r="CL1319">
        <f>(0.5*fun[[#This Row],[WoodDeckSF]])+fun[[#This Row],[OpenPorchSF]]+(2*fun[[#This Row],[EnclosedPorch]])+(1.5*fun[[#This Row],[3SsnPorch]])+fun[[#This Row],[ScreenPorch]]</f>
        <v>241</v>
      </c>
      <c r="CM1319">
        <v>0</v>
      </c>
      <c r="CN1319" t="s">
        <v>109</v>
      </c>
      <c r="CO1319">
        <f>IF(fun[[#This Row],[PoolQC]]="Ex",5,IF(fun[[#This Row],[PoolQC]]="Gd",4,IF(fun[[#This Row],[PoolQC]]="TA",3,IF(fun[[#This Row],[PoolQC]]="Fa",2,IF(fun[[#This Row],[PoolQC]]="Po",1,0)))))</f>
        <v>0</v>
      </c>
      <c r="CP1319" t="s">
        <v>109</v>
      </c>
      <c r="CQ1319" t="s">
        <v>109</v>
      </c>
      <c r="CR1319">
        <v>0</v>
      </c>
      <c r="CS1319">
        <v>4</v>
      </c>
      <c r="CT1319">
        <v>2007</v>
      </c>
      <c r="CU1319" t="s">
        <v>184</v>
      </c>
      <c r="CV1319" t="s">
        <v>185</v>
      </c>
      <c r="CW1319">
        <f>COUNTIF(fun[[#This Row],[Id]:[SaleCondition]],0)</f>
        <v>21</v>
      </c>
      <c r="CX1319">
        <f>COUNTIF(fun[[#This Row],[Id]:[SaleCondition]],"NA")</f>
        <v>3</v>
      </c>
      <c r="CY1319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319">
        <f>fun[NUM_ExCond]+fun[NUM_BsmtCond]+fun[NUM_GarCond]</f>
        <v>10</v>
      </c>
      <c r="DA13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13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73.166666666666657</v>
      </c>
      <c r="DC1319">
        <v>208900</v>
      </c>
    </row>
    <row r="1320" spans="1:107" x14ac:dyDescent="0.25">
      <c r="A1320">
        <v>1319</v>
      </c>
      <c r="B1320">
        <v>20</v>
      </c>
      <c r="C1320" t="s">
        <v>107</v>
      </c>
      <c r="D1320">
        <f>IF(fun[[#This Row],[MSZoning]]="RL",1,0)</f>
        <v>1</v>
      </c>
      <c r="E1320">
        <f>IF(fun[[#This Row],[rl]]="RM",1,0)</f>
        <v>0</v>
      </c>
      <c r="F1320">
        <f>IF(fun[[#This Row],[rm]]="RH",1,0)</f>
        <v>0</v>
      </c>
      <c r="G1320">
        <f>IF(fun[[#This Row],[rh]]="C (all)",1,0)</f>
        <v>0</v>
      </c>
      <c r="H1320" t="s">
        <v>109</v>
      </c>
      <c r="I1320">
        <f>IF(fun[[#This Row],[LotFrontage]]="NA",0,fun[[#This Row],[LotFrontage]])</f>
        <v>0</v>
      </c>
      <c r="J1320">
        <v>14781</v>
      </c>
      <c r="K1320" t="s">
        <v>108</v>
      </c>
      <c r="L1320" t="s">
        <v>109</v>
      </c>
      <c r="M1320" t="s">
        <v>186</v>
      </c>
      <c r="N1320" t="s">
        <v>111</v>
      </c>
      <c r="O1320" t="s">
        <v>112</v>
      </c>
      <c r="P1320" t="s">
        <v>192</v>
      </c>
      <c r="Q1320" t="s">
        <v>114</v>
      </c>
      <c r="R1320" t="s">
        <v>115</v>
      </c>
      <c r="S1320" t="s">
        <v>116</v>
      </c>
      <c r="T1320" t="s">
        <v>116</v>
      </c>
      <c r="U1320" t="s">
        <v>117</v>
      </c>
      <c r="V1320" t="s">
        <v>141</v>
      </c>
      <c r="W1320">
        <v>8</v>
      </c>
      <c r="X1320">
        <v>5</v>
      </c>
      <c r="Y1320">
        <v>2001</v>
      </c>
      <c r="Z1320">
        <v>2002</v>
      </c>
      <c r="AA1320" t="s">
        <v>178</v>
      </c>
      <c r="AB1320" t="s">
        <v>120</v>
      </c>
      <c r="AC1320" t="s">
        <v>121</v>
      </c>
      <c r="AD1320" t="s">
        <v>121</v>
      </c>
      <c r="AE1320" t="s">
        <v>122</v>
      </c>
      <c r="AF1320">
        <v>178</v>
      </c>
      <c r="AG1320" t="s">
        <v>123</v>
      </c>
      <c r="AH1320">
        <f>IF(fun[[#This Row],[ExterQual]]="Ex",5,IF(fun[[#This Row],[ExterQual]]="Gd",4,IF(fun[[#This Row],[ExterQual]]="TA",3,IF(fun[[#This Row],[ExterQual]]="Fa",2,1))))</f>
        <v>4</v>
      </c>
      <c r="AI1320" t="s">
        <v>124</v>
      </c>
      <c r="AJ1320">
        <f>IF(fun[[#This Row],[ExterCond]]="Ex",5,IF(fun[[#This Row],[ExterCond]]="Gd",4,IF(fun[[#This Row],[ExterCond]]="TA",3,IF(fun[[#This Row],[ExterCond]]="Fa",2,1))))</f>
        <v>3</v>
      </c>
      <c r="AK1320" t="s">
        <v>125</v>
      </c>
      <c r="AL1320" t="s">
        <v>123</v>
      </c>
      <c r="AM1320">
        <f>IF(fun[[#This Row],[BsmtQual]]="Ex",5,IF(fun[[#This Row],[BsmtQual]]="Gd",4,IF(fun[[#This Row],[BsmtQual]]="TA",3,IF(fun[[#This Row],[BsmtQual]]="Fa",2,IF(fun[[#This Row],[BsmtQual]]="Po",1,0)))))</f>
        <v>4</v>
      </c>
      <c r="AN1320" t="s">
        <v>124</v>
      </c>
      <c r="AO1320">
        <f>IF(fun[[#This Row],[BsmtCond]]="Ex",5,IF(fun[[#This Row],[BsmtCond]]="Gd",4,IF(fun[[#This Row],[BsmtCond]]="TA",3,IF(fun[[#This Row],[BsmtCond]]="Fa",2,IF(fun[[#This Row],[BsmtCond]]="Po",1,0)))))</f>
        <v>3</v>
      </c>
      <c r="AP1320" t="s">
        <v>123</v>
      </c>
      <c r="AQ1320">
        <f>IF(fun[[#This Row],[BsmtExposure]]="Gd",3,IF(fun[[#This Row],[BsmtExposure]]="Av",2,IF(fun[[#This Row],[BsmtExposure]]="Mn",1,0)))</f>
        <v>3</v>
      </c>
      <c r="AR1320" t="s">
        <v>128</v>
      </c>
      <c r="AS1320">
        <v>0</v>
      </c>
      <c r="AT1320" t="s">
        <v>128</v>
      </c>
      <c r="AU1320">
        <v>0</v>
      </c>
      <c r="AV1320">
        <v>1753</v>
      </c>
      <c r="AW1320">
        <v>1753</v>
      </c>
      <c r="AX1320" t="s">
        <v>129</v>
      </c>
      <c r="AY1320" t="s">
        <v>130</v>
      </c>
      <c r="AZ1320">
        <f>IF(fun[[#This Row],[HeatingQC]]="Ex",5,IF(fun[[#This Row],[HeatingQC]]="Gd",4,IF(fun[[#This Row],[HeatingQC]]="TA",3,IF(fun[[#This Row],[HeatingQC]]="Fa",2,IF(fun[[#This Row],[HeatingQC]]="Po",1,0)))))</f>
        <v>5</v>
      </c>
      <c r="BA1320" t="s">
        <v>131</v>
      </c>
      <c r="BB1320" t="s">
        <v>132</v>
      </c>
      <c r="BC1320">
        <v>1787</v>
      </c>
      <c r="BD1320">
        <v>0</v>
      </c>
      <c r="BE1320">
        <v>0</v>
      </c>
      <c r="BF1320">
        <v>1787</v>
      </c>
      <c r="BG1320">
        <f>LOG(fun[[#This Row],[GrLivArea]])</f>
        <v>3.2521245525056441</v>
      </c>
      <c r="BH1320">
        <v>0</v>
      </c>
      <c r="BI1320">
        <v>0</v>
      </c>
      <c r="BJ1320">
        <f>fun[[#This Row],[BsmtFullBath]]+(0.5*fun[[#This Row],[BsmtHalfBath]])</f>
        <v>0</v>
      </c>
      <c r="BK1320">
        <v>2</v>
      </c>
      <c r="BL1320">
        <v>0</v>
      </c>
      <c r="BM1320">
        <f>fun[[#This Row],[HalfBath]]+fun[[#This Row],[TOTBaseBath]]+fun[[#This Row],[FullBath]]</f>
        <v>2</v>
      </c>
      <c r="BN1320">
        <v>3</v>
      </c>
      <c r="BO1320">
        <v>1</v>
      </c>
      <c r="BP1320" t="s">
        <v>123</v>
      </c>
      <c r="BQ1320">
        <f>IF(fun[[#This Row],[KitchenQual]]="Ex",5,IF(fun[[#This Row],[KitchenQual]]="Gd",4,IF(fun[[#This Row],[KitchenQual]]="TA",3,IF(fun[[#This Row],[KitchenQual]]="Fa",2,0))))</f>
        <v>4</v>
      </c>
      <c r="BR1320">
        <v>7</v>
      </c>
      <c r="BS1320" t="s">
        <v>133</v>
      </c>
      <c r="BT1320">
        <v>1</v>
      </c>
      <c r="BU1320" t="s">
        <v>124</v>
      </c>
      <c r="BV1320">
        <f>IF(fun[[#This Row],[FireplaceQu]]="Ex",5,IF(fun[[#This Row],[FireplaceQu]]="Gd",4,IF(fun[[#This Row],[FireplaceQu]]="TA",3,IF(fun[[#This Row],[FireplaceQu]]="Fa",2,0))))</f>
        <v>3</v>
      </c>
      <c r="BW1320" t="s">
        <v>134</v>
      </c>
      <c r="BX1320">
        <v>2001</v>
      </c>
      <c r="BY1320" t="s">
        <v>135</v>
      </c>
      <c r="BZ1320">
        <v>3</v>
      </c>
      <c r="CA1320">
        <v>748</v>
      </c>
      <c r="CB1320" t="s">
        <v>124</v>
      </c>
      <c r="CC1320">
        <f>IF(fun[[#This Row],[GarageQual]]="Ex",5,IF(fun[[#This Row],[GarageQual]]="Gd",4,IF(fun[[#This Row],[GarageQual]]="TA",3,IF(fun[[#This Row],[GarageQual]]="Fa",2,IF(fun[[#This Row],[GarageQual]]="Po",1,0)))))</f>
        <v>3</v>
      </c>
      <c r="CD1320" t="s">
        <v>124</v>
      </c>
      <c r="CE1320">
        <f>IF(fun[[#This Row],[GarageCond]]="Ex",5,IF(fun[[#This Row],[GarageCond]]="Gd",4,IF(fun[[#This Row],[GarageCond]]="TA",3,IF(fun[[#This Row],[GarageCond]]="Fa",2,IF(fun[[#This Row],[GarageCond]]="Po",1,0)))))</f>
        <v>3</v>
      </c>
      <c r="CF1320" t="s">
        <v>131</v>
      </c>
      <c r="CG1320">
        <v>198</v>
      </c>
      <c r="CH1320">
        <v>150</v>
      </c>
      <c r="CI1320">
        <v>0</v>
      </c>
      <c r="CJ1320">
        <v>0</v>
      </c>
      <c r="CK1320">
        <v>0</v>
      </c>
      <c r="CL1320">
        <f>(0.5*fun[[#This Row],[WoodDeckSF]])+fun[[#This Row],[OpenPorchSF]]+(2*fun[[#This Row],[EnclosedPorch]])+(1.5*fun[[#This Row],[3SsnPorch]])+fun[[#This Row],[ScreenPorch]]</f>
        <v>249</v>
      </c>
      <c r="CM1320">
        <v>0</v>
      </c>
      <c r="CN1320" t="s">
        <v>109</v>
      </c>
      <c r="CO1320">
        <f>IF(fun[[#This Row],[PoolQC]]="Ex",5,IF(fun[[#This Row],[PoolQC]]="Gd",4,IF(fun[[#This Row],[PoolQC]]="TA",3,IF(fun[[#This Row],[PoolQC]]="Fa",2,IF(fun[[#This Row],[PoolQC]]="Po",1,0)))))</f>
        <v>0</v>
      </c>
      <c r="CP1320" t="s">
        <v>109</v>
      </c>
      <c r="CQ1320" t="s">
        <v>109</v>
      </c>
      <c r="CR1320">
        <v>0</v>
      </c>
      <c r="CS1320">
        <v>8</v>
      </c>
      <c r="CT1320">
        <v>2006</v>
      </c>
      <c r="CU1320" t="s">
        <v>136</v>
      </c>
      <c r="CV1320" t="s">
        <v>137</v>
      </c>
      <c r="CW1320">
        <f>COUNTIF(fun[[#This Row],[Id]:[SaleCondition]],0)</f>
        <v>18</v>
      </c>
      <c r="CX1320">
        <f>COUNTIF(fun[[#This Row],[Id]:[SaleCondition]],"NA")</f>
        <v>5</v>
      </c>
      <c r="CY1320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320">
        <f>fun[NUM_ExCond]+fun[NUM_BsmtCond]+fun[NUM_GarCond]</f>
        <v>9</v>
      </c>
      <c r="DA13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13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1320">
        <v>275000</v>
      </c>
    </row>
    <row r="1321" spans="1:107" x14ac:dyDescent="0.25">
      <c r="A1321">
        <v>1320</v>
      </c>
      <c r="B1321">
        <v>20</v>
      </c>
      <c r="C1321" t="s">
        <v>107</v>
      </c>
      <c r="D1321">
        <f>IF(fun[[#This Row],[MSZoning]]="RL",1,0)</f>
        <v>1</v>
      </c>
      <c r="E1321">
        <f>IF(fun[[#This Row],[rl]]="RM",1,0)</f>
        <v>0</v>
      </c>
      <c r="F1321">
        <f>IF(fun[[#This Row],[rm]]="RH",1,0)</f>
        <v>0</v>
      </c>
      <c r="G1321">
        <f>IF(fun[[#This Row],[rh]]="C (all)",1,0)</f>
        <v>0</v>
      </c>
      <c r="H1321">
        <v>75</v>
      </c>
      <c r="I1321">
        <f>IF(fun[[#This Row],[LotFrontage]]="NA",0,fun[[#This Row],[LotFrontage]])</f>
        <v>75</v>
      </c>
      <c r="J1321">
        <v>10215</v>
      </c>
      <c r="K1321" t="s">
        <v>108</v>
      </c>
      <c r="L1321" t="s">
        <v>109</v>
      </c>
      <c r="M1321" t="s">
        <v>110</v>
      </c>
      <c r="N1321" t="s">
        <v>201</v>
      </c>
      <c r="O1321" t="s">
        <v>112</v>
      </c>
      <c r="P1321" t="s">
        <v>113</v>
      </c>
      <c r="Q1321" t="s">
        <v>114</v>
      </c>
      <c r="R1321" t="s">
        <v>211</v>
      </c>
      <c r="S1321" t="s">
        <v>116</v>
      </c>
      <c r="T1321" t="s">
        <v>116</v>
      </c>
      <c r="U1321" t="s">
        <v>117</v>
      </c>
      <c r="V1321" t="s">
        <v>141</v>
      </c>
      <c r="W1321">
        <v>4</v>
      </c>
      <c r="X1321">
        <v>5</v>
      </c>
      <c r="Y1321">
        <v>1954</v>
      </c>
      <c r="Z1321">
        <v>1954</v>
      </c>
      <c r="AA1321" t="s">
        <v>178</v>
      </c>
      <c r="AB1321" t="s">
        <v>120</v>
      </c>
      <c r="AC1321" t="s">
        <v>150</v>
      </c>
      <c r="AD1321" t="s">
        <v>150</v>
      </c>
      <c r="AE1321" t="s">
        <v>122</v>
      </c>
      <c r="AF1321">
        <v>132</v>
      </c>
      <c r="AG1321" t="s">
        <v>124</v>
      </c>
      <c r="AH1321">
        <f>IF(fun[[#This Row],[ExterQual]]="Ex",5,IF(fun[[#This Row],[ExterQual]]="Gd",4,IF(fun[[#This Row],[ExterQual]]="TA",3,IF(fun[[#This Row],[ExterQual]]="Fa",2,1))))</f>
        <v>3</v>
      </c>
      <c r="AI1321" t="s">
        <v>124</v>
      </c>
      <c r="AJ1321">
        <f>IF(fun[[#This Row],[ExterCond]]="Ex",5,IF(fun[[#This Row],[ExterCond]]="Gd",4,IF(fun[[#This Row],[ExterCond]]="TA",3,IF(fun[[#This Row],[ExterCond]]="Fa",2,1))))</f>
        <v>3</v>
      </c>
      <c r="AK1321" t="s">
        <v>125</v>
      </c>
      <c r="AL1321" t="s">
        <v>124</v>
      </c>
      <c r="AM1321">
        <f>IF(fun[[#This Row],[BsmtQual]]="Ex",5,IF(fun[[#This Row],[BsmtQual]]="Gd",4,IF(fun[[#This Row],[BsmtQual]]="TA",3,IF(fun[[#This Row],[BsmtQual]]="Fa",2,IF(fun[[#This Row],[BsmtQual]]="Po",1,0)))))</f>
        <v>3</v>
      </c>
      <c r="AN1321" t="s">
        <v>124</v>
      </c>
      <c r="AO1321">
        <f>IF(fun[[#This Row],[BsmtCond]]="Ex",5,IF(fun[[#This Row],[BsmtCond]]="Gd",4,IF(fun[[#This Row],[BsmtCond]]="TA",3,IF(fun[[#This Row],[BsmtCond]]="Fa",2,IF(fun[[#This Row],[BsmtCond]]="Po",1,0)))))</f>
        <v>3</v>
      </c>
      <c r="AP1321" t="s">
        <v>126</v>
      </c>
      <c r="AQ1321">
        <f>IF(fun[[#This Row],[BsmtExposure]]="Gd",3,IF(fun[[#This Row],[BsmtExposure]]="Av",2,IF(fun[[#This Row],[BsmtExposure]]="Mn",1,0)))</f>
        <v>0</v>
      </c>
      <c r="AR1321" t="s">
        <v>145</v>
      </c>
      <c r="AS1321">
        <v>492</v>
      </c>
      <c r="AT1321" t="s">
        <v>128</v>
      </c>
      <c r="AU1321">
        <v>0</v>
      </c>
      <c r="AV1321">
        <v>372</v>
      </c>
      <c r="AW1321">
        <v>864</v>
      </c>
      <c r="AX1321" t="s">
        <v>129</v>
      </c>
      <c r="AY1321" t="s">
        <v>130</v>
      </c>
      <c r="AZ1321">
        <f>IF(fun[[#This Row],[HeatingQC]]="Ex",5,IF(fun[[#This Row],[HeatingQC]]="Gd",4,IF(fun[[#This Row],[HeatingQC]]="TA",3,IF(fun[[#This Row],[HeatingQC]]="Fa",2,IF(fun[[#This Row],[HeatingQC]]="Po",1,0)))))</f>
        <v>5</v>
      </c>
      <c r="BA1321" t="s">
        <v>131</v>
      </c>
      <c r="BB1321" t="s">
        <v>132</v>
      </c>
      <c r="BC1321">
        <v>948</v>
      </c>
      <c r="BD1321">
        <v>0</v>
      </c>
      <c r="BE1321">
        <v>0</v>
      </c>
      <c r="BF1321">
        <v>948</v>
      </c>
      <c r="BG1321">
        <f>LOG(fun[[#This Row],[GrLivArea]])</f>
        <v>2.976808337338066</v>
      </c>
      <c r="BH1321">
        <v>0</v>
      </c>
      <c r="BI1321">
        <v>0</v>
      </c>
      <c r="BJ1321">
        <f>fun[[#This Row],[BsmtFullBath]]+(0.5*fun[[#This Row],[BsmtHalfBath]])</f>
        <v>0</v>
      </c>
      <c r="BK1321">
        <v>1</v>
      </c>
      <c r="BL1321">
        <v>0</v>
      </c>
      <c r="BM1321">
        <f>fun[[#This Row],[HalfBath]]+fun[[#This Row],[TOTBaseBath]]+fun[[#This Row],[FullBath]]</f>
        <v>1</v>
      </c>
      <c r="BN1321">
        <v>3</v>
      </c>
      <c r="BO1321">
        <v>1</v>
      </c>
      <c r="BP1321" t="s">
        <v>124</v>
      </c>
      <c r="BQ1321">
        <f>IF(fun[[#This Row],[KitchenQual]]="Ex",5,IF(fun[[#This Row],[KitchenQual]]="Gd",4,IF(fun[[#This Row],[KitchenQual]]="TA",3,IF(fun[[#This Row],[KitchenQual]]="Fa",2,0))))</f>
        <v>3</v>
      </c>
      <c r="BR1321">
        <v>5</v>
      </c>
      <c r="BS1321" t="s">
        <v>133</v>
      </c>
      <c r="BT1321">
        <v>0</v>
      </c>
      <c r="BU1321" t="s">
        <v>109</v>
      </c>
      <c r="BV1321">
        <f>IF(fun[[#This Row],[FireplaceQu]]="Ex",5,IF(fun[[#This Row],[FireplaceQu]]="Gd",4,IF(fun[[#This Row],[FireplaceQu]]="TA",3,IF(fun[[#This Row],[FireplaceQu]]="Fa",2,0))))</f>
        <v>0</v>
      </c>
      <c r="BW1321" t="s">
        <v>134</v>
      </c>
      <c r="BX1321">
        <v>1954</v>
      </c>
      <c r="BY1321" t="s">
        <v>128</v>
      </c>
      <c r="BZ1321">
        <v>1</v>
      </c>
      <c r="CA1321">
        <v>248</v>
      </c>
      <c r="CB1321" t="s">
        <v>124</v>
      </c>
      <c r="CC1321">
        <f>IF(fun[[#This Row],[GarageQual]]="Ex",5,IF(fun[[#This Row],[GarageQual]]="Gd",4,IF(fun[[#This Row],[GarageQual]]="TA",3,IF(fun[[#This Row],[GarageQual]]="Fa",2,IF(fun[[#This Row],[GarageQual]]="Po",1,0)))))</f>
        <v>3</v>
      </c>
      <c r="CD1321" t="s">
        <v>124</v>
      </c>
      <c r="CE1321">
        <f>IF(fun[[#This Row],[GarageCond]]="Ex",5,IF(fun[[#This Row],[GarageCond]]="Gd",4,IF(fun[[#This Row],[GarageCond]]="TA",3,IF(fun[[#This Row],[GarageCond]]="Fa",2,IF(fun[[#This Row],[GarageCond]]="Po",1,0)))))</f>
        <v>3</v>
      </c>
      <c r="CF1321" t="s">
        <v>131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f>(0.5*fun[[#This Row],[WoodDeckSF]])+fun[[#This Row],[OpenPorchSF]]+(2*fun[[#This Row],[EnclosedPorch]])+(1.5*fun[[#This Row],[3SsnPorch]])+fun[[#This Row],[ScreenPorch]]</f>
        <v>0</v>
      </c>
      <c r="CM1321">
        <v>0</v>
      </c>
      <c r="CN1321" t="s">
        <v>109</v>
      </c>
      <c r="CO1321">
        <f>IF(fun[[#This Row],[PoolQC]]="Ex",5,IF(fun[[#This Row],[PoolQC]]="Gd",4,IF(fun[[#This Row],[PoolQC]]="TA",3,IF(fun[[#This Row],[PoolQC]]="Fa",2,IF(fun[[#This Row],[PoolQC]]="Po",1,0)))))</f>
        <v>0</v>
      </c>
      <c r="CP1321" t="s">
        <v>109</v>
      </c>
      <c r="CQ1321" t="s">
        <v>109</v>
      </c>
      <c r="CR1321">
        <v>0</v>
      </c>
      <c r="CS1321">
        <v>2</v>
      </c>
      <c r="CT1321">
        <v>2007</v>
      </c>
      <c r="CU1321" t="s">
        <v>136</v>
      </c>
      <c r="CV1321" t="s">
        <v>137</v>
      </c>
      <c r="CW1321">
        <f>COUNTIF(fun[[#This Row],[Id]:[SaleCondition]],0)</f>
        <v>22</v>
      </c>
      <c r="CX1321">
        <f>COUNTIF(fun[[#This Row],[Id]:[SaleCondition]],"NA")</f>
        <v>5</v>
      </c>
      <c r="CY1321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321">
        <f>fun[NUM_ExCond]+fun[NUM_BsmtCond]+fun[NUM_GarCond]</f>
        <v>9</v>
      </c>
      <c r="DA13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13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43.75</v>
      </c>
      <c r="DC1321">
        <v>111000</v>
      </c>
    </row>
    <row r="1322" spans="1:107" x14ac:dyDescent="0.25">
      <c r="A1322">
        <v>1321</v>
      </c>
      <c r="B1322">
        <v>20</v>
      </c>
      <c r="C1322" t="s">
        <v>107</v>
      </c>
      <c r="D1322">
        <f>IF(fun[[#This Row],[MSZoning]]="RL",1,0)</f>
        <v>1</v>
      </c>
      <c r="E1322">
        <f>IF(fun[[#This Row],[rl]]="RM",1,0)</f>
        <v>0</v>
      </c>
      <c r="F1322">
        <f>IF(fun[[#This Row],[rm]]="RH",1,0)</f>
        <v>0</v>
      </c>
      <c r="G1322">
        <f>IF(fun[[#This Row],[rh]]="C (all)",1,0)</f>
        <v>0</v>
      </c>
      <c r="H1322">
        <v>70</v>
      </c>
      <c r="I1322">
        <f>IF(fun[[#This Row],[LotFrontage]]="NA",0,fun[[#This Row],[LotFrontage]])</f>
        <v>70</v>
      </c>
      <c r="J1322">
        <v>8400</v>
      </c>
      <c r="K1322" t="s">
        <v>108</v>
      </c>
      <c r="L1322" t="s">
        <v>109</v>
      </c>
      <c r="M1322" t="s">
        <v>110</v>
      </c>
      <c r="N1322" t="s">
        <v>111</v>
      </c>
      <c r="O1322" t="s">
        <v>112</v>
      </c>
      <c r="P1322" t="s">
        <v>113</v>
      </c>
      <c r="Q1322" t="s">
        <v>114</v>
      </c>
      <c r="R1322" t="s">
        <v>188</v>
      </c>
      <c r="S1322" t="s">
        <v>116</v>
      </c>
      <c r="T1322" t="s">
        <v>116</v>
      </c>
      <c r="U1322" t="s">
        <v>117</v>
      </c>
      <c r="V1322" t="s">
        <v>141</v>
      </c>
      <c r="W1322">
        <v>6</v>
      </c>
      <c r="X1322">
        <v>3</v>
      </c>
      <c r="Y1322">
        <v>1957</v>
      </c>
      <c r="Z1322">
        <v>1957</v>
      </c>
      <c r="AA1322" t="s">
        <v>178</v>
      </c>
      <c r="AB1322" t="s">
        <v>120</v>
      </c>
      <c r="AC1322" t="s">
        <v>122</v>
      </c>
      <c r="AD1322" t="s">
        <v>122</v>
      </c>
      <c r="AE1322" t="s">
        <v>143</v>
      </c>
      <c r="AF1322">
        <v>0</v>
      </c>
      <c r="AG1322" t="s">
        <v>124</v>
      </c>
      <c r="AH1322">
        <f>IF(fun[[#This Row],[ExterQual]]="Ex",5,IF(fun[[#This Row],[ExterQual]]="Gd",4,IF(fun[[#This Row],[ExterQual]]="TA",3,IF(fun[[#This Row],[ExterQual]]="Fa",2,1))))</f>
        <v>3</v>
      </c>
      <c r="AI1322" t="s">
        <v>124</v>
      </c>
      <c r="AJ1322">
        <f>IF(fun[[#This Row],[ExterCond]]="Ex",5,IF(fun[[#This Row],[ExterCond]]="Gd",4,IF(fun[[#This Row],[ExterCond]]="TA",3,IF(fun[[#This Row],[ExterCond]]="Fa",2,1))))</f>
        <v>3</v>
      </c>
      <c r="AK1322" t="s">
        <v>144</v>
      </c>
      <c r="AL1322" t="s">
        <v>124</v>
      </c>
      <c r="AM1322">
        <f>IF(fun[[#This Row],[BsmtQual]]="Ex",5,IF(fun[[#This Row],[BsmtQual]]="Gd",4,IF(fun[[#This Row],[BsmtQual]]="TA",3,IF(fun[[#This Row],[BsmtQual]]="Fa",2,IF(fun[[#This Row],[BsmtQual]]="Po",1,0)))))</f>
        <v>3</v>
      </c>
      <c r="AN1322" t="s">
        <v>124</v>
      </c>
      <c r="AO1322">
        <f>IF(fun[[#This Row],[BsmtCond]]="Ex",5,IF(fun[[#This Row],[BsmtCond]]="Gd",4,IF(fun[[#This Row],[BsmtCond]]="TA",3,IF(fun[[#This Row],[BsmtCond]]="Fa",2,IF(fun[[#This Row],[BsmtCond]]="Po",1,0)))))</f>
        <v>3</v>
      </c>
      <c r="AP1322" t="s">
        <v>126</v>
      </c>
      <c r="AQ1322">
        <f>IF(fun[[#This Row],[BsmtExposure]]="Gd",3,IF(fun[[#This Row],[BsmtExposure]]="Av",2,IF(fun[[#This Row],[BsmtExposure]]="Mn",1,0)))</f>
        <v>0</v>
      </c>
      <c r="AR1322" t="s">
        <v>145</v>
      </c>
      <c r="AS1322">
        <v>189</v>
      </c>
      <c r="AT1322" t="s">
        <v>179</v>
      </c>
      <c r="AU1322">
        <v>661</v>
      </c>
      <c r="AV1322">
        <v>628</v>
      </c>
      <c r="AW1322">
        <v>1478</v>
      </c>
      <c r="AX1322" t="s">
        <v>129</v>
      </c>
      <c r="AY1322" t="s">
        <v>123</v>
      </c>
      <c r="AZ1322">
        <f>IF(fun[[#This Row],[HeatingQC]]="Ex",5,IF(fun[[#This Row],[HeatingQC]]="Gd",4,IF(fun[[#This Row],[HeatingQC]]="TA",3,IF(fun[[#This Row],[HeatingQC]]="Fa",2,IF(fun[[#This Row],[HeatingQC]]="Po",1,0)))))</f>
        <v>4</v>
      </c>
      <c r="BA1322" t="s">
        <v>131</v>
      </c>
      <c r="BB1322" t="s">
        <v>132</v>
      </c>
      <c r="BC1322">
        <v>1478</v>
      </c>
      <c r="BD1322">
        <v>0</v>
      </c>
      <c r="BE1322">
        <v>0</v>
      </c>
      <c r="BF1322">
        <v>1478</v>
      </c>
      <c r="BG1322">
        <f>LOG(fun[[#This Row],[GrLivArea]])</f>
        <v>3.1696744340588068</v>
      </c>
      <c r="BH1322">
        <v>1</v>
      </c>
      <c r="BI1322">
        <v>0</v>
      </c>
      <c r="BJ1322">
        <f>fun[[#This Row],[BsmtFullBath]]+(0.5*fun[[#This Row],[BsmtHalfBath]])</f>
        <v>1</v>
      </c>
      <c r="BK1322">
        <v>1</v>
      </c>
      <c r="BL1322">
        <v>1</v>
      </c>
      <c r="BM1322">
        <f>fun[[#This Row],[HalfBath]]+fun[[#This Row],[TOTBaseBath]]+fun[[#This Row],[FullBath]]</f>
        <v>3</v>
      </c>
      <c r="BN1322">
        <v>3</v>
      </c>
      <c r="BO1322">
        <v>1</v>
      </c>
      <c r="BP1322" t="s">
        <v>124</v>
      </c>
      <c r="BQ1322">
        <f>IF(fun[[#This Row],[KitchenQual]]="Ex",5,IF(fun[[#This Row],[KitchenQual]]="Gd",4,IF(fun[[#This Row],[KitchenQual]]="TA",3,IF(fun[[#This Row],[KitchenQual]]="Fa",2,0))))</f>
        <v>3</v>
      </c>
      <c r="BR1322">
        <v>6</v>
      </c>
      <c r="BS1322" t="s">
        <v>133</v>
      </c>
      <c r="BT1322">
        <v>2</v>
      </c>
      <c r="BU1322" t="s">
        <v>123</v>
      </c>
      <c r="BV1322">
        <f>IF(fun[[#This Row],[FireplaceQu]]="Ex",5,IF(fun[[#This Row],[FireplaceQu]]="Gd",4,IF(fun[[#This Row],[FireplaceQu]]="TA",3,IF(fun[[#This Row],[FireplaceQu]]="Fa",2,0))))</f>
        <v>4</v>
      </c>
      <c r="BW1322" t="s">
        <v>134</v>
      </c>
      <c r="BX1322">
        <v>1957</v>
      </c>
      <c r="BY1322" t="s">
        <v>135</v>
      </c>
      <c r="BZ1322">
        <v>2</v>
      </c>
      <c r="CA1322">
        <v>442</v>
      </c>
      <c r="CB1322" t="s">
        <v>124</v>
      </c>
      <c r="CC1322">
        <f>IF(fun[[#This Row],[GarageQual]]="Ex",5,IF(fun[[#This Row],[GarageQual]]="Gd",4,IF(fun[[#This Row],[GarageQual]]="TA",3,IF(fun[[#This Row],[GarageQual]]="Fa",2,IF(fun[[#This Row],[GarageQual]]="Po",1,0)))))</f>
        <v>3</v>
      </c>
      <c r="CD1322" t="s">
        <v>124</v>
      </c>
      <c r="CE1322">
        <f>IF(fun[[#This Row],[GarageCond]]="Ex",5,IF(fun[[#This Row],[GarageCond]]="Gd",4,IF(fun[[#This Row],[GarageCond]]="TA",3,IF(fun[[#This Row],[GarageCond]]="Fa",2,IF(fun[[#This Row],[GarageCond]]="Po",1,0)))))</f>
        <v>3</v>
      </c>
      <c r="CF1322" t="s">
        <v>131</v>
      </c>
      <c r="CG1322">
        <v>114</v>
      </c>
      <c r="CH1322">
        <v>0</v>
      </c>
      <c r="CI1322">
        <v>0</v>
      </c>
      <c r="CJ1322">
        <v>0</v>
      </c>
      <c r="CK1322">
        <v>216</v>
      </c>
      <c r="CL1322">
        <f>(0.5*fun[[#This Row],[WoodDeckSF]])+fun[[#This Row],[OpenPorchSF]]+(2*fun[[#This Row],[EnclosedPorch]])+(1.5*fun[[#This Row],[3SsnPorch]])+fun[[#This Row],[ScreenPorch]]</f>
        <v>273</v>
      </c>
      <c r="CM1322">
        <v>0</v>
      </c>
      <c r="CN1322" t="s">
        <v>109</v>
      </c>
      <c r="CO1322">
        <f>IF(fun[[#This Row],[PoolQC]]="Ex",5,IF(fun[[#This Row],[PoolQC]]="Gd",4,IF(fun[[#This Row],[PoolQC]]="TA",3,IF(fun[[#This Row],[PoolQC]]="Fa",2,IF(fun[[#This Row],[PoolQC]]="Po",1,0)))))</f>
        <v>0</v>
      </c>
      <c r="CP1322" t="s">
        <v>109</v>
      </c>
      <c r="CQ1322" t="s">
        <v>109</v>
      </c>
      <c r="CR1322">
        <v>0</v>
      </c>
      <c r="CS1322">
        <v>6</v>
      </c>
      <c r="CT1322">
        <v>2009</v>
      </c>
      <c r="CU1322" t="s">
        <v>136</v>
      </c>
      <c r="CV1322" t="s">
        <v>137</v>
      </c>
      <c r="CW1322">
        <f>COUNTIF(fun[[#This Row],[Id]:[SaleCondition]],0)</f>
        <v>14</v>
      </c>
      <c r="CX1322">
        <f>COUNTIF(fun[[#This Row],[Id]:[SaleCondition]],"NA")</f>
        <v>4</v>
      </c>
      <c r="CY132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322">
        <f>fun[NUM_ExCond]+fun[NUM_BsmtCond]+fun[NUM_GarCond]</f>
        <v>9</v>
      </c>
      <c r="DA13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13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</v>
      </c>
      <c r="DC1322">
        <v>156500</v>
      </c>
    </row>
    <row r="1323" spans="1:107" x14ac:dyDescent="0.25">
      <c r="A1323">
        <v>1322</v>
      </c>
      <c r="B1323">
        <v>20</v>
      </c>
      <c r="C1323" t="s">
        <v>107</v>
      </c>
      <c r="D1323">
        <f>IF(fun[[#This Row],[MSZoning]]="RL",1,0)</f>
        <v>1</v>
      </c>
      <c r="E1323">
        <f>IF(fun[[#This Row],[rl]]="RM",1,0)</f>
        <v>0</v>
      </c>
      <c r="F1323">
        <f>IF(fun[[#This Row],[rm]]="RH",1,0)</f>
        <v>0</v>
      </c>
      <c r="G1323">
        <f>IF(fun[[#This Row],[rh]]="C (all)",1,0)</f>
        <v>0</v>
      </c>
      <c r="H1323" t="s">
        <v>109</v>
      </c>
      <c r="I1323">
        <f>IF(fun[[#This Row],[LotFrontage]]="NA",0,fun[[#This Row],[LotFrontage]])</f>
        <v>0</v>
      </c>
      <c r="J1323">
        <v>6627</v>
      </c>
      <c r="K1323" t="s">
        <v>108</v>
      </c>
      <c r="L1323" t="s">
        <v>109</v>
      </c>
      <c r="M1323" t="s">
        <v>146</v>
      </c>
      <c r="N1323" t="s">
        <v>111</v>
      </c>
      <c r="O1323" t="s">
        <v>112</v>
      </c>
      <c r="P1323" t="s">
        <v>148</v>
      </c>
      <c r="Q1323" t="s">
        <v>114</v>
      </c>
      <c r="R1323" t="s">
        <v>174</v>
      </c>
      <c r="S1323" t="s">
        <v>140</v>
      </c>
      <c r="T1323" t="s">
        <v>116</v>
      </c>
      <c r="U1323" t="s">
        <v>117</v>
      </c>
      <c r="V1323" t="s">
        <v>141</v>
      </c>
      <c r="W1323">
        <v>3</v>
      </c>
      <c r="X1323">
        <v>6</v>
      </c>
      <c r="Y1323">
        <v>1949</v>
      </c>
      <c r="Z1323">
        <v>1950</v>
      </c>
      <c r="AA1323" t="s">
        <v>178</v>
      </c>
      <c r="AB1323" t="s">
        <v>120</v>
      </c>
      <c r="AC1323" t="s">
        <v>121</v>
      </c>
      <c r="AD1323" t="s">
        <v>121</v>
      </c>
      <c r="AE1323" t="s">
        <v>143</v>
      </c>
      <c r="AF1323">
        <v>0</v>
      </c>
      <c r="AG1323" t="s">
        <v>124</v>
      </c>
      <c r="AH1323">
        <f>IF(fun[[#This Row],[ExterQual]]="Ex",5,IF(fun[[#This Row],[ExterQual]]="Gd",4,IF(fun[[#This Row],[ExterQual]]="TA",3,IF(fun[[#This Row],[ExterQual]]="Fa",2,1))))</f>
        <v>3</v>
      </c>
      <c r="AI1323" t="s">
        <v>124</v>
      </c>
      <c r="AJ1323">
        <f>IF(fun[[#This Row],[ExterCond]]="Ex",5,IF(fun[[#This Row],[ExterCond]]="Gd",4,IF(fun[[#This Row],[ExterCond]]="TA",3,IF(fun[[#This Row],[ExterCond]]="Fa",2,1))))</f>
        <v>3</v>
      </c>
      <c r="AK1323" t="s">
        <v>144</v>
      </c>
      <c r="AL1323" t="s">
        <v>109</v>
      </c>
      <c r="AM1323">
        <f>IF(fun[[#This Row],[BsmtQual]]="Ex",5,IF(fun[[#This Row],[BsmtQual]]="Gd",4,IF(fun[[#This Row],[BsmtQual]]="TA",3,IF(fun[[#This Row],[BsmtQual]]="Fa",2,IF(fun[[#This Row],[BsmtQual]]="Po",1,0)))))</f>
        <v>0</v>
      </c>
      <c r="AN1323" t="s">
        <v>109</v>
      </c>
      <c r="AO1323">
        <f>IF(fun[[#This Row],[BsmtCond]]="Ex",5,IF(fun[[#This Row],[BsmtCond]]="Gd",4,IF(fun[[#This Row],[BsmtCond]]="TA",3,IF(fun[[#This Row],[BsmtCond]]="Fa",2,IF(fun[[#This Row],[BsmtCond]]="Po",1,0)))))</f>
        <v>0</v>
      </c>
      <c r="AP1323" t="s">
        <v>109</v>
      </c>
      <c r="AQ1323">
        <f>IF(fun[[#This Row],[BsmtExposure]]="Gd",3,IF(fun[[#This Row],[BsmtExposure]]="Av",2,IF(fun[[#This Row],[BsmtExposure]]="Mn",1,0)))</f>
        <v>0</v>
      </c>
      <c r="AR1323" t="s">
        <v>109</v>
      </c>
      <c r="AS1323">
        <v>0</v>
      </c>
      <c r="AT1323" t="s">
        <v>109</v>
      </c>
      <c r="AU1323">
        <v>0</v>
      </c>
      <c r="AV1323">
        <v>0</v>
      </c>
      <c r="AW1323">
        <v>0</v>
      </c>
      <c r="AX1323" t="s">
        <v>280</v>
      </c>
      <c r="AY1323" t="s">
        <v>124</v>
      </c>
      <c r="AZ1323">
        <f>IF(fun[[#This Row],[HeatingQC]]="Ex",5,IF(fun[[#This Row],[HeatingQC]]="Gd",4,IF(fun[[#This Row],[HeatingQC]]="TA",3,IF(fun[[#This Row],[HeatingQC]]="Fa",2,IF(fun[[#This Row],[HeatingQC]]="Po",1,0)))))</f>
        <v>3</v>
      </c>
      <c r="BA1323" t="s">
        <v>203</v>
      </c>
      <c r="BB1323" t="s">
        <v>132</v>
      </c>
      <c r="BC1323">
        <v>720</v>
      </c>
      <c r="BD1323">
        <v>0</v>
      </c>
      <c r="BE1323">
        <v>0</v>
      </c>
      <c r="BF1323">
        <v>720</v>
      </c>
      <c r="BG1323">
        <f>LOG(fun[[#This Row],[GrLivArea]])</f>
        <v>2.8573324964312685</v>
      </c>
      <c r="BH1323">
        <v>0</v>
      </c>
      <c r="BI1323">
        <v>0</v>
      </c>
      <c r="BJ1323">
        <f>fun[[#This Row],[BsmtFullBath]]+(0.5*fun[[#This Row],[BsmtHalfBath]])</f>
        <v>0</v>
      </c>
      <c r="BK1323">
        <v>1</v>
      </c>
      <c r="BL1323">
        <v>0</v>
      </c>
      <c r="BM1323">
        <f>fun[[#This Row],[HalfBath]]+fun[[#This Row],[TOTBaseBath]]+fun[[#This Row],[FullBath]]</f>
        <v>1</v>
      </c>
      <c r="BN1323">
        <v>2</v>
      </c>
      <c r="BO1323">
        <v>1</v>
      </c>
      <c r="BP1323" t="s">
        <v>124</v>
      </c>
      <c r="BQ1323">
        <f>IF(fun[[#This Row],[KitchenQual]]="Ex",5,IF(fun[[#This Row],[KitchenQual]]="Gd",4,IF(fun[[#This Row],[KitchenQual]]="TA",3,IF(fun[[#This Row],[KitchenQual]]="Fa",2,0))))</f>
        <v>3</v>
      </c>
      <c r="BR1323">
        <v>4</v>
      </c>
      <c r="BS1323" t="s">
        <v>133</v>
      </c>
      <c r="BT1323">
        <v>0</v>
      </c>
      <c r="BU1323" t="s">
        <v>109</v>
      </c>
      <c r="BV1323">
        <f>IF(fun[[#This Row],[FireplaceQu]]="Ex",5,IF(fun[[#This Row],[FireplaceQu]]="Gd",4,IF(fun[[#This Row],[FireplaceQu]]="TA",3,IF(fun[[#This Row],[FireplaceQu]]="Fa",2,0))))</f>
        <v>0</v>
      </c>
      <c r="BW1323" t="s">
        <v>153</v>
      </c>
      <c r="BX1323">
        <v>1955</v>
      </c>
      <c r="BY1323" t="s">
        <v>128</v>
      </c>
      <c r="BZ1323">
        <v>1</v>
      </c>
      <c r="CA1323">
        <v>287</v>
      </c>
      <c r="CB1323" t="s">
        <v>124</v>
      </c>
      <c r="CC1323">
        <f>IF(fun[[#This Row],[GarageQual]]="Ex",5,IF(fun[[#This Row],[GarageQual]]="Gd",4,IF(fun[[#This Row],[GarageQual]]="TA",3,IF(fun[[#This Row],[GarageQual]]="Fa",2,IF(fun[[#This Row],[GarageQual]]="Po",1,0)))))</f>
        <v>3</v>
      </c>
      <c r="CD1323" t="s">
        <v>173</v>
      </c>
      <c r="CE1323">
        <f>IF(fun[[#This Row],[GarageCond]]="Ex",5,IF(fun[[#This Row],[GarageCond]]="Gd",4,IF(fun[[#This Row],[GarageCond]]="TA",3,IF(fun[[#This Row],[GarageCond]]="Fa",2,IF(fun[[#This Row],[GarageCond]]="Po",1,0)))))</f>
        <v>2</v>
      </c>
      <c r="CF1323" t="s">
        <v>131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f>(0.5*fun[[#This Row],[WoodDeckSF]])+fun[[#This Row],[OpenPorchSF]]+(2*fun[[#This Row],[EnclosedPorch]])+(1.5*fun[[#This Row],[3SsnPorch]])+fun[[#This Row],[ScreenPorch]]</f>
        <v>0</v>
      </c>
      <c r="CM1323">
        <v>0</v>
      </c>
      <c r="CN1323" t="s">
        <v>109</v>
      </c>
      <c r="CO1323">
        <f>IF(fun[[#This Row],[PoolQC]]="Ex",5,IF(fun[[#This Row],[PoolQC]]="Gd",4,IF(fun[[#This Row],[PoolQC]]="TA",3,IF(fun[[#This Row],[PoolQC]]="Fa",2,IF(fun[[#This Row],[PoolQC]]="Po",1,0)))))</f>
        <v>0</v>
      </c>
      <c r="CP1323" t="s">
        <v>109</v>
      </c>
      <c r="CQ1323" t="s">
        <v>109</v>
      </c>
      <c r="CR1323">
        <v>0</v>
      </c>
      <c r="CS1323">
        <v>7</v>
      </c>
      <c r="CT1323">
        <v>2008</v>
      </c>
      <c r="CU1323" t="s">
        <v>136</v>
      </c>
      <c r="CV1323" t="s">
        <v>137</v>
      </c>
      <c r="CW1323">
        <f>COUNTIF(fun[[#This Row],[Id]:[SaleCondition]],0)</f>
        <v>29</v>
      </c>
      <c r="CX1323">
        <f>COUNTIF(fun[[#This Row],[Id]:[SaleCondition]],"NA")</f>
        <v>11</v>
      </c>
      <c r="CY1323">
        <f>fun[[#This Row],[OverallQual]]+fun[[#This Row],[NUM_ExQual]]+fun[[#This Row],[NUM_BsmtQual]]+fun[[#This Row],[NUM_Heat]]+fun[[#This Row],[NUM_KitchQual]]+fun[[#This Row],[NUM_GarQual]]+fun[[#This Row],[NUM_Pool]]+fun[NUM_Fire]</f>
        <v>15</v>
      </c>
      <c r="CZ1323">
        <f>fun[NUM_ExCond]+fun[NUM_BsmtCond]+fun[NUM_GarCond]</f>
        <v>5</v>
      </c>
      <c r="DA13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48</v>
      </c>
      <c r="DB13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36</v>
      </c>
      <c r="DC1323">
        <v>72500</v>
      </c>
    </row>
    <row r="1324" spans="1:107" x14ac:dyDescent="0.25">
      <c r="A1324">
        <v>1323</v>
      </c>
      <c r="B1324">
        <v>60</v>
      </c>
      <c r="C1324" t="s">
        <v>107</v>
      </c>
      <c r="D1324">
        <f>IF(fun[[#This Row],[MSZoning]]="RL",1,0)</f>
        <v>1</v>
      </c>
      <c r="E1324">
        <f>IF(fun[[#This Row],[rl]]="RM",1,0)</f>
        <v>0</v>
      </c>
      <c r="F1324">
        <f>IF(fun[[#This Row],[rm]]="RH",1,0)</f>
        <v>0</v>
      </c>
      <c r="G1324">
        <f>IF(fun[[#This Row],[rh]]="C (all)",1,0)</f>
        <v>0</v>
      </c>
      <c r="H1324">
        <v>107</v>
      </c>
      <c r="I1324">
        <f>IF(fun[[#This Row],[LotFrontage]]="NA",0,fun[[#This Row],[LotFrontage]])</f>
        <v>107</v>
      </c>
      <c r="J1324">
        <v>10186</v>
      </c>
      <c r="K1324" t="s">
        <v>108</v>
      </c>
      <c r="L1324" t="s">
        <v>109</v>
      </c>
      <c r="M1324" t="s">
        <v>146</v>
      </c>
      <c r="N1324" t="s">
        <v>111</v>
      </c>
      <c r="O1324" t="s">
        <v>112</v>
      </c>
      <c r="P1324" t="s">
        <v>113</v>
      </c>
      <c r="Q1324" t="s">
        <v>114</v>
      </c>
      <c r="R1324" t="s">
        <v>155</v>
      </c>
      <c r="S1324" t="s">
        <v>116</v>
      </c>
      <c r="T1324" t="s">
        <v>116</v>
      </c>
      <c r="U1324" t="s">
        <v>117</v>
      </c>
      <c r="V1324" t="s">
        <v>118</v>
      </c>
      <c r="W1324">
        <v>7</v>
      </c>
      <c r="X1324">
        <v>5</v>
      </c>
      <c r="Y1324">
        <v>1992</v>
      </c>
      <c r="Z1324">
        <v>1992</v>
      </c>
      <c r="AA1324" t="s">
        <v>119</v>
      </c>
      <c r="AB1324" t="s">
        <v>120</v>
      </c>
      <c r="AC1324" t="s">
        <v>166</v>
      </c>
      <c r="AD1324" t="s">
        <v>166</v>
      </c>
      <c r="AE1324" t="s">
        <v>143</v>
      </c>
      <c r="AF1324">
        <v>0</v>
      </c>
      <c r="AG1324" t="s">
        <v>123</v>
      </c>
      <c r="AH1324">
        <f>IF(fun[[#This Row],[ExterQual]]="Ex",5,IF(fun[[#This Row],[ExterQual]]="Gd",4,IF(fun[[#This Row],[ExterQual]]="TA",3,IF(fun[[#This Row],[ExterQual]]="Fa",2,1))))</f>
        <v>4</v>
      </c>
      <c r="AI1324" t="s">
        <v>124</v>
      </c>
      <c r="AJ1324">
        <f>IF(fun[[#This Row],[ExterCond]]="Ex",5,IF(fun[[#This Row],[ExterCond]]="Gd",4,IF(fun[[#This Row],[ExterCond]]="TA",3,IF(fun[[#This Row],[ExterCond]]="Fa",2,1))))</f>
        <v>3</v>
      </c>
      <c r="AK1324" t="s">
        <v>125</v>
      </c>
      <c r="AL1324" t="s">
        <v>123</v>
      </c>
      <c r="AM1324">
        <f>IF(fun[[#This Row],[BsmtQual]]="Ex",5,IF(fun[[#This Row],[BsmtQual]]="Gd",4,IF(fun[[#This Row],[BsmtQual]]="TA",3,IF(fun[[#This Row],[BsmtQual]]="Fa",2,IF(fun[[#This Row],[BsmtQual]]="Po",1,0)))))</f>
        <v>4</v>
      </c>
      <c r="AN1324" t="s">
        <v>124</v>
      </c>
      <c r="AO1324">
        <f>IF(fun[[#This Row],[BsmtCond]]="Ex",5,IF(fun[[#This Row],[BsmtCond]]="Gd",4,IF(fun[[#This Row],[BsmtCond]]="TA",3,IF(fun[[#This Row],[BsmtCond]]="Fa",2,IF(fun[[#This Row],[BsmtCond]]="Po",1,0)))))</f>
        <v>3</v>
      </c>
      <c r="AP1324" t="s">
        <v>126</v>
      </c>
      <c r="AQ1324">
        <f>IF(fun[[#This Row],[BsmtExposure]]="Gd",3,IF(fun[[#This Row],[BsmtExposure]]="Av",2,IF(fun[[#This Row],[BsmtExposure]]="Mn",1,0)))</f>
        <v>0</v>
      </c>
      <c r="AR1324" t="s">
        <v>127</v>
      </c>
      <c r="AS1324">
        <v>674</v>
      </c>
      <c r="AT1324" t="s">
        <v>128</v>
      </c>
      <c r="AU1324">
        <v>0</v>
      </c>
      <c r="AV1324">
        <v>76</v>
      </c>
      <c r="AW1324">
        <v>750</v>
      </c>
      <c r="AX1324" t="s">
        <v>129</v>
      </c>
      <c r="AY1324" t="s">
        <v>130</v>
      </c>
      <c r="AZ1324">
        <f>IF(fun[[#This Row],[HeatingQC]]="Ex",5,IF(fun[[#This Row],[HeatingQC]]="Gd",4,IF(fun[[#This Row],[HeatingQC]]="TA",3,IF(fun[[#This Row],[HeatingQC]]="Fa",2,IF(fun[[#This Row],[HeatingQC]]="Po",1,0)))))</f>
        <v>5</v>
      </c>
      <c r="BA1324" t="s">
        <v>131</v>
      </c>
      <c r="BB1324" t="s">
        <v>132</v>
      </c>
      <c r="BC1324">
        <v>1061</v>
      </c>
      <c r="BD1324">
        <v>862</v>
      </c>
      <c r="BE1324">
        <v>0</v>
      </c>
      <c r="BF1324">
        <v>1923</v>
      </c>
      <c r="BG1324">
        <f>LOG(fun[[#This Row],[GrLivArea]])</f>
        <v>3.2839792842384798</v>
      </c>
      <c r="BH1324">
        <v>1</v>
      </c>
      <c r="BI1324">
        <v>0</v>
      </c>
      <c r="BJ1324">
        <f>fun[[#This Row],[BsmtFullBath]]+(0.5*fun[[#This Row],[BsmtHalfBath]])</f>
        <v>1</v>
      </c>
      <c r="BK1324">
        <v>2</v>
      </c>
      <c r="BL1324">
        <v>1</v>
      </c>
      <c r="BM1324">
        <f>fun[[#This Row],[HalfBath]]+fun[[#This Row],[TOTBaseBath]]+fun[[#This Row],[FullBath]]</f>
        <v>4</v>
      </c>
      <c r="BN1324">
        <v>3</v>
      </c>
      <c r="BO1324">
        <v>1</v>
      </c>
      <c r="BP1324" t="s">
        <v>123</v>
      </c>
      <c r="BQ1324">
        <f>IF(fun[[#This Row],[KitchenQual]]="Ex",5,IF(fun[[#This Row],[KitchenQual]]="Gd",4,IF(fun[[#This Row],[KitchenQual]]="TA",3,IF(fun[[#This Row],[KitchenQual]]="Fa",2,0))))</f>
        <v>4</v>
      </c>
      <c r="BR1324">
        <v>8</v>
      </c>
      <c r="BS1324" t="s">
        <v>133</v>
      </c>
      <c r="BT1324">
        <v>1</v>
      </c>
      <c r="BU1324" t="s">
        <v>124</v>
      </c>
      <c r="BV1324">
        <f>IF(fun[[#This Row],[FireplaceQu]]="Ex",5,IF(fun[[#This Row],[FireplaceQu]]="Gd",4,IF(fun[[#This Row],[FireplaceQu]]="TA",3,IF(fun[[#This Row],[FireplaceQu]]="Fa",2,0))))</f>
        <v>3</v>
      </c>
      <c r="BW1324" t="s">
        <v>134</v>
      </c>
      <c r="BX1324">
        <v>1992</v>
      </c>
      <c r="BY1324" t="s">
        <v>135</v>
      </c>
      <c r="BZ1324">
        <v>2</v>
      </c>
      <c r="CA1324">
        <v>564</v>
      </c>
      <c r="CB1324" t="s">
        <v>124</v>
      </c>
      <c r="CC1324">
        <f>IF(fun[[#This Row],[GarageQual]]="Ex",5,IF(fun[[#This Row],[GarageQual]]="Gd",4,IF(fun[[#This Row],[GarageQual]]="TA",3,IF(fun[[#This Row],[GarageQual]]="Fa",2,IF(fun[[#This Row],[GarageQual]]="Po",1,0)))))</f>
        <v>3</v>
      </c>
      <c r="CD1324" t="s">
        <v>124</v>
      </c>
      <c r="CE1324">
        <f>IF(fun[[#This Row],[GarageCond]]="Ex",5,IF(fun[[#This Row],[GarageCond]]="Gd",4,IF(fun[[#This Row],[GarageCond]]="TA",3,IF(fun[[#This Row],[GarageCond]]="Fa",2,IF(fun[[#This Row],[GarageCond]]="Po",1,0)))))</f>
        <v>3</v>
      </c>
      <c r="CF1324" t="s">
        <v>131</v>
      </c>
      <c r="CG1324">
        <v>240</v>
      </c>
      <c r="CH1324">
        <v>39</v>
      </c>
      <c r="CI1324">
        <v>0</v>
      </c>
      <c r="CJ1324">
        <v>0</v>
      </c>
      <c r="CK1324">
        <v>0</v>
      </c>
      <c r="CL1324">
        <f>(0.5*fun[[#This Row],[WoodDeckSF]])+fun[[#This Row],[OpenPorchSF]]+(2*fun[[#This Row],[EnclosedPorch]])+(1.5*fun[[#This Row],[3SsnPorch]])+fun[[#This Row],[ScreenPorch]]</f>
        <v>159</v>
      </c>
      <c r="CM1324">
        <v>0</v>
      </c>
      <c r="CN1324" t="s">
        <v>109</v>
      </c>
      <c r="CO1324">
        <f>IF(fun[[#This Row],[PoolQC]]="Ex",5,IF(fun[[#This Row],[PoolQC]]="Gd",4,IF(fun[[#This Row],[PoolQC]]="TA",3,IF(fun[[#This Row],[PoolQC]]="Fa",2,IF(fun[[#This Row],[PoolQC]]="Po",1,0)))))</f>
        <v>0</v>
      </c>
      <c r="CP1324" t="s">
        <v>109</v>
      </c>
      <c r="CQ1324" t="s">
        <v>109</v>
      </c>
      <c r="CR1324">
        <v>0</v>
      </c>
      <c r="CS1324">
        <v>6</v>
      </c>
      <c r="CT1324">
        <v>2010</v>
      </c>
      <c r="CU1324" t="s">
        <v>136</v>
      </c>
      <c r="CV1324" t="s">
        <v>137</v>
      </c>
      <c r="CW1324">
        <f>COUNTIF(fun[[#This Row],[Id]:[SaleCondition]],0)</f>
        <v>14</v>
      </c>
      <c r="CX1324">
        <f>COUNTIF(fun[[#This Row],[Id]:[SaleCondition]],"NA")</f>
        <v>4</v>
      </c>
      <c r="CY1324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324">
        <f>fun[NUM_ExCond]+fun[NUM_BsmtCond]+fun[NUM_GarCond]</f>
        <v>9</v>
      </c>
      <c r="DA13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3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1324">
        <v>190000</v>
      </c>
    </row>
    <row r="1325" spans="1:107" x14ac:dyDescent="0.25">
      <c r="A1325">
        <v>1324</v>
      </c>
      <c r="B1325">
        <v>30</v>
      </c>
      <c r="C1325" t="s">
        <v>107</v>
      </c>
      <c r="D1325">
        <f>IF(fun[[#This Row],[MSZoning]]="RL",1,0)</f>
        <v>1</v>
      </c>
      <c r="E1325">
        <f>IF(fun[[#This Row],[rl]]="RM",1,0)</f>
        <v>0</v>
      </c>
      <c r="F1325">
        <f>IF(fun[[#This Row],[rm]]="RH",1,0)</f>
        <v>0</v>
      </c>
      <c r="G1325">
        <f>IF(fun[[#This Row],[rh]]="C (all)",1,0)</f>
        <v>0</v>
      </c>
      <c r="H1325">
        <v>50</v>
      </c>
      <c r="I1325">
        <f>IF(fun[[#This Row],[LotFrontage]]="NA",0,fun[[#This Row],[LotFrontage]])</f>
        <v>50</v>
      </c>
      <c r="J1325">
        <v>5330</v>
      </c>
      <c r="K1325" t="s">
        <v>108</v>
      </c>
      <c r="L1325" t="s">
        <v>109</v>
      </c>
      <c r="M1325" t="s">
        <v>110</v>
      </c>
      <c r="N1325" t="s">
        <v>225</v>
      </c>
      <c r="O1325" t="s">
        <v>112</v>
      </c>
      <c r="P1325" t="s">
        <v>113</v>
      </c>
      <c r="Q1325" t="s">
        <v>114</v>
      </c>
      <c r="R1325" t="s">
        <v>174</v>
      </c>
      <c r="S1325" t="s">
        <v>116</v>
      </c>
      <c r="T1325" t="s">
        <v>116</v>
      </c>
      <c r="U1325" t="s">
        <v>117</v>
      </c>
      <c r="V1325" t="s">
        <v>141</v>
      </c>
      <c r="W1325">
        <v>4</v>
      </c>
      <c r="X1325">
        <v>7</v>
      </c>
      <c r="Y1325">
        <v>1940</v>
      </c>
      <c r="Z1325">
        <v>1950</v>
      </c>
      <c r="AA1325" t="s">
        <v>178</v>
      </c>
      <c r="AB1325" t="s">
        <v>120</v>
      </c>
      <c r="AC1325" t="s">
        <v>121</v>
      </c>
      <c r="AD1325" t="s">
        <v>121</v>
      </c>
      <c r="AE1325" t="s">
        <v>143</v>
      </c>
      <c r="AF1325">
        <v>0</v>
      </c>
      <c r="AG1325" t="s">
        <v>173</v>
      </c>
      <c r="AH1325">
        <f>IF(fun[[#This Row],[ExterQual]]="Ex",5,IF(fun[[#This Row],[ExterQual]]="Gd",4,IF(fun[[#This Row],[ExterQual]]="TA",3,IF(fun[[#This Row],[ExterQual]]="Fa",2,1))))</f>
        <v>2</v>
      </c>
      <c r="AI1325" t="s">
        <v>124</v>
      </c>
      <c r="AJ1325">
        <f>IF(fun[[#This Row],[ExterCond]]="Ex",5,IF(fun[[#This Row],[ExterCond]]="Gd",4,IF(fun[[#This Row],[ExterCond]]="TA",3,IF(fun[[#This Row],[ExterCond]]="Fa",2,1))))</f>
        <v>3</v>
      </c>
      <c r="AK1325" t="s">
        <v>144</v>
      </c>
      <c r="AL1325" t="s">
        <v>124</v>
      </c>
      <c r="AM1325">
        <f>IF(fun[[#This Row],[BsmtQual]]="Ex",5,IF(fun[[#This Row],[BsmtQual]]="Gd",4,IF(fun[[#This Row],[BsmtQual]]="TA",3,IF(fun[[#This Row],[BsmtQual]]="Fa",2,IF(fun[[#This Row],[BsmtQual]]="Po",1,0)))))</f>
        <v>3</v>
      </c>
      <c r="AN1325" t="s">
        <v>124</v>
      </c>
      <c r="AO1325">
        <f>IF(fun[[#This Row],[BsmtCond]]="Ex",5,IF(fun[[#This Row],[BsmtCond]]="Gd",4,IF(fun[[#This Row],[BsmtCond]]="TA",3,IF(fun[[#This Row],[BsmtCond]]="Fa",2,IF(fun[[#This Row],[BsmtCond]]="Po",1,0)))))</f>
        <v>3</v>
      </c>
      <c r="AP1325" t="s">
        <v>126</v>
      </c>
      <c r="AQ1325">
        <f>IF(fun[[#This Row],[BsmtExposure]]="Gd",3,IF(fun[[#This Row],[BsmtExposure]]="Av",2,IF(fun[[#This Row],[BsmtExposure]]="Mn",1,0)))</f>
        <v>0</v>
      </c>
      <c r="AR1325" t="s">
        <v>198</v>
      </c>
      <c r="AS1325">
        <v>280</v>
      </c>
      <c r="AT1325" t="s">
        <v>128</v>
      </c>
      <c r="AU1325">
        <v>0</v>
      </c>
      <c r="AV1325">
        <v>140</v>
      </c>
      <c r="AW1325">
        <v>420</v>
      </c>
      <c r="AX1325" t="s">
        <v>129</v>
      </c>
      <c r="AY1325" t="s">
        <v>123</v>
      </c>
      <c r="AZ1325">
        <f>IF(fun[[#This Row],[HeatingQC]]="Ex",5,IF(fun[[#This Row],[HeatingQC]]="Gd",4,IF(fun[[#This Row],[HeatingQC]]="TA",3,IF(fun[[#This Row],[HeatingQC]]="Fa",2,IF(fun[[#This Row],[HeatingQC]]="Po",1,0)))))</f>
        <v>4</v>
      </c>
      <c r="BA1325" t="s">
        <v>131</v>
      </c>
      <c r="BB1325" t="s">
        <v>132</v>
      </c>
      <c r="BC1325">
        <v>708</v>
      </c>
      <c r="BD1325">
        <v>0</v>
      </c>
      <c r="BE1325">
        <v>0</v>
      </c>
      <c r="BF1325">
        <v>708</v>
      </c>
      <c r="BG1325">
        <f>LOG(fun[[#This Row],[GrLivArea]])</f>
        <v>2.8500332576897689</v>
      </c>
      <c r="BH1325">
        <v>0</v>
      </c>
      <c r="BI1325">
        <v>0</v>
      </c>
      <c r="BJ1325">
        <f>fun[[#This Row],[BsmtFullBath]]+(0.5*fun[[#This Row],[BsmtHalfBath]])</f>
        <v>0</v>
      </c>
      <c r="BK1325">
        <v>1</v>
      </c>
      <c r="BL1325">
        <v>0</v>
      </c>
      <c r="BM1325">
        <f>fun[[#This Row],[HalfBath]]+fun[[#This Row],[TOTBaseBath]]+fun[[#This Row],[FullBath]]</f>
        <v>1</v>
      </c>
      <c r="BN1325">
        <v>2</v>
      </c>
      <c r="BO1325">
        <v>1</v>
      </c>
      <c r="BP1325" t="s">
        <v>173</v>
      </c>
      <c r="BQ1325">
        <f>IF(fun[[#This Row],[KitchenQual]]="Ex",5,IF(fun[[#This Row],[KitchenQual]]="Gd",4,IF(fun[[#This Row],[KitchenQual]]="TA",3,IF(fun[[#This Row],[KitchenQual]]="Fa",2,0))))</f>
        <v>2</v>
      </c>
      <c r="BR1325">
        <v>5</v>
      </c>
      <c r="BS1325" t="s">
        <v>133</v>
      </c>
      <c r="BT1325">
        <v>0</v>
      </c>
      <c r="BU1325" t="s">
        <v>109</v>
      </c>
      <c r="BV1325">
        <f>IF(fun[[#This Row],[FireplaceQu]]="Ex",5,IF(fun[[#This Row],[FireplaceQu]]="Gd",4,IF(fun[[#This Row],[FireplaceQu]]="TA",3,IF(fun[[#This Row],[FireplaceQu]]="Fa",2,0))))</f>
        <v>0</v>
      </c>
      <c r="BW1325" t="s">
        <v>109</v>
      </c>
      <c r="BX1325" t="s">
        <v>109</v>
      </c>
      <c r="BY1325" t="s">
        <v>109</v>
      </c>
      <c r="BZ1325">
        <v>0</v>
      </c>
      <c r="CA1325">
        <v>0</v>
      </c>
      <c r="CB1325" t="s">
        <v>109</v>
      </c>
      <c r="CC1325">
        <f>IF(fun[[#This Row],[GarageQual]]="Ex",5,IF(fun[[#This Row],[GarageQual]]="Gd",4,IF(fun[[#This Row],[GarageQual]]="TA",3,IF(fun[[#This Row],[GarageQual]]="Fa",2,IF(fun[[#This Row],[GarageQual]]="Po",1,0)))))</f>
        <v>0</v>
      </c>
      <c r="CD1325" t="s">
        <v>109</v>
      </c>
      <c r="CE1325">
        <f>IF(fun[[#This Row],[GarageCond]]="Ex",5,IF(fun[[#This Row],[GarageCond]]="Gd",4,IF(fun[[#This Row],[GarageCond]]="TA",3,IF(fun[[#This Row],[GarageCond]]="Fa",2,IF(fun[[#This Row],[GarageCond]]="Po",1,0)))))</f>
        <v>0</v>
      </c>
      <c r="CF1325" t="s">
        <v>131</v>
      </c>
      <c r="CG1325">
        <v>164</v>
      </c>
      <c r="CH1325">
        <v>0</v>
      </c>
      <c r="CI1325">
        <v>0</v>
      </c>
      <c r="CJ1325">
        <v>0</v>
      </c>
      <c r="CK1325">
        <v>0</v>
      </c>
      <c r="CL1325">
        <f>(0.5*fun[[#This Row],[WoodDeckSF]])+fun[[#This Row],[OpenPorchSF]]+(2*fun[[#This Row],[EnclosedPorch]])+(1.5*fun[[#This Row],[3SsnPorch]])+fun[[#This Row],[ScreenPorch]]</f>
        <v>82</v>
      </c>
      <c r="CM1325">
        <v>0</v>
      </c>
      <c r="CN1325" t="s">
        <v>109</v>
      </c>
      <c r="CO1325">
        <f>IF(fun[[#This Row],[PoolQC]]="Ex",5,IF(fun[[#This Row],[PoolQC]]="Gd",4,IF(fun[[#This Row],[PoolQC]]="TA",3,IF(fun[[#This Row],[PoolQC]]="Fa",2,IF(fun[[#This Row],[PoolQC]]="Po",1,0)))))</f>
        <v>0</v>
      </c>
      <c r="CP1325" t="s">
        <v>109</v>
      </c>
      <c r="CQ1325" t="s">
        <v>109</v>
      </c>
      <c r="CR1325">
        <v>0</v>
      </c>
      <c r="CS1325">
        <v>12</v>
      </c>
      <c r="CT1325">
        <v>2009</v>
      </c>
      <c r="CU1325" t="s">
        <v>136</v>
      </c>
      <c r="CV1325" t="s">
        <v>137</v>
      </c>
      <c r="CW1325">
        <f>COUNTIF(fun[[#This Row],[Id]:[SaleCondition]],0)</f>
        <v>25</v>
      </c>
      <c r="CX1325">
        <f>COUNTIF(fun[[#This Row],[Id]:[SaleCondition]],"NA")</f>
        <v>10</v>
      </c>
      <c r="CY1325">
        <f>fun[[#This Row],[OverallQual]]+fun[[#This Row],[NUM_ExQual]]+fun[[#This Row],[NUM_BsmtQual]]+fun[[#This Row],[NUM_Heat]]+fun[[#This Row],[NUM_KitchQual]]+fun[[#This Row],[NUM_GarQual]]+fun[[#This Row],[NUM_Pool]]+fun[NUM_Fire]</f>
        <v>15</v>
      </c>
      <c r="CZ1325">
        <f>fun[NUM_ExCond]+fun[NUM_BsmtCond]+fun[NUM_GarCond]</f>
        <v>6</v>
      </c>
      <c r="DA13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57</v>
      </c>
      <c r="DB13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</v>
      </c>
      <c r="DC1325">
        <v>82500</v>
      </c>
    </row>
    <row r="1326" spans="1:107" x14ac:dyDescent="0.25">
      <c r="A1326">
        <v>1325</v>
      </c>
      <c r="B1326">
        <v>20</v>
      </c>
      <c r="C1326" t="s">
        <v>107</v>
      </c>
      <c r="D1326">
        <f>IF(fun[[#This Row],[MSZoning]]="RL",1,0)</f>
        <v>1</v>
      </c>
      <c r="E1326">
        <f>IF(fun[[#This Row],[rl]]="RM",1,0)</f>
        <v>0</v>
      </c>
      <c r="F1326">
        <f>IF(fun[[#This Row],[rm]]="RH",1,0)</f>
        <v>0</v>
      </c>
      <c r="G1326">
        <f>IF(fun[[#This Row],[rh]]="C (all)",1,0)</f>
        <v>0</v>
      </c>
      <c r="H1326">
        <v>75</v>
      </c>
      <c r="I1326">
        <f>IF(fun[[#This Row],[LotFrontage]]="NA",0,fun[[#This Row],[LotFrontage]])</f>
        <v>75</v>
      </c>
      <c r="J1326">
        <v>9986</v>
      </c>
      <c r="K1326" t="s">
        <v>108</v>
      </c>
      <c r="L1326" t="s">
        <v>109</v>
      </c>
      <c r="M1326" t="s">
        <v>110</v>
      </c>
      <c r="N1326" t="s">
        <v>111</v>
      </c>
      <c r="O1326" t="s">
        <v>112</v>
      </c>
      <c r="P1326" t="s">
        <v>113</v>
      </c>
      <c r="Q1326" t="s">
        <v>114</v>
      </c>
      <c r="R1326" t="s">
        <v>162</v>
      </c>
      <c r="S1326" t="s">
        <v>116</v>
      </c>
      <c r="T1326" t="s">
        <v>116</v>
      </c>
      <c r="U1326" t="s">
        <v>117</v>
      </c>
      <c r="V1326" t="s">
        <v>141</v>
      </c>
      <c r="W1326">
        <v>8</v>
      </c>
      <c r="X1326">
        <v>5</v>
      </c>
      <c r="Y1326">
        <v>2006</v>
      </c>
      <c r="Z1326">
        <v>2007</v>
      </c>
      <c r="AA1326" t="s">
        <v>119</v>
      </c>
      <c r="AB1326" t="s">
        <v>120</v>
      </c>
      <c r="AC1326" t="s">
        <v>121</v>
      </c>
      <c r="AD1326" t="s">
        <v>121</v>
      </c>
      <c r="AE1326" t="s">
        <v>122</v>
      </c>
      <c r="AF1326">
        <v>428</v>
      </c>
      <c r="AG1326" t="s">
        <v>123</v>
      </c>
      <c r="AH1326">
        <f>IF(fun[[#This Row],[ExterQual]]="Ex",5,IF(fun[[#This Row],[ExterQual]]="Gd",4,IF(fun[[#This Row],[ExterQual]]="TA",3,IF(fun[[#This Row],[ExterQual]]="Fa",2,1))))</f>
        <v>4</v>
      </c>
      <c r="AI1326" t="s">
        <v>124</v>
      </c>
      <c r="AJ1326">
        <f>IF(fun[[#This Row],[ExterCond]]="Ex",5,IF(fun[[#This Row],[ExterCond]]="Gd",4,IF(fun[[#This Row],[ExterCond]]="TA",3,IF(fun[[#This Row],[ExterCond]]="Fa",2,1))))</f>
        <v>3</v>
      </c>
      <c r="AK1326" t="s">
        <v>125</v>
      </c>
      <c r="AL1326" t="s">
        <v>130</v>
      </c>
      <c r="AM1326">
        <f>IF(fun[[#This Row],[BsmtQual]]="Ex",5,IF(fun[[#This Row],[BsmtQual]]="Gd",4,IF(fun[[#This Row],[BsmtQual]]="TA",3,IF(fun[[#This Row],[BsmtQual]]="Fa",2,IF(fun[[#This Row],[BsmtQual]]="Po",1,0)))))</f>
        <v>5</v>
      </c>
      <c r="AN1326" t="s">
        <v>124</v>
      </c>
      <c r="AO1326">
        <f>IF(fun[[#This Row],[BsmtCond]]="Ex",5,IF(fun[[#This Row],[BsmtCond]]="Gd",4,IF(fun[[#This Row],[BsmtCond]]="TA",3,IF(fun[[#This Row],[BsmtCond]]="Fa",2,IF(fun[[#This Row],[BsmtCond]]="Po",1,0)))))</f>
        <v>3</v>
      </c>
      <c r="AP1326" t="s">
        <v>156</v>
      </c>
      <c r="AQ1326">
        <f>IF(fun[[#This Row],[BsmtExposure]]="Gd",3,IF(fun[[#This Row],[BsmtExposure]]="Av",2,IF(fun[[#This Row],[BsmtExposure]]="Mn",1,0)))</f>
        <v>2</v>
      </c>
      <c r="AR1326" t="s">
        <v>128</v>
      </c>
      <c r="AS1326">
        <v>0</v>
      </c>
      <c r="AT1326" t="s">
        <v>128</v>
      </c>
      <c r="AU1326">
        <v>0</v>
      </c>
      <c r="AV1326">
        <v>1795</v>
      </c>
      <c r="AW1326">
        <v>1795</v>
      </c>
      <c r="AX1326" t="s">
        <v>129</v>
      </c>
      <c r="AY1326" t="s">
        <v>130</v>
      </c>
      <c r="AZ1326">
        <f>IF(fun[[#This Row],[HeatingQC]]="Ex",5,IF(fun[[#This Row],[HeatingQC]]="Gd",4,IF(fun[[#This Row],[HeatingQC]]="TA",3,IF(fun[[#This Row],[HeatingQC]]="Fa",2,IF(fun[[#This Row],[HeatingQC]]="Po",1,0)))))</f>
        <v>5</v>
      </c>
      <c r="BA1326" t="s">
        <v>131</v>
      </c>
      <c r="BB1326" t="s">
        <v>132</v>
      </c>
      <c r="BC1326">
        <v>1795</v>
      </c>
      <c r="BD1326">
        <v>0</v>
      </c>
      <c r="BE1326">
        <v>0</v>
      </c>
      <c r="BF1326">
        <v>1795</v>
      </c>
      <c r="BG1326">
        <f>LOG(fun[[#This Row],[GrLivArea]])</f>
        <v>3.2540644529143381</v>
      </c>
      <c r="BH1326">
        <v>0</v>
      </c>
      <c r="BI1326">
        <v>0</v>
      </c>
      <c r="BJ1326">
        <f>fun[[#This Row],[BsmtFullBath]]+(0.5*fun[[#This Row],[BsmtHalfBath]])</f>
        <v>0</v>
      </c>
      <c r="BK1326">
        <v>2</v>
      </c>
      <c r="BL1326">
        <v>0</v>
      </c>
      <c r="BM1326">
        <f>fun[[#This Row],[HalfBath]]+fun[[#This Row],[TOTBaseBath]]+fun[[#This Row],[FullBath]]</f>
        <v>2</v>
      </c>
      <c r="BN1326">
        <v>2</v>
      </c>
      <c r="BO1326">
        <v>1</v>
      </c>
      <c r="BP1326" t="s">
        <v>123</v>
      </c>
      <c r="BQ1326">
        <f>IF(fun[[#This Row],[KitchenQual]]="Ex",5,IF(fun[[#This Row],[KitchenQual]]="Gd",4,IF(fun[[#This Row],[KitchenQual]]="TA",3,IF(fun[[#This Row],[KitchenQual]]="Fa",2,0))))</f>
        <v>4</v>
      </c>
      <c r="BR1326">
        <v>7</v>
      </c>
      <c r="BS1326" t="s">
        <v>133</v>
      </c>
      <c r="BT1326">
        <v>1</v>
      </c>
      <c r="BU1326" t="s">
        <v>123</v>
      </c>
      <c r="BV1326">
        <f>IF(fun[[#This Row],[FireplaceQu]]="Ex",5,IF(fun[[#This Row],[FireplaceQu]]="Gd",4,IF(fun[[#This Row],[FireplaceQu]]="TA",3,IF(fun[[#This Row],[FireplaceQu]]="Fa",2,0))))</f>
        <v>4</v>
      </c>
      <c r="BW1326" t="s">
        <v>134</v>
      </c>
      <c r="BX1326">
        <v>2007</v>
      </c>
      <c r="BY1326" t="s">
        <v>135</v>
      </c>
      <c r="BZ1326">
        <v>3</v>
      </c>
      <c r="CA1326">
        <v>895</v>
      </c>
      <c r="CB1326" t="s">
        <v>124</v>
      </c>
      <c r="CC1326">
        <f>IF(fun[[#This Row],[GarageQual]]="Ex",5,IF(fun[[#This Row],[GarageQual]]="Gd",4,IF(fun[[#This Row],[GarageQual]]="TA",3,IF(fun[[#This Row],[GarageQual]]="Fa",2,IF(fun[[#This Row],[GarageQual]]="Po",1,0)))))</f>
        <v>3</v>
      </c>
      <c r="CD1326" t="s">
        <v>124</v>
      </c>
      <c r="CE1326">
        <f>IF(fun[[#This Row],[GarageCond]]="Ex",5,IF(fun[[#This Row],[GarageCond]]="Gd",4,IF(fun[[#This Row],[GarageCond]]="TA",3,IF(fun[[#This Row],[GarageCond]]="Fa",2,IF(fun[[#This Row],[GarageCond]]="Po",1,0)))))</f>
        <v>3</v>
      </c>
      <c r="CF1326" t="s">
        <v>131</v>
      </c>
      <c r="CG1326">
        <v>0</v>
      </c>
      <c r="CH1326">
        <v>49</v>
      </c>
      <c r="CI1326">
        <v>0</v>
      </c>
      <c r="CJ1326">
        <v>0</v>
      </c>
      <c r="CK1326">
        <v>0</v>
      </c>
      <c r="CL1326">
        <f>(0.5*fun[[#This Row],[WoodDeckSF]])+fun[[#This Row],[OpenPorchSF]]+(2*fun[[#This Row],[EnclosedPorch]])+(1.5*fun[[#This Row],[3SsnPorch]])+fun[[#This Row],[ScreenPorch]]</f>
        <v>49</v>
      </c>
      <c r="CM1326">
        <v>0</v>
      </c>
      <c r="CN1326" t="s">
        <v>109</v>
      </c>
      <c r="CO1326">
        <f>IF(fun[[#This Row],[PoolQC]]="Ex",5,IF(fun[[#This Row],[PoolQC]]="Gd",4,IF(fun[[#This Row],[PoolQC]]="TA",3,IF(fun[[#This Row],[PoolQC]]="Fa",2,IF(fun[[#This Row],[PoolQC]]="Po",1,0)))))</f>
        <v>0</v>
      </c>
      <c r="CP1326" t="s">
        <v>109</v>
      </c>
      <c r="CQ1326" t="s">
        <v>109</v>
      </c>
      <c r="CR1326">
        <v>0</v>
      </c>
      <c r="CS1326">
        <v>2</v>
      </c>
      <c r="CT1326">
        <v>2007</v>
      </c>
      <c r="CU1326" t="s">
        <v>184</v>
      </c>
      <c r="CV1326" t="s">
        <v>185</v>
      </c>
      <c r="CW1326">
        <f>COUNTIF(fun[[#This Row],[Id]:[SaleCondition]],0)</f>
        <v>18</v>
      </c>
      <c r="CX1326">
        <f>COUNTIF(fun[[#This Row],[Id]:[SaleCondition]],"NA")</f>
        <v>4</v>
      </c>
      <c r="CY1326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326">
        <f>fun[NUM_ExCond]+fun[NUM_BsmtCond]+fun[NUM_GarCond]</f>
        <v>9</v>
      </c>
      <c r="DA13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13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1326">
        <v>147000</v>
      </c>
    </row>
    <row r="1327" spans="1:107" x14ac:dyDescent="0.25">
      <c r="A1327">
        <v>1326</v>
      </c>
      <c r="B1327">
        <v>30</v>
      </c>
      <c r="C1327" t="s">
        <v>168</v>
      </c>
      <c r="D1327">
        <f>IF(fun[[#This Row],[MSZoning]]="RL",1,0)</f>
        <v>0</v>
      </c>
      <c r="E1327">
        <f>IF(fun[[#This Row],[rl]]="RM",1,0)</f>
        <v>0</v>
      </c>
      <c r="F1327">
        <f>IF(fun[[#This Row],[rm]]="RH",1,0)</f>
        <v>0</v>
      </c>
      <c r="G1327">
        <f>IF(fun[[#This Row],[rh]]="C (all)",1,0)</f>
        <v>0</v>
      </c>
      <c r="H1327">
        <v>40</v>
      </c>
      <c r="I1327">
        <f>IF(fun[[#This Row],[LotFrontage]]="NA",0,fun[[#This Row],[LotFrontage]])</f>
        <v>40</v>
      </c>
      <c r="J1327">
        <v>3636</v>
      </c>
      <c r="K1327" t="s">
        <v>108</v>
      </c>
      <c r="L1327" t="s">
        <v>109</v>
      </c>
      <c r="M1327" t="s">
        <v>110</v>
      </c>
      <c r="N1327" t="s">
        <v>111</v>
      </c>
      <c r="O1327" t="s">
        <v>112</v>
      </c>
      <c r="P1327" t="s">
        <v>113</v>
      </c>
      <c r="Q1327" t="s">
        <v>114</v>
      </c>
      <c r="R1327" t="s">
        <v>202</v>
      </c>
      <c r="S1327" t="s">
        <v>116</v>
      </c>
      <c r="T1327" t="s">
        <v>116</v>
      </c>
      <c r="U1327" t="s">
        <v>117</v>
      </c>
      <c r="V1327" t="s">
        <v>141</v>
      </c>
      <c r="W1327">
        <v>4</v>
      </c>
      <c r="X1327">
        <v>4</v>
      </c>
      <c r="Y1327">
        <v>1922</v>
      </c>
      <c r="Z1327">
        <v>1950</v>
      </c>
      <c r="AA1327" t="s">
        <v>119</v>
      </c>
      <c r="AB1327" t="s">
        <v>120</v>
      </c>
      <c r="AC1327" t="s">
        <v>212</v>
      </c>
      <c r="AD1327" t="s">
        <v>212</v>
      </c>
      <c r="AE1327" t="s">
        <v>143</v>
      </c>
      <c r="AF1327">
        <v>0</v>
      </c>
      <c r="AG1327" t="s">
        <v>124</v>
      </c>
      <c r="AH1327">
        <f>IF(fun[[#This Row],[ExterQual]]="Ex",5,IF(fun[[#This Row],[ExterQual]]="Gd",4,IF(fun[[#This Row],[ExterQual]]="TA",3,IF(fun[[#This Row],[ExterQual]]="Fa",2,1))))</f>
        <v>3</v>
      </c>
      <c r="AI1327" t="s">
        <v>124</v>
      </c>
      <c r="AJ1327">
        <f>IF(fun[[#This Row],[ExterCond]]="Ex",5,IF(fun[[#This Row],[ExterCond]]="Gd",4,IF(fun[[#This Row],[ExterCond]]="TA",3,IF(fun[[#This Row],[ExterCond]]="Fa",2,1))))</f>
        <v>3</v>
      </c>
      <c r="AK1327" t="s">
        <v>152</v>
      </c>
      <c r="AL1327" t="s">
        <v>124</v>
      </c>
      <c r="AM1327">
        <f>IF(fun[[#This Row],[BsmtQual]]="Ex",5,IF(fun[[#This Row],[BsmtQual]]="Gd",4,IF(fun[[#This Row],[BsmtQual]]="TA",3,IF(fun[[#This Row],[BsmtQual]]="Fa",2,IF(fun[[#This Row],[BsmtQual]]="Po",1,0)))))</f>
        <v>3</v>
      </c>
      <c r="AN1327" t="s">
        <v>173</v>
      </c>
      <c r="AO1327">
        <f>IF(fun[[#This Row],[BsmtCond]]="Ex",5,IF(fun[[#This Row],[BsmtCond]]="Gd",4,IF(fun[[#This Row],[BsmtCond]]="TA",3,IF(fun[[#This Row],[BsmtCond]]="Fa",2,IF(fun[[#This Row],[BsmtCond]]="Po",1,0)))))</f>
        <v>2</v>
      </c>
      <c r="AP1327" t="s">
        <v>126</v>
      </c>
      <c r="AQ1327">
        <f>IF(fun[[#This Row],[BsmtExposure]]="Gd",3,IF(fun[[#This Row],[BsmtExposure]]="Av",2,IF(fun[[#This Row],[BsmtExposure]]="Mn",1,0)))</f>
        <v>0</v>
      </c>
      <c r="AR1327" t="s">
        <v>128</v>
      </c>
      <c r="AS1327">
        <v>0</v>
      </c>
      <c r="AT1327" t="s">
        <v>128</v>
      </c>
      <c r="AU1327">
        <v>0</v>
      </c>
      <c r="AV1327">
        <v>796</v>
      </c>
      <c r="AW1327">
        <v>796</v>
      </c>
      <c r="AX1327" t="s">
        <v>129</v>
      </c>
      <c r="AY1327" t="s">
        <v>173</v>
      </c>
      <c r="AZ1327">
        <f>IF(fun[[#This Row],[HeatingQC]]="Ex",5,IF(fun[[#This Row],[HeatingQC]]="Gd",4,IF(fun[[#This Row],[HeatingQC]]="TA",3,IF(fun[[#This Row],[HeatingQC]]="Fa",2,IF(fun[[#This Row],[HeatingQC]]="Po",1,0)))))</f>
        <v>2</v>
      </c>
      <c r="BA1327" t="s">
        <v>203</v>
      </c>
      <c r="BB1327" t="s">
        <v>132</v>
      </c>
      <c r="BC1327">
        <v>796</v>
      </c>
      <c r="BD1327">
        <v>0</v>
      </c>
      <c r="BE1327">
        <v>0</v>
      </c>
      <c r="BF1327">
        <v>796</v>
      </c>
      <c r="BG1327">
        <f>LOG(fun[[#This Row],[GrLivArea]])</f>
        <v>2.9009130677376689</v>
      </c>
      <c r="BH1327">
        <v>0</v>
      </c>
      <c r="BI1327">
        <v>0</v>
      </c>
      <c r="BJ1327">
        <f>fun[[#This Row],[BsmtFullBath]]+(0.5*fun[[#This Row],[BsmtHalfBath]])</f>
        <v>0</v>
      </c>
      <c r="BK1327">
        <v>1</v>
      </c>
      <c r="BL1327">
        <v>0</v>
      </c>
      <c r="BM1327">
        <f>fun[[#This Row],[HalfBath]]+fun[[#This Row],[TOTBaseBath]]+fun[[#This Row],[FullBath]]</f>
        <v>1</v>
      </c>
      <c r="BN1327">
        <v>2</v>
      </c>
      <c r="BO1327">
        <v>1</v>
      </c>
      <c r="BP1327" t="s">
        <v>124</v>
      </c>
      <c r="BQ1327">
        <f>IF(fun[[#This Row],[KitchenQual]]="Ex",5,IF(fun[[#This Row],[KitchenQual]]="Gd",4,IF(fun[[#This Row],[KitchenQual]]="TA",3,IF(fun[[#This Row],[KitchenQual]]="Fa",2,0))))</f>
        <v>3</v>
      </c>
      <c r="BR1327">
        <v>5</v>
      </c>
      <c r="BS1327" t="s">
        <v>133</v>
      </c>
      <c r="BT1327">
        <v>0</v>
      </c>
      <c r="BU1327" t="s">
        <v>109</v>
      </c>
      <c r="BV1327">
        <f>IF(fun[[#This Row],[FireplaceQu]]="Ex",5,IF(fun[[#This Row],[FireplaceQu]]="Gd",4,IF(fun[[#This Row],[FireplaceQu]]="TA",3,IF(fun[[#This Row],[FireplaceQu]]="Fa",2,0))))</f>
        <v>0</v>
      </c>
      <c r="BW1327" t="s">
        <v>109</v>
      </c>
      <c r="BX1327" t="s">
        <v>109</v>
      </c>
      <c r="BY1327" t="s">
        <v>109</v>
      </c>
      <c r="BZ1327">
        <v>0</v>
      </c>
      <c r="CA1327">
        <v>0</v>
      </c>
      <c r="CB1327" t="s">
        <v>109</v>
      </c>
      <c r="CC1327">
        <f>IF(fun[[#This Row],[GarageQual]]="Ex",5,IF(fun[[#This Row],[GarageQual]]="Gd",4,IF(fun[[#This Row],[GarageQual]]="TA",3,IF(fun[[#This Row],[GarageQual]]="Fa",2,IF(fun[[#This Row],[GarageQual]]="Po",1,0)))))</f>
        <v>0</v>
      </c>
      <c r="CD1327" t="s">
        <v>109</v>
      </c>
      <c r="CE1327">
        <f>IF(fun[[#This Row],[GarageCond]]="Ex",5,IF(fun[[#This Row],[GarageCond]]="Gd",4,IF(fun[[#This Row],[GarageCond]]="TA",3,IF(fun[[#This Row],[GarageCond]]="Fa",2,IF(fun[[#This Row],[GarageCond]]="Po",1,0)))))</f>
        <v>0</v>
      </c>
      <c r="CF1327" t="s">
        <v>203</v>
      </c>
      <c r="CG1327">
        <v>0</v>
      </c>
      <c r="CH1327">
        <v>0</v>
      </c>
      <c r="CI1327">
        <v>100</v>
      </c>
      <c r="CJ1327">
        <v>0</v>
      </c>
      <c r="CK1327">
        <v>0</v>
      </c>
      <c r="CL1327">
        <f>(0.5*fun[[#This Row],[WoodDeckSF]])+fun[[#This Row],[OpenPorchSF]]+(2*fun[[#This Row],[EnclosedPorch]])+(1.5*fun[[#This Row],[3SsnPorch]])+fun[[#This Row],[ScreenPorch]]</f>
        <v>200</v>
      </c>
      <c r="CM1327">
        <v>0</v>
      </c>
      <c r="CN1327" t="s">
        <v>109</v>
      </c>
      <c r="CO1327">
        <f>IF(fun[[#This Row],[PoolQC]]="Ex",5,IF(fun[[#This Row],[PoolQC]]="Gd",4,IF(fun[[#This Row],[PoolQC]]="TA",3,IF(fun[[#This Row],[PoolQC]]="Fa",2,IF(fun[[#This Row],[PoolQC]]="Po",1,0)))))</f>
        <v>0</v>
      </c>
      <c r="CP1327" t="s">
        <v>160</v>
      </c>
      <c r="CQ1327" t="s">
        <v>109</v>
      </c>
      <c r="CR1327">
        <v>0</v>
      </c>
      <c r="CS1327">
        <v>1</v>
      </c>
      <c r="CT1327">
        <v>2008</v>
      </c>
      <c r="CU1327" t="s">
        <v>136</v>
      </c>
      <c r="CV1327" t="s">
        <v>137</v>
      </c>
      <c r="CW1327">
        <f>COUNTIF(fun[[#This Row],[Id]:[SaleCondition]],0)</f>
        <v>27</v>
      </c>
      <c r="CX1327">
        <f>COUNTIF(fun[[#This Row],[Id]:[SaleCondition]],"NA")</f>
        <v>9</v>
      </c>
      <c r="CY1327">
        <f>fun[[#This Row],[OverallQual]]+fun[[#This Row],[NUM_ExQual]]+fun[[#This Row],[NUM_BsmtQual]]+fun[[#This Row],[NUM_Heat]]+fun[[#This Row],[NUM_KitchQual]]+fun[[#This Row],[NUM_GarQual]]+fun[[#This Row],[NUM_Pool]]+fun[NUM_Fire]</f>
        <v>15</v>
      </c>
      <c r="CZ1327">
        <f>fun[NUM_ExCond]+fun[NUM_BsmtCond]+fun[NUM_GarCond]</f>
        <v>5</v>
      </c>
      <c r="DA13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44</v>
      </c>
      <c r="DB13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33.5</v>
      </c>
      <c r="DC1327">
        <v>55000</v>
      </c>
    </row>
    <row r="1328" spans="1:107" x14ac:dyDescent="0.25">
      <c r="A1328">
        <v>1327</v>
      </c>
      <c r="B1328">
        <v>30</v>
      </c>
      <c r="C1328" t="s">
        <v>265</v>
      </c>
      <c r="D1328">
        <f>IF(fun[[#This Row],[MSZoning]]="RL",1,0)</f>
        <v>0</v>
      </c>
      <c r="E1328">
        <f>IF(fun[[#This Row],[rl]]="RM",1,0)</f>
        <v>0</v>
      </c>
      <c r="F1328">
        <f>IF(fun[[#This Row],[rm]]="RH",1,0)</f>
        <v>0</v>
      </c>
      <c r="G1328">
        <f>IF(fun[[#This Row],[rh]]="C (all)",1,0)</f>
        <v>0</v>
      </c>
      <c r="H1328">
        <v>70</v>
      </c>
      <c r="I1328">
        <f>IF(fun[[#This Row],[LotFrontage]]="NA",0,fun[[#This Row],[LotFrontage]])</f>
        <v>70</v>
      </c>
      <c r="J1328">
        <v>4270</v>
      </c>
      <c r="K1328" t="s">
        <v>108</v>
      </c>
      <c r="L1328" t="s">
        <v>109</v>
      </c>
      <c r="M1328" t="s">
        <v>110</v>
      </c>
      <c r="N1328" t="s">
        <v>201</v>
      </c>
      <c r="O1328" t="s">
        <v>112</v>
      </c>
      <c r="P1328" t="s">
        <v>113</v>
      </c>
      <c r="Q1328" t="s">
        <v>220</v>
      </c>
      <c r="R1328" t="s">
        <v>211</v>
      </c>
      <c r="S1328" t="s">
        <v>116</v>
      </c>
      <c r="T1328" t="s">
        <v>116</v>
      </c>
      <c r="U1328" t="s">
        <v>117</v>
      </c>
      <c r="V1328" t="s">
        <v>141</v>
      </c>
      <c r="W1328">
        <v>3</v>
      </c>
      <c r="X1328">
        <v>6</v>
      </c>
      <c r="Y1328">
        <v>1931</v>
      </c>
      <c r="Z1328">
        <v>2006</v>
      </c>
      <c r="AA1328" t="s">
        <v>119</v>
      </c>
      <c r="AB1328" t="s">
        <v>120</v>
      </c>
      <c r="AC1328" t="s">
        <v>142</v>
      </c>
      <c r="AD1328" t="s">
        <v>142</v>
      </c>
      <c r="AE1328" t="s">
        <v>143</v>
      </c>
      <c r="AF1328">
        <v>0</v>
      </c>
      <c r="AG1328" t="s">
        <v>124</v>
      </c>
      <c r="AH1328">
        <f>IF(fun[[#This Row],[ExterQual]]="Ex",5,IF(fun[[#This Row],[ExterQual]]="Gd",4,IF(fun[[#This Row],[ExterQual]]="TA",3,IF(fun[[#This Row],[ExterQual]]="Fa",2,1))))</f>
        <v>3</v>
      </c>
      <c r="AI1328" t="s">
        <v>124</v>
      </c>
      <c r="AJ1328">
        <f>IF(fun[[#This Row],[ExterCond]]="Ex",5,IF(fun[[#This Row],[ExterCond]]="Gd",4,IF(fun[[#This Row],[ExterCond]]="TA",3,IF(fun[[#This Row],[ExterCond]]="Fa",2,1))))</f>
        <v>3</v>
      </c>
      <c r="AK1328" t="s">
        <v>152</v>
      </c>
      <c r="AL1328" t="s">
        <v>124</v>
      </c>
      <c r="AM1328">
        <f>IF(fun[[#This Row],[BsmtQual]]="Ex",5,IF(fun[[#This Row],[BsmtQual]]="Gd",4,IF(fun[[#This Row],[BsmtQual]]="TA",3,IF(fun[[#This Row],[BsmtQual]]="Fa",2,IF(fun[[#This Row],[BsmtQual]]="Po",1,0)))))</f>
        <v>3</v>
      </c>
      <c r="AN1328" t="s">
        <v>124</v>
      </c>
      <c r="AO1328">
        <f>IF(fun[[#This Row],[BsmtCond]]="Ex",5,IF(fun[[#This Row],[BsmtCond]]="Gd",4,IF(fun[[#This Row],[BsmtCond]]="TA",3,IF(fun[[#This Row],[BsmtCond]]="Fa",2,IF(fun[[#This Row],[BsmtCond]]="Po",1,0)))))</f>
        <v>3</v>
      </c>
      <c r="AP1328" t="s">
        <v>126</v>
      </c>
      <c r="AQ1328">
        <f>IF(fun[[#This Row],[BsmtExposure]]="Gd",3,IF(fun[[#This Row],[BsmtExposure]]="Av",2,IF(fun[[#This Row],[BsmtExposure]]="Mn",1,0)))</f>
        <v>0</v>
      </c>
      <c r="AR1328" t="s">
        <v>179</v>
      </c>
      <c r="AS1328">
        <v>544</v>
      </c>
      <c r="AT1328" t="s">
        <v>128</v>
      </c>
      <c r="AU1328">
        <v>0</v>
      </c>
      <c r="AV1328">
        <v>0</v>
      </c>
      <c r="AW1328">
        <v>544</v>
      </c>
      <c r="AX1328" t="s">
        <v>129</v>
      </c>
      <c r="AY1328" t="s">
        <v>130</v>
      </c>
      <c r="AZ1328">
        <f>IF(fun[[#This Row],[HeatingQC]]="Ex",5,IF(fun[[#This Row],[HeatingQC]]="Gd",4,IF(fun[[#This Row],[HeatingQC]]="TA",3,IF(fun[[#This Row],[HeatingQC]]="Fa",2,IF(fun[[#This Row],[HeatingQC]]="Po",1,0)))))</f>
        <v>5</v>
      </c>
      <c r="BA1328" t="s">
        <v>131</v>
      </c>
      <c r="BB1328" t="s">
        <v>132</v>
      </c>
      <c r="BC1328">
        <v>774</v>
      </c>
      <c r="BD1328">
        <v>0</v>
      </c>
      <c r="BE1328">
        <v>0</v>
      </c>
      <c r="BF1328">
        <v>774</v>
      </c>
      <c r="BG1328">
        <f>LOG(fun[[#This Row],[GrLivArea]])</f>
        <v>2.8887409606828927</v>
      </c>
      <c r="BH1328">
        <v>0</v>
      </c>
      <c r="BI1328">
        <v>0</v>
      </c>
      <c r="BJ1328">
        <f>fun[[#This Row],[BsmtFullBath]]+(0.5*fun[[#This Row],[BsmtHalfBath]])</f>
        <v>0</v>
      </c>
      <c r="BK1328">
        <v>1</v>
      </c>
      <c r="BL1328">
        <v>0</v>
      </c>
      <c r="BM1328">
        <f>fun[[#This Row],[HalfBath]]+fun[[#This Row],[TOTBaseBath]]+fun[[#This Row],[FullBath]]</f>
        <v>1</v>
      </c>
      <c r="BN1328">
        <v>3</v>
      </c>
      <c r="BO1328">
        <v>1</v>
      </c>
      <c r="BP1328" t="s">
        <v>123</v>
      </c>
      <c r="BQ1328">
        <f>IF(fun[[#This Row],[KitchenQual]]="Ex",5,IF(fun[[#This Row],[KitchenQual]]="Gd",4,IF(fun[[#This Row],[KitchenQual]]="TA",3,IF(fun[[#This Row],[KitchenQual]]="Fa",2,0))))</f>
        <v>4</v>
      </c>
      <c r="BR1328">
        <v>6</v>
      </c>
      <c r="BS1328" t="s">
        <v>133</v>
      </c>
      <c r="BT1328">
        <v>0</v>
      </c>
      <c r="BU1328" t="s">
        <v>109</v>
      </c>
      <c r="BV1328">
        <f>IF(fun[[#This Row],[FireplaceQu]]="Ex",5,IF(fun[[#This Row],[FireplaceQu]]="Gd",4,IF(fun[[#This Row],[FireplaceQu]]="TA",3,IF(fun[[#This Row],[FireplaceQu]]="Fa",2,0))))</f>
        <v>0</v>
      </c>
      <c r="BW1328" t="s">
        <v>109</v>
      </c>
      <c r="BX1328" t="s">
        <v>109</v>
      </c>
      <c r="BY1328" t="s">
        <v>109</v>
      </c>
      <c r="BZ1328">
        <v>0</v>
      </c>
      <c r="CA1328">
        <v>0</v>
      </c>
      <c r="CB1328" t="s">
        <v>109</v>
      </c>
      <c r="CC1328">
        <f>IF(fun[[#This Row],[GarageQual]]="Ex",5,IF(fun[[#This Row],[GarageQual]]="Gd",4,IF(fun[[#This Row],[GarageQual]]="TA",3,IF(fun[[#This Row],[GarageQual]]="Fa",2,IF(fun[[#This Row],[GarageQual]]="Po",1,0)))))</f>
        <v>0</v>
      </c>
      <c r="CD1328" t="s">
        <v>109</v>
      </c>
      <c r="CE1328">
        <f>IF(fun[[#This Row],[GarageCond]]="Ex",5,IF(fun[[#This Row],[GarageCond]]="Gd",4,IF(fun[[#This Row],[GarageCond]]="TA",3,IF(fun[[#This Row],[GarageCond]]="Fa",2,IF(fun[[#This Row],[GarageCond]]="Po",1,0)))))</f>
        <v>0</v>
      </c>
      <c r="CF1328" t="s">
        <v>131</v>
      </c>
      <c r="CG1328">
        <v>0</v>
      </c>
      <c r="CH1328">
        <v>0</v>
      </c>
      <c r="CI1328">
        <v>286</v>
      </c>
      <c r="CJ1328">
        <v>0</v>
      </c>
      <c r="CK1328">
        <v>0</v>
      </c>
      <c r="CL1328">
        <f>(0.5*fun[[#This Row],[WoodDeckSF]])+fun[[#This Row],[OpenPorchSF]]+(2*fun[[#This Row],[EnclosedPorch]])+(1.5*fun[[#This Row],[3SsnPorch]])+fun[[#This Row],[ScreenPorch]]</f>
        <v>572</v>
      </c>
      <c r="CM1328">
        <v>0</v>
      </c>
      <c r="CN1328" t="s">
        <v>109</v>
      </c>
      <c r="CO1328">
        <f>IF(fun[[#This Row],[PoolQC]]="Ex",5,IF(fun[[#This Row],[PoolQC]]="Gd",4,IF(fun[[#This Row],[PoolQC]]="TA",3,IF(fun[[#This Row],[PoolQC]]="Fa",2,IF(fun[[#This Row],[PoolQC]]="Po",1,0)))))</f>
        <v>0</v>
      </c>
      <c r="CP1328" t="s">
        <v>109</v>
      </c>
      <c r="CQ1328" t="s">
        <v>109</v>
      </c>
      <c r="CR1328">
        <v>0</v>
      </c>
      <c r="CS1328">
        <v>5</v>
      </c>
      <c r="CT1328">
        <v>2007</v>
      </c>
      <c r="CU1328" t="s">
        <v>136</v>
      </c>
      <c r="CV1328" t="s">
        <v>137</v>
      </c>
      <c r="CW1328">
        <f>COUNTIF(fun[[#This Row],[Id]:[SaleCondition]],0)</f>
        <v>27</v>
      </c>
      <c r="CX1328">
        <f>COUNTIF(fun[[#This Row],[Id]:[SaleCondition]],"NA")</f>
        <v>10</v>
      </c>
      <c r="CY1328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328">
        <f>fun[NUM_ExCond]+fun[NUM_BsmtCond]+fun[NUM_GarCond]</f>
        <v>6</v>
      </c>
      <c r="DA13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58</v>
      </c>
      <c r="DB13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42.5</v>
      </c>
      <c r="DC1328">
        <v>79000</v>
      </c>
    </row>
    <row r="1329" spans="1:107" x14ac:dyDescent="0.25">
      <c r="A1329">
        <v>1328</v>
      </c>
      <c r="B1329">
        <v>20</v>
      </c>
      <c r="C1329" t="s">
        <v>107</v>
      </c>
      <c r="D1329">
        <f>IF(fun[[#This Row],[MSZoning]]="RL",1,0)</f>
        <v>1</v>
      </c>
      <c r="E1329">
        <f>IF(fun[[#This Row],[rl]]="RM",1,0)</f>
        <v>0</v>
      </c>
      <c r="F1329">
        <f>IF(fun[[#This Row],[rm]]="RH",1,0)</f>
        <v>0</v>
      </c>
      <c r="G1329">
        <f>IF(fun[[#This Row],[rh]]="C (all)",1,0)</f>
        <v>0</v>
      </c>
      <c r="H1329">
        <v>60</v>
      </c>
      <c r="I1329">
        <f>IF(fun[[#This Row],[LotFrontage]]="NA",0,fun[[#This Row],[LotFrontage]])</f>
        <v>60</v>
      </c>
      <c r="J1329">
        <v>6600</v>
      </c>
      <c r="K1329" t="s">
        <v>108</v>
      </c>
      <c r="L1329" t="s">
        <v>109</v>
      </c>
      <c r="M1329" t="s">
        <v>110</v>
      </c>
      <c r="N1329" t="s">
        <v>111</v>
      </c>
      <c r="O1329" t="s">
        <v>112</v>
      </c>
      <c r="P1329" t="s">
        <v>113</v>
      </c>
      <c r="Q1329" t="s">
        <v>114</v>
      </c>
      <c r="R1329" t="s">
        <v>157</v>
      </c>
      <c r="S1329" t="s">
        <v>116</v>
      </c>
      <c r="T1329" t="s">
        <v>116</v>
      </c>
      <c r="U1329" t="s">
        <v>117</v>
      </c>
      <c r="V1329" t="s">
        <v>141</v>
      </c>
      <c r="W1329">
        <v>5</v>
      </c>
      <c r="X1329">
        <v>9</v>
      </c>
      <c r="Y1329">
        <v>1982</v>
      </c>
      <c r="Z1329">
        <v>2008</v>
      </c>
      <c r="AA1329" t="s">
        <v>119</v>
      </c>
      <c r="AB1329" t="s">
        <v>120</v>
      </c>
      <c r="AC1329" t="s">
        <v>121</v>
      </c>
      <c r="AD1329" t="s">
        <v>121</v>
      </c>
      <c r="AE1329" t="s">
        <v>143</v>
      </c>
      <c r="AF1329">
        <v>0</v>
      </c>
      <c r="AG1329" t="s">
        <v>123</v>
      </c>
      <c r="AH1329">
        <f>IF(fun[[#This Row],[ExterQual]]="Ex",5,IF(fun[[#This Row],[ExterQual]]="Gd",4,IF(fun[[#This Row],[ExterQual]]="TA",3,IF(fun[[#This Row],[ExterQual]]="Fa",2,1))))</f>
        <v>4</v>
      </c>
      <c r="AI1329" t="s">
        <v>123</v>
      </c>
      <c r="AJ1329">
        <f>IF(fun[[#This Row],[ExterCond]]="Ex",5,IF(fun[[#This Row],[ExterCond]]="Gd",4,IF(fun[[#This Row],[ExterCond]]="TA",3,IF(fun[[#This Row],[ExterCond]]="Fa",2,1))))</f>
        <v>4</v>
      </c>
      <c r="AK1329" t="s">
        <v>144</v>
      </c>
      <c r="AL1329" t="s">
        <v>124</v>
      </c>
      <c r="AM1329">
        <f>IF(fun[[#This Row],[BsmtQual]]="Ex",5,IF(fun[[#This Row],[BsmtQual]]="Gd",4,IF(fun[[#This Row],[BsmtQual]]="TA",3,IF(fun[[#This Row],[BsmtQual]]="Fa",2,IF(fun[[#This Row],[BsmtQual]]="Po",1,0)))))</f>
        <v>3</v>
      </c>
      <c r="AN1329" t="s">
        <v>124</v>
      </c>
      <c r="AO1329">
        <f>IF(fun[[#This Row],[BsmtCond]]="Ex",5,IF(fun[[#This Row],[BsmtCond]]="Gd",4,IF(fun[[#This Row],[BsmtCond]]="TA",3,IF(fun[[#This Row],[BsmtCond]]="Fa",2,IF(fun[[#This Row],[BsmtCond]]="Po",1,0)))))</f>
        <v>3</v>
      </c>
      <c r="AP1329" t="s">
        <v>126</v>
      </c>
      <c r="AQ1329">
        <f>IF(fun[[#This Row],[BsmtExposure]]="Gd",3,IF(fun[[#This Row],[BsmtExposure]]="Av",2,IF(fun[[#This Row],[BsmtExposure]]="Mn",1,0)))</f>
        <v>0</v>
      </c>
      <c r="AR1329" t="s">
        <v>145</v>
      </c>
      <c r="AS1329">
        <v>641</v>
      </c>
      <c r="AT1329" t="s">
        <v>128</v>
      </c>
      <c r="AU1329">
        <v>0</v>
      </c>
      <c r="AV1329">
        <v>175</v>
      </c>
      <c r="AW1329">
        <v>816</v>
      </c>
      <c r="AX1329" t="s">
        <v>129</v>
      </c>
      <c r="AY1329" t="s">
        <v>130</v>
      </c>
      <c r="AZ1329">
        <f>IF(fun[[#This Row],[HeatingQC]]="Ex",5,IF(fun[[#This Row],[HeatingQC]]="Gd",4,IF(fun[[#This Row],[HeatingQC]]="TA",3,IF(fun[[#This Row],[HeatingQC]]="Fa",2,IF(fun[[#This Row],[HeatingQC]]="Po",1,0)))))</f>
        <v>5</v>
      </c>
      <c r="BA1329" t="s">
        <v>131</v>
      </c>
      <c r="BB1329" t="s">
        <v>132</v>
      </c>
      <c r="BC1329">
        <v>816</v>
      </c>
      <c r="BD1329">
        <v>0</v>
      </c>
      <c r="BE1329">
        <v>0</v>
      </c>
      <c r="BF1329">
        <v>816</v>
      </c>
      <c r="BG1329">
        <f>LOG(fun[[#This Row],[GrLivArea]])</f>
        <v>2.9116901587538613</v>
      </c>
      <c r="BH1329">
        <v>0</v>
      </c>
      <c r="BI1329">
        <v>1</v>
      </c>
      <c r="BJ1329">
        <f>fun[[#This Row],[BsmtFullBath]]+(0.5*fun[[#This Row],[BsmtHalfBath]])</f>
        <v>0.5</v>
      </c>
      <c r="BK1329">
        <v>1</v>
      </c>
      <c r="BL1329">
        <v>0</v>
      </c>
      <c r="BM1329">
        <f>fun[[#This Row],[HalfBath]]+fun[[#This Row],[TOTBaseBath]]+fun[[#This Row],[FullBath]]</f>
        <v>1.5</v>
      </c>
      <c r="BN1329">
        <v>3</v>
      </c>
      <c r="BO1329">
        <v>1</v>
      </c>
      <c r="BP1329" t="s">
        <v>123</v>
      </c>
      <c r="BQ1329">
        <f>IF(fun[[#This Row],[KitchenQual]]="Ex",5,IF(fun[[#This Row],[KitchenQual]]="Gd",4,IF(fun[[#This Row],[KitchenQual]]="TA",3,IF(fun[[#This Row],[KitchenQual]]="Fa",2,0))))</f>
        <v>4</v>
      </c>
      <c r="BR1329">
        <v>5</v>
      </c>
      <c r="BS1329" t="s">
        <v>133</v>
      </c>
      <c r="BT1329">
        <v>1</v>
      </c>
      <c r="BU1329" t="s">
        <v>130</v>
      </c>
      <c r="BV1329">
        <f>IF(fun[[#This Row],[FireplaceQu]]="Ex",5,IF(fun[[#This Row],[FireplaceQu]]="Gd",4,IF(fun[[#This Row],[FireplaceQu]]="TA",3,IF(fun[[#This Row],[FireplaceQu]]="Fa",2,0))))</f>
        <v>5</v>
      </c>
      <c r="BW1329" t="s">
        <v>134</v>
      </c>
      <c r="BX1329">
        <v>1982</v>
      </c>
      <c r="BY1329" t="s">
        <v>128</v>
      </c>
      <c r="BZ1329">
        <v>1</v>
      </c>
      <c r="CA1329">
        <v>264</v>
      </c>
      <c r="CB1329" t="s">
        <v>124</v>
      </c>
      <c r="CC1329">
        <f>IF(fun[[#This Row],[GarageQual]]="Ex",5,IF(fun[[#This Row],[GarageQual]]="Gd",4,IF(fun[[#This Row],[GarageQual]]="TA",3,IF(fun[[#This Row],[GarageQual]]="Fa",2,IF(fun[[#This Row],[GarageQual]]="Po",1,0)))))</f>
        <v>3</v>
      </c>
      <c r="CD1329" t="s">
        <v>124</v>
      </c>
      <c r="CE1329">
        <f>IF(fun[[#This Row],[GarageCond]]="Ex",5,IF(fun[[#This Row],[GarageCond]]="Gd",4,IF(fun[[#This Row],[GarageCond]]="TA",3,IF(fun[[#This Row],[GarageCond]]="Fa",2,IF(fun[[#This Row],[GarageCond]]="Po",1,0)))))</f>
        <v>3</v>
      </c>
      <c r="CF1329" t="s">
        <v>131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f>(0.5*fun[[#This Row],[WoodDeckSF]])+fun[[#This Row],[OpenPorchSF]]+(2*fun[[#This Row],[EnclosedPorch]])+(1.5*fun[[#This Row],[3SsnPorch]])+fun[[#This Row],[ScreenPorch]]</f>
        <v>0</v>
      </c>
      <c r="CM1329">
        <v>0</v>
      </c>
      <c r="CN1329" t="s">
        <v>109</v>
      </c>
      <c r="CO1329">
        <f>IF(fun[[#This Row],[PoolQC]]="Ex",5,IF(fun[[#This Row],[PoolQC]]="Gd",4,IF(fun[[#This Row],[PoolQC]]="TA",3,IF(fun[[#This Row],[PoolQC]]="Fa",2,IF(fun[[#This Row],[PoolQC]]="Po",1,0)))))</f>
        <v>0</v>
      </c>
      <c r="CP1329" t="s">
        <v>160</v>
      </c>
      <c r="CQ1329" t="s">
        <v>109</v>
      </c>
      <c r="CR1329">
        <v>0</v>
      </c>
      <c r="CS1329">
        <v>10</v>
      </c>
      <c r="CT1329">
        <v>2008</v>
      </c>
      <c r="CU1329" t="s">
        <v>136</v>
      </c>
      <c r="CV1329" t="s">
        <v>137</v>
      </c>
      <c r="CW1329">
        <f>COUNTIF(fun[[#This Row],[Id]:[SaleCondition]],0)</f>
        <v>19</v>
      </c>
      <c r="CX1329">
        <f>COUNTIF(fun[[#This Row],[Id]:[SaleCondition]],"NA")</f>
        <v>3</v>
      </c>
      <c r="CY1329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329">
        <f>fun[NUM_ExCond]+fun[NUM_BsmtCond]+fun[NUM_GarCond]</f>
        <v>10</v>
      </c>
      <c r="DA13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13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80.25</v>
      </c>
      <c r="DC1329">
        <v>130500</v>
      </c>
    </row>
    <row r="1330" spans="1:107" x14ac:dyDescent="0.25">
      <c r="A1330">
        <v>1329</v>
      </c>
      <c r="B1330">
        <v>50</v>
      </c>
      <c r="C1330" t="s">
        <v>168</v>
      </c>
      <c r="D1330">
        <f>IF(fun[[#This Row],[MSZoning]]="RL",1,0)</f>
        <v>0</v>
      </c>
      <c r="E1330">
        <f>IF(fun[[#This Row],[rl]]="RM",1,0)</f>
        <v>0</v>
      </c>
      <c r="F1330">
        <f>IF(fun[[#This Row],[rm]]="RH",1,0)</f>
        <v>0</v>
      </c>
      <c r="G1330">
        <f>IF(fun[[#This Row],[rh]]="C (all)",1,0)</f>
        <v>0</v>
      </c>
      <c r="H1330">
        <v>60</v>
      </c>
      <c r="I1330">
        <f>IF(fun[[#This Row],[LotFrontage]]="NA",0,fun[[#This Row],[LotFrontage]])</f>
        <v>60</v>
      </c>
      <c r="J1330">
        <v>10440</v>
      </c>
      <c r="K1330" t="s">
        <v>108</v>
      </c>
      <c r="L1330" t="s">
        <v>200</v>
      </c>
      <c r="M1330" t="s">
        <v>110</v>
      </c>
      <c r="N1330" t="s">
        <v>111</v>
      </c>
      <c r="O1330" t="s">
        <v>112</v>
      </c>
      <c r="P1330" t="s">
        <v>148</v>
      </c>
      <c r="Q1330" t="s">
        <v>114</v>
      </c>
      <c r="R1330" t="s">
        <v>169</v>
      </c>
      <c r="S1330" t="s">
        <v>116</v>
      </c>
      <c r="T1330" t="s">
        <v>116</v>
      </c>
      <c r="U1330" t="s">
        <v>117</v>
      </c>
      <c r="V1330" t="s">
        <v>158</v>
      </c>
      <c r="W1330">
        <v>6</v>
      </c>
      <c r="X1330">
        <v>7</v>
      </c>
      <c r="Y1330">
        <v>1920</v>
      </c>
      <c r="Z1330">
        <v>1950</v>
      </c>
      <c r="AA1330" t="s">
        <v>119</v>
      </c>
      <c r="AB1330" t="s">
        <v>120</v>
      </c>
      <c r="AC1330" t="s">
        <v>122</v>
      </c>
      <c r="AD1330" t="s">
        <v>150</v>
      </c>
      <c r="AE1330" t="s">
        <v>143</v>
      </c>
      <c r="AF1330">
        <v>0</v>
      </c>
      <c r="AG1330" t="s">
        <v>123</v>
      </c>
      <c r="AH1330">
        <f>IF(fun[[#This Row],[ExterQual]]="Ex",5,IF(fun[[#This Row],[ExterQual]]="Gd",4,IF(fun[[#This Row],[ExterQual]]="TA",3,IF(fun[[#This Row],[ExterQual]]="Fa",2,1))))</f>
        <v>4</v>
      </c>
      <c r="AI1330" t="s">
        <v>123</v>
      </c>
      <c r="AJ1330">
        <f>IF(fun[[#This Row],[ExterCond]]="Ex",5,IF(fun[[#This Row],[ExterCond]]="Gd",4,IF(fun[[#This Row],[ExterCond]]="TA",3,IF(fun[[#This Row],[ExterCond]]="Fa",2,1))))</f>
        <v>4</v>
      </c>
      <c r="AK1330" t="s">
        <v>152</v>
      </c>
      <c r="AL1330" t="s">
        <v>123</v>
      </c>
      <c r="AM1330">
        <f>IF(fun[[#This Row],[BsmtQual]]="Ex",5,IF(fun[[#This Row],[BsmtQual]]="Gd",4,IF(fun[[#This Row],[BsmtQual]]="TA",3,IF(fun[[#This Row],[BsmtQual]]="Fa",2,IF(fun[[#This Row],[BsmtQual]]="Po",1,0)))))</f>
        <v>4</v>
      </c>
      <c r="AN1330" t="s">
        <v>124</v>
      </c>
      <c r="AO1330">
        <f>IF(fun[[#This Row],[BsmtCond]]="Ex",5,IF(fun[[#This Row],[BsmtCond]]="Gd",4,IF(fun[[#This Row],[BsmtCond]]="TA",3,IF(fun[[#This Row],[BsmtCond]]="Fa",2,IF(fun[[#This Row],[BsmtCond]]="Po",1,0)))))</f>
        <v>3</v>
      </c>
      <c r="AP1330" t="s">
        <v>126</v>
      </c>
      <c r="AQ1330">
        <f>IF(fun[[#This Row],[BsmtExposure]]="Gd",3,IF(fun[[#This Row],[BsmtExposure]]="Av",2,IF(fun[[#This Row],[BsmtExposure]]="Mn",1,0)))</f>
        <v>0</v>
      </c>
      <c r="AR1330" t="s">
        <v>198</v>
      </c>
      <c r="AS1330">
        <v>493</v>
      </c>
      <c r="AT1330" t="s">
        <v>128</v>
      </c>
      <c r="AU1330">
        <v>0</v>
      </c>
      <c r="AV1330">
        <v>1017</v>
      </c>
      <c r="AW1330">
        <v>1510</v>
      </c>
      <c r="AX1330" t="s">
        <v>232</v>
      </c>
      <c r="AY1330" t="s">
        <v>130</v>
      </c>
      <c r="AZ1330">
        <f>IF(fun[[#This Row],[HeatingQC]]="Ex",5,IF(fun[[#This Row],[HeatingQC]]="Gd",4,IF(fun[[#This Row],[HeatingQC]]="TA",3,IF(fun[[#This Row],[HeatingQC]]="Fa",2,IF(fun[[#This Row],[HeatingQC]]="Po",1,0)))))</f>
        <v>5</v>
      </c>
      <c r="BA1330" t="s">
        <v>131</v>
      </c>
      <c r="BB1330" t="s">
        <v>132</v>
      </c>
      <c r="BC1330">
        <v>1584</v>
      </c>
      <c r="BD1330">
        <v>1208</v>
      </c>
      <c r="BE1330">
        <v>0</v>
      </c>
      <c r="BF1330">
        <v>2792</v>
      </c>
      <c r="BG1330">
        <f>LOG(fun[[#This Row],[GrLivArea]])</f>
        <v>3.4459154139511234</v>
      </c>
      <c r="BH1330">
        <v>0</v>
      </c>
      <c r="BI1330">
        <v>0</v>
      </c>
      <c r="BJ1330">
        <f>fun[[#This Row],[BsmtFullBath]]+(0.5*fun[[#This Row],[BsmtHalfBath]])</f>
        <v>0</v>
      </c>
      <c r="BK1330">
        <v>2</v>
      </c>
      <c r="BL1330">
        <v>0</v>
      </c>
      <c r="BM1330">
        <f>fun[[#This Row],[HalfBath]]+fun[[#This Row],[TOTBaseBath]]+fun[[#This Row],[FullBath]]</f>
        <v>2</v>
      </c>
      <c r="BN1330">
        <v>5</v>
      </c>
      <c r="BO1330">
        <v>1</v>
      </c>
      <c r="BP1330" t="s">
        <v>124</v>
      </c>
      <c r="BQ1330">
        <f>IF(fun[[#This Row],[KitchenQual]]="Ex",5,IF(fun[[#This Row],[KitchenQual]]="Gd",4,IF(fun[[#This Row],[KitchenQual]]="TA",3,IF(fun[[#This Row],[KitchenQual]]="Fa",2,0))))</f>
        <v>3</v>
      </c>
      <c r="BR1330">
        <v>8</v>
      </c>
      <c r="BS1330" t="s">
        <v>220</v>
      </c>
      <c r="BT1330">
        <v>2</v>
      </c>
      <c r="BU1330" t="s">
        <v>124</v>
      </c>
      <c r="BV1330">
        <f>IF(fun[[#This Row],[FireplaceQu]]="Ex",5,IF(fun[[#This Row],[FireplaceQu]]="Gd",4,IF(fun[[#This Row],[FireplaceQu]]="TA",3,IF(fun[[#This Row],[FireplaceQu]]="Fa",2,0))))</f>
        <v>3</v>
      </c>
      <c r="BW1330" t="s">
        <v>153</v>
      </c>
      <c r="BX1330">
        <v>1920</v>
      </c>
      <c r="BY1330" t="s">
        <v>128</v>
      </c>
      <c r="BZ1330">
        <v>2</v>
      </c>
      <c r="CA1330">
        <v>520</v>
      </c>
      <c r="CB1330" t="s">
        <v>173</v>
      </c>
      <c r="CC1330">
        <f>IF(fun[[#This Row],[GarageQual]]="Ex",5,IF(fun[[#This Row],[GarageQual]]="Gd",4,IF(fun[[#This Row],[GarageQual]]="TA",3,IF(fun[[#This Row],[GarageQual]]="Fa",2,IF(fun[[#This Row],[GarageQual]]="Po",1,0)))))</f>
        <v>2</v>
      </c>
      <c r="CD1330" t="s">
        <v>124</v>
      </c>
      <c r="CE1330">
        <f>IF(fun[[#This Row],[GarageCond]]="Ex",5,IF(fun[[#This Row],[GarageCond]]="Gd",4,IF(fun[[#This Row],[GarageCond]]="TA",3,IF(fun[[#This Row],[GarageCond]]="Fa",2,IF(fun[[#This Row],[GarageCond]]="Po",1,0)))))</f>
        <v>3</v>
      </c>
      <c r="CF1330" t="s">
        <v>131</v>
      </c>
      <c r="CG1330">
        <v>0</v>
      </c>
      <c r="CH1330">
        <v>547</v>
      </c>
      <c r="CI1330">
        <v>0</v>
      </c>
      <c r="CJ1330">
        <v>0</v>
      </c>
      <c r="CK1330">
        <v>480</v>
      </c>
      <c r="CL1330">
        <f>(0.5*fun[[#This Row],[WoodDeckSF]])+fun[[#This Row],[OpenPorchSF]]+(2*fun[[#This Row],[EnclosedPorch]])+(1.5*fun[[#This Row],[3SsnPorch]])+fun[[#This Row],[ScreenPorch]]</f>
        <v>1027</v>
      </c>
      <c r="CM1330">
        <v>0</v>
      </c>
      <c r="CN1330" t="s">
        <v>109</v>
      </c>
      <c r="CO1330">
        <f>IF(fun[[#This Row],[PoolQC]]="Ex",5,IF(fun[[#This Row],[PoolQC]]="Gd",4,IF(fun[[#This Row],[PoolQC]]="TA",3,IF(fun[[#This Row],[PoolQC]]="Fa",2,IF(fun[[#This Row],[PoolQC]]="Po",1,0)))))</f>
        <v>0</v>
      </c>
      <c r="CP1330" t="s">
        <v>160</v>
      </c>
      <c r="CQ1330" t="s">
        <v>161</v>
      </c>
      <c r="CR1330">
        <v>1150</v>
      </c>
      <c r="CS1330">
        <v>6</v>
      </c>
      <c r="CT1330">
        <v>2008</v>
      </c>
      <c r="CU1330" t="s">
        <v>136</v>
      </c>
      <c r="CV1330" t="s">
        <v>137</v>
      </c>
      <c r="CW1330">
        <f>COUNTIF(fun[[#This Row],[Id]:[SaleCondition]],0)</f>
        <v>17</v>
      </c>
      <c r="CX1330">
        <f>COUNTIF(fun[[#This Row],[Id]:[SaleCondition]],"NA")</f>
        <v>1</v>
      </c>
      <c r="CY133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30">
        <f>fun[NUM_ExCond]+fun[NUM_BsmtCond]+fun[NUM_GarCond]</f>
        <v>10</v>
      </c>
      <c r="DA13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3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</v>
      </c>
      <c r="DC1330">
        <v>256000</v>
      </c>
    </row>
    <row r="1331" spans="1:107" x14ac:dyDescent="0.25">
      <c r="A1331">
        <v>1330</v>
      </c>
      <c r="B1331">
        <v>60</v>
      </c>
      <c r="C1331" t="s">
        <v>107</v>
      </c>
      <c r="D1331">
        <f>IF(fun[[#This Row],[MSZoning]]="RL",1,0)</f>
        <v>1</v>
      </c>
      <c r="E1331">
        <f>IF(fun[[#This Row],[rl]]="RM",1,0)</f>
        <v>0</v>
      </c>
      <c r="F1331">
        <f>IF(fun[[#This Row],[rm]]="RH",1,0)</f>
        <v>0</v>
      </c>
      <c r="G1331">
        <f>IF(fun[[#This Row],[rh]]="C (all)",1,0)</f>
        <v>0</v>
      </c>
      <c r="H1331">
        <v>63</v>
      </c>
      <c r="I1331">
        <f>IF(fun[[#This Row],[LotFrontage]]="NA",0,fun[[#This Row],[LotFrontage]])</f>
        <v>63</v>
      </c>
      <c r="J1331">
        <v>9084</v>
      </c>
      <c r="K1331" t="s">
        <v>108</v>
      </c>
      <c r="L1331" t="s">
        <v>109</v>
      </c>
      <c r="M1331" t="s">
        <v>146</v>
      </c>
      <c r="N1331" t="s">
        <v>111</v>
      </c>
      <c r="O1331" t="s">
        <v>112</v>
      </c>
      <c r="P1331" t="s">
        <v>113</v>
      </c>
      <c r="Q1331" t="s">
        <v>114</v>
      </c>
      <c r="R1331" t="s">
        <v>219</v>
      </c>
      <c r="S1331" t="s">
        <v>116</v>
      </c>
      <c r="T1331" t="s">
        <v>116</v>
      </c>
      <c r="U1331" t="s">
        <v>117</v>
      </c>
      <c r="V1331" t="s">
        <v>118</v>
      </c>
      <c r="W1331">
        <v>7</v>
      </c>
      <c r="X1331">
        <v>5</v>
      </c>
      <c r="Y1331">
        <v>1998</v>
      </c>
      <c r="Z1331">
        <v>1998</v>
      </c>
      <c r="AA1331" t="s">
        <v>178</v>
      </c>
      <c r="AB1331" t="s">
        <v>120</v>
      </c>
      <c r="AC1331" t="s">
        <v>121</v>
      </c>
      <c r="AD1331" t="s">
        <v>121</v>
      </c>
      <c r="AE1331" t="s">
        <v>143</v>
      </c>
      <c r="AF1331">
        <v>0</v>
      </c>
      <c r="AG1331" t="s">
        <v>124</v>
      </c>
      <c r="AH1331">
        <f>IF(fun[[#This Row],[ExterQual]]="Ex",5,IF(fun[[#This Row],[ExterQual]]="Gd",4,IF(fun[[#This Row],[ExterQual]]="TA",3,IF(fun[[#This Row],[ExterQual]]="Fa",2,1))))</f>
        <v>3</v>
      </c>
      <c r="AI1331" t="s">
        <v>124</v>
      </c>
      <c r="AJ1331">
        <f>IF(fun[[#This Row],[ExterCond]]="Ex",5,IF(fun[[#This Row],[ExterCond]]="Gd",4,IF(fun[[#This Row],[ExterCond]]="TA",3,IF(fun[[#This Row],[ExterCond]]="Fa",2,1))))</f>
        <v>3</v>
      </c>
      <c r="AK1331" t="s">
        <v>125</v>
      </c>
      <c r="AL1331" t="s">
        <v>123</v>
      </c>
      <c r="AM1331">
        <f>IF(fun[[#This Row],[BsmtQual]]="Ex",5,IF(fun[[#This Row],[BsmtQual]]="Gd",4,IF(fun[[#This Row],[BsmtQual]]="TA",3,IF(fun[[#This Row],[BsmtQual]]="Fa",2,IF(fun[[#This Row],[BsmtQual]]="Po",1,0)))))</f>
        <v>4</v>
      </c>
      <c r="AN1331" t="s">
        <v>124</v>
      </c>
      <c r="AO1331">
        <f>IF(fun[[#This Row],[BsmtCond]]="Ex",5,IF(fun[[#This Row],[BsmtCond]]="Gd",4,IF(fun[[#This Row],[BsmtCond]]="TA",3,IF(fun[[#This Row],[BsmtCond]]="Fa",2,IF(fun[[#This Row],[BsmtCond]]="Po",1,0)))))</f>
        <v>3</v>
      </c>
      <c r="AP1331" t="s">
        <v>126</v>
      </c>
      <c r="AQ1331">
        <f>IF(fun[[#This Row],[BsmtExposure]]="Gd",3,IF(fun[[#This Row],[BsmtExposure]]="Av",2,IF(fun[[#This Row],[BsmtExposure]]="Mn",1,0)))</f>
        <v>0</v>
      </c>
      <c r="AR1331" t="s">
        <v>128</v>
      </c>
      <c r="AS1331">
        <v>0</v>
      </c>
      <c r="AT1331" t="s">
        <v>128</v>
      </c>
      <c r="AU1331">
        <v>0</v>
      </c>
      <c r="AV1331">
        <v>935</v>
      </c>
      <c r="AW1331">
        <v>935</v>
      </c>
      <c r="AX1331" t="s">
        <v>129</v>
      </c>
      <c r="AY1331" t="s">
        <v>123</v>
      </c>
      <c r="AZ1331">
        <f>IF(fun[[#This Row],[HeatingQC]]="Ex",5,IF(fun[[#This Row],[HeatingQC]]="Gd",4,IF(fun[[#This Row],[HeatingQC]]="TA",3,IF(fun[[#This Row],[HeatingQC]]="Fa",2,IF(fun[[#This Row],[HeatingQC]]="Po",1,0)))))</f>
        <v>4</v>
      </c>
      <c r="BA1331" t="s">
        <v>131</v>
      </c>
      <c r="BB1331" t="s">
        <v>132</v>
      </c>
      <c r="BC1331">
        <v>955</v>
      </c>
      <c r="BD1331">
        <v>677</v>
      </c>
      <c r="BE1331">
        <v>0</v>
      </c>
      <c r="BF1331">
        <v>1632</v>
      </c>
      <c r="BG1331">
        <f>LOG(fun[[#This Row],[GrLivArea]])</f>
        <v>3.2127201544178425</v>
      </c>
      <c r="BH1331">
        <v>0</v>
      </c>
      <c r="BI1331">
        <v>0</v>
      </c>
      <c r="BJ1331">
        <f>fun[[#This Row],[BsmtFullBath]]+(0.5*fun[[#This Row],[BsmtHalfBath]])</f>
        <v>0</v>
      </c>
      <c r="BK1331">
        <v>2</v>
      </c>
      <c r="BL1331">
        <v>1</v>
      </c>
      <c r="BM1331">
        <f>fun[[#This Row],[HalfBath]]+fun[[#This Row],[TOTBaseBath]]+fun[[#This Row],[FullBath]]</f>
        <v>3</v>
      </c>
      <c r="BN1331">
        <v>3</v>
      </c>
      <c r="BO1331">
        <v>1</v>
      </c>
      <c r="BP1331" t="s">
        <v>124</v>
      </c>
      <c r="BQ1331">
        <f>IF(fun[[#This Row],[KitchenQual]]="Ex",5,IF(fun[[#This Row],[KitchenQual]]="Gd",4,IF(fun[[#This Row],[KitchenQual]]="TA",3,IF(fun[[#This Row],[KitchenQual]]="Fa",2,0))))</f>
        <v>3</v>
      </c>
      <c r="BR1331">
        <v>8</v>
      </c>
      <c r="BS1331" t="s">
        <v>133</v>
      </c>
      <c r="BT1331">
        <v>1</v>
      </c>
      <c r="BU1331" t="s">
        <v>124</v>
      </c>
      <c r="BV1331">
        <f>IF(fun[[#This Row],[FireplaceQu]]="Ex",5,IF(fun[[#This Row],[FireplaceQu]]="Gd",4,IF(fun[[#This Row],[FireplaceQu]]="TA",3,IF(fun[[#This Row],[FireplaceQu]]="Fa",2,0))))</f>
        <v>3</v>
      </c>
      <c r="BW1331" t="s">
        <v>134</v>
      </c>
      <c r="BX1331">
        <v>1998</v>
      </c>
      <c r="BY1331" t="s">
        <v>183</v>
      </c>
      <c r="BZ1331">
        <v>2</v>
      </c>
      <c r="CA1331">
        <v>462</v>
      </c>
      <c r="CB1331" t="s">
        <v>124</v>
      </c>
      <c r="CC1331">
        <f>IF(fun[[#This Row],[GarageQual]]="Ex",5,IF(fun[[#This Row],[GarageQual]]="Gd",4,IF(fun[[#This Row],[GarageQual]]="TA",3,IF(fun[[#This Row],[GarageQual]]="Fa",2,IF(fun[[#This Row],[GarageQual]]="Po",1,0)))))</f>
        <v>3</v>
      </c>
      <c r="CD1331" t="s">
        <v>124</v>
      </c>
      <c r="CE1331">
        <f>IF(fun[[#This Row],[GarageCond]]="Ex",5,IF(fun[[#This Row],[GarageCond]]="Gd",4,IF(fun[[#This Row],[GarageCond]]="TA",3,IF(fun[[#This Row],[GarageCond]]="Fa",2,IF(fun[[#This Row],[GarageCond]]="Po",1,0)))))</f>
        <v>3</v>
      </c>
      <c r="CF1331" t="s">
        <v>131</v>
      </c>
      <c r="CG1331">
        <v>0</v>
      </c>
      <c r="CH1331">
        <v>28</v>
      </c>
      <c r="CI1331">
        <v>0</v>
      </c>
      <c r="CJ1331">
        <v>0</v>
      </c>
      <c r="CK1331">
        <v>0</v>
      </c>
      <c r="CL1331">
        <f>(0.5*fun[[#This Row],[WoodDeckSF]])+fun[[#This Row],[OpenPorchSF]]+(2*fun[[#This Row],[EnclosedPorch]])+(1.5*fun[[#This Row],[3SsnPorch]])+fun[[#This Row],[ScreenPorch]]</f>
        <v>28</v>
      </c>
      <c r="CM1331">
        <v>0</v>
      </c>
      <c r="CN1331" t="s">
        <v>109</v>
      </c>
      <c r="CO1331">
        <f>IF(fun[[#This Row],[PoolQC]]="Ex",5,IF(fun[[#This Row],[PoolQC]]="Gd",4,IF(fun[[#This Row],[PoolQC]]="TA",3,IF(fun[[#This Row],[PoolQC]]="Fa",2,IF(fun[[#This Row],[PoolQC]]="Po",1,0)))))</f>
        <v>0</v>
      </c>
      <c r="CP1331" t="s">
        <v>109</v>
      </c>
      <c r="CQ1331" t="s">
        <v>109</v>
      </c>
      <c r="CR1331">
        <v>0</v>
      </c>
      <c r="CS1331">
        <v>6</v>
      </c>
      <c r="CT1331">
        <v>2006</v>
      </c>
      <c r="CU1331" t="s">
        <v>136</v>
      </c>
      <c r="CV1331" t="s">
        <v>137</v>
      </c>
      <c r="CW1331">
        <f>COUNTIF(fun[[#This Row],[Id]:[SaleCondition]],0)</f>
        <v>18</v>
      </c>
      <c r="CX1331">
        <f>COUNTIF(fun[[#This Row],[Id]:[SaleCondition]],"NA")</f>
        <v>4</v>
      </c>
      <c r="CY133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31">
        <f>fun[NUM_ExCond]+fun[NUM_BsmtCond]+fun[NUM_GarCond]</f>
        <v>9</v>
      </c>
      <c r="DA13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3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1331">
        <v>176500</v>
      </c>
    </row>
    <row r="1332" spans="1:107" x14ac:dyDescent="0.25">
      <c r="A1332">
        <v>1331</v>
      </c>
      <c r="B1332">
        <v>20</v>
      </c>
      <c r="C1332" t="s">
        <v>107</v>
      </c>
      <c r="D1332">
        <f>IF(fun[[#This Row],[MSZoning]]="RL",1,0)</f>
        <v>1</v>
      </c>
      <c r="E1332">
        <f>IF(fun[[#This Row],[rl]]="RM",1,0)</f>
        <v>0</v>
      </c>
      <c r="F1332">
        <f>IF(fun[[#This Row],[rm]]="RH",1,0)</f>
        <v>0</v>
      </c>
      <c r="G1332">
        <f>IF(fun[[#This Row],[rh]]="C (all)",1,0)</f>
        <v>0</v>
      </c>
      <c r="H1332">
        <v>85</v>
      </c>
      <c r="I1332">
        <f>IF(fun[[#This Row],[LotFrontage]]="NA",0,fun[[#This Row],[LotFrontage]])</f>
        <v>85</v>
      </c>
      <c r="J1332">
        <v>10000</v>
      </c>
      <c r="K1332" t="s">
        <v>108</v>
      </c>
      <c r="L1332" t="s">
        <v>109</v>
      </c>
      <c r="M1332" t="s">
        <v>110</v>
      </c>
      <c r="N1332" t="s">
        <v>111</v>
      </c>
      <c r="O1332" t="s">
        <v>112</v>
      </c>
      <c r="P1332" t="s">
        <v>113</v>
      </c>
      <c r="Q1332" t="s">
        <v>114</v>
      </c>
      <c r="R1332" t="s">
        <v>162</v>
      </c>
      <c r="S1332" t="s">
        <v>116</v>
      </c>
      <c r="T1332" t="s">
        <v>116</v>
      </c>
      <c r="U1332" t="s">
        <v>117</v>
      </c>
      <c r="V1332" t="s">
        <v>141</v>
      </c>
      <c r="W1332">
        <v>8</v>
      </c>
      <c r="X1332">
        <v>5</v>
      </c>
      <c r="Y1332">
        <v>2006</v>
      </c>
      <c r="Z1332">
        <v>2006</v>
      </c>
      <c r="AA1332" t="s">
        <v>178</v>
      </c>
      <c r="AB1332" t="s">
        <v>120</v>
      </c>
      <c r="AC1332" t="s">
        <v>121</v>
      </c>
      <c r="AD1332" t="s">
        <v>121</v>
      </c>
      <c r="AE1332" t="s">
        <v>163</v>
      </c>
      <c r="AF1332">
        <v>410</v>
      </c>
      <c r="AG1332" t="s">
        <v>123</v>
      </c>
      <c r="AH1332">
        <f>IF(fun[[#This Row],[ExterQual]]="Ex",5,IF(fun[[#This Row],[ExterQual]]="Gd",4,IF(fun[[#This Row],[ExterQual]]="TA",3,IF(fun[[#This Row],[ExterQual]]="Fa",2,1))))</f>
        <v>4</v>
      </c>
      <c r="AI1332" t="s">
        <v>124</v>
      </c>
      <c r="AJ1332">
        <f>IF(fun[[#This Row],[ExterCond]]="Ex",5,IF(fun[[#This Row],[ExterCond]]="Gd",4,IF(fun[[#This Row],[ExterCond]]="TA",3,IF(fun[[#This Row],[ExterCond]]="Fa",2,1))))</f>
        <v>3</v>
      </c>
      <c r="AK1332" t="s">
        <v>125</v>
      </c>
      <c r="AL1332" t="s">
        <v>123</v>
      </c>
      <c r="AM1332">
        <f>IF(fun[[#This Row],[BsmtQual]]="Ex",5,IF(fun[[#This Row],[BsmtQual]]="Gd",4,IF(fun[[#This Row],[BsmtQual]]="TA",3,IF(fun[[#This Row],[BsmtQual]]="Fa",2,IF(fun[[#This Row],[BsmtQual]]="Po",1,0)))))</f>
        <v>4</v>
      </c>
      <c r="AN1332" t="s">
        <v>123</v>
      </c>
      <c r="AO1332">
        <f>IF(fun[[#This Row],[BsmtCond]]="Ex",5,IF(fun[[#This Row],[BsmtCond]]="Gd",4,IF(fun[[#This Row],[BsmtCond]]="TA",3,IF(fun[[#This Row],[BsmtCond]]="Fa",2,IF(fun[[#This Row],[BsmtCond]]="Po",1,0)))))</f>
        <v>4</v>
      </c>
      <c r="AP1332" t="s">
        <v>156</v>
      </c>
      <c r="AQ1332">
        <f>IF(fun[[#This Row],[BsmtExposure]]="Gd",3,IF(fun[[#This Row],[BsmtExposure]]="Av",2,IF(fun[[#This Row],[BsmtExposure]]="Mn",1,0)))</f>
        <v>2</v>
      </c>
      <c r="AR1332" t="s">
        <v>128</v>
      </c>
      <c r="AS1332">
        <v>0</v>
      </c>
      <c r="AT1332" t="s">
        <v>128</v>
      </c>
      <c r="AU1332">
        <v>0</v>
      </c>
      <c r="AV1332">
        <v>1588</v>
      </c>
      <c r="AW1332">
        <v>1588</v>
      </c>
      <c r="AX1332" t="s">
        <v>129</v>
      </c>
      <c r="AY1332" t="s">
        <v>130</v>
      </c>
      <c r="AZ1332">
        <f>IF(fun[[#This Row],[HeatingQC]]="Ex",5,IF(fun[[#This Row],[HeatingQC]]="Gd",4,IF(fun[[#This Row],[HeatingQC]]="TA",3,IF(fun[[#This Row],[HeatingQC]]="Fa",2,IF(fun[[#This Row],[HeatingQC]]="Po",1,0)))))</f>
        <v>5</v>
      </c>
      <c r="BA1332" t="s">
        <v>131</v>
      </c>
      <c r="BB1332" t="s">
        <v>132</v>
      </c>
      <c r="BC1332">
        <v>1588</v>
      </c>
      <c r="BD1332">
        <v>0</v>
      </c>
      <c r="BE1332">
        <v>0</v>
      </c>
      <c r="BF1332">
        <v>1588</v>
      </c>
      <c r="BG1332">
        <f>LOG(fun[[#This Row],[GrLivArea]])</f>
        <v>3.2008504980910772</v>
      </c>
      <c r="BH1332">
        <v>0</v>
      </c>
      <c r="BI1332">
        <v>0</v>
      </c>
      <c r="BJ1332">
        <f>fun[[#This Row],[BsmtFullBath]]+(0.5*fun[[#This Row],[BsmtHalfBath]])</f>
        <v>0</v>
      </c>
      <c r="BK1332">
        <v>2</v>
      </c>
      <c r="BL1332">
        <v>0</v>
      </c>
      <c r="BM1332">
        <f>fun[[#This Row],[HalfBath]]+fun[[#This Row],[TOTBaseBath]]+fun[[#This Row],[FullBath]]</f>
        <v>2</v>
      </c>
      <c r="BN1332">
        <v>3</v>
      </c>
      <c r="BO1332">
        <v>1</v>
      </c>
      <c r="BP1332" t="s">
        <v>123</v>
      </c>
      <c r="BQ1332">
        <f>IF(fun[[#This Row],[KitchenQual]]="Ex",5,IF(fun[[#This Row],[KitchenQual]]="Gd",4,IF(fun[[#This Row],[KitchenQual]]="TA",3,IF(fun[[#This Row],[KitchenQual]]="Fa",2,0))))</f>
        <v>4</v>
      </c>
      <c r="BR1332">
        <v>7</v>
      </c>
      <c r="BS1332" t="s">
        <v>133</v>
      </c>
      <c r="BT1332">
        <v>1</v>
      </c>
      <c r="BU1332" t="s">
        <v>123</v>
      </c>
      <c r="BV1332">
        <f>IF(fun[[#This Row],[FireplaceQu]]="Ex",5,IF(fun[[#This Row],[FireplaceQu]]="Gd",4,IF(fun[[#This Row],[FireplaceQu]]="TA",3,IF(fun[[#This Row],[FireplaceQu]]="Fa",2,0))))</f>
        <v>4</v>
      </c>
      <c r="BW1332" t="s">
        <v>134</v>
      </c>
      <c r="BX1332">
        <v>2006</v>
      </c>
      <c r="BY1332" t="s">
        <v>135</v>
      </c>
      <c r="BZ1332">
        <v>3</v>
      </c>
      <c r="CA1332">
        <v>825</v>
      </c>
      <c r="CB1332" t="s">
        <v>124</v>
      </c>
      <c r="CC1332">
        <f>IF(fun[[#This Row],[GarageQual]]="Ex",5,IF(fun[[#This Row],[GarageQual]]="Gd",4,IF(fun[[#This Row],[GarageQual]]="TA",3,IF(fun[[#This Row],[GarageQual]]="Fa",2,IF(fun[[#This Row],[GarageQual]]="Po",1,0)))))</f>
        <v>3</v>
      </c>
      <c r="CD1332" t="s">
        <v>124</v>
      </c>
      <c r="CE1332">
        <f>IF(fun[[#This Row],[GarageCond]]="Ex",5,IF(fun[[#This Row],[GarageCond]]="Gd",4,IF(fun[[#This Row],[GarageCond]]="TA",3,IF(fun[[#This Row],[GarageCond]]="Fa",2,IF(fun[[#This Row],[GarageCond]]="Po",1,0)))))</f>
        <v>3</v>
      </c>
      <c r="CF1332" t="s">
        <v>131</v>
      </c>
      <c r="CG1332">
        <v>144</v>
      </c>
      <c r="CH1332">
        <v>45</v>
      </c>
      <c r="CI1332">
        <v>0</v>
      </c>
      <c r="CJ1332">
        <v>0</v>
      </c>
      <c r="CK1332">
        <v>0</v>
      </c>
      <c r="CL1332">
        <f>(0.5*fun[[#This Row],[WoodDeckSF]])+fun[[#This Row],[OpenPorchSF]]+(2*fun[[#This Row],[EnclosedPorch]])+(1.5*fun[[#This Row],[3SsnPorch]])+fun[[#This Row],[ScreenPorch]]</f>
        <v>117</v>
      </c>
      <c r="CM1332">
        <v>0</v>
      </c>
      <c r="CN1332" t="s">
        <v>109</v>
      </c>
      <c r="CO1332">
        <f>IF(fun[[#This Row],[PoolQC]]="Ex",5,IF(fun[[#This Row],[PoolQC]]="Gd",4,IF(fun[[#This Row],[PoolQC]]="TA",3,IF(fun[[#This Row],[PoolQC]]="Fa",2,IF(fun[[#This Row],[PoolQC]]="Po",1,0)))))</f>
        <v>0</v>
      </c>
      <c r="CP1332" t="s">
        <v>109</v>
      </c>
      <c r="CQ1332" t="s">
        <v>109</v>
      </c>
      <c r="CR1332">
        <v>0</v>
      </c>
      <c r="CS1332">
        <v>12</v>
      </c>
      <c r="CT1332">
        <v>2007</v>
      </c>
      <c r="CU1332" t="s">
        <v>136</v>
      </c>
      <c r="CV1332" t="s">
        <v>137</v>
      </c>
      <c r="CW1332">
        <f>COUNTIF(fun[[#This Row],[Id]:[SaleCondition]],0)</f>
        <v>17</v>
      </c>
      <c r="CX1332">
        <f>COUNTIF(fun[[#This Row],[Id]:[SaleCondition]],"NA")</f>
        <v>4</v>
      </c>
      <c r="CY1332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332">
        <f>fun[NUM_ExCond]+fun[NUM_BsmtCond]+fun[NUM_GarCond]</f>
        <v>10</v>
      </c>
      <c r="DA13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121</v>
      </c>
      <c r="DB13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79.083333333333343</v>
      </c>
      <c r="DC1332">
        <v>227000</v>
      </c>
    </row>
    <row r="1333" spans="1:107" x14ac:dyDescent="0.25">
      <c r="A1333">
        <v>1332</v>
      </c>
      <c r="B1333">
        <v>80</v>
      </c>
      <c r="C1333" t="s">
        <v>107</v>
      </c>
      <c r="D1333">
        <f>IF(fun[[#This Row],[MSZoning]]="RL",1,0)</f>
        <v>1</v>
      </c>
      <c r="E1333">
        <f>IF(fun[[#This Row],[rl]]="RM",1,0)</f>
        <v>0</v>
      </c>
      <c r="F1333">
        <f>IF(fun[[#This Row],[rm]]="RH",1,0)</f>
        <v>0</v>
      </c>
      <c r="G1333">
        <f>IF(fun[[#This Row],[rh]]="C (all)",1,0)</f>
        <v>0</v>
      </c>
      <c r="H1333">
        <v>55</v>
      </c>
      <c r="I1333">
        <f>IF(fun[[#This Row],[LotFrontage]]="NA",0,fun[[#This Row],[LotFrontage]])</f>
        <v>55</v>
      </c>
      <c r="J1333">
        <v>10780</v>
      </c>
      <c r="K1333" t="s">
        <v>108</v>
      </c>
      <c r="L1333" t="s">
        <v>109</v>
      </c>
      <c r="M1333" t="s">
        <v>146</v>
      </c>
      <c r="N1333" t="s">
        <v>111</v>
      </c>
      <c r="O1333" t="s">
        <v>112</v>
      </c>
      <c r="P1333" t="s">
        <v>113</v>
      </c>
      <c r="Q1333" t="s">
        <v>114</v>
      </c>
      <c r="R1333" t="s">
        <v>115</v>
      </c>
      <c r="S1333" t="s">
        <v>116</v>
      </c>
      <c r="T1333" t="s">
        <v>116</v>
      </c>
      <c r="U1333" t="s">
        <v>117</v>
      </c>
      <c r="V1333" t="s">
        <v>223</v>
      </c>
      <c r="W1333">
        <v>5</v>
      </c>
      <c r="X1333">
        <v>5</v>
      </c>
      <c r="Y1333">
        <v>1976</v>
      </c>
      <c r="Z1333">
        <v>1976</v>
      </c>
      <c r="AA1333" t="s">
        <v>119</v>
      </c>
      <c r="AB1333" t="s">
        <v>120</v>
      </c>
      <c r="AC1333" t="s">
        <v>142</v>
      </c>
      <c r="AD1333" t="s">
        <v>142</v>
      </c>
      <c r="AE1333" t="s">
        <v>143</v>
      </c>
      <c r="AF1333">
        <v>0</v>
      </c>
      <c r="AG1333" t="s">
        <v>124</v>
      </c>
      <c r="AH1333">
        <f>IF(fun[[#This Row],[ExterQual]]="Ex",5,IF(fun[[#This Row],[ExterQual]]="Gd",4,IF(fun[[#This Row],[ExterQual]]="TA",3,IF(fun[[#This Row],[ExterQual]]="Fa",2,1))))</f>
        <v>3</v>
      </c>
      <c r="AI1333" t="s">
        <v>124</v>
      </c>
      <c r="AJ1333">
        <f>IF(fun[[#This Row],[ExterCond]]="Ex",5,IF(fun[[#This Row],[ExterCond]]="Gd",4,IF(fun[[#This Row],[ExterCond]]="TA",3,IF(fun[[#This Row],[ExterCond]]="Fa",2,1))))</f>
        <v>3</v>
      </c>
      <c r="AK1333" t="s">
        <v>144</v>
      </c>
      <c r="AL1333" t="s">
        <v>124</v>
      </c>
      <c r="AM1333">
        <f>IF(fun[[#This Row],[BsmtQual]]="Ex",5,IF(fun[[#This Row],[BsmtQual]]="Gd",4,IF(fun[[#This Row],[BsmtQual]]="TA",3,IF(fun[[#This Row],[BsmtQual]]="Fa",2,IF(fun[[#This Row],[BsmtQual]]="Po",1,0)))))</f>
        <v>3</v>
      </c>
      <c r="AN1333" t="s">
        <v>124</v>
      </c>
      <c r="AO1333">
        <f>IF(fun[[#This Row],[BsmtCond]]="Ex",5,IF(fun[[#This Row],[BsmtCond]]="Gd",4,IF(fun[[#This Row],[BsmtCond]]="TA",3,IF(fun[[#This Row],[BsmtCond]]="Fa",2,IF(fun[[#This Row],[BsmtCond]]="Po",1,0)))))</f>
        <v>3</v>
      </c>
      <c r="AP1333" t="s">
        <v>156</v>
      </c>
      <c r="AQ1333">
        <f>IF(fun[[#This Row],[BsmtExposure]]="Gd",3,IF(fun[[#This Row],[BsmtExposure]]="Av",2,IF(fun[[#This Row],[BsmtExposure]]="Mn",1,0)))</f>
        <v>2</v>
      </c>
      <c r="AR1333" t="s">
        <v>145</v>
      </c>
      <c r="AS1333">
        <v>483</v>
      </c>
      <c r="AT1333" t="s">
        <v>128</v>
      </c>
      <c r="AU1333">
        <v>0</v>
      </c>
      <c r="AV1333">
        <v>428</v>
      </c>
      <c r="AW1333">
        <v>911</v>
      </c>
      <c r="AX1333" t="s">
        <v>129</v>
      </c>
      <c r="AY1333" t="s">
        <v>123</v>
      </c>
      <c r="AZ1333">
        <f>IF(fun[[#This Row],[HeatingQC]]="Ex",5,IF(fun[[#This Row],[HeatingQC]]="Gd",4,IF(fun[[#This Row],[HeatingQC]]="TA",3,IF(fun[[#This Row],[HeatingQC]]="Fa",2,IF(fun[[#This Row],[HeatingQC]]="Po",1,0)))))</f>
        <v>4</v>
      </c>
      <c r="BA1333" t="s">
        <v>131</v>
      </c>
      <c r="BB1333" t="s">
        <v>132</v>
      </c>
      <c r="BC1333">
        <v>954</v>
      </c>
      <c r="BD1333">
        <v>0</v>
      </c>
      <c r="BE1333">
        <v>0</v>
      </c>
      <c r="BF1333">
        <v>954</v>
      </c>
      <c r="BG1333">
        <f>LOG(fun[[#This Row],[GrLivArea]])</f>
        <v>2.9795483747040952</v>
      </c>
      <c r="BH1333">
        <v>0</v>
      </c>
      <c r="BI1333">
        <v>0</v>
      </c>
      <c r="BJ1333">
        <f>fun[[#This Row],[BsmtFullBath]]+(0.5*fun[[#This Row],[BsmtHalfBath]])</f>
        <v>0</v>
      </c>
      <c r="BK1333">
        <v>1</v>
      </c>
      <c r="BL1333">
        <v>0</v>
      </c>
      <c r="BM1333">
        <f>fun[[#This Row],[HalfBath]]+fun[[#This Row],[TOTBaseBath]]+fun[[#This Row],[FullBath]]</f>
        <v>1</v>
      </c>
      <c r="BN1333">
        <v>3</v>
      </c>
      <c r="BO1333">
        <v>1</v>
      </c>
      <c r="BP1333" t="s">
        <v>124</v>
      </c>
      <c r="BQ1333">
        <f>IF(fun[[#This Row],[KitchenQual]]="Ex",5,IF(fun[[#This Row],[KitchenQual]]="Gd",4,IF(fun[[#This Row],[KitchenQual]]="TA",3,IF(fun[[#This Row],[KitchenQual]]="Fa",2,0))))</f>
        <v>3</v>
      </c>
      <c r="BR1333">
        <v>6</v>
      </c>
      <c r="BS1333" t="s">
        <v>133</v>
      </c>
      <c r="BT1333">
        <v>0</v>
      </c>
      <c r="BU1333" t="s">
        <v>109</v>
      </c>
      <c r="BV1333">
        <f>IF(fun[[#This Row],[FireplaceQu]]="Ex",5,IF(fun[[#This Row],[FireplaceQu]]="Gd",4,IF(fun[[#This Row],[FireplaceQu]]="TA",3,IF(fun[[#This Row],[FireplaceQu]]="Fa",2,0))))</f>
        <v>0</v>
      </c>
      <c r="BW1333" t="s">
        <v>153</v>
      </c>
      <c r="BX1333">
        <v>1976</v>
      </c>
      <c r="BY1333" t="s">
        <v>128</v>
      </c>
      <c r="BZ1333">
        <v>2</v>
      </c>
      <c r="CA1333">
        <v>576</v>
      </c>
      <c r="CB1333" t="s">
        <v>124</v>
      </c>
      <c r="CC1333">
        <f>IF(fun[[#This Row],[GarageQual]]="Ex",5,IF(fun[[#This Row],[GarageQual]]="Gd",4,IF(fun[[#This Row],[GarageQual]]="TA",3,IF(fun[[#This Row],[GarageQual]]="Fa",2,IF(fun[[#This Row],[GarageQual]]="Po",1,0)))))</f>
        <v>3</v>
      </c>
      <c r="CD1333" t="s">
        <v>124</v>
      </c>
      <c r="CE1333">
        <f>IF(fun[[#This Row],[GarageCond]]="Ex",5,IF(fun[[#This Row],[GarageCond]]="Gd",4,IF(fun[[#This Row],[GarageCond]]="TA",3,IF(fun[[#This Row],[GarageCond]]="Fa",2,IF(fun[[#This Row],[GarageCond]]="Po",1,0)))))</f>
        <v>3</v>
      </c>
      <c r="CF1333" t="s">
        <v>131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f>(0.5*fun[[#This Row],[WoodDeckSF]])+fun[[#This Row],[OpenPorchSF]]+(2*fun[[#This Row],[EnclosedPorch]])+(1.5*fun[[#This Row],[3SsnPorch]])+fun[[#This Row],[ScreenPorch]]</f>
        <v>0</v>
      </c>
      <c r="CM1333">
        <v>0</v>
      </c>
      <c r="CN1333" t="s">
        <v>109</v>
      </c>
      <c r="CO1333">
        <f>IF(fun[[#This Row],[PoolQC]]="Ex",5,IF(fun[[#This Row],[PoolQC]]="Gd",4,IF(fun[[#This Row],[PoolQC]]="TA",3,IF(fun[[#This Row],[PoolQC]]="Fa",2,IF(fun[[#This Row],[PoolQC]]="Po",1,0)))))</f>
        <v>0</v>
      </c>
      <c r="CP1333" t="s">
        <v>109</v>
      </c>
      <c r="CQ1333" t="s">
        <v>109</v>
      </c>
      <c r="CR1333">
        <v>0</v>
      </c>
      <c r="CS1333">
        <v>7</v>
      </c>
      <c r="CT1333">
        <v>2006</v>
      </c>
      <c r="CU1333" t="s">
        <v>136</v>
      </c>
      <c r="CV1333" t="s">
        <v>137</v>
      </c>
      <c r="CW1333">
        <f>COUNTIF(fun[[#This Row],[Id]:[SaleCondition]],0)</f>
        <v>22</v>
      </c>
      <c r="CX1333">
        <f>COUNTIF(fun[[#This Row],[Id]:[SaleCondition]],"NA")</f>
        <v>5</v>
      </c>
      <c r="CY1333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333">
        <f>fun[NUM_ExCond]+fun[NUM_BsmtCond]+fun[NUM_GarCond]</f>
        <v>9</v>
      </c>
      <c r="DA13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13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</v>
      </c>
      <c r="DC1333">
        <v>132500</v>
      </c>
    </row>
    <row r="1334" spans="1:107" x14ac:dyDescent="0.25">
      <c r="A1334">
        <v>1333</v>
      </c>
      <c r="B1334">
        <v>20</v>
      </c>
      <c r="C1334" t="s">
        <v>107</v>
      </c>
      <c r="D1334">
        <f>IF(fun[[#This Row],[MSZoning]]="RL",1,0)</f>
        <v>1</v>
      </c>
      <c r="E1334">
        <f>IF(fun[[#This Row],[rl]]="RM",1,0)</f>
        <v>0</v>
      </c>
      <c r="F1334">
        <f>IF(fun[[#This Row],[rm]]="RH",1,0)</f>
        <v>0</v>
      </c>
      <c r="G1334">
        <f>IF(fun[[#This Row],[rh]]="C (all)",1,0)</f>
        <v>0</v>
      </c>
      <c r="H1334">
        <v>67</v>
      </c>
      <c r="I1334">
        <f>IF(fun[[#This Row],[LotFrontage]]="NA",0,fun[[#This Row],[LotFrontage]])</f>
        <v>67</v>
      </c>
      <c r="J1334">
        <v>8877</v>
      </c>
      <c r="K1334" t="s">
        <v>108</v>
      </c>
      <c r="L1334" t="s">
        <v>109</v>
      </c>
      <c r="M1334" t="s">
        <v>110</v>
      </c>
      <c r="N1334" t="s">
        <v>111</v>
      </c>
      <c r="O1334" t="s">
        <v>112</v>
      </c>
      <c r="P1334" t="s">
        <v>113</v>
      </c>
      <c r="Q1334" t="s">
        <v>220</v>
      </c>
      <c r="R1334" t="s">
        <v>211</v>
      </c>
      <c r="S1334" t="s">
        <v>116</v>
      </c>
      <c r="T1334" t="s">
        <v>116</v>
      </c>
      <c r="U1334" t="s">
        <v>117</v>
      </c>
      <c r="V1334" t="s">
        <v>141</v>
      </c>
      <c r="W1334">
        <v>4</v>
      </c>
      <c r="X1334">
        <v>6</v>
      </c>
      <c r="Y1334">
        <v>1938</v>
      </c>
      <c r="Z1334">
        <v>1958</v>
      </c>
      <c r="AA1334" t="s">
        <v>119</v>
      </c>
      <c r="AB1334" t="s">
        <v>120</v>
      </c>
      <c r="AC1334" t="s">
        <v>142</v>
      </c>
      <c r="AD1334" t="s">
        <v>142</v>
      </c>
      <c r="AE1334" t="s">
        <v>143</v>
      </c>
      <c r="AF1334">
        <v>0</v>
      </c>
      <c r="AG1334" t="s">
        <v>124</v>
      </c>
      <c r="AH1334">
        <f>IF(fun[[#This Row],[ExterQual]]="Ex",5,IF(fun[[#This Row],[ExterQual]]="Gd",4,IF(fun[[#This Row],[ExterQual]]="TA",3,IF(fun[[#This Row],[ExterQual]]="Fa",2,1))))</f>
        <v>3</v>
      </c>
      <c r="AI1334" t="s">
        <v>124</v>
      </c>
      <c r="AJ1334">
        <f>IF(fun[[#This Row],[ExterCond]]="Ex",5,IF(fun[[#This Row],[ExterCond]]="Gd",4,IF(fun[[#This Row],[ExterCond]]="TA",3,IF(fun[[#This Row],[ExterCond]]="Fa",2,1))))</f>
        <v>3</v>
      </c>
      <c r="AK1334" t="s">
        <v>144</v>
      </c>
      <c r="AL1334" t="s">
        <v>124</v>
      </c>
      <c r="AM1334">
        <f>IF(fun[[#This Row],[BsmtQual]]="Ex",5,IF(fun[[#This Row],[BsmtQual]]="Gd",4,IF(fun[[#This Row],[BsmtQual]]="TA",3,IF(fun[[#This Row],[BsmtQual]]="Fa",2,IF(fun[[#This Row],[BsmtQual]]="Po",1,0)))))</f>
        <v>3</v>
      </c>
      <c r="AN1334" t="s">
        <v>124</v>
      </c>
      <c r="AO1334">
        <f>IF(fun[[#This Row],[BsmtCond]]="Ex",5,IF(fun[[#This Row],[BsmtCond]]="Gd",4,IF(fun[[#This Row],[BsmtCond]]="TA",3,IF(fun[[#This Row],[BsmtCond]]="Fa",2,IF(fun[[#This Row],[BsmtCond]]="Po",1,0)))))</f>
        <v>3</v>
      </c>
      <c r="AP1334" t="s">
        <v>147</v>
      </c>
      <c r="AQ1334">
        <f>IF(fun[[#This Row],[BsmtExposure]]="Gd",3,IF(fun[[#This Row],[BsmtExposure]]="Av",2,IF(fun[[#This Row],[BsmtExposure]]="Mn",1,0)))</f>
        <v>1</v>
      </c>
      <c r="AR1334" t="s">
        <v>145</v>
      </c>
      <c r="AS1334">
        <v>690</v>
      </c>
      <c r="AT1334" t="s">
        <v>128</v>
      </c>
      <c r="AU1334">
        <v>0</v>
      </c>
      <c r="AV1334">
        <v>126</v>
      </c>
      <c r="AW1334">
        <v>816</v>
      </c>
      <c r="AX1334" t="s">
        <v>129</v>
      </c>
      <c r="AY1334" t="s">
        <v>130</v>
      </c>
      <c r="AZ1334">
        <f>IF(fun[[#This Row],[HeatingQC]]="Ex",5,IF(fun[[#This Row],[HeatingQC]]="Gd",4,IF(fun[[#This Row],[HeatingQC]]="TA",3,IF(fun[[#This Row],[HeatingQC]]="Fa",2,IF(fun[[#This Row],[HeatingQC]]="Po",1,0)))))</f>
        <v>5</v>
      </c>
      <c r="BA1334" t="s">
        <v>131</v>
      </c>
      <c r="BB1334" t="s">
        <v>132</v>
      </c>
      <c r="BC1334">
        <v>816</v>
      </c>
      <c r="BD1334">
        <v>0</v>
      </c>
      <c r="BE1334">
        <v>0</v>
      </c>
      <c r="BF1334">
        <v>816</v>
      </c>
      <c r="BG1334">
        <f>LOG(fun[[#This Row],[GrLivArea]])</f>
        <v>2.9116901587538613</v>
      </c>
      <c r="BH1334">
        <v>1</v>
      </c>
      <c r="BI1334">
        <v>0</v>
      </c>
      <c r="BJ1334">
        <f>fun[[#This Row],[BsmtFullBath]]+(0.5*fun[[#This Row],[BsmtHalfBath]])</f>
        <v>1</v>
      </c>
      <c r="BK1334">
        <v>1</v>
      </c>
      <c r="BL1334">
        <v>0</v>
      </c>
      <c r="BM1334">
        <f>fun[[#This Row],[HalfBath]]+fun[[#This Row],[TOTBaseBath]]+fun[[#This Row],[FullBath]]</f>
        <v>2</v>
      </c>
      <c r="BN1334">
        <v>2</v>
      </c>
      <c r="BO1334">
        <v>1</v>
      </c>
      <c r="BP1334" t="s">
        <v>124</v>
      </c>
      <c r="BQ1334">
        <f>IF(fun[[#This Row],[KitchenQual]]="Ex",5,IF(fun[[#This Row],[KitchenQual]]="Gd",4,IF(fun[[#This Row],[KitchenQual]]="TA",3,IF(fun[[#This Row],[KitchenQual]]="Fa",2,0))))</f>
        <v>3</v>
      </c>
      <c r="BR1334">
        <v>3</v>
      </c>
      <c r="BS1334" t="s">
        <v>133</v>
      </c>
      <c r="BT1334">
        <v>1</v>
      </c>
      <c r="BU1334" t="s">
        <v>123</v>
      </c>
      <c r="BV1334">
        <f>IF(fun[[#This Row],[FireplaceQu]]="Ex",5,IF(fun[[#This Row],[FireplaceQu]]="Gd",4,IF(fun[[#This Row],[FireplaceQu]]="TA",3,IF(fun[[#This Row],[FireplaceQu]]="Fa",2,0))))</f>
        <v>4</v>
      </c>
      <c r="BW1334" t="s">
        <v>153</v>
      </c>
      <c r="BX1334">
        <v>1958</v>
      </c>
      <c r="BY1334" t="s">
        <v>128</v>
      </c>
      <c r="BZ1334">
        <v>1</v>
      </c>
      <c r="CA1334">
        <v>288</v>
      </c>
      <c r="CB1334" t="s">
        <v>173</v>
      </c>
      <c r="CC1334">
        <f>IF(fun[[#This Row],[GarageQual]]="Ex",5,IF(fun[[#This Row],[GarageQual]]="Gd",4,IF(fun[[#This Row],[GarageQual]]="TA",3,IF(fun[[#This Row],[GarageQual]]="Fa",2,IF(fun[[#This Row],[GarageQual]]="Po",1,0)))))</f>
        <v>2</v>
      </c>
      <c r="CD1334" t="s">
        <v>173</v>
      </c>
      <c r="CE1334">
        <f>IF(fun[[#This Row],[GarageCond]]="Ex",5,IF(fun[[#This Row],[GarageCond]]="Gd",4,IF(fun[[#This Row],[GarageCond]]="TA",3,IF(fun[[#This Row],[GarageCond]]="Fa",2,IF(fun[[#This Row],[GarageCond]]="Po",1,0)))))</f>
        <v>2</v>
      </c>
      <c r="CF1334" t="s">
        <v>131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f>(0.5*fun[[#This Row],[WoodDeckSF]])+fun[[#This Row],[OpenPorchSF]]+(2*fun[[#This Row],[EnclosedPorch]])+(1.5*fun[[#This Row],[3SsnPorch]])+fun[[#This Row],[ScreenPorch]]</f>
        <v>0</v>
      </c>
      <c r="CM1334">
        <v>0</v>
      </c>
      <c r="CN1334" t="s">
        <v>109</v>
      </c>
      <c r="CO1334">
        <f>IF(fun[[#This Row],[PoolQC]]="Ex",5,IF(fun[[#This Row],[PoolQC]]="Gd",4,IF(fun[[#This Row],[PoolQC]]="TA",3,IF(fun[[#This Row],[PoolQC]]="Fa",2,IF(fun[[#This Row],[PoolQC]]="Po",1,0)))))</f>
        <v>0</v>
      </c>
      <c r="CP1334" t="s">
        <v>109</v>
      </c>
      <c r="CQ1334" t="s">
        <v>109</v>
      </c>
      <c r="CR1334">
        <v>0</v>
      </c>
      <c r="CS1334">
        <v>5</v>
      </c>
      <c r="CT1334">
        <v>2009</v>
      </c>
      <c r="CU1334" t="s">
        <v>136</v>
      </c>
      <c r="CV1334" t="s">
        <v>137</v>
      </c>
      <c r="CW1334">
        <f>COUNTIF(fun[[#This Row],[Id]:[SaleCondition]],0)</f>
        <v>18</v>
      </c>
      <c r="CX1334">
        <f>COUNTIF(fun[[#This Row],[Id]:[SaleCondition]],"NA")</f>
        <v>4</v>
      </c>
      <c r="CY133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334">
        <f>fun[NUM_ExCond]+fun[NUM_BsmtCond]+fun[NUM_GarCond]</f>
        <v>8</v>
      </c>
      <c r="DA13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13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50.5</v>
      </c>
      <c r="DC1334">
        <v>100000</v>
      </c>
    </row>
    <row r="1335" spans="1:107" x14ac:dyDescent="0.25">
      <c r="A1335">
        <v>1334</v>
      </c>
      <c r="B1335">
        <v>50</v>
      </c>
      <c r="C1335" t="s">
        <v>168</v>
      </c>
      <c r="D1335">
        <f>IF(fun[[#This Row],[MSZoning]]="RL",1,0)</f>
        <v>0</v>
      </c>
      <c r="E1335">
        <f>IF(fun[[#This Row],[rl]]="RM",1,0)</f>
        <v>0</v>
      </c>
      <c r="F1335">
        <f>IF(fun[[#This Row],[rm]]="RH",1,0)</f>
        <v>0</v>
      </c>
      <c r="G1335">
        <f>IF(fun[[#This Row],[rh]]="C (all)",1,0)</f>
        <v>0</v>
      </c>
      <c r="H1335">
        <v>60</v>
      </c>
      <c r="I1335">
        <f>IF(fun[[#This Row],[LotFrontage]]="NA",0,fun[[#This Row],[LotFrontage]])</f>
        <v>60</v>
      </c>
      <c r="J1335">
        <v>7200</v>
      </c>
      <c r="K1335" t="s">
        <v>108</v>
      </c>
      <c r="L1335" t="s">
        <v>109</v>
      </c>
      <c r="M1335" t="s">
        <v>110</v>
      </c>
      <c r="N1335" t="s">
        <v>111</v>
      </c>
      <c r="O1335" t="s">
        <v>112</v>
      </c>
      <c r="P1335" t="s">
        <v>148</v>
      </c>
      <c r="Q1335" t="s">
        <v>114</v>
      </c>
      <c r="R1335" t="s">
        <v>202</v>
      </c>
      <c r="S1335" t="s">
        <v>116</v>
      </c>
      <c r="T1335" t="s">
        <v>116</v>
      </c>
      <c r="U1335" t="s">
        <v>117</v>
      </c>
      <c r="V1335" t="s">
        <v>158</v>
      </c>
      <c r="W1335">
        <v>5</v>
      </c>
      <c r="X1335">
        <v>6</v>
      </c>
      <c r="Y1335">
        <v>1938</v>
      </c>
      <c r="Z1335">
        <v>1995</v>
      </c>
      <c r="AA1335" t="s">
        <v>119</v>
      </c>
      <c r="AB1335" t="s">
        <v>120</v>
      </c>
      <c r="AC1335" t="s">
        <v>150</v>
      </c>
      <c r="AD1335" t="s">
        <v>150</v>
      </c>
      <c r="AE1335" t="s">
        <v>143</v>
      </c>
      <c r="AF1335">
        <v>0</v>
      </c>
      <c r="AG1335" t="s">
        <v>124</v>
      </c>
      <c r="AH1335">
        <f>IF(fun[[#This Row],[ExterQual]]="Ex",5,IF(fun[[#This Row],[ExterQual]]="Gd",4,IF(fun[[#This Row],[ExterQual]]="TA",3,IF(fun[[#This Row],[ExterQual]]="Fa",2,1))))</f>
        <v>3</v>
      </c>
      <c r="AI1335" t="s">
        <v>124</v>
      </c>
      <c r="AJ1335">
        <f>IF(fun[[#This Row],[ExterCond]]="Ex",5,IF(fun[[#This Row],[ExterCond]]="Gd",4,IF(fun[[#This Row],[ExterCond]]="TA",3,IF(fun[[#This Row],[ExterCond]]="Fa",2,1))))</f>
        <v>3</v>
      </c>
      <c r="AK1335" t="s">
        <v>144</v>
      </c>
      <c r="AL1335" t="s">
        <v>124</v>
      </c>
      <c r="AM1335">
        <f>IF(fun[[#This Row],[BsmtQual]]="Ex",5,IF(fun[[#This Row],[BsmtQual]]="Gd",4,IF(fun[[#This Row],[BsmtQual]]="TA",3,IF(fun[[#This Row],[BsmtQual]]="Fa",2,IF(fun[[#This Row],[BsmtQual]]="Po",1,0)))))</f>
        <v>3</v>
      </c>
      <c r="AN1335" t="s">
        <v>124</v>
      </c>
      <c r="AO1335">
        <f>IF(fun[[#This Row],[BsmtCond]]="Ex",5,IF(fun[[#This Row],[BsmtCond]]="Gd",4,IF(fun[[#This Row],[BsmtCond]]="TA",3,IF(fun[[#This Row],[BsmtCond]]="Fa",2,IF(fun[[#This Row],[BsmtCond]]="Po",1,0)))))</f>
        <v>3</v>
      </c>
      <c r="AP1335" t="s">
        <v>126</v>
      </c>
      <c r="AQ1335">
        <f>IF(fun[[#This Row],[BsmtExposure]]="Gd",3,IF(fun[[#This Row],[BsmtExposure]]="Av",2,IF(fun[[#This Row],[BsmtExposure]]="Mn",1,0)))</f>
        <v>0</v>
      </c>
      <c r="AR1335" t="s">
        <v>128</v>
      </c>
      <c r="AS1335">
        <v>0</v>
      </c>
      <c r="AT1335" t="s">
        <v>128</v>
      </c>
      <c r="AU1335">
        <v>0</v>
      </c>
      <c r="AV1335">
        <v>803</v>
      </c>
      <c r="AW1335">
        <v>803</v>
      </c>
      <c r="AX1335" t="s">
        <v>129</v>
      </c>
      <c r="AY1335" t="s">
        <v>130</v>
      </c>
      <c r="AZ1335">
        <f>IF(fun[[#This Row],[HeatingQC]]="Ex",5,IF(fun[[#This Row],[HeatingQC]]="Gd",4,IF(fun[[#This Row],[HeatingQC]]="TA",3,IF(fun[[#This Row],[HeatingQC]]="Fa",2,IF(fun[[#This Row],[HeatingQC]]="Po",1,0)))))</f>
        <v>5</v>
      </c>
      <c r="BA1335" t="s">
        <v>131</v>
      </c>
      <c r="BB1335" t="s">
        <v>132</v>
      </c>
      <c r="BC1335">
        <v>803</v>
      </c>
      <c r="BD1335">
        <v>557</v>
      </c>
      <c r="BE1335">
        <v>0</v>
      </c>
      <c r="BF1335">
        <v>1360</v>
      </c>
      <c r="BG1335">
        <f>LOG(fun[[#This Row],[GrLivArea]])</f>
        <v>3.1335389083702174</v>
      </c>
      <c r="BH1335">
        <v>0</v>
      </c>
      <c r="BI1335">
        <v>0</v>
      </c>
      <c r="BJ1335">
        <f>fun[[#This Row],[BsmtFullBath]]+(0.5*fun[[#This Row],[BsmtHalfBath]])</f>
        <v>0</v>
      </c>
      <c r="BK1335">
        <v>1</v>
      </c>
      <c r="BL1335">
        <v>1</v>
      </c>
      <c r="BM1335">
        <f>fun[[#This Row],[HalfBath]]+fun[[#This Row],[TOTBaseBath]]+fun[[#This Row],[FullBath]]</f>
        <v>2</v>
      </c>
      <c r="BN1335">
        <v>2</v>
      </c>
      <c r="BO1335">
        <v>1</v>
      </c>
      <c r="BP1335" t="s">
        <v>123</v>
      </c>
      <c r="BQ1335">
        <f>IF(fun[[#This Row],[KitchenQual]]="Ex",5,IF(fun[[#This Row],[KitchenQual]]="Gd",4,IF(fun[[#This Row],[KitchenQual]]="TA",3,IF(fun[[#This Row],[KitchenQual]]="Fa",2,0))))</f>
        <v>4</v>
      </c>
      <c r="BR1335">
        <v>6</v>
      </c>
      <c r="BS1335" t="s">
        <v>133</v>
      </c>
      <c r="BT1335">
        <v>0</v>
      </c>
      <c r="BU1335" t="s">
        <v>109</v>
      </c>
      <c r="BV1335">
        <f>IF(fun[[#This Row],[FireplaceQu]]="Ex",5,IF(fun[[#This Row],[FireplaceQu]]="Gd",4,IF(fun[[#This Row],[FireplaceQu]]="TA",3,IF(fun[[#This Row],[FireplaceQu]]="Fa",2,0))))</f>
        <v>0</v>
      </c>
      <c r="BW1335" t="s">
        <v>153</v>
      </c>
      <c r="BX1335">
        <v>1951</v>
      </c>
      <c r="BY1335" t="s">
        <v>128</v>
      </c>
      <c r="BZ1335">
        <v>1</v>
      </c>
      <c r="CA1335">
        <v>297</v>
      </c>
      <c r="CB1335" t="s">
        <v>124</v>
      </c>
      <c r="CC1335">
        <f>IF(fun[[#This Row],[GarageQual]]="Ex",5,IF(fun[[#This Row],[GarageQual]]="Gd",4,IF(fun[[#This Row],[GarageQual]]="TA",3,IF(fun[[#This Row],[GarageQual]]="Fa",2,IF(fun[[#This Row],[GarageQual]]="Po",1,0)))))</f>
        <v>3</v>
      </c>
      <c r="CD1335" t="s">
        <v>124</v>
      </c>
      <c r="CE1335">
        <f>IF(fun[[#This Row],[GarageCond]]="Ex",5,IF(fun[[#This Row],[GarageCond]]="Gd",4,IF(fun[[#This Row],[GarageCond]]="TA",3,IF(fun[[#This Row],[GarageCond]]="Fa",2,IF(fun[[#This Row],[GarageCond]]="Po",1,0)))))</f>
        <v>3</v>
      </c>
      <c r="CF1335" t="s">
        <v>131</v>
      </c>
      <c r="CG1335">
        <v>0</v>
      </c>
      <c r="CH1335">
        <v>65</v>
      </c>
      <c r="CI1335">
        <v>190</v>
      </c>
      <c r="CJ1335">
        <v>0</v>
      </c>
      <c r="CK1335">
        <v>0</v>
      </c>
      <c r="CL1335">
        <f>(0.5*fun[[#This Row],[WoodDeckSF]])+fun[[#This Row],[OpenPorchSF]]+(2*fun[[#This Row],[EnclosedPorch]])+(1.5*fun[[#This Row],[3SsnPorch]])+fun[[#This Row],[ScreenPorch]]</f>
        <v>445</v>
      </c>
      <c r="CM1335">
        <v>0</v>
      </c>
      <c r="CN1335" t="s">
        <v>109</v>
      </c>
      <c r="CO1335">
        <f>IF(fun[[#This Row],[PoolQC]]="Ex",5,IF(fun[[#This Row],[PoolQC]]="Gd",4,IF(fun[[#This Row],[PoolQC]]="TA",3,IF(fun[[#This Row],[PoolQC]]="Fa",2,IF(fun[[#This Row],[PoolQC]]="Po",1,0)))))</f>
        <v>0</v>
      </c>
      <c r="CP1335" t="s">
        <v>160</v>
      </c>
      <c r="CQ1335" t="s">
        <v>109</v>
      </c>
      <c r="CR1335">
        <v>0</v>
      </c>
      <c r="CS1335">
        <v>7</v>
      </c>
      <c r="CT1335">
        <v>2006</v>
      </c>
      <c r="CU1335" t="s">
        <v>136</v>
      </c>
      <c r="CV1335" t="s">
        <v>137</v>
      </c>
      <c r="CW1335">
        <f>COUNTIF(fun[[#This Row],[Id]:[SaleCondition]],0)</f>
        <v>20</v>
      </c>
      <c r="CX1335">
        <f>COUNTIF(fun[[#This Row],[Id]:[SaleCondition]],"NA")</f>
        <v>4</v>
      </c>
      <c r="CY1335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335">
        <f>fun[NUM_ExCond]+fun[NUM_BsmtCond]+fun[NUM_GarCond]</f>
        <v>9</v>
      </c>
      <c r="DA13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13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1335">
        <v>125500</v>
      </c>
    </row>
    <row r="1336" spans="1:107" x14ac:dyDescent="0.25">
      <c r="A1336">
        <v>1335</v>
      </c>
      <c r="B1336">
        <v>160</v>
      </c>
      <c r="C1336" t="s">
        <v>168</v>
      </c>
      <c r="D1336">
        <f>IF(fun[[#This Row],[MSZoning]]="RL",1,0)</f>
        <v>0</v>
      </c>
      <c r="E1336">
        <f>IF(fun[[#This Row],[rl]]="RM",1,0)</f>
        <v>0</v>
      </c>
      <c r="F1336">
        <f>IF(fun[[#This Row],[rm]]="RH",1,0)</f>
        <v>0</v>
      </c>
      <c r="G1336">
        <f>IF(fun[[#This Row],[rh]]="C (all)",1,0)</f>
        <v>0</v>
      </c>
      <c r="H1336">
        <v>24</v>
      </c>
      <c r="I1336">
        <f>IF(fun[[#This Row],[LotFrontage]]="NA",0,fun[[#This Row],[LotFrontage]])</f>
        <v>24</v>
      </c>
      <c r="J1336">
        <v>2368</v>
      </c>
      <c r="K1336" t="s">
        <v>108</v>
      </c>
      <c r="L1336" t="s">
        <v>109</v>
      </c>
      <c r="M1336" t="s">
        <v>110</v>
      </c>
      <c r="N1336" t="s">
        <v>111</v>
      </c>
      <c r="O1336" t="s">
        <v>112</v>
      </c>
      <c r="P1336" t="s">
        <v>113</v>
      </c>
      <c r="Q1336" t="s">
        <v>114</v>
      </c>
      <c r="R1336" t="s">
        <v>254</v>
      </c>
      <c r="S1336" t="s">
        <v>116</v>
      </c>
      <c r="T1336" t="s">
        <v>116</v>
      </c>
      <c r="U1336" t="s">
        <v>205</v>
      </c>
      <c r="V1336" t="s">
        <v>118</v>
      </c>
      <c r="W1336">
        <v>5</v>
      </c>
      <c r="X1336">
        <v>6</v>
      </c>
      <c r="Y1336">
        <v>1970</v>
      </c>
      <c r="Z1336">
        <v>1970</v>
      </c>
      <c r="AA1336" t="s">
        <v>119</v>
      </c>
      <c r="AB1336" t="s">
        <v>120</v>
      </c>
      <c r="AC1336" t="s">
        <v>166</v>
      </c>
      <c r="AD1336" t="s">
        <v>166</v>
      </c>
      <c r="AE1336" t="s">
        <v>143</v>
      </c>
      <c r="AF1336">
        <v>312</v>
      </c>
      <c r="AG1336" t="s">
        <v>124</v>
      </c>
      <c r="AH1336">
        <f>IF(fun[[#This Row],[ExterQual]]="Ex",5,IF(fun[[#This Row],[ExterQual]]="Gd",4,IF(fun[[#This Row],[ExterQual]]="TA",3,IF(fun[[#This Row],[ExterQual]]="Fa",2,1))))</f>
        <v>3</v>
      </c>
      <c r="AI1336" t="s">
        <v>124</v>
      </c>
      <c r="AJ1336">
        <f>IF(fun[[#This Row],[ExterCond]]="Ex",5,IF(fun[[#This Row],[ExterCond]]="Gd",4,IF(fun[[#This Row],[ExterCond]]="TA",3,IF(fun[[#This Row],[ExterCond]]="Fa",2,1))))</f>
        <v>3</v>
      </c>
      <c r="AK1336" t="s">
        <v>144</v>
      </c>
      <c r="AL1336" t="s">
        <v>124</v>
      </c>
      <c r="AM1336">
        <f>IF(fun[[#This Row],[BsmtQual]]="Ex",5,IF(fun[[#This Row],[BsmtQual]]="Gd",4,IF(fun[[#This Row],[BsmtQual]]="TA",3,IF(fun[[#This Row],[BsmtQual]]="Fa",2,IF(fun[[#This Row],[BsmtQual]]="Po",1,0)))))</f>
        <v>3</v>
      </c>
      <c r="AN1336" t="s">
        <v>124</v>
      </c>
      <c r="AO1336">
        <f>IF(fun[[#This Row],[BsmtCond]]="Ex",5,IF(fun[[#This Row],[BsmtCond]]="Gd",4,IF(fun[[#This Row],[BsmtCond]]="TA",3,IF(fun[[#This Row],[BsmtCond]]="Fa",2,IF(fun[[#This Row],[BsmtCond]]="Po",1,0)))))</f>
        <v>3</v>
      </c>
      <c r="AP1336" t="s">
        <v>126</v>
      </c>
      <c r="AQ1336">
        <f>IF(fun[[#This Row],[BsmtExposure]]="Gd",3,IF(fun[[#This Row],[BsmtExposure]]="Av",2,IF(fun[[#This Row],[BsmtExposure]]="Mn",1,0)))</f>
        <v>0</v>
      </c>
      <c r="AR1336" t="s">
        <v>198</v>
      </c>
      <c r="AS1336">
        <v>765</v>
      </c>
      <c r="AT1336" t="s">
        <v>128</v>
      </c>
      <c r="AU1336">
        <v>0</v>
      </c>
      <c r="AV1336">
        <v>0</v>
      </c>
      <c r="AW1336">
        <v>765</v>
      </c>
      <c r="AX1336" t="s">
        <v>129</v>
      </c>
      <c r="AY1336" t="s">
        <v>124</v>
      </c>
      <c r="AZ1336">
        <f>IF(fun[[#This Row],[HeatingQC]]="Ex",5,IF(fun[[#This Row],[HeatingQC]]="Gd",4,IF(fun[[#This Row],[HeatingQC]]="TA",3,IF(fun[[#This Row],[HeatingQC]]="Fa",2,IF(fun[[#This Row],[HeatingQC]]="Po",1,0)))))</f>
        <v>3</v>
      </c>
      <c r="BA1336" t="s">
        <v>131</v>
      </c>
      <c r="BB1336" t="s">
        <v>132</v>
      </c>
      <c r="BC1336">
        <v>765</v>
      </c>
      <c r="BD1336">
        <v>600</v>
      </c>
      <c r="BE1336">
        <v>0</v>
      </c>
      <c r="BF1336">
        <v>1365</v>
      </c>
      <c r="BG1336">
        <f>LOG(fun[[#This Row],[GrLivArea]])</f>
        <v>3.1351326513767748</v>
      </c>
      <c r="BH1336">
        <v>0</v>
      </c>
      <c r="BI1336">
        <v>0</v>
      </c>
      <c r="BJ1336">
        <f>fun[[#This Row],[BsmtFullBath]]+(0.5*fun[[#This Row],[BsmtHalfBath]])</f>
        <v>0</v>
      </c>
      <c r="BK1336">
        <v>1</v>
      </c>
      <c r="BL1336">
        <v>1</v>
      </c>
      <c r="BM1336">
        <f>fun[[#This Row],[HalfBath]]+fun[[#This Row],[TOTBaseBath]]+fun[[#This Row],[FullBath]]</f>
        <v>2</v>
      </c>
      <c r="BN1336">
        <v>3</v>
      </c>
      <c r="BO1336">
        <v>1</v>
      </c>
      <c r="BP1336" t="s">
        <v>124</v>
      </c>
      <c r="BQ1336">
        <f>IF(fun[[#This Row],[KitchenQual]]="Ex",5,IF(fun[[#This Row],[KitchenQual]]="Gd",4,IF(fun[[#This Row],[KitchenQual]]="TA",3,IF(fun[[#This Row],[KitchenQual]]="Fa",2,0))))</f>
        <v>3</v>
      </c>
      <c r="BR1336">
        <v>7</v>
      </c>
      <c r="BS1336" t="s">
        <v>172</v>
      </c>
      <c r="BT1336">
        <v>0</v>
      </c>
      <c r="BU1336" t="s">
        <v>109</v>
      </c>
      <c r="BV1336">
        <f>IF(fun[[#This Row],[FireplaceQu]]="Ex",5,IF(fun[[#This Row],[FireplaceQu]]="Gd",4,IF(fun[[#This Row],[FireplaceQu]]="TA",3,IF(fun[[#This Row],[FireplaceQu]]="Fa",2,0))))</f>
        <v>0</v>
      </c>
      <c r="BW1336" t="s">
        <v>134</v>
      </c>
      <c r="BX1336">
        <v>1970</v>
      </c>
      <c r="BY1336" t="s">
        <v>128</v>
      </c>
      <c r="BZ1336">
        <v>2</v>
      </c>
      <c r="CA1336">
        <v>440</v>
      </c>
      <c r="CB1336" t="s">
        <v>124</v>
      </c>
      <c r="CC1336">
        <f>IF(fun[[#This Row],[GarageQual]]="Ex",5,IF(fun[[#This Row],[GarageQual]]="Gd",4,IF(fun[[#This Row],[GarageQual]]="TA",3,IF(fun[[#This Row],[GarageQual]]="Fa",2,IF(fun[[#This Row],[GarageQual]]="Po",1,0)))))</f>
        <v>3</v>
      </c>
      <c r="CD1336" t="s">
        <v>124</v>
      </c>
      <c r="CE1336">
        <f>IF(fun[[#This Row],[GarageCond]]="Ex",5,IF(fun[[#This Row],[GarageCond]]="Gd",4,IF(fun[[#This Row],[GarageCond]]="TA",3,IF(fun[[#This Row],[GarageCond]]="Fa",2,IF(fun[[#This Row],[GarageCond]]="Po",1,0)))))</f>
        <v>3</v>
      </c>
      <c r="CF1336" t="s">
        <v>131</v>
      </c>
      <c r="CG1336">
        <v>0</v>
      </c>
      <c r="CH1336">
        <v>36</v>
      </c>
      <c r="CI1336">
        <v>0</v>
      </c>
      <c r="CJ1336">
        <v>0</v>
      </c>
      <c r="CK1336">
        <v>0</v>
      </c>
      <c r="CL1336">
        <f>(0.5*fun[[#This Row],[WoodDeckSF]])+fun[[#This Row],[OpenPorchSF]]+(2*fun[[#This Row],[EnclosedPorch]])+(1.5*fun[[#This Row],[3SsnPorch]])+fun[[#This Row],[ScreenPorch]]</f>
        <v>36</v>
      </c>
      <c r="CM1336">
        <v>0</v>
      </c>
      <c r="CN1336" t="s">
        <v>109</v>
      </c>
      <c r="CO1336">
        <f>IF(fun[[#This Row],[PoolQC]]="Ex",5,IF(fun[[#This Row],[PoolQC]]="Gd",4,IF(fun[[#This Row],[PoolQC]]="TA",3,IF(fun[[#This Row],[PoolQC]]="Fa",2,IF(fun[[#This Row],[PoolQC]]="Po",1,0)))))</f>
        <v>0</v>
      </c>
      <c r="CP1336" t="s">
        <v>109</v>
      </c>
      <c r="CQ1336" t="s">
        <v>109</v>
      </c>
      <c r="CR1336">
        <v>0</v>
      </c>
      <c r="CS1336">
        <v>5</v>
      </c>
      <c r="CT1336">
        <v>2009</v>
      </c>
      <c r="CU1336" t="s">
        <v>136</v>
      </c>
      <c r="CV1336" t="s">
        <v>137</v>
      </c>
      <c r="CW1336">
        <f>COUNTIF(fun[[#This Row],[Id]:[SaleCondition]],0)</f>
        <v>20</v>
      </c>
      <c r="CX1336">
        <f>COUNTIF(fun[[#This Row],[Id]:[SaleCondition]],"NA")</f>
        <v>5</v>
      </c>
      <c r="CY1336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336">
        <f>fun[NUM_ExCond]+fun[NUM_BsmtCond]+fun[NUM_GarCond]</f>
        <v>9</v>
      </c>
      <c r="DA13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3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1336">
        <v>125000</v>
      </c>
    </row>
    <row r="1337" spans="1:107" x14ac:dyDescent="0.25">
      <c r="A1337">
        <v>1336</v>
      </c>
      <c r="B1337">
        <v>20</v>
      </c>
      <c r="C1337" t="s">
        <v>107</v>
      </c>
      <c r="D1337">
        <f>IF(fun[[#This Row],[MSZoning]]="RL",1,0)</f>
        <v>1</v>
      </c>
      <c r="E1337">
        <f>IF(fun[[#This Row],[rl]]="RM",1,0)</f>
        <v>0</v>
      </c>
      <c r="F1337">
        <f>IF(fun[[#This Row],[rm]]="RH",1,0)</f>
        <v>0</v>
      </c>
      <c r="G1337">
        <f>IF(fun[[#This Row],[rh]]="C (all)",1,0)</f>
        <v>0</v>
      </c>
      <c r="H1337">
        <v>80</v>
      </c>
      <c r="I1337">
        <f>IF(fun[[#This Row],[LotFrontage]]="NA",0,fun[[#This Row],[LotFrontage]])</f>
        <v>80</v>
      </c>
      <c r="J1337">
        <v>9650</v>
      </c>
      <c r="K1337" t="s">
        <v>108</v>
      </c>
      <c r="L1337" t="s">
        <v>109</v>
      </c>
      <c r="M1337" t="s">
        <v>110</v>
      </c>
      <c r="N1337" t="s">
        <v>111</v>
      </c>
      <c r="O1337" t="s">
        <v>112</v>
      </c>
      <c r="P1337" t="s">
        <v>113</v>
      </c>
      <c r="Q1337" t="s">
        <v>114</v>
      </c>
      <c r="R1337" t="s">
        <v>164</v>
      </c>
      <c r="S1337" t="s">
        <v>116</v>
      </c>
      <c r="T1337" t="s">
        <v>116</v>
      </c>
      <c r="U1337" t="s">
        <v>117</v>
      </c>
      <c r="V1337" t="s">
        <v>141</v>
      </c>
      <c r="W1337">
        <v>6</v>
      </c>
      <c r="X1337">
        <v>5</v>
      </c>
      <c r="Y1337">
        <v>1977</v>
      </c>
      <c r="Z1337">
        <v>1977</v>
      </c>
      <c r="AA1337" t="s">
        <v>119</v>
      </c>
      <c r="AB1337" t="s">
        <v>120</v>
      </c>
      <c r="AC1337" t="s">
        <v>187</v>
      </c>
      <c r="AD1337" t="s">
        <v>187</v>
      </c>
      <c r="AE1337" t="s">
        <v>122</v>
      </c>
      <c r="AF1337">
        <v>360</v>
      </c>
      <c r="AG1337" t="s">
        <v>124</v>
      </c>
      <c r="AH1337">
        <f>IF(fun[[#This Row],[ExterQual]]="Ex",5,IF(fun[[#This Row],[ExterQual]]="Gd",4,IF(fun[[#This Row],[ExterQual]]="TA",3,IF(fun[[#This Row],[ExterQual]]="Fa",2,1))))</f>
        <v>3</v>
      </c>
      <c r="AI1337" t="s">
        <v>124</v>
      </c>
      <c r="AJ1337">
        <f>IF(fun[[#This Row],[ExterCond]]="Ex",5,IF(fun[[#This Row],[ExterCond]]="Gd",4,IF(fun[[#This Row],[ExterCond]]="TA",3,IF(fun[[#This Row],[ExterCond]]="Fa",2,1))))</f>
        <v>3</v>
      </c>
      <c r="AK1337" t="s">
        <v>144</v>
      </c>
      <c r="AL1337" t="s">
        <v>123</v>
      </c>
      <c r="AM1337">
        <f>IF(fun[[#This Row],[BsmtQual]]="Ex",5,IF(fun[[#This Row],[BsmtQual]]="Gd",4,IF(fun[[#This Row],[BsmtQual]]="TA",3,IF(fun[[#This Row],[BsmtQual]]="Fa",2,IF(fun[[#This Row],[BsmtQual]]="Po",1,0)))))</f>
        <v>4</v>
      </c>
      <c r="AN1337" t="s">
        <v>124</v>
      </c>
      <c r="AO1337">
        <f>IF(fun[[#This Row],[BsmtCond]]="Ex",5,IF(fun[[#This Row],[BsmtCond]]="Gd",4,IF(fun[[#This Row],[BsmtCond]]="TA",3,IF(fun[[#This Row],[BsmtCond]]="Fa",2,IF(fun[[#This Row],[BsmtCond]]="Po",1,0)))))</f>
        <v>3</v>
      </c>
      <c r="AP1337" t="s">
        <v>126</v>
      </c>
      <c r="AQ1337">
        <f>IF(fun[[#This Row],[BsmtExposure]]="Gd",3,IF(fun[[#This Row],[BsmtExposure]]="Av",2,IF(fun[[#This Row],[BsmtExposure]]="Mn",1,0)))</f>
        <v>0</v>
      </c>
      <c r="AR1337" t="s">
        <v>145</v>
      </c>
      <c r="AS1337">
        <v>686</v>
      </c>
      <c r="AT1337" t="s">
        <v>128</v>
      </c>
      <c r="AU1337">
        <v>0</v>
      </c>
      <c r="AV1337">
        <v>664</v>
      </c>
      <c r="AW1337">
        <v>1350</v>
      </c>
      <c r="AX1337" t="s">
        <v>129</v>
      </c>
      <c r="AY1337" t="s">
        <v>124</v>
      </c>
      <c r="AZ1337">
        <f>IF(fun[[#This Row],[HeatingQC]]="Ex",5,IF(fun[[#This Row],[HeatingQC]]="Gd",4,IF(fun[[#This Row],[HeatingQC]]="TA",3,IF(fun[[#This Row],[HeatingQC]]="Fa",2,IF(fun[[#This Row],[HeatingQC]]="Po",1,0)))))</f>
        <v>3</v>
      </c>
      <c r="BA1337" t="s">
        <v>131</v>
      </c>
      <c r="BB1337" t="s">
        <v>132</v>
      </c>
      <c r="BC1337">
        <v>1334</v>
      </c>
      <c r="BD1337">
        <v>0</v>
      </c>
      <c r="BE1337">
        <v>0</v>
      </c>
      <c r="BF1337">
        <v>1334</v>
      </c>
      <c r="BG1337">
        <f>LOG(fun[[#This Row],[GrLivArea]])</f>
        <v>3.12515582958053</v>
      </c>
      <c r="BH1337">
        <v>0</v>
      </c>
      <c r="BI1337">
        <v>1</v>
      </c>
      <c r="BJ1337">
        <f>fun[[#This Row],[BsmtFullBath]]+(0.5*fun[[#This Row],[BsmtHalfBath]])</f>
        <v>0.5</v>
      </c>
      <c r="BK1337">
        <v>2</v>
      </c>
      <c r="BL1337">
        <v>0</v>
      </c>
      <c r="BM1337">
        <f>fun[[#This Row],[HalfBath]]+fun[[#This Row],[TOTBaseBath]]+fun[[#This Row],[FullBath]]</f>
        <v>2.5</v>
      </c>
      <c r="BN1337">
        <v>2</v>
      </c>
      <c r="BO1337">
        <v>1</v>
      </c>
      <c r="BP1337" t="s">
        <v>124</v>
      </c>
      <c r="BQ1337">
        <f>IF(fun[[#This Row],[KitchenQual]]="Ex",5,IF(fun[[#This Row],[KitchenQual]]="Gd",4,IF(fun[[#This Row],[KitchenQual]]="TA",3,IF(fun[[#This Row],[KitchenQual]]="Fa",2,0))))</f>
        <v>3</v>
      </c>
      <c r="BR1337">
        <v>6</v>
      </c>
      <c r="BS1337" t="s">
        <v>133</v>
      </c>
      <c r="BT1337">
        <v>1</v>
      </c>
      <c r="BU1337" t="s">
        <v>124</v>
      </c>
      <c r="BV1337">
        <f>IF(fun[[#This Row],[FireplaceQu]]="Ex",5,IF(fun[[#This Row],[FireplaceQu]]="Gd",4,IF(fun[[#This Row],[FireplaceQu]]="TA",3,IF(fun[[#This Row],[FireplaceQu]]="Fa",2,0))))</f>
        <v>3</v>
      </c>
      <c r="BW1337" t="s">
        <v>134</v>
      </c>
      <c r="BX1337">
        <v>1977</v>
      </c>
      <c r="BY1337" t="s">
        <v>135</v>
      </c>
      <c r="BZ1337">
        <v>2</v>
      </c>
      <c r="CA1337">
        <v>630</v>
      </c>
      <c r="CB1337" t="s">
        <v>124</v>
      </c>
      <c r="CC1337">
        <f>IF(fun[[#This Row],[GarageQual]]="Ex",5,IF(fun[[#This Row],[GarageQual]]="Gd",4,IF(fun[[#This Row],[GarageQual]]="TA",3,IF(fun[[#This Row],[GarageQual]]="Fa",2,IF(fun[[#This Row],[GarageQual]]="Po",1,0)))))</f>
        <v>3</v>
      </c>
      <c r="CD1337" t="s">
        <v>124</v>
      </c>
      <c r="CE1337">
        <f>IF(fun[[#This Row],[GarageCond]]="Ex",5,IF(fun[[#This Row],[GarageCond]]="Gd",4,IF(fun[[#This Row],[GarageCond]]="TA",3,IF(fun[[#This Row],[GarageCond]]="Fa",2,IF(fun[[#This Row],[GarageCond]]="Po",1,0)))))</f>
        <v>3</v>
      </c>
      <c r="CF1337" t="s">
        <v>131</v>
      </c>
      <c r="CG1337">
        <v>0</v>
      </c>
      <c r="CH1337">
        <v>16</v>
      </c>
      <c r="CI1337">
        <v>0</v>
      </c>
      <c r="CJ1337">
        <v>0</v>
      </c>
      <c r="CK1337">
        <v>0</v>
      </c>
      <c r="CL1337">
        <f>(0.5*fun[[#This Row],[WoodDeckSF]])+fun[[#This Row],[OpenPorchSF]]+(2*fun[[#This Row],[EnclosedPorch]])+(1.5*fun[[#This Row],[3SsnPorch]])+fun[[#This Row],[ScreenPorch]]</f>
        <v>16</v>
      </c>
      <c r="CM1337">
        <v>0</v>
      </c>
      <c r="CN1337" t="s">
        <v>109</v>
      </c>
      <c r="CO1337">
        <f>IF(fun[[#This Row],[PoolQC]]="Ex",5,IF(fun[[#This Row],[PoolQC]]="Gd",4,IF(fun[[#This Row],[PoolQC]]="TA",3,IF(fun[[#This Row],[PoolQC]]="Fa",2,IF(fun[[#This Row],[PoolQC]]="Po",1,0)))))</f>
        <v>0</v>
      </c>
      <c r="CP1337" t="s">
        <v>109</v>
      </c>
      <c r="CQ1337" t="s">
        <v>109</v>
      </c>
      <c r="CR1337">
        <v>0</v>
      </c>
      <c r="CS1337">
        <v>4</v>
      </c>
      <c r="CT1337">
        <v>2009</v>
      </c>
      <c r="CU1337" t="s">
        <v>136</v>
      </c>
      <c r="CV1337" t="s">
        <v>137</v>
      </c>
      <c r="CW1337">
        <f>COUNTIF(fun[[#This Row],[Id]:[SaleCondition]],0)</f>
        <v>16</v>
      </c>
      <c r="CX1337">
        <f>COUNTIF(fun[[#This Row],[Id]:[SaleCondition]],"NA")</f>
        <v>4</v>
      </c>
      <c r="CY133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337">
        <f>fun[NUM_ExCond]+fun[NUM_BsmtCond]+fun[NUM_GarCond]</f>
        <v>9</v>
      </c>
      <c r="DA13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13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337">
        <v>167900</v>
      </c>
    </row>
    <row r="1338" spans="1:107" x14ac:dyDescent="0.25">
      <c r="A1338">
        <v>1337</v>
      </c>
      <c r="B1338">
        <v>90</v>
      </c>
      <c r="C1338" t="s">
        <v>107</v>
      </c>
      <c r="D1338">
        <f>IF(fun[[#This Row],[MSZoning]]="RL",1,0)</f>
        <v>1</v>
      </c>
      <c r="E1338">
        <f>IF(fun[[#This Row],[rl]]="RM",1,0)</f>
        <v>0</v>
      </c>
      <c r="F1338">
        <f>IF(fun[[#This Row],[rm]]="RH",1,0)</f>
        <v>0</v>
      </c>
      <c r="G1338">
        <f>IF(fun[[#This Row],[rh]]="C (all)",1,0)</f>
        <v>0</v>
      </c>
      <c r="H1338">
        <v>87</v>
      </c>
      <c r="I1338">
        <f>IF(fun[[#This Row],[LotFrontage]]="NA",0,fun[[#This Row],[LotFrontage]])</f>
        <v>87</v>
      </c>
      <c r="J1338">
        <v>9246</v>
      </c>
      <c r="K1338" t="s">
        <v>108</v>
      </c>
      <c r="L1338" t="s">
        <v>109</v>
      </c>
      <c r="M1338" t="s">
        <v>146</v>
      </c>
      <c r="N1338" t="s">
        <v>111</v>
      </c>
      <c r="O1338" t="s">
        <v>112</v>
      </c>
      <c r="P1338" t="s">
        <v>113</v>
      </c>
      <c r="Q1338" t="s">
        <v>114</v>
      </c>
      <c r="R1338" t="s">
        <v>164</v>
      </c>
      <c r="S1338" t="s">
        <v>140</v>
      </c>
      <c r="T1338" t="s">
        <v>116</v>
      </c>
      <c r="U1338" t="s">
        <v>193</v>
      </c>
      <c r="V1338" t="s">
        <v>141</v>
      </c>
      <c r="W1338">
        <v>5</v>
      </c>
      <c r="X1338">
        <v>5</v>
      </c>
      <c r="Y1338">
        <v>1973</v>
      </c>
      <c r="Z1338">
        <v>1973</v>
      </c>
      <c r="AA1338" t="s">
        <v>119</v>
      </c>
      <c r="AB1338" t="s">
        <v>120</v>
      </c>
      <c r="AC1338" t="s">
        <v>187</v>
      </c>
      <c r="AD1338" t="s">
        <v>187</v>
      </c>
      <c r="AE1338" t="s">
        <v>122</v>
      </c>
      <c r="AF1338">
        <v>564</v>
      </c>
      <c r="AG1338" t="s">
        <v>124</v>
      </c>
      <c r="AH1338">
        <f>IF(fun[[#This Row],[ExterQual]]="Ex",5,IF(fun[[#This Row],[ExterQual]]="Gd",4,IF(fun[[#This Row],[ExterQual]]="TA",3,IF(fun[[#This Row],[ExterQual]]="Fa",2,1))))</f>
        <v>3</v>
      </c>
      <c r="AI1338" t="s">
        <v>124</v>
      </c>
      <c r="AJ1338">
        <f>IF(fun[[#This Row],[ExterCond]]="Ex",5,IF(fun[[#This Row],[ExterCond]]="Gd",4,IF(fun[[#This Row],[ExterCond]]="TA",3,IF(fun[[#This Row],[ExterCond]]="Fa",2,1))))</f>
        <v>3</v>
      </c>
      <c r="AK1338" t="s">
        <v>144</v>
      </c>
      <c r="AL1338" t="s">
        <v>124</v>
      </c>
      <c r="AM1338">
        <f>IF(fun[[#This Row],[BsmtQual]]="Ex",5,IF(fun[[#This Row],[BsmtQual]]="Gd",4,IF(fun[[#This Row],[BsmtQual]]="TA",3,IF(fun[[#This Row],[BsmtQual]]="Fa",2,IF(fun[[#This Row],[BsmtQual]]="Po",1,0)))))</f>
        <v>3</v>
      </c>
      <c r="AN1338" t="s">
        <v>124</v>
      </c>
      <c r="AO1338">
        <f>IF(fun[[#This Row],[BsmtCond]]="Ex",5,IF(fun[[#This Row],[BsmtCond]]="Gd",4,IF(fun[[#This Row],[BsmtCond]]="TA",3,IF(fun[[#This Row],[BsmtCond]]="Fa",2,IF(fun[[#This Row],[BsmtCond]]="Po",1,0)))))</f>
        <v>3</v>
      </c>
      <c r="AP1338" t="s">
        <v>126</v>
      </c>
      <c r="AQ1338">
        <f>IF(fun[[#This Row],[BsmtExposure]]="Gd",3,IF(fun[[#This Row],[BsmtExposure]]="Av",2,IF(fun[[#This Row],[BsmtExposure]]="Mn",1,0)))</f>
        <v>0</v>
      </c>
      <c r="AR1338" t="s">
        <v>128</v>
      </c>
      <c r="AS1338">
        <v>0</v>
      </c>
      <c r="AT1338" t="s">
        <v>128</v>
      </c>
      <c r="AU1338">
        <v>0</v>
      </c>
      <c r="AV1338">
        <v>1656</v>
      </c>
      <c r="AW1338">
        <v>1656</v>
      </c>
      <c r="AX1338" t="s">
        <v>129</v>
      </c>
      <c r="AY1338" t="s">
        <v>124</v>
      </c>
      <c r="AZ1338">
        <f>IF(fun[[#This Row],[HeatingQC]]="Ex",5,IF(fun[[#This Row],[HeatingQC]]="Gd",4,IF(fun[[#This Row],[HeatingQC]]="TA",3,IF(fun[[#This Row],[HeatingQC]]="Fa",2,IF(fun[[#This Row],[HeatingQC]]="Po",1,0)))))</f>
        <v>3</v>
      </c>
      <c r="BA1338" t="s">
        <v>131</v>
      </c>
      <c r="BB1338" t="s">
        <v>132</v>
      </c>
      <c r="BC1338">
        <v>1656</v>
      </c>
      <c r="BD1338">
        <v>0</v>
      </c>
      <c r="BE1338">
        <v>0</v>
      </c>
      <c r="BF1338">
        <v>1656</v>
      </c>
      <c r="BG1338">
        <f>LOG(fun[[#This Row],[GrLivArea]])</f>
        <v>3.2190603324488611</v>
      </c>
      <c r="BH1338">
        <v>0</v>
      </c>
      <c r="BI1338">
        <v>0</v>
      </c>
      <c r="BJ1338">
        <f>fun[[#This Row],[BsmtFullBath]]+(0.5*fun[[#This Row],[BsmtHalfBath]])</f>
        <v>0</v>
      </c>
      <c r="BK1338">
        <v>2</v>
      </c>
      <c r="BL1338">
        <v>0</v>
      </c>
      <c r="BM1338">
        <f>fun[[#This Row],[HalfBath]]+fun[[#This Row],[TOTBaseBath]]+fun[[#This Row],[FullBath]]</f>
        <v>2</v>
      </c>
      <c r="BN1338">
        <v>4</v>
      </c>
      <c r="BO1338">
        <v>2</v>
      </c>
      <c r="BP1338" t="s">
        <v>124</v>
      </c>
      <c r="BQ1338">
        <f>IF(fun[[#This Row],[KitchenQual]]="Ex",5,IF(fun[[#This Row],[KitchenQual]]="Gd",4,IF(fun[[#This Row],[KitchenQual]]="TA",3,IF(fun[[#This Row],[KitchenQual]]="Fa",2,0))))</f>
        <v>3</v>
      </c>
      <c r="BR1338">
        <v>8</v>
      </c>
      <c r="BS1338" t="s">
        <v>133</v>
      </c>
      <c r="BT1338">
        <v>0</v>
      </c>
      <c r="BU1338" t="s">
        <v>109</v>
      </c>
      <c r="BV1338">
        <f>IF(fun[[#This Row],[FireplaceQu]]="Ex",5,IF(fun[[#This Row],[FireplaceQu]]="Gd",4,IF(fun[[#This Row],[FireplaceQu]]="TA",3,IF(fun[[#This Row],[FireplaceQu]]="Fa",2,0))))</f>
        <v>0</v>
      </c>
      <c r="BW1338" t="s">
        <v>153</v>
      </c>
      <c r="BX1338">
        <v>1973</v>
      </c>
      <c r="BY1338" t="s">
        <v>128</v>
      </c>
      <c r="BZ1338">
        <v>2</v>
      </c>
      <c r="CA1338">
        <v>506</v>
      </c>
      <c r="CB1338" t="s">
        <v>124</v>
      </c>
      <c r="CC1338">
        <f>IF(fun[[#This Row],[GarageQual]]="Ex",5,IF(fun[[#This Row],[GarageQual]]="Gd",4,IF(fun[[#This Row],[GarageQual]]="TA",3,IF(fun[[#This Row],[GarageQual]]="Fa",2,IF(fun[[#This Row],[GarageQual]]="Po",1,0)))))</f>
        <v>3</v>
      </c>
      <c r="CD1338" t="s">
        <v>124</v>
      </c>
      <c r="CE1338">
        <f>IF(fun[[#This Row],[GarageCond]]="Ex",5,IF(fun[[#This Row],[GarageCond]]="Gd",4,IF(fun[[#This Row],[GarageCond]]="TA",3,IF(fun[[#This Row],[GarageCond]]="Fa",2,IF(fun[[#This Row],[GarageCond]]="Po",1,0)))))</f>
        <v>3</v>
      </c>
      <c r="CF1338" t="s">
        <v>131</v>
      </c>
      <c r="CG1338">
        <v>0</v>
      </c>
      <c r="CH1338">
        <v>211</v>
      </c>
      <c r="CI1338">
        <v>0</v>
      </c>
      <c r="CJ1338">
        <v>0</v>
      </c>
      <c r="CK1338">
        <v>0</v>
      </c>
      <c r="CL1338">
        <f>(0.5*fun[[#This Row],[WoodDeckSF]])+fun[[#This Row],[OpenPorchSF]]+(2*fun[[#This Row],[EnclosedPorch]])+(1.5*fun[[#This Row],[3SsnPorch]])+fun[[#This Row],[ScreenPorch]]</f>
        <v>211</v>
      </c>
      <c r="CM1338">
        <v>0</v>
      </c>
      <c r="CN1338" t="s">
        <v>109</v>
      </c>
      <c r="CO1338">
        <f>IF(fun[[#This Row],[PoolQC]]="Ex",5,IF(fun[[#This Row],[PoolQC]]="Gd",4,IF(fun[[#This Row],[PoolQC]]="TA",3,IF(fun[[#This Row],[PoolQC]]="Fa",2,IF(fun[[#This Row],[PoolQC]]="Po",1,0)))))</f>
        <v>0</v>
      </c>
      <c r="CP1338" t="s">
        <v>109</v>
      </c>
      <c r="CQ1338" t="s">
        <v>109</v>
      </c>
      <c r="CR1338">
        <v>0</v>
      </c>
      <c r="CS1338">
        <v>11</v>
      </c>
      <c r="CT1338">
        <v>2008</v>
      </c>
      <c r="CU1338" t="s">
        <v>136</v>
      </c>
      <c r="CV1338" t="s">
        <v>137</v>
      </c>
      <c r="CW1338">
        <f>COUNTIF(fun[[#This Row],[Id]:[SaleCondition]],0)</f>
        <v>21</v>
      </c>
      <c r="CX1338">
        <f>COUNTIF(fun[[#This Row],[Id]:[SaleCondition]],"NA")</f>
        <v>5</v>
      </c>
      <c r="CY133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338">
        <f>fun[NUM_ExCond]+fun[NUM_BsmtCond]+fun[NUM_GarCond]</f>
        <v>9</v>
      </c>
      <c r="DA13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76</v>
      </c>
      <c r="DB13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1338">
        <v>135000</v>
      </c>
    </row>
    <row r="1339" spans="1:107" x14ac:dyDescent="0.25">
      <c r="A1339">
        <v>1338</v>
      </c>
      <c r="B1339">
        <v>30</v>
      </c>
      <c r="C1339" t="s">
        <v>168</v>
      </c>
      <c r="D1339">
        <f>IF(fun[[#This Row],[MSZoning]]="RL",1,0)</f>
        <v>0</v>
      </c>
      <c r="E1339">
        <f>IF(fun[[#This Row],[rl]]="RM",1,0)</f>
        <v>0</v>
      </c>
      <c r="F1339">
        <f>IF(fun[[#This Row],[rm]]="RH",1,0)</f>
        <v>0</v>
      </c>
      <c r="G1339">
        <f>IF(fun[[#This Row],[rh]]="C (all)",1,0)</f>
        <v>0</v>
      </c>
      <c r="H1339">
        <v>153</v>
      </c>
      <c r="I1339">
        <f>IF(fun[[#This Row],[LotFrontage]]="NA",0,fun[[#This Row],[LotFrontage]])</f>
        <v>153</v>
      </c>
      <c r="J1339">
        <v>4118</v>
      </c>
      <c r="K1339" t="s">
        <v>108</v>
      </c>
      <c r="L1339" t="s">
        <v>200</v>
      </c>
      <c r="M1339" t="s">
        <v>146</v>
      </c>
      <c r="N1339" t="s">
        <v>201</v>
      </c>
      <c r="O1339" t="s">
        <v>112</v>
      </c>
      <c r="P1339" t="s">
        <v>148</v>
      </c>
      <c r="Q1339" t="s">
        <v>220</v>
      </c>
      <c r="R1339" t="s">
        <v>169</v>
      </c>
      <c r="S1339" t="s">
        <v>140</v>
      </c>
      <c r="T1339" t="s">
        <v>116</v>
      </c>
      <c r="U1339" t="s">
        <v>117</v>
      </c>
      <c r="V1339" t="s">
        <v>141</v>
      </c>
      <c r="W1339">
        <v>4</v>
      </c>
      <c r="X1339">
        <v>4</v>
      </c>
      <c r="Y1339">
        <v>1941</v>
      </c>
      <c r="Z1339">
        <v>1950</v>
      </c>
      <c r="AA1339" t="s">
        <v>119</v>
      </c>
      <c r="AB1339" t="s">
        <v>120</v>
      </c>
      <c r="AC1339" t="s">
        <v>150</v>
      </c>
      <c r="AD1339" t="s">
        <v>150</v>
      </c>
      <c r="AE1339" t="s">
        <v>143</v>
      </c>
      <c r="AF1339">
        <v>0</v>
      </c>
      <c r="AG1339" t="s">
        <v>124</v>
      </c>
      <c r="AH1339">
        <f>IF(fun[[#This Row],[ExterQual]]="Ex",5,IF(fun[[#This Row],[ExterQual]]="Gd",4,IF(fun[[#This Row],[ExterQual]]="TA",3,IF(fun[[#This Row],[ExterQual]]="Fa",2,1))))</f>
        <v>3</v>
      </c>
      <c r="AI1339" t="s">
        <v>124</v>
      </c>
      <c r="AJ1339">
        <f>IF(fun[[#This Row],[ExterCond]]="Ex",5,IF(fun[[#This Row],[ExterCond]]="Gd",4,IF(fun[[#This Row],[ExterCond]]="TA",3,IF(fun[[#This Row],[ExterCond]]="Fa",2,1))))</f>
        <v>3</v>
      </c>
      <c r="AK1339" t="s">
        <v>144</v>
      </c>
      <c r="AL1339" t="s">
        <v>124</v>
      </c>
      <c r="AM1339">
        <f>IF(fun[[#This Row],[BsmtQual]]="Ex",5,IF(fun[[#This Row],[BsmtQual]]="Gd",4,IF(fun[[#This Row],[BsmtQual]]="TA",3,IF(fun[[#This Row],[BsmtQual]]="Fa",2,IF(fun[[#This Row],[BsmtQual]]="Po",1,0)))))</f>
        <v>3</v>
      </c>
      <c r="AN1339" t="s">
        <v>124</v>
      </c>
      <c r="AO1339">
        <f>IF(fun[[#This Row],[BsmtCond]]="Ex",5,IF(fun[[#This Row],[BsmtCond]]="Gd",4,IF(fun[[#This Row],[BsmtCond]]="TA",3,IF(fun[[#This Row],[BsmtCond]]="Fa",2,IF(fun[[#This Row],[BsmtCond]]="Po",1,0)))))</f>
        <v>3</v>
      </c>
      <c r="AP1339" t="s">
        <v>126</v>
      </c>
      <c r="AQ1339">
        <f>IF(fun[[#This Row],[BsmtExposure]]="Gd",3,IF(fun[[#This Row],[BsmtExposure]]="Av",2,IF(fun[[#This Row],[BsmtExposure]]="Mn",1,0)))</f>
        <v>0</v>
      </c>
      <c r="AR1339" t="s">
        <v>128</v>
      </c>
      <c r="AS1339">
        <v>0</v>
      </c>
      <c r="AT1339" t="s">
        <v>128</v>
      </c>
      <c r="AU1339">
        <v>0</v>
      </c>
      <c r="AV1339">
        <v>693</v>
      </c>
      <c r="AW1339">
        <v>693</v>
      </c>
      <c r="AX1339" t="s">
        <v>248</v>
      </c>
      <c r="AY1339" t="s">
        <v>173</v>
      </c>
      <c r="AZ1339">
        <f>IF(fun[[#This Row],[HeatingQC]]="Ex",5,IF(fun[[#This Row],[HeatingQC]]="Gd",4,IF(fun[[#This Row],[HeatingQC]]="TA",3,IF(fun[[#This Row],[HeatingQC]]="Fa",2,IF(fun[[#This Row],[HeatingQC]]="Po",1,0)))))</f>
        <v>2</v>
      </c>
      <c r="BA1339" t="s">
        <v>203</v>
      </c>
      <c r="BB1339" t="s">
        <v>190</v>
      </c>
      <c r="BC1339">
        <v>693</v>
      </c>
      <c r="BD1339">
        <v>0</v>
      </c>
      <c r="BE1339">
        <v>0</v>
      </c>
      <c r="BF1339">
        <v>693</v>
      </c>
      <c r="BG1339">
        <f>LOG(fun[[#This Row],[GrLivArea]])</f>
        <v>2.8407332346118066</v>
      </c>
      <c r="BH1339">
        <v>0</v>
      </c>
      <c r="BI1339">
        <v>0</v>
      </c>
      <c r="BJ1339">
        <f>fun[[#This Row],[BsmtFullBath]]+(0.5*fun[[#This Row],[BsmtHalfBath]])</f>
        <v>0</v>
      </c>
      <c r="BK1339">
        <v>1</v>
      </c>
      <c r="BL1339">
        <v>0</v>
      </c>
      <c r="BM1339">
        <f>fun[[#This Row],[HalfBath]]+fun[[#This Row],[TOTBaseBath]]+fun[[#This Row],[FullBath]]</f>
        <v>1</v>
      </c>
      <c r="BN1339">
        <v>2</v>
      </c>
      <c r="BO1339">
        <v>1</v>
      </c>
      <c r="BP1339" t="s">
        <v>173</v>
      </c>
      <c r="BQ1339">
        <f>IF(fun[[#This Row],[KitchenQual]]="Ex",5,IF(fun[[#This Row],[KitchenQual]]="Gd",4,IF(fun[[#This Row],[KitchenQual]]="TA",3,IF(fun[[#This Row],[KitchenQual]]="Fa",2,0))))</f>
        <v>2</v>
      </c>
      <c r="BR1339">
        <v>4</v>
      </c>
      <c r="BS1339" t="s">
        <v>133</v>
      </c>
      <c r="BT1339">
        <v>0</v>
      </c>
      <c r="BU1339" t="s">
        <v>109</v>
      </c>
      <c r="BV1339">
        <f>IF(fun[[#This Row],[FireplaceQu]]="Ex",5,IF(fun[[#This Row],[FireplaceQu]]="Gd",4,IF(fun[[#This Row],[FireplaceQu]]="TA",3,IF(fun[[#This Row],[FireplaceQu]]="Fa",2,0))))</f>
        <v>0</v>
      </c>
      <c r="BW1339" t="s">
        <v>109</v>
      </c>
      <c r="BX1339" t="s">
        <v>109</v>
      </c>
      <c r="BY1339" t="s">
        <v>109</v>
      </c>
      <c r="BZ1339">
        <v>0</v>
      </c>
      <c r="CA1339">
        <v>0</v>
      </c>
      <c r="CB1339" t="s">
        <v>109</v>
      </c>
      <c r="CC1339">
        <f>IF(fun[[#This Row],[GarageQual]]="Ex",5,IF(fun[[#This Row],[GarageQual]]="Gd",4,IF(fun[[#This Row],[GarageQual]]="TA",3,IF(fun[[#This Row],[GarageQual]]="Fa",2,IF(fun[[#This Row],[GarageQual]]="Po",1,0)))))</f>
        <v>0</v>
      </c>
      <c r="CD1339" t="s">
        <v>109</v>
      </c>
      <c r="CE1339">
        <f>IF(fun[[#This Row],[GarageCond]]="Ex",5,IF(fun[[#This Row],[GarageCond]]="Gd",4,IF(fun[[#This Row],[GarageCond]]="TA",3,IF(fun[[#This Row],[GarageCond]]="Fa",2,IF(fun[[#This Row],[GarageCond]]="Po",1,0)))))</f>
        <v>0</v>
      </c>
      <c r="CF1339" t="s">
        <v>203</v>
      </c>
      <c r="CG1339">
        <v>0</v>
      </c>
      <c r="CH1339">
        <v>20</v>
      </c>
      <c r="CI1339">
        <v>0</v>
      </c>
      <c r="CJ1339">
        <v>0</v>
      </c>
      <c r="CK1339">
        <v>0</v>
      </c>
      <c r="CL1339">
        <f>(0.5*fun[[#This Row],[WoodDeckSF]])+fun[[#This Row],[OpenPorchSF]]+(2*fun[[#This Row],[EnclosedPorch]])+(1.5*fun[[#This Row],[3SsnPorch]])+fun[[#This Row],[ScreenPorch]]</f>
        <v>20</v>
      </c>
      <c r="CM1339">
        <v>0</v>
      </c>
      <c r="CN1339" t="s">
        <v>109</v>
      </c>
      <c r="CO1339">
        <f>IF(fun[[#This Row],[PoolQC]]="Ex",5,IF(fun[[#This Row],[PoolQC]]="Gd",4,IF(fun[[#This Row],[PoolQC]]="TA",3,IF(fun[[#This Row],[PoolQC]]="Fa",2,IF(fun[[#This Row],[PoolQC]]="Po",1,0)))))</f>
        <v>0</v>
      </c>
      <c r="CP1339" t="s">
        <v>109</v>
      </c>
      <c r="CQ1339" t="s">
        <v>109</v>
      </c>
      <c r="CR1339">
        <v>0</v>
      </c>
      <c r="CS1339">
        <v>3</v>
      </c>
      <c r="CT1339">
        <v>2006</v>
      </c>
      <c r="CU1339" t="s">
        <v>136</v>
      </c>
      <c r="CV1339" t="s">
        <v>137</v>
      </c>
      <c r="CW1339">
        <f>COUNTIF(fun[[#This Row],[Id]:[SaleCondition]],0)</f>
        <v>27</v>
      </c>
      <c r="CX1339">
        <f>COUNTIF(fun[[#This Row],[Id]:[SaleCondition]],"NA")</f>
        <v>9</v>
      </c>
      <c r="CY1339">
        <f>fun[[#This Row],[OverallQual]]+fun[[#This Row],[NUM_ExQual]]+fun[[#This Row],[NUM_BsmtQual]]+fun[[#This Row],[NUM_Heat]]+fun[[#This Row],[NUM_KitchQual]]+fun[[#This Row],[NUM_GarQual]]+fun[[#This Row],[NUM_Pool]]+fun[NUM_Fire]</f>
        <v>14</v>
      </c>
      <c r="CZ1339">
        <f>fun[NUM_ExCond]+fun[NUM_BsmtCond]+fun[NUM_GarCond]</f>
        <v>6</v>
      </c>
      <c r="DA13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44</v>
      </c>
      <c r="DB13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31.5</v>
      </c>
      <c r="DC1339">
        <v>52500</v>
      </c>
    </row>
    <row r="1340" spans="1:107" x14ac:dyDescent="0.25">
      <c r="A1340">
        <v>1339</v>
      </c>
      <c r="B1340">
        <v>60</v>
      </c>
      <c r="C1340" t="s">
        <v>107</v>
      </c>
      <c r="D1340">
        <f>IF(fun[[#This Row],[MSZoning]]="RL",1,0)</f>
        <v>1</v>
      </c>
      <c r="E1340">
        <f>IF(fun[[#This Row],[rl]]="RM",1,0)</f>
        <v>0</v>
      </c>
      <c r="F1340">
        <f>IF(fun[[#This Row],[rm]]="RH",1,0)</f>
        <v>0</v>
      </c>
      <c r="G1340">
        <f>IF(fun[[#This Row],[rh]]="C (all)",1,0)</f>
        <v>0</v>
      </c>
      <c r="H1340">
        <v>95</v>
      </c>
      <c r="I1340">
        <f>IF(fun[[#This Row],[LotFrontage]]="NA",0,fun[[#This Row],[LotFrontage]])</f>
        <v>95</v>
      </c>
      <c r="J1340">
        <v>13450</v>
      </c>
      <c r="K1340" t="s">
        <v>108</v>
      </c>
      <c r="L1340" t="s">
        <v>109</v>
      </c>
      <c r="M1340" t="s">
        <v>146</v>
      </c>
      <c r="N1340" t="s">
        <v>111</v>
      </c>
      <c r="O1340" t="s">
        <v>112</v>
      </c>
      <c r="P1340" t="s">
        <v>148</v>
      </c>
      <c r="Q1340" t="s">
        <v>114</v>
      </c>
      <c r="R1340" t="s">
        <v>115</v>
      </c>
      <c r="S1340" t="s">
        <v>116</v>
      </c>
      <c r="T1340" t="s">
        <v>116</v>
      </c>
      <c r="U1340" t="s">
        <v>117</v>
      </c>
      <c r="V1340" t="s">
        <v>118</v>
      </c>
      <c r="W1340">
        <v>7</v>
      </c>
      <c r="X1340">
        <v>5</v>
      </c>
      <c r="Y1340">
        <v>2002</v>
      </c>
      <c r="Z1340">
        <v>2002</v>
      </c>
      <c r="AA1340" t="s">
        <v>119</v>
      </c>
      <c r="AB1340" t="s">
        <v>120</v>
      </c>
      <c r="AC1340" t="s">
        <v>121</v>
      </c>
      <c r="AD1340" t="s">
        <v>121</v>
      </c>
      <c r="AE1340" t="s">
        <v>143</v>
      </c>
      <c r="AF1340">
        <v>0</v>
      </c>
      <c r="AG1340" t="s">
        <v>123</v>
      </c>
      <c r="AH1340">
        <f>IF(fun[[#This Row],[ExterQual]]="Ex",5,IF(fun[[#This Row],[ExterQual]]="Gd",4,IF(fun[[#This Row],[ExterQual]]="TA",3,IF(fun[[#This Row],[ExterQual]]="Fa",2,1))))</f>
        <v>4</v>
      </c>
      <c r="AI1340" t="s">
        <v>124</v>
      </c>
      <c r="AJ1340">
        <f>IF(fun[[#This Row],[ExterCond]]="Ex",5,IF(fun[[#This Row],[ExterCond]]="Gd",4,IF(fun[[#This Row],[ExterCond]]="TA",3,IF(fun[[#This Row],[ExterCond]]="Fa",2,1))))</f>
        <v>3</v>
      </c>
      <c r="AK1340" t="s">
        <v>125</v>
      </c>
      <c r="AL1340" t="s">
        <v>123</v>
      </c>
      <c r="AM1340">
        <f>IF(fun[[#This Row],[BsmtQual]]="Ex",5,IF(fun[[#This Row],[BsmtQual]]="Gd",4,IF(fun[[#This Row],[BsmtQual]]="TA",3,IF(fun[[#This Row],[BsmtQual]]="Fa",2,IF(fun[[#This Row],[BsmtQual]]="Po",1,0)))))</f>
        <v>4</v>
      </c>
      <c r="AN1340" t="s">
        <v>124</v>
      </c>
      <c r="AO1340">
        <f>IF(fun[[#This Row],[BsmtCond]]="Ex",5,IF(fun[[#This Row],[BsmtCond]]="Gd",4,IF(fun[[#This Row],[BsmtCond]]="TA",3,IF(fun[[#This Row],[BsmtCond]]="Fa",2,IF(fun[[#This Row],[BsmtCond]]="Po",1,0)))))</f>
        <v>3</v>
      </c>
      <c r="AP1340" t="s">
        <v>126</v>
      </c>
      <c r="AQ1340">
        <f>IF(fun[[#This Row],[BsmtExposure]]="Gd",3,IF(fun[[#This Row],[BsmtExposure]]="Av",2,IF(fun[[#This Row],[BsmtExposure]]="Mn",1,0)))</f>
        <v>0</v>
      </c>
      <c r="AR1340" t="s">
        <v>127</v>
      </c>
      <c r="AS1340">
        <v>700</v>
      </c>
      <c r="AT1340" t="s">
        <v>128</v>
      </c>
      <c r="AU1340">
        <v>0</v>
      </c>
      <c r="AV1340">
        <v>216</v>
      </c>
      <c r="AW1340">
        <v>916</v>
      </c>
      <c r="AX1340" t="s">
        <v>129</v>
      </c>
      <c r="AY1340" t="s">
        <v>130</v>
      </c>
      <c r="AZ1340">
        <f>IF(fun[[#This Row],[HeatingQC]]="Ex",5,IF(fun[[#This Row],[HeatingQC]]="Gd",4,IF(fun[[#This Row],[HeatingQC]]="TA",3,IF(fun[[#This Row],[HeatingQC]]="Fa",2,IF(fun[[#This Row],[HeatingQC]]="Po",1,0)))))</f>
        <v>5</v>
      </c>
      <c r="BA1340" t="s">
        <v>131</v>
      </c>
      <c r="BB1340" t="s">
        <v>132</v>
      </c>
      <c r="BC1340">
        <v>920</v>
      </c>
      <c r="BD1340">
        <v>941</v>
      </c>
      <c r="BE1340">
        <v>0</v>
      </c>
      <c r="BF1340">
        <v>1861</v>
      </c>
      <c r="BG1340">
        <f>LOG(fun[[#This Row],[GrLivArea]])</f>
        <v>3.2697463731307672</v>
      </c>
      <c r="BH1340">
        <v>1</v>
      </c>
      <c r="BI1340">
        <v>0</v>
      </c>
      <c r="BJ1340">
        <f>fun[[#This Row],[BsmtFullBath]]+(0.5*fun[[#This Row],[BsmtHalfBath]])</f>
        <v>1</v>
      </c>
      <c r="BK1340">
        <v>2</v>
      </c>
      <c r="BL1340">
        <v>1</v>
      </c>
      <c r="BM1340">
        <f>fun[[#This Row],[HalfBath]]+fun[[#This Row],[TOTBaseBath]]+fun[[#This Row],[FullBath]]</f>
        <v>4</v>
      </c>
      <c r="BN1340">
        <v>3</v>
      </c>
      <c r="BO1340">
        <v>1</v>
      </c>
      <c r="BP1340" t="s">
        <v>123</v>
      </c>
      <c r="BQ1340">
        <f>IF(fun[[#This Row],[KitchenQual]]="Ex",5,IF(fun[[#This Row],[KitchenQual]]="Gd",4,IF(fun[[#This Row],[KitchenQual]]="TA",3,IF(fun[[#This Row],[KitchenQual]]="Fa",2,0))))</f>
        <v>4</v>
      </c>
      <c r="BR1340">
        <v>8</v>
      </c>
      <c r="BS1340" t="s">
        <v>133</v>
      </c>
      <c r="BT1340">
        <v>0</v>
      </c>
      <c r="BU1340" t="s">
        <v>109</v>
      </c>
      <c r="BV1340">
        <f>IF(fun[[#This Row],[FireplaceQu]]="Ex",5,IF(fun[[#This Row],[FireplaceQu]]="Gd",4,IF(fun[[#This Row],[FireplaceQu]]="TA",3,IF(fun[[#This Row],[FireplaceQu]]="Fa",2,0))))</f>
        <v>0</v>
      </c>
      <c r="BW1340" t="s">
        <v>182</v>
      </c>
      <c r="BX1340">
        <v>2002</v>
      </c>
      <c r="BY1340" t="s">
        <v>135</v>
      </c>
      <c r="BZ1340">
        <v>2</v>
      </c>
      <c r="CA1340">
        <v>492</v>
      </c>
      <c r="CB1340" t="s">
        <v>124</v>
      </c>
      <c r="CC1340">
        <f>IF(fun[[#This Row],[GarageQual]]="Ex",5,IF(fun[[#This Row],[GarageQual]]="Gd",4,IF(fun[[#This Row],[GarageQual]]="TA",3,IF(fun[[#This Row],[GarageQual]]="Fa",2,IF(fun[[#This Row],[GarageQual]]="Po",1,0)))))</f>
        <v>3</v>
      </c>
      <c r="CD1340" t="s">
        <v>124</v>
      </c>
      <c r="CE1340">
        <f>IF(fun[[#This Row],[GarageCond]]="Ex",5,IF(fun[[#This Row],[GarageCond]]="Gd",4,IF(fun[[#This Row],[GarageCond]]="TA",3,IF(fun[[#This Row],[GarageCond]]="Fa",2,IF(fun[[#This Row],[GarageCond]]="Po",1,0)))))</f>
        <v>3</v>
      </c>
      <c r="CF1340" t="s">
        <v>131</v>
      </c>
      <c r="CG1340">
        <v>146</v>
      </c>
      <c r="CH1340">
        <v>91</v>
      </c>
      <c r="CI1340">
        <v>0</v>
      </c>
      <c r="CJ1340">
        <v>0</v>
      </c>
      <c r="CK1340">
        <v>0</v>
      </c>
      <c r="CL1340">
        <f>(0.5*fun[[#This Row],[WoodDeckSF]])+fun[[#This Row],[OpenPorchSF]]+(2*fun[[#This Row],[EnclosedPorch]])+(1.5*fun[[#This Row],[3SsnPorch]])+fun[[#This Row],[ScreenPorch]]</f>
        <v>164</v>
      </c>
      <c r="CM1340">
        <v>0</v>
      </c>
      <c r="CN1340" t="s">
        <v>109</v>
      </c>
      <c r="CO1340">
        <f>IF(fun[[#This Row],[PoolQC]]="Ex",5,IF(fun[[#This Row],[PoolQC]]="Gd",4,IF(fun[[#This Row],[PoolQC]]="TA",3,IF(fun[[#This Row],[PoolQC]]="Fa",2,IF(fun[[#This Row],[PoolQC]]="Po",1,0)))))</f>
        <v>0</v>
      </c>
      <c r="CP1340" t="s">
        <v>109</v>
      </c>
      <c r="CQ1340" t="s">
        <v>109</v>
      </c>
      <c r="CR1340">
        <v>0</v>
      </c>
      <c r="CS1340">
        <v>6</v>
      </c>
      <c r="CT1340">
        <v>2006</v>
      </c>
      <c r="CU1340" t="s">
        <v>136</v>
      </c>
      <c r="CV1340" t="s">
        <v>137</v>
      </c>
      <c r="CW1340">
        <f>COUNTIF(fun[[#This Row],[Id]:[SaleCondition]],0)</f>
        <v>16</v>
      </c>
      <c r="CX1340">
        <f>COUNTIF(fun[[#This Row],[Id]:[SaleCondition]],"NA")</f>
        <v>5</v>
      </c>
      <c r="CY1340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40">
        <f>fun[NUM_ExCond]+fun[NUM_BsmtCond]+fun[NUM_GarCond]</f>
        <v>9</v>
      </c>
      <c r="DA13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3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340">
        <v>200000</v>
      </c>
    </row>
    <row r="1341" spans="1:107" x14ac:dyDescent="0.25">
      <c r="A1341">
        <v>1340</v>
      </c>
      <c r="B1341">
        <v>20</v>
      </c>
      <c r="C1341" t="s">
        <v>107</v>
      </c>
      <c r="D1341">
        <f>IF(fun[[#This Row],[MSZoning]]="RL",1,0)</f>
        <v>1</v>
      </c>
      <c r="E1341">
        <f>IF(fun[[#This Row],[rl]]="RM",1,0)</f>
        <v>0</v>
      </c>
      <c r="F1341">
        <f>IF(fun[[#This Row],[rm]]="RH",1,0)</f>
        <v>0</v>
      </c>
      <c r="G1341">
        <f>IF(fun[[#This Row],[rh]]="C (all)",1,0)</f>
        <v>0</v>
      </c>
      <c r="H1341">
        <v>120</v>
      </c>
      <c r="I1341">
        <f>IF(fun[[#This Row],[LotFrontage]]="NA",0,fun[[#This Row],[LotFrontage]])</f>
        <v>120</v>
      </c>
      <c r="J1341">
        <v>9560</v>
      </c>
      <c r="K1341" t="s">
        <v>108</v>
      </c>
      <c r="L1341" t="s">
        <v>109</v>
      </c>
      <c r="M1341" t="s">
        <v>146</v>
      </c>
      <c r="N1341" t="s">
        <v>111</v>
      </c>
      <c r="O1341" t="s">
        <v>112</v>
      </c>
      <c r="P1341" t="s">
        <v>148</v>
      </c>
      <c r="Q1341" t="s">
        <v>114</v>
      </c>
      <c r="R1341" t="s">
        <v>115</v>
      </c>
      <c r="S1341" t="s">
        <v>116</v>
      </c>
      <c r="T1341" t="s">
        <v>116</v>
      </c>
      <c r="U1341" t="s">
        <v>117</v>
      </c>
      <c r="V1341" t="s">
        <v>141</v>
      </c>
      <c r="W1341">
        <v>5</v>
      </c>
      <c r="X1341">
        <v>7</v>
      </c>
      <c r="Y1341">
        <v>1972</v>
      </c>
      <c r="Z1341">
        <v>1972</v>
      </c>
      <c r="AA1341" t="s">
        <v>178</v>
      </c>
      <c r="AB1341" t="s">
        <v>120</v>
      </c>
      <c r="AC1341" t="s">
        <v>142</v>
      </c>
      <c r="AD1341" t="s">
        <v>142</v>
      </c>
      <c r="AE1341" t="s">
        <v>143</v>
      </c>
      <c r="AF1341">
        <v>0</v>
      </c>
      <c r="AG1341" t="s">
        <v>124</v>
      </c>
      <c r="AH1341">
        <f>IF(fun[[#This Row],[ExterQual]]="Ex",5,IF(fun[[#This Row],[ExterQual]]="Gd",4,IF(fun[[#This Row],[ExterQual]]="TA",3,IF(fun[[#This Row],[ExterQual]]="Fa",2,1))))</f>
        <v>3</v>
      </c>
      <c r="AI1341" t="s">
        <v>123</v>
      </c>
      <c r="AJ1341">
        <f>IF(fun[[#This Row],[ExterCond]]="Ex",5,IF(fun[[#This Row],[ExterCond]]="Gd",4,IF(fun[[#This Row],[ExterCond]]="TA",3,IF(fun[[#This Row],[ExterCond]]="Fa",2,1))))</f>
        <v>4</v>
      </c>
      <c r="AK1341" t="s">
        <v>144</v>
      </c>
      <c r="AL1341" t="s">
        <v>124</v>
      </c>
      <c r="AM1341">
        <f>IF(fun[[#This Row],[BsmtQual]]="Ex",5,IF(fun[[#This Row],[BsmtQual]]="Gd",4,IF(fun[[#This Row],[BsmtQual]]="TA",3,IF(fun[[#This Row],[BsmtQual]]="Fa",2,IF(fun[[#This Row],[BsmtQual]]="Po",1,0)))))</f>
        <v>3</v>
      </c>
      <c r="AN1341" t="s">
        <v>124</v>
      </c>
      <c r="AO1341">
        <f>IF(fun[[#This Row],[BsmtCond]]="Ex",5,IF(fun[[#This Row],[BsmtCond]]="Gd",4,IF(fun[[#This Row],[BsmtCond]]="TA",3,IF(fun[[#This Row],[BsmtCond]]="Fa",2,IF(fun[[#This Row],[BsmtCond]]="Po",1,0)))))</f>
        <v>3</v>
      </c>
      <c r="AP1341" t="s">
        <v>147</v>
      </c>
      <c r="AQ1341">
        <f>IF(fun[[#This Row],[BsmtExposure]]="Gd",3,IF(fun[[#This Row],[BsmtExposure]]="Av",2,IF(fun[[#This Row],[BsmtExposure]]="Mn",1,0)))</f>
        <v>1</v>
      </c>
      <c r="AR1341" t="s">
        <v>179</v>
      </c>
      <c r="AS1341">
        <v>360</v>
      </c>
      <c r="AT1341" t="s">
        <v>128</v>
      </c>
      <c r="AU1341">
        <v>0</v>
      </c>
      <c r="AV1341">
        <v>504</v>
      </c>
      <c r="AW1341">
        <v>864</v>
      </c>
      <c r="AX1341" t="s">
        <v>129</v>
      </c>
      <c r="AY1341" t="s">
        <v>130</v>
      </c>
      <c r="AZ1341">
        <f>IF(fun[[#This Row],[HeatingQC]]="Ex",5,IF(fun[[#This Row],[HeatingQC]]="Gd",4,IF(fun[[#This Row],[HeatingQC]]="TA",3,IF(fun[[#This Row],[HeatingQC]]="Fa",2,IF(fun[[#This Row],[HeatingQC]]="Po",1,0)))))</f>
        <v>5</v>
      </c>
      <c r="BA1341" t="s">
        <v>131</v>
      </c>
      <c r="BB1341" t="s">
        <v>132</v>
      </c>
      <c r="BC1341">
        <v>864</v>
      </c>
      <c r="BD1341">
        <v>0</v>
      </c>
      <c r="BE1341">
        <v>0</v>
      </c>
      <c r="BF1341">
        <v>864</v>
      </c>
      <c r="BG1341">
        <f>LOG(fun[[#This Row],[GrLivArea]])</f>
        <v>2.9365137424788932</v>
      </c>
      <c r="BH1341">
        <v>0</v>
      </c>
      <c r="BI1341">
        <v>0</v>
      </c>
      <c r="BJ1341">
        <f>fun[[#This Row],[BsmtFullBath]]+(0.5*fun[[#This Row],[BsmtHalfBath]])</f>
        <v>0</v>
      </c>
      <c r="BK1341">
        <v>1</v>
      </c>
      <c r="BL1341">
        <v>0</v>
      </c>
      <c r="BM1341">
        <f>fun[[#This Row],[HalfBath]]+fun[[#This Row],[TOTBaseBath]]+fun[[#This Row],[FullBath]]</f>
        <v>1</v>
      </c>
      <c r="BN1341">
        <v>3</v>
      </c>
      <c r="BO1341">
        <v>1</v>
      </c>
      <c r="BP1341" t="s">
        <v>124</v>
      </c>
      <c r="BQ1341">
        <f>IF(fun[[#This Row],[KitchenQual]]="Ex",5,IF(fun[[#This Row],[KitchenQual]]="Gd",4,IF(fun[[#This Row],[KitchenQual]]="TA",3,IF(fun[[#This Row],[KitchenQual]]="Fa",2,0))))</f>
        <v>3</v>
      </c>
      <c r="BR1341">
        <v>5</v>
      </c>
      <c r="BS1341" t="s">
        <v>133</v>
      </c>
      <c r="BT1341">
        <v>0</v>
      </c>
      <c r="BU1341" t="s">
        <v>109</v>
      </c>
      <c r="BV1341">
        <f>IF(fun[[#This Row],[FireplaceQu]]="Ex",5,IF(fun[[#This Row],[FireplaceQu]]="Gd",4,IF(fun[[#This Row],[FireplaceQu]]="TA",3,IF(fun[[#This Row],[FireplaceQu]]="Fa",2,0))))</f>
        <v>0</v>
      </c>
      <c r="BW1341" t="s">
        <v>134</v>
      </c>
      <c r="BX1341">
        <v>1972</v>
      </c>
      <c r="BY1341" t="s">
        <v>135</v>
      </c>
      <c r="BZ1341">
        <v>1</v>
      </c>
      <c r="CA1341">
        <v>288</v>
      </c>
      <c r="CB1341" t="s">
        <v>124</v>
      </c>
      <c r="CC1341">
        <f>IF(fun[[#This Row],[GarageQual]]="Ex",5,IF(fun[[#This Row],[GarageQual]]="Gd",4,IF(fun[[#This Row],[GarageQual]]="TA",3,IF(fun[[#This Row],[GarageQual]]="Fa",2,IF(fun[[#This Row],[GarageQual]]="Po",1,0)))))</f>
        <v>3</v>
      </c>
      <c r="CD1341" t="s">
        <v>124</v>
      </c>
      <c r="CE1341">
        <f>IF(fun[[#This Row],[GarageCond]]="Ex",5,IF(fun[[#This Row],[GarageCond]]="Gd",4,IF(fun[[#This Row],[GarageCond]]="TA",3,IF(fun[[#This Row],[GarageCond]]="Fa",2,IF(fun[[#This Row],[GarageCond]]="Po",1,0)))))</f>
        <v>3</v>
      </c>
      <c r="CF1341" t="s">
        <v>131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f>(0.5*fun[[#This Row],[WoodDeckSF]])+fun[[#This Row],[OpenPorchSF]]+(2*fun[[#This Row],[EnclosedPorch]])+(1.5*fun[[#This Row],[3SsnPorch]])+fun[[#This Row],[ScreenPorch]]</f>
        <v>0</v>
      </c>
      <c r="CM1341">
        <v>0</v>
      </c>
      <c r="CN1341" t="s">
        <v>109</v>
      </c>
      <c r="CO1341">
        <f>IF(fun[[#This Row],[PoolQC]]="Ex",5,IF(fun[[#This Row],[PoolQC]]="Gd",4,IF(fun[[#This Row],[PoolQC]]="TA",3,IF(fun[[#This Row],[PoolQC]]="Fa",2,IF(fun[[#This Row],[PoolQC]]="Po",1,0)))))</f>
        <v>0</v>
      </c>
      <c r="CP1341" t="s">
        <v>109</v>
      </c>
      <c r="CQ1341" t="s">
        <v>109</v>
      </c>
      <c r="CR1341">
        <v>0</v>
      </c>
      <c r="CS1341">
        <v>6</v>
      </c>
      <c r="CT1341">
        <v>2006</v>
      </c>
      <c r="CU1341" t="s">
        <v>136</v>
      </c>
      <c r="CV1341" t="s">
        <v>137</v>
      </c>
      <c r="CW1341">
        <f>COUNTIF(fun[[#This Row],[Id]:[SaleCondition]],0)</f>
        <v>22</v>
      </c>
      <c r="CX1341">
        <f>COUNTIF(fun[[#This Row],[Id]:[SaleCondition]],"NA")</f>
        <v>5</v>
      </c>
      <c r="CY134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341">
        <f>fun[NUM_ExCond]+fun[NUM_BsmtCond]+fun[NUM_GarCond]</f>
        <v>10</v>
      </c>
      <c r="DA13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13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60.25</v>
      </c>
      <c r="DC1341">
        <v>128500</v>
      </c>
    </row>
    <row r="1342" spans="1:107" x14ac:dyDescent="0.25">
      <c r="A1342">
        <v>1341</v>
      </c>
      <c r="B1342">
        <v>20</v>
      </c>
      <c r="C1342" t="s">
        <v>107</v>
      </c>
      <c r="D1342">
        <f>IF(fun[[#This Row],[MSZoning]]="RL",1,0)</f>
        <v>1</v>
      </c>
      <c r="E1342">
        <f>IF(fun[[#This Row],[rl]]="RM",1,0)</f>
        <v>0</v>
      </c>
      <c r="F1342">
        <f>IF(fun[[#This Row],[rm]]="RH",1,0)</f>
        <v>0</v>
      </c>
      <c r="G1342">
        <f>IF(fun[[#This Row],[rh]]="C (all)",1,0)</f>
        <v>0</v>
      </c>
      <c r="H1342">
        <v>70</v>
      </c>
      <c r="I1342">
        <f>IF(fun[[#This Row],[LotFrontage]]="NA",0,fun[[#This Row],[LotFrontage]])</f>
        <v>70</v>
      </c>
      <c r="J1342">
        <v>8294</v>
      </c>
      <c r="K1342" t="s">
        <v>108</v>
      </c>
      <c r="L1342" t="s">
        <v>109</v>
      </c>
      <c r="M1342" t="s">
        <v>110</v>
      </c>
      <c r="N1342" t="s">
        <v>111</v>
      </c>
      <c r="O1342" t="s">
        <v>112</v>
      </c>
      <c r="P1342" t="s">
        <v>113</v>
      </c>
      <c r="Q1342" t="s">
        <v>114</v>
      </c>
      <c r="R1342" t="s">
        <v>188</v>
      </c>
      <c r="S1342" t="s">
        <v>116</v>
      </c>
      <c r="T1342" t="s">
        <v>116</v>
      </c>
      <c r="U1342" t="s">
        <v>117</v>
      </c>
      <c r="V1342" t="s">
        <v>141</v>
      </c>
      <c r="W1342">
        <v>4</v>
      </c>
      <c r="X1342">
        <v>5</v>
      </c>
      <c r="Y1342">
        <v>1971</v>
      </c>
      <c r="Z1342">
        <v>1971</v>
      </c>
      <c r="AA1342" t="s">
        <v>119</v>
      </c>
      <c r="AB1342" t="s">
        <v>120</v>
      </c>
      <c r="AC1342" t="s">
        <v>142</v>
      </c>
      <c r="AD1342" t="s">
        <v>142</v>
      </c>
      <c r="AE1342" t="s">
        <v>143</v>
      </c>
      <c r="AF1342">
        <v>0</v>
      </c>
      <c r="AG1342" t="s">
        <v>124</v>
      </c>
      <c r="AH1342">
        <f>IF(fun[[#This Row],[ExterQual]]="Ex",5,IF(fun[[#This Row],[ExterQual]]="Gd",4,IF(fun[[#This Row],[ExterQual]]="TA",3,IF(fun[[#This Row],[ExterQual]]="Fa",2,1))))</f>
        <v>3</v>
      </c>
      <c r="AI1342" t="s">
        <v>124</v>
      </c>
      <c r="AJ1342">
        <f>IF(fun[[#This Row],[ExterCond]]="Ex",5,IF(fun[[#This Row],[ExterCond]]="Gd",4,IF(fun[[#This Row],[ExterCond]]="TA",3,IF(fun[[#This Row],[ExterCond]]="Fa",2,1))))</f>
        <v>3</v>
      </c>
      <c r="AK1342" t="s">
        <v>144</v>
      </c>
      <c r="AL1342" t="s">
        <v>124</v>
      </c>
      <c r="AM1342">
        <f>IF(fun[[#This Row],[BsmtQual]]="Ex",5,IF(fun[[#This Row],[BsmtQual]]="Gd",4,IF(fun[[#This Row],[BsmtQual]]="TA",3,IF(fun[[#This Row],[BsmtQual]]="Fa",2,IF(fun[[#This Row],[BsmtQual]]="Po",1,0)))))</f>
        <v>3</v>
      </c>
      <c r="AN1342" t="s">
        <v>124</v>
      </c>
      <c r="AO1342">
        <f>IF(fun[[#This Row],[BsmtCond]]="Ex",5,IF(fun[[#This Row],[BsmtCond]]="Gd",4,IF(fun[[#This Row],[BsmtCond]]="TA",3,IF(fun[[#This Row],[BsmtCond]]="Fa",2,IF(fun[[#This Row],[BsmtCond]]="Po",1,0)))))</f>
        <v>3</v>
      </c>
      <c r="AP1342" t="s">
        <v>126</v>
      </c>
      <c r="AQ1342">
        <f>IF(fun[[#This Row],[BsmtExposure]]="Gd",3,IF(fun[[#This Row],[BsmtExposure]]="Av",2,IF(fun[[#This Row],[BsmtExposure]]="Mn",1,0)))</f>
        <v>0</v>
      </c>
      <c r="AR1342" t="s">
        <v>128</v>
      </c>
      <c r="AS1342">
        <v>0</v>
      </c>
      <c r="AT1342" t="s">
        <v>128</v>
      </c>
      <c r="AU1342">
        <v>0</v>
      </c>
      <c r="AV1342">
        <v>858</v>
      </c>
      <c r="AW1342">
        <v>858</v>
      </c>
      <c r="AX1342" t="s">
        <v>129</v>
      </c>
      <c r="AY1342" t="s">
        <v>124</v>
      </c>
      <c r="AZ1342">
        <f>IF(fun[[#This Row],[HeatingQC]]="Ex",5,IF(fun[[#This Row],[HeatingQC]]="Gd",4,IF(fun[[#This Row],[HeatingQC]]="TA",3,IF(fun[[#This Row],[HeatingQC]]="Fa",2,IF(fun[[#This Row],[HeatingQC]]="Po",1,0)))))</f>
        <v>3</v>
      </c>
      <c r="BA1342" t="s">
        <v>131</v>
      </c>
      <c r="BB1342" t="s">
        <v>132</v>
      </c>
      <c r="BC1342">
        <v>872</v>
      </c>
      <c r="BD1342">
        <v>0</v>
      </c>
      <c r="BE1342">
        <v>0</v>
      </c>
      <c r="BF1342">
        <v>872</v>
      </c>
      <c r="BG1342">
        <f>LOG(fun[[#This Row],[GrLivArea]])</f>
        <v>2.9405164849325671</v>
      </c>
      <c r="BH1342">
        <v>0</v>
      </c>
      <c r="BI1342">
        <v>0</v>
      </c>
      <c r="BJ1342">
        <f>fun[[#This Row],[BsmtFullBath]]+(0.5*fun[[#This Row],[BsmtHalfBath]])</f>
        <v>0</v>
      </c>
      <c r="BK1342">
        <v>1</v>
      </c>
      <c r="BL1342">
        <v>0</v>
      </c>
      <c r="BM1342">
        <f>fun[[#This Row],[HalfBath]]+fun[[#This Row],[TOTBaseBath]]+fun[[#This Row],[FullBath]]</f>
        <v>1</v>
      </c>
      <c r="BN1342">
        <v>3</v>
      </c>
      <c r="BO1342">
        <v>1</v>
      </c>
      <c r="BP1342" t="s">
        <v>124</v>
      </c>
      <c r="BQ1342">
        <f>IF(fun[[#This Row],[KitchenQual]]="Ex",5,IF(fun[[#This Row],[KitchenQual]]="Gd",4,IF(fun[[#This Row],[KitchenQual]]="TA",3,IF(fun[[#This Row],[KitchenQual]]="Fa",2,0))))</f>
        <v>3</v>
      </c>
      <c r="BR1342">
        <v>5</v>
      </c>
      <c r="BS1342" t="s">
        <v>133</v>
      </c>
      <c r="BT1342">
        <v>0</v>
      </c>
      <c r="BU1342" t="s">
        <v>109</v>
      </c>
      <c r="BV1342">
        <f>IF(fun[[#This Row],[FireplaceQu]]="Ex",5,IF(fun[[#This Row],[FireplaceQu]]="Gd",4,IF(fun[[#This Row],[FireplaceQu]]="TA",3,IF(fun[[#This Row],[FireplaceQu]]="Fa",2,0))))</f>
        <v>0</v>
      </c>
      <c r="BW1342" t="s">
        <v>153</v>
      </c>
      <c r="BX1342">
        <v>1974</v>
      </c>
      <c r="BY1342" t="s">
        <v>128</v>
      </c>
      <c r="BZ1342">
        <v>4</v>
      </c>
      <c r="CA1342">
        <v>480</v>
      </c>
      <c r="CB1342" t="s">
        <v>124</v>
      </c>
      <c r="CC1342">
        <f>IF(fun[[#This Row],[GarageQual]]="Ex",5,IF(fun[[#This Row],[GarageQual]]="Gd",4,IF(fun[[#This Row],[GarageQual]]="TA",3,IF(fun[[#This Row],[GarageQual]]="Fa",2,IF(fun[[#This Row],[GarageQual]]="Po",1,0)))))</f>
        <v>3</v>
      </c>
      <c r="CD1342" t="s">
        <v>124</v>
      </c>
      <c r="CE1342">
        <f>IF(fun[[#This Row],[GarageCond]]="Ex",5,IF(fun[[#This Row],[GarageCond]]="Gd",4,IF(fun[[#This Row],[GarageCond]]="TA",3,IF(fun[[#This Row],[GarageCond]]="Fa",2,IF(fun[[#This Row],[GarageCond]]="Po",1,0)))))</f>
        <v>3</v>
      </c>
      <c r="CF1342" t="s">
        <v>131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f>(0.5*fun[[#This Row],[WoodDeckSF]])+fun[[#This Row],[OpenPorchSF]]+(2*fun[[#This Row],[EnclosedPorch]])+(1.5*fun[[#This Row],[3SsnPorch]])+fun[[#This Row],[ScreenPorch]]</f>
        <v>0</v>
      </c>
      <c r="CM1342">
        <v>0</v>
      </c>
      <c r="CN1342" t="s">
        <v>109</v>
      </c>
      <c r="CO1342">
        <f>IF(fun[[#This Row],[PoolQC]]="Ex",5,IF(fun[[#This Row],[PoolQC]]="Gd",4,IF(fun[[#This Row],[PoolQC]]="TA",3,IF(fun[[#This Row],[PoolQC]]="Fa",2,IF(fun[[#This Row],[PoolQC]]="Po",1,0)))))</f>
        <v>0</v>
      </c>
      <c r="CP1342" t="s">
        <v>189</v>
      </c>
      <c r="CQ1342" t="s">
        <v>109</v>
      </c>
      <c r="CR1342">
        <v>0</v>
      </c>
      <c r="CS1342">
        <v>6</v>
      </c>
      <c r="CT1342">
        <v>2007</v>
      </c>
      <c r="CU1342" t="s">
        <v>136</v>
      </c>
      <c r="CV1342" t="s">
        <v>137</v>
      </c>
      <c r="CW1342">
        <f>COUNTIF(fun[[#This Row],[Id]:[SaleCondition]],0)</f>
        <v>24</v>
      </c>
      <c r="CX1342">
        <f>COUNTIF(fun[[#This Row],[Id]:[SaleCondition]],"NA")</f>
        <v>4</v>
      </c>
      <c r="CY1342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342">
        <f>fun[NUM_ExCond]+fun[NUM_BsmtCond]+fun[NUM_GarCond]</f>
        <v>9</v>
      </c>
      <c r="DA13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3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48.5</v>
      </c>
      <c r="DC1342">
        <v>123000</v>
      </c>
    </row>
    <row r="1343" spans="1:107" x14ac:dyDescent="0.25">
      <c r="A1343">
        <v>1342</v>
      </c>
      <c r="B1343">
        <v>20</v>
      </c>
      <c r="C1343" t="s">
        <v>107</v>
      </c>
      <c r="D1343">
        <f>IF(fun[[#This Row],[MSZoning]]="RL",1,0)</f>
        <v>1</v>
      </c>
      <c r="E1343">
        <f>IF(fun[[#This Row],[rl]]="RM",1,0)</f>
        <v>0</v>
      </c>
      <c r="F1343">
        <f>IF(fun[[#This Row],[rm]]="RH",1,0)</f>
        <v>0</v>
      </c>
      <c r="G1343">
        <f>IF(fun[[#This Row],[rh]]="C (all)",1,0)</f>
        <v>0</v>
      </c>
      <c r="H1343">
        <v>66</v>
      </c>
      <c r="I1343">
        <f>IF(fun[[#This Row],[LotFrontage]]="NA",0,fun[[#This Row],[LotFrontage]])</f>
        <v>66</v>
      </c>
      <c r="J1343">
        <v>13695</v>
      </c>
      <c r="K1343" t="s">
        <v>108</v>
      </c>
      <c r="L1343" t="s">
        <v>109</v>
      </c>
      <c r="M1343" t="s">
        <v>110</v>
      </c>
      <c r="N1343" t="s">
        <v>111</v>
      </c>
      <c r="O1343" t="s">
        <v>112</v>
      </c>
      <c r="P1343" t="s">
        <v>113</v>
      </c>
      <c r="Q1343" t="s">
        <v>114</v>
      </c>
      <c r="R1343" t="s">
        <v>196</v>
      </c>
      <c r="S1343" t="s">
        <v>197</v>
      </c>
      <c r="T1343" t="s">
        <v>116</v>
      </c>
      <c r="U1343" t="s">
        <v>117</v>
      </c>
      <c r="V1343" t="s">
        <v>141</v>
      </c>
      <c r="W1343">
        <v>6</v>
      </c>
      <c r="X1343">
        <v>5</v>
      </c>
      <c r="Y1343">
        <v>2003</v>
      </c>
      <c r="Z1343">
        <v>2004</v>
      </c>
      <c r="AA1343" t="s">
        <v>119</v>
      </c>
      <c r="AB1343" t="s">
        <v>120</v>
      </c>
      <c r="AC1343" t="s">
        <v>121</v>
      </c>
      <c r="AD1343" t="s">
        <v>121</v>
      </c>
      <c r="AE1343" t="s">
        <v>143</v>
      </c>
      <c r="AF1343">
        <v>0</v>
      </c>
      <c r="AG1343" t="s">
        <v>124</v>
      </c>
      <c r="AH1343">
        <f>IF(fun[[#This Row],[ExterQual]]="Ex",5,IF(fun[[#This Row],[ExterQual]]="Gd",4,IF(fun[[#This Row],[ExterQual]]="TA",3,IF(fun[[#This Row],[ExterQual]]="Fa",2,1))))</f>
        <v>3</v>
      </c>
      <c r="AI1343" t="s">
        <v>124</v>
      </c>
      <c r="AJ1343">
        <f>IF(fun[[#This Row],[ExterCond]]="Ex",5,IF(fun[[#This Row],[ExterCond]]="Gd",4,IF(fun[[#This Row],[ExterCond]]="TA",3,IF(fun[[#This Row],[ExterCond]]="Fa",2,1))))</f>
        <v>3</v>
      </c>
      <c r="AK1343" t="s">
        <v>125</v>
      </c>
      <c r="AL1343" t="s">
        <v>123</v>
      </c>
      <c r="AM1343">
        <f>IF(fun[[#This Row],[BsmtQual]]="Ex",5,IF(fun[[#This Row],[BsmtQual]]="Gd",4,IF(fun[[#This Row],[BsmtQual]]="TA",3,IF(fun[[#This Row],[BsmtQual]]="Fa",2,IF(fun[[#This Row],[BsmtQual]]="Po",1,0)))))</f>
        <v>4</v>
      </c>
      <c r="AN1343" t="s">
        <v>124</v>
      </c>
      <c r="AO1343">
        <f>IF(fun[[#This Row],[BsmtCond]]="Ex",5,IF(fun[[#This Row],[BsmtCond]]="Gd",4,IF(fun[[#This Row],[BsmtCond]]="TA",3,IF(fun[[#This Row],[BsmtCond]]="Fa",2,IF(fun[[#This Row],[BsmtCond]]="Po",1,0)))))</f>
        <v>3</v>
      </c>
      <c r="AP1343" t="s">
        <v>126</v>
      </c>
      <c r="AQ1343">
        <f>IF(fun[[#This Row],[BsmtExposure]]="Gd",3,IF(fun[[#This Row],[BsmtExposure]]="Av",2,IF(fun[[#This Row],[BsmtExposure]]="Mn",1,0)))</f>
        <v>0</v>
      </c>
      <c r="AR1343" t="s">
        <v>127</v>
      </c>
      <c r="AS1343">
        <v>814</v>
      </c>
      <c r="AT1343" t="s">
        <v>128</v>
      </c>
      <c r="AU1343">
        <v>0</v>
      </c>
      <c r="AV1343">
        <v>300</v>
      </c>
      <c r="AW1343">
        <v>1114</v>
      </c>
      <c r="AX1343" t="s">
        <v>129</v>
      </c>
      <c r="AY1343" t="s">
        <v>130</v>
      </c>
      <c r="AZ1343">
        <f>IF(fun[[#This Row],[HeatingQC]]="Ex",5,IF(fun[[#This Row],[HeatingQC]]="Gd",4,IF(fun[[#This Row],[HeatingQC]]="TA",3,IF(fun[[#This Row],[HeatingQC]]="Fa",2,IF(fun[[#This Row],[HeatingQC]]="Po",1,0)))))</f>
        <v>5</v>
      </c>
      <c r="BA1343" t="s">
        <v>131</v>
      </c>
      <c r="BB1343" t="s">
        <v>132</v>
      </c>
      <c r="BC1343">
        <v>1114</v>
      </c>
      <c r="BD1343">
        <v>0</v>
      </c>
      <c r="BE1343">
        <v>0</v>
      </c>
      <c r="BF1343">
        <v>1114</v>
      </c>
      <c r="BG1343">
        <f>LOG(fun[[#This Row],[GrLivArea]])</f>
        <v>3.0468851908377101</v>
      </c>
      <c r="BH1343">
        <v>1</v>
      </c>
      <c r="BI1343">
        <v>0</v>
      </c>
      <c r="BJ1343">
        <f>fun[[#This Row],[BsmtFullBath]]+(0.5*fun[[#This Row],[BsmtHalfBath]])</f>
        <v>1</v>
      </c>
      <c r="BK1343">
        <v>1</v>
      </c>
      <c r="BL1343">
        <v>0</v>
      </c>
      <c r="BM1343">
        <f>fun[[#This Row],[HalfBath]]+fun[[#This Row],[TOTBaseBath]]+fun[[#This Row],[FullBath]]</f>
        <v>2</v>
      </c>
      <c r="BN1343">
        <v>3</v>
      </c>
      <c r="BO1343">
        <v>1</v>
      </c>
      <c r="BP1343" t="s">
        <v>123</v>
      </c>
      <c r="BQ1343">
        <f>IF(fun[[#This Row],[KitchenQual]]="Ex",5,IF(fun[[#This Row],[KitchenQual]]="Gd",4,IF(fun[[#This Row],[KitchenQual]]="TA",3,IF(fun[[#This Row],[KitchenQual]]="Fa",2,0))))</f>
        <v>4</v>
      </c>
      <c r="BR1343">
        <v>6</v>
      </c>
      <c r="BS1343" t="s">
        <v>133</v>
      </c>
      <c r="BT1343">
        <v>0</v>
      </c>
      <c r="BU1343" t="s">
        <v>109</v>
      </c>
      <c r="BV1343">
        <f>IF(fun[[#This Row],[FireplaceQu]]="Ex",5,IF(fun[[#This Row],[FireplaceQu]]="Gd",4,IF(fun[[#This Row],[FireplaceQu]]="TA",3,IF(fun[[#This Row],[FireplaceQu]]="Fa",2,0))))</f>
        <v>0</v>
      </c>
      <c r="BW1343" t="s">
        <v>153</v>
      </c>
      <c r="BX1343">
        <v>2004</v>
      </c>
      <c r="BY1343" t="s">
        <v>128</v>
      </c>
      <c r="BZ1343">
        <v>2</v>
      </c>
      <c r="CA1343">
        <v>576</v>
      </c>
      <c r="CB1343" t="s">
        <v>124</v>
      </c>
      <c r="CC1343">
        <f>IF(fun[[#This Row],[GarageQual]]="Ex",5,IF(fun[[#This Row],[GarageQual]]="Gd",4,IF(fun[[#This Row],[GarageQual]]="TA",3,IF(fun[[#This Row],[GarageQual]]="Fa",2,IF(fun[[#This Row],[GarageQual]]="Po",1,0)))))</f>
        <v>3</v>
      </c>
      <c r="CD1343" t="s">
        <v>124</v>
      </c>
      <c r="CE1343">
        <f>IF(fun[[#This Row],[GarageCond]]="Ex",5,IF(fun[[#This Row],[GarageCond]]="Gd",4,IF(fun[[#This Row],[GarageCond]]="TA",3,IF(fun[[#This Row],[GarageCond]]="Fa",2,IF(fun[[#This Row],[GarageCond]]="Po",1,0)))))</f>
        <v>3</v>
      </c>
      <c r="CF1343" t="s">
        <v>131</v>
      </c>
      <c r="CG1343">
        <v>0</v>
      </c>
      <c r="CH1343">
        <v>78</v>
      </c>
      <c r="CI1343">
        <v>0</v>
      </c>
      <c r="CJ1343">
        <v>0</v>
      </c>
      <c r="CK1343">
        <v>0</v>
      </c>
      <c r="CL1343">
        <f>(0.5*fun[[#This Row],[WoodDeckSF]])+fun[[#This Row],[OpenPorchSF]]+(2*fun[[#This Row],[EnclosedPorch]])+(1.5*fun[[#This Row],[3SsnPorch]])+fun[[#This Row],[ScreenPorch]]</f>
        <v>78</v>
      </c>
      <c r="CM1343">
        <v>0</v>
      </c>
      <c r="CN1343" t="s">
        <v>109</v>
      </c>
      <c r="CO1343">
        <f>IF(fun[[#This Row],[PoolQC]]="Ex",5,IF(fun[[#This Row],[PoolQC]]="Gd",4,IF(fun[[#This Row],[PoolQC]]="TA",3,IF(fun[[#This Row],[PoolQC]]="Fa",2,IF(fun[[#This Row],[PoolQC]]="Po",1,0)))))</f>
        <v>0</v>
      </c>
      <c r="CP1343" t="s">
        <v>109</v>
      </c>
      <c r="CQ1343" t="s">
        <v>109</v>
      </c>
      <c r="CR1343">
        <v>0</v>
      </c>
      <c r="CS1343">
        <v>7</v>
      </c>
      <c r="CT1343">
        <v>2008</v>
      </c>
      <c r="CU1343" t="s">
        <v>136</v>
      </c>
      <c r="CV1343" t="s">
        <v>137</v>
      </c>
      <c r="CW1343">
        <f>COUNTIF(fun[[#This Row],[Id]:[SaleCondition]],0)</f>
        <v>19</v>
      </c>
      <c r="CX1343">
        <f>COUNTIF(fun[[#This Row],[Id]:[SaleCondition]],"NA")</f>
        <v>5</v>
      </c>
      <c r="CY1343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343">
        <f>fun[NUM_ExCond]+fun[NUM_BsmtCond]+fun[NUM_GarCond]</f>
        <v>9</v>
      </c>
      <c r="DA13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3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343">
        <v>155000</v>
      </c>
    </row>
    <row r="1344" spans="1:107" x14ac:dyDescent="0.25">
      <c r="A1344">
        <v>1343</v>
      </c>
      <c r="B1344">
        <v>60</v>
      </c>
      <c r="C1344" t="s">
        <v>107</v>
      </c>
      <c r="D1344">
        <f>IF(fun[[#This Row],[MSZoning]]="RL",1,0)</f>
        <v>1</v>
      </c>
      <c r="E1344">
        <f>IF(fun[[#This Row],[rl]]="RM",1,0)</f>
        <v>0</v>
      </c>
      <c r="F1344">
        <f>IF(fun[[#This Row],[rm]]="RH",1,0)</f>
        <v>0</v>
      </c>
      <c r="G1344">
        <f>IF(fun[[#This Row],[rh]]="C (all)",1,0)</f>
        <v>0</v>
      </c>
      <c r="H1344" t="s">
        <v>109</v>
      </c>
      <c r="I1344">
        <f>IF(fun[[#This Row],[LotFrontage]]="NA",0,fun[[#This Row],[LotFrontage]])</f>
        <v>0</v>
      </c>
      <c r="J1344">
        <v>9375</v>
      </c>
      <c r="K1344" t="s">
        <v>108</v>
      </c>
      <c r="L1344" t="s">
        <v>109</v>
      </c>
      <c r="M1344" t="s">
        <v>110</v>
      </c>
      <c r="N1344" t="s">
        <v>111</v>
      </c>
      <c r="O1344" t="s">
        <v>112</v>
      </c>
      <c r="P1344" t="s">
        <v>113</v>
      </c>
      <c r="Q1344" t="s">
        <v>114</v>
      </c>
      <c r="R1344" t="s">
        <v>115</v>
      </c>
      <c r="S1344" t="s">
        <v>116</v>
      </c>
      <c r="T1344" t="s">
        <v>116</v>
      </c>
      <c r="U1344" t="s">
        <v>117</v>
      </c>
      <c r="V1344" t="s">
        <v>118</v>
      </c>
      <c r="W1344">
        <v>8</v>
      </c>
      <c r="X1344">
        <v>5</v>
      </c>
      <c r="Y1344">
        <v>2002</v>
      </c>
      <c r="Z1344">
        <v>2002</v>
      </c>
      <c r="AA1344" t="s">
        <v>119</v>
      </c>
      <c r="AB1344" t="s">
        <v>120</v>
      </c>
      <c r="AC1344" t="s">
        <v>121</v>
      </c>
      <c r="AD1344" t="s">
        <v>121</v>
      </c>
      <c r="AE1344" t="s">
        <v>122</v>
      </c>
      <c r="AF1344">
        <v>149</v>
      </c>
      <c r="AG1344" t="s">
        <v>123</v>
      </c>
      <c r="AH1344">
        <f>IF(fun[[#This Row],[ExterQual]]="Ex",5,IF(fun[[#This Row],[ExterQual]]="Gd",4,IF(fun[[#This Row],[ExterQual]]="TA",3,IF(fun[[#This Row],[ExterQual]]="Fa",2,1))))</f>
        <v>4</v>
      </c>
      <c r="AI1344" t="s">
        <v>124</v>
      </c>
      <c r="AJ1344">
        <f>IF(fun[[#This Row],[ExterCond]]="Ex",5,IF(fun[[#This Row],[ExterCond]]="Gd",4,IF(fun[[#This Row],[ExterCond]]="TA",3,IF(fun[[#This Row],[ExterCond]]="Fa",2,1))))</f>
        <v>3</v>
      </c>
      <c r="AK1344" t="s">
        <v>125</v>
      </c>
      <c r="AL1344" t="s">
        <v>123</v>
      </c>
      <c r="AM1344">
        <f>IF(fun[[#This Row],[BsmtQual]]="Ex",5,IF(fun[[#This Row],[BsmtQual]]="Gd",4,IF(fun[[#This Row],[BsmtQual]]="TA",3,IF(fun[[#This Row],[BsmtQual]]="Fa",2,IF(fun[[#This Row],[BsmtQual]]="Po",1,0)))))</f>
        <v>4</v>
      </c>
      <c r="AN1344" t="s">
        <v>124</v>
      </c>
      <c r="AO1344">
        <f>IF(fun[[#This Row],[BsmtCond]]="Ex",5,IF(fun[[#This Row],[BsmtCond]]="Gd",4,IF(fun[[#This Row],[BsmtCond]]="TA",3,IF(fun[[#This Row],[BsmtCond]]="Fa",2,IF(fun[[#This Row],[BsmtCond]]="Po",1,0)))))</f>
        <v>3</v>
      </c>
      <c r="AP1344" t="s">
        <v>126</v>
      </c>
      <c r="AQ1344">
        <f>IF(fun[[#This Row],[BsmtExposure]]="Gd",3,IF(fun[[#This Row],[BsmtExposure]]="Av",2,IF(fun[[#This Row],[BsmtExposure]]="Mn",1,0)))</f>
        <v>0</v>
      </c>
      <c r="AR1344" t="s">
        <v>128</v>
      </c>
      <c r="AS1344">
        <v>0</v>
      </c>
      <c r="AT1344" t="s">
        <v>128</v>
      </c>
      <c r="AU1344">
        <v>0</v>
      </c>
      <c r="AV1344">
        <v>1284</v>
      </c>
      <c r="AW1344">
        <v>1284</v>
      </c>
      <c r="AX1344" t="s">
        <v>129</v>
      </c>
      <c r="AY1344" t="s">
        <v>130</v>
      </c>
      <c r="AZ1344">
        <f>IF(fun[[#This Row],[HeatingQC]]="Ex",5,IF(fun[[#This Row],[HeatingQC]]="Gd",4,IF(fun[[#This Row],[HeatingQC]]="TA",3,IF(fun[[#This Row],[HeatingQC]]="Fa",2,IF(fun[[#This Row],[HeatingQC]]="Po",1,0)))))</f>
        <v>5</v>
      </c>
      <c r="BA1344" t="s">
        <v>131</v>
      </c>
      <c r="BB1344" t="s">
        <v>132</v>
      </c>
      <c r="BC1344">
        <v>1284</v>
      </c>
      <c r="BD1344">
        <v>885</v>
      </c>
      <c r="BE1344">
        <v>0</v>
      </c>
      <c r="BF1344">
        <v>2169</v>
      </c>
      <c r="BG1344">
        <f>LOG(fun[[#This Row],[GrLivArea]])</f>
        <v>3.3362595520141931</v>
      </c>
      <c r="BH1344">
        <v>0</v>
      </c>
      <c r="BI1344">
        <v>0</v>
      </c>
      <c r="BJ1344">
        <f>fun[[#This Row],[BsmtFullBath]]+(0.5*fun[[#This Row],[BsmtHalfBath]])</f>
        <v>0</v>
      </c>
      <c r="BK1344">
        <v>2</v>
      </c>
      <c r="BL1344">
        <v>1</v>
      </c>
      <c r="BM1344">
        <f>fun[[#This Row],[HalfBath]]+fun[[#This Row],[TOTBaseBath]]+fun[[#This Row],[FullBath]]</f>
        <v>3</v>
      </c>
      <c r="BN1344">
        <v>3</v>
      </c>
      <c r="BO1344">
        <v>1</v>
      </c>
      <c r="BP1344" t="s">
        <v>123</v>
      </c>
      <c r="BQ1344">
        <f>IF(fun[[#This Row],[KitchenQual]]="Ex",5,IF(fun[[#This Row],[KitchenQual]]="Gd",4,IF(fun[[#This Row],[KitchenQual]]="TA",3,IF(fun[[#This Row],[KitchenQual]]="Fa",2,0))))</f>
        <v>4</v>
      </c>
      <c r="BR1344">
        <v>7</v>
      </c>
      <c r="BS1344" t="s">
        <v>133</v>
      </c>
      <c r="BT1344">
        <v>1</v>
      </c>
      <c r="BU1344" t="s">
        <v>123</v>
      </c>
      <c r="BV1344">
        <f>IF(fun[[#This Row],[FireplaceQu]]="Ex",5,IF(fun[[#This Row],[FireplaceQu]]="Gd",4,IF(fun[[#This Row],[FireplaceQu]]="TA",3,IF(fun[[#This Row],[FireplaceQu]]="Fa",2,0))))</f>
        <v>4</v>
      </c>
      <c r="BW1344" t="s">
        <v>134</v>
      </c>
      <c r="BX1344">
        <v>2002</v>
      </c>
      <c r="BY1344" t="s">
        <v>135</v>
      </c>
      <c r="BZ1344">
        <v>2</v>
      </c>
      <c r="CA1344">
        <v>647</v>
      </c>
      <c r="CB1344" t="s">
        <v>124</v>
      </c>
      <c r="CC1344">
        <f>IF(fun[[#This Row],[GarageQual]]="Ex",5,IF(fun[[#This Row],[GarageQual]]="Gd",4,IF(fun[[#This Row],[GarageQual]]="TA",3,IF(fun[[#This Row],[GarageQual]]="Fa",2,IF(fun[[#This Row],[GarageQual]]="Po",1,0)))))</f>
        <v>3</v>
      </c>
      <c r="CD1344" t="s">
        <v>124</v>
      </c>
      <c r="CE1344">
        <f>IF(fun[[#This Row],[GarageCond]]="Ex",5,IF(fun[[#This Row],[GarageCond]]="Gd",4,IF(fun[[#This Row],[GarageCond]]="TA",3,IF(fun[[#This Row],[GarageCond]]="Fa",2,IF(fun[[#This Row],[GarageCond]]="Po",1,0)))))</f>
        <v>3</v>
      </c>
      <c r="CF1344" t="s">
        <v>131</v>
      </c>
      <c r="CG1344">
        <v>192</v>
      </c>
      <c r="CH1344">
        <v>87</v>
      </c>
      <c r="CI1344">
        <v>0</v>
      </c>
      <c r="CJ1344">
        <v>0</v>
      </c>
      <c r="CK1344">
        <v>0</v>
      </c>
      <c r="CL1344">
        <f>(0.5*fun[[#This Row],[WoodDeckSF]])+fun[[#This Row],[OpenPorchSF]]+(2*fun[[#This Row],[EnclosedPorch]])+(1.5*fun[[#This Row],[3SsnPorch]])+fun[[#This Row],[ScreenPorch]]</f>
        <v>183</v>
      </c>
      <c r="CM1344">
        <v>0</v>
      </c>
      <c r="CN1344" t="s">
        <v>109</v>
      </c>
      <c r="CO1344">
        <f>IF(fun[[#This Row],[PoolQC]]="Ex",5,IF(fun[[#This Row],[PoolQC]]="Gd",4,IF(fun[[#This Row],[PoolQC]]="TA",3,IF(fun[[#This Row],[PoolQC]]="Fa",2,IF(fun[[#This Row],[PoolQC]]="Po",1,0)))))</f>
        <v>0</v>
      </c>
      <c r="CP1344" t="s">
        <v>109</v>
      </c>
      <c r="CQ1344" t="s">
        <v>109</v>
      </c>
      <c r="CR1344">
        <v>0</v>
      </c>
      <c r="CS1344">
        <v>8</v>
      </c>
      <c r="CT1344">
        <v>2007</v>
      </c>
      <c r="CU1344" t="s">
        <v>136</v>
      </c>
      <c r="CV1344" t="s">
        <v>137</v>
      </c>
      <c r="CW1344">
        <f>COUNTIF(fun[[#This Row],[Id]:[SaleCondition]],0)</f>
        <v>17</v>
      </c>
      <c r="CX1344">
        <f>COUNTIF(fun[[#This Row],[Id]:[SaleCondition]],"NA")</f>
        <v>5</v>
      </c>
      <c r="CY1344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344">
        <f>fun[NUM_ExCond]+fun[NUM_BsmtCond]+fun[NUM_GarCond]</f>
        <v>9</v>
      </c>
      <c r="DA13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13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75.5</v>
      </c>
      <c r="DC1344">
        <v>228500</v>
      </c>
    </row>
    <row r="1345" spans="1:107" x14ac:dyDescent="0.25">
      <c r="A1345">
        <v>1344</v>
      </c>
      <c r="B1345">
        <v>50</v>
      </c>
      <c r="C1345" t="s">
        <v>107</v>
      </c>
      <c r="D1345">
        <f>IF(fun[[#This Row],[MSZoning]]="RL",1,0)</f>
        <v>1</v>
      </c>
      <c r="E1345">
        <f>IF(fun[[#This Row],[rl]]="RM",1,0)</f>
        <v>0</v>
      </c>
      <c r="F1345">
        <f>IF(fun[[#This Row],[rm]]="RH",1,0)</f>
        <v>0</v>
      </c>
      <c r="G1345">
        <f>IF(fun[[#This Row],[rh]]="C (all)",1,0)</f>
        <v>0</v>
      </c>
      <c r="H1345">
        <v>57</v>
      </c>
      <c r="I1345">
        <f>IF(fun[[#This Row],[LotFrontage]]="NA",0,fun[[#This Row],[LotFrontage]])</f>
        <v>57</v>
      </c>
      <c r="J1345">
        <v>7558</v>
      </c>
      <c r="K1345" t="s">
        <v>108</v>
      </c>
      <c r="L1345" t="s">
        <v>109</v>
      </c>
      <c r="M1345" t="s">
        <v>110</v>
      </c>
      <c r="N1345" t="s">
        <v>201</v>
      </c>
      <c r="O1345" t="s">
        <v>112</v>
      </c>
      <c r="P1345" t="s">
        <v>113</v>
      </c>
      <c r="Q1345" t="s">
        <v>114</v>
      </c>
      <c r="R1345" t="s">
        <v>149</v>
      </c>
      <c r="S1345" t="s">
        <v>116</v>
      </c>
      <c r="T1345" t="s">
        <v>116</v>
      </c>
      <c r="U1345" t="s">
        <v>117</v>
      </c>
      <c r="V1345" t="s">
        <v>158</v>
      </c>
      <c r="W1345">
        <v>6</v>
      </c>
      <c r="X1345">
        <v>6</v>
      </c>
      <c r="Y1345">
        <v>1928</v>
      </c>
      <c r="Z1345">
        <v>1950</v>
      </c>
      <c r="AA1345" t="s">
        <v>119</v>
      </c>
      <c r="AB1345" t="s">
        <v>120</v>
      </c>
      <c r="AC1345" t="s">
        <v>122</v>
      </c>
      <c r="AD1345" t="s">
        <v>163</v>
      </c>
      <c r="AE1345" t="s">
        <v>143</v>
      </c>
      <c r="AF1345">
        <v>0</v>
      </c>
      <c r="AG1345" t="s">
        <v>124</v>
      </c>
      <c r="AH1345">
        <f>IF(fun[[#This Row],[ExterQual]]="Ex",5,IF(fun[[#This Row],[ExterQual]]="Gd",4,IF(fun[[#This Row],[ExterQual]]="TA",3,IF(fun[[#This Row],[ExterQual]]="Fa",2,1))))</f>
        <v>3</v>
      </c>
      <c r="AI1345" t="s">
        <v>124</v>
      </c>
      <c r="AJ1345">
        <f>IF(fun[[#This Row],[ExterCond]]="Ex",5,IF(fun[[#This Row],[ExterCond]]="Gd",4,IF(fun[[#This Row],[ExterCond]]="TA",3,IF(fun[[#This Row],[ExterCond]]="Fa",2,1))))</f>
        <v>3</v>
      </c>
      <c r="AK1345" t="s">
        <v>152</v>
      </c>
      <c r="AL1345" t="s">
        <v>124</v>
      </c>
      <c r="AM1345">
        <f>IF(fun[[#This Row],[BsmtQual]]="Ex",5,IF(fun[[#This Row],[BsmtQual]]="Gd",4,IF(fun[[#This Row],[BsmtQual]]="TA",3,IF(fun[[#This Row],[BsmtQual]]="Fa",2,IF(fun[[#This Row],[BsmtQual]]="Po",1,0)))))</f>
        <v>3</v>
      </c>
      <c r="AN1345" t="s">
        <v>124</v>
      </c>
      <c r="AO1345">
        <f>IF(fun[[#This Row],[BsmtCond]]="Ex",5,IF(fun[[#This Row],[BsmtCond]]="Gd",4,IF(fun[[#This Row],[BsmtCond]]="TA",3,IF(fun[[#This Row],[BsmtCond]]="Fa",2,IF(fun[[#This Row],[BsmtCond]]="Po",1,0)))))</f>
        <v>3</v>
      </c>
      <c r="AP1345" t="s">
        <v>126</v>
      </c>
      <c r="AQ1345">
        <f>IF(fun[[#This Row],[BsmtExposure]]="Gd",3,IF(fun[[#This Row],[BsmtExposure]]="Av",2,IF(fun[[#This Row],[BsmtExposure]]="Mn",1,0)))</f>
        <v>0</v>
      </c>
      <c r="AR1345" t="s">
        <v>128</v>
      </c>
      <c r="AS1345">
        <v>0</v>
      </c>
      <c r="AT1345" t="s">
        <v>128</v>
      </c>
      <c r="AU1345">
        <v>0</v>
      </c>
      <c r="AV1345">
        <v>896</v>
      </c>
      <c r="AW1345">
        <v>896</v>
      </c>
      <c r="AX1345" t="s">
        <v>129</v>
      </c>
      <c r="AY1345" t="s">
        <v>123</v>
      </c>
      <c r="AZ1345">
        <f>IF(fun[[#This Row],[HeatingQC]]="Ex",5,IF(fun[[#This Row],[HeatingQC]]="Gd",4,IF(fun[[#This Row],[HeatingQC]]="TA",3,IF(fun[[#This Row],[HeatingQC]]="Fa",2,IF(fun[[#This Row],[HeatingQC]]="Po",1,0)))))</f>
        <v>4</v>
      </c>
      <c r="BA1345" t="s">
        <v>131</v>
      </c>
      <c r="BB1345" t="s">
        <v>132</v>
      </c>
      <c r="BC1345">
        <v>1172</v>
      </c>
      <c r="BD1345">
        <v>741</v>
      </c>
      <c r="BE1345">
        <v>0</v>
      </c>
      <c r="BF1345">
        <v>1913</v>
      </c>
      <c r="BG1345">
        <f>LOG(fun[[#This Row],[GrLivArea]])</f>
        <v>3.2817149700272958</v>
      </c>
      <c r="BH1345">
        <v>0</v>
      </c>
      <c r="BI1345">
        <v>0</v>
      </c>
      <c r="BJ1345">
        <f>fun[[#This Row],[BsmtFullBath]]+(0.5*fun[[#This Row],[BsmtHalfBath]])</f>
        <v>0</v>
      </c>
      <c r="BK1345">
        <v>1</v>
      </c>
      <c r="BL1345">
        <v>1</v>
      </c>
      <c r="BM1345">
        <f>fun[[#This Row],[HalfBath]]+fun[[#This Row],[TOTBaseBath]]+fun[[#This Row],[FullBath]]</f>
        <v>2</v>
      </c>
      <c r="BN1345">
        <v>3</v>
      </c>
      <c r="BO1345">
        <v>1</v>
      </c>
      <c r="BP1345" t="s">
        <v>124</v>
      </c>
      <c r="BQ1345">
        <f>IF(fun[[#This Row],[KitchenQual]]="Ex",5,IF(fun[[#This Row],[KitchenQual]]="Gd",4,IF(fun[[#This Row],[KitchenQual]]="TA",3,IF(fun[[#This Row],[KitchenQual]]="Fa",2,0))))</f>
        <v>3</v>
      </c>
      <c r="BR1345">
        <v>9</v>
      </c>
      <c r="BS1345" t="s">
        <v>133</v>
      </c>
      <c r="BT1345">
        <v>1</v>
      </c>
      <c r="BU1345" t="s">
        <v>124</v>
      </c>
      <c r="BV1345">
        <f>IF(fun[[#This Row],[FireplaceQu]]="Ex",5,IF(fun[[#This Row],[FireplaceQu]]="Gd",4,IF(fun[[#This Row],[FireplaceQu]]="TA",3,IF(fun[[#This Row],[FireplaceQu]]="Fa",2,0))))</f>
        <v>3</v>
      </c>
      <c r="BW1345" t="s">
        <v>153</v>
      </c>
      <c r="BX1345">
        <v>1929</v>
      </c>
      <c r="BY1345" t="s">
        <v>128</v>
      </c>
      <c r="BZ1345">
        <v>2</v>
      </c>
      <c r="CA1345">
        <v>342</v>
      </c>
      <c r="CB1345" t="s">
        <v>173</v>
      </c>
      <c r="CC1345">
        <f>IF(fun[[#This Row],[GarageQual]]="Ex",5,IF(fun[[#This Row],[GarageQual]]="Gd",4,IF(fun[[#This Row],[GarageQual]]="TA",3,IF(fun[[#This Row],[GarageQual]]="Fa",2,IF(fun[[#This Row],[GarageQual]]="Po",1,0)))))</f>
        <v>2</v>
      </c>
      <c r="CD1345" t="s">
        <v>173</v>
      </c>
      <c r="CE1345">
        <f>IF(fun[[#This Row],[GarageCond]]="Ex",5,IF(fun[[#This Row],[GarageCond]]="Gd",4,IF(fun[[#This Row],[GarageCond]]="TA",3,IF(fun[[#This Row],[GarageCond]]="Fa",2,IF(fun[[#This Row],[GarageCond]]="Po",1,0)))))</f>
        <v>2</v>
      </c>
      <c r="CF1345" t="s">
        <v>131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f>(0.5*fun[[#This Row],[WoodDeckSF]])+fun[[#This Row],[OpenPorchSF]]+(2*fun[[#This Row],[EnclosedPorch]])+(1.5*fun[[#This Row],[3SsnPorch]])+fun[[#This Row],[ScreenPorch]]</f>
        <v>0</v>
      </c>
      <c r="CM1345">
        <v>0</v>
      </c>
      <c r="CN1345" t="s">
        <v>109</v>
      </c>
      <c r="CO1345">
        <f>IF(fun[[#This Row],[PoolQC]]="Ex",5,IF(fun[[#This Row],[PoolQC]]="Gd",4,IF(fun[[#This Row],[PoolQC]]="TA",3,IF(fun[[#This Row],[PoolQC]]="Fa",2,IF(fun[[#This Row],[PoolQC]]="Po",1,0)))))</f>
        <v>0</v>
      </c>
      <c r="CP1345" t="s">
        <v>109</v>
      </c>
      <c r="CQ1345" t="s">
        <v>109</v>
      </c>
      <c r="CR1345">
        <v>0</v>
      </c>
      <c r="CS1345">
        <v>3</v>
      </c>
      <c r="CT1345">
        <v>2009</v>
      </c>
      <c r="CU1345" t="s">
        <v>136</v>
      </c>
      <c r="CV1345" t="s">
        <v>137</v>
      </c>
      <c r="CW1345">
        <f>COUNTIF(fun[[#This Row],[Id]:[SaleCondition]],0)</f>
        <v>20</v>
      </c>
      <c r="CX1345">
        <f>COUNTIF(fun[[#This Row],[Id]:[SaleCondition]],"NA")</f>
        <v>4</v>
      </c>
      <c r="CY1345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345">
        <f>fun[NUM_ExCond]+fun[NUM_BsmtCond]+fun[NUM_GarCond]</f>
        <v>8</v>
      </c>
      <c r="DA13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13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1345">
        <v>177000</v>
      </c>
    </row>
    <row r="1346" spans="1:107" x14ac:dyDescent="0.25">
      <c r="A1346">
        <v>1345</v>
      </c>
      <c r="B1346">
        <v>60</v>
      </c>
      <c r="C1346" t="s">
        <v>107</v>
      </c>
      <c r="D1346">
        <f>IF(fun[[#This Row],[MSZoning]]="RL",1,0)</f>
        <v>1</v>
      </c>
      <c r="E1346">
        <f>IF(fun[[#This Row],[rl]]="RM",1,0)</f>
        <v>0</v>
      </c>
      <c r="F1346">
        <f>IF(fun[[#This Row],[rm]]="RH",1,0)</f>
        <v>0</v>
      </c>
      <c r="G1346">
        <f>IF(fun[[#This Row],[rh]]="C (all)",1,0)</f>
        <v>0</v>
      </c>
      <c r="H1346">
        <v>85</v>
      </c>
      <c r="I1346">
        <f>IF(fun[[#This Row],[LotFrontage]]="NA",0,fun[[#This Row],[LotFrontage]])</f>
        <v>85</v>
      </c>
      <c r="J1346">
        <v>11103</v>
      </c>
      <c r="K1346" t="s">
        <v>108</v>
      </c>
      <c r="L1346" t="s">
        <v>109</v>
      </c>
      <c r="M1346" t="s">
        <v>146</v>
      </c>
      <c r="N1346" t="s">
        <v>111</v>
      </c>
      <c r="O1346" t="s">
        <v>112</v>
      </c>
      <c r="P1346" t="s">
        <v>148</v>
      </c>
      <c r="Q1346" t="s">
        <v>114</v>
      </c>
      <c r="R1346" t="s">
        <v>115</v>
      </c>
      <c r="S1346" t="s">
        <v>116</v>
      </c>
      <c r="T1346" t="s">
        <v>116</v>
      </c>
      <c r="U1346" t="s">
        <v>117</v>
      </c>
      <c r="V1346" t="s">
        <v>118</v>
      </c>
      <c r="W1346">
        <v>7</v>
      </c>
      <c r="X1346">
        <v>5</v>
      </c>
      <c r="Y1346">
        <v>2006</v>
      </c>
      <c r="Z1346">
        <v>2006</v>
      </c>
      <c r="AA1346" t="s">
        <v>119</v>
      </c>
      <c r="AB1346" t="s">
        <v>120</v>
      </c>
      <c r="AC1346" t="s">
        <v>121</v>
      </c>
      <c r="AD1346" t="s">
        <v>121</v>
      </c>
      <c r="AE1346" t="s">
        <v>143</v>
      </c>
      <c r="AF1346">
        <v>0</v>
      </c>
      <c r="AG1346" t="s">
        <v>123</v>
      </c>
      <c r="AH1346">
        <f>IF(fun[[#This Row],[ExterQual]]="Ex",5,IF(fun[[#This Row],[ExterQual]]="Gd",4,IF(fun[[#This Row],[ExterQual]]="TA",3,IF(fun[[#This Row],[ExterQual]]="Fa",2,1))))</f>
        <v>4</v>
      </c>
      <c r="AI1346" t="s">
        <v>124</v>
      </c>
      <c r="AJ1346">
        <f>IF(fun[[#This Row],[ExterCond]]="Ex",5,IF(fun[[#This Row],[ExterCond]]="Gd",4,IF(fun[[#This Row],[ExterCond]]="TA",3,IF(fun[[#This Row],[ExterCond]]="Fa",2,1))))</f>
        <v>3</v>
      </c>
      <c r="AK1346" t="s">
        <v>125</v>
      </c>
      <c r="AL1346" t="s">
        <v>123</v>
      </c>
      <c r="AM1346">
        <f>IF(fun[[#This Row],[BsmtQual]]="Ex",5,IF(fun[[#This Row],[BsmtQual]]="Gd",4,IF(fun[[#This Row],[BsmtQual]]="TA",3,IF(fun[[#This Row],[BsmtQual]]="Fa",2,IF(fun[[#This Row],[BsmtQual]]="Po",1,0)))))</f>
        <v>4</v>
      </c>
      <c r="AN1346" t="s">
        <v>124</v>
      </c>
      <c r="AO1346">
        <f>IF(fun[[#This Row],[BsmtCond]]="Ex",5,IF(fun[[#This Row],[BsmtCond]]="Gd",4,IF(fun[[#This Row],[BsmtCond]]="TA",3,IF(fun[[#This Row],[BsmtCond]]="Fa",2,IF(fun[[#This Row],[BsmtCond]]="Po",1,0)))))</f>
        <v>3</v>
      </c>
      <c r="AP1346" t="s">
        <v>126</v>
      </c>
      <c r="AQ1346">
        <f>IF(fun[[#This Row],[BsmtExposure]]="Gd",3,IF(fun[[#This Row],[BsmtExposure]]="Av",2,IF(fun[[#This Row],[BsmtExposure]]="Mn",1,0)))</f>
        <v>0</v>
      </c>
      <c r="AR1346" t="s">
        <v>128</v>
      </c>
      <c r="AS1346">
        <v>0</v>
      </c>
      <c r="AT1346" t="s">
        <v>128</v>
      </c>
      <c r="AU1346">
        <v>0</v>
      </c>
      <c r="AV1346">
        <v>728</v>
      </c>
      <c r="AW1346">
        <v>728</v>
      </c>
      <c r="AX1346" t="s">
        <v>129</v>
      </c>
      <c r="AY1346" t="s">
        <v>130</v>
      </c>
      <c r="AZ1346">
        <f>IF(fun[[#This Row],[HeatingQC]]="Ex",5,IF(fun[[#This Row],[HeatingQC]]="Gd",4,IF(fun[[#This Row],[HeatingQC]]="TA",3,IF(fun[[#This Row],[HeatingQC]]="Fa",2,IF(fun[[#This Row],[HeatingQC]]="Po",1,0)))))</f>
        <v>5</v>
      </c>
      <c r="BA1346" t="s">
        <v>131</v>
      </c>
      <c r="BB1346" t="s">
        <v>132</v>
      </c>
      <c r="BC1346">
        <v>728</v>
      </c>
      <c r="BD1346">
        <v>728</v>
      </c>
      <c r="BE1346">
        <v>0</v>
      </c>
      <c r="BF1346">
        <v>1456</v>
      </c>
      <c r="BG1346">
        <f>LOG(fun[[#This Row],[GrLivArea]])</f>
        <v>3.1631613749770184</v>
      </c>
      <c r="BH1346">
        <v>0</v>
      </c>
      <c r="BI1346">
        <v>0</v>
      </c>
      <c r="BJ1346">
        <f>fun[[#This Row],[BsmtFullBath]]+(0.5*fun[[#This Row],[BsmtHalfBath]])</f>
        <v>0</v>
      </c>
      <c r="BK1346">
        <v>2</v>
      </c>
      <c r="BL1346">
        <v>1</v>
      </c>
      <c r="BM1346">
        <f>fun[[#This Row],[HalfBath]]+fun[[#This Row],[TOTBaseBath]]+fun[[#This Row],[FullBath]]</f>
        <v>3</v>
      </c>
      <c r="BN1346">
        <v>3</v>
      </c>
      <c r="BO1346">
        <v>1</v>
      </c>
      <c r="BP1346" t="s">
        <v>123</v>
      </c>
      <c r="BQ1346">
        <f>IF(fun[[#This Row],[KitchenQual]]="Ex",5,IF(fun[[#This Row],[KitchenQual]]="Gd",4,IF(fun[[#This Row],[KitchenQual]]="TA",3,IF(fun[[#This Row],[KitchenQual]]="Fa",2,0))))</f>
        <v>4</v>
      </c>
      <c r="BR1346">
        <v>8</v>
      </c>
      <c r="BS1346" t="s">
        <v>133</v>
      </c>
      <c r="BT1346">
        <v>1</v>
      </c>
      <c r="BU1346" t="s">
        <v>124</v>
      </c>
      <c r="BV1346">
        <f>IF(fun[[#This Row],[FireplaceQu]]="Ex",5,IF(fun[[#This Row],[FireplaceQu]]="Gd",4,IF(fun[[#This Row],[FireplaceQu]]="TA",3,IF(fun[[#This Row],[FireplaceQu]]="Fa",2,0))))</f>
        <v>3</v>
      </c>
      <c r="BW1346" t="s">
        <v>134</v>
      </c>
      <c r="BX1346">
        <v>2006</v>
      </c>
      <c r="BY1346" t="s">
        <v>183</v>
      </c>
      <c r="BZ1346">
        <v>2</v>
      </c>
      <c r="CA1346">
        <v>440</v>
      </c>
      <c r="CB1346" t="s">
        <v>124</v>
      </c>
      <c r="CC1346">
        <f>IF(fun[[#This Row],[GarageQual]]="Ex",5,IF(fun[[#This Row],[GarageQual]]="Gd",4,IF(fun[[#This Row],[GarageQual]]="TA",3,IF(fun[[#This Row],[GarageQual]]="Fa",2,IF(fun[[#This Row],[GarageQual]]="Po",1,0)))))</f>
        <v>3</v>
      </c>
      <c r="CD1346" t="s">
        <v>124</v>
      </c>
      <c r="CE1346">
        <f>IF(fun[[#This Row],[GarageCond]]="Ex",5,IF(fun[[#This Row],[GarageCond]]="Gd",4,IF(fun[[#This Row],[GarageCond]]="TA",3,IF(fun[[#This Row],[GarageCond]]="Fa",2,IF(fun[[#This Row],[GarageCond]]="Po",1,0)))))</f>
        <v>3</v>
      </c>
      <c r="CF1346" t="s">
        <v>131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f>(0.5*fun[[#This Row],[WoodDeckSF]])+fun[[#This Row],[OpenPorchSF]]+(2*fun[[#This Row],[EnclosedPorch]])+(1.5*fun[[#This Row],[3SsnPorch]])+fun[[#This Row],[ScreenPorch]]</f>
        <v>0</v>
      </c>
      <c r="CM1346">
        <v>0</v>
      </c>
      <c r="CN1346" t="s">
        <v>109</v>
      </c>
      <c r="CO1346">
        <f>IF(fun[[#This Row],[PoolQC]]="Ex",5,IF(fun[[#This Row],[PoolQC]]="Gd",4,IF(fun[[#This Row],[PoolQC]]="TA",3,IF(fun[[#This Row],[PoolQC]]="Fa",2,IF(fun[[#This Row],[PoolQC]]="Po",1,0)))))</f>
        <v>0</v>
      </c>
      <c r="CP1346" t="s">
        <v>109</v>
      </c>
      <c r="CQ1346" t="s">
        <v>109</v>
      </c>
      <c r="CR1346">
        <v>0</v>
      </c>
      <c r="CS1346">
        <v>7</v>
      </c>
      <c r="CT1346">
        <v>2007</v>
      </c>
      <c r="CU1346" t="s">
        <v>184</v>
      </c>
      <c r="CV1346" t="s">
        <v>185</v>
      </c>
      <c r="CW1346">
        <f>COUNTIF(fun[[#This Row],[Id]:[SaleCondition]],0)</f>
        <v>20</v>
      </c>
      <c r="CX1346">
        <f>COUNTIF(fun[[#This Row],[Id]:[SaleCondition]],"NA")</f>
        <v>4</v>
      </c>
      <c r="CY134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346">
        <f>fun[NUM_ExCond]+fun[NUM_BsmtCond]+fun[NUM_GarCond]</f>
        <v>9</v>
      </c>
      <c r="DA13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3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1346">
        <v>155835</v>
      </c>
    </row>
    <row r="1347" spans="1:107" x14ac:dyDescent="0.25">
      <c r="A1347">
        <v>1346</v>
      </c>
      <c r="B1347">
        <v>30</v>
      </c>
      <c r="C1347" t="s">
        <v>168</v>
      </c>
      <c r="D1347">
        <f>IF(fun[[#This Row],[MSZoning]]="RL",1,0)</f>
        <v>0</v>
      </c>
      <c r="E1347">
        <f>IF(fun[[#This Row],[rl]]="RM",1,0)</f>
        <v>0</v>
      </c>
      <c r="F1347">
        <f>IF(fun[[#This Row],[rm]]="RH",1,0)</f>
        <v>0</v>
      </c>
      <c r="G1347">
        <f>IF(fun[[#This Row],[rh]]="C (all)",1,0)</f>
        <v>0</v>
      </c>
      <c r="H1347">
        <v>50</v>
      </c>
      <c r="I1347">
        <f>IF(fun[[#This Row],[LotFrontage]]="NA",0,fun[[#This Row],[LotFrontage]])</f>
        <v>50</v>
      </c>
      <c r="J1347">
        <v>6000</v>
      </c>
      <c r="K1347" t="s">
        <v>108</v>
      </c>
      <c r="L1347" t="s">
        <v>109</v>
      </c>
      <c r="M1347" t="s">
        <v>110</v>
      </c>
      <c r="N1347" t="s">
        <v>111</v>
      </c>
      <c r="O1347" t="s">
        <v>112</v>
      </c>
      <c r="P1347" t="s">
        <v>113</v>
      </c>
      <c r="Q1347" t="s">
        <v>114</v>
      </c>
      <c r="R1347" t="s">
        <v>169</v>
      </c>
      <c r="S1347" t="s">
        <v>116</v>
      </c>
      <c r="T1347" t="s">
        <v>116</v>
      </c>
      <c r="U1347" t="s">
        <v>117</v>
      </c>
      <c r="V1347" t="s">
        <v>141</v>
      </c>
      <c r="W1347">
        <v>4</v>
      </c>
      <c r="X1347">
        <v>4</v>
      </c>
      <c r="Y1347">
        <v>1920</v>
      </c>
      <c r="Z1347">
        <v>1950</v>
      </c>
      <c r="AA1347" t="s">
        <v>178</v>
      </c>
      <c r="AB1347" t="s">
        <v>120</v>
      </c>
      <c r="AC1347" t="s">
        <v>142</v>
      </c>
      <c r="AD1347" t="s">
        <v>142</v>
      </c>
      <c r="AE1347" t="s">
        <v>143</v>
      </c>
      <c r="AF1347">
        <v>0</v>
      </c>
      <c r="AG1347" t="s">
        <v>124</v>
      </c>
      <c r="AH1347">
        <f>IF(fun[[#This Row],[ExterQual]]="Ex",5,IF(fun[[#This Row],[ExterQual]]="Gd",4,IF(fun[[#This Row],[ExterQual]]="TA",3,IF(fun[[#This Row],[ExterQual]]="Fa",2,1))))</f>
        <v>3</v>
      </c>
      <c r="AI1347" t="s">
        <v>124</v>
      </c>
      <c r="AJ1347">
        <f>IF(fun[[#This Row],[ExterCond]]="Ex",5,IF(fun[[#This Row],[ExterCond]]="Gd",4,IF(fun[[#This Row],[ExterCond]]="TA",3,IF(fun[[#This Row],[ExterCond]]="Fa",2,1))))</f>
        <v>3</v>
      </c>
      <c r="AK1347" t="s">
        <v>125</v>
      </c>
      <c r="AL1347" t="s">
        <v>124</v>
      </c>
      <c r="AM1347">
        <f>IF(fun[[#This Row],[BsmtQual]]="Ex",5,IF(fun[[#This Row],[BsmtQual]]="Gd",4,IF(fun[[#This Row],[BsmtQual]]="TA",3,IF(fun[[#This Row],[BsmtQual]]="Fa",2,IF(fun[[#This Row],[BsmtQual]]="Po",1,0)))))</f>
        <v>3</v>
      </c>
      <c r="AN1347" t="s">
        <v>124</v>
      </c>
      <c r="AO1347">
        <f>IF(fun[[#This Row],[BsmtCond]]="Ex",5,IF(fun[[#This Row],[BsmtCond]]="Gd",4,IF(fun[[#This Row],[BsmtCond]]="TA",3,IF(fun[[#This Row],[BsmtCond]]="Fa",2,IF(fun[[#This Row],[BsmtCond]]="Po",1,0)))))</f>
        <v>3</v>
      </c>
      <c r="AP1347" t="s">
        <v>126</v>
      </c>
      <c r="AQ1347">
        <f>IF(fun[[#This Row],[BsmtExposure]]="Gd",3,IF(fun[[#This Row],[BsmtExposure]]="Av",2,IF(fun[[#This Row],[BsmtExposure]]="Mn",1,0)))</f>
        <v>0</v>
      </c>
      <c r="AR1347" t="s">
        <v>145</v>
      </c>
      <c r="AS1347">
        <v>250</v>
      </c>
      <c r="AT1347" t="s">
        <v>128</v>
      </c>
      <c r="AU1347">
        <v>0</v>
      </c>
      <c r="AV1347">
        <v>710</v>
      </c>
      <c r="AW1347">
        <v>960</v>
      </c>
      <c r="AX1347" t="s">
        <v>129</v>
      </c>
      <c r="AY1347" t="s">
        <v>123</v>
      </c>
      <c r="AZ1347">
        <f>IF(fun[[#This Row],[HeatingQC]]="Ex",5,IF(fun[[#This Row],[HeatingQC]]="Gd",4,IF(fun[[#This Row],[HeatingQC]]="TA",3,IF(fun[[#This Row],[HeatingQC]]="Fa",2,IF(fun[[#This Row],[HeatingQC]]="Po",1,0)))))</f>
        <v>4</v>
      </c>
      <c r="BA1347" t="s">
        <v>131</v>
      </c>
      <c r="BB1347" t="s">
        <v>190</v>
      </c>
      <c r="BC1347">
        <v>960</v>
      </c>
      <c r="BD1347">
        <v>0</v>
      </c>
      <c r="BE1347">
        <v>0</v>
      </c>
      <c r="BF1347">
        <v>960</v>
      </c>
      <c r="BG1347">
        <f>LOG(fun[[#This Row],[GrLivArea]])</f>
        <v>2.9822712330395684</v>
      </c>
      <c r="BH1347">
        <v>0</v>
      </c>
      <c r="BI1347">
        <v>0</v>
      </c>
      <c r="BJ1347">
        <f>fun[[#This Row],[BsmtFullBath]]+(0.5*fun[[#This Row],[BsmtHalfBath]])</f>
        <v>0</v>
      </c>
      <c r="BK1347">
        <v>1</v>
      </c>
      <c r="BL1347">
        <v>0</v>
      </c>
      <c r="BM1347">
        <f>fun[[#This Row],[HalfBath]]+fun[[#This Row],[TOTBaseBath]]+fun[[#This Row],[FullBath]]</f>
        <v>1</v>
      </c>
      <c r="BN1347">
        <v>2</v>
      </c>
      <c r="BO1347">
        <v>1</v>
      </c>
      <c r="BP1347" t="s">
        <v>173</v>
      </c>
      <c r="BQ1347">
        <f>IF(fun[[#This Row],[KitchenQual]]="Ex",5,IF(fun[[#This Row],[KitchenQual]]="Gd",4,IF(fun[[#This Row],[KitchenQual]]="TA",3,IF(fun[[#This Row],[KitchenQual]]="Fa",2,0))))</f>
        <v>2</v>
      </c>
      <c r="BR1347">
        <v>5</v>
      </c>
      <c r="BS1347" t="s">
        <v>133</v>
      </c>
      <c r="BT1347">
        <v>0</v>
      </c>
      <c r="BU1347" t="s">
        <v>109</v>
      </c>
      <c r="BV1347">
        <f>IF(fun[[#This Row],[FireplaceQu]]="Ex",5,IF(fun[[#This Row],[FireplaceQu]]="Gd",4,IF(fun[[#This Row],[FireplaceQu]]="TA",3,IF(fun[[#This Row],[FireplaceQu]]="Fa",2,0))))</f>
        <v>0</v>
      </c>
      <c r="BW1347" t="s">
        <v>153</v>
      </c>
      <c r="BX1347">
        <v>1997</v>
      </c>
      <c r="BY1347" t="s">
        <v>128</v>
      </c>
      <c r="BZ1347">
        <v>1</v>
      </c>
      <c r="CA1347">
        <v>308</v>
      </c>
      <c r="CB1347" t="s">
        <v>124</v>
      </c>
      <c r="CC1347">
        <f>IF(fun[[#This Row],[GarageQual]]="Ex",5,IF(fun[[#This Row],[GarageQual]]="Gd",4,IF(fun[[#This Row],[GarageQual]]="TA",3,IF(fun[[#This Row],[GarageQual]]="Fa",2,IF(fun[[#This Row],[GarageQual]]="Po",1,0)))))</f>
        <v>3</v>
      </c>
      <c r="CD1347" t="s">
        <v>124</v>
      </c>
      <c r="CE1347">
        <f>IF(fun[[#This Row],[GarageCond]]="Ex",5,IF(fun[[#This Row],[GarageCond]]="Gd",4,IF(fun[[#This Row],[GarageCond]]="TA",3,IF(fun[[#This Row],[GarageCond]]="Fa",2,IF(fun[[#This Row],[GarageCond]]="Po",1,0)))))</f>
        <v>3</v>
      </c>
      <c r="CF1347" t="s">
        <v>131</v>
      </c>
      <c r="CG1347">
        <v>0</v>
      </c>
      <c r="CH1347">
        <v>0</v>
      </c>
      <c r="CI1347">
        <v>168</v>
      </c>
      <c r="CJ1347">
        <v>0</v>
      </c>
      <c r="CK1347">
        <v>0</v>
      </c>
      <c r="CL1347">
        <f>(0.5*fun[[#This Row],[WoodDeckSF]])+fun[[#This Row],[OpenPorchSF]]+(2*fun[[#This Row],[EnclosedPorch]])+(1.5*fun[[#This Row],[3SsnPorch]])+fun[[#This Row],[ScreenPorch]]</f>
        <v>336</v>
      </c>
      <c r="CM1347">
        <v>0</v>
      </c>
      <c r="CN1347" t="s">
        <v>109</v>
      </c>
      <c r="CO1347">
        <f>IF(fun[[#This Row],[PoolQC]]="Ex",5,IF(fun[[#This Row],[PoolQC]]="Gd",4,IF(fun[[#This Row],[PoolQC]]="TA",3,IF(fun[[#This Row],[PoolQC]]="Fa",2,IF(fun[[#This Row],[PoolQC]]="Po",1,0)))))</f>
        <v>0</v>
      </c>
      <c r="CP1347" t="s">
        <v>109</v>
      </c>
      <c r="CQ1347" t="s">
        <v>109</v>
      </c>
      <c r="CR1347">
        <v>0</v>
      </c>
      <c r="CS1347">
        <v>7</v>
      </c>
      <c r="CT1347">
        <v>2007</v>
      </c>
      <c r="CU1347" t="s">
        <v>136</v>
      </c>
      <c r="CV1347" t="s">
        <v>137</v>
      </c>
      <c r="CW1347">
        <f>COUNTIF(fun[[#This Row],[Id]:[SaleCondition]],0)</f>
        <v>22</v>
      </c>
      <c r="CX1347">
        <f>COUNTIF(fun[[#This Row],[Id]:[SaleCondition]],"NA")</f>
        <v>5</v>
      </c>
      <c r="CY1347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347">
        <f>fun[NUM_ExCond]+fun[NUM_BsmtCond]+fun[NUM_GarCond]</f>
        <v>9</v>
      </c>
      <c r="DA13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57</v>
      </c>
      <c r="DB13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35.75</v>
      </c>
      <c r="DC1347">
        <v>108500</v>
      </c>
    </row>
    <row r="1348" spans="1:107" x14ac:dyDescent="0.25">
      <c r="A1348">
        <v>1347</v>
      </c>
      <c r="B1348">
        <v>20</v>
      </c>
      <c r="C1348" t="s">
        <v>107</v>
      </c>
      <c r="D1348">
        <f>IF(fun[[#This Row],[MSZoning]]="RL",1,0)</f>
        <v>1</v>
      </c>
      <c r="E1348">
        <f>IF(fun[[#This Row],[rl]]="RM",1,0)</f>
        <v>0</v>
      </c>
      <c r="F1348">
        <f>IF(fun[[#This Row],[rm]]="RH",1,0)</f>
        <v>0</v>
      </c>
      <c r="G1348">
        <f>IF(fun[[#This Row],[rh]]="C (all)",1,0)</f>
        <v>0</v>
      </c>
      <c r="H1348" t="s">
        <v>109</v>
      </c>
      <c r="I1348">
        <f>IF(fun[[#This Row],[LotFrontage]]="NA",0,fun[[#This Row],[LotFrontage]])</f>
        <v>0</v>
      </c>
      <c r="J1348">
        <v>20781</v>
      </c>
      <c r="K1348" t="s">
        <v>108</v>
      </c>
      <c r="L1348" t="s">
        <v>109</v>
      </c>
      <c r="M1348" t="s">
        <v>186</v>
      </c>
      <c r="N1348" t="s">
        <v>111</v>
      </c>
      <c r="O1348" t="s">
        <v>112</v>
      </c>
      <c r="P1348" t="s">
        <v>192</v>
      </c>
      <c r="Q1348" t="s">
        <v>114</v>
      </c>
      <c r="R1348" t="s">
        <v>164</v>
      </c>
      <c r="S1348" t="s">
        <v>165</v>
      </c>
      <c r="T1348" t="s">
        <v>116</v>
      </c>
      <c r="U1348" t="s">
        <v>117</v>
      </c>
      <c r="V1348" t="s">
        <v>141</v>
      </c>
      <c r="W1348">
        <v>7</v>
      </c>
      <c r="X1348">
        <v>7</v>
      </c>
      <c r="Y1348">
        <v>1968</v>
      </c>
      <c r="Z1348">
        <v>2003</v>
      </c>
      <c r="AA1348" t="s">
        <v>178</v>
      </c>
      <c r="AB1348" t="s">
        <v>120</v>
      </c>
      <c r="AC1348" t="s">
        <v>122</v>
      </c>
      <c r="AD1348" t="s">
        <v>166</v>
      </c>
      <c r="AE1348" t="s">
        <v>143</v>
      </c>
      <c r="AF1348">
        <v>0</v>
      </c>
      <c r="AG1348" t="s">
        <v>124</v>
      </c>
      <c r="AH1348">
        <f>IF(fun[[#This Row],[ExterQual]]="Ex",5,IF(fun[[#This Row],[ExterQual]]="Gd",4,IF(fun[[#This Row],[ExterQual]]="TA",3,IF(fun[[#This Row],[ExterQual]]="Fa",2,1))))</f>
        <v>3</v>
      </c>
      <c r="AI1348" t="s">
        <v>124</v>
      </c>
      <c r="AJ1348">
        <f>IF(fun[[#This Row],[ExterCond]]="Ex",5,IF(fun[[#This Row],[ExterCond]]="Gd",4,IF(fun[[#This Row],[ExterCond]]="TA",3,IF(fun[[#This Row],[ExterCond]]="Fa",2,1))))</f>
        <v>3</v>
      </c>
      <c r="AK1348" t="s">
        <v>144</v>
      </c>
      <c r="AL1348" t="s">
        <v>124</v>
      </c>
      <c r="AM1348">
        <f>IF(fun[[#This Row],[BsmtQual]]="Ex",5,IF(fun[[#This Row],[BsmtQual]]="Gd",4,IF(fun[[#This Row],[BsmtQual]]="TA",3,IF(fun[[#This Row],[BsmtQual]]="Fa",2,IF(fun[[#This Row],[BsmtQual]]="Po",1,0)))))</f>
        <v>3</v>
      </c>
      <c r="AN1348" t="s">
        <v>124</v>
      </c>
      <c r="AO1348">
        <f>IF(fun[[#This Row],[BsmtCond]]="Ex",5,IF(fun[[#This Row],[BsmtCond]]="Gd",4,IF(fun[[#This Row],[BsmtCond]]="TA",3,IF(fun[[#This Row],[BsmtCond]]="Fa",2,IF(fun[[#This Row],[BsmtCond]]="Po",1,0)))))</f>
        <v>3</v>
      </c>
      <c r="AP1348" t="s">
        <v>126</v>
      </c>
      <c r="AQ1348">
        <f>IF(fun[[#This Row],[BsmtExposure]]="Gd",3,IF(fun[[#This Row],[BsmtExposure]]="Av",2,IF(fun[[#This Row],[BsmtExposure]]="Mn",1,0)))</f>
        <v>0</v>
      </c>
      <c r="AR1348" t="s">
        <v>167</v>
      </c>
      <c r="AS1348">
        <v>297</v>
      </c>
      <c r="AT1348" t="s">
        <v>179</v>
      </c>
      <c r="AU1348">
        <v>68</v>
      </c>
      <c r="AV1348">
        <v>1203</v>
      </c>
      <c r="AW1348">
        <v>1568</v>
      </c>
      <c r="AX1348" t="s">
        <v>129</v>
      </c>
      <c r="AY1348" t="s">
        <v>124</v>
      </c>
      <c r="AZ1348">
        <f>IF(fun[[#This Row],[HeatingQC]]="Ex",5,IF(fun[[#This Row],[HeatingQC]]="Gd",4,IF(fun[[#This Row],[HeatingQC]]="TA",3,IF(fun[[#This Row],[HeatingQC]]="Fa",2,IF(fun[[#This Row],[HeatingQC]]="Po",1,0)))))</f>
        <v>3</v>
      </c>
      <c r="BA1348" t="s">
        <v>131</v>
      </c>
      <c r="BB1348" t="s">
        <v>132</v>
      </c>
      <c r="BC1348">
        <v>2156</v>
      </c>
      <c r="BD1348">
        <v>0</v>
      </c>
      <c r="BE1348">
        <v>0</v>
      </c>
      <c r="BF1348">
        <v>2156</v>
      </c>
      <c r="BG1348">
        <f>LOG(fun[[#This Row],[GrLivArea]])</f>
        <v>3.3336487565147013</v>
      </c>
      <c r="BH1348">
        <v>0</v>
      </c>
      <c r="BI1348">
        <v>0</v>
      </c>
      <c r="BJ1348">
        <f>fun[[#This Row],[BsmtFullBath]]+(0.5*fun[[#This Row],[BsmtHalfBath]])</f>
        <v>0</v>
      </c>
      <c r="BK1348">
        <v>2</v>
      </c>
      <c r="BL1348">
        <v>0</v>
      </c>
      <c r="BM1348">
        <f>fun[[#This Row],[HalfBath]]+fun[[#This Row],[TOTBaseBath]]+fun[[#This Row],[FullBath]]</f>
        <v>2</v>
      </c>
      <c r="BN1348">
        <v>3</v>
      </c>
      <c r="BO1348">
        <v>1</v>
      </c>
      <c r="BP1348" t="s">
        <v>124</v>
      </c>
      <c r="BQ1348">
        <f>IF(fun[[#This Row],[KitchenQual]]="Ex",5,IF(fun[[#This Row],[KitchenQual]]="Gd",4,IF(fun[[#This Row],[KitchenQual]]="TA",3,IF(fun[[#This Row],[KitchenQual]]="Fa",2,0))))</f>
        <v>3</v>
      </c>
      <c r="BR1348">
        <v>9</v>
      </c>
      <c r="BS1348" t="s">
        <v>133</v>
      </c>
      <c r="BT1348">
        <v>1</v>
      </c>
      <c r="BU1348" t="s">
        <v>123</v>
      </c>
      <c r="BV1348">
        <f>IF(fun[[#This Row],[FireplaceQu]]="Ex",5,IF(fun[[#This Row],[FireplaceQu]]="Gd",4,IF(fun[[#This Row],[FireplaceQu]]="TA",3,IF(fun[[#This Row],[FireplaceQu]]="Fa",2,0))))</f>
        <v>4</v>
      </c>
      <c r="BW1348" t="s">
        <v>134</v>
      </c>
      <c r="BX1348">
        <v>1968</v>
      </c>
      <c r="BY1348" t="s">
        <v>135</v>
      </c>
      <c r="BZ1348">
        <v>2</v>
      </c>
      <c r="CA1348">
        <v>508</v>
      </c>
      <c r="CB1348" t="s">
        <v>123</v>
      </c>
      <c r="CC1348">
        <f>IF(fun[[#This Row],[GarageQual]]="Ex",5,IF(fun[[#This Row],[GarageQual]]="Gd",4,IF(fun[[#This Row],[GarageQual]]="TA",3,IF(fun[[#This Row],[GarageQual]]="Fa",2,IF(fun[[#This Row],[GarageQual]]="Po",1,0)))))</f>
        <v>4</v>
      </c>
      <c r="CD1348" t="s">
        <v>124</v>
      </c>
      <c r="CE1348">
        <f>IF(fun[[#This Row],[GarageCond]]="Ex",5,IF(fun[[#This Row],[GarageCond]]="Gd",4,IF(fun[[#This Row],[GarageCond]]="TA",3,IF(fun[[#This Row],[GarageCond]]="Fa",2,IF(fun[[#This Row],[GarageCond]]="Po",1,0)))))</f>
        <v>3</v>
      </c>
      <c r="CF1348" t="s">
        <v>131</v>
      </c>
      <c r="CG1348">
        <v>0</v>
      </c>
      <c r="CH1348">
        <v>80</v>
      </c>
      <c r="CI1348">
        <v>0</v>
      </c>
      <c r="CJ1348">
        <v>290</v>
      </c>
      <c r="CK1348">
        <v>0</v>
      </c>
      <c r="CL1348">
        <f>(0.5*fun[[#This Row],[WoodDeckSF]])+fun[[#This Row],[OpenPorchSF]]+(2*fun[[#This Row],[EnclosedPorch]])+(1.5*fun[[#This Row],[3SsnPorch]])+fun[[#This Row],[ScreenPorch]]</f>
        <v>515</v>
      </c>
      <c r="CM1348">
        <v>0</v>
      </c>
      <c r="CN1348" t="s">
        <v>109</v>
      </c>
      <c r="CO1348">
        <f>IF(fun[[#This Row],[PoolQC]]="Ex",5,IF(fun[[#This Row],[PoolQC]]="Gd",4,IF(fun[[#This Row],[PoolQC]]="TA",3,IF(fun[[#This Row],[PoolQC]]="Fa",2,IF(fun[[#This Row],[PoolQC]]="Po",1,0)))))</f>
        <v>0</v>
      </c>
      <c r="CP1348" t="s">
        <v>109</v>
      </c>
      <c r="CQ1348" t="s">
        <v>109</v>
      </c>
      <c r="CR1348">
        <v>0</v>
      </c>
      <c r="CS1348">
        <v>6</v>
      </c>
      <c r="CT1348">
        <v>2006</v>
      </c>
      <c r="CU1348" t="s">
        <v>136</v>
      </c>
      <c r="CV1348" t="s">
        <v>137</v>
      </c>
      <c r="CW1348">
        <f>COUNTIF(fun[[#This Row],[Id]:[SaleCondition]],0)</f>
        <v>18</v>
      </c>
      <c r="CX1348">
        <f>COUNTIF(fun[[#This Row],[Id]:[SaleCondition]],"NA")</f>
        <v>5</v>
      </c>
      <c r="CY134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48">
        <f>fun[NUM_ExCond]+fun[NUM_BsmtCond]+fun[NUM_GarCond]</f>
        <v>9</v>
      </c>
      <c r="DA13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110</v>
      </c>
      <c r="DB13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78.5</v>
      </c>
      <c r="DC1348">
        <v>262500</v>
      </c>
    </row>
    <row r="1349" spans="1:107" x14ac:dyDescent="0.25">
      <c r="A1349">
        <v>1348</v>
      </c>
      <c r="B1349">
        <v>20</v>
      </c>
      <c r="C1349" t="s">
        <v>107</v>
      </c>
      <c r="D1349">
        <f>IF(fun[[#This Row],[MSZoning]]="RL",1,0)</f>
        <v>1</v>
      </c>
      <c r="E1349">
        <f>IF(fun[[#This Row],[rl]]="RM",1,0)</f>
        <v>0</v>
      </c>
      <c r="F1349">
        <f>IF(fun[[#This Row],[rm]]="RH",1,0)</f>
        <v>0</v>
      </c>
      <c r="G1349">
        <f>IF(fun[[#This Row],[rh]]="C (all)",1,0)</f>
        <v>0</v>
      </c>
      <c r="H1349">
        <v>93</v>
      </c>
      <c r="I1349">
        <f>IF(fun[[#This Row],[LotFrontage]]="NA",0,fun[[#This Row],[LotFrontage]])</f>
        <v>93</v>
      </c>
      <c r="J1349">
        <v>15306</v>
      </c>
      <c r="K1349" t="s">
        <v>108</v>
      </c>
      <c r="L1349" t="s">
        <v>109</v>
      </c>
      <c r="M1349" t="s">
        <v>146</v>
      </c>
      <c r="N1349" t="s">
        <v>225</v>
      </c>
      <c r="O1349" t="s">
        <v>112</v>
      </c>
      <c r="P1349" t="s">
        <v>148</v>
      </c>
      <c r="Q1349" t="s">
        <v>114</v>
      </c>
      <c r="R1349" t="s">
        <v>215</v>
      </c>
      <c r="S1349" t="s">
        <v>116</v>
      </c>
      <c r="T1349" t="s">
        <v>116</v>
      </c>
      <c r="U1349" t="s">
        <v>117</v>
      </c>
      <c r="V1349" t="s">
        <v>141</v>
      </c>
      <c r="W1349">
        <v>8</v>
      </c>
      <c r="X1349">
        <v>5</v>
      </c>
      <c r="Y1349">
        <v>2006</v>
      </c>
      <c r="Z1349">
        <v>2007</v>
      </c>
      <c r="AA1349" t="s">
        <v>119</v>
      </c>
      <c r="AB1349" t="s">
        <v>120</v>
      </c>
      <c r="AC1349" t="s">
        <v>121</v>
      </c>
      <c r="AD1349" t="s">
        <v>121</v>
      </c>
      <c r="AE1349" t="s">
        <v>163</v>
      </c>
      <c r="AF1349">
        <v>100</v>
      </c>
      <c r="AG1349" t="s">
        <v>123</v>
      </c>
      <c r="AH1349">
        <f>IF(fun[[#This Row],[ExterQual]]="Ex",5,IF(fun[[#This Row],[ExterQual]]="Gd",4,IF(fun[[#This Row],[ExterQual]]="TA",3,IF(fun[[#This Row],[ExterQual]]="Fa",2,1))))</f>
        <v>4</v>
      </c>
      <c r="AI1349" t="s">
        <v>124</v>
      </c>
      <c r="AJ1349">
        <f>IF(fun[[#This Row],[ExterCond]]="Ex",5,IF(fun[[#This Row],[ExterCond]]="Gd",4,IF(fun[[#This Row],[ExterCond]]="TA",3,IF(fun[[#This Row],[ExterCond]]="Fa",2,1))))</f>
        <v>3</v>
      </c>
      <c r="AK1349" t="s">
        <v>125</v>
      </c>
      <c r="AL1349" t="s">
        <v>130</v>
      </c>
      <c r="AM1349">
        <f>IF(fun[[#This Row],[BsmtQual]]="Ex",5,IF(fun[[#This Row],[BsmtQual]]="Gd",4,IF(fun[[#This Row],[BsmtQual]]="TA",3,IF(fun[[#This Row],[BsmtQual]]="Fa",2,IF(fun[[#This Row],[BsmtQual]]="Po",1,0)))))</f>
        <v>5</v>
      </c>
      <c r="AN1349" t="s">
        <v>124</v>
      </c>
      <c r="AO1349">
        <f>IF(fun[[#This Row],[BsmtCond]]="Ex",5,IF(fun[[#This Row],[BsmtCond]]="Gd",4,IF(fun[[#This Row],[BsmtCond]]="TA",3,IF(fun[[#This Row],[BsmtCond]]="Fa",2,IF(fun[[#This Row],[BsmtCond]]="Po",1,0)))))</f>
        <v>3</v>
      </c>
      <c r="AP1349" t="s">
        <v>123</v>
      </c>
      <c r="AQ1349">
        <f>IF(fun[[#This Row],[BsmtExposure]]="Gd",3,IF(fun[[#This Row],[BsmtExposure]]="Av",2,IF(fun[[#This Row],[BsmtExposure]]="Mn",1,0)))</f>
        <v>3</v>
      </c>
      <c r="AR1349" t="s">
        <v>127</v>
      </c>
      <c r="AS1349">
        <v>80</v>
      </c>
      <c r="AT1349" t="s">
        <v>128</v>
      </c>
      <c r="AU1349">
        <v>0</v>
      </c>
      <c r="AV1349">
        <v>1652</v>
      </c>
      <c r="AW1349">
        <v>1732</v>
      </c>
      <c r="AX1349" t="s">
        <v>129</v>
      </c>
      <c r="AY1349" t="s">
        <v>130</v>
      </c>
      <c r="AZ1349">
        <f>IF(fun[[#This Row],[HeatingQC]]="Ex",5,IF(fun[[#This Row],[HeatingQC]]="Gd",4,IF(fun[[#This Row],[HeatingQC]]="TA",3,IF(fun[[#This Row],[HeatingQC]]="Fa",2,IF(fun[[#This Row],[HeatingQC]]="Po",1,0)))))</f>
        <v>5</v>
      </c>
      <c r="BA1349" t="s">
        <v>131</v>
      </c>
      <c r="BB1349" t="s">
        <v>132</v>
      </c>
      <c r="BC1349">
        <v>1776</v>
      </c>
      <c r="BD1349">
        <v>0</v>
      </c>
      <c r="BE1349">
        <v>0</v>
      </c>
      <c r="BF1349">
        <v>1776</v>
      </c>
      <c r="BG1349">
        <f>LOG(fun[[#This Row],[GrLivArea]])</f>
        <v>3.2494429614425822</v>
      </c>
      <c r="BH1349">
        <v>1</v>
      </c>
      <c r="BI1349">
        <v>0</v>
      </c>
      <c r="BJ1349">
        <f>fun[[#This Row],[BsmtFullBath]]+(0.5*fun[[#This Row],[BsmtHalfBath]])</f>
        <v>1</v>
      </c>
      <c r="BK1349">
        <v>2</v>
      </c>
      <c r="BL1349">
        <v>0</v>
      </c>
      <c r="BM1349">
        <f>fun[[#This Row],[HalfBath]]+fun[[#This Row],[TOTBaseBath]]+fun[[#This Row],[FullBath]]</f>
        <v>3</v>
      </c>
      <c r="BN1349">
        <v>3</v>
      </c>
      <c r="BO1349">
        <v>1</v>
      </c>
      <c r="BP1349" t="s">
        <v>123</v>
      </c>
      <c r="BQ1349">
        <f>IF(fun[[#This Row],[KitchenQual]]="Ex",5,IF(fun[[#This Row],[KitchenQual]]="Gd",4,IF(fun[[#This Row],[KitchenQual]]="TA",3,IF(fun[[#This Row],[KitchenQual]]="Fa",2,0))))</f>
        <v>4</v>
      </c>
      <c r="BR1349">
        <v>7</v>
      </c>
      <c r="BS1349" t="s">
        <v>133</v>
      </c>
      <c r="BT1349">
        <v>1</v>
      </c>
      <c r="BU1349" t="s">
        <v>123</v>
      </c>
      <c r="BV1349">
        <f>IF(fun[[#This Row],[FireplaceQu]]="Ex",5,IF(fun[[#This Row],[FireplaceQu]]="Gd",4,IF(fun[[#This Row],[FireplaceQu]]="TA",3,IF(fun[[#This Row],[FireplaceQu]]="Fa",2,0))))</f>
        <v>4</v>
      </c>
      <c r="BW1349" t="s">
        <v>134</v>
      </c>
      <c r="BX1349">
        <v>2006</v>
      </c>
      <c r="BY1349" t="s">
        <v>183</v>
      </c>
      <c r="BZ1349">
        <v>3</v>
      </c>
      <c r="CA1349">
        <v>712</v>
      </c>
      <c r="CB1349" t="s">
        <v>124</v>
      </c>
      <c r="CC1349">
        <f>IF(fun[[#This Row],[GarageQual]]="Ex",5,IF(fun[[#This Row],[GarageQual]]="Gd",4,IF(fun[[#This Row],[GarageQual]]="TA",3,IF(fun[[#This Row],[GarageQual]]="Fa",2,IF(fun[[#This Row],[GarageQual]]="Po",1,0)))))</f>
        <v>3</v>
      </c>
      <c r="CD1349" t="s">
        <v>124</v>
      </c>
      <c r="CE1349">
        <f>IF(fun[[#This Row],[GarageCond]]="Ex",5,IF(fun[[#This Row],[GarageCond]]="Gd",4,IF(fun[[#This Row],[GarageCond]]="TA",3,IF(fun[[#This Row],[GarageCond]]="Fa",2,IF(fun[[#This Row],[GarageCond]]="Po",1,0)))))</f>
        <v>3</v>
      </c>
      <c r="CF1349" t="s">
        <v>131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f>(0.5*fun[[#This Row],[WoodDeckSF]])+fun[[#This Row],[OpenPorchSF]]+(2*fun[[#This Row],[EnclosedPorch]])+(1.5*fun[[#This Row],[3SsnPorch]])+fun[[#This Row],[ScreenPorch]]</f>
        <v>0</v>
      </c>
      <c r="CM1349">
        <v>0</v>
      </c>
      <c r="CN1349" t="s">
        <v>109</v>
      </c>
      <c r="CO1349">
        <f>IF(fun[[#This Row],[PoolQC]]="Ex",5,IF(fun[[#This Row],[PoolQC]]="Gd",4,IF(fun[[#This Row],[PoolQC]]="TA",3,IF(fun[[#This Row],[PoolQC]]="Fa",2,IF(fun[[#This Row],[PoolQC]]="Po",1,0)))))</f>
        <v>0</v>
      </c>
      <c r="CP1349" t="s">
        <v>109</v>
      </c>
      <c r="CQ1349" t="s">
        <v>109</v>
      </c>
      <c r="CR1349">
        <v>0</v>
      </c>
      <c r="CS1349">
        <v>5</v>
      </c>
      <c r="CT1349">
        <v>2007</v>
      </c>
      <c r="CU1349" t="s">
        <v>184</v>
      </c>
      <c r="CV1349" t="s">
        <v>185</v>
      </c>
      <c r="CW1349">
        <f>COUNTIF(fun[[#This Row],[Id]:[SaleCondition]],0)</f>
        <v>17</v>
      </c>
      <c r="CX1349">
        <f>COUNTIF(fun[[#This Row],[Id]:[SaleCondition]],"NA")</f>
        <v>4</v>
      </c>
      <c r="CY1349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349">
        <f>fun[NUM_ExCond]+fun[NUM_BsmtCond]+fun[NUM_GarCond]</f>
        <v>9</v>
      </c>
      <c r="DA13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13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1349">
        <v>283463</v>
      </c>
    </row>
    <row r="1350" spans="1:107" x14ac:dyDescent="0.25">
      <c r="A1350">
        <v>1349</v>
      </c>
      <c r="B1350">
        <v>20</v>
      </c>
      <c r="C1350" t="s">
        <v>107</v>
      </c>
      <c r="D1350">
        <f>IF(fun[[#This Row],[MSZoning]]="RL",1,0)</f>
        <v>1</v>
      </c>
      <c r="E1350">
        <f>IF(fun[[#This Row],[rl]]="RM",1,0)</f>
        <v>0</v>
      </c>
      <c r="F1350">
        <f>IF(fun[[#This Row],[rm]]="RH",1,0)</f>
        <v>0</v>
      </c>
      <c r="G1350">
        <f>IF(fun[[#This Row],[rh]]="C (all)",1,0)</f>
        <v>0</v>
      </c>
      <c r="H1350" t="s">
        <v>109</v>
      </c>
      <c r="I1350">
        <f>IF(fun[[#This Row],[LotFrontage]]="NA",0,fun[[#This Row],[LotFrontage]])</f>
        <v>0</v>
      </c>
      <c r="J1350">
        <v>16196</v>
      </c>
      <c r="K1350" t="s">
        <v>108</v>
      </c>
      <c r="L1350" t="s">
        <v>109</v>
      </c>
      <c r="M1350" t="s">
        <v>257</v>
      </c>
      <c r="N1350" t="s">
        <v>221</v>
      </c>
      <c r="O1350" t="s">
        <v>112</v>
      </c>
      <c r="P1350" t="s">
        <v>113</v>
      </c>
      <c r="Q1350" t="s">
        <v>114</v>
      </c>
      <c r="R1350" t="s">
        <v>196</v>
      </c>
      <c r="S1350" t="s">
        <v>116</v>
      </c>
      <c r="T1350" t="s">
        <v>116</v>
      </c>
      <c r="U1350" t="s">
        <v>117</v>
      </c>
      <c r="V1350" t="s">
        <v>141</v>
      </c>
      <c r="W1350">
        <v>7</v>
      </c>
      <c r="X1350">
        <v>5</v>
      </c>
      <c r="Y1350">
        <v>1998</v>
      </c>
      <c r="Z1350">
        <v>1998</v>
      </c>
      <c r="AA1350" t="s">
        <v>119</v>
      </c>
      <c r="AB1350" t="s">
        <v>120</v>
      </c>
      <c r="AC1350" t="s">
        <v>121</v>
      </c>
      <c r="AD1350" t="s">
        <v>121</v>
      </c>
      <c r="AE1350" t="s">
        <v>143</v>
      </c>
      <c r="AF1350">
        <v>0</v>
      </c>
      <c r="AG1350" t="s">
        <v>123</v>
      </c>
      <c r="AH1350">
        <f>IF(fun[[#This Row],[ExterQual]]="Ex",5,IF(fun[[#This Row],[ExterQual]]="Gd",4,IF(fun[[#This Row],[ExterQual]]="TA",3,IF(fun[[#This Row],[ExterQual]]="Fa",2,1))))</f>
        <v>4</v>
      </c>
      <c r="AI1350" t="s">
        <v>124</v>
      </c>
      <c r="AJ1350">
        <f>IF(fun[[#This Row],[ExterCond]]="Ex",5,IF(fun[[#This Row],[ExterCond]]="Gd",4,IF(fun[[#This Row],[ExterCond]]="TA",3,IF(fun[[#This Row],[ExterCond]]="Fa",2,1))))</f>
        <v>3</v>
      </c>
      <c r="AK1350" t="s">
        <v>125</v>
      </c>
      <c r="AL1350" t="s">
        <v>123</v>
      </c>
      <c r="AM1350">
        <f>IF(fun[[#This Row],[BsmtQual]]="Ex",5,IF(fun[[#This Row],[BsmtQual]]="Gd",4,IF(fun[[#This Row],[BsmtQual]]="TA",3,IF(fun[[#This Row],[BsmtQual]]="Fa",2,IF(fun[[#This Row],[BsmtQual]]="Po",1,0)))))</f>
        <v>4</v>
      </c>
      <c r="AN1350" t="s">
        <v>124</v>
      </c>
      <c r="AO1350">
        <f>IF(fun[[#This Row],[BsmtCond]]="Ex",5,IF(fun[[#This Row],[BsmtCond]]="Gd",4,IF(fun[[#This Row],[BsmtCond]]="TA",3,IF(fun[[#This Row],[BsmtCond]]="Fa",2,IF(fun[[#This Row],[BsmtCond]]="Po",1,0)))))</f>
        <v>3</v>
      </c>
      <c r="AP1350" t="s">
        <v>123</v>
      </c>
      <c r="AQ1350">
        <f>IF(fun[[#This Row],[BsmtExposure]]="Gd",3,IF(fun[[#This Row],[BsmtExposure]]="Av",2,IF(fun[[#This Row],[BsmtExposure]]="Mn",1,0)))</f>
        <v>3</v>
      </c>
      <c r="AR1350" t="s">
        <v>127</v>
      </c>
      <c r="AS1350">
        <v>1443</v>
      </c>
      <c r="AT1350" t="s">
        <v>128</v>
      </c>
      <c r="AU1350">
        <v>0</v>
      </c>
      <c r="AV1350">
        <v>39</v>
      </c>
      <c r="AW1350">
        <v>1482</v>
      </c>
      <c r="AX1350" t="s">
        <v>129</v>
      </c>
      <c r="AY1350" t="s">
        <v>130</v>
      </c>
      <c r="AZ1350">
        <f>IF(fun[[#This Row],[HeatingQC]]="Ex",5,IF(fun[[#This Row],[HeatingQC]]="Gd",4,IF(fun[[#This Row],[HeatingQC]]="TA",3,IF(fun[[#This Row],[HeatingQC]]="Fa",2,IF(fun[[#This Row],[HeatingQC]]="Po",1,0)))))</f>
        <v>5</v>
      </c>
      <c r="BA1350" t="s">
        <v>131</v>
      </c>
      <c r="BB1350" t="s">
        <v>132</v>
      </c>
      <c r="BC1350">
        <v>1494</v>
      </c>
      <c r="BD1350">
        <v>0</v>
      </c>
      <c r="BE1350">
        <v>0</v>
      </c>
      <c r="BF1350">
        <v>1494</v>
      </c>
      <c r="BG1350">
        <f>LOG(fun[[#This Row],[GrLivArea]])</f>
        <v>3.1743505974793798</v>
      </c>
      <c r="BH1350">
        <v>1</v>
      </c>
      <c r="BI1350">
        <v>0</v>
      </c>
      <c r="BJ1350">
        <f>fun[[#This Row],[BsmtFullBath]]+(0.5*fun[[#This Row],[BsmtHalfBath]])</f>
        <v>1</v>
      </c>
      <c r="BK1350">
        <v>2</v>
      </c>
      <c r="BL1350">
        <v>0</v>
      </c>
      <c r="BM1350">
        <f>fun[[#This Row],[HalfBath]]+fun[[#This Row],[TOTBaseBath]]+fun[[#This Row],[FullBath]]</f>
        <v>3</v>
      </c>
      <c r="BN1350">
        <v>3</v>
      </c>
      <c r="BO1350">
        <v>1</v>
      </c>
      <c r="BP1350" t="s">
        <v>123</v>
      </c>
      <c r="BQ1350">
        <f>IF(fun[[#This Row],[KitchenQual]]="Ex",5,IF(fun[[#This Row],[KitchenQual]]="Gd",4,IF(fun[[#This Row],[KitchenQual]]="TA",3,IF(fun[[#This Row],[KitchenQual]]="Fa",2,0))))</f>
        <v>4</v>
      </c>
      <c r="BR1350">
        <v>5</v>
      </c>
      <c r="BS1350" t="s">
        <v>133</v>
      </c>
      <c r="BT1350">
        <v>1</v>
      </c>
      <c r="BU1350" t="s">
        <v>173</v>
      </c>
      <c r="BV1350">
        <f>IF(fun[[#This Row],[FireplaceQu]]="Ex",5,IF(fun[[#This Row],[FireplaceQu]]="Gd",4,IF(fun[[#This Row],[FireplaceQu]]="TA",3,IF(fun[[#This Row],[FireplaceQu]]="Fa",2,0))))</f>
        <v>2</v>
      </c>
      <c r="BW1350" t="s">
        <v>134</v>
      </c>
      <c r="BX1350">
        <v>1998</v>
      </c>
      <c r="BY1350" t="s">
        <v>135</v>
      </c>
      <c r="BZ1350">
        <v>2</v>
      </c>
      <c r="CA1350">
        <v>514</v>
      </c>
      <c r="CB1350" t="s">
        <v>124</v>
      </c>
      <c r="CC1350">
        <f>IF(fun[[#This Row],[GarageQual]]="Ex",5,IF(fun[[#This Row],[GarageQual]]="Gd",4,IF(fun[[#This Row],[GarageQual]]="TA",3,IF(fun[[#This Row],[GarageQual]]="Fa",2,IF(fun[[#This Row],[GarageQual]]="Po",1,0)))))</f>
        <v>3</v>
      </c>
      <c r="CD1350" t="s">
        <v>124</v>
      </c>
      <c r="CE1350">
        <f>IF(fun[[#This Row],[GarageCond]]="Ex",5,IF(fun[[#This Row],[GarageCond]]="Gd",4,IF(fun[[#This Row],[GarageCond]]="TA",3,IF(fun[[#This Row],[GarageCond]]="Fa",2,IF(fun[[#This Row],[GarageCond]]="Po",1,0)))))</f>
        <v>3</v>
      </c>
      <c r="CF1350" t="s">
        <v>131</v>
      </c>
      <c r="CG1350">
        <v>402</v>
      </c>
      <c r="CH1350">
        <v>25</v>
      </c>
      <c r="CI1350">
        <v>0</v>
      </c>
      <c r="CJ1350">
        <v>0</v>
      </c>
      <c r="CK1350">
        <v>0</v>
      </c>
      <c r="CL1350">
        <f>(0.5*fun[[#This Row],[WoodDeckSF]])+fun[[#This Row],[OpenPorchSF]]+(2*fun[[#This Row],[EnclosedPorch]])+(1.5*fun[[#This Row],[3SsnPorch]])+fun[[#This Row],[ScreenPorch]]</f>
        <v>226</v>
      </c>
      <c r="CM1350">
        <v>0</v>
      </c>
      <c r="CN1350" t="s">
        <v>109</v>
      </c>
      <c r="CO1350">
        <f>IF(fun[[#This Row],[PoolQC]]="Ex",5,IF(fun[[#This Row],[PoolQC]]="Gd",4,IF(fun[[#This Row],[PoolQC]]="TA",3,IF(fun[[#This Row],[PoolQC]]="Fa",2,IF(fun[[#This Row],[PoolQC]]="Po",1,0)))))</f>
        <v>0</v>
      </c>
      <c r="CP1350" t="s">
        <v>109</v>
      </c>
      <c r="CQ1350" t="s">
        <v>109</v>
      </c>
      <c r="CR1350">
        <v>0</v>
      </c>
      <c r="CS1350">
        <v>8</v>
      </c>
      <c r="CT1350">
        <v>2007</v>
      </c>
      <c r="CU1350" t="s">
        <v>136</v>
      </c>
      <c r="CV1350" t="s">
        <v>137</v>
      </c>
      <c r="CW1350">
        <f>COUNTIF(fun[[#This Row],[Id]:[SaleCondition]],0)</f>
        <v>16</v>
      </c>
      <c r="CX1350">
        <f>COUNTIF(fun[[#This Row],[Id]:[SaleCondition]],"NA")</f>
        <v>5</v>
      </c>
      <c r="CY1350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350">
        <f>fun[NUM_ExCond]+fun[NUM_BsmtCond]+fun[NUM_GarCond]</f>
        <v>9</v>
      </c>
      <c r="DA13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13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1350">
        <v>215000</v>
      </c>
    </row>
    <row r="1351" spans="1:107" x14ac:dyDescent="0.25">
      <c r="A1351">
        <v>1350</v>
      </c>
      <c r="B1351">
        <v>70</v>
      </c>
      <c r="C1351" t="s">
        <v>168</v>
      </c>
      <c r="D1351">
        <f>IF(fun[[#This Row],[MSZoning]]="RL",1,0)</f>
        <v>0</v>
      </c>
      <c r="E1351">
        <f>IF(fun[[#This Row],[rl]]="RM",1,0)</f>
        <v>0</v>
      </c>
      <c r="F1351">
        <f>IF(fun[[#This Row],[rm]]="RH",1,0)</f>
        <v>0</v>
      </c>
      <c r="G1351">
        <f>IF(fun[[#This Row],[rh]]="C (all)",1,0)</f>
        <v>0</v>
      </c>
      <c r="H1351">
        <v>50</v>
      </c>
      <c r="I1351">
        <f>IF(fun[[#This Row],[LotFrontage]]="NA",0,fun[[#This Row],[LotFrontage]])</f>
        <v>50</v>
      </c>
      <c r="J1351">
        <v>5250</v>
      </c>
      <c r="K1351" t="s">
        <v>108</v>
      </c>
      <c r="L1351" t="s">
        <v>108</v>
      </c>
      <c r="M1351" t="s">
        <v>110</v>
      </c>
      <c r="N1351" t="s">
        <v>111</v>
      </c>
      <c r="O1351" t="s">
        <v>112</v>
      </c>
      <c r="P1351" t="s">
        <v>113</v>
      </c>
      <c r="Q1351" t="s">
        <v>114</v>
      </c>
      <c r="R1351" t="s">
        <v>169</v>
      </c>
      <c r="S1351" t="s">
        <v>116</v>
      </c>
      <c r="T1351" t="s">
        <v>116</v>
      </c>
      <c r="U1351" t="s">
        <v>117</v>
      </c>
      <c r="V1351" t="s">
        <v>118</v>
      </c>
      <c r="W1351">
        <v>8</v>
      </c>
      <c r="X1351">
        <v>5</v>
      </c>
      <c r="Y1351">
        <v>1872</v>
      </c>
      <c r="Z1351">
        <v>1987</v>
      </c>
      <c r="AA1351" t="s">
        <v>119</v>
      </c>
      <c r="AB1351" t="s">
        <v>120</v>
      </c>
      <c r="AC1351" t="s">
        <v>142</v>
      </c>
      <c r="AD1351" t="s">
        <v>142</v>
      </c>
      <c r="AE1351" t="s">
        <v>143</v>
      </c>
      <c r="AF1351">
        <v>0</v>
      </c>
      <c r="AG1351" t="s">
        <v>124</v>
      </c>
      <c r="AH1351">
        <f>IF(fun[[#This Row],[ExterQual]]="Ex",5,IF(fun[[#This Row],[ExterQual]]="Gd",4,IF(fun[[#This Row],[ExterQual]]="TA",3,IF(fun[[#This Row],[ExterQual]]="Fa",2,1))))</f>
        <v>3</v>
      </c>
      <c r="AI1351" t="s">
        <v>123</v>
      </c>
      <c r="AJ1351">
        <f>IF(fun[[#This Row],[ExterCond]]="Ex",5,IF(fun[[#This Row],[ExterCond]]="Gd",4,IF(fun[[#This Row],[ExterCond]]="TA",3,IF(fun[[#This Row],[ExterCond]]="Fa",2,1))))</f>
        <v>4</v>
      </c>
      <c r="AK1351" t="s">
        <v>152</v>
      </c>
      <c r="AL1351" t="s">
        <v>124</v>
      </c>
      <c r="AM1351">
        <f>IF(fun[[#This Row],[BsmtQual]]="Ex",5,IF(fun[[#This Row],[BsmtQual]]="Gd",4,IF(fun[[#This Row],[BsmtQual]]="TA",3,IF(fun[[#This Row],[BsmtQual]]="Fa",2,IF(fun[[#This Row],[BsmtQual]]="Po",1,0)))))</f>
        <v>3</v>
      </c>
      <c r="AN1351" t="s">
        <v>173</v>
      </c>
      <c r="AO1351">
        <f>IF(fun[[#This Row],[BsmtCond]]="Ex",5,IF(fun[[#This Row],[BsmtCond]]="Gd",4,IF(fun[[#This Row],[BsmtCond]]="TA",3,IF(fun[[#This Row],[BsmtCond]]="Fa",2,IF(fun[[#This Row],[BsmtCond]]="Po",1,0)))))</f>
        <v>2</v>
      </c>
      <c r="AP1351" t="s">
        <v>126</v>
      </c>
      <c r="AQ1351">
        <f>IF(fun[[#This Row],[BsmtExposure]]="Gd",3,IF(fun[[#This Row],[BsmtExposure]]="Av",2,IF(fun[[#This Row],[BsmtExposure]]="Mn",1,0)))</f>
        <v>0</v>
      </c>
      <c r="AR1351" t="s">
        <v>198</v>
      </c>
      <c r="AS1351">
        <v>259</v>
      </c>
      <c r="AT1351" t="s">
        <v>128</v>
      </c>
      <c r="AU1351">
        <v>0</v>
      </c>
      <c r="AV1351">
        <v>425</v>
      </c>
      <c r="AW1351">
        <v>684</v>
      </c>
      <c r="AX1351" t="s">
        <v>277</v>
      </c>
      <c r="AY1351" t="s">
        <v>173</v>
      </c>
      <c r="AZ1351">
        <f>IF(fun[[#This Row],[HeatingQC]]="Ex",5,IF(fun[[#This Row],[HeatingQC]]="Gd",4,IF(fun[[#This Row],[HeatingQC]]="TA",3,IF(fun[[#This Row],[HeatingQC]]="Fa",2,IF(fun[[#This Row],[HeatingQC]]="Po",1,0)))))</f>
        <v>2</v>
      </c>
      <c r="BA1351" t="s">
        <v>203</v>
      </c>
      <c r="BB1351" t="s">
        <v>132</v>
      </c>
      <c r="BC1351">
        <v>938</v>
      </c>
      <c r="BD1351">
        <v>1215</v>
      </c>
      <c r="BE1351">
        <v>205</v>
      </c>
      <c r="BF1351">
        <v>2358</v>
      </c>
      <c r="BG1351">
        <f>LOG(fun[[#This Row],[GrLivArea]])</f>
        <v>3.3725438007590705</v>
      </c>
      <c r="BH1351">
        <v>0</v>
      </c>
      <c r="BI1351">
        <v>0</v>
      </c>
      <c r="BJ1351">
        <f>fun[[#This Row],[BsmtFullBath]]+(0.5*fun[[#This Row],[BsmtHalfBath]])</f>
        <v>0</v>
      </c>
      <c r="BK1351">
        <v>2</v>
      </c>
      <c r="BL1351">
        <v>0</v>
      </c>
      <c r="BM1351">
        <f>fun[[#This Row],[HalfBath]]+fun[[#This Row],[TOTBaseBath]]+fun[[#This Row],[FullBath]]</f>
        <v>2</v>
      </c>
      <c r="BN1351">
        <v>4</v>
      </c>
      <c r="BO1351">
        <v>1</v>
      </c>
      <c r="BP1351" t="s">
        <v>124</v>
      </c>
      <c r="BQ1351">
        <f>IF(fun[[#This Row],[KitchenQual]]="Ex",5,IF(fun[[#This Row],[KitchenQual]]="Gd",4,IF(fun[[#This Row],[KitchenQual]]="TA",3,IF(fun[[#This Row],[KitchenQual]]="Fa",2,0))))</f>
        <v>3</v>
      </c>
      <c r="BR1351">
        <v>8</v>
      </c>
      <c r="BS1351" t="s">
        <v>133</v>
      </c>
      <c r="BT1351">
        <v>0</v>
      </c>
      <c r="BU1351" t="s">
        <v>109</v>
      </c>
      <c r="BV1351">
        <f>IF(fun[[#This Row],[FireplaceQu]]="Ex",5,IF(fun[[#This Row],[FireplaceQu]]="Gd",4,IF(fun[[#This Row],[FireplaceQu]]="TA",3,IF(fun[[#This Row],[FireplaceQu]]="Fa",2,0))))</f>
        <v>0</v>
      </c>
      <c r="BW1351" t="s">
        <v>109</v>
      </c>
      <c r="BX1351" t="s">
        <v>109</v>
      </c>
      <c r="BY1351" t="s">
        <v>109</v>
      </c>
      <c r="BZ1351">
        <v>0</v>
      </c>
      <c r="CA1351">
        <v>0</v>
      </c>
      <c r="CB1351" t="s">
        <v>109</v>
      </c>
      <c r="CC1351">
        <f>IF(fun[[#This Row],[GarageQual]]="Ex",5,IF(fun[[#This Row],[GarageQual]]="Gd",4,IF(fun[[#This Row],[GarageQual]]="TA",3,IF(fun[[#This Row],[GarageQual]]="Fa",2,IF(fun[[#This Row],[GarageQual]]="Po",1,0)))))</f>
        <v>0</v>
      </c>
      <c r="CD1351" t="s">
        <v>109</v>
      </c>
      <c r="CE1351">
        <f>IF(fun[[#This Row],[GarageCond]]="Ex",5,IF(fun[[#This Row],[GarageCond]]="Gd",4,IF(fun[[#This Row],[GarageCond]]="TA",3,IF(fun[[#This Row],[GarageCond]]="Fa",2,IF(fun[[#This Row],[GarageCond]]="Po",1,0)))))</f>
        <v>0</v>
      </c>
      <c r="CF1351" t="s">
        <v>131</v>
      </c>
      <c r="CG1351">
        <v>0</v>
      </c>
      <c r="CH1351">
        <v>54</v>
      </c>
      <c r="CI1351">
        <v>20</v>
      </c>
      <c r="CJ1351">
        <v>0</v>
      </c>
      <c r="CK1351">
        <v>0</v>
      </c>
      <c r="CL1351">
        <f>(0.5*fun[[#This Row],[WoodDeckSF]])+fun[[#This Row],[OpenPorchSF]]+(2*fun[[#This Row],[EnclosedPorch]])+(1.5*fun[[#This Row],[3SsnPorch]])+fun[[#This Row],[ScreenPorch]]</f>
        <v>94</v>
      </c>
      <c r="CM1351">
        <v>0</v>
      </c>
      <c r="CN1351" t="s">
        <v>109</v>
      </c>
      <c r="CO1351">
        <f>IF(fun[[#This Row],[PoolQC]]="Ex",5,IF(fun[[#This Row],[PoolQC]]="Gd",4,IF(fun[[#This Row],[PoolQC]]="TA",3,IF(fun[[#This Row],[PoolQC]]="Fa",2,IF(fun[[#This Row],[PoolQC]]="Po",1,0)))))</f>
        <v>0</v>
      </c>
      <c r="CP1351" t="s">
        <v>109</v>
      </c>
      <c r="CQ1351" t="s">
        <v>109</v>
      </c>
      <c r="CR1351">
        <v>0</v>
      </c>
      <c r="CS1351">
        <v>12</v>
      </c>
      <c r="CT1351">
        <v>2008</v>
      </c>
      <c r="CU1351" t="s">
        <v>136</v>
      </c>
      <c r="CV1351" t="s">
        <v>137</v>
      </c>
      <c r="CW1351">
        <f>COUNTIF(fun[[#This Row],[Id]:[SaleCondition]],0)</f>
        <v>23</v>
      </c>
      <c r="CX1351">
        <f>COUNTIF(fun[[#This Row],[Id]:[SaleCondition]],"NA")</f>
        <v>9</v>
      </c>
      <c r="CY1351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351">
        <f>fun[NUM_ExCond]+fun[NUM_BsmtCond]+fun[NUM_GarCond]</f>
        <v>6</v>
      </c>
      <c r="DA13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71</v>
      </c>
      <c r="DB13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1351">
        <v>122000</v>
      </c>
    </row>
    <row r="1352" spans="1:107" x14ac:dyDescent="0.25">
      <c r="A1352">
        <v>1351</v>
      </c>
      <c r="B1352">
        <v>90</v>
      </c>
      <c r="C1352" t="s">
        <v>107</v>
      </c>
      <c r="D1352">
        <f>IF(fun[[#This Row],[MSZoning]]="RL",1,0)</f>
        <v>1</v>
      </c>
      <c r="E1352">
        <f>IF(fun[[#This Row],[rl]]="RM",1,0)</f>
        <v>0</v>
      </c>
      <c r="F1352">
        <f>IF(fun[[#This Row],[rm]]="RH",1,0)</f>
        <v>0</v>
      </c>
      <c r="G1352">
        <f>IF(fun[[#This Row],[rh]]="C (all)",1,0)</f>
        <v>0</v>
      </c>
      <c r="H1352">
        <v>91</v>
      </c>
      <c r="I1352">
        <f>IF(fun[[#This Row],[LotFrontage]]="NA",0,fun[[#This Row],[LotFrontage]])</f>
        <v>91</v>
      </c>
      <c r="J1352">
        <v>11643</v>
      </c>
      <c r="K1352" t="s">
        <v>108</v>
      </c>
      <c r="L1352" t="s">
        <v>109</v>
      </c>
      <c r="M1352" t="s">
        <v>110</v>
      </c>
      <c r="N1352" t="s">
        <v>111</v>
      </c>
      <c r="O1352" t="s">
        <v>112</v>
      </c>
      <c r="P1352" t="s">
        <v>113</v>
      </c>
      <c r="Q1352" t="s">
        <v>114</v>
      </c>
      <c r="R1352" t="s">
        <v>188</v>
      </c>
      <c r="S1352" t="s">
        <v>170</v>
      </c>
      <c r="T1352" t="s">
        <v>116</v>
      </c>
      <c r="U1352" t="s">
        <v>193</v>
      </c>
      <c r="V1352" t="s">
        <v>118</v>
      </c>
      <c r="W1352">
        <v>5</v>
      </c>
      <c r="X1352">
        <v>5</v>
      </c>
      <c r="Y1352">
        <v>1969</v>
      </c>
      <c r="Z1352">
        <v>1969</v>
      </c>
      <c r="AA1352" t="s">
        <v>119</v>
      </c>
      <c r="AB1352" t="s">
        <v>120</v>
      </c>
      <c r="AC1352" t="s">
        <v>142</v>
      </c>
      <c r="AD1352" t="s">
        <v>142</v>
      </c>
      <c r="AE1352" t="s">
        <v>122</v>
      </c>
      <c r="AF1352">
        <v>368</v>
      </c>
      <c r="AG1352" t="s">
        <v>124</v>
      </c>
      <c r="AH1352">
        <f>IF(fun[[#This Row],[ExterQual]]="Ex",5,IF(fun[[#This Row],[ExterQual]]="Gd",4,IF(fun[[#This Row],[ExterQual]]="TA",3,IF(fun[[#This Row],[ExterQual]]="Fa",2,1))))</f>
        <v>3</v>
      </c>
      <c r="AI1352" t="s">
        <v>124</v>
      </c>
      <c r="AJ1352">
        <f>IF(fun[[#This Row],[ExterCond]]="Ex",5,IF(fun[[#This Row],[ExterCond]]="Gd",4,IF(fun[[#This Row],[ExterCond]]="TA",3,IF(fun[[#This Row],[ExterCond]]="Fa",2,1))))</f>
        <v>3</v>
      </c>
      <c r="AK1352" t="s">
        <v>144</v>
      </c>
      <c r="AL1352" t="s">
        <v>124</v>
      </c>
      <c r="AM1352">
        <f>IF(fun[[#This Row],[BsmtQual]]="Ex",5,IF(fun[[#This Row],[BsmtQual]]="Gd",4,IF(fun[[#This Row],[BsmtQual]]="TA",3,IF(fun[[#This Row],[BsmtQual]]="Fa",2,IF(fun[[#This Row],[BsmtQual]]="Po",1,0)))))</f>
        <v>3</v>
      </c>
      <c r="AN1352" t="s">
        <v>124</v>
      </c>
      <c r="AO1352">
        <f>IF(fun[[#This Row],[BsmtCond]]="Ex",5,IF(fun[[#This Row],[BsmtCond]]="Gd",4,IF(fun[[#This Row],[BsmtCond]]="TA",3,IF(fun[[#This Row],[BsmtCond]]="Fa",2,IF(fun[[#This Row],[BsmtCond]]="Po",1,0)))))</f>
        <v>3</v>
      </c>
      <c r="AP1352" t="s">
        <v>126</v>
      </c>
      <c r="AQ1352">
        <f>IF(fun[[#This Row],[BsmtExposure]]="Gd",3,IF(fun[[#This Row],[BsmtExposure]]="Av",2,IF(fun[[#This Row],[BsmtExposure]]="Mn",1,0)))</f>
        <v>0</v>
      </c>
      <c r="AR1352" t="s">
        <v>198</v>
      </c>
      <c r="AS1352">
        <v>500</v>
      </c>
      <c r="AT1352" t="s">
        <v>128</v>
      </c>
      <c r="AU1352">
        <v>0</v>
      </c>
      <c r="AV1352">
        <v>748</v>
      </c>
      <c r="AW1352">
        <v>1248</v>
      </c>
      <c r="AX1352" t="s">
        <v>129</v>
      </c>
      <c r="AY1352" t="s">
        <v>124</v>
      </c>
      <c r="AZ1352">
        <f>IF(fun[[#This Row],[HeatingQC]]="Ex",5,IF(fun[[#This Row],[HeatingQC]]="Gd",4,IF(fun[[#This Row],[HeatingQC]]="TA",3,IF(fun[[#This Row],[HeatingQC]]="Fa",2,IF(fun[[#This Row],[HeatingQC]]="Po",1,0)))))</f>
        <v>3</v>
      </c>
      <c r="BA1352" t="s">
        <v>131</v>
      </c>
      <c r="BB1352" t="s">
        <v>132</v>
      </c>
      <c r="BC1352">
        <v>1338</v>
      </c>
      <c r="BD1352">
        <v>1296</v>
      </c>
      <c r="BE1352">
        <v>0</v>
      </c>
      <c r="BF1352">
        <v>2634</v>
      </c>
      <c r="BG1352">
        <f>LOG(fun[[#This Row],[GrLivArea]])</f>
        <v>3.4206157706257652</v>
      </c>
      <c r="BH1352">
        <v>1</v>
      </c>
      <c r="BI1352">
        <v>1</v>
      </c>
      <c r="BJ1352">
        <f>fun[[#This Row],[BsmtFullBath]]+(0.5*fun[[#This Row],[BsmtHalfBath]])</f>
        <v>1.5</v>
      </c>
      <c r="BK1352">
        <v>2</v>
      </c>
      <c r="BL1352">
        <v>2</v>
      </c>
      <c r="BM1352">
        <f>fun[[#This Row],[HalfBath]]+fun[[#This Row],[TOTBaseBath]]+fun[[#This Row],[FullBath]]</f>
        <v>5.5</v>
      </c>
      <c r="BN1352">
        <v>6</v>
      </c>
      <c r="BO1352">
        <v>2</v>
      </c>
      <c r="BP1352" t="s">
        <v>124</v>
      </c>
      <c r="BQ1352">
        <f>IF(fun[[#This Row],[KitchenQual]]="Ex",5,IF(fun[[#This Row],[KitchenQual]]="Gd",4,IF(fun[[#This Row],[KitchenQual]]="TA",3,IF(fun[[#This Row],[KitchenQual]]="Fa",2,0))))</f>
        <v>3</v>
      </c>
      <c r="BR1352">
        <v>12</v>
      </c>
      <c r="BS1352" t="s">
        <v>133</v>
      </c>
      <c r="BT1352">
        <v>0</v>
      </c>
      <c r="BU1352" t="s">
        <v>109</v>
      </c>
      <c r="BV1352">
        <f>IF(fun[[#This Row],[FireplaceQu]]="Ex",5,IF(fun[[#This Row],[FireplaceQu]]="Gd",4,IF(fun[[#This Row],[FireplaceQu]]="TA",3,IF(fun[[#This Row],[FireplaceQu]]="Fa",2,0))))</f>
        <v>0</v>
      </c>
      <c r="BW1352" t="s">
        <v>153</v>
      </c>
      <c r="BX1352">
        <v>1969</v>
      </c>
      <c r="BY1352" t="s">
        <v>128</v>
      </c>
      <c r="BZ1352">
        <v>4</v>
      </c>
      <c r="CA1352">
        <v>968</v>
      </c>
      <c r="CB1352" t="s">
        <v>124</v>
      </c>
      <c r="CC1352">
        <f>IF(fun[[#This Row],[GarageQual]]="Ex",5,IF(fun[[#This Row],[GarageQual]]="Gd",4,IF(fun[[#This Row],[GarageQual]]="TA",3,IF(fun[[#This Row],[GarageQual]]="Fa",2,IF(fun[[#This Row],[GarageQual]]="Po",1,0)))))</f>
        <v>3</v>
      </c>
      <c r="CD1352" t="s">
        <v>124</v>
      </c>
      <c r="CE1352">
        <f>IF(fun[[#This Row],[GarageCond]]="Ex",5,IF(fun[[#This Row],[GarageCond]]="Gd",4,IF(fun[[#This Row],[GarageCond]]="TA",3,IF(fun[[#This Row],[GarageCond]]="Fa",2,IF(fun[[#This Row],[GarageCond]]="Po",1,0)))))</f>
        <v>3</v>
      </c>
      <c r="CF1352" t="s">
        <v>131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f>(0.5*fun[[#This Row],[WoodDeckSF]])+fun[[#This Row],[OpenPorchSF]]+(2*fun[[#This Row],[EnclosedPorch]])+(1.5*fun[[#This Row],[3SsnPorch]])+fun[[#This Row],[ScreenPorch]]</f>
        <v>0</v>
      </c>
      <c r="CM1352">
        <v>0</v>
      </c>
      <c r="CN1352" t="s">
        <v>109</v>
      </c>
      <c r="CO1352">
        <f>IF(fun[[#This Row],[PoolQC]]="Ex",5,IF(fun[[#This Row],[PoolQC]]="Gd",4,IF(fun[[#This Row],[PoolQC]]="TA",3,IF(fun[[#This Row],[PoolQC]]="Fa",2,IF(fun[[#This Row],[PoolQC]]="Po",1,0)))))</f>
        <v>0</v>
      </c>
      <c r="CP1352" t="s">
        <v>109</v>
      </c>
      <c r="CQ1352" t="s">
        <v>109</v>
      </c>
      <c r="CR1352">
        <v>0</v>
      </c>
      <c r="CS1352">
        <v>8</v>
      </c>
      <c r="CT1352">
        <v>2009</v>
      </c>
      <c r="CU1352" t="s">
        <v>136</v>
      </c>
      <c r="CV1352" t="s">
        <v>137</v>
      </c>
      <c r="CW1352">
        <f>COUNTIF(fun[[#This Row],[Id]:[SaleCondition]],0)</f>
        <v>17</v>
      </c>
      <c r="CX1352">
        <f>COUNTIF(fun[[#This Row],[Id]:[SaleCondition]],"NA")</f>
        <v>5</v>
      </c>
      <c r="CY135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352">
        <f>fun[NUM_ExCond]+fun[NUM_BsmtCond]+fun[NUM_GarCond]</f>
        <v>9</v>
      </c>
      <c r="DA13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3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53.5</v>
      </c>
      <c r="DC1352">
        <v>200000</v>
      </c>
    </row>
    <row r="1353" spans="1:107" x14ac:dyDescent="0.25">
      <c r="A1353">
        <v>1352</v>
      </c>
      <c r="B1353">
        <v>60</v>
      </c>
      <c r="C1353" t="s">
        <v>107</v>
      </c>
      <c r="D1353">
        <f>IF(fun[[#This Row],[MSZoning]]="RL",1,0)</f>
        <v>1</v>
      </c>
      <c r="E1353">
        <f>IF(fun[[#This Row],[rl]]="RM",1,0)</f>
        <v>0</v>
      </c>
      <c r="F1353">
        <f>IF(fun[[#This Row],[rm]]="RH",1,0)</f>
        <v>0</v>
      </c>
      <c r="G1353">
        <f>IF(fun[[#This Row],[rh]]="C (all)",1,0)</f>
        <v>0</v>
      </c>
      <c r="H1353">
        <v>70</v>
      </c>
      <c r="I1353">
        <f>IF(fun[[#This Row],[LotFrontage]]="NA",0,fun[[#This Row],[LotFrontage]])</f>
        <v>70</v>
      </c>
      <c r="J1353">
        <v>9247</v>
      </c>
      <c r="K1353" t="s">
        <v>108</v>
      </c>
      <c r="L1353" t="s">
        <v>109</v>
      </c>
      <c r="M1353" t="s">
        <v>146</v>
      </c>
      <c r="N1353" t="s">
        <v>111</v>
      </c>
      <c r="O1353" t="s">
        <v>112</v>
      </c>
      <c r="P1353" t="s">
        <v>113</v>
      </c>
      <c r="Q1353" t="s">
        <v>114</v>
      </c>
      <c r="R1353" t="s">
        <v>188</v>
      </c>
      <c r="S1353" t="s">
        <v>116</v>
      </c>
      <c r="T1353" t="s">
        <v>116</v>
      </c>
      <c r="U1353" t="s">
        <v>117</v>
      </c>
      <c r="V1353" t="s">
        <v>118</v>
      </c>
      <c r="W1353">
        <v>6</v>
      </c>
      <c r="X1353">
        <v>6</v>
      </c>
      <c r="Y1353">
        <v>1962</v>
      </c>
      <c r="Z1353">
        <v>1962</v>
      </c>
      <c r="AA1353" t="s">
        <v>119</v>
      </c>
      <c r="AB1353" t="s">
        <v>120</v>
      </c>
      <c r="AC1353" t="s">
        <v>166</v>
      </c>
      <c r="AD1353" t="s">
        <v>166</v>
      </c>
      <c r="AE1353" t="s">
        <v>122</v>
      </c>
      <c r="AF1353">
        <v>318</v>
      </c>
      <c r="AG1353" t="s">
        <v>124</v>
      </c>
      <c r="AH1353">
        <f>IF(fun[[#This Row],[ExterQual]]="Ex",5,IF(fun[[#This Row],[ExterQual]]="Gd",4,IF(fun[[#This Row],[ExterQual]]="TA",3,IF(fun[[#This Row],[ExterQual]]="Fa",2,1))))</f>
        <v>3</v>
      </c>
      <c r="AI1353" t="s">
        <v>124</v>
      </c>
      <c r="AJ1353">
        <f>IF(fun[[#This Row],[ExterCond]]="Ex",5,IF(fun[[#This Row],[ExterCond]]="Gd",4,IF(fun[[#This Row],[ExterCond]]="TA",3,IF(fun[[#This Row],[ExterCond]]="Fa",2,1))))</f>
        <v>3</v>
      </c>
      <c r="AK1353" t="s">
        <v>144</v>
      </c>
      <c r="AL1353" t="s">
        <v>124</v>
      </c>
      <c r="AM1353">
        <f>IF(fun[[#This Row],[BsmtQual]]="Ex",5,IF(fun[[#This Row],[BsmtQual]]="Gd",4,IF(fun[[#This Row],[BsmtQual]]="TA",3,IF(fun[[#This Row],[BsmtQual]]="Fa",2,IF(fun[[#This Row],[BsmtQual]]="Po",1,0)))))</f>
        <v>3</v>
      </c>
      <c r="AN1353" t="s">
        <v>124</v>
      </c>
      <c r="AO1353">
        <f>IF(fun[[#This Row],[BsmtCond]]="Ex",5,IF(fun[[#This Row],[BsmtCond]]="Gd",4,IF(fun[[#This Row],[BsmtCond]]="TA",3,IF(fun[[#This Row],[BsmtCond]]="Fa",2,IF(fun[[#This Row],[BsmtCond]]="Po",1,0)))))</f>
        <v>3</v>
      </c>
      <c r="AP1353" t="s">
        <v>126</v>
      </c>
      <c r="AQ1353">
        <f>IF(fun[[#This Row],[BsmtExposure]]="Gd",3,IF(fun[[#This Row],[BsmtExposure]]="Av",2,IF(fun[[#This Row],[BsmtExposure]]="Mn",1,0)))</f>
        <v>0</v>
      </c>
      <c r="AR1353" t="s">
        <v>179</v>
      </c>
      <c r="AS1353">
        <v>319</v>
      </c>
      <c r="AT1353" t="s">
        <v>128</v>
      </c>
      <c r="AU1353">
        <v>0</v>
      </c>
      <c r="AV1353">
        <v>539</v>
      </c>
      <c r="AW1353">
        <v>858</v>
      </c>
      <c r="AX1353" t="s">
        <v>129</v>
      </c>
      <c r="AY1353" t="s">
        <v>130</v>
      </c>
      <c r="AZ1353">
        <f>IF(fun[[#This Row],[HeatingQC]]="Ex",5,IF(fun[[#This Row],[HeatingQC]]="Gd",4,IF(fun[[#This Row],[HeatingQC]]="TA",3,IF(fun[[#This Row],[HeatingQC]]="Fa",2,IF(fun[[#This Row],[HeatingQC]]="Po",1,0)))))</f>
        <v>5</v>
      </c>
      <c r="BA1353" t="s">
        <v>131</v>
      </c>
      <c r="BB1353" t="s">
        <v>132</v>
      </c>
      <c r="BC1353">
        <v>858</v>
      </c>
      <c r="BD1353">
        <v>858</v>
      </c>
      <c r="BE1353">
        <v>0</v>
      </c>
      <c r="BF1353">
        <v>1716</v>
      </c>
      <c r="BG1353">
        <f>LOG(fun[[#This Row],[GrLivArea]])</f>
        <v>3.2345172835126865</v>
      </c>
      <c r="BH1353">
        <v>0</v>
      </c>
      <c r="BI1353">
        <v>0</v>
      </c>
      <c r="BJ1353">
        <f>fun[[#This Row],[BsmtFullBath]]+(0.5*fun[[#This Row],[BsmtHalfBath]])</f>
        <v>0</v>
      </c>
      <c r="BK1353">
        <v>1</v>
      </c>
      <c r="BL1353">
        <v>1</v>
      </c>
      <c r="BM1353">
        <f>fun[[#This Row],[HalfBath]]+fun[[#This Row],[TOTBaseBath]]+fun[[#This Row],[FullBath]]</f>
        <v>2</v>
      </c>
      <c r="BN1353">
        <v>4</v>
      </c>
      <c r="BO1353">
        <v>1</v>
      </c>
      <c r="BP1353" t="s">
        <v>124</v>
      </c>
      <c r="BQ1353">
        <f>IF(fun[[#This Row],[KitchenQual]]="Ex",5,IF(fun[[#This Row],[KitchenQual]]="Gd",4,IF(fun[[#This Row],[KitchenQual]]="TA",3,IF(fun[[#This Row],[KitchenQual]]="Fa",2,0))))</f>
        <v>3</v>
      </c>
      <c r="BR1353">
        <v>8</v>
      </c>
      <c r="BS1353" t="s">
        <v>133</v>
      </c>
      <c r="BT1353">
        <v>1</v>
      </c>
      <c r="BU1353" t="s">
        <v>123</v>
      </c>
      <c r="BV1353">
        <f>IF(fun[[#This Row],[FireplaceQu]]="Ex",5,IF(fun[[#This Row],[FireplaceQu]]="Gd",4,IF(fun[[#This Row],[FireplaceQu]]="TA",3,IF(fun[[#This Row],[FireplaceQu]]="Fa",2,0))))</f>
        <v>4</v>
      </c>
      <c r="BW1353" t="s">
        <v>134</v>
      </c>
      <c r="BX1353">
        <v>1962</v>
      </c>
      <c r="BY1353" t="s">
        <v>183</v>
      </c>
      <c r="BZ1353">
        <v>2</v>
      </c>
      <c r="CA1353">
        <v>490</v>
      </c>
      <c r="CB1353" t="s">
        <v>124</v>
      </c>
      <c r="CC1353">
        <f>IF(fun[[#This Row],[GarageQual]]="Ex",5,IF(fun[[#This Row],[GarageQual]]="Gd",4,IF(fun[[#This Row],[GarageQual]]="TA",3,IF(fun[[#This Row],[GarageQual]]="Fa",2,IF(fun[[#This Row],[GarageQual]]="Po",1,0)))))</f>
        <v>3</v>
      </c>
      <c r="CD1353" t="s">
        <v>124</v>
      </c>
      <c r="CE1353">
        <f>IF(fun[[#This Row],[GarageCond]]="Ex",5,IF(fun[[#This Row],[GarageCond]]="Gd",4,IF(fun[[#This Row],[GarageCond]]="TA",3,IF(fun[[#This Row],[GarageCond]]="Fa",2,IF(fun[[#This Row],[GarageCond]]="Po",1,0)))))</f>
        <v>3</v>
      </c>
      <c r="CF1353" t="s">
        <v>131</v>
      </c>
      <c r="CG1353">
        <v>0</v>
      </c>
      <c r="CH1353">
        <v>84</v>
      </c>
      <c r="CI1353">
        <v>0</v>
      </c>
      <c r="CJ1353">
        <v>0</v>
      </c>
      <c r="CK1353">
        <v>120</v>
      </c>
      <c r="CL1353">
        <f>(0.5*fun[[#This Row],[WoodDeckSF]])+fun[[#This Row],[OpenPorchSF]]+(2*fun[[#This Row],[EnclosedPorch]])+(1.5*fun[[#This Row],[3SsnPorch]])+fun[[#This Row],[ScreenPorch]]</f>
        <v>204</v>
      </c>
      <c r="CM1353">
        <v>0</v>
      </c>
      <c r="CN1353" t="s">
        <v>109</v>
      </c>
      <c r="CO1353">
        <f>IF(fun[[#This Row],[PoolQC]]="Ex",5,IF(fun[[#This Row],[PoolQC]]="Gd",4,IF(fun[[#This Row],[PoolQC]]="TA",3,IF(fun[[#This Row],[PoolQC]]="Fa",2,IF(fun[[#This Row],[PoolQC]]="Po",1,0)))))</f>
        <v>0</v>
      </c>
      <c r="CP1353" t="s">
        <v>109</v>
      </c>
      <c r="CQ1353" t="s">
        <v>109</v>
      </c>
      <c r="CR1353">
        <v>0</v>
      </c>
      <c r="CS1353">
        <v>3</v>
      </c>
      <c r="CT1353">
        <v>2008</v>
      </c>
      <c r="CU1353" t="s">
        <v>136</v>
      </c>
      <c r="CV1353" t="s">
        <v>137</v>
      </c>
      <c r="CW1353">
        <f>COUNTIF(fun[[#This Row],[Id]:[SaleCondition]],0)</f>
        <v>15</v>
      </c>
      <c r="CX1353">
        <f>COUNTIF(fun[[#This Row],[Id]:[SaleCondition]],"NA")</f>
        <v>4</v>
      </c>
      <c r="CY135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53">
        <f>fun[NUM_ExCond]+fun[NUM_BsmtCond]+fun[NUM_GarCond]</f>
        <v>9</v>
      </c>
      <c r="DA13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13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1353">
        <v>171000</v>
      </c>
    </row>
    <row r="1354" spans="1:107" x14ac:dyDescent="0.25">
      <c r="A1354">
        <v>1353</v>
      </c>
      <c r="B1354">
        <v>50</v>
      </c>
      <c r="C1354" t="s">
        <v>168</v>
      </c>
      <c r="D1354">
        <f>IF(fun[[#This Row],[MSZoning]]="RL",1,0)</f>
        <v>0</v>
      </c>
      <c r="E1354">
        <f>IF(fun[[#This Row],[rl]]="RM",1,0)</f>
        <v>0</v>
      </c>
      <c r="F1354">
        <f>IF(fun[[#This Row],[rm]]="RH",1,0)</f>
        <v>0</v>
      </c>
      <c r="G1354">
        <f>IF(fun[[#This Row],[rh]]="C (all)",1,0)</f>
        <v>0</v>
      </c>
      <c r="H1354">
        <v>50</v>
      </c>
      <c r="I1354">
        <f>IF(fun[[#This Row],[LotFrontage]]="NA",0,fun[[#This Row],[LotFrontage]])</f>
        <v>50</v>
      </c>
      <c r="J1354">
        <v>6000</v>
      </c>
      <c r="K1354" t="s">
        <v>108</v>
      </c>
      <c r="L1354" t="s">
        <v>109</v>
      </c>
      <c r="M1354" t="s">
        <v>110</v>
      </c>
      <c r="N1354" t="s">
        <v>111</v>
      </c>
      <c r="O1354" t="s">
        <v>112</v>
      </c>
      <c r="P1354" t="s">
        <v>113</v>
      </c>
      <c r="Q1354" t="s">
        <v>114</v>
      </c>
      <c r="R1354" t="s">
        <v>174</v>
      </c>
      <c r="S1354" t="s">
        <v>116</v>
      </c>
      <c r="T1354" t="s">
        <v>116</v>
      </c>
      <c r="U1354" t="s">
        <v>117</v>
      </c>
      <c r="V1354" t="s">
        <v>158</v>
      </c>
      <c r="W1354">
        <v>6</v>
      </c>
      <c r="X1354">
        <v>9</v>
      </c>
      <c r="Y1354">
        <v>1937</v>
      </c>
      <c r="Z1354">
        <v>2000</v>
      </c>
      <c r="AA1354" t="s">
        <v>119</v>
      </c>
      <c r="AB1354" t="s">
        <v>120</v>
      </c>
      <c r="AC1354" t="s">
        <v>142</v>
      </c>
      <c r="AD1354" t="s">
        <v>142</v>
      </c>
      <c r="AE1354" t="s">
        <v>143</v>
      </c>
      <c r="AF1354">
        <v>0</v>
      </c>
      <c r="AG1354" t="s">
        <v>123</v>
      </c>
      <c r="AH1354">
        <f>IF(fun[[#This Row],[ExterQual]]="Ex",5,IF(fun[[#This Row],[ExterQual]]="Gd",4,IF(fun[[#This Row],[ExterQual]]="TA",3,IF(fun[[#This Row],[ExterQual]]="Fa",2,1))))</f>
        <v>4</v>
      </c>
      <c r="AI1354" t="s">
        <v>124</v>
      </c>
      <c r="AJ1354">
        <f>IF(fun[[#This Row],[ExterCond]]="Ex",5,IF(fun[[#This Row],[ExterCond]]="Gd",4,IF(fun[[#This Row],[ExterCond]]="TA",3,IF(fun[[#This Row],[ExterCond]]="Fa",2,1))))</f>
        <v>3</v>
      </c>
      <c r="AK1354" t="s">
        <v>152</v>
      </c>
      <c r="AL1354" t="s">
        <v>124</v>
      </c>
      <c r="AM1354">
        <f>IF(fun[[#This Row],[BsmtQual]]="Ex",5,IF(fun[[#This Row],[BsmtQual]]="Gd",4,IF(fun[[#This Row],[BsmtQual]]="TA",3,IF(fun[[#This Row],[BsmtQual]]="Fa",2,IF(fun[[#This Row],[BsmtQual]]="Po",1,0)))))</f>
        <v>3</v>
      </c>
      <c r="AN1354" t="s">
        <v>124</v>
      </c>
      <c r="AO1354">
        <f>IF(fun[[#This Row],[BsmtCond]]="Ex",5,IF(fun[[#This Row],[BsmtCond]]="Gd",4,IF(fun[[#This Row],[BsmtCond]]="TA",3,IF(fun[[#This Row],[BsmtCond]]="Fa",2,IF(fun[[#This Row],[BsmtCond]]="Po",1,0)))))</f>
        <v>3</v>
      </c>
      <c r="AP1354" t="s">
        <v>126</v>
      </c>
      <c r="AQ1354">
        <f>IF(fun[[#This Row],[BsmtExposure]]="Gd",3,IF(fun[[#This Row],[BsmtExposure]]="Av",2,IF(fun[[#This Row],[BsmtExposure]]="Mn",1,0)))</f>
        <v>0</v>
      </c>
      <c r="AR1354" t="s">
        <v>128</v>
      </c>
      <c r="AS1354">
        <v>0</v>
      </c>
      <c r="AT1354" t="s">
        <v>128</v>
      </c>
      <c r="AU1354">
        <v>0</v>
      </c>
      <c r="AV1354">
        <v>698</v>
      </c>
      <c r="AW1354">
        <v>698</v>
      </c>
      <c r="AX1354" t="s">
        <v>129</v>
      </c>
      <c r="AY1354" t="s">
        <v>124</v>
      </c>
      <c r="AZ1354">
        <f>IF(fun[[#This Row],[HeatingQC]]="Ex",5,IF(fun[[#This Row],[HeatingQC]]="Gd",4,IF(fun[[#This Row],[HeatingQC]]="TA",3,IF(fun[[#This Row],[HeatingQC]]="Fa",2,IF(fun[[#This Row],[HeatingQC]]="Po",1,0)))))</f>
        <v>3</v>
      </c>
      <c r="BA1354" t="s">
        <v>131</v>
      </c>
      <c r="BB1354" t="s">
        <v>132</v>
      </c>
      <c r="BC1354">
        <v>786</v>
      </c>
      <c r="BD1354">
        <v>390</v>
      </c>
      <c r="BE1354">
        <v>0</v>
      </c>
      <c r="BF1354">
        <v>1176</v>
      </c>
      <c r="BG1354">
        <f>LOG(fun[[#This Row],[GrLivArea]])</f>
        <v>3.0704073217401198</v>
      </c>
      <c r="BH1354">
        <v>0</v>
      </c>
      <c r="BI1354">
        <v>0</v>
      </c>
      <c r="BJ1354">
        <f>fun[[#This Row],[BsmtFullBath]]+(0.5*fun[[#This Row],[BsmtHalfBath]])</f>
        <v>0</v>
      </c>
      <c r="BK1354">
        <v>1</v>
      </c>
      <c r="BL1354">
        <v>0</v>
      </c>
      <c r="BM1354">
        <f>fun[[#This Row],[HalfBath]]+fun[[#This Row],[TOTBaseBath]]+fun[[#This Row],[FullBath]]</f>
        <v>1</v>
      </c>
      <c r="BN1354">
        <v>2</v>
      </c>
      <c r="BO1354">
        <v>1</v>
      </c>
      <c r="BP1354" t="s">
        <v>124</v>
      </c>
      <c r="BQ1354">
        <f>IF(fun[[#This Row],[KitchenQual]]="Ex",5,IF(fun[[#This Row],[KitchenQual]]="Gd",4,IF(fun[[#This Row],[KitchenQual]]="TA",3,IF(fun[[#This Row],[KitchenQual]]="Fa",2,0))))</f>
        <v>3</v>
      </c>
      <c r="BR1354">
        <v>4</v>
      </c>
      <c r="BS1354" t="s">
        <v>133</v>
      </c>
      <c r="BT1354">
        <v>0</v>
      </c>
      <c r="BU1354" t="s">
        <v>109</v>
      </c>
      <c r="BV1354">
        <f>IF(fun[[#This Row],[FireplaceQu]]="Ex",5,IF(fun[[#This Row],[FireplaceQu]]="Gd",4,IF(fun[[#This Row],[FireplaceQu]]="TA",3,IF(fun[[#This Row],[FireplaceQu]]="Fa",2,0))))</f>
        <v>0</v>
      </c>
      <c r="BW1354" t="s">
        <v>153</v>
      </c>
      <c r="BX1354">
        <v>1999</v>
      </c>
      <c r="BY1354" t="s">
        <v>128</v>
      </c>
      <c r="BZ1354">
        <v>2</v>
      </c>
      <c r="CA1354">
        <v>624</v>
      </c>
      <c r="CB1354" t="s">
        <v>124</v>
      </c>
      <c r="CC1354">
        <f>IF(fun[[#This Row],[GarageQual]]="Ex",5,IF(fun[[#This Row],[GarageQual]]="Gd",4,IF(fun[[#This Row],[GarageQual]]="TA",3,IF(fun[[#This Row],[GarageQual]]="Fa",2,IF(fun[[#This Row],[GarageQual]]="Po",1,0)))))</f>
        <v>3</v>
      </c>
      <c r="CD1354" t="s">
        <v>124</v>
      </c>
      <c r="CE1354">
        <f>IF(fun[[#This Row],[GarageCond]]="Ex",5,IF(fun[[#This Row],[GarageCond]]="Gd",4,IF(fun[[#This Row],[GarageCond]]="TA",3,IF(fun[[#This Row],[GarageCond]]="Fa",2,IF(fun[[#This Row],[GarageCond]]="Po",1,0)))))</f>
        <v>3</v>
      </c>
      <c r="CF1354" t="s">
        <v>203</v>
      </c>
      <c r="CG1354">
        <v>210</v>
      </c>
      <c r="CH1354">
        <v>0</v>
      </c>
      <c r="CI1354">
        <v>0</v>
      </c>
      <c r="CJ1354">
        <v>0</v>
      </c>
      <c r="CK1354">
        <v>0</v>
      </c>
      <c r="CL1354">
        <f>(0.5*fun[[#This Row],[WoodDeckSF]])+fun[[#This Row],[OpenPorchSF]]+(2*fun[[#This Row],[EnclosedPorch]])+(1.5*fun[[#This Row],[3SsnPorch]])+fun[[#This Row],[ScreenPorch]]</f>
        <v>105</v>
      </c>
      <c r="CM1354">
        <v>0</v>
      </c>
      <c r="CN1354" t="s">
        <v>109</v>
      </c>
      <c r="CO1354">
        <f>IF(fun[[#This Row],[PoolQC]]="Ex",5,IF(fun[[#This Row],[PoolQC]]="Gd",4,IF(fun[[#This Row],[PoolQC]]="TA",3,IF(fun[[#This Row],[PoolQC]]="Fa",2,IF(fun[[#This Row],[PoolQC]]="Po",1,0)))))</f>
        <v>0</v>
      </c>
      <c r="CP1354" t="s">
        <v>109</v>
      </c>
      <c r="CQ1354" t="s">
        <v>109</v>
      </c>
      <c r="CR1354">
        <v>0</v>
      </c>
      <c r="CS1354">
        <v>7</v>
      </c>
      <c r="CT1354">
        <v>2009</v>
      </c>
      <c r="CU1354" t="s">
        <v>136</v>
      </c>
      <c r="CV1354" t="s">
        <v>137</v>
      </c>
      <c r="CW1354">
        <f>COUNTIF(fun[[#This Row],[Id]:[SaleCondition]],0)</f>
        <v>22</v>
      </c>
      <c r="CX1354">
        <f>COUNTIF(fun[[#This Row],[Id]:[SaleCondition]],"NA")</f>
        <v>5</v>
      </c>
      <c r="CY135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354">
        <f>fun[NUM_ExCond]+fun[NUM_BsmtCond]+fun[NUM_GarCond]</f>
        <v>9</v>
      </c>
      <c r="DA13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108</v>
      </c>
      <c r="DB13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79.5</v>
      </c>
      <c r="DC1354">
        <v>134900</v>
      </c>
    </row>
    <row r="1355" spans="1:107" x14ac:dyDescent="0.25">
      <c r="A1355">
        <v>1354</v>
      </c>
      <c r="B1355">
        <v>50</v>
      </c>
      <c r="C1355" t="s">
        <v>107</v>
      </c>
      <c r="D1355">
        <f>IF(fun[[#This Row],[MSZoning]]="RL",1,0)</f>
        <v>1</v>
      </c>
      <c r="E1355">
        <f>IF(fun[[#This Row],[rl]]="RM",1,0)</f>
        <v>0</v>
      </c>
      <c r="F1355">
        <f>IF(fun[[#This Row],[rm]]="RH",1,0)</f>
        <v>0</v>
      </c>
      <c r="G1355">
        <f>IF(fun[[#This Row],[rh]]="C (all)",1,0)</f>
        <v>0</v>
      </c>
      <c r="H1355">
        <v>56</v>
      </c>
      <c r="I1355">
        <f>IF(fun[[#This Row],[LotFrontage]]="NA",0,fun[[#This Row],[LotFrontage]])</f>
        <v>56</v>
      </c>
      <c r="J1355">
        <v>14720</v>
      </c>
      <c r="K1355" t="s">
        <v>108</v>
      </c>
      <c r="L1355" t="s">
        <v>109</v>
      </c>
      <c r="M1355" t="s">
        <v>146</v>
      </c>
      <c r="N1355" t="s">
        <v>111</v>
      </c>
      <c r="O1355" t="s">
        <v>112</v>
      </c>
      <c r="P1355" t="s">
        <v>192</v>
      </c>
      <c r="Q1355" t="s">
        <v>114</v>
      </c>
      <c r="R1355" t="s">
        <v>155</v>
      </c>
      <c r="S1355" t="s">
        <v>116</v>
      </c>
      <c r="T1355" t="s">
        <v>116</v>
      </c>
      <c r="U1355" t="s">
        <v>117</v>
      </c>
      <c r="V1355" t="s">
        <v>158</v>
      </c>
      <c r="W1355">
        <v>8</v>
      </c>
      <c r="X1355">
        <v>5</v>
      </c>
      <c r="Y1355">
        <v>1995</v>
      </c>
      <c r="Z1355">
        <v>1996</v>
      </c>
      <c r="AA1355" t="s">
        <v>178</v>
      </c>
      <c r="AB1355" t="s">
        <v>120</v>
      </c>
      <c r="AC1355" t="s">
        <v>121</v>
      </c>
      <c r="AD1355" t="s">
        <v>121</v>
      </c>
      <c r="AE1355" t="s">
        <v>122</v>
      </c>
      <c r="AF1355">
        <v>579</v>
      </c>
      <c r="AG1355" t="s">
        <v>123</v>
      </c>
      <c r="AH1355">
        <f>IF(fun[[#This Row],[ExterQual]]="Ex",5,IF(fun[[#This Row],[ExterQual]]="Gd",4,IF(fun[[#This Row],[ExterQual]]="TA",3,IF(fun[[#This Row],[ExterQual]]="Fa",2,1))))</f>
        <v>4</v>
      </c>
      <c r="AI1355" t="s">
        <v>124</v>
      </c>
      <c r="AJ1355">
        <f>IF(fun[[#This Row],[ExterCond]]="Ex",5,IF(fun[[#This Row],[ExterCond]]="Gd",4,IF(fun[[#This Row],[ExterCond]]="TA",3,IF(fun[[#This Row],[ExterCond]]="Fa",2,1))))</f>
        <v>3</v>
      </c>
      <c r="AK1355" t="s">
        <v>125</v>
      </c>
      <c r="AL1355" t="s">
        <v>123</v>
      </c>
      <c r="AM1355">
        <f>IF(fun[[#This Row],[BsmtQual]]="Ex",5,IF(fun[[#This Row],[BsmtQual]]="Gd",4,IF(fun[[#This Row],[BsmtQual]]="TA",3,IF(fun[[#This Row],[BsmtQual]]="Fa",2,IF(fun[[#This Row],[BsmtQual]]="Po",1,0)))))</f>
        <v>4</v>
      </c>
      <c r="AN1355" t="s">
        <v>124</v>
      </c>
      <c r="AO1355">
        <f>IF(fun[[#This Row],[BsmtCond]]="Ex",5,IF(fun[[#This Row],[BsmtCond]]="Gd",4,IF(fun[[#This Row],[BsmtCond]]="TA",3,IF(fun[[#This Row],[BsmtCond]]="Fa",2,IF(fun[[#This Row],[BsmtCond]]="Po",1,0)))))</f>
        <v>3</v>
      </c>
      <c r="AP1355" t="s">
        <v>156</v>
      </c>
      <c r="AQ1355">
        <f>IF(fun[[#This Row],[BsmtExposure]]="Gd",3,IF(fun[[#This Row],[BsmtExposure]]="Av",2,IF(fun[[#This Row],[BsmtExposure]]="Mn",1,0)))</f>
        <v>2</v>
      </c>
      <c r="AR1355" t="s">
        <v>127</v>
      </c>
      <c r="AS1355">
        <v>816</v>
      </c>
      <c r="AT1355" t="s">
        <v>128</v>
      </c>
      <c r="AU1355">
        <v>0</v>
      </c>
      <c r="AV1355">
        <v>1217</v>
      </c>
      <c r="AW1355">
        <v>2033</v>
      </c>
      <c r="AX1355" t="s">
        <v>129</v>
      </c>
      <c r="AY1355" t="s">
        <v>130</v>
      </c>
      <c r="AZ1355">
        <f>IF(fun[[#This Row],[HeatingQC]]="Ex",5,IF(fun[[#This Row],[HeatingQC]]="Gd",4,IF(fun[[#This Row],[HeatingQC]]="TA",3,IF(fun[[#This Row],[HeatingQC]]="Fa",2,IF(fun[[#This Row],[HeatingQC]]="Po",1,0)))))</f>
        <v>5</v>
      </c>
      <c r="BA1355" t="s">
        <v>131</v>
      </c>
      <c r="BB1355" t="s">
        <v>132</v>
      </c>
      <c r="BC1355">
        <v>2053</v>
      </c>
      <c r="BD1355">
        <v>1185</v>
      </c>
      <c r="BE1355">
        <v>0</v>
      </c>
      <c r="BF1355">
        <v>3238</v>
      </c>
      <c r="BG1355">
        <f>LOG(fun[[#This Row],[GrLivArea]])</f>
        <v>3.5102768444173549</v>
      </c>
      <c r="BH1355">
        <v>1</v>
      </c>
      <c r="BI1355">
        <v>0</v>
      </c>
      <c r="BJ1355">
        <f>fun[[#This Row],[BsmtFullBath]]+(0.5*fun[[#This Row],[BsmtHalfBath]])</f>
        <v>1</v>
      </c>
      <c r="BK1355">
        <v>2</v>
      </c>
      <c r="BL1355">
        <v>1</v>
      </c>
      <c r="BM1355">
        <f>fun[[#This Row],[HalfBath]]+fun[[#This Row],[TOTBaseBath]]+fun[[#This Row],[FullBath]]</f>
        <v>4</v>
      </c>
      <c r="BN1355">
        <v>4</v>
      </c>
      <c r="BO1355">
        <v>1</v>
      </c>
      <c r="BP1355" t="s">
        <v>123</v>
      </c>
      <c r="BQ1355">
        <f>IF(fun[[#This Row],[KitchenQual]]="Ex",5,IF(fun[[#This Row],[KitchenQual]]="Gd",4,IF(fun[[#This Row],[KitchenQual]]="TA",3,IF(fun[[#This Row],[KitchenQual]]="Fa",2,0))))</f>
        <v>4</v>
      </c>
      <c r="BR1355">
        <v>9</v>
      </c>
      <c r="BS1355" t="s">
        <v>133</v>
      </c>
      <c r="BT1355">
        <v>1</v>
      </c>
      <c r="BU1355" t="s">
        <v>130</v>
      </c>
      <c r="BV1355">
        <f>IF(fun[[#This Row],[FireplaceQu]]="Ex",5,IF(fun[[#This Row],[FireplaceQu]]="Gd",4,IF(fun[[#This Row],[FireplaceQu]]="TA",3,IF(fun[[#This Row],[FireplaceQu]]="Fa",2,0))))</f>
        <v>5</v>
      </c>
      <c r="BW1355" t="s">
        <v>134</v>
      </c>
      <c r="BX1355">
        <v>1996</v>
      </c>
      <c r="BY1355" t="s">
        <v>183</v>
      </c>
      <c r="BZ1355">
        <v>3</v>
      </c>
      <c r="CA1355">
        <v>666</v>
      </c>
      <c r="CB1355" t="s">
        <v>124</v>
      </c>
      <c r="CC1355">
        <f>IF(fun[[#This Row],[GarageQual]]="Ex",5,IF(fun[[#This Row],[GarageQual]]="Gd",4,IF(fun[[#This Row],[GarageQual]]="TA",3,IF(fun[[#This Row],[GarageQual]]="Fa",2,IF(fun[[#This Row],[GarageQual]]="Po",1,0)))))</f>
        <v>3</v>
      </c>
      <c r="CD1355" t="s">
        <v>124</v>
      </c>
      <c r="CE1355">
        <f>IF(fun[[#This Row],[GarageCond]]="Ex",5,IF(fun[[#This Row],[GarageCond]]="Gd",4,IF(fun[[#This Row],[GarageCond]]="TA",3,IF(fun[[#This Row],[GarageCond]]="Fa",2,IF(fun[[#This Row],[GarageCond]]="Po",1,0)))))</f>
        <v>3</v>
      </c>
      <c r="CF1355" t="s">
        <v>131</v>
      </c>
      <c r="CG1355">
        <v>283</v>
      </c>
      <c r="CH1355">
        <v>86</v>
      </c>
      <c r="CI1355">
        <v>0</v>
      </c>
      <c r="CJ1355">
        <v>0</v>
      </c>
      <c r="CK1355">
        <v>0</v>
      </c>
      <c r="CL1355">
        <f>(0.5*fun[[#This Row],[WoodDeckSF]])+fun[[#This Row],[OpenPorchSF]]+(2*fun[[#This Row],[EnclosedPorch]])+(1.5*fun[[#This Row],[3SsnPorch]])+fun[[#This Row],[ScreenPorch]]</f>
        <v>227.5</v>
      </c>
      <c r="CM1355">
        <v>0</v>
      </c>
      <c r="CN1355" t="s">
        <v>109</v>
      </c>
      <c r="CO1355">
        <f>IF(fun[[#This Row],[PoolQC]]="Ex",5,IF(fun[[#This Row],[PoolQC]]="Gd",4,IF(fun[[#This Row],[PoolQC]]="TA",3,IF(fun[[#This Row],[PoolQC]]="Fa",2,IF(fun[[#This Row],[PoolQC]]="Po",1,0)))))</f>
        <v>0</v>
      </c>
      <c r="CP1355" t="s">
        <v>109</v>
      </c>
      <c r="CQ1355" t="s">
        <v>109</v>
      </c>
      <c r="CR1355">
        <v>0</v>
      </c>
      <c r="CS1355">
        <v>3</v>
      </c>
      <c r="CT1355">
        <v>2010</v>
      </c>
      <c r="CU1355" t="s">
        <v>136</v>
      </c>
      <c r="CV1355" t="s">
        <v>137</v>
      </c>
      <c r="CW1355">
        <f>COUNTIF(fun[[#This Row],[Id]:[SaleCondition]],0)</f>
        <v>12</v>
      </c>
      <c r="CX1355">
        <f>COUNTIF(fun[[#This Row],[Id]:[SaleCondition]],"NA")</f>
        <v>4</v>
      </c>
      <c r="CY1355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355">
        <f>fun[NUM_ExCond]+fun[NUM_BsmtCond]+fun[NUM_GarCond]</f>
        <v>9</v>
      </c>
      <c r="DA13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118</v>
      </c>
      <c r="DB13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78.75</v>
      </c>
      <c r="DC1355">
        <v>410000</v>
      </c>
    </row>
    <row r="1356" spans="1:107" x14ac:dyDescent="0.25">
      <c r="A1356">
        <v>1355</v>
      </c>
      <c r="B1356">
        <v>60</v>
      </c>
      <c r="C1356" t="s">
        <v>107</v>
      </c>
      <c r="D1356">
        <f>IF(fun[[#This Row],[MSZoning]]="RL",1,0)</f>
        <v>1</v>
      </c>
      <c r="E1356">
        <f>IF(fun[[#This Row],[rl]]="RM",1,0)</f>
        <v>0</v>
      </c>
      <c r="F1356">
        <f>IF(fun[[#This Row],[rm]]="RH",1,0)</f>
        <v>0</v>
      </c>
      <c r="G1356">
        <f>IF(fun[[#This Row],[rh]]="C (all)",1,0)</f>
        <v>0</v>
      </c>
      <c r="H1356" t="s">
        <v>109</v>
      </c>
      <c r="I1356">
        <f>IF(fun[[#This Row],[LotFrontage]]="NA",0,fun[[#This Row],[LotFrontage]])</f>
        <v>0</v>
      </c>
      <c r="J1356">
        <v>10316</v>
      </c>
      <c r="K1356" t="s">
        <v>108</v>
      </c>
      <c r="L1356" t="s">
        <v>109</v>
      </c>
      <c r="M1356" t="s">
        <v>146</v>
      </c>
      <c r="N1356" t="s">
        <v>111</v>
      </c>
      <c r="O1356" t="s">
        <v>112</v>
      </c>
      <c r="P1356" t="s">
        <v>113</v>
      </c>
      <c r="Q1356" t="s">
        <v>114</v>
      </c>
      <c r="R1356" t="s">
        <v>115</v>
      </c>
      <c r="S1356" t="s">
        <v>116</v>
      </c>
      <c r="T1356" t="s">
        <v>116</v>
      </c>
      <c r="U1356" t="s">
        <v>117</v>
      </c>
      <c r="V1356" t="s">
        <v>118</v>
      </c>
      <c r="W1356">
        <v>7</v>
      </c>
      <c r="X1356">
        <v>5</v>
      </c>
      <c r="Y1356">
        <v>2000</v>
      </c>
      <c r="Z1356">
        <v>2000</v>
      </c>
      <c r="AA1356" t="s">
        <v>119</v>
      </c>
      <c r="AB1356" t="s">
        <v>120</v>
      </c>
      <c r="AC1356" t="s">
        <v>121</v>
      </c>
      <c r="AD1356" t="s">
        <v>121</v>
      </c>
      <c r="AE1356" t="s">
        <v>143</v>
      </c>
      <c r="AF1356">
        <v>0</v>
      </c>
      <c r="AG1356" t="s">
        <v>123</v>
      </c>
      <c r="AH1356">
        <f>IF(fun[[#This Row],[ExterQual]]="Ex",5,IF(fun[[#This Row],[ExterQual]]="Gd",4,IF(fun[[#This Row],[ExterQual]]="TA",3,IF(fun[[#This Row],[ExterQual]]="Fa",2,1))))</f>
        <v>4</v>
      </c>
      <c r="AI1356" t="s">
        <v>124</v>
      </c>
      <c r="AJ1356">
        <f>IF(fun[[#This Row],[ExterCond]]="Ex",5,IF(fun[[#This Row],[ExterCond]]="Gd",4,IF(fun[[#This Row],[ExterCond]]="TA",3,IF(fun[[#This Row],[ExterCond]]="Fa",2,1))))</f>
        <v>3</v>
      </c>
      <c r="AK1356" t="s">
        <v>125</v>
      </c>
      <c r="AL1356" t="s">
        <v>123</v>
      </c>
      <c r="AM1356">
        <f>IF(fun[[#This Row],[BsmtQual]]="Ex",5,IF(fun[[#This Row],[BsmtQual]]="Gd",4,IF(fun[[#This Row],[BsmtQual]]="TA",3,IF(fun[[#This Row],[BsmtQual]]="Fa",2,IF(fun[[#This Row],[BsmtQual]]="Po",1,0)))))</f>
        <v>4</v>
      </c>
      <c r="AN1356" t="s">
        <v>124</v>
      </c>
      <c r="AO1356">
        <f>IF(fun[[#This Row],[BsmtCond]]="Ex",5,IF(fun[[#This Row],[BsmtCond]]="Gd",4,IF(fun[[#This Row],[BsmtCond]]="TA",3,IF(fun[[#This Row],[BsmtCond]]="Fa",2,IF(fun[[#This Row],[BsmtCond]]="Po",1,0)))))</f>
        <v>3</v>
      </c>
      <c r="AP1356" t="s">
        <v>126</v>
      </c>
      <c r="AQ1356">
        <f>IF(fun[[#This Row],[BsmtExposure]]="Gd",3,IF(fun[[#This Row],[BsmtExposure]]="Av",2,IF(fun[[#This Row],[BsmtExposure]]="Mn",1,0)))</f>
        <v>0</v>
      </c>
      <c r="AR1356" t="s">
        <v>127</v>
      </c>
      <c r="AS1356">
        <v>735</v>
      </c>
      <c r="AT1356" t="s">
        <v>128</v>
      </c>
      <c r="AU1356">
        <v>0</v>
      </c>
      <c r="AV1356">
        <v>257</v>
      </c>
      <c r="AW1356">
        <v>992</v>
      </c>
      <c r="AX1356" t="s">
        <v>129</v>
      </c>
      <c r="AY1356" t="s">
        <v>130</v>
      </c>
      <c r="AZ1356">
        <f>IF(fun[[#This Row],[HeatingQC]]="Ex",5,IF(fun[[#This Row],[HeatingQC]]="Gd",4,IF(fun[[#This Row],[HeatingQC]]="TA",3,IF(fun[[#This Row],[HeatingQC]]="Fa",2,IF(fun[[#This Row],[HeatingQC]]="Po",1,0)))))</f>
        <v>5</v>
      </c>
      <c r="BA1356" t="s">
        <v>131</v>
      </c>
      <c r="BB1356" t="s">
        <v>132</v>
      </c>
      <c r="BC1356">
        <v>992</v>
      </c>
      <c r="BD1356">
        <v>873</v>
      </c>
      <c r="BE1356">
        <v>0</v>
      </c>
      <c r="BF1356">
        <v>1865</v>
      </c>
      <c r="BG1356">
        <f>LOG(fun[[#This Row],[GrLivArea]])</f>
        <v>3.2706788361447066</v>
      </c>
      <c r="BH1356">
        <v>1</v>
      </c>
      <c r="BI1356">
        <v>0</v>
      </c>
      <c r="BJ1356">
        <f>fun[[#This Row],[BsmtFullBath]]+(0.5*fun[[#This Row],[BsmtHalfBath]])</f>
        <v>1</v>
      </c>
      <c r="BK1356">
        <v>2</v>
      </c>
      <c r="BL1356">
        <v>1</v>
      </c>
      <c r="BM1356">
        <f>fun[[#This Row],[HalfBath]]+fun[[#This Row],[TOTBaseBath]]+fun[[#This Row],[FullBath]]</f>
        <v>4</v>
      </c>
      <c r="BN1356">
        <v>3</v>
      </c>
      <c r="BO1356">
        <v>1</v>
      </c>
      <c r="BP1356" t="s">
        <v>123</v>
      </c>
      <c r="BQ1356">
        <f>IF(fun[[#This Row],[KitchenQual]]="Ex",5,IF(fun[[#This Row],[KitchenQual]]="Gd",4,IF(fun[[#This Row],[KitchenQual]]="TA",3,IF(fun[[#This Row],[KitchenQual]]="Fa",2,0))))</f>
        <v>4</v>
      </c>
      <c r="BR1356">
        <v>7</v>
      </c>
      <c r="BS1356" t="s">
        <v>133</v>
      </c>
      <c r="BT1356">
        <v>1</v>
      </c>
      <c r="BU1356" t="s">
        <v>124</v>
      </c>
      <c r="BV1356">
        <f>IF(fun[[#This Row],[FireplaceQu]]="Ex",5,IF(fun[[#This Row],[FireplaceQu]]="Gd",4,IF(fun[[#This Row],[FireplaceQu]]="TA",3,IF(fun[[#This Row],[FireplaceQu]]="Fa",2,0))))</f>
        <v>3</v>
      </c>
      <c r="BW1356" t="s">
        <v>134</v>
      </c>
      <c r="BX1356">
        <v>2000</v>
      </c>
      <c r="BY1356" t="s">
        <v>135</v>
      </c>
      <c r="BZ1356">
        <v>3</v>
      </c>
      <c r="CA1356">
        <v>839</v>
      </c>
      <c r="CB1356" t="s">
        <v>124</v>
      </c>
      <c r="CC1356">
        <f>IF(fun[[#This Row],[GarageQual]]="Ex",5,IF(fun[[#This Row],[GarageQual]]="Gd",4,IF(fun[[#This Row],[GarageQual]]="TA",3,IF(fun[[#This Row],[GarageQual]]="Fa",2,IF(fun[[#This Row],[GarageQual]]="Po",1,0)))))</f>
        <v>3</v>
      </c>
      <c r="CD1356" t="s">
        <v>124</v>
      </c>
      <c r="CE1356">
        <f>IF(fun[[#This Row],[GarageCond]]="Ex",5,IF(fun[[#This Row],[GarageCond]]="Gd",4,IF(fun[[#This Row],[GarageCond]]="TA",3,IF(fun[[#This Row],[GarageCond]]="Fa",2,IF(fun[[#This Row],[GarageCond]]="Po",1,0)))))</f>
        <v>3</v>
      </c>
      <c r="CF1356" t="s">
        <v>131</v>
      </c>
      <c r="CG1356">
        <v>0</v>
      </c>
      <c r="CH1356">
        <v>184</v>
      </c>
      <c r="CI1356">
        <v>0</v>
      </c>
      <c r="CJ1356">
        <v>0</v>
      </c>
      <c r="CK1356">
        <v>0</v>
      </c>
      <c r="CL1356">
        <f>(0.5*fun[[#This Row],[WoodDeckSF]])+fun[[#This Row],[OpenPorchSF]]+(2*fun[[#This Row],[EnclosedPorch]])+(1.5*fun[[#This Row],[3SsnPorch]])+fun[[#This Row],[ScreenPorch]]</f>
        <v>184</v>
      </c>
      <c r="CM1356">
        <v>0</v>
      </c>
      <c r="CN1356" t="s">
        <v>109</v>
      </c>
      <c r="CO1356">
        <f>IF(fun[[#This Row],[PoolQC]]="Ex",5,IF(fun[[#This Row],[PoolQC]]="Gd",4,IF(fun[[#This Row],[PoolQC]]="TA",3,IF(fun[[#This Row],[PoolQC]]="Fa",2,IF(fun[[#This Row],[PoolQC]]="Po",1,0)))))</f>
        <v>0</v>
      </c>
      <c r="CP1356" t="s">
        <v>109</v>
      </c>
      <c r="CQ1356" t="s">
        <v>109</v>
      </c>
      <c r="CR1356">
        <v>0</v>
      </c>
      <c r="CS1356">
        <v>6</v>
      </c>
      <c r="CT1356">
        <v>2008</v>
      </c>
      <c r="CU1356" t="s">
        <v>136</v>
      </c>
      <c r="CV1356" t="s">
        <v>137</v>
      </c>
      <c r="CW1356">
        <f>COUNTIF(fun[[#This Row],[Id]:[SaleCondition]],0)</f>
        <v>16</v>
      </c>
      <c r="CX1356">
        <f>COUNTIF(fun[[#This Row],[Id]:[SaleCondition]],"NA")</f>
        <v>5</v>
      </c>
      <c r="CY1356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356">
        <f>fun[NUM_ExCond]+fun[NUM_BsmtCond]+fun[NUM_GarCond]</f>
        <v>9</v>
      </c>
      <c r="DA13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13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71.75</v>
      </c>
      <c r="DC1356">
        <v>235000</v>
      </c>
    </row>
    <row r="1357" spans="1:107" x14ac:dyDescent="0.25">
      <c r="A1357">
        <v>1356</v>
      </c>
      <c r="B1357">
        <v>80</v>
      </c>
      <c r="C1357" t="s">
        <v>107</v>
      </c>
      <c r="D1357">
        <f>IF(fun[[#This Row],[MSZoning]]="RL",1,0)</f>
        <v>1</v>
      </c>
      <c r="E1357">
        <f>IF(fun[[#This Row],[rl]]="RM",1,0)</f>
        <v>0</v>
      </c>
      <c r="F1357">
        <f>IF(fun[[#This Row],[rm]]="RH",1,0)</f>
        <v>0</v>
      </c>
      <c r="G1357">
        <f>IF(fun[[#This Row],[rh]]="C (all)",1,0)</f>
        <v>0</v>
      </c>
      <c r="H1357">
        <v>102</v>
      </c>
      <c r="I1357">
        <f>IF(fun[[#This Row],[LotFrontage]]="NA",0,fun[[#This Row],[LotFrontage]])</f>
        <v>102</v>
      </c>
      <c r="J1357">
        <v>10192</v>
      </c>
      <c r="K1357" t="s">
        <v>108</v>
      </c>
      <c r="L1357" t="s">
        <v>109</v>
      </c>
      <c r="M1357" t="s">
        <v>146</v>
      </c>
      <c r="N1357" t="s">
        <v>111</v>
      </c>
      <c r="O1357" t="s">
        <v>112</v>
      </c>
      <c r="P1357" t="s">
        <v>113</v>
      </c>
      <c r="Q1357" t="s">
        <v>114</v>
      </c>
      <c r="R1357" t="s">
        <v>164</v>
      </c>
      <c r="S1357" t="s">
        <v>116</v>
      </c>
      <c r="T1357" t="s">
        <v>116</v>
      </c>
      <c r="U1357" t="s">
        <v>117</v>
      </c>
      <c r="V1357" t="s">
        <v>223</v>
      </c>
      <c r="W1357">
        <v>7</v>
      </c>
      <c r="X1357">
        <v>6</v>
      </c>
      <c r="Y1357">
        <v>1968</v>
      </c>
      <c r="Z1357">
        <v>1992</v>
      </c>
      <c r="AA1357" t="s">
        <v>119</v>
      </c>
      <c r="AB1357" t="s">
        <v>120</v>
      </c>
      <c r="AC1357" t="s">
        <v>142</v>
      </c>
      <c r="AD1357" t="s">
        <v>142</v>
      </c>
      <c r="AE1357" t="s">
        <v>122</v>
      </c>
      <c r="AF1357">
        <v>143</v>
      </c>
      <c r="AG1357" t="s">
        <v>124</v>
      </c>
      <c r="AH1357">
        <f>IF(fun[[#This Row],[ExterQual]]="Ex",5,IF(fun[[#This Row],[ExterQual]]="Gd",4,IF(fun[[#This Row],[ExterQual]]="TA",3,IF(fun[[#This Row],[ExterQual]]="Fa",2,1))))</f>
        <v>3</v>
      </c>
      <c r="AI1357" t="s">
        <v>124</v>
      </c>
      <c r="AJ1357">
        <f>IF(fun[[#This Row],[ExterCond]]="Ex",5,IF(fun[[#This Row],[ExterCond]]="Gd",4,IF(fun[[#This Row],[ExterCond]]="TA",3,IF(fun[[#This Row],[ExterCond]]="Fa",2,1))))</f>
        <v>3</v>
      </c>
      <c r="AK1357" t="s">
        <v>144</v>
      </c>
      <c r="AL1357" t="s">
        <v>124</v>
      </c>
      <c r="AM1357">
        <f>IF(fun[[#This Row],[BsmtQual]]="Ex",5,IF(fun[[#This Row],[BsmtQual]]="Gd",4,IF(fun[[#This Row],[BsmtQual]]="TA",3,IF(fun[[#This Row],[BsmtQual]]="Fa",2,IF(fun[[#This Row],[BsmtQual]]="Po",1,0)))))</f>
        <v>3</v>
      </c>
      <c r="AN1357" t="s">
        <v>124</v>
      </c>
      <c r="AO1357">
        <f>IF(fun[[#This Row],[BsmtCond]]="Ex",5,IF(fun[[#This Row],[BsmtCond]]="Gd",4,IF(fun[[#This Row],[BsmtCond]]="TA",3,IF(fun[[#This Row],[BsmtCond]]="Fa",2,IF(fun[[#This Row],[BsmtCond]]="Po",1,0)))))</f>
        <v>3</v>
      </c>
      <c r="AP1357" t="s">
        <v>126</v>
      </c>
      <c r="AQ1357">
        <f>IF(fun[[#This Row],[BsmtExposure]]="Gd",3,IF(fun[[#This Row],[BsmtExposure]]="Av",2,IF(fun[[#This Row],[BsmtExposure]]="Mn",1,0)))</f>
        <v>0</v>
      </c>
      <c r="AR1357" t="s">
        <v>128</v>
      </c>
      <c r="AS1357">
        <v>0</v>
      </c>
      <c r="AT1357" t="s">
        <v>128</v>
      </c>
      <c r="AU1357">
        <v>0</v>
      </c>
      <c r="AV1357">
        <v>570</v>
      </c>
      <c r="AW1357">
        <v>570</v>
      </c>
      <c r="AX1357" t="s">
        <v>129</v>
      </c>
      <c r="AY1357" t="s">
        <v>123</v>
      </c>
      <c r="AZ1357">
        <f>IF(fun[[#This Row],[HeatingQC]]="Ex",5,IF(fun[[#This Row],[HeatingQC]]="Gd",4,IF(fun[[#This Row],[HeatingQC]]="TA",3,IF(fun[[#This Row],[HeatingQC]]="Fa",2,IF(fun[[#This Row],[HeatingQC]]="Po",1,0)))))</f>
        <v>4</v>
      </c>
      <c r="BA1357" t="s">
        <v>131</v>
      </c>
      <c r="BB1357" t="s">
        <v>132</v>
      </c>
      <c r="BC1357">
        <v>1222</v>
      </c>
      <c r="BD1357">
        <v>698</v>
      </c>
      <c r="BE1357">
        <v>0</v>
      </c>
      <c r="BF1357">
        <v>1920</v>
      </c>
      <c r="BG1357">
        <f>LOG(fun[[#This Row],[GrLivArea]])</f>
        <v>3.2833012287035497</v>
      </c>
      <c r="BH1357">
        <v>0</v>
      </c>
      <c r="BI1357">
        <v>0</v>
      </c>
      <c r="BJ1357">
        <f>fun[[#This Row],[BsmtFullBath]]+(0.5*fun[[#This Row],[BsmtHalfBath]])</f>
        <v>0</v>
      </c>
      <c r="BK1357">
        <v>3</v>
      </c>
      <c r="BL1357">
        <v>0</v>
      </c>
      <c r="BM1357">
        <f>fun[[#This Row],[HalfBath]]+fun[[#This Row],[TOTBaseBath]]+fun[[#This Row],[FullBath]]</f>
        <v>3</v>
      </c>
      <c r="BN1357">
        <v>4</v>
      </c>
      <c r="BO1357">
        <v>1</v>
      </c>
      <c r="BP1357" t="s">
        <v>123</v>
      </c>
      <c r="BQ1357">
        <f>IF(fun[[#This Row],[KitchenQual]]="Ex",5,IF(fun[[#This Row],[KitchenQual]]="Gd",4,IF(fun[[#This Row],[KitchenQual]]="TA",3,IF(fun[[#This Row],[KitchenQual]]="Fa",2,0))))</f>
        <v>4</v>
      </c>
      <c r="BR1357">
        <v>8</v>
      </c>
      <c r="BS1357" t="s">
        <v>133</v>
      </c>
      <c r="BT1357">
        <v>1</v>
      </c>
      <c r="BU1357" t="s">
        <v>124</v>
      </c>
      <c r="BV1357">
        <f>IF(fun[[#This Row],[FireplaceQu]]="Ex",5,IF(fun[[#This Row],[FireplaceQu]]="Gd",4,IF(fun[[#This Row],[FireplaceQu]]="TA",3,IF(fun[[#This Row],[FireplaceQu]]="Fa",2,0))))</f>
        <v>3</v>
      </c>
      <c r="BW1357" t="s">
        <v>134</v>
      </c>
      <c r="BX1357">
        <v>1968</v>
      </c>
      <c r="BY1357" t="s">
        <v>135</v>
      </c>
      <c r="BZ1357">
        <v>2</v>
      </c>
      <c r="CA1357">
        <v>487</v>
      </c>
      <c r="CB1357" t="s">
        <v>124</v>
      </c>
      <c r="CC1357">
        <f>IF(fun[[#This Row],[GarageQual]]="Ex",5,IF(fun[[#This Row],[GarageQual]]="Gd",4,IF(fun[[#This Row],[GarageQual]]="TA",3,IF(fun[[#This Row],[GarageQual]]="Fa",2,IF(fun[[#This Row],[GarageQual]]="Po",1,0)))))</f>
        <v>3</v>
      </c>
      <c r="CD1357" t="s">
        <v>124</v>
      </c>
      <c r="CE1357">
        <f>IF(fun[[#This Row],[GarageCond]]="Ex",5,IF(fun[[#This Row],[GarageCond]]="Gd",4,IF(fun[[#This Row],[GarageCond]]="TA",3,IF(fun[[#This Row],[GarageCond]]="Fa",2,IF(fun[[#This Row],[GarageCond]]="Po",1,0)))))</f>
        <v>3</v>
      </c>
      <c r="CF1357" t="s">
        <v>131</v>
      </c>
      <c r="CG1357">
        <v>0</v>
      </c>
      <c r="CH1357">
        <v>98</v>
      </c>
      <c r="CI1357">
        <v>0</v>
      </c>
      <c r="CJ1357">
        <v>0</v>
      </c>
      <c r="CK1357">
        <v>0</v>
      </c>
      <c r="CL1357">
        <f>(0.5*fun[[#This Row],[WoodDeckSF]])+fun[[#This Row],[OpenPorchSF]]+(2*fun[[#This Row],[EnclosedPorch]])+(1.5*fun[[#This Row],[3SsnPorch]])+fun[[#This Row],[ScreenPorch]]</f>
        <v>98</v>
      </c>
      <c r="CM1357">
        <v>0</v>
      </c>
      <c r="CN1357" t="s">
        <v>109</v>
      </c>
      <c r="CO1357">
        <f>IF(fun[[#This Row],[PoolQC]]="Ex",5,IF(fun[[#This Row],[PoolQC]]="Gd",4,IF(fun[[#This Row],[PoolQC]]="TA",3,IF(fun[[#This Row],[PoolQC]]="Fa",2,IF(fun[[#This Row],[PoolQC]]="Po",1,0)))))</f>
        <v>0</v>
      </c>
      <c r="CP1357" t="s">
        <v>191</v>
      </c>
      <c r="CQ1357" t="s">
        <v>109</v>
      </c>
      <c r="CR1357">
        <v>0</v>
      </c>
      <c r="CS1357">
        <v>9</v>
      </c>
      <c r="CT1357">
        <v>2006</v>
      </c>
      <c r="CU1357" t="s">
        <v>136</v>
      </c>
      <c r="CV1357" t="s">
        <v>137</v>
      </c>
      <c r="CW1357">
        <f>COUNTIF(fun[[#This Row],[Id]:[SaleCondition]],0)</f>
        <v>18</v>
      </c>
      <c r="CX1357">
        <f>COUNTIF(fun[[#This Row],[Id]:[SaleCondition]],"NA")</f>
        <v>3</v>
      </c>
      <c r="CY135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57">
        <f>fun[NUM_ExCond]+fun[NUM_BsmtCond]+fun[NUM_GarCond]</f>
        <v>9</v>
      </c>
      <c r="DA13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13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</v>
      </c>
      <c r="DC1357">
        <v>170000</v>
      </c>
    </row>
    <row r="1358" spans="1:107" x14ac:dyDescent="0.25">
      <c r="A1358">
        <v>1357</v>
      </c>
      <c r="B1358">
        <v>20</v>
      </c>
      <c r="C1358" t="s">
        <v>107</v>
      </c>
      <c r="D1358">
        <f>IF(fun[[#This Row],[MSZoning]]="RL",1,0)</f>
        <v>1</v>
      </c>
      <c r="E1358">
        <f>IF(fun[[#This Row],[rl]]="RM",1,0)</f>
        <v>0</v>
      </c>
      <c r="F1358">
        <f>IF(fun[[#This Row],[rm]]="RH",1,0)</f>
        <v>0</v>
      </c>
      <c r="G1358">
        <f>IF(fun[[#This Row],[rh]]="C (all)",1,0)</f>
        <v>0</v>
      </c>
      <c r="H1358" t="s">
        <v>109</v>
      </c>
      <c r="I1358">
        <f>IF(fun[[#This Row],[LotFrontage]]="NA",0,fun[[#This Row],[LotFrontage]])</f>
        <v>0</v>
      </c>
      <c r="J1358">
        <v>9477</v>
      </c>
      <c r="K1358" t="s">
        <v>108</v>
      </c>
      <c r="L1358" t="s">
        <v>109</v>
      </c>
      <c r="M1358" t="s">
        <v>110</v>
      </c>
      <c r="N1358" t="s">
        <v>111</v>
      </c>
      <c r="O1358" t="s">
        <v>112</v>
      </c>
      <c r="P1358" t="s">
        <v>148</v>
      </c>
      <c r="Q1358" t="s">
        <v>114</v>
      </c>
      <c r="R1358" t="s">
        <v>188</v>
      </c>
      <c r="S1358" t="s">
        <v>116</v>
      </c>
      <c r="T1358" t="s">
        <v>116</v>
      </c>
      <c r="U1358" t="s">
        <v>117</v>
      </c>
      <c r="V1358" t="s">
        <v>141</v>
      </c>
      <c r="W1358">
        <v>5</v>
      </c>
      <c r="X1358">
        <v>5</v>
      </c>
      <c r="Y1358">
        <v>1966</v>
      </c>
      <c r="Z1358">
        <v>1966</v>
      </c>
      <c r="AA1358" t="s">
        <v>119</v>
      </c>
      <c r="AB1358" t="s">
        <v>120</v>
      </c>
      <c r="AC1358" t="s">
        <v>166</v>
      </c>
      <c r="AD1358" t="s">
        <v>166</v>
      </c>
      <c r="AE1358" t="s">
        <v>122</v>
      </c>
      <c r="AF1358">
        <v>65</v>
      </c>
      <c r="AG1358" t="s">
        <v>124</v>
      </c>
      <c r="AH1358">
        <f>IF(fun[[#This Row],[ExterQual]]="Ex",5,IF(fun[[#This Row],[ExterQual]]="Gd",4,IF(fun[[#This Row],[ExterQual]]="TA",3,IF(fun[[#This Row],[ExterQual]]="Fa",2,1))))</f>
        <v>3</v>
      </c>
      <c r="AI1358" t="s">
        <v>124</v>
      </c>
      <c r="AJ1358">
        <f>IF(fun[[#This Row],[ExterCond]]="Ex",5,IF(fun[[#This Row],[ExterCond]]="Gd",4,IF(fun[[#This Row],[ExterCond]]="TA",3,IF(fun[[#This Row],[ExterCond]]="Fa",2,1))))</f>
        <v>3</v>
      </c>
      <c r="AK1358" t="s">
        <v>144</v>
      </c>
      <c r="AL1358" t="s">
        <v>124</v>
      </c>
      <c r="AM1358">
        <f>IF(fun[[#This Row],[BsmtQual]]="Ex",5,IF(fun[[#This Row],[BsmtQual]]="Gd",4,IF(fun[[#This Row],[BsmtQual]]="TA",3,IF(fun[[#This Row],[BsmtQual]]="Fa",2,IF(fun[[#This Row],[BsmtQual]]="Po",1,0)))))</f>
        <v>3</v>
      </c>
      <c r="AN1358" t="s">
        <v>124</v>
      </c>
      <c r="AO1358">
        <f>IF(fun[[#This Row],[BsmtCond]]="Ex",5,IF(fun[[#This Row],[BsmtCond]]="Gd",4,IF(fun[[#This Row],[BsmtCond]]="TA",3,IF(fun[[#This Row],[BsmtCond]]="Fa",2,IF(fun[[#This Row],[BsmtCond]]="Po",1,0)))))</f>
        <v>3</v>
      </c>
      <c r="AP1358" t="s">
        <v>126</v>
      </c>
      <c r="AQ1358">
        <f>IF(fun[[#This Row],[BsmtExposure]]="Gd",3,IF(fun[[#This Row],[BsmtExposure]]="Av",2,IF(fun[[#This Row],[BsmtExposure]]="Mn",1,0)))</f>
        <v>0</v>
      </c>
      <c r="AR1358" t="s">
        <v>179</v>
      </c>
      <c r="AS1358">
        <v>340</v>
      </c>
      <c r="AT1358" t="s">
        <v>128</v>
      </c>
      <c r="AU1358">
        <v>0</v>
      </c>
      <c r="AV1358">
        <v>524</v>
      </c>
      <c r="AW1358">
        <v>864</v>
      </c>
      <c r="AX1358" t="s">
        <v>129</v>
      </c>
      <c r="AY1358" t="s">
        <v>124</v>
      </c>
      <c r="AZ1358">
        <f>IF(fun[[#This Row],[HeatingQC]]="Ex",5,IF(fun[[#This Row],[HeatingQC]]="Gd",4,IF(fun[[#This Row],[HeatingQC]]="TA",3,IF(fun[[#This Row],[HeatingQC]]="Fa",2,IF(fun[[#This Row],[HeatingQC]]="Po",1,0)))))</f>
        <v>3</v>
      </c>
      <c r="BA1358" t="s">
        <v>131</v>
      </c>
      <c r="BB1358" t="s">
        <v>132</v>
      </c>
      <c r="BC1358">
        <v>892</v>
      </c>
      <c r="BD1358">
        <v>0</v>
      </c>
      <c r="BE1358">
        <v>0</v>
      </c>
      <c r="BF1358">
        <v>892</v>
      </c>
      <c r="BG1358">
        <f>LOG(fun[[#This Row],[GrLivArea]])</f>
        <v>2.9503648543761232</v>
      </c>
      <c r="BH1358">
        <v>0</v>
      </c>
      <c r="BI1358">
        <v>0</v>
      </c>
      <c r="BJ1358">
        <f>fun[[#This Row],[BsmtFullBath]]+(0.5*fun[[#This Row],[BsmtHalfBath]])</f>
        <v>0</v>
      </c>
      <c r="BK1358">
        <v>1</v>
      </c>
      <c r="BL1358">
        <v>0</v>
      </c>
      <c r="BM1358">
        <f>fun[[#This Row],[HalfBath]]+fun[[#This Row],[TOTBaseBath]]+fun[[#This Row],[FullBath]]</f>
        <v>1</v>
      </c>
      <c r="BN1358">
        <v>3</v>
      </c>
      <c r="BO1358">
        <v>1</v>
      </c>
      <c r="BP1358" t="s">
        <v>124</v>
      </c>
      <c r="BQ1358">
        <f>IF(fun[[#This Row],[KitchenQual]]="Ex",5,IF(fun[[#This Row],[KitchenQual]]="Gd",4,IF(fun[[#This Row],[KitchenQual]]="TA",3,IF(fun[[#This Row],[KitchenQual]]="Fa",2,0))))</f>
        <v>3</v>
      </c>
      <c r="BR1358">
        <v>5</v>
      </c>
      <c r="BS1358" t="s">
        <v>133</v>
      </c>
      <c r="BT1358">
        <v>0</v>
      </c>
      <c r="BU1358" t="s">
        <v>109</v>
      </c>
      <c r="BV1358">
        <f>IF(fun[[#This Row],[FireplaceQu]]="Ex",5,IF(fun[[#This Row],[FireplaceQu]]="Gd",4,IF(fun[[#This Row],[FireplaceQu]]="TA",3,IF(fun[[#This Row],[FireplaceQu]]="Fa",2,0))))</f>
        <v>0</v>
      </c>
      <c r="BW1358" t="s">
        <v>134</v>
      </c>
      <c r="BX1358">
        <v>1966</v>
      </c>
      <c r="BY1358" t="s">
        <v>135</v>
      </c>
      <c r="BZ1358">
        <v>1</v>
      </c>
      <c r="CA1358">
        <v>264</v>
      </c>
      <c r="CB1358" t="s">
        <v>124</v>
      </c>
      <c r="CC1358">
        <f>IF(fun[[#This Row],[GarageQual]]="Ex",5,IF(fun[[#This Row],[GarageQual]]="Gd",4,IF(fun[[#This Row],[GarageQual]]="TA",3,IF(fun[[#This Row],[GarageQual]]="Fa",2,IF(fun[[#This Row],[GarageQual]]="Po",1,0)))))</f>
        <v>3</v>
      </c>
      <c r="CD1358" t="s">
        <v>124</v>
      </c>
      <c r="CE1358">
        <f>IF(fun[[#This Row],[GarageCond]]="Ex",5,IF(fun[[#This Row],[GarageCond]]="Gd",4,IF(fun[[#This Row],[GarageCond]]="TA",3,IF(fun[[#This Row],[GarageCond]]="Fa",2,IF(fun[[#This Row],[GarageCond]]="Po",1,0)))))</f>
        <v>3</v>
      </c>
      <c r="CF1358" t="s">
        <v>131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f>(0.5*fun[[#This Row],[WoodDeckSF]])+fun[[#This Row],[OpenPorchSF]]+(2*fun[[#This Row],[EnclosedPorch]])+(1.5*fun[[#This Row],[3SsnPorch]])+fun[[#This Row],[ScreenPorch]]</f>
        <v>0</v>
      </c>
      <c r="CM1358">
        <v>0</v>
      </c>
      <c r="CN1358" t="s">
        <v>109</v>
      </c>
      <c r="CO1358">
        <f>IF(fun[[#This Row],[PoolQC]]="Ex",5,IF(fun[[#This Row],[PoolQC]]="Gd",4,IF(fun[[#This Row],[PoolQC]]="TA",3,IF(fun[[#This Row],[PoolQC]]="Fa",2,IF(fun[[#This Row],[PoolQC]]="Po",1,0)))))</f>
        <v>0</v>
      </c>
      <c r="CP1358" t="s">
        <v>189</v>
      </c>
      <c r="CQ1358" t="s">
        <v>109</v>
      </c>
      <c r="CR1358">
        <v>0</v>
      </c>
      <c r="CS1358">
        <v>10</v>
      </c>
      <c r="CT1358">
        <v>2008</v>
      </c>
      <c r="CU1358" t="s">
        <v>136</v>
      </c>
      <c r="CV1358" t="s">
        <v>137</v>
      </c>
      <c r="CW1358">
        <f>COUNTIF(fun[[#This Row],[Id]:[SaleCondition]],0)</f>
        <v>23</v>
      </c>
      <c r="CX1358">
        <f>COUNTIF(fun[[#This Row],[Id]:[SaleCondition]],"NA")</f>
        <v>5</v>
      </c>
      <c r="CY135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358">
        <f>fun[NUM_ExCond]+fun[NUM_BsmtCond]+fun[NUM_GarCond]</f>
        <v>9</v>
      </c>
      <c r="DA13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3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358">
        <v>110000</v>
      </c>
    </row>
    <row r="1359" spans="1:107" x14ac:dyDescent="0.25">
      <c r="A1359">
        <v>1358</v>
      </c>
      <c r="B1359">
        <v>20</v>
      </c>
      <c r="C1359" t="s">
        <v>107</v>
      </c>
      <c r="D1359">
        <f>IF(fun[[#This Row],[MSZoning]]="RL",1,0)</f>
        <v>1</v>
      </c>
      <c r="E1359">
        <f>IF(fun[[#This Row],[rl]]="RM",1,0)</f>
        <v>0</v>
      </c>
      <c r="F1359">
        <f>IF(fun[[#This Row],[rm]]="RH",1,0)</f>
        <v>0</v>
      </c>
      <c r="G1359">
        <f>IF(fun[[#This Row],[rh]]="C (all)",1,0)</f>
        <v>0</v>
      </c>
      <c r="H1359" t="s">
        <v>109</v>
      </c>
      <c r="I1359">
        <f>IF(fun[[#This Row],[LotFrontage]]="NA",0,fun[[#This Row],[LotFrontage]])</f>
        <v>0</v>
      </c>
      <c r="J1359">
        <v>12537</v>
      </c>
      <c r="K1359" t="s">
        <v>108</v>
      </c>
      <c r="L1359" t="s">
        <v>109</v>
      </c>
      <c r="M1359" t="s">
        <v>146</v>
      </c>
      <c r="N1359" t="s">
        <v>111</v>
      </c>
      <c r="O1359" t="s">
        <v>112</v>
      </c>
      <c r="P1359" t="s">
        <v>192</v>
      </c>
      <c r="Q1359" t="s">
        <v>114</v>
      </c>
      <c r="R1359" t="s">
        <v>188</v>
      </c>
      <c r="S1359" t="s">
        <v>116</v>
      </c>
      <c r="T1359" t="s">
        <v>116</v>
      </c>
      <c r="U1359" t="s">
        <v>117</v>
      </c>
      <c r="V1359" t="s">
        <v>141</v>
      </c>
      <c r="W1359">
        <v>5</v>
      </c>
      <c r="X1359">
        <v>6</v>
      </c>
      <c r="Y1359">
        <v>1971</v>
      </c>
      <c r="Z1359">
        <v>2008</v>
      </c>
      <c r="AA1359" t="s">
        <v>119</v>
      </c>
      <c r="AB1359" t="s">
        <v>120</v>
      </c>
      <c r="AC1359" t="s">
        <v>121</v>
      </c>
      <c r="AD1359" t="s">
        <v>121</v>
      </c>
      <c r="AE1359" t="s">
        <v>143</v>
      </c>
      <c r="AF1359">
        <v>0</v>
      </c>
      <c r="AG1359" t="s">
        <v>124</v>
      </c>
      <c r="AH1359">
        <f>IF(fun[[#This Row],[ExterQual]]="Ex",5,IF(fun[[#This Row],[ExterQual]]="Gd",4,IF(fun[[#This Row],[ExterQual]]="TA",3,IF(fun[[#This Row],[ExterQual]]="Fa",2,1))))</f>
        <v>3</v>
      </c>
      <c r="AI1359" t="s">
        <v>124</v>
      </c>
      <c r="AJ1359">
        <f>IF(fun[[#This Row],[ExterCond]]="Ex",5,IF(fun[[#This Row],[ExterCond]]="Gd",4,IF(fun[[#This Row],[ExterCond]]="TA",3,IF(fun[[#This Row],[ExterCond]]="Fa",2,1))))</f>
        <v>3</v>
      </c>
      <c r="AK1359" t="s">
        <v>144</v>
      </c>
      <c r="AL1359" t="s">
        <v>124</v>
      </c>
      <c r="AM1359">
        <f>IF(fun[[#This Row],[BsmtQual]]="Ex",5,IF(fun[[#This Row],[BsmtQual]]="Gd",4,IF(fun[[#This Row],[BsmtQual]]="TA",3,IF(fun[[#This Row],[BsmtQual]]="Fa",2,IF(fun[[#This Row],[BsmtQual]]="Po",1,0)))))</f>
        <v>3</v>
      </c>
      <c r="AN1359" t="s">
        <v>124</v>
      </c>
      <c r="AO1359">
        <f>IF(fun[[#This Row],[BsmtCond]]="Ex",5,IF(fun[[#This Row],[BsmtCond]]="Gd",4,IF(fun[[#This Row],[BsmtCond]]="TA",3,IF(fun[[#This Row],[BsmtCond]]="Fa",2,IF(fun[[#This Row],[BsmtCond]]="Po",1,0)))))</f>
        <v>3</v>
      </c>
      <c r="AP1359" t="s">
        <v>126</v>
      </c>
      <c r="AQ1359">
        <f>IF(fun[[#This Row],[BsmtExposure]]="Gd",3,IF(fun[[#This Row],[BsmtExposure]]="Av",2,IF(fun[[#This Row],[BsmtExposure]]="Mn",1,0)))</f>
        <v>0</v>
      </c>
      <c r="AR1359" t="s">
        <v>127</v>
      </c>
      <c r="AS1359">
        <v>734</v>
      </c>
      <c r="AT1359" t="s">
        <v>128</v>
      </c>
      <c r="AU1359">
        <v>0</v>
      </c>
      <c r="AV1359">
        <v>344</v>
      </c>
      <c r="AW1359">
        <v>1078</v>
      </c>
      <c r="AX1359" t="s">
        <v>129</v>
      </c>
      <c r="AY1359" t="s">
        <v>130</v>
      </c>
      <c r="AZ1359">
        <f>IF(fun[[#This Row],[HeatingQC]]="Ex",5,IF(fun[[#This Row],[HeatingQC]]="Gd",4,IF(fun[[#This Row],[HeatingQC]]="TA",3,IF(fun[[#This Row],[HeatingQC]]="Fa",2,IF(fun[[#This Row],[HeatingQC]]="Po",1,0)))))</f>
        <v>5</v>
      </c>
      <c r="BA1359" t="s">
        <v>131</v>
      </c>
      <c r="BB1359" t="s">
        <v>132</v>
      </c>
      <c r="BC1359">
        <v>1078</v>
      </c>
      <c r="BD1359">
        <v>0</v>
      </c>
      <c r="BE1359">
        <v>0</v>
      </c>
      <c r="BF1359">
        <v>1078</v>
      </c>
      <c r="BG1359">
        <f>LOG(fun[[#This Row],[GrLivArea]])</f>
        <v>3.03261876085072</v>
      </c>
      <c r="BH1359">
        <v>1</v>
      </c>
      <c r="BI1359">
        <v>0</v>
      </c>
      <c r="BJ1359">
        <f>fun[[#This Row],[BsmtFullBath]]+(0.5*fun[[#This Row],[BsmtHalfBath]])</f>
        <v>1</v>
      </c>
      <c r="BK1359">
        <v>1</v>
      </c>
      <c r="BL1359">
        <v>1</v>
      </c>
      <c r="BM1359">
        <f>fun[[#This Row],[HalfBath]]+fun[[#This Row],[TOTBaseBath]]+fun[[#This Row],[FullBath]]</f>
        <v>3</v>
      </c>
      <c r="BN1359">
        <v>3</v>
      </c>
      <c r="BO1359">
        <v>1</v>
      </c>
      <c r="BP1359" t="s">
        <v>124</v>
      </c>
      <c r="BQ1359">
        <f>IF(fun[[#This Row],[KitchenQual]]="Ex",5,IF(fun[[#This Row],[KitchenQual]]="Gd",4,IF(fun[[#This Row],[KitchenQual]]="TA",3,IF(fun[[#This Row],[KitchenQual]]="Fa",2,0))))</f>
        <v>3</v>
      </c>
      <c r="BR1359">
        <v>6</v>
      </c>
      <c r="BS1359" t="s">
        <v>133</v>
      </c>
      <c r="BT1359">
        <v>1</v>
      </c>
      <c r="BU1359" t="s">
        <v>173</v>
      </c>
      <c r="BV1359">
        <f>IF(fun[[#This Row],[FireplaceQu]]="Ex",5,IF(fun[[#This Row],[FireplaceQu]]="Gd",4,IF(fun[[#This Row],[FireplaceQu]]="TA",3,IF(fun[[#This Row],[FireplaceQu]]="Fa",2,0))))</f>
        <v>2</v>
      </c>
      <c r="BW1359" t="s">
        <v>134</v>
      </c>
      <c r="BX1359">
        <v>1971</v>
      </c>
      <c r="BY1359" t="s">
        <v>183</v>
      </c>
      <c r="BZ1359">
        <v>2</v>
      </c>
      <c r="CA1359">
        <v>500</v>
      </c>
      <c r="CB1359" t="s">
        <v>124</v>
      </c>
      <c r="CC1359">
        <f>IF(fun[[#This Row],[GarageQual]]="Ex",5,IF(fun[[#This Row],[GarageQual]]="Gd",4,IF(fun[[#This Row],[GarageQual]]="TA",3,IF(fun[[#This Row],[GarageQual]]="Fa",2,IF(fun[[#This Row],[GarageQual]]="Po",1,0)))))</f>
        <v>3</v>
      </c>
      <c r="CD1359" t="s">
        <v>124</v>
      </c>
      <c r="CE1359">
        <f>IF(fun[[#This Row],[GarageCond]]="Ex",5,IF(fun[[#This Row],[GarageCond]]="Gd",4,IF(fun[[#This Row],[GarageCond]]="TA",3,IF(fun[[#This Row],[GarageCond]]="Fa",2,IF(fun[[#This Row],[GarageCond]]="Po",1,0)))))</f>
        <v>3</v>
      </c>
      <c r="CF1359" t="s">
        <v>131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f>(0.5*fun[[#This Row],[WoodDeckSF]])+fun[[#This Row],[OpenPorchSF]]+(2*fun[[#This Row],[EnclosedPorch]])+(1.5*fun[[#This Row],[3SsnPorch]])+fun[[#This Row],[ScreenPorch]]</f>
        <v>0</v>
      </c>
      <c r="CM1359">
        <v>0</v>
      </c>
      <c r="CN1359" t="s">
        <v>109</v>
      </c>
      <c r="CO1359">
        <f>IF(fun[[#This Row],[PoolQC]]="Ex",5,IF(fun[[#This Row],[PoolQC]]="Gd",4,IF(fun[[#This Row],[PoolQC]]="TA",3,IF(fun[[#This Row],[PoolQC]]="Fa",2,IF(fun[[#This Row],[PoolQC]]="Po",1,0)))))</f>
        <v>0</v>
      </c>
      <c r="CP1359" t="s">
        <v>109</v>
      </c>
      <c r="CQ1359" t="s">
        <v>109</v>
      </c>
      <c r="CR1359">
        <v>0</v>
      </c>
      <c r="CS1359">
        <v>4</v>
      </c>
      <c r="CT1359">
        <v>2010</v>
      </c>
      <c r="CU1359" t="s">
        <v>136</v>
      </c>
      <c r="CV1359" t="s">
        <v>137</v>
      </c>
      <c r="CW1359">
        <f>COUNTIF(fun[[#This Row],[Id]:[SaleCondition]],0)</f>
        <v>19</v>
      </c>
      <c r="CX1359">
        <f>COUNTIF(fun[[#This Row],[Id]:[SaleCondition]],"NA")</f>
        <v>5</v>
      </c>
      <c r="CY1359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359">
        <f>fun[NUM_ExCond]+fun[NUM_BsmtCond]+fun[NUM_GarCond]</f>
        <v>9</v>
      </c>
      <c r="DA13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13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</v>
      </c>
      <c r="DC1359">
        <v>149900</v>
      </c>
    </row>
    <row r="1360" spans="1:107" x14ac:dyDescent="0.25">
      <c r="A1360">
        <v>1359</v>
      </c>
      <c r="B1360">
        <v>160</v>
      </c>
      <c r="C1360" t="s">
        <v>218</v>
      </c>
      <c r="D1360">
        <f>IF(fun[[#This Row],[MSZoning]]="RL",1,0)</f>
        <v>0</v>
      </c>
      <c r="E1360">
        <f>IF(fun[[#This Row],[rl]]="RM",1,0)</f>
        <v>0</v>
      </c>
      <c r="F1360">
        <f>IF(fun[[#This Row],[rm]]="RH",1,0)</f>
        <v>0</v>
      </c>
      <c r="G1360">
        <f>IF(fun[[#This Row],[rh]]="C (all)",1,0)</f>
        <v>0</v>
      </c>
      <c r="H1360" t="s">
        <v>109</v>
      </c>
      <c r="I1360">
        <f>IF(fun[[#This Row],[LotFrontage]]="NA",0,fun[[#This Row],[LotFrontage]])</f>
        <v>0</v>
      </c>
      <c r="J1360">
        <v>2117</v>
      </c>
      <c r="K1360" t="s">
        <v>108</v>
      </c>
      <c r="L1360" t="s">
        <v>109</v>
      </c>
      <c r="M1360" t="s">
        <v>110</v>
      </c>
      <c r="N1360" t="s">
        <v>111</v>
      </c>
      <c r="O1360" t="s">
        <v>112</v>
      </c>
      <c r="P1360" t="s">
        <v>113</v>
      </c>
      <c r="Q1360" t="s">
        <v>114</v>
      </c>
      <c r="R1360" t="s">
        <v>162</v>
      </c>
      <c r="S1360" t="s">
        <v>116</v>
      </c>
      <c r="T1360" t="s">
        <v>116</v>
      </c>
      <c r="U1360" t="s">
        <v>224</v>
      </c>
      <c r="V1360" t="s">
        <v>118</v>
      </c>
      <c r="W1360">
        <v>6</v>
      </c>
      <c r="X1360">
        <v>5</v>
      </c>
      <c r="Y1360">
        <v>2000</v>
      </c>
      <c r="Z1360">
        <v>2000</v>
      </c>
      <c r="AA1360" t="s">
        <v>119</v>
      </c>
      <c r="AB1360" t="s">
        <v>120</v>
      </c>
      <c r="AC1360" t="s">
        <v>142</v>
      </c>
      <c r="AD1360" t="s">
        <v>142</v>
      </c>
      <c r="AE1360" t="s">
        <v>122</v>
      </c>
      <c r="AF1360">
        <v>216</v>
      </c>
      <c r="AG1360" t="s">
        <v>123</v>
      </c>
      <c r="AH1360">
        <f>IF(fun[[#This Row],[ExterQual]]="Ex",5,IF(fun[[#This Row],[ExterQual]]="Gd",4,IF(fun[[#This Row],[ExterQual]]="TA",3,IF(fun[[#This Row],[ExterQual]]="Fa",2,1))))</f>
        <v>4</v>
      </c>
      <c r="AI1360" t="s">
        <v>124</v>
      </c>
      <c r="AJ1360">
        <f>IF(fun[[#This Row],[ExterCond]]="Ex",5,IF(fun[[#This Row],[ExterCond]]="Gd",4,IF(fun[[#This Row],[ExterCond]]="TA",3,IF(fun[[#This Row],[ExterCond]]="Fa",2,1))))</f>
        <v>3</v>
      </c>
      <c r="AK1360" t="s">
        <v>125</v>
      </c>
      <c r="AL1360" t="s">
        <v>123</v>
      </c>
      <c r="AM1360">
        <f>IF(fun[[#This Row],[BsmtQual]]="Ex",5,IF(fun[[#This Row],[BsmtQual]]="Gd",4,IF(fun[[#This Row],[BsmtQual]]="TA",3,IF(fun[[#This Row],[BsmtQual]]="Fa",2,IF(fun[[#This Row],[BsmtQual]]="Po",1,0)))))</f>
        <v>4</v>
      </c>
      <c r="AN1360" t="s">
        <v>124</v>
      </c>
      <c r="AO1360">
        <f>IF(fun[[#This Row],[BsmtCond]]="Ex",5,IF(fun[[#This Row],[BsmtCond]]="Gd",4,IF(fun[[#This Row],[BsmtCond]]="TA",3,IF(fun[[#This Row],[BsmtCond]]="Fa",2,IF(fun[[#This Row],[BsmtCond]]="Po",1,0)))))</f>
        <v>3</v>
      </c>
      <c r="AP1360" t="s">
        <v>126</v>
      </c>
      <c r="AQ1360">
        <f>IF(fun[[#This Row],[BsmtExposure]]="Gd",3,IF(fun[[#This Row],[BsmtExposure]]="Av",2,IF(fun[[#This Row],[BsmtExposure]]="Mn",1,0)))</f>
        <v>0</v>
      </c>
      <c r="AR1360" t="s">
        <v>127</v>
      </c>
      <c r="AS1360">
        <v>378</v>
      </c>
      <c r="AT1360" t="s">
        <v>128</v>
      </c>
      <c r="AU1360">
        <v>0</v>
      </c>
      <c r="AV1360">
        <v>378</v>
      </c>
      <c r="AW1360">
        <v>756</v>
      </c>
      <c r="AX1360" t="s">
        <v>129</v>
      </c>
      <c r="AY1360" t="s">
        <v>130</v>
      </c>
      <c r="AZ1360">
        <f>IF(fun[[#This Row],[HeatingQC]]="Ex",5,IF(fun[[#This Row],[HeatingQC]]="Gd",4,IF(fun[[#This Row],[HeatingQC]]="TA",3,IF(fun[[#This Row],[HeatingQC]]="Fa",2,IF(fun[[#This Row],[HeatingQC]]="Po",1,0)))))</f>
        <v>5</v>
      </c>
      <c r="BA1360" t="s">
        <v>131</v>
      </c>
      <c r="BB1360" t="s">
        <v>132</v>
      </c>
      <c r="BC1360">
        <v>769</v>
      </c>
      <c r="BD1360">
        <v>804</v>
      </c>
      <c r="BE1360">
        <v>0</v>
      </c>
      <c r="BF1360">
        <v>1573</v>
      </c>
      <c r="BG1360">
        <f>LOG(fun[[#This Row],[GrLivArea]])</f>
        <v>3.1967287226232868</v>
      </c>
      <c r="BH1360">
        <v>0</v>
      </c>
      <c r="BI1360">
        <v>0</v>
      </c>
      <c r="BJ1360">
        <f>fun[[#This Row],[BsmtFullBath]]+(0.5*fun[[#This Row],[BsmtHalfBath]])</f>
        <v>0</v>
      </c>
      <c r="BK1360">
        <v>2</v>
      </c>
      <c r="BL1360">
        <v>1</v>
      </c>
      <c r="BM1360">
        <f>fun[[#This Row],[HalfBath]]+fun[[#This Row],[TOTBaseBath]]+fun[[#This Row],[FullBath]]</f>
        <v>3</v>
      </c>
      <c r="BN1360">
        <v>3</v>
      </c>
      <c r="BO1360">
        <v>1</v>
      </c>
      <c r="BP1360" t="s">
        <v>123</v>
      </c>
      <c r="BQ1360">
        <f>IF(fun[[#This Row],[KitchenQual]]="Ex",5,IF(fun[[#This Row],[KitchenQual]]="Gd",4,IF(fun[[#This Row],[KitchenQual]]="TA",3,IF(fun[[#This Row],[KitchenQual]]="Fa",2,0))))</f>
        <v>4</v>
      </c>
      <c r="BR1360">
        <v>5</v>
      </c>
      <c r="BS1360" t="s">
        <v>133</v>
      </c>
      <c r="BT1360">
        <v>0</v>
      </c>
      <c r="BU1360" t="s">
        <v>109</v>
      </c>
      <c r="BV1360">
        <f>IF(fun[[#This Row],[FireplaceQu]]="Ex",5,IF(fun[[#This Row],[FireplaceQu]]="Gd",4,IF(fun[[#This Row],[FireplaceQu]]="TA",3,IF(fun[[#This Row],[FireplaceQu]]="Fa",2,0))))</f>
        <v>0</v>
      </c>
      <c r="BW1360" t="s">
        <v>153</v>
      </c>
      <c r="BX1360">
        <v>2000</v>
      </c>
      <c r="BY1360" t="s">
        <v>128</v>
      </c>
      <c r="BZ1360">
        <v>2</v>
      </c>
      <c r="CA1360">
        <v>440</v>
      </c>
      <c r="CB1360" t="s">
        <v>124</v>
      </c>
      <c r="CC1360">
        <f>IF(fun[[#This Row],[GarageQual]]="Ex",5,IF(fun[[#This Row],[GarageQual]]="Gd",4,IF(fun[[#This Row],[GarageQual]]="TA",3,IF(fun[[#This Row],[GarageQual]]="Fa",2,IF(fun[[#This Row],[GarageQual]]="Po",1,0)))))</f>
        <v>3</v>
      </c>
      <c r="CD1360" t="s">
        <v>124</v>
      </c>
      <c r="CE1360">
        <f>IF(fun[[#This Row],[GarageCond]]="Ex",5,IF(fun[[#This Row],[GarageCond]]="Gd",4,IF(fun[[#This Row],[GarageCond]]="TA",3,IF(fun[[#This Row],[GarageCond]]="Fa",2,IF(fun[[#This Row],[GarageCond]]="Po",1,0)))))</f>
        <v>3</v>
      </c>
      <c r="CF1360" t="s">
        <v>131</v>
      </c>
      <c r="CG1360">
        <v>0</v>
      </c>
      <c r="CH1360">
        <v>32</v>
      </c>
      <c r="CI1360">
        <v>0</v>
      </c>
      <c r="CJ1360">
        <v>0</v>
      </c>
      <c r="CK1360">
        <v>0</v>
      </c>
      <c r="CL1360">
        <f>(0.5*fun[[#This Row],[WoodDeckSF]])+fun[[#This Row],[OpenPorchSF]]+(2*fun[[#This Row],[EnclosedPorch]])+(1.5*fun[[#This Row],[3SsnPorch]])+fun[[#This Row],[ScreenPorch]]</f>
        <v>32</v>
      </c>
      <c r="CM1360">
        <v>0</v>
      </c>
      <c r="CN1360" t="s">
        <v>109</v>
      </c>
      <c r="CO1360">
        <f>IF(fun[[#This Row],[PoolQC]]="Ex",5,IF(fun[[#This Row],[PoolQC]]="Gd",4,IF(fun[[#This Row],[PoolQC]]="TA",3,IF(fun[[#This Row],[PoolQC]]="Fa",2,IF(fun[[#This Row],[PoolQC]]="Po",1,0)))))</f>
        <v>0</v>
      </c>
      <c r="CP1360" t="s">
        <v>109</v>
      </c>
      <c r="CQ1360" t="s">
        <v>109</v>
      </c>
      <c r="CR1360">
        <v>0</v>
      </c>
      <c r="CS1360">
        <v>6</v>
      </c>
      <c r="CT1360">
        <v>2010</v>
      </c>
      <c r="CU1360" t="s">
        <v>136</v>
      </c>
      <c r="CV1360" t="s">
        <v>137</v>
      </c>
      <c r="CW1360">
        <f>COUNTIF(fun[[#This Row],[Id]:[SaleCondition]],0)</f>
        <v>20</v>
      </c>
      <c r="CX1360">
        <f>COUNTIF(fun[[#This Row],[Id]:[SaleCondition]],"NA")</f>
        <v>6</v>
      </c>
      <c r="CY1360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360">
        <f>fun[NUM_ExCond]+fun[NUM_BsmtCond]+fun[NUM_GarCond]</f>
        <v>9</v>
      </c>
      <c r="DA13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3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1360">
        <v>177500</v>
      </c>
    </row>
    <row r="1361" spans="1:107" x14ac:dyDescent="0.25">
      <c r="A1361">
        <v>1360</v>
      </c>
      <c r="B1361">
        <v>20</v>
      </c>
      <c r="C1361" t="s">
        <v>107</v>
      </c>
      <c r="D1361">
        <f>IF(fun[[#This Row],[MSZoning]]="RL",1,0)</f>
        <v>1</v>
      </c>
      <c r="E1361">
        <f>IF(fun[[#This Row],[rl]]="RM",1,0)</f>
        <v>0</v>
      </c>
      <c r="F1361">
        <f>IF(fun[[#This Row],[rm]]="RH",1,0)</f>
        <v>0</v>
      </c>
      <c r="G1361">
        <f>IF(fun[[#This Row],[rh]]="C (all)",1,0)</f>
        <v>0</v>
      </c>
      <c r="H1361">
        <v>129</v>
      </c>
      <c r="I1361">
        <f>IF(fun[[#This Row],[LotFrontage]]="NA",0,fun[[#This Row],[LotFrontage]])</f>
        <v>129</v>
      </c>
      <c r="J1361">
        <v>16737</v>
      </c>
      <c r="K1361" t="s">
        <v>108</v>
      </c>
      <c r="L1361" t="s">
        <v>109</v>
      </c>
      <c r="M1361" t="s">
        <v>110</v>
      </c>
      <c r="N1361" t="s">
        <v>111</v>
      </c>
      <c r="O1361" t="s">
        <v>112</v>
      </c>
      <c r="P1361" t="s">
        <v>264</v>
      </c>
      <c r="Q1361" t="s">
        <v>114</v>
      </c>
      <c r="R1361" t="s">
        <v>180</v>
      </c>
      <c r="S1361" t="s">
        <v>116</v>
      </c>
      <c r="T1361" t="s">
        <v>116</v>
      </c>
      <c r="U1361" t="s">
        <v>117</v>
      </c>
      <c r="V1361" t="s">
        <v>141</v>
      </c>
      <c r="W1361">
        <v>9</v>
      </c>
      <c r="X1361">
        <v>5</v>
      </c>
      <c r="Y1361">
        <v>2004</v>
      </c>
      <c r="Z1361">
        <v>2005</v>
      </c>
      <c r="AA1361" t="s">
        <v>178</v>
      </c>
      <c r="AB1361" t="s">
        <v>120</v>
      </c>
      <c r="AC1361" t="s">
        <v>121</v>
      </c>
      <c r="AD1361" t="s">
        <v>121</v>
      </c>
      <c r="AE1361" t="s">
        <v>122</v>
      </c>
      <c r="AF1361">
        <v>66</v>
      </c>
      <c r="AG1361" t="s">
        <v>123</v>
      </c>
      <c r="AH1361">
        <f>IF(fun[[#This Row],[ExterQual]]="Ex",5,IF(fun[[#This Row],[ExterQual]]="Gd",4,IF(fun[[#This Row],[ExterQual]]="TA",3,IF(fun[[#This Row],[ExterQual]]="Fa",2,1))))</f>
        <v>4</v>
      </c>
      <c r="AI1361" t="s">
        <v>124</v>
      </c>
      <c r="AJ1361">
        <f>IF(fun[[#This Row],[ExterCond]]="Ex",5,IF(fun[[#This Row],[ExterCond]]="Gd",4,IF(fun[[#This Row],[ExterCond]]="TA",3,IF(fun[[#This Row],[ExterCond]]="Fa",2,1))))</f>
        <v>3</v>
      </c>
      <c r="AK1361" t="s">
        <v>125</v>
      </c>
      <c r="AL1361" t="s">
        <v>130</v>
      </c>
      <c r="AM1361">
        <f>IF(fun[[#This Row],[BsmtQual]]="Ex",5,IF(fun[[#This Row],[BsmtQual]]="Gd",4,IF(fun[[#This Row],[BsmtQual]]="TA",3,IF(fun[[#This Row],[BsmtQual]]="Fa",2,IF(fun[[#This Row],[BsmtQual]]="Po",1,0)))))</f>
        <v>5</v>
      </c>
      <c r="AN1361" t="s">
        <v>124</v>
      </c>
      <c r="AO1361">
        <f>IF(fun[[#This Row],[BsmtCond]]="Ex",5,IF(fun[[#This Row],[BsmtCond]]="Gd",4,IF(fun[[#This Row],[BsmtCond]]="TA",3,IF(fun[[#This Row],[BsmtCond]]="Fa",2,IF(fun[[#This Row],[BsmtCond]]="Po",1,0)))))</f>
        <v>3</v>
      </c>
      <c r="AP1361" t="s">
        <v>156</v>
      </c>
      <c r="AQ1361">
        <f>IF(fun[[#This Row],[BsmtExposure]]="Gd",3,IF(fun[[#This Row],[BsmtExposure]]="Av",2,IF(fun[[#This Row],[BsmtExposure]]="Mn",1,0)))</f>
        <v>2</v>
      </c>
      <c r="AR1361" t="s">
        <v>127</v>
      </c>
      <c r="AS1361">
        <v>1447</v>
      </c>
      <c r="AT1361" t="s">
        <v>128</v>
      </c>
      <c r="AU1361">
        <v>0</v>
      </c>
      <c r="AV1361">
        <v>533</v>
      </c>
      <c r="AW1361">
        <v>1980</v>
      </c>
      <c r="AX1361" t="s">
        <v>129</v>
      </c>
      <c r="AY1361" t="s">
        <v>130</v>
      </c>
      <c r="AZ1361">
        <f>IF(fun[[#This Row],[HeatingQC]]="Ex",5,IF(fun[[#This Row],[HeatingQC]]="Gd",4,IF(fun[[#This Row],[HeatingQC]]="TA",3,IF(fun[[#This Row],[HeatingQC]]="Fa",2,IF(fun[[#This Row],[HeatingQC]]="Po",1,0)))))</f>
        <v>5</v>
      </c>
      <c r="BA1361" t="s">
        <v>131</v>
      </c>
      <c r="BB1361" t="s">
        <v>132</v>
      </c>
      <c r="BC1361">
        <v>1980</v>
      </c>
      <c r="BD1361">
        <v>0</v>
      </c>
      <c r="BE1361">
        <v>0</v>
      </c>
      <c r="BF1361">
        <v>1980</v>
      </c>
      <c r="BG1361">
        <f>LOG(fun[[#This Row],[GrLivArea]])</f>
        <v>3.2966651902615309</v>
      </c>
      <c r="BH1361">
        <v>1</v>
      </c>
      <c r="BI1361">
        <v>0</v>
      </c>
      <c r="BJ1361">
        <f>fun[[#This Row],[BsmtFullBath]]+(0.5*fun[[#This Row],[BsmtHalfBath]])</f>
        <v>1</v>
      </c>
      <c r="BK1361">
        <v>2</v>
      </c>
      <c r="BL1361">
        <v>0</v>
      </c>
      <c r="BM1361">
        <f>fun[[#This Row],[HalfBath]]+fun[[#This Row],[TOTBaseBath]]+fun[[#This Row],[FullBath]]</f>
        <v>3</v>
      </c>
      <c r="BN1361">
        <v>3</v>
      </c>
      <c r="BO1361">
        <v>1</v>
      </c>
      <c r="BP1361" t="s">
        <v>130</v>
      </c>
      <c r="BQ1361">
        <f>IF(fun[[#This Row],[KitchenQual]]="Ex",5,IF(fun[[#This Row],[KitchenQual]]="Gd",4,IF(fun[[#This Row],[KitchenQual]]="TA",3,IF(fun[[#This Row],[KitchenQual]]="Fa",2,0))))</f>
        <v>5</v>
      </c>
      <c r="BR1361">
        <v>8</v>
      </c>
      <c r="BS1361" t="s">
        <v>133</v>
      </c>
      <c r="BT1361">
        <v>1</v>
      </c>
      <c r="BU1361" t="s">
        <v>123</v>
      </c>
      <c r="BV1361">
        <f>IF(fun[[#This Row],[FireplaceQu]]="Ex",5,IF(fun[[#This Row],[FireplaceQu]]="Gd",4,IF(fun[[#This Row],[FireplaceQu]]="TA",3,IF(fun[[#This Row],[FireplaceQu]]="Fa",2,0))))</f>
        <v>4</v>
      </c>
      <c r="BW1361" t="s">
        <v>134</v>
      </c>
      <c r="BX1361">
        <v>2004</v>
      </c>
      <c r="BY1361" t="s">
        <v>183</v>
      </c>
      <c r="BZ1361">
        <v>3</v>
      </c>
      <c r="CA1361">
        <v>770</v>
      </c>
      <c r="CB1361" t="s">
        <v>124</v>
      </c>
      <c r="CC1361">
        <f>IF(fun[[#This Row],[GarageQual]]="Ex",5,IF(fun[[#This Row],[GarageQual]]="Gd",4,IF(fun[[#This Row],[GarageQual]]="TA",3,IF(fun[[#This Row],[GarageQual]]="Fa",2,IF(fun[[#This Row],[GarageQual]]="Po",1,0)))))</f>
        <v>3</v>
      </c>
      <c r="CD1361" t="s">
        <v>124</v>
      </c>
      <c r="CE1361">
        <f>IF(fun[[#This Row],[GarageCond]]="Ex",5,IF(fun[[#This Row],[GarageCond]]="Gd",4,IF(fun[[#This Row],[GarageCond]]="TA",3,IF(fun[[#This Row],[GarageCond]]="Fa",2,IF(fun[[#This Row],[GarageCond]]="Po",1,0)))))</f>
        <v>3</v>
      </c>
      <c r="CF1361" t="s">
        <v>131</v>
      </c>
      <c r="CG1361">
        <v>194</v>
      </c>
      <c r="CH1361">
        <v>45</v>
      </c>
      <c r="CI1361">
        <v>0</v>
      </c>
      <c r="CJ1361">
        <v>0</v>
      </c>
      <c r="CK1361">
        <v>0</v>
      </c>
      <c r="CL1361">
        <f>(0.5*fun[[#This Row],[WoodDeckSF]])+fun[[#This Row],[OpenPorchSF]]+(2*fun[[#This Row],[EnclosedPorch]])+(1.5*fun[[#This Row],[3SsnPorch]])+fun[[#This Row],[ScreenPorch]]</f>
        <v>142</v>
      </c>
      <c r="CM1361">
        <v>0</v>
      </c>
      <c r="CN1361" t="s">
        <v>109</v>
      </c>
      <c r="CO1361">
        <f>IF(fun[[#This Row],[PoolQC]]="Ex",5,IF(fun[[#This Row],[PoolQC]]="Gd",4,IF(fun[[#This Row],[PoolQC]]="TA",3,IF(fun[[#This Row],[PoolQC]]="Fa",2,IF(fun[[#This Row],[PoolQC]]="Po",1,0)))))</f>
        <v>0</v>
      </c>
      <c r="CP1361" t="s">
        <v>109</v>
      </c>
      <c r="CQ1361" t="s">
        <v>109</v>
      </c>
      <c r="CR1361">
        <v>0</v>
      </c>
      <c r="CS1361">
        <v>9</v>
      </c>
      <c r="CT1361">
        <v>2006</v>
      </c>
      <c r="CU1361" t="s">
        <v>136</v>
      </c>
      <c r="CV1361" t="s">
        <v>137</v>
      </c>
      <c r="CW1361">
        <f>COUNTIF(fun[[#This Row],[Id]:[SaleCondition]],0)</f>
        <v>14</v>
      </c>
      <c r="CX1361">
        <f>COUNTIF(fun[[#This Row],[Id]:[SaleCondition]],"NA")</f>
        <v>4</v>
      </c>
      <c r="CY1361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1361">
        <f>fun[NUM_ExCond]+fun[NUM_BsmtCond]+fun[NUM_GarCond]</f>
        <v>9</v>
      </c>
      <c r="DA13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128</v>
      </c>
      <c r="DB13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86.75</v>
      </c>
      <c r="DC1361">
        <v>315000</v>
      </c>
    </row>
    <row r="1362" spans="1:107" x14ac:dyDescent="0.25">
      <c r="A1362">
        <v>1361</v>
      </c>
      <c r="B1362">
        <v>70</v>
      </c>
      <c r="C1362" t="s">
        <v>107</v>
      </c>
      <c r="D1362">
        <f>IF(fun[[#This Row],[MSZoning]]="RL",1,0)</f>
        <v>1</v>
      </c>
      <c r="E1362">
        <f>IF(fun[[#This Row],[rl]]="RM",1,0)</f>
        <v>0</v>
      </c>
      <c r="F1362">
        <f>IF(fun[[#This Row],[rm]]="RH",1,0)</f>
        <v>0</v>
      </c>
      <c r="G1362">
        <f>IF(fun[[#This Row],[rh]]="C (all)",1,0)</f>
        <v>0</v>
      </c>
      <c r="H1362">
        <v>51</v>
      </c>
      <c r="I1362">
        <f>IF(fun[[#This Row],[LotFrontage]]="NA",0,fun[[#This Row],[LotFrontage]])</f>
        <v>51</v>
      </c>
      <c r="J1362">
        <v>9842</v>
      </c>
      <c r="K1362" t="s">
        <v>108</v>
      </c>
      <c r="L1362" t="s">
        <v>109</v>
      </c>
      <c r="M1362" t="s">
        <v>110</v>
      </c>
      <c r="N1362" t="s">
        <v>111</v>
      </c>
      <c r="O1362" t="s">
        <v>112</v>
      </c>
      <c r="P1362" t="s">
        <v>113</v>
      </c>
      <c r="Q1362" t="s">
        <v>114</v>
      </c>
      <c r="R1362" t="s">
        <v>258</v>
      </c>
      <c r="S1362" t="s">
        <v>140</v>
      </c>
      <c r="T1362" t="s">
        <v>116</v>
      </c>
      <c r="U1362" t="s">
        <v>117</v>
      </c>
      <c r="V1362" t="s">
        <v>118</v>
      </c>
      <c r="W1362">
        <v>5</v>
      </c>
      <c r="X1362">
        <v>6</v>
      </c>
      <c r="Y1362">
        <v>1921</v>
      </c>
      <c r="Z1362">
        <v>1998</v>
      </c>
      <c r="AA1362" t="s">
        <v>119</v>
      </c>
      <c r="AB1362" t="s">
        <v>120</v>
      </c>
      <c r="AC1362" t="s">
        <v>142</v>
      </c>
      <c r="AD1362" t="s">
        <v>150</v>
      </c>
      <c r="AE1362" t="s">
        <v>143</v>
      </c>
      <c r="AF1362">
        <v>0</v>
      </c>
      <c r="AG1362" t="s">
        <v>124</v>
      </c>
      <c r="AH1362">
        <f>IF(fun[[#This Row],[ExterQual]]="Ex",5,IF(fun[[#This Row],[ExterQual]]="Gd",4,IF(fun[[#This Row],[ExterQual]]="TA",3,IF(fun[[#This Row],[ExterQual]]="Fa",2,1))))</f>
        <v>3</v>
      </c>
      <c r="AI1362" t="s">
        <v>124</v>
      </c>
      <c r="AJ1362">
        <f>IF(fun[[#This Row],[ExterCond]]="Ex",5,IF(fun[[#This Row],[ExterCond]]="Gd",4,IF(fun[[#This Row],[ExterCond]]="TA",3,IF(fun[[#This Row],[ExterCond]]="Fa",2,1))))</f>
        <v>3</v>
      </c>
      <c r="AK1362" t="s">
        <v>152</v>
      </c>
      <c r="AL1362" t="s">
        <v>124</v>
      </c>
      <c r="AM1362">
        <f>IF(fun[[#This Row],[BsmtQual]]="Ex",5,IF(fun[[#This Row],[BsmtQual]]="Gd",4,IF(fun[[#This Row],[BsmtQual]]="TA",3,IF(fun[[#This Row],[BsmtQual]]="Fa",2,IF(fun[[#This Row],[BsmtQual]]="Po",1,0)))))</f>
        <v>3</v>
      </c>
      <c r="AN1362" t="s">
        <v>173</v>
      </c>
      <c r="AO1362">
        <f>IF(fun[[#This Row],[BsmtCond]]="Ex",5,IF(fun[[#This Row],[BsmtCond]]="Gd",4,IF(fun[[#This Row],[BsmtCond]]="TA",3,IF(fun[[#This Row],[BsmtCond]]="Fa",2,IF(fun[[#This Row],[BsmtCond]]="Po",1,0)))))</f>
        <v>2</v>
      </c>
      <c r="AP1362" t="s">
        <v>126</v>
      </c>
      <c r="AQ1362">
        <f>IF(fun[[#This Row],[BsmtExposure]]="Gd",3,IF(fun[[#This Row],[BsmtExposure]]="Av",2,IF(fun[[#This Row],[BsmtExposure]]="Mn",1,0)))</f>
        <v>0</v>
      </c>
      <c r="AR1362" t="s">
        <v>128</v>
      </c>
      <c r="AS1362">
        <v>0</v>
      </c>
      <c r="AT1362" t="s">
        <v>128</v>
      </c>
      <c r="AU1362">
        <v>0</v>
      </c>
      <c r="AV1362">
        <v>612</v>
      </c>
      <c r="AW1362">
        <v>612</v>
      </c>
      <c r="AX1362" t="s">
        <v>129</v>
      </c>
      <c r="AY1362" t="s">
        <v>130</v>
      </c>
      <c r="AZ1362">
        <f>IF(fun[[#This Row],[HeatingQC]]="Ex",5,IF(fun[[#This Row],[HeatingQC]]="Gd",4,IF(fun[[#This Row],[HeatingQC]]="TA",3,IF(fun[[#This Row],[HeatingQC]]="Fa",2,IF(fun[[#This Row],[HeatingQC]]="Po",1,0)))))</f>
        <v>5</v>
      </c>
      <c r="BA1362" t="s">
        <v>131</v>
      </c>
      <c r="BB1362" t="s">
        <v>132</v>
      </c>
      <c r="BC1362">
        <v>990</v>
      </c>
      <c r="BD1362">
        <v>1611</v>
      </c>
      <c r="BE1362">
        <v>0</v>
      </c>
      <c r="BF1362">
        <v>2601</v>
      </c>
      <c r="BG1362">
        <f>LOG(fun[[#This Row],[GrLivArea]])</f>
        <v>3.4151403521958725</v>
      </c>
      <c r="BH1362">
        <v>0</v>
      </c>
      <c r="BI1362">
        <v>0</v>
      </c>
      <c r="BJ1362">
        <f>fun[[#This Row],[BsmtFullBath]]+(0.5*fun[[#This Row],[BsmtHalfBath]])</f>
        <v>0</v>
      </c>
      <c r="BK1362">
        <v>3</v>
      </c>
      <c r="BL1362">
        <v>1</v>
      </c>
      <c r="BM1362">
        <f>fun[[#This Row],[HalfBath]]+fun[[#This Row],[TOTBaseBath]]+fun[[#This Row],[FullBath]]</f>
        <v>4</v>
      </c>
      <c r="BN1362">
        <v>4</v>
      </c>
      <c r="BO1362">
        <v>1</v>
      </c>
      <c r="BP1362" t="s">
        <v>124</v>
      </c>
      <c r="BQ1362">
        <f>IF(fun[[#This Row],[KitchenQual]]="Ex",5,IF(fun[[#This Row],[KitchenQual]]="Gd",4,IF(fun[[#This Row],[KitchenQual]]="TA",3,IF(fun[[#This Row],[KitchenQual]]="Fa",2,0))))</f>
        <v>3</v>
      </c>
      <c r="BR1362">
        <v>8</v>
      </c>
      <c r="BS1362" t="s">
        <v>133</v>
      </c>
      <c r="BT1362">
        <v>0</v>
      </c>
      <c r="BU1362" t="s">
        <v>109</v>
      </c>
      <c r="BV1362">
        <f>IF(fun[[#This Row],[FireplaceQu]]="Ex",5,IF(fun[[#This Row],[FireplaceQu]]="Gd",4,IF(fun[[#This Row],[FireplaceQu]]="TA",3,IF(fun[[#This Row],[FireplaceQu]]="Fa",2,0))))</f>
        <v>0</v>
      </c>
      <c r="BW1362" t="s">
        <v>182</v>
      </c>
      <c r="BX1362">
        <v>1998</v>
      </c>
      <c r="BY1362" t="s">
        <v>135</v>
      </c>
      <c r="BZ1362">
        <v>2</v>
      </c>
      <c r="CA1362">
        <v>621</v>
      </c>
      <c r="CB1362" t="s">
        <v>124</v>
      </c>
      <c r="CC1362">
        <f>IF(fun[[#This Row],[GarageQual]]="Ex",5,IF(fun[[#This Row],[GarageQual]]="Gd",4,IF(fun[[#This Row],[GarageQual]]="TA",3,IF(fun[[#This Row],[GarageQual]]="Fa",2,IF(fun[[#This Row],[GarageQual]]="Po",1,0)))))</f>
        <v>3</v>
      </c>
      <c r="CD1362" t="s">
        <v>124</v>
      </c>
      <c r="CE1362">
        <f>IF(fun[[#This Row],[GarageCond]]="Ex",5,IF(fun[[#This Row],[GarageCond]]="Gd",4,IF(fun[[#This Row],[GarageCond]]="TA",3,IF(fun[[#This Row],[GarageCond]]="Fa",2,IF(fun[[#This Row],[GarageCond]]="Po",1,0)))))</f>
        <v>3</v>
      </c>
      <c r="CF1362" t="s">
        <v>131</v>
      </c>
      <c r="CG1362">
        <v>183</v>
      </c>
      <c r="CH1362">
        <v>0</v>
      </c>
      <c r="CI1362">
        <v>301</v>
      </c>
      <c r="CJ1362">
        <v>0</v>
      </c>
      <c r="CK1362">
        <v>0</v>
      </c>
      <c r="CL1362">
        <f>(0.5*fun[[#This Row],[WoodDeckSF]])+fun[[#This Row],[OpenPorchSF]]+(2*fun[[#This Row],[EnclosedPorch]])+(1.5*fun[[#This Row],[3SsnPorch]])+fun[[#This Row],[ScreenPorch]]</f>
        <v>693.5</v>
      </c>
      <c r="CM1362">
        <v>0</v>
      </c>
      <c r="CN1362" t="s">
        <v>109</v>
      </c>
      <c r="CO1362">
        <f>IF(fun[[#This Row],[PoolQC]]="Ex",5,IF(fun[[#This Row],[PoolQC]]="Gd",4,IF(fun[[#This Row],[PoolQC]]="TA",3,IF(fun[[#This Row],[PoolQC]]="Fa",2,IF(fun[[#This Row],[PoolQC]]="Po",1,0)))))</f>
        <v>0</v>
      </c>
      <c r="CP1362" t="s">
        <v>109</v>
      </c>
      <c r="CQ1362" t="s">
        <v>109</v>
      </c>
      <c r="CR1362">
        <v>0</v>
      </c>
      <c r="CS1362">
        <v>5</v>
      </c>
      <c r="CT1362">
        <v>2008</v>
      </c>
      <c r="CU1362" t="s">
        <v>136</v>
      </c>
      <c r="CV1362" t="s">
        <v>137</v>
      </c>
      <c r="CW1362">
        <f>COUNTIF(fun[[#This Row],[Id]:[SaleCondition]],0)</f>
        <v>19</v>
      </c>
      <c r="CX1362">
        <f>COUNTIF(fun[[#This Row],[Id]:[SaleCondition]],"NA")</f>
        <v>5</v>
      </c>
      <c r="CY1362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362">
        <f>fun[NUM_ExCond]+fun[NUM_BsmtCond]+fun[NUM_GarCond]</f>
        <v>8</v>
      </c>
      <c r="DA136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136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</v>
      </c>
      <c r="DC1362">
        <v>189000</v>
      </c>
    </row>
    <row r="1363" spans="1:107" x14ac:dyDescent="0.25">
      <c r="A1363">
        <v>1362</v>
      </c>
      <c r="B1363">
        <v>20</v>
      </c>
      <c r="C1363" t="s">
        <v>107</v>
      </c>
      <c r="D1363">
        <f>IF(fun[[#This Row],[MSZoning]]="RL",1,0)</f>
        <v>1</v>
      </c>
      <c r="E1363">
        <f>IF(fun[[#This Row],[rl]]="RM",1,0)</f>
        <v>0</v>
      </c>
      <c r="F1363">
        <f>IF(fun[[#This Row],[rm]]="RH",1,0)</f>
        <v>0</v>
      </c>
      <c r="G1363">
        <f>IF(fun[[#This Row],[rh]]="C (all)",1,0)</f>
        <v>0</v>
      </c>
      <c r="H1363">
        <v>124</v>
      </c>
      <c r="I1363">
        <f>IF(fun[[#This Row],[LotFrontage]]="NA",0,fun[[#This Row],[LotFrontage]])</f>
        <v>124</v>
      </c>
      <c r="J1363">
        <v>16158</v>
      </c>
      <c r="K1363" t="s">
        <v>108</v>
      </c>
      <c r="L1363" t="s">
        <v>109</v>
      </c>
      <c r="M1363" t="s">
        <v>146</v>
      </c>
      <c r="N1363" t="s">
        <v>221</v>
      </c>
      <c r="O1363" t="s">
        <v>112</v>
      </c>
      <c r="P1363" t="s">
        <v>113</v>
      </c>
      <c r="Q1363" t="s">
        <v>220</v>
      </c>
      <c r="R1363" t="s">
        <v>226</v>
      </c>
      <c r="S1363" t="s">
        <v>116</v>
      </c>
      <c r="T1363" t="s">
        <v>116</v>
      </c>
      <c r="U1363" t="s">
        <v>117</v>
      </c>
      <c r="V1363" t="s">
        <v>141</v>
      </c>
      <c r="W1363">
        <v>7</v>
      </c>
      <c r="X1363">
        <v>5</v>
      </c>
      <c r="Y1363">
        <v>2005</v>
      </c>
      <c r="Z1363">
        <v>2005</v>
      </c>
      <c r="AA1363" t="s">
        <v>178</v>
      </c>
      <c r="AB1363" t="s">
        <v>120</v>
      </c>
      <c r="AC1363" t="s">
        <v>121</v>
      </c>
      <c r="AD1363" t="s">
        <v>121</v>
      </c>
      <c r="AE1363" t="s">
        <v>163</v>
      </c>
      <c r="AF1363">
        <v>16</v>
      </c>
      <c r="AG1363" t="s">
        <v>123</v>
      </c>
      <c r="AH1363">
        <f>IF(fun[[#This Row],[ExterQual]]="Ex",5,IF(fun[[#This Row],[ExterQual]]="Gd",4,IF(fun[[#This Row],[ExterQual]]="TA",3,IF(fun[[#This Row],[ExterQual]]="Fa",2,1))))</f>
        <v>4</v>
      </c>
      <c r="AI1363" t="s">
        <v>124</v>
      </c>
      <c r="AJ1363">
        <f>IF(fun[[#This Row],[ExterCond]]="Ex",5,IF(fun[[#This Row],[ExterCond]]="Gd",4,IF(fun[[#This Row],[ExterCond]]="TA",3,IF(fun[[#This Row],[ExterCond]]="Fa",2,1))))</f>
        <v>3</v>
      </c>
      <c r="AK1363" t="s">
        <v>125</v>
      </c>
      <c r="AL1363" t="s">
        <v>130</v>
      </c>
      <c r="AM1363">
        <f>IF(fun[[#This Row],[BsmtQual]]="Ex",5,IF(fun[[#This Row],[BsmtQual]]="Gd",4,IF(fun[[#This Row],[BsmtQual]]="TA",3,IF(fun[[#This Row],[BsmtQual]]="Fa",2,IF(fun[[#This Row],[BsmtQual]]="Po",1,0)))))</f>
        <v>5</v>
      </c>
      <c r="AN1363" t="s">
        <v>124</v>
      </c>
      <c r="AO1363">
        <f>IF(fun[[#This Row],[BsmtCond]]="Ex",5,IF(fun[[#This Row],[BsmtCond]]="Gd",4,IF(fun[[#This Row],[BsmtCond]]="TA",3,IF(fun[[#This Row],[BsmtCond]]="Fa",2,IF(fun[[#This Row],[BsmtCond]]="Po",1,0)))))</f>
        <v>3</v>
      </c>
      <c r="AP1363" t="s">
        <v>156</v>
      </c>
      <c r="AQ1363">
        <f>IF(fun[[#This Row],[BsmtExposure]]="Gd",3,IF(fun[[#This Row],[BsmtExposure]]="Av",2,IF(fun[[#This Row],[BsmtExposure]]="Mn",1,0)))</f>
        <v>2</v>
      </c>
      <c r="AR1363" t="s">
        <v>145</v>
      </c>
      <c r="AS1363">
        <v>1274</v>
      </c>
      <c r="AT1363" t="s">
        <v>128</v>
      </c>
      <c r="AU1363">
        <v>0</v>
      </c>
      <c r="AV1363">
        <v>256</v>
      </c>
      <c r="AW1363">
        <v>1530</v>
      </c>
      <c r="AX1363" t="s">
        <v>129</v>
      </c>
      <c r="AY1363" t="s">
        <v>130</v>
      </c>
      <c r="AZ1363">
        <f>IF(fun[[#This Row],[HeatingQC]]="Ex",5,IF(fun[[#This Row],[HeatingQC]]="Gd",4,IF(fun[[#This Row],[HeatingQC]]="TA",3,IF(fun[[#This Row],[HeatingQC]]="Fa",2,IF(fun[[#This Row],[HeatingQC]]="Po",1,0)))))</f>
        <v>5</v>
      </c>
      <c r="BA1363" t="s">
        <v>131</v>
      </c>
      <c r="BB1363" t="s">
        <v>132</v>
      </c>
      <c r="BC1363">
        <v>1530</v>
      </c>
      <c r="BD1363">
        <v>0</v>
      </c>
      <c r="BE1363">
        <v>0</v>
      </c>
      <c r="BF1363">
        <v>1530</v>
      </c>
      <c r="BG1363">
        <f>LOG(fun[[#This Row],[GrLivArea]])</f>
        <v>3.1846914308175989</v>
      </c>
      <c r="BH1363">
        <v>1</v>
      </c>
      <c r="BI1363">
        <v>0</v>
      </c>
      <c r="BJ1363">
        <f>fun[[#This Row],[BsmtFullBath]]+(0.5*fun[[#This Row],[BsmtHalfBath]])</f>
        <v>1</v>
      </c>
      <c r="BK1363">
        <v>2</v>
      </c>
      <c r="BL1363">
        <v>0</v>
      </c>
      <c r="BM1363">
        <f>fun[[#This Row],[HalfBath]]+fun[[#This Row],[TOTBaseBath]]+fun[[#This Row],[FullBath]]</f>
        <v>3</v>
      </c>
      <c r="BN1363">
        <v>3</v>
      </c>
      <c r="BO1363">
        <v>1</v>
      </c>
      <c r="BP1363" t="s">
        <v>123</v>
      </c>
      <c r="BQ1363">
        <f>IF(fun[[#This Row],[KitchenQual]]="Ex",5,IF(fun[[#This Row],[KitchenQual]]="Gd",4,IF(fun[[#This Row],[KitchenQual]]="TA",3,IF(fun[[#This Row],[KitchenQual]]="Fa",2,0))))</f>
        <v>4</v>
      </c>
      <c r="BR1363">
        <v>7</v>
      </c>
      <c r="BS1363" t="s">
        <v>133</v>
      </c>
      <c r="BT1363">
        <v>1</v>
      </c>
      <c r="BU1363" t="s">
        <v>123</v>
      </c>
      <c r="BV1363">
        <f>IF(fun[[#This Row],[FireplaceQu]]="Ex",5,IF(fun[[#This Row],[FireplaceQu]]="Gd",4,IF(fun[[#This Row],[FireplaceQu]]="TA",3,IF(fun[[#This Row],[FireplaceQu]]="Fa",2,0))))</f>
        <v>4</v>
      </c>
      <c r="BW1363" t="s">
        <v>134</v>
      </c>
      <c r="BX1363">
        <v>2005</v>
      </c>
      <c r="BY1363" t="s">
        <v>183</v>
      </c>
      <c r="BZ1363">
        <v>2</v>
      </c>
      <c r="CA1363">
        <v>430</v>
      </c>
      <c r="CB1363" t="s">
        <v>124</v>
      </c>
      <c r="CC1363">
        <f>IF(fun[[#This Row],[GarageQual]]="Ex",5,IF(fun[[#This Row],[GarageQual]]="Gd",4,IF(fun[[#This Row],[GarageQual]]="TA",3,IF(fun[[#This Row],[GarageQual]]="Fa",2,IF(fun[[#This Row],[GarageQual]]="Po",1,0)))))</f>
        <v>3</v>
      </c>
      <c r="CD1363" t="s">
        <v>124</v>
      </c>
      <c r="CE1363">
        <f>IF(fun[[#This Row],[GarageCond]]="Ex",5,IF(fun[[#This Row],[GarageCond]]="Gd",4,IF(fun[[#This Row],[GarageCond]]="TA",3,IF(fun[[#This Row],[GarageCond]]="Fa",2,IF(fun[[#This Row],[GarageCond]]="Po",1,0)))))</f>
        <v>3</v>
      </c>
      <c r="CF1363" t="s">
        <v>131</v>
      </c>
      <c r="CG1363">
        <v>168</v>
      </c>
      <c r="CH1363">
        <v>36</v>
      </c>
      <c r="CI1363">
        <v>0</v>
      </c>
      <c r="CJ1363">
        <v>0</v>
      </c>
      <c r="CK1363">
        <v>0</v>
      </c>
      <c r="CL1363">
        <f>(0.5*fun[[#This Row],[WoodDeckSF]])+fun[[#This Row],[OpenPorchSF]]+(2*fun[[#This Row],[EnclosedPorch]])+(1.5*fun[[#This Row],[3SsnPorch]])+fun[[#This Row],[ScreenPorch]]</f>
        <v>120</v>
      </c>
      <c r="CM1363">
        <v>0</v>
      </c>
      <c r="CN1363" t="s">
        <v>109</v>
      </c>
      <c r="CO1363">
        <f>IF(fun[[#This Row],[PoolQC]]="Ex",5,IF(fun[[#This Row],[PoolQC]]="Gd",4,IF(fun[[#This Row],[PoolQC]]="TA",3,IF(fun[[#This Row],[PoolQC]]="Fa",2,IF(fun[[#This Row],[PoolQC]]="Po",1,0)))))</f>
        <v>0</v>
      </c>
      <c r="CP1363" t="s">
        <v>109</v>
      </c>
      <c r="CQ1363" t="s">
        <v>109</v>
      </c>
      <c r="CR1363">
        <v>0</v>
      </c>
      <c r="CS1363">
        <v>6</v>
      </c>
      <c r="CT1363">
        <v>2009</v>
      </c>
      <c r="CU1363" t="s">
        <v>136</v>
      </c>
      <c r="CV1363" t="s">
        <v>137</v>
      </c>
      <c r="CW1363">
        <f>COUNTIF(fun[[#This Row],[Id]:[SaleCondition]],0)</f>
        <v>14</v>
      </c>
      <c r="CX1363">
        <f>COUNTIF(fun[[#This Row],[Id]:[SaleCondition]],"NA")</f>
        <v>4</v>
      </c>
      <c r="CY1363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363">
        <f>fun[NUM_ExCond]+fun[NUM_BsmtCond]+fun[NUM_GarCond]</f>
        <v>9</v>
      </c>
      <c r="DA136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136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1363">
        <v>260000</v>
      </c>
    </row>
    <row r="1364" spans="1:107" x14ac:dyDescent="0.25">
      <c r="A1364">
        <v>1363</v>
      </c>
      <c r="B1364">
        <v>50</v>
      </c>
      <c r="C1364" t="s">
        <v>107</v>
      </c>
      <c r="D1364">
        <f>IF(fun[[#This Row],[MSZoning]]="RL",1,0)</f>
        <v>1</v>
      </c>
      <c r="E1364">
        <f>IF(fun[[#This Row],[rl]]="RM",1,0)</f>
        <v>0</v>
      </c>
      <c r="F1364">
        <f>IF(fun[[#This Row],[rm]]="RH",1,0)</f>
        <v>0</v>
      </c>
      <c r="G1364">
        <f>IF(fun[[#This Row],[rh]]="C (all)",1,0)</f>
        <v>0</v>
      </c>
      <c r="H1364" t="s">
        <v>109</v>
      </c>
      <c r="I1364">
        <f>IF(fun[[#This Row],[LotFrontage]]="NA",0,fun[[#This Row],[LotFrontage]])</f>
        <v>0</v>
      </c>
      <c r="J1364">
        <v>12513</v>
      </c>
      <c r="K1364" t="s">
        <v>108</v>
      </c>
      <c r="L1364" t="s">
        <v>109</v>
      </c>
      <c r="M1364" t="s">
        <v>146</v>
      </c>
      <c r="N1364" t="s">
        <v>111</v>
      </c>
      <c r="O1364" t="s">
        <v>112</v>
      </c>
      <c r="P1364" t="s">
        <v>138</v>
      </c>
      <c r="Q1364" t="s">
        <v>114</v>
      </c>
      <c r="R1364" t="s">
        <v>188</v>
      </c>
      <c r="S1364" t="s">
        <v>140</v>
      </c>
      <c r="T1364" t="s">
        <v>116</v>
      </c>
      <c r="U1364" t="s">
        <v>117</v>
      </c>
      <c r="V1364" t="s">
        <v>158</v>
      </c>
      <c r="W1364">
        <v>4</v>
      </c>
      <c r="X1364">
        <v>4</v>
      </c>
      <c r="Y1364">
        <v>1920</v>
      </c>
      <c r="Z1364">
        <v>2007</v>
      </c>
      <c r="AA1364" t="s">
        <v>119</v>
      </c>
      <c r="AB1364" t="s">
        <v>120</v>
      </c>
      <c r="AC1364" t="s">
        <v>121</v>
      </c>
      <c r="AD1364" t="s">
        <v>121</v>
      </c>
      <c r="AE1364" t="s">
        <v>143</v>
      </c>
      <c r="AF1364">
        <v>0</v>
      </c>
      <c r="AG1364" t="s">
        <v>124</v>
      </c>
      <c r="AH1364">
        <f>IF(fun[[#This Row],[ExterQual]]="Ex",5,IF(fun[[#This Row],[ExterQual]]="Gd",4,IF(fun[[#This Row],[ExterQual]]="TA",3,IF(fun[[#This Row],[ExterQual]]="Fa",2,1))))</f>
        <v>3</v>
      </c>
      <c r="AI1364" t="s">
        <v>123</v>
      </c>
      <c r="AJ1364">
        <f>IF(fun[[#This Row],[ExterCond]]="Ex",5,IF(fun[[#This Row],[ExterCond]]="Gd",4,IF(fun[[#This Row],[ExterCond]]="TA",3,IF(fun[[#This Row],[ExterCond]]="Fa",2,1))))</f>
        <v>4</v>
      </c>
      <c r="AK1364" t="s">
        <v>152</v>
      </c>
      <c r="AL1364" t="s">
        <v>124</v>
      </c>
      <c r="AM1364">
        <f>IF(fun[[#This Row],[BsmtQual]]="Ex",5,IF(fun[[#This Row],[BsmtQual]]="Gd",4,IF(fun[[#This Row],[BsmtQual]]="TA",3,IF(fun[[#This Row],[BsmtQual]]="Fa",2,IF(fun[[#This Row],[BsmtQual]]="Po",1,0)))))</f>
        <v>3</v>
      </c>
      <c r="AN1364" t="s">
        <v>173</v>
      </c>
      <c r="AO1364">
        <f>IF(fun[[#This Row],[BsmtCond]]="Ex",5,IF(fun[[#This Row],[BsmtCond]]="Gd",4,IF(fun[[#This Row],[BsmtCond]]="TA",3,IF(fun[[#This Row],[BsmtCond]]="Fa",2,IF(fun[[#This Row],[BsmtCond]]="Po",1,0)))))</f>
        <v>2</v>
      </c>
      <c r="AP1364" t="s">
        <v>126</v>
      </c>
      <c r="AQ1364">
        <f>IF(fun[[#This Row],[BsmtExposure]]="Gd",3,IF(fun[[#This Row],[BsmtExposure]]="Av",2,IF(fun[[#This Row],[BsmtExposure]]="Mn",1,0)))</f>
        <v>0</v>
      </c>
      <c r="AR1364" t="s">
        <v>128</v>
      </c>
      <c r="AS1364">
        <v>0</v>
      </c>
      <c r="AT1364" t="s">
        <v>128</v>
      </c>
      <c r="AU1364">
        <v>0</v>
      </c>
      <c r="AV1364">
        <v>715</v>
      </c>
      <c r="AW1364">
        <v>715</v>
      </c>
      <c r="AX1364" t="s">
        <v>129</v>
      </c>
      <c r="AY1364" t="s">
        <v>123</v>
      </c>
      <c r="AZ1364">
        <f>IF(fun[[#This Row],[HeatingQC]]="Ex",5,IF(fun[[#This Row],[HeatingQC]]="Gd",4,IF(fun[[#This Row],[HeatingQC]]="TA",3,IF(fun[[#This Row],[HeatingQC]]="Fa",2,IF(fun[[#This Row],[HeatingQC]]="Po",1,0)))))</f>
        <v>4</v>
      </c>
      <c r="BA1364" t="s">
        <v>131</v>
      </c>
      <c r="BB1364" t="s">
        <v>132</v>
      </c>
      <c r="BC1364">
        <v>1281</v>
      </c>
      <c r="BD1364">
        <v>457</v>
      </c>
      <c r="BE1364">
        <v>0</v>
      </c>
      <c r="BF1364">
        <v>1738</v>
      </c>
      <c r="BG1364">
        <f>LOG(fun[[#This Row],[GrLivArea]])</f>
        <v>3.2400497721126476</v>
      </c>
      <c r="BH1364">
        <v>0</v>
      </c>
      <c r="BI1364">
        <v>0</v>
      </c>
      <c r="BJ1364">
        <f>fun[[#This Row],[BsmtFullBath]]+(0.5*fun[[#This Row],[BsmtHalfBath]])</f>
        <v>0</v>
      </c>
      <c r="BK1364">
        <v>2</v>
      </c>
      <c r="BL1364">
        <v>0</v>
      </c>
      <c r="BM1364">
        <f>fun[[#This Row],[HalfBath]]+fun[[#This Row],[TOTBaseBath]]+fun[[#This Row],[FullBath]]</f>
        <v>2</v>
      </c>
      <c r="BN1364">
        <v>4</v>
      </c>
      <c r="BO1364">
        <v>1</v>
      </c>
      <c r="BP1364" t="s">
        <v>124</v>
      </c>
      <c r="BQ1364">
        <f>IF(fun[[#This Row],[KitchenQual]]="Ex",5,IF(fun[[#This Row],[KitchenQual]]="Gd",4,IF(fun[[#This Row],[KitchenQual]]="TA",3,IF(fun[[#This Row],[KitchenQual]]="Fa",2,0))))</f>
        <v>3</v>
      </c>
      <c r="BR1364">
        <v>7</v>
      </c>
      <c r="BS1364" t="s">
        <v>133</v>
      </c>
      <c r="BT1364">
        <v>1</v>
      </c>
      <c r="BU1364" t="s">
        <v>123</v>
      </c>
      <c r="BV1364">
        <f>IF(fun[[#This Row],[FireplaceQu]]="Ex",5,IF(fun[[#This Row],[FireplaceQu]]="Gd",4,IF(fun[[#This Row],[FireplaceQu]]="TA",3,IF(fun[[#This Row],[FireplaceQu]]="Fa",2,0))))</f>
        <v>4</v>
      </c>
      <c r="BW1364" t="s">
        <v>134</v>
      </c>
      <c r="BX1364">
        <v>1920</v>
      </c>
      <c r="BY1364" t="s">
        <v>128</v>
      </c>
      <c r="BZ1364">
        <v>1</v>
      </c>
      <c r="CA1364">
        <v>368</v>
      </c>
      <c r="CB1364" t="s">
        <v>124</v>
      </c>
      <c r="CC1364">
        <f>IF(fun[[#This Row],[GarageQual]]="Ex",5,IF(fun[[#This Row],[GarageQual]]="Gd",4,IF(fun[[#This Row],[GarageQual]]="TA",3,IF(fun[[#This Row],[GarageQual]]="Fa",2,IF(fun[[#This Row],[GarageQual]]="Po",1,0)))))</f>
        <v>3</v>
      </c>
      <c r="CD1364" t="s">
        <v>124</v>
      </c>
      <c r="CE1364">
        <f>IF(fun[[#This Row],[GarageCond]]="Ex",5,IF(fun[[#This Row],[GarageCond]]="Gd",4,IF(fun[[#This Row],[GarageCond]]="TA",3,IF(fun[[#This Row],[GarageCond]]="Fa",2,IF(fun[[#This Row],[GarageCond]]="Po",1,0)))))</f>
        <v>3</v>
      </c>
      <c r="CF1364" t="s">
        <v>131</v>
      </c>
      <c r="CG1364">
        <v>55</v>
      </c>
      <c r="CH1364">
        <v>0</v>
      </c>
      <c r="CI1364">
        <v>0</v>
      </c>
      <c r="CJ1364">
        <v>0</v>
      </c>
      <c r="CK1364">
        <v>0</v>
      </c>
      <c r="CL1364">
        <f>(0.5*fun[[#This Row],[WoodDeckSF]])+fun[[#This Row],[OpenPorchSF]]+(2*fun[[#This Row],[EnclosedPorch]])+(1.5*fun[[#This Row],[3SsnPorch]])+fun[[#This Row],[ScreenPorch]]</f>
        <v>27.5</v>
      </c>
      <c r="CM1364">
        <v>0</v>
      </c>
      <c r="CN1364" t="s">
        <v>109</v>
      </c>
      <c r="CO1364">
        <f>IF(fun[[#This Row],[PoolQC]]="Ex",5,IF(fun[[#This Row],[PoolQC]]="Gd",4,IF(fun[[#This Row],[PoolQC]]="TA",3,IF(fun[[#This Row],[PoolQC]]="Fa",2,IF(fun[[#This Row],[PoolQC]]="Po",1,0)))))</f>
        <v>0</v>
      </c>
      <c r="CP1364" t="s">
        <v>109</v>
      </c>
      <c r="CQ1364" t="s">
        <v>109</v>
      </c>
      <c r="CR1364">
        <v>0</v>
      </c>
      <c r="CS1364">
        <v>6</v>
      </c>
      <c r="CT1364">
        <v>2009</v>
      </c>
      <c r="CU1364" t="s">
        <v>136</v>
      </c>
      <c r="CV1364" t="s">
        <v>137</v>
      </c>
      <c r="CW1364">
        <f>COUNTIF(fun[[#This Row],[Id]:[SaleCondition]],0)</f>
        <v>20</v>
      </c>
      <c r="CX1364">
        <f>COUNTIF(fun[[#This Row],[Id]:[SaleCondition]],"NA")</f>
        <v>5</v>
      </c>
      <c r="CY136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364">
        <f>fun[NUM_ExCond]+fun[NUM_BsmtCond]+fun[NUM_GarCond]</f>
        <v>9</v>
      </c>
      <c r="DA136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64</v>
      </c>
      <c r="DB136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43.25</v>
      </c>
      <c r="DC1364">
        <v>104900</v>
      </c>
    </row>
    <row r="1365" spans="1:107" x14ac:dyDescent="0.25">
      <c r="A1365">
        <v>1364</v>
      </c>
      <c r="B1365">
        <v>60</v>
      </c>
      <c r="C1365" t="s">
        <v>107</v>
      </c>
      <c r="D1365">
        <f>IF(fun[[#This Row],[MSZoning]]="RL",1,0)</f>
        <v>1</v>
      </c>
      <c r="E1365">
        <f>IF(fun[[#This Row],[rl]]="RM",1,0)</f>
        <v>0</v>
      </c>
      <c r="F1365">
        <f>IF(fun[[#This Row],[rm]]="RH",1,0)</f>
        <v>0</v>
      </c>
      <c r="G1365">
        <f>IF(fun[[#This Row],[rh]]="C (all)",1,0)</f>
        <v>0</v>
      </c>
      <c r="H1365">
        <v>73</v>
      </c>
      <c r="I1365">
        <f>IF(fun[[#This Row],[LotFrontage]]="NA",0,fun[[#This Row],[LotFrontage]])</f>
        <v>73</v>
      </c>
      <c r="J1365">
        <v>8499</v>
      </c>
      <c r="K1365" t="s">
        <v>108</v>
      </c>
      <c r="L1365" t="s">
        <v>109</v>
      </c>
      <c r="M1365" t="s">
        <v>146</v>
      </c>
      <c r="N1365" t="s">
        <v>111</v>
      </c>
      <c r="O1365" t="s">
        <v>112</v>
      </c>
      <c r="P1365" t="s">
        <v>113</v>
      </c>
      <c r="Q1365" t="s">
        <v>114</v>
      </c>
      <c r="R1365" t="s">
        <v>219</v>
      </c>
      <c r="S1365" t="s">
        <v>116</v>
      </c>
      <c r="T1365" t="s">
        <v>116</v>
      </c>
      <c r="U1365" t="s">
        <v>117</v>
      </c>
      <c r="V1365" t="s">
        <v>118</v>
      </c>
      <c r="W1365">
        <v>6</v>
      </c>
      <c r="X1365">
        <v>5</v>
      </c>
      <c r="Y1365">
        <v>2006</v>
      </c>
      <c r="Z1365">
        <v>2007</v>
      </c>
      <c r="AA1365" t="s">
        <v>119</v>
      </c>
      <c r="AB1365" t="s">
        <v>120</v>
      </c>
      <c r="AC1365" t="s">
        <v>121</v>
      </c>
      <c r="AD1365" t="s">
        <v>121</v>
      </c>
      <c r="AE1365" t="s">
        <v>143</v>
      </c>
      <c r="AF1365">
        <v>0</v>
      </c>
      <c r="AG1365" t="s">
        <v>124</v>
      </c>
      <c r="AH1365">
        <f>IF(fun[[#This Row],[ExterQual]]="Ex",5,IF(fun[[#This Row],[ExterQual]]="Gd",4,IF(fun[[#This Row],[ExterQual]]="TA",3,IF(fun[[#This Row],[ExterQual]]="Fa",2,1))))</f>
        <v>3</v>
      </c>
      <c r="AI1365" t="s">
        <v>124</v>
      </c>
      <c r="AJ1365">
        <f>IF(fun[[#This Row],[ExterCond]]="Ex",5,IF(fun[[#This Row],[ExterCond]]="Gd",4,IF(fun[[#This Row],[ExterCond]]="TA",3,IF(fun[[#This Row],[ExterCond]]="Fa",2,1))))</f>
        <v>3</v>
      </c>
      <c r="AK1365" t="s">
        <v>125</v>
      </c>
      <c r="AL1365" t="s">
        <v>123</v>
      </c>
      <c r="AM1365">
        <f>IF(fun[[#This Row],[BsmtQual]]="Ex",5,IF(fun[[#This Row],[BsmtQual]]="Gd",4,IF(fun[[#This Row],[BsmtQual]]="TA",3,IF(fun[[#This Row],[BsmtQual]]="Fa",2,IF(fun[[#This Row],[BsmtQual]]="Po",1,0)))))</f>
        <v>4</v>
      </c>
      <c r="AN1365" t="s">
        <v>124</v>
      </c>
      <c r="AO1365">
        <f>IF(fun[[#This Row],[BsmtCond]]="Ex",5,IF(fun[[#This Row],[BsmtCond]]="Gd",4,IF(fun[[#This Row],[BsmtCond]]="TA",3,IF(fun[[#This Row],[BsmtCond]]="Fa",2,IF(fun[[#This Row],[BsmtCond]]="Po",1,0)))))</f>
        <v>3</v>
      </c>
      <c r="AP1365" t="s">
        <v>126</v>
      </c>
      <c r="AQ1365">
        <f>IF(fun[[#This Row],[BsmtExposure]]="Gd",3,IF(fun[[#This Row],[BsmtExposure]]="Av",2,IF(fun[[#This Row],[BsmtExposure]]="Mn",1,0)))</f>
        <v>0</v>
      </c>
      <c r="AR1365" t="s">
        <v>128</v>
      </c>
      <c r="AS1365">
        <v>0</v>
      </c>
      <c r="AT1365" t="s">
        <v>128</v>
      </c>
      <c r="AU1365">
        <v>0</v>
      </c>
      <c r="AV1365">
        <v>616</v>
      </c>
      <c r="AW1365">
        <v>616</v>
      </c>
      <c r="AX1365" t="s">
        <v>129</v>
      </c>
      <c r="AY1365" t="s">
        <v>130</v>
      </c>
      <c r="AZ1365">
        <f>IF(fun[[#This Row],[HeatingQC]]="Ex",5,IF(fun[[#This Row],[HeatingQC]]="Gd",4,IF(fun[[#This Row],[HeatingQC]]="TA",3,IF(fun[[#This Row],[HeatingQC]]="Fa",2,IF(fun[[#This Row],[HeatingQC]]="Po",1,0)))))</f>
        <v>5</v>
      </c>
      <c r="BA1365" t="s">
        <v>131</v>
      </c>
      <c r="BB1365" t="s">
        <v>132</v>
      </c>
      <c r="BC1365">
        <v>616</v>
      </c>
      <c r="BD1365">
        <v>796</v>
      </c>
      <c r="BE1365">
        <v>0</v>
      </c>
      <c r="BF1365">
        <v>1412</v>
      </c>
      <c r="BG1365">
        <f>LOG(fun[[#This Row],[GrLivArea]])</f>
        <v>3.1498346967157849</v>
      </c>
      <c r="BH1365">
        <v>0</v>
      </c>
      <c r="BI1365">
        <v>0</v>
      </c>
      <c r="BJ1365">
        <f>fun[[#This Row],[BsmtFullBath]]+(0.5*fun[[#This Row],[BsmtHalfBath]])</f>
        <v>0</v>
      </c>
      <c r="BK1365">
        <v>2</v>
      </c>
      <c r="BL1365">
        <v>1</v>
      </c>
      <c r="BM1365">
        <f>fun[[#This Row],[HalfBath]]+fun[[#This Row],[TOTBaseBath]]+fun[[#This Row],[FullBath]]</f>
        <v>3</v>
      </c>
      <c r="BN1365">
        <v>3</v>
      </c>
      <c r="BO1365">
        <v>1</v>
      </c>
      <c r="BP1365" t="s">
        <v>123</v>
      </c>
      <c r="BQ1365">
        <f>IF(fun[[#This Row],[KitchenQual]]="Ex",5,IF(fun[[#This Row],[KitchenQual]]="Gd",4,IF(fun[[#This Row],[KitchenQual]]="TA",3,IF(fun[[#This Row],[KitchenQual]]="Fa",2,0))))</f>
        <v>4</v>
      </c>
      <c r="BR1365">
        <v>6</v>
      </c>
      <c r="BS1365" t="s">
        <v>133</v>
      </c>
      <c r="BT1365">
        <v>1</v>
      </c>
      <c r="BU1365" t="s">
        <v>123</v>
      </c>
      <c r="BV1365">
        <f>IF(fun[[#This Row],[FireplaceQu]]="Ex",5,IF(fun[[#This Row],[FireplaceQu]]="Gd",4,IF(fun[[#This Row],[FireplaceQu]]="TA",3,IF(fun[[#This Row],[FireplaceQu]]="Fa",2,0))))</f>
        <v>4</v>
      </c>
      <c r="BW1365" t="s">
        <v>182</v>
      </c>
      <c r="BX1365">
        <v>2007</v>
      </c>
      <c r="BY1365" t="s">
        <v>183</v>
      </c>
      <c r="BZ1365">
        <v>2</v>
      </c>
      <c r="CA1365">
        <v>432</v>
      </c>
      <c r="CB1365" t="s">
        <v>124</v>
      </c>
      <c r="CC1365">
        <f>IF(fun[[#This Row],[GarageQual]]="Ex",5,IF(fun[[#This Row],[GarageQual]]="Gd",4,IF(fun[[#This Row],[GarageQual]]="TA",3,IF(fun[[#This Row],[GarageQual]]="Fa",2,IF(fun[[#This Row],[GarageQual]]="Po",1,0)))))</f>
        <v>3</v>
      </c>
      <c r="CD1365" t="s">
        <v>124</v>
      </c>
      <c r="CE1365">
        <f>IF(fun[[#This Row],[GarageCond]]="Ex",5,IF(fun[[#This Row],[GarageCond]]="Gd",4,IF(fun[[#This Row],[GarageCond]]="TA",3,IF(fun[[#This Row],[GarageCond]]="Fa",2,IF(fun[[#This Row],[GarageCond]]="Po",1,0)))))</f>
        <v>3</v>
      </c>
      <c r="CF1365" t="s">
        <v>131</v>
      </c>
      <c r="CG1365">
        <v>0</v>
      </c>
      <c r="CH1365">
        <v>36</v>
      </c>
      <c r="CI1365">
        <v>0</v>
      </c>
      <c r="CJ1365">
        <v>0</v>
      </c>
      <c r="CK1365">
        <v>0</v>
      </c>
      <c r="CL1365">
        <f>(0.5*fun[[#This Row],[WoodDeckSF]])+fun[[#This Row],[OpenPorchSF]]+(2*fun[[#This Row],[EnclosedPorch]])+(1.5*fun[[#This Row],[3SsnPorch]])+fun[[#This Row],[ScreenPorch]]</f>
        <v>36</v>
      </c>
      <c r="CM1365">
        <v>0</v>
      </c>
      <c r="CN1365" t="s">
        <v>109</v>
      </c>
      <c r="CO1365">
        <f>IF(fun[[#This Row],[PoolQC]]="Ex",5,IF(fun[[#This Row],[PoolQC]]="Gd",4,IF(fun[[#This Row],[PoolQC]]="TA",3,IF(fun[[#This Row],[PoolQC]]="Fa",2,IF(fun[[#This Row],[PoolQC]]="Po",1,0)))))</f>
        <v>0</v>
      </c>
      <c r="CP1365" t="s">
        <v>109</v>
      </c>
      <c r="CQ1365" t="s">
        <v>109</v>
      </c>
      <c r="CR1365">
        <v>0</v>
      </c>
      <c r="CS1365">
        <v>3</v>
      </c>
      <c r="CT1365">
        <v>2007</v>
      </c>
      <c r="CU1365" t="s">
        <v>184</v>
      </c>
      <c r="CV1365" t="s">
        <v>185</v>
      </c>
      <c r="CW1365">
        <f>COUNTIF(fun[[#This Row],[Id]:[SaleCondition]],0)</f>
        <v>18</v>
      </c>
      <c r="CX1365">
        <f>COUNTIF(fun[[#This Row],[Id]:[SaleCondition]],"NA")</f>
        <v>4</v>
      </c>
      <c r="CY1365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365">
        <f>fun[NUM_ExCond]+fun[NUM_BsmtCond]+fun[NUM_GarCond]</f>
        <v>9</v>
      </c>
      <c r="DA136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95</v>
      </c>
      <c r="DB136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1365">
        <v>156932</v>
      </c>
    </row>
    <row r="1366" spans="1:107" x14ac:dyDescent="0.25">
      <c r="A1366">
        <v>1365</v>
      </c>
      <c r="B1366">
        <v>160</v>
      </c>
      <c r="C1366" t="s">
        <v>218</v>
      </c>
      <c r="D1366">
        <f>IF(fun[[#This Row],[MSZoning]]="RL",1,0)</f>
        <v>0</v>
      </c>
      <c r="E1366">
        <f>IF(fun[[#This Row],[rl]]="RM",1,0)</f>
        <v>0</v>
      </c>
      <c r="F1366">
        <f>IF(fun[[#This Row],[rm]]="RH",1,0)</f>
        <v>0</v>
      </c>
      <c r="G1366">
        <f>IF(fun[[#This Row],[rh]]="C (all)",1,0)</f>
        <v>0</v>
      </c>
      <c r="H1366">
        <v>30</v>
      </c>
      <c r="I1366">
        <f>IF(fun[[#This Row],[LotFrontage]]="NA",0,fun[[#This Row],[LotFrontage]])</f>
        <v>30</v>
      </c>
      <c r="J1366">
        <v>3180</v>
      </c>
      <c r="K1366" t="s">
        <v>108</v>
      </c>
      <c r="L1366" t="s">
        <v>108</v>
      </c>
      <c r="M1366" t="s">
        <v>110</v>
      </c>
      <c r="N1366" t="s">
        <v>111</v>
      </c>
      <c r="O1366" t="s">
        <v>112</v>
      </c>
      <c r="P1366" t="s">
        <v>113</v>
      </c>
      <c r="Q1366" t="s">
        <v>114</v>
      </c>
      <c r="R1366" t="s">
        <v>162</v>
      </c>
      <c r="S1366" t="s">
        <v>116</v>
      </c>
      <c r="T1366" t="s">
        <v>116</v>
      </c>
      <c r="U1366" t="s">
        <v>205</v>
      </c>
      <c r="V1366" t="s">
        <v>118</v>
      </c>
      <c r="W1366">
        <v>7</v>
      </c>
      <c r="X1366">
        <v>5</v>
      </c>
      <c r="Y1366">
        <v>2005</v>
      </c>
      <c r="Z1366">
        <v>2005</v>
      </c>
      <c r="AA1366" t="s">
        <v>119</v>
      </c>
      <c r="AB1366" t="s">
        <v>120</v>
      </c>
      <c r="AC1366" t="s">
        <v>142</v>
      </c>
      <c r="AD1366" t="s">
        <v>142</v>
      </c>
      <c r="AE1366" t="s">
        <v>143</v>
      </c>
      <c r="AF1366">
        <v>0</v>
      </c>
      <c r="AG1366" t="s">
        <v>123</v>
      </c>
      <c r="AH1366">
        <f>IF(fun[[#This Row],[ExterQual]]="Ex",5,IF(fun[[#This Row],[ExterQual]]="Gd",4,IF(fun[[#This Row],[ExterQual]]="TA",3,IF(fun[[#This Row],[ExterQual]]="Fa",2,1))))</f>
        <v>4</v>
      </c>
      <c r="AI1366" t="s">
        <v>124</v>
      </c>
      <c r="AJ1366">
        <f>IF(fun[[#This Row],[ExterCond]]="Ex",5,IF(fun[[#This Row],[ExterCond]]="Gd",4,IF(fun[[#This Row],[ExterCond]]="TA",3,IF(fun[[#This Row],[ExterCond]]="Fa",2,1))))</f>
        <v>3</v>
      </c>
      <c r="AK1366" t="s">
        <v>125</v>
      </c>
      <c r="AL1366" t="s">
        <v>123</v>
      </c>
      <c r="AM1366">
        <f>IF(fun[[#This Row],[BsmtQual]]="Ex",5,IF(fun[[#This Row],[BsmtQual]]="Gd",4,IF(fun[[#This Row],[BsmtQual]]="TA",3,IF(fun[[#This Row],[BsmtQual]]="Fa",2,IF(fun[[#This Row],[BsmtQual]]="Po",1,0)))))</f>
        <v>4</v>
      </c>
      <c r="AN1366" t="s">
        <v>124</v>
      </c>
      <c r="AO1366">
        <f>IF(fun[[#This Row],[BsmtCond]]="Ex",5,IF(fun[[#This Row],[BsmtCond]]="Gd",4,IF(fun[[#This Row],[BsmtCond]]="TA",3,IF(fun[[#This Row],[BsmtCond]]="Fa",2,IF(fun[[#This Row],[BsmtCond]]="Po",1,0)))))</f>
        <v>3</v>
      </c>
      <c r="AP1366" t="s">
        <v>126</v>
      </c>
      <c r="AQ1366">
        <f>IF(fun[[#This Row],[BsmtExposure]]="Gd",3,IF(fun[[#This Row],[BsmtExposure]]="Av",2,IF(fun[[#This Row],[BsmtExposure]]="Mn",1,0)))</f>
        <v>0</v>
      </c>
      <c r="AR1366" t="s">
        <v>128</v>
      </c>
      <c r="AS1366">
        <v>0</v>
      </c>
      <c r="AT1366" t="s">
        <v>128</v>
      </c>
      <c r="AU1366">
        <v>0</v>
      </c>
      <c r="AV1366">
        <v>600</v>
      </c>
      <c r="AW1366">
        <v>600</v>
      </c>
      <c r="AX1366" t="s">
        <v>129</v>
      </c>
      <c r="AY1366" t="s">
        <v>130</v>
      </c>
      <c r="AZ1366">
        <f>IF(fun[[#This Row],[HeatingQC]]="Ex",5,IF(fun[[#This Row],[HeatingQC]]="Gd",4,IF(fun[[#This Row],[HeatingQC]]="TA",3,IF(fun[[#This Row],[HeatingQC]]="Fa",2,IF(fun[[#This Row],[HeatingQC]]="Po",1,0)))))</f>
        <v>5</v>
      </c>
      <c r="BA1366" t="s">
        <v>131</v>
      </c>
      <c r="BB1366" t="s">
        <v>132</v>
      </c>
      <c r="BC1366">
        <v>520</v>
      </c>
      <c r="BD1366">
        <v>600</v>
      </c>
      <c r="BE1366">
        <v>80</v>
      </c>
      <c r="BF1366">
        <v>1200</v>
      </c>
      <c r="BG1366">
        <f>LOG(fun[[#This Row],[GrLivArea]])</f>
        <v>3.0791812460476247</v>
      </c>
      <c r="BH1366">
        <v>0</v>
      </c>
      <c r="BI1366">
        <v>0</v>
      </c>
      <c r="BJ1366">
        <f>fun[[#This Row],[BsmtFullBath]]+(0.5*fun[[#This Row],[BsmtHalfBath]])</f>
        <v>0</v>
      </c>
      <c r="BK1366">
        <v>2</v>
      </c>
      <c r="BL1366">
        <v>1</v>
      </c>
      <c r="BM1366">
        <f>fun[[#This Row],[HalfBath]]+fun[[#This Row],[TOTBaseBath]]+fun[[#This Row],[FullBath]]</f>
        <v>3</v>
      </c>
      <c r="BN1366">
        <v>2</v>
      </c>
      <c r="BO1366">
        <v>1</v>
      </c>
      <c r="BP1366" t="s">
        <v>123</v>
      </c>
      <c r="BQ1366">
        <f>IF(fun[[#This Row],[KitchenQual]]="Ex",5,IF(fun[[#This Row],[KitchenQual]]="Gd",4,IF(fun[[#This Row],[KitchenQual]]="TA",3,IF(fun[[#This Row],[KitchenQual]]="Fa",2,0))))</f>
        <v>4</v>
      </c>
      <c r="BR1366">
        <v>4</v>
      </c>
      <c r="BS1366" t="s">
        <v>133</v>
      </c>
      <c r="BT1366">
        <v>0</v>
      </c>
      <c r="BU1366" t="s">
        <v>109</v>
      </c>
      <c r="BV1366">
        <f>IF(fun[[#This Row],[FireplaceQu]]="Ex",5,IF(fun[[#This Row],[FireplaceQu]]="Gd",4,IF(fun[[#This Row],[FireplaceQu]]="TA",3,IF(fun[[#This Row],[FireplaceQu]]="Fa",2,0))))</f>
        <v>0</v>
      </c>
      <c r="BW1366" t="s">
        <v>153</v>
      </c>
      <c r="BX1366">
        <v>2005</v>
      </c>
      <c r="BY1366" t="s">
        <v>135</v>
      </c>
      <c r="BZ1366">
        <v>2</v>
      </c>
      <c r="CA1366">
        <v>480</v>
      </c>
      <c r="CB1366" t="s">
        <v>124</v>
      </c>
      <c r="CC1366">
        <f>IF(fun[[#This Row],[GarageQual]]="Ex",5,IF(fun[[#This Row],[GarageQual]]="Gd",4,IF(fun[[#This Row],[GarageQual]]="TA",3,IF(fun[[#This Row],[GarageQual]]="Fa",2,IF(fun[[#This Row],[GarageQual]]="Po",1,0)))))</f>
        <v>3</v>
      </c>
      <c r="CD1366" t="s">
        <v>124</v>
      </c>
      <c r="CE1366">
        <f>IF(fun[[#This Row],[GarageCond]]="Ex",5,IF(fun[[#This Row],[GarageCond]]="Gd",4,IF(fun[[#This Row],[GarageCond]]="TA",3,IF(fun[[#This Row],[GarageCond]]="Fa",2,IF(fun[[#This Row],[GarageCond]]="Po",1,0)))))</f>
        <v>3</v>
      </c>
      <c r="CF1366" t="s">
        <v>131</v>
      </c>
      <c r="CG1366">
        <v>0</v>
      </c>
      <c r="CH1366">
        <v>166</v>
      </c>
      <c r="CI1366">
        <v>0</v>
      </c>
      <c r="CJ1366">
        <v>0</v>
      </c>
      <c r="CK1366">
        <v>0</v>
      </c>
      <c r="CL1366">
        <f>(0.5*fun[[#This Row],[WoodDeckSF]])+fun[[#This Row],[OpenPorchSF]]+(2*fun[[#This Row],[EnclosedPorch]])+(1.5*fun[[#This Row],[3SsnPorch]])+fun[[#This Row],[ScreenPorch]]</f>
        <v>166</v>
      </c>
      <c r="CM1366">
        <v>0</v>
      </c>
      <c r="CN1366" t="s">
        <v>109</v>
      </c>
      <c r="CO1366">
        <f>IF(fun[[#This Row],[PoolQC]]="Ex",5,IF(fun[[#This Row],[PoolQC]]="Gd",4,IF(fun[[#This Row],[PoolQC]]="TA",3,IF(fun[[#This Row],[PoolQC]]="Fa",2,IF(fun[[#This Row],[PoolQC]]="Po",1,0)))))</f>
        <v>0</v>
      </c>
      <c r="CP1366" t="s">
        <v>109</v>
      </c>
      <c r="CQ1366" t="s">
        <v>109</v>
      </c>
      <c r="CR1366">
        <v>0</v>
      </c>
      <c r="CS1366">
        <v>4</v>
      </c>
      <c r="CT1366">
        <v>2006</v>
      </c>
      <c r="CU1366" t="s">
        <v>136</v>
      </c>
      <c r="CV1366" t="s">
        <v>154</v>
      </c>
      <c r="CW1366">
        <f>COUNTIF(fun[[#This Row],[Id]:[SaleCondition]],0)</f>
        <v>20</v>
      </c>
      <c r="CX1366">
        <f>COUNTIF(fun[[#This Row],[Id]:[SaleCondition]],"NA")</f>
        <v>4</v>
      </c>
      <c r="CY136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66">
        <f>fun[NUM_ExCond]+fun[NUM_BsmtCond]+fun[NUM_GarCond]</f>
        <v>9</v>
      </c>
      <c r="DA136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36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366">
        <v>144152</v>
      </c>
    </row>
    <row r="1367" spans="1:107" x14ac:dyDescent="0.25">
      <c r="A1367">
        <v>1366</v>
      </c>
      <c r="B1367">
        <v>60</v>
      </c>
      <c r="C1367" t="s">
        <v>218</v>
      </c>
      <c r="D1367">
        <f>IF(fun[[#This Row],[MSZoning]]="RL",1,0)</f>
        <v>0</v>
      </c>
      <c r="E1367">
        <f>IF(fun[[#This Row],[rl]]="RM",1,0)</f>
        <v>0</v>
      </c>
      <c r="F1367">
        <f>IF(fun[[#This Row],[rm]]="RH",1,0)</f>
        <v>0</v>
      </c>
      <c r="G1367">
        <f>IF(fun[[#This Row],[rh]]="C (all)",1,0)</f>
        <v>0</v>
      </c>
      <c r="H1367" t="s">
        <v>109</v>
      </c>
      <c r="I1367">
        <f>IF(fun[[#This Row],[LotFrontage]]="NA",0,fun[[#This Row],[LotFrontage]])</f>
        <v>0</v>
      </c>
      <c r="J1367">
        <v>7500</v>
      </c>
      <c r="K1367" t="s">
        <v>108</v>
      </c>
      <c r="L1367" t="s">
        <v>109</v>
      </c>
      <c r="M1367" t="s">
        <v>110</v>
      </c>
      <c r="N1367" t="s">
        <v>111</v>
      </c>
      <c r="O1367" t="s">
        <v>112</v>
      </c>
      <c r="P1367" t="s">
        <v>113</v>
      </c>
      <c r="Q1367" t="s">
        <v>114</v>
      </c>
      <c r="R1367" t="s">
        <v>162</v>
      </c>
      <c r="S1367" t="s">
        <v>116</v>
      </c>
      <c r="T1367" t="s">
        <v>116</v>
      </c>
      <c r="U1367" t="s">
        <v>117</v>
      </c>
      <c r="V1367" t="s">
        <v>118</v>
      </c>
      <c r="W1367">
        <v>7</v>
      </c>
      <c r="X1367">
        <v>5</v>
      </c>
      <c r="Y1367">
        <v>2000</v>
      </c>
      <c r="Z1367">
        <v>2000</v>
      </c>
      <c r="AA1367" t="s">
        <v>119</v>
      </c>
      <c r="AB1367" t="s">
        <v>120</v>
      </c>
      <c r="AC1367" t="s">
        <v>121</v>
      </c>
      <c r="AD1367" t="s">
        <v>121</v>
      </c>
      <c r="AE1367" t="s">
        <v>143</v>
      </c>
      <c r="AF1367">
        <v>0</v>
      </c>
      <c r="AG1367" t="s">
        <v>123</v>
      </c>
      <c r="AH1367">
        <f>IF(fun[[#This Row],[ExterQual]]="Ex",5,IF(fun[[#This Row],[ExterQual]]="Gd",4,IF(fun[[#This Row],[ExterQual]]="TA",3,IF(fun[[#This Row],[ExterQual]]="Fa",2,1))))</f>
        <v>4</v>
      </c>
      <c r="AI1367" t="s">
        <v>124</v>
      </c>
      <c r="AJ1367">
        <f>IF(fun[[#This Row],[ExterCond]]="Ex",5,IF(fun[[#This Row],[ExterCond]]="Gd",4,IF(fun[[#This Row],[ExterCond]]="TA",3,IF(fun[[#This Row],[ExterCond]]="Fa",2,1))))</f>
        <v>3</v>
      </c>
      <c r="AK1367" t="s">
        <v>125</v>
      </c>
      <c r="AL1367" t="s">
        <v>123</v>
      </c>
      <c r="AM1367">
        <f>IF(fun[[#This Row],[BsmtQual]]="Ex",5,IF(fun[[#This Row],[BsmtQual]]="Gd",4,IF(fun[[#This Row],[BsmtQual]]="TA",3,IF(fun[[#This Row],[BsmtQual]]="Fa",2,IF(fun[[#This Row],[BsmtQual]]="Po",1,0)))))</f>
        <v>4</v>
      </c>
      <c r="AN1367" t="s">
        <v>124</v>
      </c>
      <c r="AO1367">
        <f>IF(fun[[#This Row],[BsmtCond]]="Ex",5,IF(fun[[#This Row],[BsmtCond]]="Gd",4,IF(fun[[#This Row],[BsmtCond]]="TA",3,IF(fun[[#This Row],[BsmtCond]]="Fa",2,IF(fun[[#This Row],[BsmtCond]]="Po",1,0)))))</f>
        <v>3</v>
      </c>
      <c r="AP1367" t="s">
        <v>126</v>
      </c>
      <c r="AQ1367">
        <f>IF(fun[[#This Row],[BsmtExposure]]="Gd",3,IF(fun[[#This Row],[BsmtExposure]]="Av",2,IF(fun[[#This Row],[BsmtExposure]]="Mn",1,0)))</f>
        <v>0</v>
      </c>
      <c r="AR1367" t="s">
        <v>127</v>
      </c>
      <c r="AS1367">
        <v>533</v>
      </c>
      <c r="AT1367" t="s">
        <v>128</v>
      </c>
      <c r="AU1367">
        <v>0</v>
      </c>
      <c r="AV1367">
        <v>281</v>
      </c>
      <c r="AW1367">
        <v>814</v>
      </c>
      <c r="AX1367" t="s">
        <v>129</v>
      </c>
      <c r="AY1367" t="s">
        <v>130</v>
      </c>
      <c r="AZ1367">
        <f>IF(fun[[#This Row],[HeatingQC]]="Ex",5,IF(fun[[#This Row],[HeatingQC]]="Gd",4,IF(fun[[#This Row],[HeatingQC]]="TA",3,IF(fun[[#This Row],[HeatingQC]]="Fa",2,IF(fun[[#This Row],[HeatingQC]]="Po",1,0)))))</f>
        <v>5</v>
      </c>
      <c r="BA1367" t="s">
        <v>131</v>
      </c>
      <c r="BB1367" t="s">
        <v>132</v>
      </c>
      <c r="BC1367">
        <v>814</v>
      </c>
      <c r="BD1367">
        <v>860</v>
      </c>
      <c r="BE1367">
        <v>0</v>
      </c>
      <c r="BF1367">
        <v>1674</v>
      </c>
      <c r="BG1367">
        <f>LOG(fun[[#This Row],[GrLivArea]])</f>
        <v>3.2237554536572413</v>
      </c>
      <c r="BH1367">
        <v>1</v>
      </c>
      <c r="BI1367">
        <v>0</v>
      </c>
      <c r="BJ1367">
        <f>fun[[#This Row],[BsmtFullBath]]+(0.5*fun[[#This Row],[BsmtHalfBath]])</f>
        <v>1</v>
      </c>
      <c r="BK1367">
        <v>2</v>
      </c>
      <c r="BL1367">
        <v>1</v>
      </c>
      <c r="BM1367">
        <f>fun[[#This Row],[HalfBath]]+fun[[#This Row],[TOTBaseBath]]+fun[[#This Row],[FullBath]]</f>
        <v>4</v>
      </c>
      <c r="BN1367">
        <v>3</v>
      </c>
      <c r="BO1367">
        <v>1</v>
      </c>
      <c r="BP1367" t="s">
        <v>123</v>
      </c>
      <c r="BQ1367">
        <f>IF(fun[[#This Row],[KitchenQual]]="Ex",5,IF(fun[[#This Row],[KitchenQual]]="Gd",4,IF(fun[[#This Row],[KitchenQual]]="TA",3,IF(fun[[#This Row],[KitchenQual]]="Fa",2,0))))</f>
        <v>4</v>
      </c>
      <c r="BR1367">
        <v>7</v>
      </c>
      <c r="BS1367" t="s">
        <v>133</v>
      </c>
      <c r="BT1367">
        <v>0</v>
      </c>
      <c r="BU1367" t="s">
        <v>109</v>
      </c>
      <c r="BV1367">
        <f>IF(fun[[#This Row],[FireplaceQu]]="Ex",5,IF(fun[[#This Row],[FireplaceQu]]="Gd",4,IF(fun[[#This Row],[FireplaceQu]]="TA",3,IF(fun[[#This Row],[FireplaceQu]]="Fa",2,0))))</f>
        <v>0</v>
      </c>
      <c r="BW1367" t="s">
        <v>134</v>
      </c>
      <c r="BX1367">
        <v>2000</v>
      </c>
      <c r="BY1367" t="s">
        <v>135</v>
      </c>
      <c r="BZ1367">
        <v>2</v>
      </c>
      <c r="CA1367">
        <v>663</v>
      </c>
      <c r="CB1367" t="s">
        <v>124</v>
      </c>
      <c r="CC1367">
        <f>IF(fun[[#This Row],[GarageQual]]="Ex",5,IF(fun[[#This Row],[GarageQual]]="Gd",4,IF(fun[[#This Row],[GarageQual]]="TA",3,IF(fun[[#This Row],[GarageQual]]="Fa",2,IF(fun[[#This Row],[GarageQual]]="Po",1,0)))))</f>
        <v>3</v>
      </c>
      <c r="CD1367" t="s">
        <v>124</v>
      </c>
      <c r="CE1367">
        <f>IF(fun[[#This Row],[GarageCond]]="Ex",5,IF(fun[[#This Row],[GarageCond]]="Gd",4,IF(fun[[#This Row],[GarageCond]]="TA",3,IF(fun[[#This Row],[GarageCond]]="Fa",2,IF(fun[[#This Row],[GarageCond]]="Po",1,0)))))</f>
        <v>3</v>
      </c>
      <c r="CF1367" t="s">
        <v>131</v>
      </c>
      <c r="CG1367">
        <v>0</v>
      </c>
      <c r="CH1367">
        <v>96</v>
      </c>
      <c r="CI1367">
        <v>0</v>
      </c>
      <c r="CJ1367">
        <v>0</v>
      </c>
      <c r="CK1367">
        <v>0</v>
      </c>
      <c r="CL1367">
        <f>(0.5*fun[[#This Row],[WoodDeckSF]])+fun[[#This Row],[OpenPorchSF]]+(2*fun[[#This Row],[EnclosedPorch]])+(1.5*fun[[#This Row],[3SsnPorch]])+fun[[#This Row],[ScreenPorch]]</f>
        <v>96</v>
      </c>
      <c r="CM1367">
        <v>0</v>
      </c>
      <c r="CN1367" t="s">
        <v>109</v>
      </c>
      <c r="CO1367">
        <f>IF(fun[[#This Row],[PoolQC]]="Ex",5,IF(fun[[#This Row],[PoolQC]]="Gd",4,IF(fun[[#This Row],[PoolQC]]="TA",3,IF(fun[[#This Row],[PoolQC]]="Fa",2,IF(fun[[#This Row],[PoolQC]]="Po",1,0)))))</f>
        <v>0</v>
      </c>
      <c r="CP1367" t="s">
        <v>109</v>
      </c>
      <c r="CQ1367" t="s">
        <v>109</v>
      </c>
      <c r="CR1367">
        <v>0</v>
      </c>
      <c r="CS1367">
        <v>1</v>
      </c>
      <c r="CT1367">
        <v>2010</v>
      </c>
      <c r="CU1367" t="s">
        <v>136</v>
      </c>
      <c r="CV1367" t="s">
        <v>137</v>
      </c>
      <c r="CW1367">
        <f>COUNTIF(fun[[#This Row],[Id]:[SaleCondition]],0)</f>
        <v>19</v>
      </c>
      <c r="CX1367">
        <f>COUNTIF(fun[[#This Row],[Id]:[SaleCondition]],"NA")</f>
        <v>6</v>
      </c>
      <c r="CY136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67">
        <f>fun[NUM_ExCond]+fun[NUM_BsmtCond]+fun[NUM_GarCond]</f>
        <v>9</v>
      </c>
      <c r="DA136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36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367">
        <v>216000</v>
      </c>
    </row>
    <row r="1368" spans="1:107" x14ac:dyDescent="0.25">
      <c r="A1368">
        <v>1367</v>
      </c>
      <c r="B1368">
        <v>60</v>
      </c>
      <c r="C1368" t="s">
        <v>107</v>
      </c>
      <c r="D1368">
        <f>IF(fun[[#This Row],[MSZoning]]="RL",1,0)</f>
        <v>1</v>
      </c>
      <c r="E1368">
        <f>IF(fun[[#This Row],[rl]]="RM",1,0)</f>
        <v>0</v>
      </c>
      <c r="F1368">
        <f>IF(fun[[#This Row],[rm]]="RH",1,0)</f>
        <v>0</v>
      </c>
      <c r="G1368">
        <f>IF(fun[[#This Row],[rh]]="C (all)",1,0)</f>
        <v>0</v>
      </c>
      <c r="H1368">
        <v>68</v>
      </c>
      <c r="I1368">
        <f>IF(fun[[#This Row],[LotFrontage]]="NA",0,fun[[#This Row],[LotFrontage]])</f>
        <v>68</v>
      </c>
      <c r="J1368">
        <v>9179</v>
      </c>
      <c r="K1368" t="s">
        <v>108</v>
      </c>
      <c r="L1368" t="s">
        <v>109</v>
      </c>
      <c r="M1368" t="s">
        <v>146</v>
      </c>
      <c r="N1368" t="s">
        <v>111</v>
      </c>
      <c r="O1368" t="s">
        <v>112</v>
      </c>
      <c r="P1368" t="s">
        <v>113</v>
      </c>
      <c r="Q1368" t="s">
        <v>114</v>
      </c>
      <c r="R1368" t="s">
        <v>115</v>
      </c>
      <c r="S1368" t="s">
        <v>116</v>
      </c>
      <c r="T1368" t="s">
        <v>116</v>
      </c>
      <c r="U1368" t="s">
        <v>117</v>
      </c>
      <c r="V1368" t="s">
        <v>118</v>
      </c>
      <c r="W1368">
        <v>7</v>
      </c>
      <c r="X1368">
        <v>5</v>
      </c>
      <c r="Y1368">
        <v>1999</v>
      </c>
      <c r="Z1368">
        <v>1999</v>
      </c>
      <c r="AA1368" t="s">
        <v>119</v>
      </c>
      <c r="AB1368" t="s">
        <v>120</v>
      </c>
      <c r="AC1368" t="s">
        <v>121</v>
      </c>
      <c r="AD1368" t="s">
        <v>121</v>
      </c>
      <c r="AE1368" t="s">
        <v>122</v>
      </c>
      <c r="AF1368">
        <v>158</v>
      </c>
      <c r="AG1368" t="s">
        <v>123</v>
      </c>
      <c r="AH1368">
        <f>IF(fun[[#This Row],[ExterQual]]="Ex",5,IF(fun[[#This Row],[ExterQual]]="Gd",4,IF(fun[[#This Row],[ExterQual]]="TA",3,IF(fun[[#This Row],[ExterQual]]="Fa",2,1))))</f>
        <v>4</v>
      </c>
      <c r="AI1368" t="s">
        <v>124</v>
      </c>
      <c r="AJ1368">
        <f>IF(fun[[#This Row],[ExterCond]]="Ex",5,IF(fun[[#This Row],[ExterCond]]="Gd",4,IF(fun[[#This Row],[ExterCond]]="TA",3,IF(fun[[#This Row],[ExterCond]]="Fa",2,1))))</f>
        <v>3</v>
      </c>
      <c r="AK1368" t="s">
        <v>125</v>
      </c>
      <c r="AL1368" t="s">
        <v>123</v>
      </c>
      <c r="AM1368">
        <f>IF(fun[[#This Row],[BsmtQual]]="Ex",5,IF(fun[[#This Row],[BsmtQual]]="Gd",4,IF(fun[[#This Row],[BsmtQual]]="TA",3,IF(fun[[#This Row],[BsmtQual]]="Fa",2,IF(fun[[#This Row],[BsmtQual]]="Po",1,0)))))</f>
        <v>4</v>
      </c>
      <c r="AN1368" t="s">
        <v>124</v>
      </c>
      <c r="AO1368">
        <f>IF(fun[[#This Row],[BsmtCond]]="Ex",5,IF(fun[[#This Row],[BsmtCond]]="Gd",4,IF(fun[[#This Row],[BsmtCond]]="TA",3,IF(fun[[#This Row],[BsmtCond]]="Fa",2,IF(fun[[#This Row],[BsmtCond]]="Po",1,0)))))</f>
        <v>3</v>
      </c>
      <c r="AP1368" t="s">
        <v>126</v>
      </c>
      <c r="AQ1368">
        <f>IF(fun[[#This Row],[BsmtExposure]]="Gd",3,IF(fun[[#This Row],[BsmtExposure]]="Av",2,IF(fun[[#This Row],[BsmtExposure]]="Mn",1,0)))</f>
        <v>0</v>
      </c>
      <c r="AR1368" t="s">
        <v>127</v>
      </c>
      <c r="AS1368">
        <v>633</v>
      </c>
      <c r="AT1368" t="s">
        <v>128</v>
      </c>
      <c r="AU1368">
        <v>0</v>
      </c>
      <c r="AV1368">
        <v>240</v>
      </c>
      <c r="AW1368">
        <v>873</v>
      </c>
      <c r="AX1368" t="s">
        <v>129</v>
      </c>
      <c r="AY1368" t="s">
        <v>130</v>
      </c>
      <c r="AZ1368">
        <f>IF(fun[[#This Row],[HeatingQC]]="Ex",5,IF(fun[[#This Row],[HeatingQC]]="Gd",4,IF(fun[[#This Row],[HeatingQC]]="TA",3,IF(fun[[#This Row],[HeatingQC]]="Fa",2,IF(fun[[#This Row],[HeatingQC]]="Po",1,0)))))</f>
        <v>5</v>
      </c>
      <c r="BA1368" t="s">
        <v>131</v>
      </c>
      <c r="BB1368" t="s">
        <v>132</v>
      </c>
      <c r="BC1368">
        <v>882</v>
      </c>
      <c r="BD1368">
        <v>908</v>
      </c>
      <c r="BE1368">
        <v>0</v>
      </c>
      <c r="BF1368">
        <v>1790</v>
      </c>
      <c r="BG1368">
        <f>LOG(fun[[#This Row],[GrLivArea]])</f>
        <v>3.2528530309798933</v>
      </c>
      <c r="BH1368">
        <v>1</v>
      </c>
      <c r="BI1368">
        <v>0</v>
      </c>
      <c r="BJ1368">
        <f>fun[[#This Row],[BsmtFullBath]]+(0.5*fun[[#This Row],[BsmtHalfBath]])</f>
        <v>1</v>
      </c>
      <c r="BK1368">
        <v>2</v>
      </c>
      <c r="BL1368">
        <v>1</v>
      </c>
      <c r="BM1368">
        <f>fun[[#This Row],[HalfBath]]+fun[[#This Row],[TOTBaseBath]]+fun[[#This Row],[FullBath]]</f>
        <v>4</v>
      </c>
      <c r="BN1368">
        <v>3</v>
      </c>
      <c r="BO1368">
        <v>1</v>
      </c>
      <c r="BP1368" t="s">
        <v>123</v>
      </c>
      <c r="BQ1368">
        <f>IF(fun[[#This Row],[KitchenQual]]="Ex",5,IF(fun[[#This Row],[KitchenQual]]="Gd",4,IF(fun[[#This Row],[KitchenQual]]="TA",3,IF(fun[[#This Row],[KitchenQual]]="Fa",2,0))))</f>
        <v>4</v>
      </c>
      <c r="BR1368">
        <v>7</v>
      </c>
      <c r="BS1368" t="s">
        <v>133</v>
      </c>
      <c r="BT1368">
        <v>0</v>
      </c>
      <c r="BU1368" t="s">
        <v>109</v>
      </c>
      <c r="BV1368">
        <f>IF(fun[[#This Row],[FireplaceQu]]="Ex",5,IF(fun[[#This Row],[FireplaceQu]]="Gd",4,IF(fun[[#This Row],[FireplaceQu]]="TA",3,IF(fun[[#This Row],[FireplaceQu]]="Fa",2,0))))</f>
        <v>0</v>
      </c>
      <c r="BW1368" t="s">
        <v>134</v>
      </c>
      <c r="BX1368">
        <v>1999</v>
      </c>
      <c r="BY1368" t="s">
        <v>135</v>
      </c>
      <c r="BZ1368">
        <v>2</v>
      </c>
      <c r="CA1368">
        <v>588</v>
      </c>
      <c r="CB1368" t="s">
        <v>124</v>
      </c>
      <c r="CC1368">
        <f>IF(fun[[#This Row],[GarageQual]]="Ex",5,IF(fun[[#This Row],[GarageQual]]="Gd",4,IF(fun[[#This Row],[GarageQual]]="TA",3,IF(fun[[#This Row],[GarageQual]]="Fa",2,IF(fun[[#This Row],[GarageQual]]="Po",1,0)))))</f>
        <v>3</v>
      </c>
      <c r="CD1368" t="s">
        <v>124</v>
      </c>
      <c r="CE1368">
        <f>IF(fun[[#This Row],[GarageCond]]="Ex",5,IF(fun[[#This Row],[GarageCond]]="Gd",4,IF(fun[[#This Row],[GarageCond]]="TA",3,IF(fun[[#This Row],[GarageCond]]="Fa",2,IF(fun[[#This Row],[GarageCond]]="Po",1,0)))))</f>
        <v>3</v>
      </c>
      <c r="CF1368" t="s">
        <v>131</v>
      </c>
      <c r="CG1368">
        <v>0</v>
      </c>
      <c r="CH1368">
        <v>88</v>
      </c>
      <c r="CI1368">
        <v>0</v>
      </c>
      <c r="CJ1368">
        <v>0</v>
      </c>
      <c r="CK1368">
        <v>0</v>
      </c>
      <c r="CL1368">
        <f>(0.5*fun[[#This Row],[WoodDeckSF]])+fun[[#This Row],[OpenPorchSF]]+(2*fun[[#This Row],[EnclosedPorch]])+(1.5*fun[[#This Row],[3SsnPorch]])+fun[[#This Row],[ScreenPorch]]</f>
        <v>88</v>
      </c>
      <c r="CM1368">
        <v>0</v>
      </c>
      <c r="CN1368" t="s">
        <v>109</v>
      </c>
      <c r="CO1368">
        <f>IF(fun[[#This Row],[PoolQC]]="Ex",5,IF(fun[[#This Row],[PoolQC]]="Gd",4,IF(fun[[#This Row],[PoolQC]]="TA",3,IF(fun[[#This Row],[PoolQC]]="Fa",2,IF(fun[[#This Row],[PoolQC]]="Po",1,0)))))</f>
        <v>0</v>
      </c>
      <c r="CP1368" t="s">
        <v>109</v>
      </c>
      <c r="CQ1368" t="s">
        <v>109</v>
      </c>
      <c r="CR1368">
        <v>0</v>
      </c>
      <c r="CS1368">
        <v>6</v>
      </c>
      <c r="CT1368">
        <v>2008</v>
      </c>
      <c r="CU1368" t="s">
        <v>136</v>
      </c>
      <c r="CV1368" t="s">
        <v>154</v>
      </c>
      <c r="CW1368">
        <f>COUNTIF(fun[[#This Row],[Id]:[SaleCondition]],0)</f>
        <v>16</v>
      </c>
      <c r="CX1368">
        <f>COUNTIF(fun[[#This Row],[Id]:[SaleCondition]],"NA")</f>
        <v>5</v>
      </c>
      <c r="CY1368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68">
        <f>fun[NUM_ExCond]+fun[NUM_BsmtCond]+fun[NUM_GarCond]</f>
        <v>9</v>
      </c>
      <c r="DA136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36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368">
        <v>193000</v>
      </c>
    </row>
    <row r="1369" spans="1:107" x14ac:dyDescent="0.25">
      <c r="A1369">
        <v>1368</v>
      </c>
      <c r="B1369">
        <v>160</v>
      </c>
      <c r="C1369" t="s">
        <v>168</v>
      </c>
      <c r="D1369">
        <f>IF(fun[[#This Row],[MSZoning]]="RL",1,0)</f>
        <v>0</v>
      </c>
      <c r="E1369">
        <f>IF(fun[[#This Row],[rl]]="RM",1,0)</f>
        <v>0</v>
      </c>
      <c r="F1369">
        <f>IF(fun[[#This Row],[rm]]="RH",1,0)</f>
        <v>0</v>
      </c>
      <c r="G1369">
        <f>IF(fun[[#This Row],[rh]]="C (all)",1,0)</f>
        <v>0</v>
      </c>
      <c r="H1369">
        <v>41</v>
      </c>
      <c r="I1369">
        <f>IF(fun[[#This Row],[LotFrontage]]="NA",0,fun[[#This Row],[LotFrontage]])</f>
        <v>41</v>
      </c>
      <c r="J1369">
        <v>2665</v>
      </c>
      <c r="K1369" t="s">
        <v>108</v>
      </c>
      <c r="L1369" t="s">
        <v>109</v>
      </c>
      <c r="M1369" t="s">
        <v>110</v>
      </c>
      <c r="N1369" t="s">
        <v>111</v>
      </c>
      <c r="O1369" t="s">
        <v>112</v>
      </c>
      <c r="P1369" t="s">
        <v>113</v>
      </c>
      <c r="Q1369" t="s">
        <v>114</v>
      </c>
      <c r="R1369" t="s">
        <v>204</v>
      </c>
      <c r="S1369" t="s">
        <v>116</v>
      </c>
      <c r="T1369" t="s">
        <v>116</v>
      </c>
      <c r="U1369" t="s">
        <v>205</v>
      </c>
      <c r="V1369" t="s">
        <v>118</v>
      </c>
      <c r="W1369">
        <v>5</v>
      </c>
      <c r="X1369">
        <v>6</v>
      </c>
      <c r="Y1369">
        <v>1977</v>
      </c>
      <c r="Z1369">
        <v>1977</v>
      </c>
      <c r="AA1369" t="s">
        <v>119</v>
      </c>
      <c r="AB1369" t="s">
        <v>120</v>
      </c>
      <c r="AC1369" t="s">
        <v>206</v>
      </c>
      <c r="AD1369" t="s">
        <v>207</v>
      </c>
      <c r="AE1369" t="s">
        <v>143</v>
      </c>
      <c r="AF1369">
        <v>0</v>
      </c>
      <c r="AG1369" t="s">
        <v>124</v>
      </c>
      <c r="AH1369">
        <f>IF(fun[[#This Row],[ExterQual]]="Ex",5,IF(fun[[#This Row],[ExterQual]]="Gd",4,IF(fun[[#This Row],[ExterQual]]="TA",3,IF(fun[[#This Row],[ExterQual]]="Fa",2,1))))</f>
        <v>3</v>
      </c>
      <c r="AI1369" t="s">
        <v>124</v>
      </c>
      <c r="AJ1369">
        <f>IF(fun[[#This Row],[ExterCond]]="Ex",5,IF(fun[[#This Row],[ExterCond]]="Gd",4,IF(fun[[#This Row],[ExterCond]]="TA",3,IF(fun[[#This Row],[ExterCond]]="Fa",2,1))))</f>
        <v>3</v>
      </c>
      <c r="AK1369" t="s">
        <v>125</v>
      </c>
      <c r="AL1369" t="s">
        <v>124</v>
      </c>
      <c r="AM1369">
        <f>IF(fun[[#This Row],[BsmtQual]]="Ex",5,IF(fun[[#This Row],[BsmtQual]]="Gd",4,IF(fun[[#This Row],[BsmtQual]]="TA",3,IF(fun[[#This Row],[BsmtQual]]="Fa",2,IF(fun[[#This Row],[BsmtQual]]="Po",1,0)))))</f>
        <v>3</v>
      </c>
      <c r="AN1369" t="s">
        <v>124</v>
      </c>
      <c r="AO1369">
        <f>IF(fun[[#This Row],[BsmtCond]]="Ex",5,IF(fun[[#This Row],[BsmtCond]]="Gd",4,IF(fun[[#This Row],[BsmtCond]]="TA",3,IF(fun[[#This Row],[BsmtCond]]="Fa",2,IF(fun[[#This Row],[BsmtCond]]="Po",1,0)))))</f>
        <v>3</v>
      </c>
      <c r="AP1369" t="s">
        <v>126</v>
      </c>
      <c r="AQ1369">
        <f>IF(fun[[#This Row],[BsmtExposure]]="Gd",3,IF(fun[[#This Row],[BsmtExposure]]="Av",2,IF(fun[[#This Row],[BsmtExposure]]="Mn",1,0)))</f>
        <v>0</v>
      </c>
      <c r="AR1369" t="s">
        <v>145</v>
      </c>
      <c r="AS1369">
        <v>548</v>
      </c>
      <c r="AT1369" t="s">
        <v>179</v>
      </c>
      <c r="AU1369">
        <v>173</v>
      </c>
      <c r="AV1369">
        <v>36</v>
      </c>
      <c r="AW1369">
        <v>757</v>
      </c>
      <c r="AX1369" t="s">
        <v>129</v>
      </c>
      <c r="AY1369" t="s">
        <v>130</v>
      </c>
      <c r="AZ1369">
        <f>IF(fun[[#This Row],[HeatingQC]]="Ex",5,IF(fun[[#This Row],[HeatingQC]]="Gd",4,IF(fun[[#This Row],[HeatingQC]]="TA",3,IF(fun[[#This Row],[HeatingQC]]="Fa",2,IF(fun[[#This Row],[HeatingQC]]="Po",1,0)))))</f>
        <v>5</v>
      </c>
      <c r="BA1369" t="s">
        <v>131</v>
      </c>
      <c r="BB1369" t="s">
        <v>132</v>
      </c>
      <c r="BC1369">
        <v>925</v>
      </c>
      <c r="BD1369">
        <v>550</v>
      </c>
      <c r="BE1369">
        <v>0</v>
      </c>
      <c r="BF1369">
        <v>1475</v>
      </c>
      <c r="BG1369">
        <f>LOG(fun[[#This Row],[GrLivArea]])</f>
        <v>3.1687920203141817</v>
      </c>
      <c r="BH1369">
        <v>0</v>
      </c>
      <c r="BI1369">
        <v>0</v>
      </c>
      <c r="BJ1369">
        <f>fun[[#This Row],[BsmtFullBath]]+(0.5*fun[[#This Row],[BsmtHalfBath]])</f>
        <v>0</v>
      </c>
      <c r="BK1369">
        <v>2</v>
      </c>
      <c r="BL1369">
        <v>0</v>
      </c>
      <c r="BM1369">
        <f>fun[[#This Row],[HalfBath]]+fun[[#This Row],[TOTBaseBath]]+fun[[#This Row],[FullBath]]</f>
        <v>2</v>
      </c>
      <c r="BN1369">
        <v>4</v>
      </c>
      <c r="BO1369">
        <v>1</v>
      </c>
      <c r="BP1369" t="s">
        <v>124</v>
      </c>
      <c r="BQ1369">
        <f>IF(fun[[#This Row],[KitchenQual]]="Ex",5,IF(fun[[#This Row],[KitchenQual]]="Gd",4,IF(fun[[#This Row],[KitchenQual]]="TA",3,IF(fun[[#This Row],[KitchenQual]]="Fa",2,0))))</f>
        <v>3</v>
      </c>
      <c r="BR1369">
        <v>6</v>
      </c>
      <c r="BS1369" t="s">
        <v>133</v>
      </c>
      <c r="BT1369">
        <v>1</v>
      </c>
      <c r="BU1369" t="s">
        <v>124</v>
      </c>
      <c r="BV1369">
        <f>IF(fun[[#This Row],[FireplaceQu]]="Ex",5,IF(fun[[#This Row],[FireplaceQu]]="Gd",4,IF(fun[[#This Row],[FireplaceQu]]="TA",3,IF(fun[[#This Row],[FireplaceQu]]="Fa",2,0))))</f>
        <v>3</v>
      </c>
      <c r="BW1369" t="s">
        <v>134</v>
      </c>
      <c r="BX1369">
        <v>1977</v>
      </c>
      <c r="BY1369" t="s">
        <v>135</v>
      </c>
      <c r="BZ1369">
        <v>1</v>
      </c>
      <c r="CA1369">
        <v>336</v>
      </c>
      <c r="CB1369" t="s">
        <v>124</v>
      </c>
      <c r="CC1369">
        <f>IF(fun[[#This Row],[GarageQual]]="Ex",5,IF(fun[[#This Row],[GarageQual]]="Gd",4,IF(fun[[#This Row],[GarageQual]]="TA",3,IF(fun[[#This Row],[GarageQual]]="Fa",2,IF(fun[[#This Row],[GarageQual]]="Po",1,0)))))</f>
        <v>3</v>
      </c>
      <c r="CD1369" t="s">
        <v>124</v>
      </c>
      <c r="CE1369">
        <f>IF(fun[[#This Row],[GarageCond]]="Ex",5,IF(fun[[#This Row],[GarageCond]]="Gd",4,IF(fun[[#This Row],[GarageCond]]="TA",3,IF(fun[[#This Row],[GarageCond]]="Fa",2,IF(fun[[#This Row],[GarageCond]]="Po",1,0)))))</f>
        <v>3</v>
      </c>
      <c r="CF1369" t="s">
        <v>131</v>
      </c>
      <c r="CG1369">
        <v>104</v>
      </c>
      <c r="CH1369">
        <v>26</v>
      </c>
      <c r="CI1369">
        <v>0</v>
      </c>
      <c r="CJ1369">
        <v>0</v>
      </c>
      <c r="CK1369">
        <v>0</v>
      </c>
      <c r="CL1369">
        <f>(0.5*fun[[#This Row],[WoodDeckSF]])+fun[[#This Row],[OpenPorchSF]]+(2*fun[[#This Row],[EnclosedPorch]])+(1.5*fun[[#This Row],[3SsnPorch]])+fun[[#This Row],[ScreenPorch]]</f>
        <v>78</v>
      </c>
      <c r="CM1369">
        <v>0</v>
      </c>
      <c r="CN1369" t="s">
        <v>109</v>
      </c>
      <c r="CO1369">
        <f>IF(fun[[#This Row],[PoolQC]]="Ex",5,IF(fun[[#This Row],[PoolQC]]="Gd",4,IF(fun[[#This Row],[PoolQC]]="TA",3,IF(fun[[#This Row],[PoolQC]]="Fa",2,IF(fun[[#This Row],[PoolQC]]="Po",1,0)))))</f>
        <v>0</v>
      </c>
      <c r="CP1369" t="s">
        <v>109</v>
      </c>
      <c r="CQ1369" t="s">
        <v>109</v>
      </c>
      <c r="CR1369">
        <v>0</v>
      </c>
      <c r="CS1369">
        <v>7</v>
      </c>
      <c r="CT1369">
        <v>2006</v>
      </c>
      <c r="CU1369" t="s">
        <v>136</v>
      </c>
      <c r="CV1369" t="s">
        <v>137</v>
      </c>
      <c r="CW1369">
        <f>COUNTIF(fun[[#This Row],[Id]:[SaleCondition]],0)</f>
        <v>17</v>
      </c>
      <c r="CX1369">
        <f>COUNTIF(fun[[#This Row],[Id]:[SaleCondition]],"NA")</f>
        <v>4</v>
      </c>
      <c r="CY1369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369">
        <f>fun[NUM_ExCond]+fun[NUM_BsmtCond]+fun[NUM_GarCond]</f>
        <v>9</v>
      </c>
      <c r="DA136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136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1369">
        <v>127000</v>
      </c>
    </row>
    <row r="1370" spans="1:107" x14ac:dyDescent="0.25">
      <c r="A1370">
        <v>1369</v>
      </c>
      <c r="B1370">
        <v>120</v>
      </c>
      <c r="C1370" t="s">
        <v>168</v>
      </c>
      <c r="D1370">
        <f>IF(fun[[#This Row],[MSZoning]]="RL",1,0)</f>
        <v>0</v>
      </c>
      <c r="E1370">
        <f>IF(fun[[#This Row],[rl]]="RM",1,0)</f>
        <v>0</v>
      </c>
      <c r="F1370">
        <f>IF(fun[[#This Row],[rm]]="RH",1,0)</f>
        <v>0</v>
      </c>
      <c r="G1370">
        <f>IF(fun[[#This Row],[rh]]="C (all)",1,0)</f>
        <v>0</v>
      </c>
      <c r="H1370" t="s">
        <v>109</v>
      </c>
      <c r="I1370">
        <f>IF(fun[[#This Row],[LotFrontage]]="NA",0,fun[[#This Row],[LotFrontage]])</f>
        <v>0</v>
      </c>
      <c r="J1370">
        <v>4435</v>
      </c>
      <c r="K1370" t="s">
        <v>108</v>
      </c>
      <c r="L1370" t="s">
        <v>109</v>
      </c>
      <c r="M1370" t="s">
        <v>110</v>
      </c>
      <c r="N1370" t="s">
        <v>111</v>
      </c>
      <c r="O1370" t="s">
        <v>112</v>
      </c>
      <c r="P1370" t="s">
        <v>113</v>
      </c>
      <c r="Q1370" t="s">
        <v>114</v>
      </c>
      <c r="R1370" t="s">
        <v>115</v>
      </c>
      <c r="S1370" t="s">
        <v>116</v>
      </c>
      <c r="T1370" t="s">
        <v>116</v>
      </c>
      <c r="U1370" t="s">
        <v>205</v>
      </c>
      <c r="V1370" t="s">
        <v>141</v>
      </c>
      <c r="W1370">
        <v>6</v>
      </c>
      <c r="X1370">
        <v>5</v>
      </c>
      <c r="Y1370">
        <v>2003</v>
      </c>
      <c r="Z1370">
        <v>2004</v>
      </c>
      <c r="AA1370" t="s">
        <v>119</v>
      </c>
      <c r="AB1370" t="s">
        <v>120</v>
      </c>
      <c r="AC1370" t="s">
        <v>121</v>
      </c>
      <c r="AD1370" t="s">
        <v>121</v>
      </c>
      <c r="AE1370" t="s">
        <v>122</v>
      </c>
      <c r="AF1370">
        <v>170</v>
      </c>
      <c r="AG1370" t="s">
        <v>123</v>
      </c>
      <c r="AH1370">
        <f>IF(fun[[#This Row],[ExterQual]]="Ex",5,IF(fun[[#This Row],[ExterQual]]="Gd",4,IF(fun[[#This Row],[ExterQual]]="TA",3,IF(fun[[#This Row],[ExterQual]]="Fa",2,1))))</f>
        <v>4</v>
      </c>
      <c r="AI1370" t="s">
        <v>124</v>
      </c>
      <c r="AJ1370">
        <f>IF(fun[[#This Row],[ExterCond]]="Ex",5,IF(fun[[#This Row],[ExterCond]]="Gd",4,IF(fun[[#This Row],[ExterCond]]="TA",3,IF(fun[[#This Row],[ExterCond]]="Fa",2,1))))</f>
        <v>3</v>
      </c>
      <c r="AK1370" t="s">
        <v>125</v>
      </c>
      <c r="AL1370" t="s">
        <v>123</v>
      </c>
      <c r="AM1370">
        <f>IF(fun[[#This Row],[BsmtQual]]="Ex",5,IF(fun[[#This Row],[BsmtQual]]="Gd",4,IF(fun[[#This Row],[BsmtQual]]="TA",3,IF(fun[[#This Row],[BsmtQual]]="Fa",2,IF(fun[[#This Row],[BsmtQual]]="Po",1,0)))))</f>
        <v>4</v>
      </c>
      <c r="AN1370" t="s">
        <v>124</v>
      </c>
      <c r="AO1370">
        <f>IF(fun[[#This Row],[BsmtCond]]="Ex",5,IF(fun[[#This Row],[BsmtCond]]="Gd",4,IF(fun[[#This Row],[BsmtCond]]="TA",3,IF(fun[[#This Row],[BsmtCond]]="Fa",2,IF(fun[[#This Row],[BsmtCond]]="Po",1,0)))))</f>
        <v>3</v>
      </c>
      <c r="AP1370" t="s">
        <v>156</v>
      </c>
      <c r="AQ1370">
        <f>IF(fun[[#This Row],[BsmtExposure]]="Gd",3,IF(fun[[#This Row],[BsmtExposure]]="Av",2,IF(fun[[#This Row],[BsmtExposure]]="Mn",1,0)))</f>
        <v>2</v>
      </c>
      <c r="AR1370" t="s">
        <v>127</v>
      </c>
      <c r="AS1370">
        <v>685</v>
      </c>
      <c r="AT1370" t="s">
        <v>128</v>
      </c>
      <c r="AU1370">
        <v>0</v>
      </c>
      <c r="AV1370">
        <v>163</v>
      </c>
      <c r="AW1370">
        <v>848</v>
      </c>
      <c r="AX1370" t="s">
        <v>129</v>
      </c>
      <c r="AY1370" t="s">
        <v>130</v>
      </c>
      <c r="AZ1370">
        <f>IF(fun[[#This Row],[HeatingQC]]="Ex",5,IF(fun[[#This Row],[HeatingQC]]="Gd",4,IF(fun[[#This Row],[HeatingQC]]="TA",3,IF(fun[[#This Row],[HeatingQC]]="Fa",2,IF(fun[[#This Row],[HeatingQC]]="Po",1,0)))))</f>
        <v>5</v>
      </c>
      <c r="BA1370" t="s">
        <v>131</v>
      </c>
      <c r="BB1370" t="s">
        <v>132</v>
      </c>
      <c r="BC1370">
        <v>848</v>
      </c>
      <c r="BD1370">
        <v>0</v>
      </c>
      <c r="BE1370">
        <v>0</v>
      </c>
      <c r="BF1370">
        <v>848</v>
      </c>
      <c r="BG1370">
        <f>LOG(fun[[#This Row],[GrLivArea]])</f>
        <v>2.9283958522567137</v>
      </c>
      <c r="BH1370">
        <v>1</v>
      </c>
      <c r="BI1370">
        <v>0</v>
      </c>
      <c r="BJ1370">
        <f>fun[[#This Row],[BsmtFullBath]]+(0.5*fun[[#This Row],[BsmtHalfBath]])</f>
        <v>1</v>
      </c>
      <c r="BK1370">
        <v>1</v>
      </c>
      <c r="BL1370">
        <v>0</v>
      </c>
      <c r="BM1370">
        <f>fun[[#This Row],[HalfBath]]+fun[[#This Row],[TOTBaseBath]]+fun[[#This Row],[FullBath]]</f>
        <v>2</v>
      </c>
      <c r="BN1370">
        <v>1</v>
      </c>
      <c r="BO1370">
        <v>1</v>
      </c>
      <c r="BP1370" t="s">
        <v>123</v>
      </c>
      <c r="BQ1370">
        <f>IF(fun[[#This Row],[KitchenQual]]="Ex",5,IF(fun[[#This Row],[KitchenQual]]="Gd",4,IF(fun[[#This Row],[KitchenQual]]="TA",3,IF(fun[[#This Row],[KitchenQual]]="Fa",2,0))))</f>
        <v>4</v>
      </c>
      <c r="BR1370">
        <v>4</v>
      </c>
      <c r="BS1370" t="s">
        <v>133</v>
      </c>
      <c r="BT1370">
        <v>0</v>
      </c>
      <c r="BU1370" t="s">
        <v>109</v>
      </c>
      <c r="BV1370">
        <f>IF(fun[[#This Row],[FireplaceQu]]="Ex",5,IF(fun[[#This Row],[FireplaceQu]]="Gd",4,IF(fun[[#This Row],[FireplaceQu]]="TA",3,IF(fun[[#This Row],[FireplaceQu]]="Fa",2,0))))</f>
        <v>0</v>
      </c>
      <c r="BW1370" t="s">
        <v>134</v>
      </c>
      <c r="BX1370">
        <v>2003</v>
      </c>
      <c r="BY1370" t="s">
        <v>183</v>
      </c>
      <c r="BZ1370">
        <v>2</v>
      </c>
      <c r="CA1370">
        <v>420</v>
      </c>
      <c r="CB1370" t="s">
        <v>124</v>
      </c>
      <c r="CC1370">
        <f>IF(fun[[#This Row],[GarageQual]]="Ex",5,IF(fun[[#This Row],[GarageQual]]="Gd",4,IF(fun[[#This Row],[GarageQual]]="TA",3,IF(fun[[#This Row],[GarageQual]]="Fa",2,IF(fun[[#This Row],[GarageQual]]="Po",1,0)))))</f>
        <v>3</v>
      </c>
      <c r="CD1370" t="s">
        <v>124</v>
      </c>
      <c r="CE1370">
        <f>IF(fun[[#This Row],[GarageCond]]="Ex",5,IF(fun[[#This Row],[GarageCond]]="Gd",4,IF(fun[[#This Row],[GarageCond]]="TA",3,IF(fun[[#This Row],[GarageCond]]="Fa",2,IF(fun[[#This Row],[GarageCond]]="Po",1,0)))))</f>
        <v>3</v>
      </c>
      <c r="CF1370" t="s">
        <v>131</v>
      </c>
      <c r="CG1370">
        <v>140</v>
      </c>
      <c r="CH1370">
        <v>0</v>
      </c>
      <c r="CI1370">
        <v>0</v>
      </c>
      <c r="CJ1370">
        <v>0</v>
      </c>
      <c r="CK1370">
        <v>0</v>
      </c>
      <c r="CL1370">
        <f>(0.5*fun[[#This Row],[WoodDeckSF]])+fun[[#This Row],[OpenPorchSF]]+(2*fun[[#This Row],[EnclosedPorch]])+(1.5*fun[[#This Row],[3SsnPorch]])+fun[[#This Row],[ScreenPorch]]</f>
        <v>70</v>
      </c>
      <c r="CM1370">
        <v>0</v>
      </c>
      <c r="CN1370" t="s">
        <v>109</v>
      </c>
      <c r="CO1370">
        <f>IF(fun[[#This Row],[PoolQC]]="Ex",5,IF(fun[[#This Row],[PoolQC]]="Gd",4,IF(fun[[#This Row],[PoolQC]]="TA",3,IF(fun[[#This Row],[PoolQC]]="Fa",2,IF(fun[[#This Row],[PoolQC]]="Po",1,0)))))</f>
        <v>0</v>
      </c>
      <c r="CP1370" t="s">
        <v>109</v>
      </c>
      <c r="CQ1370" t="s">
        <v>109</v>
      </c>
      <c r="CR1370">
        <v>0</v>
      </c>
      <c r="CS1370">
        <v>6</v>
      </c>
      <c r="CT1370">
        <v>2009</v>
      </c>
      <c r="CU1370" t="s">
        <v>136</v>
      </c>
      <c r="CV1370" t="s">
        <v>137</v>
      </c>
      <c r="CW1370">
        <f>COUNTIF(fun[[#This Row],[Id]:[SaleCondition]],0)</f>
        <v>19</v>
      </c>
      <c r="CX1370">
        <f>COUNTIF(fun[[#This Row],[Id]:[SaleCondition]],"NA")</f>
        <v>6</v>
      </c>
      <c r="CY1370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370">
        <f>fun[NUM_ExCond]+fun[NUM_BsmtCond]+fun[NUM_GarCond]</f>
        <v>9</v>
      </c>
      <c r="DA137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37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1370">
        <v>144000</v>
      </c>
    </row>
    <row r="1371" spans="1:107" x14ac:dyDescent="0.25">
      <c r="A1371">
        <v>1370</v>
      </c>
      <c r="B1371">
        <v>20</v>
      </c>
      <c r="C1371" t="s">
        <v>107</v>
      </c>
      <c r="D1371">
        <f>IF(fun[[#This Row],[MSZoning]]="RL",1,0)</f>
        <v>1</v>
      </c>
      <c r="E1371">
        <f>IF(fun[[#This Row],[rl]]="RM",1,0)</f>
        <v>0</v>
      </c>
      <c r="F1371">
        <f>IF(fun[[#This Row],[rm]]="RH",1,0)</f>
        <v>0</v>
      </c>
      <c r="G1371">
        <f>IF(fun[[#This Row],[rh]]="C (all)",1,0)</f>
        <v>0</v>
      </c>
      <c r="H1371">
        <v>48</v>
      </c>
      <c r="I1371">
        <f>IF(fun[[#This Row],[LotFrontage]]="NA",0,fun[[#This Row],[LotFrontage]])</f>
        <v>48</v>
      </c>
      <c r="J1371">
        <v>10635</v>
      </c>
      <c r="K1371" t="s">
        <v>108</v>
      </c>
      <c r="L1371" t="s">
        <v>109</v>
      </c>
      <c r="M1371" t="s">
        <v>186</v>
      </c>
      <c r="N1371" t="s">
        <v>111</v>
      </c>
      <c r="O1371" t="s">
        <v>112</v>
      </c>
      <c r="P1371" t="s">
        <v>138</v>
      </c>
      <c r="Q1371" t="s">
        <v>114</v>
      </c>
      <c r="R1371" t="s">
        <v>115</v>
      </c>
      <c r="S1371" t="s">
        <v>116</v>
      </c>
      <c r="T1371" t="s">
        <v>116</v>
      </c>
      <c r="U1371" t="s">
        <v>117</v>
      </c>
      <c r="V1371" t="s">
        <v>141</v>
      </c>
      <c r="W1371">
        <v>8</v>
      </c>
      <c r="X1371">
        <v>5</v>
      </c>
      <c r="Y1371">
        <v>2003</v>
      </c>
      <c r="Z1371">
        <v>2003</v>
      </c>
      <c r="AA1371" t="s">
        <v>178</v>
      </c>
      <c r="AB1371" t="s">
        <v>120</v>
      </c>
      <c r="AC1371" t="s">
        <v>121</v>
      </c>
      <c r="AD1371" t="s">
        <v>121</v>
      </c>
      <c r="AE1371" t="s">
        <v>122</v>
      </c>
      <c r="AF1371">
        <v>171</v>
      </c>
      <c r="AG1371" t="s">
        <v>123</v>
      </c>
      <c r="AH1371">
        <f>IF(fun[[#This Row],[ExterQual]]="Ex",5,IF(fun[[#This Row],[ExterQual]]="Gd",4,IF(fun[[#This Row],[ExterQual]]="TA",3,IF(fun[[#This Row],[ExterQual]]="Fa",2,1))))</f>
        <v>4</v>
      </c>
      <c r="AI1371" t="s">
        <v>124</v>
      </c>
      <c r="AJ1371">
        <f>IF(fun[[#This Row],[ExterCond]]="Ex",5,IF(fun[[#This Row],[ExterCond]]="Gd",4,IF(fun[[#This Row],[ExterCond]]="TA",3,IF(fun[[#This Row],[ExterCond]]="Fa",2,1))))</f>
        <v>3</v>
      </c>
      <c r="AK1371" t="s">
        <v>125</v>
      </c>
      <c r="AL1371" t="s">
        <v>123</v>
      </c>
      <c r="AM1371">
        <f>IF(fun[[#This Row],[BsmtQual]]="Ex",5,IF(fun[[#This Row],[BsmtQual]]="Gd",4,IF(fun[[#This Row],[BsmtQual]]="TA",3,IF(fun[[#This Row],[BsmtQual]]="Fa",2,IF(fun[[#This Row],[BsmtQual]]="Po",1,0)))))</f>
        <v>4</v>
      </c>
      <c r="AN1371" t="s">
        <v>124</v>
      </c>
      <c r="AO1371">
        <f>IF(fun[[#This Row],[BsmtCond]]="Ex",5,IF(fun[[#This Row],[BsmtCond]]="Gd",4,IF(fun[[#This Row],[BsmtCond]]="TA",3,IF(fun[[#This Row],[BsmtCond]]="Fa",2,IF(fun[[#This Row],[BsmtCond]]="Po",1,0)))))</f>
        <v>3</v>
      </c>
      <c r="AP1371" t="s">
        <v>156</v>
      </c>
      <c r="AQ1371">
        <f>IF(fun[[#This Row],[BsmtExposure]]="Gd",3,IF(fun[[#This Row],[BsmtExposure]]="Av",2,IF(fun[[#This Row],[BsmtExposure]]="Mn",1,0)))</f>
        <v>2</v>
      </c>
      <c r="AR1371" t="s">
        <v>167</v>
      </c>
      <c r="AS1371">
        <v>370</v>
      </c>
      <c r="AT1371" t="s">
        <v>127</v>
      </c>
      <c r="AU1371">
        <v>972</v>
      </c>
      <c r="AV1371">
        <v>315</v>
      </c>
      <c r="AW1371">
        <v>1657</v>
      </c>
      <c r="AX1371" t="s">
        <v>129</v>
      </c>
      <c r="AY1371" t="s">
        <v>130</v>
      </c>
      <c r="AZ1371">
        <f>IF(fun[[#This Row],[HeatingQC]]="Ex",5,IF(fun[[#This Row],[HeatingQC]]="Gd",4,IF(fun[[#This Row],[HeatingQC]]="TA",3,IF(fun[[#This Row],[HeatingQC]]="Fa",2,IF(fun[[#This Row],[HeatingQC]]="Po",1,0)))))</f>
        <v>5</v>
      </c>
      <c r="BA1371" t="s">
        <v>131</v>
      </c>
      <c r="BB1371" t="s">
        <v>132</v>
      </c>
      <c r="BC1371">
        <v>1668</v>
      </c>
      <c r="BD1371">
        <v>0</v>
      </c>
      <c r="BE1371">
        <v>0</v>
      </c>
      <c r="BF1371">
        <v>1668</v>
      </c>
      <c r="BG1371">
        <f>LOG(fun[[#This Row],[GrLivArea]])</f>
        <v>3.2221960463017201</v>
      </c>
      <c r="BH1371">
        <v>1</v>
      </c>
      <c r="BI1371">
        <v>0</v>
      </c>
      <c r="BJ1371">
        <f>fun[[#This Row],[BsmtFullBath]]+(0.5*fun[[#This Row],[BsmtHalfBath]])</f>
        <v>1</v>
      </c>
      <c r="BK1371">
        <v>2</v>
      </c>
      <c r="BL1371">
        <v>0</v>
      </c>
      <c r="BM1371">
        <f>fun[[#This Row],[HalfBath]]+fun[[#This Row],[TOTBaseBath]]+fun[[#This Row],[FullBath]]</f>
        <v>3</v>
      </c>
      <c r="BN1371">
        <v>3</v>
      </c>
      <c r="BO1371">
        <v>1</v>
      </c>
      <c r="BP1371" t="s">
        <v>123</v>
      </c>
      <c r="BQ1371">
        <f>IF(fun[[#This Row],[KitchenQual]]="Ex",5,IF(fun[[#This Row],[KitchenQual]]="Gd",4,IF(fun[[#This Row],[KitchenQual]]="TA",3,IF(fun[[#This Row],[KitchenQual]]="Fa",2,0))))</f>
        <v>4</v>
      </c>
      <c r="BR1371">
        <v>8</v>
      </c>
      <c r="BS1371" t="s">
        <v>133</v>
      </c>
      <c r="BT1371">
        <v>1</v>
      </c>
      <c r="BU1371" t="s">
        <v>124</v>
      </c>
      <c r="BV1371">
        <f>IF(fun[[#This Row],[FireplaceQu]]="Ex",5,IF(fun[[#This Row],[FireplaceQu]]="Gd",4,IF(fun[[#This Row],[FireplaceQu]]="TA",3,IF(fun[[#This Row],[FireplaceQu]]="Fa",2,0))))</f>
        <v>3</v>
      </c>
      <c r="BW1371" t="s">
        <v>134</v>
      </c>
      <c r="BX1371">
        <v>2003</v>
      </c>
      <c r="BY1371" t="s">
        <v>183</v>
      </c>
      <c r="BZ1371">
        <v>2</v>
      </c>
      <c r="CA1371">
        <v>502</v>
      </c>
      <c r="CB1371" t="s">
        <v>124</v>
      </c>
      <c r="CC1371">
        <f>IF(fun[[#This Row],[GarageQual]]="Ex",5,IF(fun[[#This Row],[GarageQual]]="Gd",4,IF(fun[[#This Row],[GarageQual]]="TA",3,IF(fun[[#This Row],[GarageQual]]="Fa",2,IF(fun[[#This Row],[GarageQual]]="Po",1,0)))))</f>
        <v>3</v>
      </c>
      <c r="CD1371" t="s">
        <v>124</v>
      </c>
      <c r="CE1371">
        <f>IF(fun[[#This Row],[GarageCond]]="Ex",5,IF(fun[[#This Row],[GarageCond]]="Gd",4,IF(fun[[#This Row],[GarageCond]]="TA",3,IF(fun[[#This Row],[GarageCond]]="Fa",2,IF(fun[[#This Row],[GarageCond]]="Po",1,0)))))</f>
        <v>3</v>
      </c>
      <c r="CF1371" t="s">
        <v>131</v>
      </c>
      <c r="CG1371">
        <v>0</v>
      </c>
      <c r="CH1371">
        <v>262</v>
      </c>
      <c r="CI1371">
        <v>0</v>
      </c>
      <c r="CJ1371">
        <v>0</v>
      </c>
      <c r="CK1371">
        <v>0</v>
      </c>
      <c r="CL1371">
        <f>(0.5*fun[[#This Row],[WoodDeckSF]])+fun[[#This Row],[OpenPorchSF]]+(2*fun[[#This Row],[EnclosedPorch]])+(1.5*fun[[#This Row],[3SsnPorch]])+fun[[#This Row],[ScreenPorch]]</f>
        <v>262</v>
      </c>
      <c r="CM1371">
        <v>0</v>
      </c>
      <c r="CN1371" t="s">
        <v>109</v>
      </c>
      <c r="CO1371">
        <f>IF(fun[[#This Row],[PoolQC]]="Ex",5,IF(fun[[#This Row],[PoolQC]]="Gd",4,IF(fun[[#This Row],[PoolQC]]="TA",3,IF(fun[[#This Row],[PoolQC]]="Fa",2,IF(fun[[#This Row],[PoolQC]]="Po",1,0)))))</f>
        <v>0</v>
      </c>
      <c r="CP1371" t="s">
        <v>109</v>
      </c>
      <c r="CQ1371" t="s">
        <v>109</v>
      </c>
      <c r="CR1371">
        <v>0</v>
      </c>
      <c r="CS1371">
        <v>5</v>
      </c>
      <c r="CT1371">
        <v>2010</v>
      </c>
      <c r="CU1371" t="s">
        <v>136</v>
      </c>
      <c r="CV1371" t="s">
        <v>137</v>
      </c>
      <c r="CW1371">
        <f>COUNTIF(fun[[#This Row],[Id]:[SaleCondition]],0)</f>
        <v>14</v>
      </c>
      <c r="CX1371">
        <f>COUNTIF(fun[[#This Row],[Id]:[SaleCondition]],"NA")</f>
        <v>4</v>
      </c>
      <c r="CY1371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371">
        <f>fun[NUM_ExCond]+fun[NUM_BsmtCond]+fun[NUM_GarCond]</f>
        <v>9</v>
      </c>
      <c r="DA137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37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1371">
        <v>232000</v>
      </c>
    </row>
    <row r="1372" spans="1:107" x14ac:dyDescent="0.25">
      <c r="A1372">
        <v>1371</v>
      </c>
      <c r="B1372">
        <v>50</v>
      </c>
      <c r="C1372" t="s">
        <v>107</v>
      </c>
      <c r="D1372">
        <f>IF(fun[[#This Row],[MSZoning]]="RL",1,0)</f>
        <v>1</v>
      </c>
      <c r="E1372">
        <f>IF(fun[[#This Row],[rl]]="RM",1,0)</f>
        <v>0</v>
      </c>
      <c r="F1372">
        <f>IF(fun[[#This Row],[rm]]="RH",1,0)</f>
        <v>0</v>
      </c>
      <c r="G1372">
        <f>IF(fun[[#This Row],[rh]]="C (all)",1,0)</f>
        <v>0</v>
      </c>
      <c r="H1372">
        <v>90</v>
      </c>
      <c r="I1372">
        <f>IF(fun[[#This Row],[LotFrontage]]="NA",0,fun[[#This Row],[LotFrontage]])</f>
        <v>90</v>
      </c>
      <c r="J1372">
        <v>5400</v>
      </c>
      <c r="K1372" t="s">
        <v>108</v>
      </c>
      <c r="L1372" t="s">
        <v>109</v>
      </c>
      <c r="M1372" t="s">
        <v>110</v>
      </c>
      <c r="N1372" t="s">
        <v>111</v>
      </c>
      <c r="O1372" t="s">
        <v>112</v>
      </c>
      <c r="P1372" t="s">
        <v>148</v>
      </c>
      <c r="Q1372" t="s">
        <v>114</v>
      </c>
      <c r="R1372" t="s">
        <v>169</v>
      </c>
      <c r="S1372" t="s">
        <v>170</v>
      </c>
      <c r="T1372" t="s">
        <v>116</v>
      </c>
      <c r="U1372" t="s">
        <v>117</v>
      </c>
      <c r="V1372" t="s">
        <v>158</v>
      </c>
      <c r="W1372">
        <v>4</v>
      </c>
      <c r="X1372">
        <v>6</v>
      </c>
      <c r="Y1372">
        <v>1920</v>
      </c>
      <c r="Z1372">
        <v>1950</v>
      </c>
      <c r="AA1372" t="s">
        <v>119</v>
      </c>
      <c r="AB1372" t="s">
        <v>120</v>
      </c>
      <c r="AC1372" t="s">
        <v>144</v>
      </c>
      <c r="AD1372" t="s">
        <v>144</v>
      </c>
      <c r="AE1372" t="s">
        <v>143</v>
      </c>
      <c r="AF1372">
        <v>0</v>
      </c>
      <c r="AG1372" t="s">
        <v>173</v>
      </c>
      <c r="AH1372">
        <f>IF(fun[[#This Row],[ExterQual]]="Ex",5,IF(fun[[#This Row],[ExterQual]]="Gd",4,IF(fun[[#This Row],[ExterQual]]="TA",3,IF(fun[[#This Row],[ExterQual]]="Fa",2,1))))</f>
        <v>2</v>
      </c>
      <c r="AI1372" t="s">
        <v>124</v>
      </c>
      <c r="AJ1372">
        <f>IF(fun[[#This Row],[ExterCond]]="Ex",5,IF(fun[[#This Row],[ExterCond]]="Gd",4,IF(fun[[#This Row],[ExterCond]]="TA",3,IF(fun[[#This Row],[ExterCond]]="Fa",2,1))))</f>
        <v>3</v>
      </c>
      <c r="AK1372" t="s">
        <v>125</v>
      </c>
      <c r="AL1372" t="s">
        <v>124</v>
      </c>
      <c r="AM1372">
        <f>IF(fun[[#This Row],[BsmtQual]]="Ex",5,IF(fun[[#This Row],[BsmtQual]]="Gd",4,IF(fun[[#This Row],[BsmtQual]]="TA",3,IF(fun[[#This Row],[BsmtQual]]="Fa",2,IF(fun[[#This Row],[BsmtQual]]="Po",1,0)))))</f>
        <v>3</v>
      </c>
      <c r="AN1372" t="s">
        <v>124</v>
      </c>
      <c r="AO1372">
        <f>IF(fun[[#This Row],[BsmtCond]]="Ex",5,IF(fun[[#This Row],[BsmtCond]]="Gd",4,IF(fun[[#This Row],[BsmtCond]]="TA",3,IF(fun[[#This Row],[BsmtCond]]="Fa",2,IF(fun[[#This Row],[BsmtCond]]="Po",1,0)))))</f>
        <v>3</v>
      </c>
      <c r="AP1372" t="s">
        <v>126</v>
      </c>
      <c r="AQ1372">
        <f>IF(fun[[#This Row],[BsmtExposure]]="Gd",3,IF(fun[[#This Row],[BsmtExposure]]="Av",2,IF(fun[[#This Row],[BsmtExposure]]="Mn",1,0)))</f>
        <v>0</v>
      </c>
      <c r="AR1372" t="s">
        <v>145</v>
      </c>
      <c r="AS1372">
        <v>315</v>
      </c>
      <c r="AT1372" t="s">
        <v>179</v>
      </c>
      <c r="AU1372">
        <v>105</v>
      </c>
      <c r="AV1372">
        <v>420</v>
      </c>
      <c r="AW1372">
        <v>840</v>
      </c>
      <c r="AX1372" t="s">
        <v>129</v>
      </c>
      <c r="AY1372" t="s">
        <v>130</v>
      </c>
      <c r="AZ1372">
        <f>IF(fun[[#This Row],[HeatingQC]]="Ex",5,IF(fun[[#This Row],[HeatingQC]]="Gd",4,IF(fun[[#This Row],[HeatingQC]]="TA",3,IF(fun[[#This Row],[HeatingQC]]="Fa",2,IF(fun[[#This Row],[HeatingQC]]="Po",1,0)))))</f>
        <v>5</v>
      </c>
      <c r="BA1372" t="s">
        <v>131</v>
      </c>
      <c r="BB1372" t="s">
        <v>132</v>
      </c>
      <c r="BC1372">
        <v>840</v>
      </c>
      <c r="BD1372">
        <v>534</v>
      </c>
      <c r="BE1372">
        <v>0</v>
      </c>
      <c r="BF1372">
        <v>1374</v>
      </c>
      <c r="BG1372">
        <f>LOG(fun[[#This Row],[GrLivArea]])</f>
        <v>3.1379867327235318</v>
      </c>
      <c r="BH1372">
        <v>0</v>
      </c>
      <c r="BI1372">
        <v>0</v>
      </c>
      <c r="BJ1372">
        <f>fun[[#This Row],[BsmtFullBath]]+(0.5*fun[[#This Row],[BsmtHalfBath]])</f>
        <v>0</v>
      </c>
      <c r="BK1372">
        <v>1</v>
      </c>
      <c r="BL1372">
        <v>0</v>
      </c>
      <c r="BM1372">
        <f>fun[[#This Row],[HalfBath]]+fun[[#This Row],[TOTBaseBath]]+fun[[#This Row],[FullBath]]</f>
        <v>1</v>
      </c>
      <c r="BN1372">
        <v>2</v>
      </c>
      <c r="BO1372">
        <v>1</v>
      </c>
      <c r="BP1372" t="s">
        <v>124</v>
      </c>
      <c r="BQ1372">
        <f>IF(fun[[#This Row],[KitchenQual]]="Ex",5,IF(fun[[#This Row],[KitchenQual]]="Gd",4,IF(fun[[#This Row],[KitchenQual]]="TA",3,IF(fun[[#This Row],[KitchenQual]]="Fa",2,0))))</f>
        <v>3</v>
      </c>
      <c r="BR1372">
        <v>6</v>
      </c>
      <c r="BS1372" t="s">
        <v>133</v>
      </c>
      <c r="BT1372">
        <v>0</v>
      </c>
      <c r="BU1372" t="s">
        <v>109</v>
      </c>
      <c r="BV1372">
        <f>IF(fun[[#This Row],[FireplaceQu]]="Ex",5,IF(fun[[#This Row],[FireplaceQu]]="Gd",4,IF(fun[[#This Row],[FireplaceQu]]="TA",3,IF(fun[[#This Row],[FireplaceQu]]="Fa",2,0))))</f>
        <v>0</v>
      </c>
      <c r="BW1372" t="s">
        <v>153</v>
      </c>
      <c r="BX1372">
        <v>1967</v>
      </c>
      <c r="BY1372" t="s">
        <v>183</v>
      </c>
      <c r="BZ1372">
        <v>1</v>
      </c>
      <c r="CA1372">
        <v>338</v>
      </c>
      <c r="CB1372" t="s">
        <v>124</v>
      </c>
      <c r="CC1372">
        <f>IF(fun[[#This Row],[GarageQual]]="Ex",5,IF(fun[[#This Row],[GarageQual]]="Gd",4,IF(fun[[#This Row],[GarageQual]]="TA",3,IF(fun[[#This Row],[GarageQual]]="Fa",2,IF(fun[[#This Row],[GarageQual]]="Po",1,0)))))</f>
        <v>3</v>
      </c>
      <c r="CD1372" t="s">
        <v>124</v>
      </c>
      <c r="CE1372">
        <f>IF(fun[[#This Row],[GarageCond]]="Ex",5,IF(fun[[#This Row],[GarageCond]]="Gd",4,IF(fun[[#This Row],[GarageCond]]="TA",3,IF(fun[[#This Row],[GarageCond]]="Fa",2,IF(fun[[#This Row],[GarageCond]]="Po",1,0)))))</f>
        <v>3</v>
      </c>
      <c r="CF1372" t="s">
        <v>131</v>
      </c>
      <c r="CG1372">
        <v>0</v>
      </c>
      <c r="CH1372">
        <v>0</v>
      </c>
      <c r="CI1372">
        <v>198</v>
      </c>
      <c r="CJ1372">
        <v>0</v>
      </c>
      <c r="CK1372">
        <v>0</v>
      </c>
      <c r="CL1372">
        <f>(0.5*fun[[#This Row],[WoodDeckSF]])+fun[[#This Row],[OpenPorchSF]]+(2*fun[[#This Row],[EnclosedPorch]])+(1.5*fun[[#This Row],[3SsnPorch]])+fun[[#This Row],[ScreenPorch]]</f>
        <v>396</v>
      </c>
      <c r="CM1372">
        <v>0</v>
      </c>
      <c r="CN1372" t="s">
        <v>109</v>
      </c>
      <c r="CO1372">
        <f>IF(fun[[#This Row],[PoolQC]]="Ex",5,IF(fun[[#This Row],[PoolQC]]="Gd",4,IF(fun[[#This Row],[PoolQC]]="TA",3,IF(fun[[#This Row],[PoolQC]]="Fa",2,IF(fun[[#This Row],[PoolQC]]="Po",1,0)))))</f>
        <v>0</v>
      </c>
      <c r="CP1372" t="s">
        <v>109</v>
      </c>
      <c r="CQ1372" t="s">
        <v>109</v>
      </c>
      <c r="CR1372">
        <v>0</v>
      </c>
      <c r="CS1372">
        <v>10</v>
      </c>
      <c r="CT1372">
        <v>2009</v>
      </c>
      <c r="CU1372" t="s">
        <v>136</v>
      </c>
      <c r="CV1372" t="s">
        <v>137</v>
      </c>
      <c r="CW1372">
        <f>COUNTIF(fun[[#This Row],[Id]:[SaleCondition]],0)</f>
        <v>19</v>
      </c>
      <c r="CX1372">
        <f>COUNTIF(fun[[#This Row],[Id]:[SaleCondition]],"NA")</f>
        <v>5</v>
      </c>
      <c r="CY1372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372">
        <f>fun[NUM_ExCond]+fun[NUM_BsmtCond]+fun[NUM_GarCond]</f>
        <v>9</v>
      </c>
      <c r="DA137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37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46.25</v>
      </c>
      <c r="DC1372">
        <v>105000</v>
      </c>
    </row>
    <row r="1373" spans="1:107" x14ac:dyDescent="0.25">
      <c r="A1373">
        <v>1372</v>
      </c>
      <c r="B1373">
        <v>80</v>
      </c>
      <c r="C1373" t="s">
        <v>107</v>
      </c>
      <c r="D1373">
        <f>IF(fun[[#This Row],[MSZoning]]="RL",1,0)</f>
        <v>1</v>
      </c>
      <c r="E1373">
        <f>IF(fun[[#This Row],[rl]]="RM",1,0)</f>
        <v>0</v>
      </c>
      <c r="F1373">
        <f>IF(fun[[#This Row],[rm]]="RH",1,0)</f>
        <v>0</v>
      </c>
      <c r="G1373">
        <f>IF(fun[[#This Row],[rh]]="C (all)",1,0)</f>
        <v>0</v>
      </c>
      <c r="H1373">
        <v>80</v>
      </c>
      <c r="I1373">
        <f>IF(fun[[#This Row],[LotFrontage]]="NA",0,fun[[#This Row],[LotFrontage]])</f>
        <v>80</v>
      </c>
      <c r="J1373">
        <v>9600</v>
      </c>
      <c r="K1373" t="s">
        <v>108</v>
      </c>
      <c r="L1373" t="s">
        <v>109</v>
      </c>
      <c r="M1373" t="s">
        <v>110</v>
      </c>
      <c r="N1373" t="s">
        <v>111</v>
      </c>
      <c r="O1373" t="s">
        <v>112</v>
      </c>
      <c r="P1373" t="s">
        <v>113</v>
      </c>
      <c r="Q1373" t="s">
        <v>114</v>
      </c>
      <c r="R1373" t="s">
        <v>188</v>
      </c>
      <c r="S1373" t="s">
        <v>116</v>
      </c>
      <c r="T1373" t="s">
        <v>116</v>
      </c>
      <c r="U1373" t="s">
        <v>117</v>
      </c>
      <c r="V1373" t="s">
        <v>223</v>
      </c>
      <c r="W1373">
        <v>6</v>
      </c>
      <c r="X1373">
        <v>6</v>
      </c>
      <c r="Y1373">
        <v>1955</v>
      </c>
      <c r="Z1373">
        <v>1996</v>
      </c>
      <c r="AA1373" t="s">
        <v>178</v>
      </c>
      <c r="AB1373" t="s">
        <v>120</v>
      </c>
      <c r="AC1373" t="s">
        <v>212</v>
      </c>
      <c r="AD1373" t="s">
        <v>212</v>
      </c>
      <c r="AE1373" t="s">
        <v>143</v>
      </c>
      <c r="AF1373">
        <v>0</v>
      </c>
      <c r="AG1373" t="s">
        <v>124</v>
      </c>
      <c r="AH1373">
        <f>IF(fun[[#This Row],[ExterQual]]="Ex",5,IF(fun[[#This Row],[ExterQual]]="Gd",4,IF(fun[[#This Row],[ExterQual]]="TA",3,IF(fun[[#This Row],[ExterQual]]="Fa",2,1))))</f>
        <v>3</v>
      </c>
      <c r="AI1373" t="s">
        <v>124</v>
      </c>
      <c r="AJ1373">
        <f>IF(fun[[#This Row],[ExterCond]]="Ex",5,IF(fun[[#This Row],[ExterCond]]="Gd",4,IF(fun[[#This Row],[ExterCond]]="TA",3,IF(fun[[#This Row],[ExterCond]]="Fa",2,1))))</f>
        <v>3</v>
      </c>
      <c r="AK1373" t="s">
        <v>144</v>
      </c>
      <c r="AL1373" t="s">
        <v>124</v>
      </c>
      <c r="AM1373">
        <f>IF(fun[[#This Row],[BsmtQual]]="Ex",5,IF(fun[[#This Row],[BsmtQual]]="Gd",4,IF(fun[[#This Row],[BsmtQual]]="TA",3,IF(fun[[#This Row],[BsmtQual]]="Fa",2,IF(fun[[#This Row],[BsmtQual]]="Po",1,0)))))</f>
        <v>3</v>
      </c>
      <c r="AN1373" t="s">
        <v>124</v>
      </c>
      <c r="AO1373">
        <f>IF(fun[[#This Row],[BsmtCond]]="Ex",5,IF(fun[[#This Row],[BsmtCond]]="Gd",4,IF(fun[[#This Row],[BsmtCond]]="TA",3,IF(fun[[#This Row],[BsmtCond]]="Fa",2,IF(fun[[#This Row],[BsmtCond]]="Po",1,0)))))</f>
        <v>3</v>
      </c>
      <c r="AP1373" t="s">
        <v>156</v>
      </c>
      <c r="AQ1373">
        <f>IF(fun[[#This Row],[BsmtExposure]]="Gd",3,IF(fun[[#This Row],[BsmtExposure]]="Av",2,IF(fun[[#This Row],[BsmtExposure]]="Mn",1,0)))</f>
        <v>2</v>
      </c>
      <c r="AR1373" t="s">
        <v>167</v>
      </c>
      <c r="AS1373">
        <v>831</v>
      </c>
      <c r="AT1373" t="s">
        <v>128</v>
      </c>
      <c r="AU1373">
        <v>0</v>
      </c>
      <c r="AV1373">
        <v>161</v>
      </c>
      <c r="AW1373">
        <v>992</v>
      </c>
      <c r="AX1373" t="s">
        <v>129</v>
      </c>
      <c r="AY1373" t="s">
        <v>123</v>
      </c>
      <c r="AZ1373">
        <f>IF(fun[[#This Row],[HeatingQC]]="Ex",5,IF(fun[[#This Row],[HeatingQC]]="Gd",4,IF(fun[[#This Row],[HeatingQC]]="TA",3,IF(fun[[#This Row],[HeatingQC]]="Fa",2,IF(fun[[#This Row],[HeatingQC]]="Po",1,0)))))</f>
        <v>4</v>
      </c>
      <c r="BA1373" t="s">
        <v>131</v>
      </c>
      <c r="BB1373" t="s">
        <v>132</v>
      </c>
      <c r="BC1373">
        <v>1661</v>
      </c>
      <c r="BD1373">
        <v>0</v>
      </c>
      <c r="BE1373">
        <v>0</v>
      </c>
      <c r="BF1373">
        <v>1661</v>
      </c>
      <c r="BG1373">
        <f>LOG(fun[[#This Row],[GrLivArea]])</f>
        <v>3.2203696324513946</v>
      </c>
      <c r="BH1373">
        <v>1</v>
      </c>
      <c r="BI1373">
        <v>0</v>
      </c>
      <c r="BJ1373">
        <f>fun[[#This Row],[BsmtFullBath]]+(0.5*fun[[#This Row],[BsmtHalfBath]])</f>
        <v>1</v>
      </c>
      <c r="BK1373">
        <v>1</v>
      </c>
      <c r="BL1373">
        <v>0</v>
      </c>
      <c r="BM1373">
        <f>fun[[#This Row],[HalfBath]]+fun[[#This Row],[TOTBaseBath]]+fun[[#This Row],[FullBath]]</f>
        <v>2</v>
      </c>
      <c r="BN1373">
        <v>3</v>
      </c>
      <c r="BO1373">
        <v>1</v>
      </c>
      <c r="BP1373" t="s">
        <v>123</v>
      </c>
      <c r="BQ1373">
        <f>IF(fun[[#This Row],[KitchenQual]]="Ex",5,IF(fun[[#This Row],[KitchenQual]]="Gd",4,IF(fun[[#This Row],[KitchenQual]]="TA",3,IF(fun[[#This Row],[KitchenQual]]="Fa",2,0))))</f>
        <v>4</v>
      </c>
      <c r="BR1373">
        <v>8</v>
      </c>
      <c r="BS1373" t="s">
        <v>133</v>
      </c>
      <c r="BT1373">
        <v>1</v>
      </c>
      <c r="BU1373" t="s">
        <v>124</v>
      </c>
      <c r="BV1373">
        <f>IF(fun[[#This Row],[FireplaceQu]]="Ex",5,IF(fun[[#This Row],[FireplaceQu]]="Gd",4,IF(fun[[#This Row],[FireplaceQu]]="TA",3,IF(fun[[#This Row],[FireplaceQu]]="Fa",2,0))))</f>
        <v>3</v>
      </c>
      <c r="BW1373" t="s">
        <v>182</v>
      </c>
      <c r="BX1373">
        <v>1955</v>
      </c>
      <c r="BY1373" t="s">
        <v>135</v>
      </c>
      <c r="BZ1373">
        <v>1</v>
      </c>
      <c r="CA1373">
        <v>377</v>
      </c>
      <c r="CB1373" t="s">
        <v>124</v>
      </c>
      <c r="CC1373">
        <f>IF(fun[[#This Row],[GarageQual]]="Ex",5,IF(fun[[#This Row],[GarageQual]]="Gd",4,IF(fun[[#This Row],[GarageQual]]="TA",3,IF(fun[[#This Row],[GarageQual]]="Fa",2,IF(fun[[#This Row],[GarageQual]]="Po",1,0)))))</f>
        <v>3</v>
      </c>
      <c r="CD1373" t="s">
        <v>124</v>
      </c>
      <c r="CE1373">
        <f>IF(fun[[#This Row],[GarageCond]]="Ex",5,IF(fun[[#This Row],[GarageCond]]="Gd",4,IF(fun[[#This Row],[GarageCond]]="TA",3,IF(fun[[#This Row],[GarageCond]]="Fa",2,IF(fun[[#This Row],[GarageCond]]="Po",1,0)))))</f>
        <v>3</v>
      </c>
      <c r="CF1373" t="s">
        <v>131</v>
      </c>
      <c r="CG1373">
        <v>0</v>
      </c>
      <c r="CH1373">
        <v>28</v>
      </c>
      <c r="CI1373">
        <v>0</v>
      </c>
      <c r="CJ1373">
        <v>0</v>
      </c>
      <c r="CK1373">
        <v>178</v>
      </c>
      <c r="CL1373">
        <f>(0.5*fun[[#This Row],[WoodDeckSF]])+fun[[#This Row],[OpenPorchSF]]+(2*fun[[#This Row],[EnclosedPorch]])+(1.5*fun[[#This Row],[3SsnPorch]])+fun[[#This Row],[ScreenPorch]]</f>
        <v>206</v>
      </c>
      <c r="CM1373">
        <v>0</v>
      </c>
      <c r="CN1373" t="s">
        <v>109</v>
      </c>
      <c r="CO1373">
        <f>IF(fun[[#This Row],[PoolQC]]="Ex",5,IF(fun[[#This Row],[PoolQC]]="Gd",4,IF(fun[[#This Row],[PoolQC]]="TA",3,IF(fun[[#This Row],[PoolQC]]="Fa",2,IF(fun[[#This Row],[PoolQC]]="Po",1,0)))))</f>
        <v>0</v>
      </c>
      <c r="CP1373" t="s">
        <v>160</v>
      </c>
      <c r="CQ1373" t="s">
        <v>109</v>
      </c>
      <c r="CR1373">
        <v>0</v>
      </c>
      <c r="CS1373">
        <v>10</v>
      </c>
      <c r="CT1373">
        <v>2008</v>
      </c>
      <c r="CU1373" t="s">
        <v>136</v>
      </c>
      <c r="CV1373" t="s">
        <v>137</v>
      </c>
      <c r="CW1373">
        <f>COUNTIF(fun[[#This Row],[Id]:[SaleCondition]],0)</f>
        <v>15</v>
      </c>
      <c r="CX1373">
        <f>COUNTIF(fun[[#This Row],[Id]:[SaleCondition]],"NA")</f>
        <v>3</v>
      </c>
      <c r="CY137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373">
        <f>fun[NUM_ExCond]+fun[NUM_BsmtCond]+fun[NUM_GarCond]</f>
        <v>9</v>
      </c>
      <c r="DA137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37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64.75</v>
      </c>
      <c r="DC1373">
        <v>165500</v>
      </c>
    </row>
    <row r="1374" spans="1:107" x14ac:dyDescent="0.25">
      <c r="A1374">
        <v>1373</v>
      </c>
      <c r="B1374">
        <v>60</v>
      </c>
      <c r="C1374" t="s">
        <v>107</v>
      </c>
      <c r="D1374">
        <f>IF(fun[[#This Row],[MSZoning]]="RL",1,0)</f>
        <v>1</v>
      </c>
      <c r="E1374">
        <f>IF(fun[[#This Row],[rl]]="RM",1,0)</f>
        <v>0</v>
      </c>
      <c r="F1374">
        <f>IF(fun[[#This Row],[rm]]="RH",1,0)</f>
        <v>0</v>
      </c>
      <c r="G1374">
        <f>IF(fun[[#This Row],[rh]]="C (all)",1,0)</f>
        <v>0</v>
      </c>
      <c r="H1374">
        <v>75</v>
      </c>
      <c r="I1374">
        <f>IF(fun[[#This Row],[LotFrontage]]="NA",0,fun[[#This Row],[LotFrontage]])</f>
        <v>75</v>
      </c>
      <c r="J1374">
        <v>9750</v>
      </c>
      <c r="K1374" t="s">
        <v>108</v>
      </c>
      <c r="L1374" t="s">
        <v>109</v>
      </c>
      <c r="M1374" t="s">
        <v>110</v>
      </c>
      <c r="N1374" t="s">
        <v>111</v>
      </c>
      <c r="O1374" t="s">
        <v>112</v>
      </c>
      <c r="P1374" t="s">
        <v>148</v>
      </c>
      <c r="Q1374" t="s">
        <v>114</v>
      </c>
      <c r="R1374" t="s">
        <v>115</v>
      </c>
      <c r="S1374" t="s">
        <v>116</v>
      </c>
      <c r="T1374" t="s">
        <v>116</v>
      </c>
      <c r="U1374" t="s">
        <v>117</v>
      </c>
      <c r="V1374" t="s">
        <v>118</v>
      </c>
      <c r="W1374">
        <v>7</v>
      </c>
      <c r="X1374">
        <v>6</v>
      </c>
      <c r="Y1374">
        <v>1998</v>
      </c>
      <c r="Z1374">
        <v>1998</v>
      </c>
      <c r="AA1374" t="s">
        <v>119</v>
      </c>
      <c r="AB1374" t="s">
        <v>120</v>
      </c>
      <c r="AC1374" t="s">
        <v>121</v>
      </c>
      <c r="AD1374" t="s">
        <v>121</v>
      </c>
      <c r="AE1374" t="s">
        <v>143</v>
      </c>
      <c r="AF1374">
        <v>0</v>
      </c>
      <c r="AG1374" t="s">
        <v>124</v>
      </c>
      <c r="AH1374">
        <f>IF(fun[[#This Row],[ExterQual]]="Ex",5,IF(fun[[#This Row],[ExterQual]]="Gd",4,IF(fun[[#This Row],[ExterQual]]="TA",3,IF(fun[[#This Row],[ExterQual]]="Fa",2,1))))</f>
        <v>3</v>
      </c>
      <c r="AI1374" t="s">
        <v>124</v>
      </c>
      <c r="AJ1374">
        <f>IF(fun[[#This Row],[ExterCond]]="Ex",5,IF(fun[[#This Row],[ExterCond]]="Gd",4,IF(fun[[#This Row],[ExterCond]]="TA",3,IF(fun[[#This Row],[ExterCond]]="Fa",2,1))))</f>
        <v>3</v>
      </c>
      <c r="AK1374" t="s">
        <v>125</v>
      </c>
      <c r="AL1374" t="s">
        <v>123</v>
      </c>
      <c r="AM1374">
        <f>IF(fun[[#This Row],[BsmtQual]]="Ex",5,IF(fun[[#This Row],[BsmtQual]]="Gd",4,IF(fun[[#This Row],[BsmtQual]]="TA",3,IF(fun[[#This Row],[BsmtQual]]="Fa",2,IF(fun[[#This Row],[BsmtQual]]="Po",1,0)))))</f>
        <v>4</v>
      </c>
      <c r="AN1374" t="s">
        <v>124</v>
      </c>
      <c r="AO1374">
        <f>IF(fun[[#This Row],[BsmtCond]]="Ex",5,IF(fun[[#This Row],[BsmtCond]]="Gd",4,IF(fun[[#This Row],[BsmtCond]]="TA",3,IF(fun[[#This Row],[BsmtCond]]="Fa",2,IF(fun[[#This Row],[BsmtCond]]="Po",1,0)))))</f>
        <v>3</v>
      </c>
      <c r="AP1374" t="s">
        <v>156</v>
      </c>
      <c r="AQ1374">
        <f>IF(fun[[#This Row],[BsmtExposure]]="Gd",3,IF(fun[[#This Row],[BsmtExposure]]="Av",2,IF(fun[[#This Row],[BsmtExposure]]="Mn",1,0)))</f>
        <v>2</v>
      </c>
      <c r="AR1374" t="s">
        <v>127</v>
      </c>
      <c r="AS1374">
        <v>975</v>
      </c>
      <c r="AT1374" t="s">
        <v>128</v>
      </c>
      <c r="AU1374">
        <v>0</v>
      </c>
      <c r="AV1374">
        <v>133</v>
      </c>
      <c r="AW1374">
        <v>1108</v>
      </c>
      <c r="AX1374" t="s">
        <v>129</v>
      </c>
      <c r="AY1374" t="s">
        <v>130</v>
      </c>
      <c r="AZ1374">
        <f>IF(fun[[#This Row],[HeatingQC]]="Ex",5,IF(fun[[#This Row],[HeatingQC]]="Gd",4,IF(fun[[#This Row],[HeatingQC]]="TA",3,IF(fun[[#This Row],[HeatingQC]]="Fa",2,IF(fun[[#This Row],[HeatingQC]]="Po",1,0)))))</f>
        <v>5</v>
      </c>
      <c r="BA1374" t="s">
        <v>131</v>
      </c>
      <c r="BB1374" t="s">
        <v>132</v>
      </c>
      <c r="BC1374">
        <v>1108</v>
      </c>
      <c r="BD1374">
        <v>989</v>
      </c>
      <c r="BE1374">
        <v>0</v>
      </c>
      <c r="BF1374">
        <v>2097</v>
      </c>
      <c r="BG1374">
        <f>LOG(fun[[#This Row],[GrLivArea]])</f>
        <v>3.3215984304653436</v>
      </c>
      <c r="BH1374">
        <v>1</v>
      </c>
      <c r="BI1374">
        <v>0</v>
      </c>
      <c r="BJ1374">
        <f>fun[[#This Row],[BsmtFullBath]]+(0.5*fun[[#This Row],[BsmtHalfBath]])</f>
        <v>1</v>
      </c>
      <c r="BK1374">
        <v>2</v>
      </c>
      <c r="BL1374">
        <v>1</v>
      </c>
      <c r="BM1374">
        <f>fun[[#This Row],[HalfBath]]+fun[[#This Row],[TOTBaseBath]]+fun[[#This Row],[FullBath]]</f>
        <v>4</v>
      </c>
      <c r="BN1374">
        <v>3</v>
      </c>
      <c r="BO1374">
        <v>1</v>
      </c>
      <c r="BP1374" t="s">
        <v>123</v>
      </c>
      <c r="BQ1374">
        <f>IF(fun[[#This Row],[KitchenQual]]="Ex",5,IF(fun[[#This Row],[KitchenQual]]="Gd",4,IF(fun[[#This Row],[KitchenQual]]="TA",3,IF(fun[[#This Row],[KitchenQual]]="Fa",2,0))))</f>
        <v>4</v>
      </c>
      <c r="BR1374">
        <v>8</v>
      </c>
      <c r="BS1374" t="s">
        <v>133</v>
      </c>
      <c r="BT1374">
        <v>1</v>
      </c>
      <c r="BU1374" t="s">
        <v>124</v>
      </c>
      <c r="BV1374">
        <f>IF(fun[[#This Row],[FireplaceQu]]="Ex",5,IF(fun[[#This Row],[FireplaceQu]]="Gd",4,IF(fun[[#This Row],[FireplaceQu]]="TA",3,IF(fun[[#This Row],[FireplaceQu]]="Fa",2,0))))</f>
        <v>3</v>
      </c>
      <c r="BW1374" t="s">
        <v>153</v>
      </c>
      <c r="BX1374">
        <v>1998</v>
      </c>
      <c r="BY1374" t="s">
        <v>135</v>
      </c>
      <c r="BZ1374">
        <v>2</v>
      </c>
      <c r="CA1374">
        <v>583</v>
      </c>
      <c r="CB1374" t="s">
        <v>124</v>
      </c>
      <c r="CC1374">
        <f>IF(fun[[#This Row],[GarageQual]]="Ex",5,IF(fun[[#This Row],[GarageQual]]="Gd",4,IF(fun[[#This Row],[GarageQual]]="TA",3,IF(fun[[#This Row],[GarageQual]]="Fa",2,IF(fun[[#This Row],[GarageQual]]="Po",1,0)))))</f>
        <v>3</v>
      </c>
      <c r="CD1374" t="s">
        <v>124</v>
      </c>
      <c r="CE1374">
        <f>IF(fun[[#This Row],[GarageCond]]="Ex",5,IF(fun[[#This Row],[GarageCond]]="Gd",4,IF(fun[[#This Row],[GarageCond]]="TA",3,IF(fun[[#This Row],[GarageCond]]="Fa",2,IF(fun[[#This Row],[GarageCond]]="Po",1,0)))))</f>
        <v>3</v>
      </c>
      <c r="CF1374" t="s">
        <v>131</v>
      </c>
      <c r="CG1374">
        <v>253</v>
      </c>
      <c r="CH1374">
        <v>170</v>
      </c>
      <c r="CI1374">
        <v>0</v>
      </c>
      <c r="CJ1374">
        <v>0</v>
      </c>
      <c r="CK1374">
        <v>0</v>
      </c>
      <c r="CL1374">
        <f>(0.5*fun[[#This Row],[WoodDeckSF]])+fun[[#This Row],[OpenPorchSF]]+(2*fun[[#This Row],[EnclosedPorch]])+(1.5*fun[[#This Row],[3SsnPorch]])+fun[[#This Row],[ScreenPorch]]</f>
        <v>296.5</v>
      </c>
      <c r="CM1374">
        <v>0</v>
      </c>
      <c r="CN1374" t="s">
        <v>109</v>
      </c>
      <c r="CO1374">
        <f>IF(fun[[#This Row],[PoolQC]]="Ex",5,IF(fun[[#This Row],[PoolQC]]="Gd",4,IF(fun[[#This Row],[PoolQC]]="TA",3,IF(fun[[#This Row],[PoolQC]]="Fa",2,IF(fun[[#This Row],[PoolQC]]="Po",1,0)))))</f>
        <v>0</v>
      </c>
      <c r="CP1374" t="s">
        <v>109</v>
      </c>
      <c r="CQ1374" t="s">
        <v>109</v>
      </c>
      <c r="CR1374">
        <v>0</v>
      </c>
      <c r="CS1374">
        <v>6</v>
      </c>
      <c r="CT1374">
        <v>2006</v>
      </c>
      <c r="CU1374" t="s">
        <v>136</v>
      </c>
      <c r="CV1374" t="s">
        <v>137</v>
      </c>
      <c r="CW1374">
        <f>COUNTIF(fun[[#This Row],[Id]:[SaleCondition]],0)</f>
        <v>13</v>
      </c>
      <c r="CX1374">
        <f>COUNTIF(fun[[#This Row],[Id]:[SaleCondition]],"NA")</f>
        <v>4</v>
      </c>
      <c r="CY1374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374">
        <f>fun[NUM_ExCond]+fun[NUM_BsmtCond]+fun[NUM_GarCond]</f>
        <v>9</v>
      </c>
      <c r="DA137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106</v>
      </c>
      <c r="DB137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75</v>
      </c>
      <c r="DC1374">
        <v>274300</v>
      </c>
    </row>
    <row r="1375" spans="1:107" x14ac:dyDescent="0.25">
      <c r="A1375">
        <v>1374</v>
      </c>
      <c r="B1375">
        <v>20</v>
      </c>
      <c r="C1375" t="s">
        <v>107</v>
      </c>
      <c r="D1375">
        <f>IF(fun[[#This Row],[MSZoning]]="RL",1,0)</f>
        <v>1</v>
      </c>
      <c r="E1375">
        <f>IF(fun[[#This Row],[rl]]="RM",1,0)</f>
        <v>0</v>
      </c>
      <c r="F1375">
        <f>IF(fun[[#This Row],[rm]]="RH",1,0)</f>
        <v>0</v>
      </c>
      <c r="G1375">
        <f>IF(fun[[#This Row],[rh]]="C (all)",1,0)</f>
        <v>0</v>
      </c>
      <c r="H1375" t="s">
        <v>109</v>
      </c>
      <c r="I1375">
        <f>IF(fun[[#This Row],[LotFrontage]]="NA",0,fun[[#This Row],[LotFrontage]])</f>
        <v>0</v>
      </c>
      <c r="J1375">
        <v>11400</v>
      </c>
      <c r="K1375" t="s">
        <v>108</v>
      </c>
      <c r="L1375" t="s">
        <v>109</v>
      </c>
      <c r="M1375" t="s">
        <v>110</v>
      </c>
      <c r="N1375" t="s">
        <v>111</v>
      </c>
      <c r="O1375" t="s">
        <v>112</v>
      </c>
      <c r="P1375" t="s">
        <v>113</v>
      </c>
      <c r="Q1375" t="s">
        <v>114</v>
      </c>
      <c r="R1375" t="s">
        <v>155</v>
      </c>
      <c r="S1375" t="s">
        <v>116</v>
      </c>
      <c r="T1375" t="s">
        <v>116</v>
      </c>
      <c r="U1375" t="s">
        <v>117</v>
      </c>
      <c r="V1375" t="s">
        <v>141</v>
      </c>
      <c r="W1375">
        <v>10</v>
      </c>
      <c r="X1375">
        <v>5</v>
      </c>
      <c r="Y1375">
        <v>2001</v>
      </c>
      <c r="Z1375">
        <v>2002</v>
      </c>
      <c r="AA1375" t="s">
        <v>178</v>
      </c>
      <c r="AB1375" t="s">
        <v>120</v>
      </c>
      <c r="AC1375" t="s">
        <v>121</v>
      </c>
      <c r="AD1375" t="s">
        <v>121</v>
      </c>
      <c r="AE1375" t="s">
        <v>122</v>
      </c>
      <c r="AF1375">
        <v>705</v>
      </c>
      <c r="AG1375" t="s">
        <v>130</v>
      </c>
      <c r="AH1375">
        <f>IF(fun[[#This Row],[ExterQual]]="Ex",5,IF(fun[[#This Row],[ExterQual]]="Gd",4,IF(fun[[#This Row],[ExterQual]]="TA",3,IF(fun[[#This Row],[ExterQual]]="Fa",2,1))))</f>
        <v>5</v>
      </c>
      <c r="AI1375" t="s">
        <v>124</v>
      </c>
      <c r="AJ1375">
        <f>IF(fun[[#This Row],[ExterCond]]="Ex",5,IF(fun[[#This Row],[ExterCond]]="Gd",4,IF(fun[[#This Row],[ExterCond]]="TA",3,IF(fun[[#This Row],[ExterCond]]="Fa",2,1))))</f>
        <v>3</v>
      </c>
      <c r="AK1375" t="s">
        <v>125</v>
      </c>
      <c r="AL1375" t="s">
        <v>130</v>
      </c>
      <c r="AM1375">
        <f>IF(fun[[#This Row],[BsmtQual]]="Ex",5,IF(fun[[#This Row],[BsmtQual]]="Gd",4,IF(fun[[#This Row],[BsmtQual]]="TA",3,IF(fun[[#This Row],[BsmtQual]]="Fa",2,IF(fun[[#This Row],[BsmtQual]]="Po",1,0)))))</f>
        <v>5</v>
      </c>
      <c r="AN1375" t="s">
        <v>124</v>
      </c>
      <c r="AO1375">
        <f>IF(fun[[#This Row],[BsmtCond]]="Ex",5,IF(fun[[#This Row],[BsmtCond]]="Gd",4,IF(fun[[#This Row],[BsmtCond]]="TA",3,IF(fun[[#This Row],[BsmtCond]]="Fa",2,IF(fun[[#This Row],[BsmtCond]]="Po",1,0)))))</f>
        <v>3</v>
      </c>
      <c r="AP1375" t="s">
        <v>123</v>
      </c>
      <c r="AQ1375">
        <f>IF(fun[[#This Row],[BsmtExposure]]="Gd",3,IF(fun[[#This Row],[BsmtExposure]]="Av",2,IF(fun[[#This Row],[BsmtExposure]]="Mn",1,0)))</f>
        <v>3</v>
      </c>
      <c r="AR1375" t="s">
        <v>127</v>
      </c>
      <c r="AS1375">
        <v>1282</v>
      </c>
      <c r="AT1375" t="s">
        <v>128</v>
      </c>
      <c r="AU1375">
        <v>0</v>
      </c>
      <c r="AV1375">
        <v>1351</v>
      </c>
      <c r="AW1375">
        <v>2633</v>
      </c>
      <c r="AX1375" t="s">
        <v>129</v>
      </c>
      <c r="AY1375" t="s">
        <v>130</v>
      </c>
      <c r="AZ1375">
        <f>IF(fun[[#This Row],[HeatingQC]]="Ex",5,IF(fun[[#This Row],[HeatingQC]]="Gd",4,IF(fun[[#This Row],[HeatingQC]]="TA",3,IF(fun[[#This Row],[HeatingQC]]="Fa",2,IF(fun[[#This Row],[HeatingQC]]="Po",1,0)))))</f>
        <v>5</v>
      </c>
      <c r="BA1375" t="s">
        <v>131</v>
      </c>
      <c r="BB1375" t="s">
        <v>132</v>
      </c>
      <c r="BC1375">
        <v>2633</v>
      </c>
      <c r="BD1375">
        <v>0</v>
      </c>
      <c r="BE1375">
        <v>0</v>
      </c>
      <c r="BF1375">
        <v>2633</v>
      </c>
      <c r="BG1375">
        <f>LOG(fun[[#This Row],[GrLivArea]])</f>
        <v>3.4204508591060683</v>
      </c>
      <c r="BH1375">
        <v>1</v>
      </c>
      <c r="BI1375">
        <v>0</v>
      </c>
      <c r="BJ1375">
        <f>fun[[#This Row],[BsmtFullBath]]+(0.5*fun[[#This Row],[BsmtHalfBath]])</f>
        <v>1</v>
      </c>
      <c r="BK1375">
        <v>2</v>
      </c>
      <c r="BL1375">
        <v>1</v>
      </c>
      <c r="BM1375">
        <f>fun[[#This Row],[HalfBath]]+fun[[#This Row],[TOTBaseBath]]+fun[[#This Row],[FullBath]]</f>
        <v>4</v>
      </c>
      <c r="BN1375">
        <v>2</v>
      </c>
      <c r="BO1375">
        <v>1</v>
      </c>
      <c r="BP1375" t="s">
        <v>130</v>
      </c>
      <c r="BQ1375">
        <f>IF(fun[[#This Row],[KitchenQual]]="Ex",5,IF(fun[[#This Row],[KitchenQual]]="Gd",4,IF(fun[[#This Row],[KitchenQual]]="TA",3,IF(fun[[#This Row],[KitchenQual]]="Fa",2,0))))</f>
        <v>5</v>
      </c>
      <c r="BR1375">
        <v>8</v>
      </c>
      <c r="BS1375" t="s">
        <v>133</v>
      </c>
      <c r="BT1375">
        <v>2</v>
      </c>
      <c r="BU1375" t="s">
        <v>123</v>
      </c>
      <c r="BV1375">
        <f>IF(fun[[#This Row],[FireplaceQu]]="Ex",5,IF(fun[[#This Row],[FireplaceQu]]="Gd",4,IF(fun[[#This Row],[FireplaceQu]]="TA",3,IF(fun[[#This Row],[FireplaceQu]]="Fa",2,0))))</f>
        <v>4</v>
      </c>
      <c r="BW1375" t="s">
        <v>134</v>
      </c>
      <c r="BX1375">
        <v>2001</v>
      </c>
      <c r="BY1375" t="s">
        <v>135</v>
      </c>
      <c r="BZ1375">
        <v>3</v>
      </c>
      <c r="CA1375">
        <v>804</v>
      </c>
      <c r="CB1375" t="s">
        <v>124</v>
      </c>
      <c r="CC1375">
        <f>IF(fun[[#This Row],[GarageQual]]="Ex",5,IF(fun[[#This Row],[GarageQual]]="Gd",4,IF(fun[[#This Row],[GarageQual]]="TA",3,IF(fun[[#This Row],[GarageQual]]="Fa",2,IF(fun[[#This Row],[GarageQual]]="Po",1,0)))))</f>
        <v>3</v>
      </c>
      <c r="CD1375" t="s">
        <v>124</v>
      </c>
      <c r="CE1375">
        <f>IF(fun[[#This Row],[GarageCond]]="Ex",5,IF(fun[[#This Row],[GarageCond]]="Gd",4,IF(fun[[#This Row],[GarageCond]]="TA",3,IF(fun[[#This Row],[GarageCond]]="Fa",2,IF(fun[[#This Row],[GarageCond]]="Po",1,0)))))</f>
        <v>3</v>
      </c>
      <c r="CF1375" t="s">
        <v>131</v>
      </c>
      <c r="CG1375">
        <v>314</v>
      </c>
      <c r="CH1375">
        <v>140</v>
      </c>
      <c r="CI1375">
        <v>0</v>
      </c>
      <c r="CJ1375">
        <v>0</v>
      </c>
      <c r="CK1375">
        <v>0</v>
      </c>
      <c r="CL1375">
        <f>(0.5*fun[[#This Row],[WoodDeckSF]])+fun[[#This Row],[OpenPorchSF]]+(2*fun[[#This Row],[EnclosedPorch]])+(1.5*fun[[#This Row],[3SsnPorch]])+fun[[#This Row],[ScreenPorch]]</f>
        <v>297</v>
      </c>
      <c r="CM1375">
        <v>0</v>
      </c>
      <c r="CN1375" t="s">
        <v>109</v>
      </c>
      <c r="CO1375">
        <f>IF(fun[[#This Row],[PoolQC]]="Ex",5,IF(fun[[#This Row],[PoolQC]]="Gd",4,IF(fun[[#This Row],[PoolQC]]="TA",3,IF(fun[[#This Row],[PoolQC]]="Fa",2,IF(fun[[#This Row],[PoolQC]]="Po",1,0)))))</f>
        <v>0</v>
      </c>
      <c r="CP1375" t="s">
        <v>109</v>
      </c>
      <c r="CQ1375" t="s">
        <v>109</v>
      </c>
      <c r="CR1375">
        <v>0</v>
      </c>
      <c r="CS1375">
        <v>3</v>
      </c>
      <c r="CT1375">
        <v>2007</v>
      </c>
      <c r="CU1375" t="s">
        <v>136</v>
      </c>
      <c r="CV1375" t="s">
        <v>137</v>
      </c>
      <c r="CW1375">
        <f>COUNTIF(fun[[#This Row],[Id]:[SaleCondition]],0)</f>
        <v>14</v>
      </c>
      <c r="CX1375">
        <f>COUNTIF(fun[[#This Row],[Id]:[SaleCondition]],"NA")</f>
        <v>5</v>
      </c>
      <c r="CY1375">
        <f>fun[[#This Row],[OverallQual]]+fun[[#This Row],[NUM_ExQual]]+fun[[#This Row],[NUM_BsmtQual]]+fun[[#This Row],[NUM_Heat]]+fun[[#This Row],[NUM_KitchQual]]+fun[[#This Row],[NUM_GarQual]]+fun[[#This Row],[NUM_Pool]]+fun[NUM_Fire]</f>
        <v>37</v>
      </c>
      <c r="CZ1375">
        <f>fun[NUM_ExCond]+fun[NUM_BsmtCond]+fun[NUM_GarCond]</f>
        <v>9</v>
      </c>
      <c r="DA137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136</v>
      </c>
      <c r="DB137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93.25</v>
      </c>
      <c r="DC1375">
        <v>466500</v>
      </c>
    </row>
    <row r="1376" spans="1:107" x14ac:dyDescent="0.25">
      <c r="A1376">
        <v>1375</v>
      </c>
      <c r="B1376">
        <v>60</v>
      </c>
      <c r="C1376" t="s">
        <v>218</v>
      </c>
      <c r="D1376">
        <f>IF(fun[[#This Row],[MSZoning]]="RL",1,0)</f>
        <v>0</v>
      </c>
      <c r="E1376">
        <f>IF(fun[[#This Row],[rl]]="RM",1,0)</f>
        <v>0</v>
      </c>
      <c r="F1376">
        <f>IF(fun[[#This Row],[rm]]="RH",1,0)</f>
        <v>0</v>
      </c>
      <c r="G1376">
        <f>IF(fun[[#This Row],[rh]]="C (all)",1,0)</f>
        <v>0</v>
      </c>
      <c r="H1376">
        <v>85</v>
      </c>
      <c r="I1376">
        <f>IF(fun[[#This Row],[LotFrontage]]="NA",0,fun[[#This Row],[LotFrontage]])</f>
        <v>85</v>
      </c>
      <c r="J1376">
        <v>10625</v>
      </c>
      <c r="K1376" t="s">
        <v>108</v>
      </c>
      <c r="L1376" t="s">
        <v>109</v>
      </c>
      <c r="M1376" t="s">
        <v>110</v>
      </c>
      <c r="N1376" t="s">
        <v>111</v>
      </c>
      <c r="O1376" t="s">
        <v>112</v>
      </c>
      <c r="P1376" t="s">
        <v>113</v>
      </c>
      <c r="Q1376" t="s">
        <v>114</v>
      </c>
      <c r="R1376" t="s">
        <v>162</v>
      </c>
      <c r="S1376" t="s">
        <v>116</v>
      </c>
      <c r="T1376" t="s">
        <v>116</v>
      </c>
      <c r="U1376" t="s">
        <v>117</v>
      </c>
      <c r="V1376" t="s">
        <v>118</v>
      </c>
      <c r="W1376">
        <v>7</v>
      </c>
      <c r="X1376">
        <v>5</v>
      </c>
      <c r="Y1376">
        <v>2005</v>
      </c>
      <c r="Z1376">
        <v>2005</v>
      </c>
      <c r="AA1376" t="s">
        <v>119</v>
      </c>
      <c r="AB1376" t="s">
        <v>120</v>
      </c>
      <c r="AC1376" t="s">
        <v>206</v>
      </c>
      <c r="AD1376" t="s">
        <v>207</v>
      </c>
      <c r="AE1376" t="s">
        <v>143</v>
      </c>
      <c r="AF1376">
        <v>0</v>
      </c>
      <c r="AG1376" t="s">
        <v>123</v>
      </c>
      <c r="AH1376">
        <f>IF(fun[[#This Row],[ExterQual]]="Ex",5,IF(fun[[#This Row],[ExterQual]]="Gd",4,IF(fun[[#This Row],[ExterQual]]="TA",3,IF(fun[[#This Row],[ExterQual]]="Fa",2,1))))</f>
        <v>4</v>
      </c>
      <c r="AI1376" t="s">
        <v>124</v>
      </c>
      <c r="AJ1376">
        <f>IF(fun[[#This Row],[ExterCond]]="Ex",5,IF(fun[[#This Row],[ExterCond]]="Gd",4,IF(fun[[#This Row],[ExterCond]]="TA",3,IF(fun[[#This Row],[ExterCond]]="Fa",2,1))))</f>
        <v>3</v>
      </c>
      <c r="AK1376" t="s">
        <v>125</v>
      </c>
      <c r="AL1376" t="s">
        <v>123</v>
      </c>
      <c r="AM1376">
        <f>IF(fun[[#This Row],[BsmtQual]]="Ex",5,IF(fun[[#This Row],[BsmtQual]]="Gd",4,IF(fun[[#This Row],[BsmtQual]]="TA",3,IF(fun[[#This Row],[BsmtQual]]="Fa",2,IF(fun[[#This Row],[BsmtQual]]="Po",1,0)))))</f>
        <v>4</v>
      </c>
      <c r="AN1376" t="s">
        <v>124</v>
      </c>
      <c r="AO1376">
        <f>IF(fun[[#This Row],[BsmtCond]]="Ex",5,IF(fun[[#This Row],[BsmtCond]]="Gd",4,IF(fun[[#This Row],[BsmtCond]]="TA",3,IF(fun[[#This Row],[BsmtCond]]="Fa",2,IF(fun[[#This Row],[BsmtCond]]="Po",1,0)))))</f>
        <v>3</v>
      </c>
      <c r="AP1376" t="s">
        <v>126</v>
      </c>
      <c r="AQ1376">
        <f>IF(fun[[#This Row],[BsmtExposure]]="Gd",3,IF(fun[[#This Row],[BsmtExposure]]="Av",2,IF(fun[[#This Row],[BsmtExposure]]="Mn",1,0)))</f>
        <v>0</v>
      </c>
      <c r="AR1376" t="s">
        <v>128</v>
      </c>
      <c r="AS1376">
        <v>0</v>
      </c>
      <c r="AT1376" t="s">
        <v>128</v>
      </c>
      <c r="AU1376">
        <v>0</v>
      </c>
      <c r="AV1376">
        <v>1026</v>
      </c>
      <c r="AW1376">
        <v>1026</v>
      </c>
      <c r="AX1376" t="s">
        <v>129</v>
      </c>
      <c r="AY1376" t="s">
        <v>130</v>
      </c>
      <c r="AZ1376">
        <f>IF(fun[[#This Row],[HeatingQC]]="Ex",5,IF(fun[[#This Row],[HeatingQC]]="Gd",4,IF(fun[[#This Row],[HeatingQC]]="TA",3,IF(fun[[#This Row],[HeatingQC]]="Fa",2,IF(fun[[#This Row],[HeatingQC]]="Po",1,0)))))</f>
        <v>5</v>
      </c>
      <c r="BA1376" t="s">
        <v>131</v>
      </c>
      <c r="BB1376" t="s">
        <v>132</v>
      </c>
      <c r="BC1376">
        <v>1026</v>
      </c>
      <c r="BD1376">
        <v>932</v>
      </c>
      <c r="BE1376">
        <v>0</v>
      </c>
      <c r="BF1376">
        <v>1958</v>
      </c>
      <c r="BG1376">
        <f>LOG(fun[[#This Row],[GrLivArea]])</f>
        <v>3.291812687467119</v>
      </c>
      <c r="BH1376">
        <v>0</v>
      </c>
      <c r="BI1376">
        <v>0</v>
      </c>
      <c r="BJ1376">
        <f>fun[[#This Row],[BsmtFullBath]]+(0.5*fun[[#This Row],[BsmtHalfBath]])</f>
        <v>0</v>
      </c>
      <c r="BK1376">
        <v>2</v>
      </c>
      <c r="BL1376">
        <v>1</v>
      </c>
      <c r="BM1376">
        <f>fun[[#This Row],[HalfBath]]+fun[[#This Row],[TOTBaseBath]]+fun[[#This Row],[FullBath]]</f>
        <v>3</v>
      </c>
      <c r="BN1376">
        <v>3</v>
      </c>
      <c r="BO1376">
        <v>1</v>
      </c>
      <c r="BP1376" t="s">
        <v>123</v>
      </c>
      <c r="BQ1376">
        <f>IF(fun[[#This Row],[KitchenQual]]="Ex",5,IF(fun[[#This Row],[KitchenQual]]="Gd",4,IF(fun[[#This Row],[KitchenQual]]="TA",3,IF(fun[[#This Row],[KitchenQual]]="Fa",2,0))))</f>
        <v>4</v>
      </c>
      <c r="BR1376">
        <v>9</v>
      </c>
      <c r="BS1376" t="s">
        <v>133</v>
      </c>
      <c r="BT1376">
        <v>1</v>
      </c>
      <c r="BU1376" t="s">
        <v>123</v>
      </c>
      <c r="BV1376">
        <f>IF(fun[[#This Row],[FireplaceQu]]="Ex",5,IF(fun[[#This Row],[FireplaceQu]]="Gd",4,IF(fun[[#This Row],[FireplaceQu]]="TA",3,IF(fun[[#This Row],[FireplaceQu]]="Fa",2,0))))</f>
        <v>4</v>
      </c>
      <c r="BW1376" t="s">
        <v>134</v>
      </c>
      <c r="BX1376">
        <v>2005</v>
      </c>
      <c r="BY1376" t="s">
        <v>183</v>
      </c>
      <c r="BZ1376">
        <v>3</v>
      </c>
      <c r="CA1376">
        <v>936</v>
      </c>
      <c r="CB1376" t="s">
        <v>124</v>
      </c>
      <c r="CC1376">
        <f>IF(fun[[#This Row],[GarageQual]]="Ex",5,IF(fun[[#This Row],[GarageQual]]="Gd",4,IF(fun[[#This Row],[GarageQual]]="TA",3,IF(fun[[#This Row],[GarageQual]]="Fa",2,IF(fun[[#This Row],[GarageQual]]="Po",1,0)))))</f>
        <v>3</v>
      </c>
      <c r="CD1376" t="s">
        <v>124</v>
      </c>
      <c r="CE1376">
        <f>IF(fun[[#This Row],[GarageCond]]="Ex",5,IF(fun[[#This Row],[GarageCond]]="Gd",4,IF(fun[[#This Row],[GarageCond]]="TA",3,IF(fun[[#This Row],[GarageCond]]="Fa",2,IF(fun[[#This Row],[GarageCond]]="Po",1,0)))))</f>
        <v>3</v>
      </c>
      <c r="CF1376" t="s">
        <v>131</v>
      </c>
      <c r="CG1376">
        <v>154</v>
      </c>
      <c r="CH1376">
        <v>210</v>
      </c>
      <c r="CI1376">
        <v>0</v>
      </c>
      <c r="CJ1376">
        <v>0</v>
      </c>
      <c r="CK1376">
        <v>0</v>
      </c>
      <c r="CL1376">
        <f>(0.5*fun[[#This Row],[WoodDeckSF]])+fun[[#This Row],[OpenPorchSF]]+(2*fun[[#This Row],[EnclosedPorch]])+(1.5*fun[[#This Row],[3SsnPorch]])+fun[[#This Row],[ScreenPorch]]</f>
        <v>287</v>
      </c>
      <c r="CM1376">
        <v>0</v>
      </c>
      <c r="CN1376" t="s">
        <v>109</v>
      </c>
      <c r="CO1376">
        <f>IF(fun[[#This Row],[PoolQC]]="Ex",5,IF(fun[[#This Row],[PoolQC]]="Gd",4,IF(fun[[#This Row],[PoolQC]]="TA",3,IF(fun[[#This Row],[PoolQC]]="Fa",2,IF(fun[[#This Row],[PoolQC]]="Po",1,0)))))</f>
        <v>0</v>
      </c>
      <c r="CP1376" t="s">
        <v>109</v>
      </c>
      <c r="CQ1376" t="s">
        <v>109</v>
      </c>
      <c r="CR1376">
        <v>0</v>
      </c>
      <c r="CS1376">
        <v>7</v>
      </c>
      <c r="CT1376">
        <v>2008</v>
      </c>
      <c r="CU1376" t="s">
        <v>136</v>
      </c>
      <c r="CV1376" t="s">
        <v>137</v>
      </c>
      <c r="CW1376">
        <f>COUNTIF(fun[[#This Row],[Id]:[SaleCondition]],0)</f>
        <v>18</v>
      </c>
      <c r="CX1376">
        <f>COUNTIF(fun[[#This Row],[Id]:[SaleCondition]],"NA")</f>
        <v>4</v>
      </c>
      <c r="CY137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376">
        <f>fun[NUM_ExCond]+fun[NUM_BsmtCond]+fun[NUM_GarCond]</f>
        <v>9</v>
      </c>
      <c r="DA137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137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72.75</v>
      </c>
      <c r="DC1376">
        <v>250000</v>
      </c>
    </row>
    <row r="1377" spans="1:107" x14ac:dyDescent="0.25">
      <c r="A1377">
        <v>1376</v>
      </c>
      <c r="B1377">
        <v>20</v>
      </c>
      <c r="C1377" t="s">
        <v>107</v>
      </c>
      <c r="D1377">
        <f>IF(fun[[#This Row],[MSZoning]]="RL",1,0)</f>
        <v>1</v>
      </c>
      <c r="E1377">
        <f>IF(fun[[#This Row],[rl]]="RM",1,0)</f>
        <v>0</v>
      </c>
      <c r="F1377">
        <f>IF(fun[[#This Row],[rm]]="RH",1,0)</f>
        <v>0</v>
      </c>
      <c r="G1377">
        <f>IF(fun[[#This Row],[rh]]="C (all)",1,0)</f>
        <v>0</v>
      </c>
      <c r="H1377">
        <v>89</v>
      </c>
      <c r="I1377">
        <f>IF(fun[[#This Row],[LotFrontage]]="NA",0,fun[[#This Row],[LotFrontage]])</f>
        <v>89</v>
      </c>
      <c r="J1377">
        <v>10991</v>
      </c>
      <c r="K1377" t="s">
        <v>108</v>
      </c>
      <c r="L1377" t="s">
        <v>109</v>
      </c>
      <c r="M1377" t="s">
        <v>146</v>
      </c>
      <c r="N1377" t="s">
        <v>225</v>
      </c>
      <c r="O1377" t="s">
        <v>112</v>
      </c>
      <c r="P1377" t="s">
        <v>113</v>
      </c>
      <c r="Q1377" t="s">
        <v>114</v>
      </c>
      <c r="R1377" t="s">
        <v>215</v>
      </c>
      <c r="S1377" t="s">
        <v>116</v>
      </c>
      <c r="T1377" t="s">
        <v>116</v>
      </c>
      <c r="U1377" t="s">
        <v>117</v>
      </c>
      <c r="V1377" t="s">
        <v>141</v>
      </c>
      <c r="W1377">
        <v>8</v>
      </c>
      <c r="X1377">
        <v>5</v>
      </c>
      <c r="Y1377">
        <v>2007</v>
      </c>
      <c r="Z1377">
        <v>2007</v>
      </c>
      <c r="AA1377" t="s">
        <v>119</v>
      </c>
      <c r="AB1377" t="s">
        <v>120</v>
      </c>
      <c r="AC1377" t="s">
        <v>121</v>
      </c>
      <c r="AD1377" t="s">
        <v>121</v>
      </c>
      <c r="AE1377" t="s">
        <v>122</v>
      </c>
      <c r="AF1377">
        <v>80</v>
      </c>
      <c r="AG1377" t="s">
        <v>123</v>
      </c>
      <c r="AH1377">
        <f>IF(fun[[#This Row],[ExterQual]]="Ex",5,IF(fun[[#This Row],[ExterQual]]="Gd",4,IF(fun[[#This Row],[ExterQual]]="TA",3,IF(fun[[#This Row],[ExterQual]]="Fa",2,1))))</f>
        <v>4</v>
      </c>
      <c r="AI1377" t="s">
        <v>124</v>
      </c>
      <c r="AJ1377">
        <f>IF(fun[[#This Row],[ExterCond]]="Ex",5,IF(fun[[#This Row],[ExterCond]]="Gd",4,IF(fun[[#This Row],[ExterCond]]="TA",3,IF(fun[[#This Row],[ExterCond]]="Fa",2,1))))</f>
        <v>3</v>
      </c>
      <c r="AK1377" t="s">
        <v>125</v>
      </c>
      <c r="AL1377" t="s">
        <v>123</v>
      </c>
      <c r="AM1377">
        <f>IF(fun[[#This Row],[BsmtQual]]="Ex",5,IF(fun[[#This Row],[BsmtQual]]="Gd",4,IF(fun[[#This Row],[BsmtQual]]="TA",3,IF(fun[[#This Row],[BsmtQual]]="Fa",2,IF(fun[[#This Row],[BsmtQual]]="Po",1,0)))))</f>
        <v>4</v>
      </c>
      <c r="AN1377" t="s">
        <v>124</v>
      </c>
      <c r="AO1377">
        <f>IF(fun[[#This Row],[BsmtCond]]="Ex",5,IF(fun[[#This Row],[BsmtCond]]="Gd",4,IF(fun[[#This Row],[BsmtCond]]="TA",3,IF(fun[[#This Row],[BsmtCond]]="Fa",2,IF(fun[[#This Row],[BsmtCond]]="Po",1,0)))))</f>
        <v>3</v>
      </c>
      <c r="AP1377" t="s">
        <v>123</v>
      </c>
      <c r="AQ1377">
        <f>IF(fun[[#This Row],[BsmtExposure]]="Gd",3,IF(fun[[#This Row],[BsmtExposure]]="Av",2,IF(fun[[#This Row],[BsmtExposure]]="Mn",1,0)))</f>
        <v>3</v>
      </c>
      <c r="AR1377" t="s">
        <v>128</v>
      </c>
      <c r="AS1377">
        <v>0</v>
      </c>
      <c r="AT1377" t="s">
        <v>128</v>
      </c>
      <c r="AU1377">
        <v>0</v>
      </c>
      <c r="AV1377">
        <v>1571</v>
      </c>
      <c r="AW1377">
        <v>1571</v>
      </c>
      <c r="AX1377" t="s">
        <v>129</v>
      </c>
      <c r="AY1377" t="s">
        <v>130</v>
      </c>
      <c r="AZ1377">
        <f>IF(fun[[#This Row],[HeatingQC]]="Ex",5,IF(fun[[#This Row],[HeatingQC]]="Gd",4,IF(fun[[#This Row],[HeatingQC]]="TA",3,IF(fun[[#This Row],[HeatingQC]]="Fa",2,IF(fun[[#This Row],[HeatingQC]]="Po",1,0)))))</f>
        <v>5</v>
      </c>
      <c r="BA1377" t="s">
        <v>131</v>
      </c>
      <c r="BB1377" t="s">
        <v>132</v>
      </c>
      <c r="BC1377">
        <v>1571</v>
      </c>
      <c r="BD1377">
        <v>0</v>
      </c>
      <c r="BE1377">
        <v>0</v>
      </c>
      <c r="BF1377">
        <v>1571</v>
      </c>
      <c r="BG1377">
        <f>LOG(fun[[#This Row],[GrLivArea]])</f>
        <v>3.1961761850399735</v>
      </c>
      <c r="BH1377">
        <v>0</v>
      </c>
      <c r="BI1377">
        <v>0</v>
      </c>
      <c r="BJ1377">
        <f>fun[[#This Row],[BsmtFullBath]]+(0.5*fun[[#This Row],[BsmtHalfBath]])</f>
        <v>0</v>
      </c>
      <c r="BK1377">
        <v>2</v>
      </c>
      <c r="BL1377">
        <v>0</v>
      </c>
      <c r="BM1377">
        <f>fun[[#This Row],[HalfBath]]+fun[[#This Row],[TOTBaseBath]]+fun[[#This Row],[FullBath]]</f>
        <v>2</v>
      </c>
      <c r="BN1377">
        <v>3</v>
      </c>
      <c r="BO1377">
        <v>1</v>
      </c>
      <c r="BP1377" t="s">
        <v>123</v>
      </c>
      <c r="BQ1377">
        <f>IF(fun[[#This Row],[KitchenQual]]="Ex",5,IF(fun[[#This Row],[KitchenQual]]="Gd",4,IF(fun[[#This Row],[KitchenQual]]="TA",3,IF(fun[[#This Row],[KitchenQual]]="Fa",2,0))))</f>
        <v>4</v>
      </c>
      <c r="BR1377">
        <v>7</v>
      </c>
      <c r="BS1377" t="s">
        <v>133</v>
      </c>
      <c r="BT1377">
        <v>1</v>
      </c>
      <c r="BU1377" t="s">
        <v>123</v>
      </c>
      <c r="BV1377">
        <f>IF(fun[[#This Row],[FireplaceQu]]="Ex",5,IF(fun[[#This Row],[FireplaceQu]]="Gd",4,IF(fun[[#This Row],[FireplaceQu]]="TA",3,IF(fun[[#This Row],[FireplaceQu]]="Fa",2,0))))</f>
        <v>4</v>
      </c>
      <c r="BW1377" t="s">
        <v>134</v>
      </c>
      <c r="BX1377">
        <v>2007</v>
      </c>
      <c r="BY1377" t="s">
        <v>183</v>
      </c>
      <c r="BZ1377">
        <v>3</v>
      </c>
      <c r="CA1377">
        <v>722</v>
      </c>
      <c r="CB1377" t="s">
        <v>124</v>
      </c>
      <c r="CC1377">
        <f>IF(fun[[#This Row],[GarageQual]]="Ex",5,IF(fun[[#This Row],[GarageQual]]="Gd",4,IF(fun[[#This Row],[GarageQual]]="TA",3,IF(fun[[#This Row],[GarageQual]]="Fa",2,IF(fun[[#This Row],[GarageQual]]="Po",1,0)))))</f>
        <v>3</v>
      </c>
      <c r="CD1377" t="s">
        <v>124</v>
      </c>
      <c r="CE1377">
        <f>IF(fun[[#This Row],[GarageCond]]="Ex",5,IF(fun[[#This Row],[GarageCond]]="Gd",4,IF(fun[[#This Row],[GarageCond]]="TA",3,IF(fun[[#This Row],[GarageCond]]="Fa",2,IF(fun[[#This Row],[GarageCond]]="Po",1,0)))))</f>
        <v>3</v>
      </c>
      <c r="CF1377" t="s">
        <v>131</v>
      </c>
      <c r="CG1377">
        <v>100</v>
      </c>
      <c r="CH1377">
        <v>36</v>
      </c>
      <c r="CI1377">
        <v>0</v>
      </c>
      <c r="CJ1377">
        <v>0</v>
      </c>
      <c r="CK1377">
        <v>0</v>
      </c>
      <c r="CL1377">
        <f>(0.5*fun[[#This Row],[WoodDeckSF]])+fun[[#This Row],[OpenPorchSF]]+(2*fun[[#This Row],[EnclosedPorch]])+(1.5*fun[[#This Row],[3SsnPorch]])+fun[[#This Row],[ScreenPorch]]</f>
        <v>86</v>
      </c>
      <c r="CM1377">
        <v>0</v>
      </c>
      <c r="CN1377" t="s">
        <v>109</v>
      </c>
      <c r="CO1377">
        <f>IF(fun[[#This Row],[PoolQC]]="Ex",5,IF(fun[[#This Row],[PoolQC]]="Gd",4,IF(fun[[#This Row],[PoolQC]]="TA",3,IF(fun[[#This Row],[PoolQC]]="Fa",2,IF(fun[[#This Row],[PoolQC]]="Po",1,0)))))</f>
        <v>0</v>
      </c>
      <c r="CP1377" t="s">
        <v>109</v>
      </c>
      <c r="CQ1377" t="s">
        <v>109</v>
      </c>
      <c r="CR1377">
        <v>0</v>
      </c>
      <c r="CS1377">
        <v>12</v>
      </c>
      <c r="CT1377">
        <v>2007</v>
      </c>
      <c r="CU1377" t="s">
        <v>184</v>
      </c>
      <c r="CV1377" t="s">
        <v>185</v>
      </c>
      <c r="CW1377">
        <f>COUNTIF(fun[[#This Row],[Id]:[SaleCondition]],0)</f>
        <v>17</v>
      </c>
      <c r="CX1377">
        <f>COUNTIF(fun[[#This Row],[Id]:[SaleCondition]],"NA")</f>
        <v>4</v>
      </c>
      <c r="CY1377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377">
        <f>fun[NUM_ExCond]+fun[NUM_BsmtCond]+fun[NUM_GarCond]</f>
        <v>9</v>
      </c>
      <c r="DA137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117</v>
      </c>
      <c r="DB137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77.75</v>
      </c>
      <c r="DC1377">
        <v>239000</v>
      </c>
    </row>
    <row r="1378" spans="1:107" x14ac:dyDescent="0.25">
      <c r="A1378">
        <v>1377</v>
      </c>
      <c r="B1378">
        <v>30</v>
      </c>
      <c r="C1378" t="s">
        <v>107</v>
      </c>
      <c r="D1378">
        <f>IF(fun[[#This Row],[MSZoning]]="RL",1,0)</f>
        <v>1</v>
      </c>
      <c r="E1378">
        <f>IF(fun[[#This Row],[rl]]="RM",1,0)</f>
        <v>0</v>
      </c>
      <c r="F1378">
        <f>IF(fun[[#This Row],[rm]]="RH",1,0)</f>
        <v>0</v>
      </c>
      <c r="G1378">
        <f>IF(fun[[#This Row],[rh]]="C (all)",1,0)</f>
        <v>0</v>
      </c>
      <c r="H1378">
        <v>52</v>
      </c>
      <c r="I1378">
        <f>IF(fun[[#This Row],[LotFrontage]]="NA",0,fun[[#This Row],[LotFrontage]])</f>
        <v>52</v>
      </c>
      <c r="J1378">
        <v>6292</v>
      </c>
      <c r="K1378" t="s">
        <v>108</v>
      </c>
      <c r="L1378" t="s">
        <v>109</v>
      </c>
      <c r="M1378" t="s">
        <v>110</v>
      </c>
      <c r="N1378" t="s">
        <v>201</v>
      </c>
      <c r="O1378" t="s">
        <v>112</v>
      </c>
      <c r="P1378" t="s">
        <v>113</v>
      </c>
      <c r="Q1378" t="s">
        <v>114</v>
      </c>
      <c r="R1378" t="s">
        <v>258</v>
      </c>
      <c r="S1378" t="s">
        <v>116</v>
      </c>
      <c r="T1378" t="s">
        <v>116</v>
      </c>
      <c r="U1378" t="s">
        <v>117</v>
      </c>
      <c r="V1378" t="s">
        <v>141</v>
      </c>
      <c r="W1378">
        <v>6</v>
      </c>
      <c r="X1378">
        <v>5</v>
      </c>
      <c r="Y1378">
        <v>1930</v>
      </c>
      <c r="Z1378">
        <v>1950</v>
      </c>
      <c r="AA1378" t="s">
        <v>119</v>
      </c>
      <c r="AB1378" t="s">
        <v>120</v>
      </c>
      <c r="AC1378" t="s">
        <v>150</v>
      </c>
      <c r="AD1378" t="s">
        <v>150</v>
      </c>
      <c r="AE1378" t="s">
        <v>143</v>
      </c>
      <c r="AF1378">
        <v>0</v>
      </c>
      <c r="AG1378" t="s">
        <v>124</v>
      </c>
      <c r="AH1378">
        <f>IF(fun[[#This Row],[ExterQual]]="Ex",5,IF(fun[[#This Row],[ExterQual]]="Gd",4,IF(fun[[#This Row],[ExterQual]]="TA",3,IF(fun[[#This Row],[ExterQual]]="Fa",2,1))))</f>
        <v>3</v>
      </c>
      <c r="AI1378" t="s">
        <v>124</v>
      </c>
      <c r="AJ1378">
        <f>IF(fun[[#This Row],[ExterCond]]="Ex",5,IF(fun[[#This Row],[ExterCond]]="Gd",4,IF(fun[[#This Row],[ExterCond]]="TA",3,IF(fun[[#This Row],[ExterCond]]="Fa",2,1))))</f>
        <v>3</v>
      </c>
      <c r="AK1378" t="s">
        <v>152</v>
      </c>
      <c r="AL1378" t="s">
        <v>123</v>
      </c>
      <c r="AM1378">
        <f>IF(fun[[#This Row],[BsmtQual]]="Ex",5,IF(fun[[#This Row],[BsmtQual]]="Gd",4,IF(fun[[#This Row],[BsmtQual]]="TA",3,IF(fun[[#This Row],[BsmtQual]]="Fa",2,IF(fun[[#This Row],[BsmtQual]]="Po",1,0)))))</f>
        <v>4</v>
      </c>
      <c r="AN1378" t="s">
        <v>124</v>
      </c>
      <c r="AO1378">
        <f>IF(fun[[#This Row],[BsmtCond]]="Ex",5,IF(fun[[#This Row],[BsmtCond]]="Gd",4,IF(fun[[#This Row],[BsmtCond]]="TA",3,IF(fun[[#This Row],[BsmtCond]]="Fa",2,IF(fun[[#This Row],[BsmtCond]]="Po",1,0)))))</f>
        <v>3</v>
      </c>
      <c r="AP1378" t="s">
        <v>147</v>
      </c>
      <c r="AQ1378">
        <f>IF(fun[[#This Row],[BsmtExposure]]="Gd",3,IF(fun[[#This Row],[BsmtExposure]]="Av",2,IF(fun[[#This Row],[BsmtExposure]]="Mn",1,0)))</f>
        <v>1</v>
      </c>
      <c r="AR1378" t="s">
        <v>179</v>
      </c>
      <c r="AS1378">
        <v>384</v>
      </c>
      <c r="AT1378" t="s">
        <v>128</v>
      </c>
      <c r="AU1378">
        <v>0</v>
      </c>
      <c r="AV1378">
        <v>384</v>
      </c>
      <c r="AW1378">
        <v>768</v>
      </c>
      <c r="AX1378" t="s">
        <v>129</v>
      </c>
      <c r="AY1378" t="s">
        <v>124</v>
      </c>
      <c r="AZ1378">
        <f>IF(fun[[#This Row],[HeatingQC]]="Ex",5,IF(fun[[#This Row],[HeatingQC]]="Gd",4,IF(fun[[#This Row],[HeatingQC]]="TA",3,IF(fun[[#This Row],[HeatingQC]]="Fa",2,IF(fun[[#This Row],[HeatingQC]]="Po",1,0)))))</f>
        <v>3</v>
      </c>
      <c r="BA1378" t="s">
        <v>203</v>
      </c>
      <c r="BB1378" t="s">
        <v>132</v>
      </c>
      <c r="BC1378">
        <v>790</v>
      </c>
      <c r="BD1378">
        <v>0</v>
      </c>
      <c r="BE1378">
        <v>0</v>
      </c>
      <c r="BF1378">
        <v>790</v>
      </c>
      <c r="BG1378">
        <f>LOG(fun[[#This Row],[GrLivArea]])</f>
        <v>2.8976270912904414</v>
      </c>
      <c r="BH1378">
        <v>0</v>
      </c>
      <c r="BI1378">
        <v>0</v>
      </c>
      <c r="BJ1378">
        <f>fun[[#This Row],[BsmtFullBath]]+(0.5*fun[[#This Row],[BsmtHalfBath]])</f>
        <v>0</v>
      </c>
      <c r="BK1378">
        <v>1</v>
      </c>
      <c r="BL1378">
        <v>0</v>
      </c>
      <c r="BM1378">
        <f>fun[[#This Row],[HalfBath]]+fun[[#This Row],[TOTBaseBath]]+fun[[#This Row],[FullBath]]</f>
        <v>1</v>
      </c>
      <c r="BN1378">
        <v>2</v>
      </c>
      <c r="BO1378">
        <v>1</v>
      </c>
      <c r="BP1378" t="s">
        <v>124</v>
      </c>
      <c r="BQ1378">
        <f>IF(fun[[#This Row],[KitchenQual]]="Ex",5,IF(fun[[#This Row],[KitchenQual]]="Gd",4,IF(fun[[#This Row],[KitchenQual]]="TA",3,IF(fun[[#This Row],[KitchenQual]]="Fa",2,0))))</f>
        <v>3</v>
      </c>
      <c r="BR1378">
        <v>4</v>
      </c>
      <c r="BS1378" t="s">
        <v>133</v>
      </c>
      <c r="BT1378">
        <v>0</v>
      </c>
      <c r="BU1378" t="s">
        <v>109</v>
      </c>
      <c r="BV1378">
        <f>IF(fun[[#This Row],[FireplaceQu]]="Ex",5,IF(fun[[#This Row],[FireplaceQu]]="Gd",4,IF(fun[[#This Row],[FireplaceQu]]="TA",3,IF(fun[[#This Row],[FireplaceQu]]="Fa",2,0))))</f>
        <v>0</v>
      </c>
      <c r="BW1378" t="s">
        <v>153</v>
      </c>
      <c r="BX1378">
        <v>1925</v>
      </c>
      <c r="BY1378" t="s">
        <v>128</v>
      </c>
      <c r="BZ1378">
        <v>1</v>
      </c>
      <c r="CA1378">
        <v>160</v>
      </c>
      <c r="CB1378" t="s">
        <v>173</v>
      </c>
      <c r="CC1378">
        <f>IF(fun[[#This Row],[GarageQual]]="Ex",5,IF(fun[[#This Row],[GarageQual]]="Gd",4,IF(fun[[#This Row],[GarageQual]]="TA",3,IF(fun[[#This Row],[GarageQual]]="Fa",2,IF(fun[[#This Row],[GarageQual]]="Po",1,0)))))</f>
        <v>2</v>
      </c>
      <c r="CD1378" t="s">
        <v>124</v>
      </c>
      <c r="CE1378">
        <f>IF(fun[[#This Row],[GarageCond]]="Ex",5,IF(fun[[#This Row],[GarageCond]]="Gd",4,IF(fun[[#This Row],[GarageCond]]="TA",3,IF(fun[[#This Row],[GarageCond]]="Fa",2,IF(fun[[#This Row],[GarageCond]]="Po",1,0)))))</f>
        <v>3</v>
      </c>
      <c r="CF1378" t="s">
        <v>131</v>
      </c>
      <c r="CG1378">
        <v>0</v>
      </c>
      <c r="CH1378">
        <v>141</v>
      </c>
      <c r="CI1378">
        <v>0</v>
      </c>
      <c r="CJ1378">
        <v>0</v>
      </c>
      <c r="CK1378">
        <v>0</v>
      </c>
      <c r="CL1378">
        <f>(0.5*fun[[#This Row],[WoodDeckSF]])+fun[[#This Row],[OpenPorchSF]]+(2*fun[[#This Row],[EnclosedPorch]])+(1.5*fun[[#This Row],[3SsnPorch]])+fun[[#This Row],[ScreenPorch]]</f>
        <v>141</v>
      </c>
      <c r="CM1378">
        <v>0</v>
      </c>
      <c r="CN1378" t="s">
        <v>109</v>
      </c>
      <c r="CO1378">
        <f>IF(fun[[#This Row],[PoolQC]]="Ex",5,IF(fun[[#This Row],[PoolQC]]="Gd",4,IF(fun[[#This Row],[PoolQC]]="TA",3,IF(fun[[#This Row],[PoolQC]]="Fa",2,IF(fun[[#This Row],[PoolQC]]="Po",1,0)))))</f>
        <v>0</v>
      </c>
      <c r="CP1378" t="s">
        <v>109</v>
      </c>
      <c r="CQ1378" t="s">
        <v>109</v>
      </c>
      <c r="CR1378">
        <v>0</v>
      </c>
      <c r="CS1378">
        <v>4</v>
      </c>
      <c r="CT1378">
        <v>2008</v>
      </c>
      <c r="CU1378" t="s">
        <v>136</v>
      </c>
      <c r="CV1378" t="s">
        <v>137</v>
      </c>
      <c r="CW1378">
        <f>COUNTIF(fun[[#This Row],[Id]:[SaleCondition]],0)</f>
        <v>20</v>
      </c>
      <c r="CX1378">
        <f>COUNTIF(fun[[#This Row],[Id]:[SaleCondition]],"NA")</f>
        <v>5</v>
      </c>
      <c r="CY137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378">
        <f>fun[NUM_ExCond]+fun[NUM_BsmtCond]+fun[NUM_GarCond]</f>
        <v>9</v>
      </c>
      <c r="DA137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137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</v>
      </c>
      <c r="DC1378">
        <v>91000</v>
      </c>
    </row>
    <row r="1379" spans="1:107" x14ac:dyDescent="0.25">
      <c r="A1379">
        <v>1378</v>
      </c>
      <c r="B1379">
        <v>50</v>
      </c>
      <c r="C1379" t="s">
        <v>107</v>
      </c>
      <c r="D1379">
        <f>IF(fun[[#This Row],[MSZoning]]="RL",1,0)</f>
        <v>1</v>
      </c>
      <c r="E1379">
        <f>IF(fun[[#This Row],[rl]]="RM",1,0)</f>
        <v>0</v>
      </c>
      <c r="F1379">
        <f>IF(fun[[#This Row],[rm]]="RH",1,0)</f>
        <v>0</v>
      </c>
      <c r="G1379">
        <f>IF(fun[[#This Row],[rh]]="C (all)",1,0)</f>
        <v>0</v>
      </c>
      <c r="H1379">
        <v>60</v>
      </c>
      <c r="I1379">
        <f>IF(fun[[#This Row],[LotFrontage]]="NA",0,fun[[#This Row],[LotFrontage]])</f>
        <v>60</v>
      </c>
      <c r="J1379">
        <v>10998</v>
      </c>
      <c r="K1379" t="s">
        <v>108</v>
      </c>
      <c r="L1379" t="s">
        <v>200</v>
      </c>
      <c r="M1379" t="s">
        <v>110</v>
      </c>
      <c r="N1379" t="s">
        <v>111</v>
      </c>
      <c r="O1379" t="s">
        <v>112</v>
      </c>
      <c r="P1379" t="s">
        <v>113</v>
      </c>
      <c r="Q1379" t="s">
        <v>114</v>
      </c>
      <c r="R1379" t="s">
        <v>211</v>
      </c>
      <c r="S1379" t="s">
        <v>116</v>
      </c>
      <c r="T1379" t="s">
        <v>116</v>
      </c>
      <c r="U1379" t="s">
        <v>117</v>
      </c>
      <c r="V1379" t="s">
        <v>158</v>
      </c>
      <c r="W1379">
        <v>5</v>
      </c>
      <c r="X1379">
        <v>5</v>
      </c>
      <c r="Y1379">
        <v>1941</v>
      </c>
      <c r="Z1379">
        <v>1960</v>
      </c>
      <c r="AA1379" t="s">
        <v>119</v>
      </c>
      <c r="AB1379" t="s">
        <v>120</v>
      </c>
      <c r="AC1379" t="s">
        <v>150</v>
      </c>
      <c r="AD1379" t="s">
        <v>150</v>
      </c>
      <c r="AE1379" t="s">
        <v>143</v>
      </c>
      <c r="AF1379">
        <v>0</v>
      </c>
      <c r="AG1379" t="s">
        <v>124</v>
      </c>
      <c r="AH1379">
        <f>IF(fun[[#This Row],[ExterQual]]="Ex",5,IF(fun[[#This Row],[ExterQual]]="Gd",4,IF(fun[[#This Row],[ExterQual]]="TA",3,IF(fun[[#This Row],[ExterQual]]="Fa",2,1))))</f>
        <v>3</v>
      </c>
      <c r="AI1379" t="s">
        <v>124</v>
      </c>
      <c r="AJ1379">
        <f>IF(fun[[#This Row],[ExterCond]]="Ex",5,IF(fun[[#This Row],[ExterCond]]="Gd",4,IF(fun[[#This Row],[ExterCond]]="TA",3,IF(fun[[#This Row],[ExterCond]]="Fa",2,1))))</f>
        <v>3</v>
      </c>
      <c r="AK1379" t="s">
        <v>144</v>
      </c>
      <c r="AL1379" t="s">
        <v>124</v>
      </c>
      <c r="AM1379">
        <f>IF(fun[[#This Row],[BsmtQual]]="Ex",5,IF(fun[[#This Row],[BsmtQual]]="Gd",4,IF(fun[[#This Row],[BsmtQual]]="TA",3,IF(fun[[#This Row],[BsmtQual]]="Fa",2,IF(fun[[#This Row],[BsmtQual]]="Po",1,0)))))</f>
        <v>3</v>
      </c>
      <c r="AN1379" t="s">
        <v>124</v>
      </c>
      <c r="AO1379">
        <f>IF(fun[[#This Row],[BsmtCond]]="Ex",5,IF(fun[[#This Row],[BsmtCond]]="Gd",4,IF(fun[[#This Row],[BsmtCond]]="TA",3,IF(fun[[#This Row],[BsmtCond]]="Fa",2,IF(fun[[#This Row],[BsmtCond]]="Po",1,0)))))</f>
        <v>3</v>
      </c>
      <c r="AP1379" t="s">
        <v>126</v>
      </c>
      <c r="AQ1379">
        <f>IF(fun[[#This Row],[BsmtExposure]]="Gd",3,IF(fun[[#This Row],[BsmtExposure]]="Av",2,IF(fun[[#This Row],[BsmtExposure]]="Mn",1,0)))</f>
        <v>0</v>
      </c>
      <c r="AR1379" t="s">
        <v>198</v>
      </c>
      <c r="AS1379">
        <v>408</v>
      </c>
      <c r="AT1379" t="s">
        <v>167</v>
      </c>
      <c r="AU1379">
        <v>420</v>
      </c>
      <c r="AV1379">
        <v>156</v>
      </c>
      <c r="AW1379">
        <v>984</v>
      </c>
      <c r="AX1379" t="s">
        <v>129</v>
      </c>
      <c r="AY1379" t="s">
        <v>130</v>
      </c>
      <c r="AZ1379">
        <f>IF(fun[[#This Row],[HeatingQC]]="Ex",5,IF(fun[[#This Row],[HeatingQC]]="Gd",4,IF(fun[[#This Row],[HeatingQC]]="TA",3,IF(fun[[#This Row],[HeatingQC]]="Fa",2,IF(fun[[#This Row],[HeatingQC]]="Po",1,0)))))</f>
        <v>5</v>
      </c>
      <c r="BA1379" t="s">
        <v>131</v>
      </c>
      <c r="BB1379" t="s">
        <v>132</v>
      </c>
      <c r="BC1379">
        <v>984</v>
      </c>
      <c r="BD1379">
        <v>620</v>
      </c>
      <c r="BE1379">
        <v>0</v>
      </c>
      <c r="BF1379">
        <v>1604</v>
      </c>
      <c r="BG1379">
        <f>LOG(fun[[#This Row],[GrLivArea]])</f>
        <v>3.2052043639481447</v>
      </c>
      <c r="BH1379">
        <v>0</v>
      </c>
      <c r="BI1379">
        <v>0</v>
      </c>
      <c r="BJ1379">
        <f>fun[[#This Row],[BsmtFullBath]]+(0.5*fun[[#This Row],[BsmtHalfBath]])</f>
        <v>0</v>
      </c>
      <c r="BK1379">
        <v>2</v>
      </c>
      <c r="BL1379">
        <v>0</v>
      </c>
      <c r="BM1379">
        <f>fun[[#This Row],[HalfBath]]+fun[[#This Row],[TOTBaseBath]]+fun[[#This Row],[FullBath]]</f>
        <v>2</v>
      </c>
      <c r="BN1379">
        <v>3</v>
      </c>
      <c r="BO1379">
        <v>1</v>
      </c>
      <c r="BP1379" t="s">
        <v>124</v>
      </c>
      <c r="BQ1379">
        <f>IF(fun[[#This Row],[KitchenQual]]="Ex",5,IF(fun[[#This Row],[KitchenQual]]="Gd",4,IF(fun[[#This Row],[KitchenQual]]="TA",3,IF(fun[[#This Row],[KitchenQual]]="Fa",2,0))))</f>
        <v>3</v>
      </c>
      <c r="BR1379">
        <v>6</v>
      </c>
      <c r="BS1379" t="s">
        <v>250</v>
      </c>
      <c r="BT1379">
        <v>0</v>
      </c>
      <c r="BU1379" t="s">
        <v>109</v>
      </c>
      <c r="BV1379">
        <f>IF(fun[[#This Row],[FireplaceQu]]="Ex",5,IF(fun[[#This Row],[FireplaceQu]]="Gd",4,IF(fun[[#This Row],[FireplaceQu]]="TA",3,IF(fun[[#This Row],[FireplaceQu]]="Fa",2,0))))</f>
        <v>0</v>
      </c>
      <c r="BW1379" t="s">
        <v>153</v>
      </c>
      <c r="BX1379">
        <v>1977</v>
      </c>
      <c r="BY1379" t="s">
        <v>128</v>
      </c>
      <c r="BZ1379">
        <v>2</v>
      </c>
      <c r="CA1379">
        <v>660</v>
      </c>
      <c r="CB1379" t="s">
        <v>124</v>
      </c>
      <c r="CC1379">
        <f>IF(fun[[#This Row],[GarageQual]]="Ex",5,IF(fun[[#This Row],[GarageQual]]="Gd",4,IF(fun[[#This Row],[GarageQual]]="TA",3,IF(fun[[#This Row],[GarageQual]]="Fa",2,IF(fun[[#This Row],[GarageQual]]="Po",1,0)))))</f>
        <v>3</v>
      </c>
      <c r="CD1379" t="s">
        <v>124</v>
      </c>
      <c r="CE1379">
        <f>IF(fun[[#This Row],[GarageCond]]="Ex",5,IF(fun[[#This Row],[GarageCond]]="Gd",4,IF(fun[[#This Row],[GarageCond]]="TA",3,IF(fun[[#This Row],[GarageCond]]="Fa",2,IF(fun[[#This Row],[GarageCond]]="Po",1,0)))))</f>
        <v>3</v>
      </c>
      <c r="CF1379" t="s">
        <v>131</v>
      </c>
      <c r="CG1379">
        <v>0</v>
      </c>
      <c r="CH1379">
        <v>68</v>
      </c>
      <c r="CI1379">
        <v>0</v>
      </c>
      <c r="CJ1379">
        <v>0</v>
      </c>
      <c r="CK1379">
        <v>0</v>
      </c>
      <c r="CL1379">
        <f>(0.5*fun[[#This Row],[WoodDeckSF]])+fun[[#This Row],[OpenPorchSF]]+(2*fun[[#This Row],[EnclosedPorch]])+(1.5*fun[[#This Row],[3SsnPorch]])+fun[[#This Row],[ScreenPorch]]</f>
        <v>68</v>
      </c>
      <c r="CM1379">
        <v>0</v>
      </c>
      <c r="CN1379" t="s">
        <v>109</v>
      </c>
      <c r="CO1379">
        <f>IF(fun[[#This Row],[PoolQC]]="Ex",5,IF(fun[[#This Row],[PoolQC]]="Gd",4,IF(fun[[#This Row],[PoolQC]]="TA",3,IF(fun[[#This Row],[PoolQC]]="Fa",2,IF(fun[[#This Row],[PoolQC]]="Po",1,0)))))</f>
        <v>0</v>
      </c>
      <c r="CP1379" t="s">
        <v>109</v>
      </c>
      <c r="CQ1379" t="s">
        <v>109</v>
      </c>
      <c r="CR1379">
        <v>0</v>
      </c>
      <c r="CS1379">
        <v>7</v>
      </c>
      <c r="CT1379">
        <v>2009</v>
      </c>
      <c r="CU1379" t="s">
        <v>136</v>
      </c>
      <c r="CV1379" t="s">
        <v>137</v>
      </c>
      <c r="CW1379">
        <f>COUNTIF(fun[[#This Row],[Id]:[SaleCondition]],0)</f>
        <v>19</v>
      </c>
      <c r="CX1379">
        <f>COUNTIF(fun[[#This Row],[Id]:[SaleCondition]],"NA")</f>
        <v>4</v>
      </c>
      <c r="CY1379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379">
        <f>fun[NUM_ExCond]+fun[NUM_BsmtCond]+fun[NUM_GarCond]</f>
        <v>9</v>
      </c>
      <c r="DA137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80</v>
      </c>
      <c r="DB137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1379">
        <v>117000</v>
      </c>
    </row>
    <row r="1380" spans="1:107" x14ac:dyDescent="0.25">
      <c r="A1380">
        <v>1379</v>
      </c>
      <c r="B1380">
        <v>160</v>
      </c>
      <c r="C1380" t="s">
        <v>168</v>
      </c>
      <c r="D1380">
        <f>IF(fun[[#This Row],[MSZoning]]="RL",1,0)</f>
        <v>0</v>
      </c>
      <c r="E1380">
        <f>IF(fun[[#This Row],[rl]]="RM",1,0)</f>
        <v>0</v>
      </c>
      <c r="F1380">
        <f>IF(fun[[#This Row],[rm]]="RH",1,0)</f>
        <v>0</v>
      </c>
      <c r="G1380">
        <f>IF(fun[[#This Row],[rh]]="C (all)",1,0)</f>
        <v>0</v>
      </c>
      <c r="H1380">
        <v>21</v>
      </c>
      <c r="I1380">
        <f>IF(fun[[#This Row],[LotFrontage]]="NA",0,fun[[#This Row],[LotFrontage]])</f>
        <v>21</v>
      </c>
      <c r="J1380">
        <v>1953</v>
      </c>
      <c r="K1380" t="s">
        <v>108</v>
      </c>
      <c r="L1380" t="s">
        <v>109</v>
      </c>
      <c r="M1380" t="s">
        <v>110</v>
      </c>
      <c r="N1380" t="s">
        <v>111</v>
      </c>
      <c r="O1380" t="s">
        <v>112</v>
      </c>
      <c r="P1380" t="s">
        <v>113</v>
      </c>
      <c r="Q1380" t="s">
        <v>114</v>
      </c>
      <c r="R1380" t="s">
        <v>254</v>
      </c>
      <c r="S1380" t="s">
        <v>116</v>
      </c>
      <c r="T1380" t="s">
        <v>116</v>
      </c>
      <c r="U1380" t="s">
        <v>224</v>
      </c>
      <c r="V1380" t="s">
        <v>118</v>
      </c>
      <c r="W1380">
        <v>6</v>
      </c>
      <c r="X1380">
        <v>5</v>
      </c>
      <c r="Y1380">
        <v>1973</v>
      </c>
      <c r="Z1380">
        <v>1973</v>
      </c>
      <c r="AA1380" t="s">
        <v>119</v>
      </c>
      <c r="AB1380" t="s">
        <v>120</v>
      </c>
      <c r="AC1380" t="s">
        <v>166</v>
      </c>
      <c r="AD1380" t="s">
        <v>166</v>
      </c>
      <c r="AE1380" t="s">
        <v>122</v>
      </c>
      <c r="AF1380">
        <v>408</v>
      </c>
      <c r="AG1380" t="s">
        <v>124</v>
      </c>
      <c r="AH1380">
        <f>IF(fun[[#This Row],[ExterQual]]="Ex",5,IF(fun[[#This Row],[ExterQual]]="Gd",4,IF(fun[[#This Row],[ExterQual]]="TA",3,IF(fun[[#This Row],[ExterQual]]="Fa",2,1))))</f>
        <v>3</v>
      </c>
      <c r="AI1380" t="s">
        <v>124</v>
      </c>
      <c r="AJ1380">
        <f>IF(fun[[#This Row],[ExterCond]]="Ex",5,IF(fun[[#This Row],[ExterCond]]="Gd",4,IF(fun[[#This Row],[ExterCond]]="TA",3,IF(fun[[#This Row],[ExterCond]]="Fa",2,1))))</f>
        <v>3</v>
      </c>
      <c r="AK1380" t="s">
        <v>144</v>
      </c>
      <c r="AL1380" t="s">
        <v>124</v>
      </c>
      <c r="AM1380">
        <f>IF(fun[[#This Row],[BsmtQual]]="Ex",5,IF(fun[[#This Row],[BsmtQual]]="Gd",4,IF(fun[[#This Row],[BsmtQual]]="TA",3,IF(fun[[#This Row],[BsmtQual]]="Fa",2,IF(fun[[#This Row],[BsmtQual]]="Po",1,0)))))</f>
        <v>3</v>
      </c>
      <c r="AN1380" t="s">
        <v>173</v>
      </c>
      <c r="AO1380">
        <f>IF(fun[[#This Row],[BsmtCond]]="Ex",5,IF(fun[[#This Row],[BsmtCond]]="Gd",4,IF(fun[[#This Row],[BsmtCond]]="TA",3,IF(fun[[#This Row],[BsmtCond]]="Fa",2,IF(fun[[#This Row],[BsmtCond]]="Po",1,0)))))</f>
        <v>2</v>
      </c>
      <c r="AP1380" t="s">
        <v>126</v>
      </c>
      <c r="AQ1380">
        <f>IF(fun[[#This Row],[BsmtExposure]]="Gd",3,IF(fun[[#This Row],[BsmtExposure]]="Av",2,IF(fun[[#This Row],[BsmtExposure]]="Mn",1,0)))</f>
        <v>0</v>
      </c>
      <c r="AR1380" t="s">
        <v>167</v>
      </c>
      <c r="AS1380">
        <v>309</v>
      </c>
      <c r="AT1380" t="s">
        <v>128</v>
      </c>
      <c r="AU1380">
        <v>0</v>
      </c>
      <c r="AV1380">
        <v>174</v>
      </c>
      <c r="AW1380">
        <v>483</v>
      </c>
      <c r="AX1380" t="s">
        <v>129</v>
      </c>
      <c r="AY1380" t="s">
        <v>124</v>
      </c>
      <c r="AZ1380">
        <f>IF(fun[[#This Row],[HeatingQC]]="Ex",5,IF(fun[[#This Row],[HeatingQC]]="Gd",4,IF(fun[[#This Row],[HeatingQC]]="TA",3,IF(fun[[#This Row],[HeatingQC]]="Fa",2,IF(fun[[#This Row],[HeatingQC]]="Po",1,0)))))</f>
        <v>3</v>
      </c>
      <c r="BA1380" t="s">
        <v>131</v>
      </c>
      <c r="BB1380" t="s">
        <v>132</v>
      </c>
      <c r="BC1380">
        <v>483</v>
      </c>
      <c r="BD1380">
        <v>504</v>
      </c>
      <c r="BE1380">
        <v>0</v>
      </c>
      <c r="BF1380">
        <v>987</v>
      </c>
      <c r="BG1380">
        <f>LOG(fun[[#This Row],[GrLivArea]])</f>
        <v>2.9943171526696366</v>
      </c>
      <c r="BH1380">
        <v>0</v>
      </c>
      <c r="BI1380">
        <v>0</v>
      </c>
      <c r="BJ1380">
        <f>fun[[#This Row],[BsmtFullBath]]+(0.5*fun[[#This Row],[BsmtHalfBath]])</f>
        <v>0</v>
      </c>
      <c r="BK1380">
        <v>1</v>
      </c>
      <c r="BL1380">
        <v>1</v>
      </c>
      <c r="BM1380">
        <f>fun[[#This Row],[HalfBath]]+fun[[#This Row],[TOTBaseBath]]+fun[[#This Row],[FullBath]]</f>
        <v>2</v>
      </c>
      <c r="BN1380">
        <v>2</v>
      </c>
      <c r="BO1380">
        <v>1</v>
      </c>
      <c r="BP1380" t="s">
        <v>124</v>
      </c>
      <c r="BQ1380">
        <f>IF(fun[[#This Row],[KitchenQual]]="Ex",5,IF(fun[[#This Row],[KitchenQual]]="Gd",4,IF(fun[[#This Row],[KitchenQual]]="TA",3,IF(fun[[#This Row],[KitchenQual]]="Fa",2,0))))</f>
        <v>3</v>
      </c>
      <c r="BR1380">
        <v>5</v>
      </c>
      <c r="BS1380" t="s">
        <v>133</v>
      </c>
      <c r="BT1380">
        <v>0</v>
      </c>
      <c r="BU1380" t="s">
        <v>109</v>
      </c>
      <c r="BV1380">
        <f>IF(fun[[#This Row],[FireplaceQu]]="Ex",5,IF(fun[[#This Row],[FireplaceQu]]="Gd",4,IF(fun[[#This Row],[FireplaceQu]]="TA",3,IF(fun[[#This Row],[FireplaceQu]]="Fa",2,0))))</f>
        <v>0</v>
      </c>
      <c r="BW1380" t="s">
        <v>153</v>
      </c>
      <c r="BX1380">
        <v>1973</v>
      </c>
      <c r="BY1380" t="s">
        <v>128</v>
      </c>
      <c r="BZ1380">
        <v>1</v>
      </c>
      <c r="CA1380">
        <v>264</v>
      </c>
      <c r="CB1380" t="s">
        <v>124</v>
      </c>
      <c r="CC1380">
        <f>IF(fun[[#This Row],[GarageQual]]="Ex",5,IF(fun[[#This Row],[GarageQual]]="Gd",4,IF(fun[[#This Row],[GarageQual]]="TA",3,IF(fun[[#This Row],[GarageQual]]="Fa",2,IF(fun[[#This Row],[GarageQual]]="Po",1,0)))))</f>
        <v>3</v>
      </c>
      <c r="CD1380" t="s">
        <v>124</v>
      </c>
      <c r="CE1380">
        <f>IF(fun[[#This Row],[GarageCond]]="Ex",5,IF(fun[[#This Row],[GarageCond]]="Gd",4,IF(fun[[#This Row],[GarageCond]]="TA",3,IF(fun[[#This Row],[GarageCond]]="Fa",2,IF(fun[[#This Row],[GarageCond]]="Po",1,0)))))</f>
        <v>3</v>
      </c>
      <c r="CF1380" t="s">
        <v>131</v>
      </c>
      <c r="CG1380">
        <v>72</v>
      </c>
      <c r="CH1380">
        <v>0</v>
      </c>
      <c r="CI1380">
        <v>0</v>
      </c>
      <c r="CJ1380">
        <v>0</v>
      </c>
      <c r="CK1380">
        <v>0</v>
      </c>
      <c r="CL1380">
        <f>(0.5*fun[[#This Row],[WoodDeckSF]])+fun[[#This Row],[OpenPorchSF]]+(2*fun[[#This Row],[EnclosedPorch]])+(1.5*fun[[#This Row],[3SsnPorch]])+fun[[#This Row],[ScreenPorch]]</f>
        <v>36</v>
      </c>
      <c r="CM1380">
        <v>0</v>
      </c>
      <c r="CN1380" t="s">
        <v>109</v>
      </c>
      <c r="CO1380">
        <f>IF(fun[[#This Row],[PoolQC]]="Ex",5,IF(fun[[#This Row],[PoolQC]]="Gd",4,IF(fun[[#This Row],[PoolQC]]="TA",3,IF(fun[[#This Row],[PoolQC]]="Fa",2,IF(fun[[#This Row],[PoolQC]]="Po",1,0)))))</f>
        <v>0</v>
      </c>
      <c r="CP1380" t="s">
        <v>109</v>
      </c>
      <c r="CQ1380" t="s">
        <v>109</v>
      </c>
      <c r="CR1380">
        <v>0</v>
      </c>
      <c r="CS1380">
        <v>6</v>
      </c>
      <c r="CT1380">
        <v>2006</v>
      </c>
      <c r="CU1380" t="s">
        <v>136</v>
      </c>
      <c r="CV1380" t="s">
        <v>137</v>
      </c>
      <c r="CW1380">
        <f>COUNTIF(fun[[#This Row],[Id]:[SaleCondition]],0)</f>
        <v>19</v>
      </c>
      <c r="CX1380">
        <f>COUNTIF(fun[[#This Row],[Id]:[SaleCondition]],"NA")</f>
        <v>5</v>
      </c>
      <c r="CY1380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380">
        <f>fun[NUM_ExCond]+fun[NUM_BsmtCond]+fun[NUM_GarCond]</f>
        <v>8</v>
      </c>
      <c r="DA138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69</v>
      </c>
      <c r="DB138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50.75</v>
      </c>
      <c r="DC1380">
        <v>83000</v>
      </c>
    </row>
    <row r="1381" spans="1:107" x14ac:dyDescent="0.25">
      <c r="A1381">
        <v>1380</v>
      </c>
      <c r="B1381">
        <v>80</v>
      </c>
      <c r="C1381" t="s">
        <v>107</v>
      </c>
      <c r="D1381">
        <f>IF(fun[[#This Row],[MSZoning]]="RL",1,0)</f>
        <v>1</v>
      </c>
      <c r="E1381">
        <f>IF(fun[[#This Row],[rl]]="RM",1,0)</f>
        <v>0</v>
      </c>
      <c r="F1381">
        <f>IF(fun[[#This Row],[rm]]="RH",1,0)</f>
        <v>0</v>
      </c>
      <c r="G1381">
        <f>IF(fun[[#This Row],[rh]]="C (all)",1,0)</f>
        <v>0</v>
      </c>
      <c r="H1381">
        <v>73</v>
      </c>
      <c r="I1381">
        <f>IF(fun[[#This Row],[LotFrontage]]="NA",0,fun[[#This Row],[LotFrontage]])</f>
        <v>73</v>
      </c>
      <c r="J1381">
        <v>9735</v>
      </c>
      <c r="K1381" t="s">
        <v>108</v>
      </c>
      <c r="L1381" t="s">
        <v>109</v>
      </c>
      <c r="M1381" t="s">
        <v>110</v>
      </c>
      <c r="N1381" t="s">
        <v>111</v>
      </c>
      <c r="O1381" t="s">
        <v>112</v>
      </c>
      <c r="P1381" t="s">
        <v>113</v>
      </c>
      <c r="Q1381" t="s">
        <v>114</v>
      </c>
      <c r="R1381" t="s">
        <v>215</v>
      </c>
      <c r="S1381" t="s">
        <v>116</v>
      </c>
      <c r="T1381" t="s">
        <v>116</v>
      </c>
      <c r="U1381" t="s">
        <v>117</v>
      </c>
      <c r="V1381" t="s">
        <v>223</v>
      </c>
      <c r="W1381">
        <v>5</v>
      </c>
      <c r="X1381">
        <v>5</v>
      </c>
      <c r="Y1381">
        <v>2006</v>
      </c>
      <c r="Z1381">
        <v>2007</v>
      </c>
      <c r="AA1381" t="s">
        <v>119</v>
      </c>
      <c r="AB1381" t="s">
        <v>120</v>
      </c>
      <c r="AC1381" t="s">
        <v>121</v>
      </c>
      <c r="AD1381" t="s">
        <v>121</v>
      </c>
      <c r="AE1381" t="s">
        <v>143</v>
      </c>
      <c r="AF1381">
        <v>0</v>
      </c>
      <c r="AG1381" t="s">
        <v>124</v>
      </c>
      <c r="AH1381">
        <f>IF(fun[[#This Row],[ExterQual]]="Ex",5,IF(fun[[#This Row],[ExterQual]]="Gd",4,IF(fun[[#This Row],[ExterQual]]="TA",3,IF(fun[[#This Row],[ExterQual]]="Fa",2,1))))</f>
        <v>3</v>
      </c>
      <c r="AI1381" t="s">
        <v>124</v>
      </c>
      <c r="AJ1381">
        <f>IF(fun[[#This Row],[ExterCond]]="Ex",5,IF(fun[[#This Row],[ExterCond]]="Gd",4,IF(fun[[#This Row],[ExterCond]]="TA",3,IF(fun[[#This Row],[ExterCond]]="Fa",2,1))))</f>
        <v>3</v>
      </c>
      <c r="AK1381" t="s">
        <v>125</v>
      </c>
      <c r="AL1381" t="s">
        <v>123</v>
      </c>
      <c r="AM1381">
        <f>IF(fun[[#This Row],[BsmtQual]]="Ex",5,IF(fun[[#This Row],[BsmtQual]]="Gd",4,IF(fun[[#This Row],[BsmtQual]]="TA",3,IF(fun[[#This Row],[BsmtQual]]="Fa",2,IF(fun[[#This Row],[BsmtQual]]="Po",1,0)))))</f>
        <v>4</v>
      </c>
      <c r="AN1381" t="s">
        <v>124</v>
      </c>
      <c r="AO1381">
        <f>IF(fun[[#This Row],[BsmtCond]]="Ex",5,IF(fun[[#This Row],[BsmtCond]]="Gd",4,IF(fun[[#This Row],[BsmtCond]]="TA",3,IF(fun[[#This Row],[BsmtCond]]="Fa",2,IF(fun[[#This Row],[BsmtCond]]="Po",1,0)))))</f>
        <v>3</v>
      </c>
      <c r="AP1381" t="s">
        <v>126</v>
      </c>
      <c r="AQ1381">
        <f>IF(fun[[#This Row],[BsmtExposure]]="Gd",3,IF(fun[[#This Row],[BsmtExposure]]="Av",2,IF(fun[[#This Row],[BsmtExposure]]="Mn",1,0)))</f>
        <v>0</v>
      </c>
      <c r="AR1381" t="s">
        <v>128</v>
      </c>
      <c r="AS1381">
        <v>0</v>
      </c>
      <c r="AT1381" t="s">
        <v>128</v>
      </c>
      <c r="AU1381">
        <v>0</v>
      </c>
      <c r="AV1381">
        <v>384</v>
      </c>
      <c r="AW1381">
        <v>384</v>
      </c>
      <c r="AX1381" t="s">
        <v>129</v>
      </c>
      <c r="AY1381" t="s">
        <v>123</v>
      </c>
      <c r="AZ1381">
        <f>IF(fun[[#This Row],[HeatingQC]]="Ex",5,IF(fun[[#This Row],[HeatingQC]]="Gd",4,IF(fun[[#This Row],[HeatingQC]]="TA",3,IF(fun[[#This Row],[HeatingQC]]="Fa",2,IF(fun[[#This Row],[HeatingQC]]="Po",1,0)))))</f>
        <v>4</v>
      </c>
      <c r="BA1381" t="s">
        <v>131</v>
      </c>
      <c r="BB1381" t="s">
        <v>109</v>
      </c>
      <c r="BC1381">
        <v>754</v>
      </c>
      <c r="BD1381">
        <v>640</v>
      </c>
      <c r="BE1381">
        <v>0</v>
      </c>
      <c r="BF1381">
        <v>1394</v>
      </c>
      <c r="BG1381">
        <f>LOG(fun[[#This Row],[GrLivArea]])</f>
        <v>3.1442627737619908</v>
      </c>
      <c r="BH1381">
        <v>0</v>
      </c>
      <c r="BI1381">
        <v>0</v>
      </c>
      <c r="BJ1381">
        <f>fun[[#This Row],[BsmtFullBath]]+(0.5*fun[[#This Row],[BsmtHalfBath]])</f>
        <v>0</v>
      </c>
      <c r="BK1381">
        <v>2</v>
      </c>
      <c r="BL1381">
        <v>1</v>
      </c>
      <c r="BM1381">
        <f>fun[[#This Row],[HalfBath]]+fun[[#This Row],[TOTBaseBath]]+fun[[#This Row],[FullBath]]</f>
        <v>3</v>
      </c>
      <c r="BN1381">
        <v>3</v>
      </c>
      <c r="BO1381">
        <v>1</v>
      </c>
      <c r="BP1381" t="s">
        <v>123</v>
      </c>
      <c r="BQ1381">
        <f>IF(fun[[#This Row],[KitchenQual]]="Ex",5,IF(fun[[#This Row],[KitchenQual]]="Gd",4,IF(fun[[#This Row],[KitchenQual]]="TA",3,IF(fun[[#This Row],[KitchenQual]]="Fa",2,0))))</f>
        <v>4</v>
      </c>
      <c r="BR1381">
        <v>7</v>
      </c>
      <c r="BS1381" t="s">
        <v>133</v>
      </c>
      <c r="BT1381">
        <v>0</v>
      </c>
      <c r="BU1381" t="s">
        <v>109</v>
      </c>
      <c r="BV1381">
        <f>IF(fun[[#This Row],[FireplaceQu]]="Ex",5,IF(fun[[#This Row],[FireplaceQu]]="Gd",4,IF(fun[[#This Row],[FireplaceQu]]="TA",3,IF(fun[[#This Row],[FireplaceQu]]="Fa",2,0))))</f>
        <v>0</v>
      </c>
      <c r="BW1381" t="s">
        <v>182</v>
      </c>
      <c r="BX1381">
        <v>2007</v>
      </c>
      <c r="BY1381" t="s">
        <v>183</v>
      </c>
      <c r="BZ1381">
        <v>2</v>
      </c>
      <c r="CA1381">
        <v>400</v>
      </c>
      <c r="CB1381" t="s">
        <v>124</v>
      </c>
      <c r="CC1381">
        <f>IF(fun[[#This Row],[GarageQual]]="Ex",5,IF(fun[[#This Row],[GarageQual]]="Gd",4,IF(fun[[#This Row],[GarageQual]]="TA",3,IF(fun[[#This Row],[GarageQual]]="Fa",2,IF(fun[[#This Row],[GarageQual]]="Po",1,0)))))</f>
        <v>3</v>
      </c>
      <c r="CD1381" t="s">
        <v>124</v>
      </c>
      <c r="CE1381">
        <f>IF(fun[[#This Row],[GarageCond]]="Ex",5,IF(fun[[#This Row],[GarageCond]]="Gd",4,IF(fun[[#This Row],[GarageCond]]="TA",3,IF(fun[[#This Row],[GarageCond]]="Fa",2,IF(fun[[#This Row],[GarageCond]]="Po",1,0)))))</f>
        <v>3</v>
      </c>
      <c r="CF1381" t="s">
        <v>131</v>
      </c>
      <c r="CG1381">
        <v>100</v>
      </c>
      <c r="CH1381">
        <v>0</v>
      </c>
      <c r="CI1381">
        <v>0</v>
      </c>
      <c r="CJ1381">
        <v>0</v>
      </c>
      <c r="CK1381">
        <v>0</v>
      </c>
      <c r="CL1381">
        <f>(0.5*fun[[#This Row],[WoodDeckSF]])+fun[[#This Row],[OpenPorchSF]]+(2*fun[[#This Row],[EnclosedPorch]])+(1.5*fun[[#This Row],[3SsnPorch]])+fun[[#This Row],[ScreenPorch]]</f>
        <v>50</v>
      </c>
      <c r="CM1381">
        <v>0</v>
      </c>
      <c r="CN1381" t="s">
        <v>109</v>
      </c>
      <c r="CO1381">
        <f>IF(fun[[#This Row],[PoolQC]]="Ex",5,IF(fun[[#This Row],[PoolQC]]="Gd",4,IF(fun[[#This Row],[PoolQC]]="TA",3,IF(fun[[#This Row],[PoolQC]]="Fa",2,IF(fun[[#This Row],[PoolQC]]="Po",1,0)))))</f>
        <v>0</v>
      </c>
      <c r="CP1381" t="s">
        <v>109</v>
      </c>
      <c r="CQ1381" t="s">
        <v>109</v>
      </c>
      <c r="CR1381">
        <v>0</v>
      </c>
      <c r="CS1381">
        <v>5</v>
      </c>
      <c r="CT1381">
        <v>2008</v>
      </c>
      <c r="CU1381" t="s">
        <v>136</v>
      </c>
      <c r="CV1381" t="s">
        <v>137</v>
      </c>
      <c r="CW1381">
        <f>COUNTIF(fun[[#This Row],[Id]:[SaleCondition]],0)</f>
        <v>20</v>
      </c>
      <c r="CX1381">
        <f>COUNTIF(fun[[#This Row],[Id]:[SaleCondition]],"NA")</f>
        <v>6</v>
      </c>
      <c r="CY1381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381">
        <f>fun[NUM_ExCond]+fun[NUM_BsmtCond]+fun[NUM_GarCond]</f>
        <v>9</v>
      </c>
      <c r="DA138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84</v>
      </c>
      <c r="DB138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</v>
      </c>
      <c r="DC1381">
        <v>167500</v>
      </c>
    </row>
    <row r="1382" spans="1:107" x14ac:dyDescent="0.25">
      <c r="A1382">
        <v>1381</v>
      </c>
      <c r="B1382">
        <v>30</v>
      </c>
      <c r="C1382" t="s">
        <v>107</v>
      </c>
      <c r="D1382">
        <f>IF(fun[[#This Row],[MSZoning]]="RL",1,0)</f>
        <v>1</v>
      </c>
      <c r="E1382">
        <f>IF(fun[[#This Row],[rl]]="RM",1,0)</f>
        <v>0</v>
      </c>
      <c r="F1382">
        <f>IF(fun[[#This Row],[rm]]="RH",1,0)</f>
        <v>0</v>
      </c>
      <c r="G1382">
        <f>IF(fun[[#This Row],[rh]]="C (all)",1,0)</f>
        <v>0</v>
      </c>
      <c r="H1382">
        <v>45</v>
      </c>
      <c r="I1382">
        <f>IF(fun[[#This Row],[LotFrontage]]="NA",0,fun[[#This Row],[LotFrontage]])</f>
        <v>45</v>
      </c>
      <c r="J1382">
        <v>8212</v>
      </c>
      <c r="K1382" t="s">
        <v>108</v>
      </c>
      <c r="L1382" t="s">
        <v>200</v>
      </c>
      <c r="M1382" t="s">
        <v>110</v>
      </c>
      <c r="N1382" t="s">
        <v>111</v>
      </c>
      <c r="O1382" t="s">
        <v>112</v>
      </c>
      <c r="P1382" t="s">
        <v>113</v>
      </c>
      <c r="Q1382" t="s">
        <v>114</v>
      </c>
      <c r="R1382" t="s">
        <v>211</v>
      </c>
      <c r="S1382" t="s">
        <v>116</v>
      </c>
      <c r="T1382" t="s">
        <v>116</v>
      </c>
      <c r="U1382" t="s">
        <v>117</v>
      </c>
      <c r="V1382" t="s">
        <v>141</v>
      </c>
      <c r="W1382">
        <v>3</v>
      </c>
      <c r="X1382">
        <v>3</v>
      </c>
      <c r="Y1382">
        <v>1914</v>
      </c>
      <c r="Z1382">
        <v>1950</v>
      </c>
      <c r="AA1382" t="s">
        <v>119</v>
      </c>
      <c r="AB1382" t="s">
        <v>120</v>
      </c>
      <c r="AC1382" t="s">
        <v>229</v>
      </c>
      <c r="AD1382" t="s">
        <v>229</v>
      </c>
      <c r="AE1382" t="s">
        <v>143</v>
      </c>
      <c r="AF1382">
        <v>0</v>
      </c>
      <c r="AG1382" t="s">
        <v>124</v>
      </c>
      <c r="AH1382">
        <f>IF(fun[[#This Row],[ExterQual]]="Ex",5,IF(fun[[#This Row],[ExterQual]]="Gd",4,IF(fun[[#This Row],[ExterQual]]="TA",3,IF(fun[[#This Row],[ExterQual]]="Fa",2,1))))</f>
        <v>3</v>
      </c>
      <c r="AI1382" t="s">
        <v>173</v>
      </c>
      <c r="AJ1382">
        <f>IF(fun[[#This Row],[ExterCond]]="Ex",5,IF(fun[[#This Row],[ExterCond]]="Gd",4,IF(fun[[#This Row],[ExterCond]]="TA",3,IF(fun[[#This Row],[ExterCond]]="Fa",2,1))))</f>
        <v>2</v>
      </c>
      <c r="AK1382" t="s">
        <v>152</v>
      </c>
      <c r="AL1382" t="s">
        <v>124</v>
      </c>
      <c r="AM1382">
        <f>IF(fun[[#This Row],[BsmtQual]]="Ex",5,IF(fun[[#This Row],[BsmtQual]]="Gd",4,IF(fun[[#This Row],[BsmtQual]]="TA",3,IF(fun[[#This Row],[BsmtQual]]="Fa",2,IF(fun[[#This Row],[BsmtQual]]="Po",1,0)))))</f>
        <v>3</v>
      </c>
      <c r="AN1382" t="s">
        <v>173</v>
      </c>
      <c r="AO1382">
        <f>IF(fun[[#This Row],[BsmtCond]]="Ex",5,IF(fun[[#This Row],[BsmtCond]]="Gd",4,IF(fun[[#This Row],[BsmtCond]]="TA",3,IF(fun[[#This Row],[BsmtCond]]="Fa",2,IF(fun[[#This Row],[BsmtCond]]="Po",1,0)))))</f>
        <v>2</v>
      </c>
      <c r="AP1382" t="s">
        <v>126</v>
      </c>
      <c r="AQ1382">
        <f>IF(fun[[#This Row],[BsmtExposure]]="Gd",3,IF(fun[[#This Row],[BsmtExposure]]="Av",2,IF(fun[[#This Row],[BsmtExposure]]="Mn",1,0)))</f>
        <v>0</v>
      </c>
      <c r="AR1382" t="s">
        <v>179</v>
      </c>
      <c r="AS1382">
        <v>203</v>
      </c>
      <c r="AT1382" t="s">
        <v>128</v>
      </c>
      <c r="AU1382">
        <v>0</v>
      </c>
      <c r="AV1382">
        <v>661</v>
      </c>
      <c r="AW1382">
        <v>864</v>
      </c>
      <c r="AX1382" t="s">
        <v>129</v>
      </c>
      <c r="AY1382" t="s">
        <v>124</v>
      </c>
      <c r="AZ1382">
        <f>IF(fun[[#This Row],[HeatingQC]]="Ex",5,IF(fun[[#This Row],[HeatingQC]]="Gd",4,IF(fun[[#This Row],[HeatingQC]]="TA",3,IF(fun[[#This Row],[HeatingQC]]="Fa",2,IF(fun[[#This Row],[HeatingQC]]="Po",1,0)))))</f>
        <v>3</v>
      </c>
      <c r="BA1382" t="s">
        <v>203</v>
      </c>
      <c r="BB1382" t="s">
        <v>171</v>
      </c>
      <c r="BC1382">
        <v>864</v>
      </c>
      <c r="BD1382">
        <v>0</v>
      </c>
      <c r="BE1382">
        <v>0</v>
      </c>
      <c r="BF1382">
        <v>864</v>
      </c>
      <c r="BG1382">
        <f>LOG(fun[[#This Row],[GrLivArea]])</f>
        <v>2.9365137424788932</v>
      </c>
      <c r="BH1382">
        <v>1</v>
      </c>
      <c r="BI1382">
        <v>0</v>
      </c>
      <c r="BJ1382">
        <f>fun[[#This Row],[BsmtFullBath]]+(0.5*fun[[#This Row],[BsmtHalfBath]])</f>
        <v>1</v>
      </c>
      <c r="BK1382">
        <v>1</v>
      </c>
      <c r="BL1382">
        <v>0</v>
      </c>
      <c r="BM1382">
        <f>fun[[#This Row],[HalfBath]]+fun[[#This Row],[TOTBaseBath]]+fun[[#This Row],[FullBath]]</f>
        <v>2</v>
      </c>
      <c r="BN1382">
        <v>2</v>
      </c>
      <c r="BO1382">
        <v>1</v>
      </c>
      <c r="BP1382" t="s">
        <v>124</v>
      </c>
      <c r="BQ1382">
        <f>IF(fun[[#This Row],[KitchenQual]]="Ex",5,IF(fun[[#This Row],[KitchenQual]]="Gd",4,IF(fun[[#This Row],[KitchenQual]]="TA",3,IF(fun[[#This Row],[KitchenQual]]="Fa",2,0))))</f>
        <v>3</v>
      </c>
      <c r="BR1382">
        <v>5</v>
      </c>
      <c r="BS1382" t="s">
        <v>133</v>
      </c>
      <c r="BT1382">
        <v>0</v>
      </c>
      <c r="BU1382" t="s">
        <v>109</v>
      </c>
      <c r="BV1382">
        <f>IF(fun[[#This Row],[FireplaceQu]]="Ex",5,IF(fun[[#This Row],[FireplaceQu]]="Gd",4,IF(fun[[#This Row],[FireplaceQu]]="TA",3,IF(fun[[#This Row],[FireplaceQu]]="Fa",2,0))))</f>
        <v>0</v>
      </c>
      <c r="BW1382" t="s">
        <v>153</v>
      </c>
      <c r="BX1382">
        <v>1938</v>
      </c>
      <c r="BY1382" t="s">
        <v>128</v>
      </c>
      <c r="BZ1382">
        <v>1</v>
      </c>
      <c r="CA1382">
        <v>200</v>
      </c>
      <c r="CB1382" t="s">
        <v>124</v>
      </c>
      <c r="CC1382">
        <f>IF(fun[[#This Row],[GarageQual]]="Ex",5,IF(fun[[#This Row],[GarageQual]]="Gd",4,IF(fun[[#This Row],[GarageQual]]="TA",3,IF(fun[[#This Row],[GarageQual]]="Fa",2,IF(fun[[#This Row],[GarageQual]]="Po",1,0)))))</f>
        <v>3</v>
      </c>
      <c r="CD1382" t="s">
        <v>173</v>
      </c>
      <c r="CE1382">
        <f>IF(fun[[#This Row],[GarageCond]]="Ex",5,IF(fun[[#This Row],[GarageCond]]="Gd",4,IF(fun[[#This Row],[GarageCond]]="TA",3,IF(fun[[#This Row],[GarageCond]]="Fa",2,IF(fun[[#This Row],[GarageCond]]="Po",1,0)))))</f>
        <v>2</v>
      </c>
      <c r="CF1382" t="s">
        <v>131</v>
      </c>
      <c r="CG1382">
        <v>0</v>
      </c>
      <c r="CH1382">
        <v>0</v>
      </c>
      <c r="CI1382">
        <v>96</v>
      </c>
      <c r="CJ1382">
        <v>0</v>
      </c>
      <c r="CK1382">
        <v>0</v>
      </c>
      <c r="CL1382">
        <f>(0.5*fun[[#This Row],[WoodDeckSF]])+fun[[#This Row],[OpenPorchSF]]+(2*fun[[#This Row],[EnclosedPorch]])+(1.5*fun[[#This Row],[3SsnPorch]])+fun[[#This Row],[ScreenPorch]]</f>
        <v>192</v>
      </c>
      <c r="CM1382">
        <v>0</v>
      </c>
      <c r="CN1382" t="s">
        <v>109</v>
      </c>
      <c r="CO1382">
        <f>IF(fun[[#This Row],[PoolQC]]="Ex",5,IF(fun[[#This Row],[PoolQC]]="Gd",4,IF(fun[[#This Row],[PoolQC]]="TA",3,IF(fun[[#This Row],[PoolQC]]="Fa",2,IF(fun[[#This Row],[PoolQC]]="Po",1,0)))))</f>
        <v>0</v>
      </c>
      <c r="CP1382" t="s">
        <v>109</v>
      </c>
      <c r="CQ1382" t="s">
        <v>109</v>
      </c>
      <c r="CR1382">
        <v>0</v>
      </c>
      <c r="CS1382">
        <v>6</v>
      </c>
      <c r="CT1382">
        <v>2010</v>
      </c>
      <c r="CU1382" t="s">
        <v>136</v>
      </c>
      <c r="CV1382" t="s">
        <v>137</v>
      </c>
      <c r="CW1382">
        <f>COUNTIF(fun[[#This Row],[Id]:[SaleCondition]],0)</f>
        <v>19</v>
      </c>
      <c r="CX1382">
        <f>COUNTIF(fun[[#This Row],[Id]:[SaleCondition]],"NA")</f>
        <v>4</v>
      </c>
      <c r="CY1382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382">
        <f>fun[NUM_ExCond]+fun[NUM_BsmtCond]+fun[NUM_GarCond]</f>
        <v>6</v>
      </c>
      <c r="DA138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42</v>
      </c>
      <c r="DB138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27.5</v>
      </c>
      <c r="DC1382">
        <v>58500</v>
      </c>
    </row>
    <row r="1383" spans="1:107" x14ac:dyDescent="0.25">
      <c r="A1383">
        <v>1382</v>
      </c>
      <c r="B1383">
        <v>20</v>
      </c>
      <c r="C1383" t="s">
        <v>107</v>
      </c>
      <c r="D1383">
        <f>IF(fun[[#This Row],[MSZoning]]="RL",1,0)</f>
        <v>1</v>
      </c>
      <c r="E1383">
        <f>IF(fun[[#This Row],[rl]]="RM",1,0)</f>
        <v>0</v>
      </c>
      <c r="F1383">
        <f>IF(fun[[#This Row],[rm]]="RH",1,0)</f>
        <v>0</v>
      </c>
      <c r="G1383">
        <f>IF(fun[[#This Row],[rh]]="C (all)",1,0)</f>
        <v>0</v>
      </c>
      <c r="H1383" t="s">
        <v>109</v>
      </c>
      <c r="I1383">
        <f>IF(fun[[#This Row],[LotFrontage]]="NA",0,fun[[#This Row],[LotFrontage]])</f>
        <v>0</v>
      </c>
      <c r="J1383">
        <v>12925</v>
      </c>
      <c r="K1383" t="s">
        <v>108</v>
      </c>
      <c r="L1383" t="s">
        <v>109</v>
      </c>
      <c r="M1383" t="s">
        <v>146</v>
      </c>
      <c r="N1383" t="s">
        <v>111</v>
      </c>
      <c r="O1383" t="s">
        <v>112</v>
      </c>
      <c r="P1383" t="s">
        <v>148</v>
      </c>
      <c r="Q1383" t="s">
        <v>114</v>
      </c>
      <c r="R1383" t="s">
        <v>188</v>
      </c>
      <c r="S1383" t="s">
        <v>116</v>
      </c>
      <c r="T1383" t="s">
        <v>116</v>
      </c>
      <c r="U1383" t="s">
        <v>117</v>
      </c>
      <c r="V1383" t="s">
        <v>141</v>
      </c>
      <c r="W1383">
        <v>6</v>
      </c>
      <c r="X1383">
        <v>7</v>
      </c>
      <c r="Y1383">
        <v>1970</v>
      </c>
      <c r="Z1383">
        <v>1970</v>
      </c>
      <c r="AA1383" t="s">
        <v>119</v>
      </c>
      <c r="AB1383" t="s">
        <v>120</v>
      </c>
      <c r="AC1383" t="s">
        <v>122</v>
      </c>
      <c r="AD1383" t="s">
        <v>187</v>
      </c>
      <c r="AE1383" t="s">
        <v>143</v>
      </c>
      <c r="AF1383">
        <v>0</v>
      </c>
      <c r="AG1383" t="s">
        <v>124</v>
      </c>
      <c r="AH1383">
        <f>IF(fun[[#This Row],[ExterQual]]="Ex",5,IF(fun[[#This Row],[ExterQual]]="Gd",4,IF(fun[[#This Row],[ExterQual]]="TA",3,IF(fun[[#This Row],[ExterQual]]="Fa",2,1))))</f>
        <v>3</v>
      </c>
      <c r="AI1383" t="s">
        <v>124</v>
      </c>
      <c r="AJ1383">
        <f>IF(fun[[#This Row],[ExterCond]]="Ex",5,IF(fun[[#This Row],[ExterCond]]="Gd",4,IF(fun[[#This Row],[ExterCond]]="TA",3,IF(fun[[#This Row],[ExterCond]]="Fa",2,1))))</f>
        <v>3</v>
      </c>
      <c r="AK1383" t="s">
        <v>144</v>
      </c>
      <c r="AL1383" t="s">
        <v>124</v>
      </c>
      <c r="AM1383">
        <f>IF(fun[[#This Row],[BsmtQual]]="Ex",5,IF(fun[[#This Row],[BsmtQual]]="Gd",4,IF(fun[[#This Row],[BsmtQual]]="TA",3,IF(fun[[#This Row],[BsmtQual]]="Fa",2,IF(fun[[#This Row],[BsmtQual]]="Po",1,0)))))</f>
        <v>3</v>
      </c>
      <c r="AN1383" t="s">
        <v>124</v>
      </c>
      <c r="AO1383">
        <f>IF(fun[[#This Row],[BsmtCond]]="Ex",5,IF(fun[[#This Row],[BsmtCond]]="Gd",4,IF(fun[[#This Row],[BsmtCond]]="TA",3,IF(fun[[#This Row],[BsmtCond]]="Fa",2,IF(fun[[#This Row],[BsmtCond]]="Po",1,0)))))</f>
        <v>3</v>
      </c>
      <c r="AP1383" t="s">
        <v>147</v>
      </c>
      <c r="AQ1383">
        <f>IF(fun[[#This Row],[BsmtExposure]]="Gd",3,IF(fun[[#This Row],[BsmtExposure]]="Av",2,IF(fun[[#This Row],[BsmtExposure]]="Mn",1,0)))</f>
        <v>1</v>
      </c>
      <c r="AR1383" t="s">
        <v>167</v>
      </c>
      <c r="AS1383">
        <v>865</v>
      </c>
      <c r="AT1383" t="s">
        <v>128</v>
      </c>
      <c r="AU1383">
        <v>0</v>
      </c>
      <c r="AV1383">
        <v>340</v>
      </c>
      <c r="AW1383">
        <v>1205</v>
      </c>
      <c r="AX1383" t="s">
        <v>129</v>
      </c>
      <c r="AY1383" t="s">
        <v>130</v>
      </c>
      <c r="AZ1383">
        <f>IF(fun[[#This Row],[HeatingQC]]="Ex",5,IF(fun[[#This Row],[HeatingQC]]="Gd",4,IF(fun[[#This Row],[HeatingQC]]="TA",3,IF(fun[[#This Row],[HeatingQC]]="Fa",2,IF(fun[[#This Row],[HeatingQC]]="Po",1,0)))))</f>
        <v>5</v>
      </c>
      <c r="BA1383" t="s">
        <v>131</v>
      </c>
      <c r="BB1383" t="s">
        <v>132</v>
      </c>
      <c r="BC1383">
        <v>2117</v>
      </c>
      <c r="BD1383">
        <v>0</v>
      </c>
      <c r="BE1383">
        <v>0</v>
      </c>
      <c r="BF1383">
        <v>2117</v>
      </c>
      <c r="BG1383">
        <f>LOG(fun[[#This Row],[GrLivArea]])</f>
        <v>3.325720858019412</v>
      </c>
      <c r="BH1383">
        <v>0</v>
      </c>
      <c r="BI1383">
        <v>0</v>
      </c>
      <c r="BJ1383">
        <f>fun[[#This Row],[BsmtFullBath]]+(0.5*fun[[#This Row],[BsmtHalfBath]])</f>
        <v>0</v>
      </c>
      <c r="BK1383">
        <v>2</v>
      </c>
      <c r="BL1383">
        <v>1</v>
      </c>
      <c r="BM1383">
        <f>fun[[#This Row],[HalfBath]]+fun[[#This Row],[TOTBaseBath]]+fun[[#This Row],[FullBath]]</f>
        <v>3</v>
      </c>
      <c r="BN1383">
        <v>4</v>
      </c>
      <c r="BO1383">
        <v>1</v>
      </c>
      <c r="BP1383" t="s">
        <v>124</v>
      </c>
      <c r="BQ1383">
        <f>IF(fun[[#This Row],[KitchenQual]]="Ex",5,IF(fun[[#This Row],[KitchenQual]]="Gd",4,IF(fun[[#This Row],[KitchenQual]]="TA",3,IF(fun[[#This Row],[KitchenQual]]="Fa",2,0))))</f>
        <v>3</v>
      </c>
      <c r="BR1383">
        <v>7</v>
      </c>
      <c r="BS1383" t="s">
        <v>133</v>
      </c>
      <c r="BT1383">
        <v>2</v>
      </c>
      <c r="BU1383" t="s">
        <v>123</v>
      </c>
      <c r="BV1383">
        <f>IF(fun[[#This Row],[FireplaceQu]]="Ex",5,IF(fun[[#This Row],[FireplaceQu]]="Gd",4,IF(fun[[#This Row],[FireplaceQu]]="TA",3,IF(fun[[#This Row],[FireplaceQu]]="Fa",2,0))))</f>
        <v>4</v>
      </c>
      <c r="BW1383" t="s">
        <v>134</v>
      </c>
      <c r="BX1383">
        <v>1970</v>
      </c>
      <c r="BY1383" t="s">
        <v>183</v>
      </c>
      <c r="BZ1383">
        <v>2</v>
      </c>
      <c r="CA1383">
        <v>550</v>
      </c>
      <c r="CB1383" t="s">
        <v>124</v>
      </c>
      <c r="CC1383">
        <f>IF(fun[[#This Row],[GarageQual]]="Ex",5,IF(fun[[#This Row],[GarageQual]]="Gd",4,IF(fun[[#This Row],[GarageQual]]="TA",3,IF(fun[[#This Row],[GarageQual]]="Fa",2,IF(fun[[#This Row],[GarageQual]]="Po",1,0)))))</f>
        <v>3</v>
      </c>
      <c r="CD1383" t="s">
        <v>124</v>
      </c>
      <c r="CE1383">
        <f>IF(fun[[#This Row],[GarageCond]]="Ex",5,IF(fun[[#This Row],[GarageCond]]="Gd",4,IF(fun[[#This Row],[GarageCond]]="TA",3,IF(fun[[#This Row],[GarageCond]]="Fa",2,IF(fun[[#This Row],[GarageCond]]="Po",1,0)))))</f>
        <v>3</v>
      </c>
      <c r="CF1383" t="s">
        <v>131</v>
      </c>
      <c r="CG1383">
        <v>0</v>
      </c>
      <c r="CH1383">
        <v>42</v>
      </c>
      <c r="CI1383">
        <v>0</v>
      </c>
      <c r="CJ1383">
        <v>0</v>
      </c>
      <c r="CK1383">
        <v>0</v>
      </c>
      <c r="CL1383">
        <f>(0.5*fun[[#This Row],[WoodDeckSF]])+fun[[#This Row],[OpenPorchSF]]+(2*fun[[#This Row],[EnclosedPorch]])+(1.5*fun[[#This Row],[3SsnPorch]])+fun[[#This Row],[ScreenPorch]]</f>
        <v>42</v>
      </c>
      <c r="CM1383">
        <v>0</v>
      </c>
      <c r="CN1383" t="s">
        <v>109</v>
      </c>
      <c r="CO1383">
        <f>IF(fun[[#This Row],[PoolQC]]="Ex",5,IF(fun[[#This Row],[PoolQC]]="Gd",4,IF(fun[[#This Row],[PoolQC]]="TA",3,IF(fun[[#This Row],[PoolQC]]="Fa",2,IF(fun[[#This Row],[PoolQC]]="Po",1,0)))))</f>
        <v>0</v>
      </c>
      <c r="CP1383" t="s">
        <v>109</v>
      </c>
      <c r="CQ1383" t="s">
        <v>109</v>
      </c>
      <c r="CR1383">
        <v>0</v>
      </c>
      <c r="CS1383">
        <v>5</v>
      </c>
      <c r="CT1383">
        <v>2008</v>
      </c>
      <c r="CU1383" t="s">
        <v>136</v>
      </c>
      <c r="CV1383" t="s">
        <v>137</v>
      </c>
      <c r="CW1383">
        <f>COUNTIF(fun[[#This Row],[Id]:[SaleCondition]],0)</f>
        <v>18</v>
      </c>
      <c r="CX1383">
        <f>COUNTIF(fun[[#This Row],[Id]:[SaleCondition]],"NA")</f>
        <v>5</v>
      </c>
      <c r="CY1383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83">
        <f>fun[NUM_ExCond]+fun[NUM_BsmtCond]+fun[NUM_GarCond]</f>
        <v>9</v>
      </c>
      <c r="DA138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138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</v>
      </c>
      <c r="DC1383">
        <v>237500</v>
      </c>
    </row>
    <row r="1384" spans="1:107" x14ac:dyDescent="0.25">
      <c r="A1384">
        <v>1383</v>
      </c>
      <c r="B1384">
        <v>70</v>
      </c>
      <c r="C1384" t="s">
        <v>168</v>
      </c>
      <c r="D1384">
        <f>IF(fun[[#This Row],[MSZoning]]="RL",1,0)</f>
        <v>0</v>
      </c>
      <c r="E1384">
        <f>IF(fun[[#This Row],[rl]]="RM",1,0)</f>
        <v>0</v>
      </c>
      <c r="F1384">
        <f>IF(fun[[#This Row],[rm]]="RH",1,0)</f>
        <v>0</v>
      </c>
      <c r="G1384">
        <f>IF(fun[[#This Row],[rh]]="C (all)",1,0)</f>
        <v>0</v>
      </c>
      <c r="H1384">
        <v>60</v>
      </c>
      <c r="I1384">
        <f>IF(fun[[#This Row],[LotFrontage]]="NA",0,fun[[#This Row],[LotFrontage]])</f>
        <v>60</v>
      </c>
      <c r="J1384">
        <v>7200</v>
      </c>
      <c r="K1384" t="s">
        <v>108</v>
      </c>
      <c r="L1384" t="s">
        <v>109</v>
      </c>
      <c r="M1384" t="s">
        <v>110</v>
      </c>
      <c r="N1384" t="s">
        <v>111</v>
      </c>
      <c r="O1384" t="s">
        <v>112</v>
      </c>
      <c r="P1384" t="s">
        <v>148</v>
      </c>
      <c r="Q1384" t="s">
        <v>114</v>
      </c>
      <c r="R1384" t="s">
        <v>169</v>
      </c>
      <c r="S1384" t="s">
        <v>116</v>
      </c>
      <c r="T1384" t="s">
        <v>116</v>
      </c>
      <c r="U1384" t="s">
        <v>117</v>
      </c>
      <c r="V1384" t="s">
        <v>118</v>
      </c>
      <c r="W1384">
        <v>7</v>
      </c>
      <c r="X1384">
        <v>7</v>
      </c>
      <c r="Y1384">
        <v>1920</v>
      </c>
      <c r="Z1384">
        <v>1950</v>
      </c>
      <c r="AA1384" t="s">
        <v>178</v>
      </c>
      <c r="AB1384" t="s">
        <v>120</v>
      </c>
      <c r="AC1384" t="s">
        <v>150</v>
      </c>
      <c r="AD1384" t="s">
        <v>150</v>
      </c>
      <c r="AE1384" t="s">
        <v>143</v>
      </c>
      <c r="AF1384">
        <v>0</v>
      </c>
      <c r="AG1384" t="s">
        <v>124</v>
      </c>
      <c r="AH1384">
        <f>IF(fun[[#This Row],[ExterQual]]="Ex",5,IF(fun[[#This Row],[ExterQual]]="Gd",4,IF(fun[[#This Row],[ExterQual]]="TA",3,IF(fun[[#This Row],[ExterQual]]="Fa",2,1))))</f>
        <v>3</v>
      </c>
      <c r="AI1384" t="s">
        <v>124</v>
      </c>
      <c r="AJ1384">
        <f>IF(fun[[#This Row],[ExterCond]]="Ex",5,IF(fun[[#This Row],[ExterCond]]="Gd",4,IF(fun[[#This Row],[ExterCond]]="TA",3,IF(fun[[#This Row],[ExterCond]]="Fa",2,1))))</f>
        <v>3</v>
      </c>
      <c r="AK1384" t="s">
        <v>152</v>
      </c>
      <c r="AL1384" t="s">
        <v>173</v>
      </c>
      <c r="AM1384">
        <f>IF(fun[[#This Row],[BsmtQual]]="Ex",5,IF(fun[[#This Row],[BsmtQual]]="Gd",4,IF(fun[[#This Row],[BsmtQual]]="TA",3,IF(fun[[#This Row],[BsmtQual]]="Fa",2,IF(fun[[#This Row],[BsmtQual]]="Po",1,0)))))</f>
        <v>2</v>
      </c>
      <c r="AN1384" t="s">
        <v>124</v>
      </c>
      <c r="AO1384">
        <f>IF(fun[[#This Row],[BsmtCond]]="Ex",5,IF(fun[[#This Row],[BsmtCond]]="Gd",4,IF(fun[[#This Row],[BsmtCond]]="TA",3,IF(fun[[#This Row],[BsmtCond]]="Fa",2,IF(fun[[#This Row],[BsmtCond]]="Po",1,0)))))</f>
        <v>3</v>
      </c>
      <c r="AP1384" t="s">
        <v>126</v>
      </c>
      <c r="AQ1384">
        <f>IF(fun[[#This Row],[BsmtExposure]]="Gd",3,IF(fun[[#This Row],[BsmtExposure]]="Av",2,IF(fun[[#This Row],[BsmtExposure]]="Mn",1,0)))</f>
        <v>0</v>
      </c>
      <c r="AR1384" t="s">
        <v>128</v>
      </c>
      <c r="AS1384">
        <v>0</v>
      </c>
      <c r="AT1384" t="s">
        <v>128</v>
      </c>
      <c r="AU1384">
        <v>0</v>
      </c>
      <c r="AV1384">
        <v>596</v>
      </c>
      <c r="AW1384">
        <v>596</v>
      </c>
      <c r="AX1384" t="s">
        <v>129</v>
      </c>
      <c r="AY1384" t="s">
        <v>130</v>
      </c>
      <c r="AZ1384">
        <f>IF(fun[[#This Row],[HeatingQC]]="Ex",5,IF(fun[[#This Row],[HeatingQC]]="Gd",4,IF(fun[[#This Row],[HeatingQC]]="TA",3,IF(fun[[#This Row],[HeatingQC]]="Fa",2,IF(fun[[#This Row],[HeatingQC]]="Po",1,0)))))</f>
        <v>5</v>
      </c>
      <c r="BA1384" t="s">
        <v>131</v>
      </c>
      <c r="BB1384" t="s">
        <v>132</v>
      </c>
      <c r="BC1384">
        <v>998</v>
      </c>
      <c r="BD1384">
        <v>764</v>
      </c>
      <c r="BE1384">
        <v>0</v>
      </c>
      <c r="BF1384">
        <v>1762</v>
      </c>
      <c r="BG1384">
        <f>LOG(fun[[#This Row],[GrLivArea]])</f>
        <v>3.246005904076029</v>
      </c>
      <c r="BH1384">
        <v>1</v>
      </c>
      <c r="BI1384">
        <v>0</v>
      </c>
      <c r="BJ1384">
        <f>fun[[#This Row],[BsmtFullBath]]+(0.5*fun[[#This Row],[BsmtHalfBath]])</f>
        <v>1</v>
      </c>
      <c r="BK1384">
        <v>1</v>
      </c>
      <c r="BL1384">
        <v>1</v>
      </c>
      <c r="BM1384">
        <f>fun[[#This Row],[HalfBath]]+fun[[#This Row],[TOTBaseBath]]+fun[[#This Row],[FullBath]]</f>
        <v>3</v>
      </c>
      <c r="BN1384">
        <v>4</v>
      </c>
      <c r="BO1384">
        <v>1</v>
      </c>
      <c r="BP1384" t="s">
        <v>123</v>
      </c>
      <c r="BQ1384">
        <f>IF(fun[[#This Row],[KitchenQual]]="Ex",5,IF(fun[[#This Row],[KitchenQual]]="Gd",4,IF(fun[[#This Row],[KitchenQual]]="TA",3,IF(fun[[#This Row],[KitchenQual]]="Fa",2,0))))</f>
        <v>4</v>
      </c>
      <c r="BR1384">
        <v>8</v>
      </c>
      <c r="BS1384" t="s">
        <v>133</v>
      </c>
      <c r="BT1384">
        <v>0</v>
      </c>
      <c r="BU1384" t="s">
        <v>109</v>
      </c>
      <c r="BV1384">
        <f>IF(fun[[#This Row],[FireplaceQu]]="Ex",5,IF(fun[[#This Row],[FireplaceQu]]="Gd",4,IF(fun[[#This Row],[FireplaceQu]]="TA",3,IF(fun[[#This Row],[FireplaceQu]]="Fa",2,0))))</f>
        <v>0</v>
      </c>
      <c r="BW1384" t="s">
        <v>153</v>
      </c>
      <c r="BX1384">
        <v>1989</v>
      </c>
      <c r="BY1384" t="s">
        <v>128</v>
      </c>
      <c r="BZ1384">
        <v>2</v>
      </c>
      <c r="CA1384">
        <v>576</v>
      </c>
      <c r="CB1384" t="s">
        <v>124</v>
      </c>
      <c r="CC1384">
        <f>IF(fun[[#This Row],[GarageQual]]="Ex",5,IF(fun[[#This Row],[GarageQual]]="Gd",4,IF(fun[[#This Row],[GarageQual]]="TA",3,IF(fun[[#This Row],[GarageQual]]="Fa",2,IF(fun[[#This Row],[GarageQual]]="Po",1,0)))))</f>
        <v>3</v>
      </c>
      <c r="CD1384" t="s">
        <v>124</v>
      </c>
      <c r="CE1384">
        <f>IF(fun[[#This Row],[GarageCond]]="Ex",5,IF(fun[[#This Row],[GarageCond]]="Gd",4,IF(fun[[#This Row],[GarageCond]]="TA",3,IF(fun[[#This Row],[GarageCond]]="Fa",2,IF(fun[[#This Row],[GarageCond]]="Po",1,0)))))</f>
        <v>3</v>
      </c>
      <c r="CF1384" t="s">
        <v>203</v>
      </c>
      <c r="CG1384">
        <v>36</v>
      </c>
      <c r="CH1384">
        <v>0</v>
      </c>
      <c r="CI1384">
        <v>221</v>
      </c>
      <c r="CJ1384">
        <v>0</v>
      </c>
      <c r="CK1384">
        <v>0</v>
      </c>
      <c r="CL1384">
        <f>(0.5*fun[[#This Row],[WoodDeckSF]])+fun[[#This Row],[OpenPorchSF]]+(2*fun[[#This Row],[EnclosedPorch]])+(1.5*fun[[#This Row],[3SsnPorch]])+fun[[#This Row],[ScreenPorch]]</f>
        <v>460</v>
      </c>
      <c r="CM1384">
        <v>0</v>
      </c>
      <c r="CN1384" t="s">
        <v>109</v>
      </c>
      <c r="CO1384">
        <f>IF(fun[[#This Row],[PoolQC]]="Ex",5,IF(fun[[#This Row],[PoolQC]]="Gd",4,IF(fun[[#This Row],[PoolQC]]="TA",3,IF(fun[[#This Row],[PoolQC]]="Fa",2,IF(fun[[#This Row],[PoolQC]]="Po",1,0)))))</f>
        <v>0</v>
      </c>
      <c r="CP1384" t="s">
        <v>109</v>
      </c>
      <c r="CQ1384" t="s">
        <v>109</v>
      </c>
      <c r="CR1384">
        <v>0</v>
      </c>
      <c r="CS1384">
        <v>10</v>
      </c>
      <c r="CT1384">
        <v>2006</v>
      </c>
      <c r="CU1384" t="s">
        <v>136</v>
      </c>
      <c r="CV1384" t="s">
        <v>137</v>
      </c>
      <c r="CW1384">
        <f>COUNTIF(fun[[#This Row],[Id]:[SaleCondition]],0)</f>
        <v>18</v>
      </c>
      <c r="CX1384">
        <f>COUNTIF(fun[[#This Row],[Id]:[SaleCondition]],"NA")</f>
        <v>5</v>
      </c>
      <c r="CY1384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384">
        <f>fun[NUM_ExCond]+fun[NUM_BsmtCond]+fun[NUM_GarCond]</f>
        <v>9</v>
      </c>
      <c r="DA138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38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77</v>
      </c>
      <c r="DC1384">
        <v>157000</v>
      </c>
    </row>
    <row r="1385" spans="1:107" x14ac:dyDescent="0.25">
      <c r="A1385">
        <v>1384</v>
      </c>
      <c r="B1385">
        <v>30</v>
      </c>
      <c r="C1385" t="s">
        <v>107</v>
      </c>
      <c r="D1385">
        <f>IF(fun[[#This Row],[MSZoning]]="RL",1,0)</f>
        <v>1</v>
      </c>
      <c r="E1385">
        <f>IF(fun[[#This Row],[rl]]="RM",1,0)</f>
        <v>0</v>
      </c>
      <c r="F1385">
        <f>IF(fun[[#This Row],[rm]]="RH",1,0)</f>
        <v>0</v>
      </c>
      <c r="G1385">
        <f>IF(fun[[#This Row],[rh]]="C (all)",1,0)</f>
        <v>0</v>
      </c>
      <c r="H1385" t="s">
        <v>109</v>
      </c>
      <c r="I1385">
        <f>IF(fun[[#This Row],[LotFrontage]]="NA",0,fun[[#This Row],[LotFrontage]])</f>
        <v>0</v>
      </c>
      <c r="J1385">
        <v>25339</v>
      </c>
      <c r="K1385" t="s">
        <v>108</v>
      </c>
      <c r="L1385" t="s">
        <v>109</v>
      </c>
      <c r="M1385" t="s">
        <v>110</v>
      </c>
      <c r="N1385" t="s">
        <v>111</v>
      </c>
      <c r="O1385" t="s">
        <v>112</v>
      </c>
      <c r="P1385" t="s">
        <v>113</v>
      </c>
      <c r="Q1385" t="s">
        <v>114</v>
      </c>
      <c r="R1385" t="s">
        <v>177</v>
      </c>
      <c r="S1385" t="s">
        <v>116</v>
      </c>
      <c r="T1385" t="s">
        <v>116</v>
      </c>
      <c r="U1385" t="s">
        <v>117</v>
      </c>
      <c r="V1385" t="s">
        <v>141</v>
      </c>
      <c r="W1385">
        <v>5</v>
      </c>
      <c r="X1385">
        <v>7</v>
      </c>
      <c r="Y1385">
        <v>1918</v>
      </c>
      <c r="Z1385">
        <v>2007</v>
      </c>
      <c r="AA1385" t="s">
        <v>119</v>
      </c>
      <c r="AB1385" t="s">
        <v>120</v>
      </c>
      <c r="AC1385" t="s">
        <v>150</v>
      </c>
      <c r="AD1385" t="s">
        <v>150</v>
      </c>
      <c r="AE1385" t="s">
        <v>143</v>
      </c>
      <c r="AF1385">
        <v>0</v>
      </c>
      <c r="AG1385" t="s">
        <v>124</v>
      </c>
      <c r="AH1385">
        <f>IF(fun[[#This Row],[ExterQual]]="Ex",5,IF(fun[[#This Row],[ExterQual]]="Gd",4,IF(fun[[#This Row],[ExterQual]]="TA",3,IF(fun[[#This Row],[ExterQual]]="Fa",2,1))))</f>
        <v>3</v>
      </c>
      <c r="AI1385" t="s">
        <v>123</v>
      </c>
      <c r="AJ1385">
        <f>IF(fun[[#This Row],[ExterCond]]="Ex",5,IF(fun[[#This Row],[ExterCond]]="Gd",4,IF(fun[[#This Row],[ExterCond]]="TA",3,IF(fun[[#This Row],[ExterCond]]="Fa",2,1))))</f>
        <v>4</v>
      </c>
      <c r="AK1385" t="s">
        <v>152</v>
      </c>
      <c r="AL1385" t="s">
        <v>124</v>
      </c>
      <c r="AM1385">
        <f>IF(fun[[#This Row],[BsmtQual]]="Ex",5,IF(fun[[#This Row],[BsmtQual]]="Gd",4,IF(fun[[#This Row],[BsmtQual]]="TA",3,IF(fun[[#This Row],[BsmtQual]]="Fa",2,IF(fun[[#This Row],[BsmtQual]]="Po",1,0)))))</f>
        <v>3</v>
      </c>
      <c r="AN1385" t="s">
        <v>124</v>
      </c>
      <c r="AO1385">
        <f>IF(fun[[#This Row],[BsmtCond]]="Ex",5,IF(fun[[#This Row],[BsmtCond]]="Gd",4,IF(fun[[#This Row],[BsmtCond]]="TA",3,IF(fun[[#This Row],[BsmtCond]]="Fa",2,IF(fun[[#This Row],[BsmtCond]]="Po",1,0)))))</f>
        <v>3</v>
      </c>
      <c r="AP1385" t="s">
        <v>126</v>
      </c>
      <c r="AQ1385">
        <f>IF(fun[[#This Row],[BsmtExposure]]="Gd",3,IF(fun[[#This Row],[BsmtExposure]]="Av",2,IF(fun[[#This Row],[BsmtExposure]]="Mn",1,0)))</f>
        <v>0</v>
      </c>
      <c r="AR1385" t="s">
        <v>128</v>
      </c>
      <c r="AS1385">
        <v>0</v>
      </c>
      <c r="AT1385" t="s">
        <v>128</v>
      </c>
      <c r="AU1385">
        <v>0</v>
      </c>
      <c r="AV1385">
        <v>816</v>
      </c>
      <c r="AW1385">
        <v>816</v>
      </c>
      <c r="AX1385" t="s">
        <v>129</v>
      </c>
      <c r="AY1385" t="s">
        <v>130</v>
      </c>
      <c r="AZ1385">
        <f>IF(fun[[#This Row],[HeatingQC]]="Ex",5,IF(fun[[#This Row],[HeatingQC]]="Gd",4,IF(fun[[#This Row],[HeatingQC]]="TA",3,IF(fun[[#This Row],[HeatingQC]]="Fa",2,IF(fun[[#This Row],[HeatingQC]]="Po",1,0)))))</f>
        <v>5</v>
      </c>
      <c r="BA1385" t="s">
        <v>131</v>
      </c>
      <c r="BB1385" t="s">
        <v>132</v>
      </c>
      <c r="BC1385">
        <v>1416</v>
      </c>
      <c r="BD1385">
        <v>0</v>
      </c>
      <c r="BE1385">
        <v>0</v>
      </c>
      <c r="BF1385">
        <v>1416</v>
      </c>
      <c r="BG1385">
        <f>LOG(fun[[#This Row],[GrLivArea]])</f>
        <v>3.1510632533537501</v>
      </c>
      <c r="BH1385">
        <v>0</v>
      </c>
      <c r="BI1385">
        <v>0</v>
      </c>
      <c r="BJ1385">
        <f>fun[[#This Row],[BsmtFullBath]]+(0.5*fun[[#This Row],[BsmtHalfBath]])</f>
        <v>0</v>
      </c>
      <c r="BK1385">
        <v>2</v>
      </c>
      <c r="BL1385">
        <v>0</v>
      </c>
      <c r="BM1385">
        <f>fun[[#This Row],[HalfBath]]+fun[[#This Row],[TOTBaseBath]]+fun[[#This Row],[FullBath]]</f>
        <v>2</v>
      </c>
      <c r="BN1385">
        <v>3</v>
      </c>
      <c r="BO1385">
        <v>1</v>
      </c>
      <c r="BP1385" t="s">
        <v>123</v>
      </c>
      <c r="BQ1385">
        <f>IF(fun[[#This Row],[KitchenQual]]="Ex",5,IF(fun[[#This Row],[KitchenQual]]="Gd",4,IF(fun[[#This Row],[KitchenQual]]="TA",3,IF(fun[[#This Row],[KitchenQual]]="Fa",2,0))))</f>
        <v>4</v>
      </c>
      <c r="BR1385">
        <v>7</v>
      </c>
      <c r="BS1385" t="s">
        <v>133</v>
      </c>
      <c r="BT1385">
        <v>0</v>
      </c>
      <c r="BU1385" t="s">
        <v>109</v>
      </c>
      <c r="BV1385">
        <f>IF(fun[[#This Row],[FireplaceQu]]="Ex",5,IF(fun[[#This Row],[FireplaceQu]]="Gd",4,IF(fun[[#This Row],[FireplaceQu]]="TA",3,IF(fun[[#This Row],[FireplaceQu]]="Fa",2,0))))</f>
        <v>0</v>
      </c>
      <c r="BW1385" t="s">
        <v>134</v>
      </c>
      <c r="BX1385">
        <v>2007</v>
      </c>
      <c r="BY1385" t="s">
        <v>128</v>
      </c>
      <c r="BZ1385">
        <v>2</v>
      </c>
      <c r="CA1385">
        <v>576</v>
      </c>
      <c r="CB1385" t="s">
        <v>124</v>
      </c>
      <c r="CC1385">
        <f>IF(fun[[#This Row],[GarageQual]]="Ex",5,IF(fun[[#This Row],[GarageQual]]="Gd",4,IF(fun[[#This Row],[GarageQual]]="TA",3,IF(fun[[#This Row],[GarageQual]]="Fa",2,IF(fun[[#This Row],[GarageQual]]="Po",1,0)))))</f>
        <v>3</v>
      </c>
      <c r="CD1385" t="s">
        <v>124</v>
      </c>
      <c r="CE1385">
        <f>IF(fun[[#This Row],[GarageCond]]="Ex",5,IF(fun[[#This Row],[GarageCond]]="Gd",4,IF(fun[[#This Row],[GarageCond]]="TA",3,IF(fun[[#This Row],[GarageCond]]="Fa",2,IF(fun[[#This Row],[GarageCond]]="Po",1,0)))))</f>
        <v>3</v>
      </c>
      <c r="CF1385" t="s">
        <v>203</v>
      </c>
      <c r="CG1385">
        <v>0</v>
      </c>
      <c r="CH1385">
        <v>0</v>
      </c>
      <c r="CI1385">
        <v>112</v>
      </c>
      <c r="CJ1385">
        <v>0</v>
      </c>
      <c r="CK1385">
        <v>0</v>
      </c>
      <c r="CL1385">
        <f>(0.5*fun[[#This Row],[WoodDeckSF]])+fun[[#This Row],[OpenPorchSF]]+(2*fun[[#This Row],[EnclosedPorch]])+(1.5*fun[[#This Row],[3SsnPorch]])+fun[[#This Row],[ScreenPorch]]</f>
        <v>224</v>
      </c>
      <c r="CM1385">
        <v>0</v>
      </c>
      <c r="CN1385" t="s">
        <v>109</v>
      </c>
      <c r="CO1385">
        <f>IF(fun[[#This Row],[PoolQC]]="Ex",5,IF(fun[[#This Row],[PoolQC]]="Gd",4,IF(fun[[#This Row],[PoolQC]]="TA",3,IF(fun[[#This Row],[PoolQC]]="Fa",2,IF(fun[[#This Row],[PoolQC]]="Po",1,0)))))</f>
        <v>0</v>
      </c>
      <c r="CP1385" t="s">
        <v>109</v>
      </c>
      <c r="CQ1385" t="s">
        <v>109</v>
      </c>
      <c r="CR1385">
        <v>0</v>
      </c>
      <c r="CS1385">
        <v>8</v>
      </c>
      <c r="CT1385">
        <v>2007</v>
      </c>
      <c r="CU1385" t="s">
        <v>136</v>
      </c>
      <c r="CV1385" t="s">
        <v>137</v>
      </c>
      <c r="CW1385">
        <f>COUNTIF(fun[[#This Row],[Id]:[SaleCondition]],0)</f>
        <v>23</v>
      </c>
      <c r="CX1385">
        <f>COUNTIF(fun[[#This Row],[Id]:[SaleCondition]],"NA")</f>
        <v>6</v>
      </c>
      <c r="CY1385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385">
        <f>fun[NUM_ExCond]+fun[NUM_BsmtCond]+fun[NUM_GarCond]</f>
        <v>10</v>
      </c>
      <c r="DA138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38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65.5</v>
      </c>
      <c r="DC1385">
        <v>112000</v>
      </c>
    </row>
    <row r="1386" spans="1:107" x14ac:dyDescent="0.25">
      <c r="A1386">
        <v>1385</v>
      </c>
      <c r="B1386">
        <v>50</v>
      </c>
      <c r="C1386" t="s">
        <v>107</v>
      </c>
      <c r="D1386">
        <f>IF(fun[[#This Row],[MSZoning]]="RL",1,0)</f>
        <v>1</v>
      </c>
      <c r="E1386">
        <f>IF(fun[[#This Row],[rl]]="RM",1,0)</f>
        <v>0</v>
      </c>
      <c r="F1386">
        <f>IF(fun[[#This Row],[rm]]="RH",1,0)</f>
        <v>0</v>
      </c>
      <c r="G1386">
        <f>IF(fun[[#This Row],[rh]]="C (all)",1,0)</f>
        <v>0</v>
      </c>
      <c r="H1386">
        <v>60</v>
      </c>
      <c r="I1386">
        <f>IF(fun[[#This Row],[LotFrontage]]="NA",0,fun[[#This Row],[LotFrontage]])</f>
        <v>60</v>
      </c>
      <c r="J1386">
        <v>9060</v>
      </c>
      <c r="K1386" t="s">
        <v>108</v>
      </c>
      <c r="L1386" t="s">
        <v>109</v>
      </c>
      <c r="M1386" t="s">
        <v>110</v>
      </c>
      <c r="N1386" t="s">
        <v>111</v>
      </c>
      <c r="O1386" t="s">
        <v>112</v>
      </c>
      <c r="P1386" t="s">
        <v>113</v>
      </c>
      <c r="Q1386" t="s">
        <v>114</v>
      </c>
      <c r="R1386" t="s">
        <v>211</v>
      </c>
      <c r="S1386" t="s">
        <v>116</v>
      </c>
      <c r="T1386" t="s">
        <v>116</v>
      </c>
      <c r="U1386" t="s">
        <v>117</v>
      </c>
      <c r="V1386" t="s">
        <v>158</v>
      </c>
      <c r="W1386">
        <v>6</v>
      </c>
      <c r="X1386">
        <v>5</v>
      </c>
      <c r="Y1386">
        <v>1939</v>
      </c>
      <c r="Z1386">
        <v>1950</v>
      </c>
      <c r="AA1386" t="s">
        <v>119</v>
      </c>
      <c r="AB1386" t="s">
        <v>120</v>
      </c>
      <c r="AC1386" t="s">
        <v>181</v>
      </c>
      <c r="AD1386" t="s">
        <v>151</v>
      </c>
      <c r="AE1386" t="s">
        <v>143</v>
      </c>
      <c r="AF1386">
        <v>0</v>
      </c>
      <c r="AG1386" t="s">
        <v>124</v>
      </c>
      <c r="AH1386">
        <f>IF(fun[[#This Row],[ExterQual]]="Ex",5,IF(fun[[#This Row],[ExterQual]]="Gd",4,IF(fun[[#This Row],[ExterQual]]="TA",3,IF(fun[[#This Row],[ExterQual]]="Fa",2,1))))</f>
        <v>3</v>
      </c>
      <c r="AI1386" t="s">
        <v>124</v>
      </c>
      <c r="AJ1386">
        <f>IF(fun[[#This Row],[ExterCond]]="Ex",5,IF(fun[[#This Row],[ExterCond]]="Gd",4,IF(fun[[#This Row],[ExterCond]]="TA",3,IF(fun[[#This Row],[ExterCond]]="Fa",2,1))))</f>
        <v>3</v>
      </c>
      <c r="AK1386" t="s">
        <v>152</v>
      </c>
      <c r="AL1386" t="s">
        <v>124</v>
      </c>
      <c r="AM1386">
        <f>IF(fun[[#This Row],[BsmtQual]]="Ex",5,IF(fun[[#This Row],[BsmtQual]]="Gd",4,IF(fun[[#This Row],[BsmtQual]]="TA",3,IF(fun[[#This Row],[BsmtQual]]="Fa",2,IF(fun[[#This Row],[BsmtQual]]="Po",1,0)))))</f>
        <v>3</v>
      </c>
      <c r="AN1386" t="s">
        <v>124</v>
      </c>
      <c r="AO1386">
        <f>IF(fun[[#This Row],[BsmtCond]]="Ex",5,IF(fun[[#This Row],[BsmtCond]]="Gd",4,IF(fun[[#This Row],[BsmtCond]]="TA",3,IF(fun[[#This Row],[BsmtCond]]="Fa",2,IF(fun[[#This Row],[BsmtCond]]="Po",1,0)))))</f>
        <v>3</v>
      </c>
      <c r="AP1386" t="s">
        <v>147</v>
      </c>
      <c r="AQ1386">
        <f>IF(fun[[#This Row],[BsmtExposure]]="Gd",3,IF(fun[[#This Row],[BsmtExposure]]="Av",2,IF(fun[[#This Row],[BsmtExposure]]="Mn",1,0)))</f>
        <v>1</v>
      </c>
      <c r="AR1386" t="s">
        <v>179</v>
      </c>
      <c r="AS1386">
        <v>204</v>
      </c>
      <c r="AT1386" t="s">
        <v>128</v>
      </c>
      <c r="AU1386">
        <v>0</v>
      </c>
      <c r="AV1386">
        <v>356</v>
      </c>
      <c r="AW1386">
        <v>560</v>
      </c>
      <c r="AX1386" t="s">
        <v>129</v>
      </c>
      <c r="AY1386" t="s">
        <v>124</v>
      </c>
      <c r="AZ1386">
        <f>IF(fun[[#This Row],[HeatingQC]]="Ex",5,IF(fun[[#This Row],[HeatingQC]]="Gd",4,IF(fun[[#This Row],[HeatingQC]]="TA",3,IF(fun[[#This Row],[HeatingQC]]="Fa",2,IF(fun[[#This Row],[HeatingQC]]="Po",1,0)))))</f>
        <v>3</v>
      </c>
      <c r="BA1386" t="s">
        <v>131</v>
      </c>
      <c r="BB1386" t="s">
        <v>132</v>
      </c>
      <c r="BC1386">
        <v>698</v>
      </c>
      <c r="BD1386">
        <v>560</v>
      </c>
      <c r="BE1386">
        <v>0</v>
      </c>
      <c r="BF1386">
        <v>1258</v>
      </c>
      <c r="BG1386">
        <f>LOG(fun[[#This Row],[GrLivArea]])</f>
        <v>3.0996806411092499</v>
      </c>
      <c r="BH1386">
        <v>0</v>
      </c>
      <c r="BI1386">
        <v>0</v>
      </c>
      <c r="BJ1386">
        <f>fun[[#This Row],[BsmtFullBath]]+(0.5*fun[[#This Row],[BsmtHalfBath]])</f>
        <v>0</v>
      </c>
      <c r="BK1386">
        <v>1</v>
      </c>
      <c r="BL1386">
        <v>0</v>
      </c>
      <c r="BM1386">
        <f>fun[[#This Row],[HalfBath]]+fun[[#This Row],[TOTBaseBath]]+fun[[#This Row],[FullBath]]</f>
        <v>1</v>
      </c>
      <c r="BN1386">
        <v>2</v>
      </c>
      <c r="BO1386">
        <v>1</v>
      </c>
      <c r="BP1386" t="s">
        <v>124</v>
      </c>
      <c r="BQ1386">
        <f>IF(fun[[#This Row],[KitchenQual]]="Ex",5,IF(fun[[#This Row],[KitchenQual]]="Gd",4,IF(fun[[#This Row],[KitchenQual]]="TA",3,IF(fun[[#This Row],[KitchenQual]]="Fa",2,0))))</f>
        <v>3</v>
      </c>
      <c r="BR1386">
        <v>6</v>
      </c>
      <c r="BS1386" t="s">
        <v>133</v>
      </c>
      <c r="BT1386">
        <v>0</v>
      </c>
      <c r="BU1386" t="s">
        <v>109</v>
      </c>
      <c r="BV1386">
        <f>IF(fun[[#This Row],[FireplaceQu]]="Ex",5,IF(fun[[#This Row],[FireplaceQu]]="Gd",4,IF(fun[[#This Row],[FireplaceQu]]="TA",3,IF(fun[[#This Row],[FireplaceQu]]="Fa",2,0))))</f>
        <v>0</v>
      </c>
      <c r="BW1386" t="s">
        <v>153</v>
      </c>
      <c r="BX1386">
        <v>1939</v>
      </c>
      <c r="BY1386" t="s">
        <v>128</v>
      </c>
      <c r="BZ1386">
        <v>1</v>
      </c>
      <c r="CA1386">
        <v>280</v>
      </c>
      <c r="CB1386" t="s">
        <v>124</v>
      </c>
      <c r="CC1386">
        <f>IF(fun[[#This Row],[GarageQual]]="Ex",5,IF(fun[[#This Row],[GarageQual]]="Gd",4,IF(fun[[#This Row],[GarageQual]]="TA",3,IF(fun[[#This Row],[GarageQual]]="Fa",2,IF(fun[[#This Row],[GarageQual]]="Po",1,0)))))</f>
        <v>3</v>
      </c>
      <c r="CD1386" t="s">
        <v>124</v>
      </c>
      <c r="CE1386">
        <f>IF(fun[[#This Row],[GarageCond]]="Ex",5,IF(fun[[#This Row],[GarageCond]]="Gd",4,IF(fun[[#This Row],[GarageCond]]="TA",3,IF(fun[[#This Row],[GarageCond]]="Fa",2,IF(fun[[#This Row],[GarageCond]]="Po",1,0)))))</f>
        <v>3</v>
      </c>
      <c r="CF1386" t="s">
        <v>216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f>(0.5*fun[[#This Row],[WoodDeckSF]])+fun[[#This Row],[OpenPorchSF]]+(2*fun[[#This Row],[EnclosedPorch]])+(1.5*fun[[#This Row],[3SsnPorch]])+fun[[#This Row],[ScreenPorch]]</f>
        <v>0</v>
      </c>
      <c r="CM1386">
        <v>0</v>
      </c>
      <c r="CN1386" t="s">
        <v>109</v>
      </c>
      <c r="CO1386">
        <f>IF(fun[[#This Row],[PoolQC]]="Ex",5,IF(fun[[#This Row],[PoolQC]]="Gd",4,IF(fun[[#This Row],[PoolQC]]="TA",3,IF(fun[[#This Row],[PoolQC]]="Fa",2,IF(fun[[#This Row],[PoolQC]]="Po",1,0)))))</f>
        <v>0</v>
      </c>
      <c r="CP1386" t="s">
        <v>160</v>
      </c>
      <c r="CQ1386" t="s">
        <v>109</v>
      </c>
      <c r="CR1386">
        <v>0</v>
      </c>
      <c r="CS1386">
        <v>10</v>
      </c>
      <c r="CT1386">
        <v>2009</v>
      </c>
      <c r="CU1386" t="s">
        <v>136</v>
      </c>
      <c r="CV1386" t="s">
        <v>137</v>
      </c>
      <c r="CW1386">
        <f>COUNTIF(fun[[#This Row],[Id]:[SaleCondition]],0)</f>
        <v>21</v>
      </c>
      <c r="CX1386">
        <f>COUNTIF(fun[[#This Row],[Id]:[SaleCondition]],"NA")</f>
        <v>4</v>
      </c>
      <c r="CY1386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386">
        <f>fun[NUM_ExCond]+fun[NUM_BsmtCond]+fun[NUM_GarCond]</f>
        <v>9</v>
      </c>
      <c r="DA138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138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51.75</v>
      </c>
      <c r="DC1386">
        <v>105000</v>
      </c>
    </row>
    <row r="1387" spans="1:107" x14ac:dyDescent="0.25">
      <c r="A1387">
        <v>1386</v>
      </c>
      <c r="B1387">
        <v>50</v>
      </c>
      <c r="C1387" t="s">
        <v>168</v>
      </c>
      <c r="D1387">
        <f>IF(fun[[#This Row],[MSZoning]]="RL",1,0)</f>
        <v>0</v>
      </c>
      <c r="E1387">
        <f>IF(fun[[#This Row],[rl]]="RM",1,0)</f>
        <v>0</v>
      </c>
      <c r="F1387">
        <f>IF(fun[[#This Row],[rm]]="RH",1,0)</f>
        <v>0</v>
      </c>
      <c r="G1387">
        <f>IF(fun[[#This Row],[rh]]="C (all)",1,0)</f>
        <v>0</v>
      </c>
      <c r="H1387">
        <v>40</v>
      </c>
      <c r="I1387">
        <f>IF(fun[[#This Row],[LotFrontage]]="NA",0,fun[[#This Row],[LotFrontage]])</f>
        <v>40</v>
      </c>
      <c r="J1387">
        <v>5436</v>
      </c>
      <c r="K1387" t="s">
        <v>108</v>
      </c>
      <c r="L1387" t="s">
        <v>109</v>
      </c>
      <c r="M1387" t="s">
        <v>110</v>
      </c>
      <c r="N1387" t="s">
        <v>111</v>
      </c>
      <c r="O1387" t="s">
        <v>112</v>
      </c>
      <c r="P1387" t="s">
        <v>113</v>
      </c>
      <c r="Q1387" t="s">
        <v>114</v>
      </c>
      <c r="R1387" t="s">
        <v>202</v>
      </c>
      <c r="S1387" t="s">
        <v>116</v>
      </c>
      <c r="T1387" t="s">
        <v>116</v>
      </c>
      <c r="U1387" t="s">
        <v>117</v>
      </c>
      <c r="V1387" t="s">
        <v>158</v>
      </c>
      <c r="W1387">
        <v>4</v>
      </c>
      <c r="X1387">
        <v>8</v>
      </c>
      <c r="Y1387">
        <v>1922</v>
      </c>
      <c r="Z1387">
        <v>2007</v>
      </c>
      <c r="AA1387" t="s">
        <v>119</v>
      </c>
      <c r="AB1387" t="s">
        <v>120</v>
      </c>
      <c r="AC1387" t="s">
        <v>121</v>
      </c>
      <c r="AD1387" t="s">
        <v>121</v>
      </c>
      <c r="AE1387" t="s">
        <v>143</v>
      </c>
      <c r="AF1387">
        <v>0</v>
      </c>
      <c r="AG1387" t="s">
        <v>124</v>
      </c>
      <c r="AH1387">
        <f>IF(fun[[#This Row],[ExterQual]]="Ex",5,IF(fun[[#This Row],[ExterQual]]="Gd",4,IF(fun[[#This Row],[ExterQual]]="TA",3,IF(fun[[#This Row],[ExterQual]]="Fa",2,1))))</f>
        <v>3</v>
      </c>
      <c r="AI1387" t="s">
        <v>123</v>
      </c>
      <c r="AJ1387">
        <f>IF(fun[[#This Row],[ExterCond]]="Ex",5,IF(fun[[#This Row],[ExterCond]]="Gd",4,IF(fun[[#This Row],[ExterCond]]="TA",3,IF(fun[[#This Row],[ExterCond]]="Fa",2,1))))</f>
        <v>4</v>
      </c>
      <c r="AK1387" t="s">
        <v>152</v>
      </c>
      <c r="AL1387" t="s">
        <v>124</v>
      </c>
      <c r="AM1387">
        <f>IF(fun[[#This Row],[BsmtQual]]="Ex",5,IF(fun[[#This Row],[BsmtQual]]="Gd",4,IF(fun[[#This Row],[BsmtQual]]="TA",3,IF(fun[[#This Row],[BsmtQual]]="Fa",2,IF(fun[[#This Row],[BsmtQual]]="Po",1,0)))))</f>
        <v>3</v>
      </c>
      <c r="AN1387" t="s">
        <v>124</v>
      </c>
      <c r="AO1387">
        <f>IF(fun[[#This Row],[BsmtCond]]="Ex",5,IF(fun[[#This Row],[BsmtCond]]="Gd",4,IF(fun[[#This Row],[BsmtCond]]="TA",3,IF(fun[[#This Row],[BsmtCond]]="Fa",2,IF(fun[[#This Row],[BsmtCond]]="Po",1,0)))))</f>
        <v>3</v>
      </c>
      <c r="AP1387" t="s">
        <v>126</v>
      </c>
      <c r="AQ1387">
        <f>IF(fun[[#This Row],[BsmtExposure]]="Gd",3,IF(fun[[#This Row],[BsmtExposure]]="Av",2,IF(fun[[#This Row],[BsmtExposure]]="Mn",1,0)))</f>
        <v>0</v>
      </c>
      <c r="AR1387" t="s">
        <v>167</v>
      </c>
      <c r="AS1387">
        <v>735</v>
      </c>
      <c r="AT1387" t="s">
        <v>128</v>
      </c>
      <c r="AU1387">
        <v>0</v>
      </c>
      <c r="AV1387">
        <v>61</v>
      </c>
      <c r="AW1387">
        <v>796</v>
      </c>
      <c r="AX1387" t="s">
        <v>129</v>
      </c>
      <c r="AY1387" t="s">
        <v>123</v>
      </c>
      <c r="AZ1387">
        <f>IF(fun[[#This Row],[HeatingQC]]="Ex",5,IF(fun[[#This Row],[HeatingQC]]="Gd",4,IF(fun[[#This Row],[HeatingQC]]="TA",3,IF(fun[[#This Row],[HeatingQC]]="Fa",2,IF(fun[[#This Row],[HeatingQC]]="Po",1,0)))))</f>
        <v>4</v>
      </c>
      <c r="BA1387" t="s">
        <v>131</v>
      </c>
      <c r="BB1387" t="s">
        <v>132</v>
      </c>
      <c r="BC1387">
        <v>796</v>
      </c>
      <c r="BD1387">
        <v>358</v>
      </c>
      <c r="BE1387">
        <v>0</v>
      </c>
      <c r="BF1387">
        <v>1154</v>
      </c>
      <c r="BG1387">
        <f>LOG(fun[[#This Row],[GrLivArea]])</f>
        <v>3.0622058088197126</v>
      </c>
      <c r="BH1387">
        <v>1</v>
      </c>
      <c r="BI1387">
        <v>0</v>
      </c>
      <c r="BJ1387">
        <f>fun[[#This Row],[BsmtFullBath]]+(0.5*fun[[#This Row],[BsmtHalfBath]])</f>
        <v>1</v>
      </c>
      <c r="BK1387">
        <v>1</v>
      </c>
      <c r="BL1387">
        <v>0</v>
      </c>
      <c r="BM1387">
        <f>fun[[#This Row],[HalfBath]]+fun[[#This Row],[TOTBaseBath]]+fun[[#This Row],[FullBath]]</f>
        <v>2</v>
      </c>
      <c r="BN1387">
        <v>3</v>
      </c>
      <c r="BO1387">
        <v>1</v>
      </c>
      <c r="BP1387" t="s">
        <v>123</v>
      </c>
      <c r="BQ1387">
        <f>IF(fun[[#This Row],[KitchenQual]]="Ex",5,IF(fun[[#This Row],[KitchenQual]]="Gd",4,IF(fun[[#This Row],[KitchenQual]]="TA",3,IF(fun[[#This Row],[KitchenQual]]="Fa",2,0))))</f>
        <v>4</v>
      </c>
      <c r="BR1387">
        <v>7</v>
      </c>
      <c r="BS1387" t="s">
        <v>133</v>
      </c>
      <c r="BT1387">
        <v>0</v>
      </c>
      <c r="BU1387" t="s">
        <v>109</v>
      </c>
      <c r="BV1387">
        <f>IF(fun[[#This Row],[FireplaceQu]]="Ex",5,IF(fun[[#This Row],[FireplaceQu]]="Gd",4,IF(fun[[#This Row],[FireplaceQu]]="TA",3,IF(fun[[#This Row],[FireplaceQu]]="Fa",2,0))))</f>
        <v>0</v>
      </c>
      <c r="BW1387" t="s">
        <v>153</v>
      </c>
      <c r="BX1387">
        <v>1922</v>
      </c>
      <c r="BY1387" t="s">
        <v>128</v>
      </c>
      <c r="BZ1387">
        <v>1</v>
      </c>
      <c r="CA1387">
        <v>240</v>
      </c>
      <c r="CB1387" t="s">
        <v>124</v>
      </c>
      <c r="CC1387">
        <f>IF(fun[[#This Row],[GarageQual]]="Ex",5,IF(fun[[#This Row],[GarageQual]]="Gd",4,IF(fun[[#This Row],[GarageQual]]="TA",3,IF(fun[[#This Row],[GarageQual]]="Fa",2,IF(fun[[#This Row],[GarageQual]]="Po",1,0)))))</f>
        <v>3</v>
      </c>
      <c r="CD1387" t="s">
        <v>124</v>
      </c>
      <c r="CE1387">
        <f>IF(fun[[#This Row],[GarageCond]]="Ex",5,IF(fun[[#This Row],[GarageCond]]="Gd",4,IF(fun[[#This Row],[GarageCond]]="TA",3,IF(fun[[#This Row],[GarageCond]]="Fa",2,IF(fun[[#This Row],[GarageCond]]="Po",1,0)))))</f>
        <v>3</v>
      </c>
      <c r="CF1387" t="s">
        <v>203</v>
      </c>
      <c r="CG1387">
        <v>0</v>
      </c>
      <c r="CH1387">
        <v>96</v>
      </c>
      <c r="CI1387">
        <v>0</v>
      </c>
      <c r="CJ1387">
        <v>0</v>
      </c>
      <c r="CK1387">
        <v>0</v>
      </c>
      <c r="CL1387">
        <f>(0.5*fun[[#This Row],[WoodDeckSF]])+fun[[#This Row],[OpenPorchSF]]+(2*fun[[#This Row],[EnclosedPorch]])+(1.5*fun[[#This Row],[3SsnPorch]])+fun[[#This Row],[ScreenPorch]]</f>
        <v>96</v>
      </c>
      <c r="CM1387">
        <v>0</v>
      </c>
      <c r="CN1387" t="s">
        <v>109</v>
      </c>
      <c r="CO1387">
        <f>IF(fun[[#This Row],[PoolQC]]="Ex",5,IF(fun[[#This Row],[PoolQC]]="Gd",4,IF(fun[[#This Row],[PoolQC]]="TA",3,IF(fun[[#This Row],[PoolQC]]="Fa",2,IF(fun[[#This Row],[PoolQC]]="Po",1,0)))))</f>
        <v>0</v>
      </c>
      <c r="CP1387" t="s">
        <v>160</v>
      </c>
      <c r="CQ1387" t="s">
        <v>109</v>
      </c>
      <c r="CR1387">
        <v>0</v>
      </c>
      <c r="CS1387">
        <v>5</v>
      </c>
      <c r="CT1387">
        <v>2010</v>
      </c>
      <c r="CU1387" t="s">
        <v>136</v>
      </c>
      <c r="CV1387" t="s">
        <v>137</v>
      </c>
      <c r="CW1387">
        <f>COUNTIF(fun[[#This Row],[Id]:[SaleCondition]],0)</f>
        <v>19</v>
      </c>
      <c r="CX1387">
        <f>COUNTIF(fun[[#This Row],[Id]:[SaleCondition]],"NA")</f>
        <v>4</v>
      </c>
      <c r="CY1387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387">
        <f>fun[NUM_ExCond]+fun[NUM_BsmtCond]+fun[NUM_GarCond]</f>
        <v>10</v>
      </c>
      <c r="DA138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82</v>
      </c>
      <c r="DB138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59.25</v>
      </c>
      <c r="DC1387">
        <v>125500</v>
      </c>
    </row>
    <row r="1388" spans="1:107" x14ac:dyDescent="0.25">
      <c r="A1388">
        <v>1387</v>
      </c>
      <c r="B1388">
        <v>60</v>
      </c>
      <c r="C1388" t="s">
        <v>107</v>
      </c>
      <c r="D1388">
        <f>IF(fun[[#This Row],[MSZoning]]="RL",1,0)</f>
        <v>1</v>
      </c>
      <c r="E1388">
        <f>IF(fun[[#This Row],[rl]]="RM",1,0)</f>
        <v>0</v>
      </c>
      <c r="F1388">
        <f>IF(fun[[#This Row],[rm]]="RH",1,0)</f>
        <v>0</v>
      </c>
      <c r="G1388">
        <f>IF(fun[[#This Row],[rh]]="C (all)",1,0)</f>
        <v>0</v>
      </c>
      <c r="H1388">
        <v>80</v>
      </c>
      <c r="I1388">
        <f>IF(fun[[#This Row],[LotFrontage]]="NA",0,fun[[#This Row],[LotFrontage]])</f>
        <v>80</v>
      </c>
      <c r="J1388">
        <v>16692</v>
      </c>
      <c r="K1388" t="s">
        <v>108</v>
      </c>
      <c r="L1388" t="s">
        <v>109</v>
      </c>
      <c r="M1388" t="s">
        <v>146</v>
      </c>
      <c r="N1388" t="s">
        <v>111</v>
      </c>
      <c r="O1388" t="s">
        <v>112</v>
      </c>
      <c r="P1388" t="s">
        <v>113</v>
      </c>
      <c r="Q1388" t="s">
        <v>114</v>
      </c>
      <c r="R1388" t="s">
        <v>164</v>
      </c>
      <c r="S1388" t="s">
        <v>228</v>
      </c>
      <c r="T1388" t="s">
        <v>116</v>
      </c>
      <c r="U1388" t="s">
        <v>117</v>
      </c>
      <c r="V1388" t="s">
        <v>118</v>
      </c>
      <c r="W1388">
        <v>7</v>
      </c>
      <c r="X1388">
        <v>5</v>
      </c>
      <c r="Y1388">
        <v>1978</v>
      </c>
      <c r="Z1388">
        <v>1978</v>
      </c>
      <c r="AA1388" t="s">
        <v>119</v>
      </c>
      <c r="AB1388" t="s">
        <v>120</v>
      </c>
      <c r="AC1388" t="s">
        <v>187</v>
      </c>
      <c r="AD1388" t="s">
        <v>187</v>
      </c>
      <c r="AE1388" t="s">
        <v>122</v>
      </c>
      <c r="AF1388">
        <v>184</v>
      </c>
      <c r="AG1388" t="s">
        <v>124</v>
      </c>
      <c r="AH1388">
        <f>IF(fun[[#This Row],[ExterQual]]="Ex",5,IF(fun[[#This Row],[ExterQual]]="Gd",4,IF(fun[[#This Row],[ExterQual]]="TA",3,IF(fun[[#This Row],[ExterQual]]="Fa",2,1))))</f>
        <v>3</v>
      </c>
      <c r="AI1388" t="s">
        <v>124</v>
      </c>
      <c r="AJ1388">
        <f>IF(fun[[#This Row],[ExterCond]]="Ex",5,IF(fun[[#This Row],[ExterCond]]="Gd",4,IF(fun[[#This Row],[ExterCond]]="TA",3,IF(fun[[#This Row],[ExterCond]]="Fa",2,1))))</f>
        <v>3</v>
      </c>
      <c r="AK1388" t="s">
        <v>144</v>
      </c>
      <c r="AL1388" t="s">
        <v>123</v>
      </c>
      <c r="AM1388">
        <f>IF(fun[[#This Row],[BsmtQual]]="Ex",5,IF(fun[[#This Row],[BsmtQual]]="Gd",4,IF(fun[[#This Row],[BsmtQual]]="TA",3,IF(fun[[#This Row],[BsmtQual]]="Fa",2,IF(fun[[#This Row],[BsmtQual]]="Po",1,0)))))</f>
        <v>4</v>
      </c>
      <c r="AN1388" t="s">
        <v>124</v>
      </c>
      <c r="AO1388">
        <f>IF(fun[[#This Row],[BsmtCond]]="Ex",5,IF(fun[[#This Row],[BsmtCond]]="Gd",4,IF(fun[[#This Row],[BsmtCond]]="TA",3,IF(fun[[#This Row],[BsmtCond]]="Fa",2,IF(fun[[#This Row],[BsmtCond]]="Po",1,0)))))</f>
        <v>3</v>
      </c>
      <c r="AP1388" t="s">
        <v>126</v>
      </c>
      <c r="AQ1388">
        <f>IF(fun[[#This Row],[BsmtExposure]]="Gd",3,IF(fun[[#This Row],[BsmtExposure]]="Av",2,IF(fun[[#This Row],[BsmtExposure]]="Mn",1,0)))</f>
        <v>0</v>
      </c>
      <c r="AR1388" t="s">
        <v>167</v>
      </c>
      <c r="AS1388">
        <v>790</v>
      </c>
      <c r="AT1388" t="s">
        <v>198</v>
      </c>
      <c r="AU1388">
        <v>469</v>
      </c>
      <c r="AV1388">
        <v>133</v>
      </c>
      <c r="AW1388">
        <v>1392</v>
      </c>
      <c r="AX1388" t="s">
        <v>129</v>
      </c>
      <c r="AY1388" t="s">
        <v>124</v>
      </c>
      <c r="AZ1388">
        <f>IF(fun[[#This Row],[HeatingQC]]="Ex",5,IF(fun[[#This Row],[HeatingQC]]="Gd",4,IF(fun[[#This Row],[HeatingQC]]="TA",3,IF(fun[[#This Row],[HeatingQC]]="Fa",2,IF(fun[[#This Row],[HeatingQC]]="Po",1,0)))))</f>
        <v>3</v>
      </c>
      <c r="BA1388" t="s">
        <v>131</v>
      </c>
      <c r="BB1388" t="s">
        <v>132</v>
      </c>
      <c r="BC1388">
        <v>1392</v>
      </c>
      <c r="BD1388">
        <v>1392</v>
      </c>
      <c r="BE1388">
        <v>0</v>
      </c>
      <c r="BF1388">
        <v>2784</v>
      </c>
      <c r="BG1388">
        <f>LOG(fun[[#This Row],[GrLivArea]])</f>
        <v>3.4446692309385245</v>
      </c>
      <c r="BH1388">
        <v>1</v>
      </c>
      <c r="BI1388">
        <v>0</v>
      </c>
      <c r="BJ1388">
        <f>fun[[#This Row],[BsmtFullBath]]+(0.5*fun[[#This Row],[BsmtHalfBath]])</f>
        <v>1</v>
      </c>
      <c r="BK1388">
        <v>3</v>
      </c>
      <c r="BL1388">
        <v>1</v>
      </c>
      <c r="BM1388">
        <f>fun[[#This Row],[HalfBath]]+fun[[#This Row],[TOTBaseBath]]+fun[[#This Row],[FullBath]]</f>
        <v>5</v>
      </c>
      <c r="BN1388">
        <v>5</v>
      </c>
      <c r="BO1388">
        <v>1</v>
      </c>
      <c r="BP1388" t="s">
        <v>123</v>
      </c>
      <c r="BQ1388">
        <f>IF(fun[[#This Row],[KitchenQual]]="Ex",5,IF(fun[[#This Row],[KitchenQual]]="Gd",4,IF(fun[[#This Row],[KitchenQual]]="TA",3,IF(fun[[#This Row],[KitchenQual]]="Fa",2,0))))</f>
        <v>4</v>
      </c>
      <c r="BR1388">
        <v>12</v>
      </c>
      <c r="BS1388" t="s">
        <v>133</v>
      </c>
      <c r="BT1388">
        <v>2</v>
      </c>
      <c r="BU1388" t="s">
        <v>124</v>
      </c>
      <c r="BV1388">
        <f>IF(fun[[#This Row],[FireplaceQu]]="Ex",5,IF(fun[[#This Row],[FireplaceQu]]="Gd",4,IF(fun[[#This Row],[FireplaceQu]]="TA",3,IF(fun[[#This Row],[FireplaceQu]]="Fa",2,0))))</f>
        <v>3</v>
      </c>
      <c r="BW1388" t="s">
        <v>134</v>
      </c>
      <c r="BX1388">
        <v>1978</v>
      </c>
      <c r="BY1388" t="s">
        <v>135</v>
      </c>
      <c r="BZ1388">
        <v>2</v>
      </c>
      <c r="CA1388">
        <v>564</v>
      </c>
      <c r="CB1388" t="s">
        <v>124</v>
      </c>
      <c r="CC1388">
        <f>IF(fun[[#This Row],[GarageQual]]="Ex",5,IF(fun[[#This Row],[GarageQual]]="Gd",4,IF(fun[[#This Row],[GarageQual]]="TA",3,IF(fun[[#This Row],[GarageQual]]="Fa",2,IF(fun[[#This Row],[GarageQual]]="Po",1,0)))))</f>
        <v>3</v>
      </c>
      <c r="CD1388" t="s">
        <v>124</v>
      </c>
      <c r="CE1388">
        <f>IF(fun[[#This Row],[GarageCond]]="Ex",5,IF(fun[[#This Row],[GarageCond]]="Gd",4,IF(fun[[#This Row],[GarageCond]]="TA",3,IF(fun[[#This Row],[GarageCond]]="Fa",2,IF(fun[[#This Row],[GarageCond]]="Po",1,0)))))</f>
        <v>3</v>
      </c>
      <c r="CF1388" t="s">
        <v>131</v>
      </c>
      <c r="CG1388">
        <v>0</v>
      </c>
      <c r="CH1388">
        <v>112</v>
      </c>
      <c r="CI1388">
        <v>0</v>
      </c>
      <c r="CJ1388">
        <v>0</v>
      </c>
      <c r="CK1388">
        <v>440</v>
      </c>
      <c r="CL1388">
        <f>(0.5*fun[[#This Row],[WoodDeckSF]])+fun[[#This Row],[OpenPorchSF]]+(2*fun[[#This Row],[EnclosedPorch]])+(1.5*fun[[#This Row],[3SsnPorch]])+fun[[#This Row],[ScreenPorch]]</f>
        <v>552</v>
      </c>
      <c r="CM1388">
        <v>519</v>
      </c>
      <c r="CN1388" t="s">
        <v>173</v>
      </c>
      <c r="CO1388">
        <f>IF(fun[[#This Row],[PoolQC]]="Ex",5,IF(fun[[#This Row],[PoolQC]]="Gd",4,IF(fun[[#This Row],[PoolQC]]="TA",3,IF(fun[[#This Row],[PoolQC]]="Fa",2,IF(fun[[#This Row],[PoolQC]]="Po",1,0)))))</f>
        <v>2</v>
      </c>
      <c r="CP1388" t="s">
        <v>160</v>
      </c>
      <c r="CQ1388" t="s">
        <v>281</v>
      </c>
      <c r="CR1388">
        <v>2000</v>
      </c>
      <c r="CS1388">
        <v>7</v>
      </c>
      <c r="CT1388">
        <v>2006</v>
      </c>
      <c r="CU1388" t="s">
        <v>136</v>
      </c>
      <c r="CV1388" t="s">
        <v>137</v>
      </c>
      <c r="CW1388">
        <f>COUNTIF(fun[[#This Row],[Id]:[SaleCondition]],0)</f>
        <v>9</v>
      </c>
      <c r="CX1388">
        <f>COUNTIF(fun[[#This Row],[Id]:[SaleCondition]],"NA")</f>
        <v>1</v>
      </c>
      <c r="CY1388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388">
        <f>fun[NUM_ExCond]+fun[NUM_BsmtCond]+fun[NUM_GarCond]</f>
        <v>9</v>
      </c>
      <c r="DA138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38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</v>
      </c>
      <c r="DC1388">
        <v>250000</v>
      </c>
    </row>
    <row r="1389" spans="1:107" x14ac:dyDescent="0.25">
      <c r="A1389">
        <v>1388</v>
      </c>
      <c r="B1389">
        <v>50</v>
      </c>
      <c r="C1389" t="s">
        <v>168</v>
      </c>
      <c r="D1389">
        <f>IF(fun[[#This Row],[MSZoning]]="RL",1,0)</f>
        <v>0</v>
      </c>
      <c r="E1389">
        <f>IF(fun[[#This Row],[rl]]="RM",1,0)</f>
        <v>0</v>
      </c>
      <c r="F1389">
        <f>IF(fun[[#This Row],[rm]]="RH",1,0)</f>
        <v>0</v>
      </c>
      <c r="G1389">
        <f>IF(fun[[#This Row],[rh]]="C (all)",1,0)</f>
        <v>0</v>
      </c>
      <c r="H1389">
        <v>60</v>
      </c>
      <c r="I1389">
        <f>IF(fun[[#This Row],[LotFrontage]]="NA",0,fun[[#This Row],[LotFrontage]])</f>
        <v>60</v>
      </c>
      <c r="J1389">
        <v>8520</v>
      </c>
      <c r="K1389" t="s">
        <v>108</v>
      </c>
      <c r="L1389" t="s">
        <v>200</v>
      </c>
      <c r="M1389" t="s">
        <v>110</v>
      </c>
      <c r="N1389" t="s">
        <v>111</v>
      </c>
      <c r="O1389" t="s">
        <v>112</v>
      </c>
      <c r="P1389" t="s">
        <v>113</v>
      </c>
      <c r="Q1389" t="s">
        <v>114</v>
      </c>
      <c r="R1389" t="s">
        <v>169</v>
      </c>
      <c r="S1389" t="s">
        <v>170</v>
      </c>
      <c r="T1389" t="s">
        <v>116</v>
      </c>
      <c r="U1389" t="s">
        <v>117</v>
      </c>
      <c r="V1389" t="s">
        <v>158</v>
      </c>
      <c r="W1389">
        <v>6</v>
      </c>
      <c r="X1389">
        <v>7</v>
      </c>
      <c r="Y1389">
        <v>1916</v>
      </c>
      <c r="Z1389">
        <v>1950</v>
      </c>
      <c r="AA1389" t="s">
        <v>119</v>
      </c>
      <c r="AB1389" t="s">
        <v>120</v>
      </c>
      <c r="AC1389" t="s">
        <v>229</v>
      </c>
      <c r="AD1389" t="s">
        <v>229</v>
      </c>
      <c r="AE1389" t="s">
        <v>143</v>
      </c>
      <c r="AF1389">
        <v>0</v>
      </c>
      <c r="AG1389" t="s">
        <v>124</v>
      </c>
      <c r="AH1389">
        <f>IF(fun[[#This Row],[ExterQual]]="Ex",5,IF(fun[[#This Row],[ExterQual]]="Gd",4,IF(fun[[#This Row],[ExterQual]]="TA",3,IF(fun[[#This Row],[ExterQual]]="Fa",2,1))))</f>
        <v>3</v>
      </c>
      <c r="AI1389" t="s">
        <v>123</v>
      </c>
      <c r="AJ1389">
        <f>IF(fun[[#This Row],[ExterCond]]="Ex",5,IF(fun[[#This Row],[ExterCond]]="Gd",4,IF(fun[[#This Row],[ExterCond]]="TA",3,IF(fun[[#This Row],[ExterCond]]="Fa",2,1))))</f>
        <v>4</v>
      </c>
      <c r="AK1389" t="s">
        <v>152</v>
      </c>
      <c r="AL1389" t="s">
        <v>124</v>
      </c>
      <c r="AM1389">
        <f>IF(fun[[#This Row],[BsmtQual]]="Ex",5,IF(fun[[#This Row],[BsmtQual]]="Gd",4,IF(fun[[#This Row],[BsmtQual]]="TA",3,IF(fun[[#This Row],[BsmtQual]]="Fa",2,IF(fun[[#This Row],[BsmtQual]]="Po",1,0)))))</f>
        <v>3</v>
      </c>
      <c r="AN1389" t="s">
        <v>124</v>
      </c>
      <c r="AO1389">
        <f>IF(fun[[#This Row],[BsmtCond]]="Ex",5,IF(fun[[#This Row],[BsmtCond]]="Gd",4,IF(fun[[#This Row],[BsmtCond]]="TA",3,IF(fun[[#This Row],[BsmtCond]]="Fa",2,IF(fun[[#This Row],[BsmtCond]]="Po",1,0)))))</f>
        <v>3</v>
      </c>
      <c r="AP1389" t="s">
        <v>126</v>
      </c>
      <c r="AQ1389">
        <f>IF(fun[[#This Row],[BsmtExposure]]="Gd",3,IF(fun[[#This Row],[BsmtExposure]]="Av",2,IF(fun[[#This Row],[BsmtExposure]]="Mn",1,0)))</f>
        <v>0</v>
      </c>
      <c r="AR1389" t="s">
        <v>179</v>
      </c>
      <c r="AS1389">
        <v>168</v>
      </c>
      <c r="AT1389" t="s">
        <v>198</v>
      </c>
      <c r="AU1389">
        <v>546</v>
      </c>
      <c r="AV1389">
        <v>0</v>
      </c>
      <c r="AW1389">
        <v>714</v>
      </c>
      <c r="AX1389" t="s">
        <v>232</v>
      </c>
      <c r="AY1389" t="s">
        <v>124</v>
      </c>
      <c r="AZ1389">
        <f>IF(fun[[#This Row],[HeatingQC]]="Ex",5,IF(fun[[#This Row],[HeatingQC]]="Gd",4,IF(fun[[#This Row],[HeatingQC]]="TA",3,IF(fun[[#This Row],[HeatingQC]]="Fa",2,IF(fun[[#This Row],[HeatingQC]]="Po",1,0)))))</f>
        <v>3</v>
      </c>
      <c r="BA1389" t="s">
        <v>203</v>
      </c>
      <c r="BB1389" t="s">
        <v>132</v>
      </c>
      <c r="BC1389">
        <v>1664</v>
      </c>
      <c r="BD1389">
        <v>862</v>
      </c>
      <c r="BE1389">
        <v>0</v>
      </c>
      <c r="BF1389">
        <v>2526</v>
      </c>
      <c r="BG1389">
        <f>LOG(fun[[#This Row],[GrLivArea]])</f>
        <v>3.4024333462193121</v>
      </c>
      <c r="BH1389">
        <v>0</v>
      </c>
      <c r="BI1389">
        <v>0</v>
      </c>
      <c r="BJ1389">
        <f>fun[[#This Row],[BsmtFullBath]]+(0.5*fun[[#This Row],[BsmtHalfBath]])</f>
        <v>0</v>
      </c>
      <c r="BK1389">
        <v>2</v>
      </c>
      <c r="BL1389">
        <v>0</v>
      </c>
      <c r="BM1389">
        <f>fun[[#This Row],[HalfBath]]+fun[[#This Row],[TOTBaseBath]]+fun[[#This Row],[FullBath]]</f>
        <v>2</v>
      </c>
      <c r="BN1389">
        <v>5</v>
      </c>
      <c r="BO1389">
        <v>1</v>
      </c>
      <c r="BP1389" t="s">
        <v>123</v>
      </c>
      <c r="BQ1389">
        <f>IF(fun[[#This Row],[KitchenQual]]="Ex",5,IF(fun[[#This Row],[KitchenQual]]="Gd",4,IF(fun[[#This Row],[KitchenQual]]="TA",3,IF(fun[[#This Row],[KitchenQual]]="Fa",2,0))))</f>
        <v>4</v>
      </c>
      <c r="BR1389">
        <v>10</v>
      </c>
      <c r="BS1389" t="s">
        <v>133</v>
      </c>
      <c r="BT1389">
        <v>1</v>
      </c>
      <c r="BU1389" t="s">
        <v>123</v>
      </c>
      <c r="BV1389">
        <f>IF(fun[[#This Row],[FireplaceQu]]="Ex",5,IF(fun[[#This Row],[FireplaceQu]]="Gd",4,IF(fun[[#This Row],[FireplaceQu]]="TA",3,IF(fun[[#This Row],[FireplaceQu]]="Fa",2,0))))</f>
        <v>4</v>
      </c>
      <c r="BW1389" t="s">
        <v>153</v>
      </c>
      <c r="BX1389">
        <v>1916</v>
      </c>
      <c r="BY1389" t="s">
        <v>128</v>
      </c>
      <c r="BZ1389">
        <v>1</v>
      </c>
      <c r="CA1389">
        <v>216</v>
      </c>
      <c r="CB1389" t="s">
        <v>124</v>
      </c>
      <c r="CC1389">
        <f>IF(fun[[#This Row],[GarageQual]]="Ex",5,IF(fun[[#This Row],[GarageQual]]="Gd",4,IF(fun[[#This Row],[GarageQual]]="TA",3,IF(fun[[#This Row],[GarageQual]]="Fa",2,IF(fun[[#This Row],[GarageQual]]="Po",1,0)))))</f>
        <v>3</v>
      </c>
      <c r="CD1389" t="s">
        <v>124</v>
      </c>
      <c r="CE1389">
        <f>IF(fun[[#This Row],[GarageCond]]="Ex",5,IF(fun[[#This Row],[GarageCond]]="Gd",4,IF(fun[[#This Row],[GarageCond]]="TA",3,IF(fun[[#This Row],[GarageCond]]="Fa",2,IF(fun[[#This Row],[GarageCond]]="Po",1,0)))))</f>
        <v>3</v>
      </c>
      <c r="CF1389" t="s">
        <v>131</v>
      </c>
      <c r="CG1389">
        <v>88</v>
      </c>
      <c r="CH1389">
        <v>15</v>
      </c>
      <c r="CI1389">
        <v>0</v>
      </c>
      <c r="CJ1389">
        <v>0</v>
      </c>
      <c r="CK1389">
        <v>0</v>
      </c>
      <c r="CL1389">
        <f>(0.5*fun[[#This Row],[WoodDeckSF]])+fun[[#This Row],[OpenPorchSF]]+(2*fun[[#This Row],[EnclosedPorch]])+(1.5*fun[[#This Row],[3SsnPorch]])+fun[[#This Row],[ScreenPorch]]</f>
        <v>59</v>
      </c>
      <c r="CM1389">
        <v>0</v>
      </c>
      <c r="CN1389" t="s">
        <v>109</v>
      </c>
      <c r="CO1389">
        <f>IF(fun[[#This Row],[PoolQC]]="Ex",5,IF(fun[[#This Row],[PoolQC]]="Gd",4,IF(fun[[#This Row],[PoolQC]]="TA",3,IF(fun[[#This Row],[PoolQC]]="Fa",2,IF(fun[[#This Row],[PoolQC]]="Po",1,0)))))</f>
        <v>0</v>
      </c>
      <c r="CP1389" t="s">
        <v>189</v>
      </c>
      <c r="CQ1389" t="s">
        <v>109</v>
      </c>
      <c r="CR1389">
        <v>0</v>
      </c>
      <c r="CS1389">
        <v>8</v>
      </c>
      <c r="CT1389">
        <v>2007</v>
      </c>
      <c r="CU1389" t="s">
        <v>256</v>
      </c>
      <c r="CV1389" t="s">
        <v>245</v>
      </c>
      <c r="CW1389">
        <f>COUNTIF(fun[[#This Row],[Id]:[SaleCondition]],0)</f>
        <v>18</v>
      </c>
      <c r="CX1389">
        <f>COUNTIF(fun[[#This Row],[Id]:[SaleCondition]],"NA")</f>
        <v>2</v>
      </c>
      <c r="CY1389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389">
        <f>fun[NUM_ExCond]+fun[NUM_BsmtCond]+fun[NUM_GarCond]</f>
        <v>10</v>
      </c>
      <c r="DA138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38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72.25</v>
      </c>
      <c r="DC1389">
        <v>136000</v>
      </c>
    </row>
    <row r="1390" spans="1:107" x14ac:dyDescent="0.25">
      <c r="A1390">
        <v>1389</v>
      </c>
      <c r="B1390">
        <v>20</v>
      </c>
      <c r="C1390" t="s">
        <v>107</v>
      </c>
      <c r="D1390">
        <f>IF(fun[[#This Row],[MSZoning]]="RL",1,0)</f>
        <v>1</v>
      </c>
      <c r="E1390">
        <f>IF(fun[[#This Row],[rl]]="RM",1,0)</f>
        <v>0</v>
      </c>
      <c r="F1390">
        <f>IF(fun[[#This Row],[rm]]="RH",1,0)</f>
        <v>0</v>
      </c>
      <c r="G1390">
        <f>IF(fun[[#This Row],[rh]]="C (all)",1,0)</f>
        <v>0</v>
      </c>
      <c r="H1390">
        <v>42</v>
      </c>
      <c r="I1390">
        <f>IF(fun[[#This Row],[LotFrontage]]="NA",0,fun[[#This Row],[LotFrontage]])</f>
        <v>42</v>
      </c>
      <c r="J1390">
        <v>14892</v>
      </c>
      <c r="K1390" t="s">
        <v>108</v>
      </c>
      <c r="L1390" t="s">
        <v>109</v>
      </c>
      <c r="M1390" t="s">
        <v>146</v>
      </c>
      <c r="N1390" t="s">
        <v>225</v>
      </c>
      <c r="O1390" t="s">
        <v>112</v>
      </c>
      <c r="P1390" t="s">
        <v>192</v>
      </c>
      <c r="Q1390" t="s">
        <v>114</v>
      </c>
      <c r="R1390" t="s">
        <v>219</v>
      </c>
      <c r="S1390" t="s">
        <v>116</v>
      </c>
      <c r="T1390" t="s">
        <v>116</v>
      </c>
      <c r="U1390" t="s">
        <v>117</v>
      </c>
      <c r="V1390" t="s">
        <v>141</v>
      </c>
      <c r="W1390">
        <v>9</v>
      </c>
      <c r="X1390">
        <v>5</v>
      </c>
      <c r="Y1390">
        <v>2006</v>
      </c>
      <c r="Z1390">
        <v>2007</v>
      </c>
      <c r="AA1390" t="s">
        <v>119</v>
      </c>
      <c r="AB1390" t="s">
        <v>120</v>
      </c>
      <c r="AC1390" t="s">
        <v>121</v>
      </c>
      <c r="AD1390" t="s">
        <v>121</v>
      </c>
      <c r="AE1390" t="s">
        <v>163</v>
      </c>
      <c r="AF1390">
        <v>160</v>
      </c>
      <c r="AG1390" t="s">
        <v>130</v>
      </c>
      <c r="AH1390">
        <f>IF(fun[[#This Row],[ExterQual]]="Ex",5,IF(fun[[#This Row],[ExterQual]]="Gd",4,IF(fun[[#This Row],[ExterQual]]="TA",3,IF(fun[[#This Row],[ExterQual]]="Fa",2,1))))</f>
        <v>5</v>
      </c>
      <c r="AI1390" t="s">
        <v>124</v>
      </c>
      <c r="AJ1390">
        <f>IF(fun[[#This Row],[ExterCond]]="Ex",5,IF(fun[[#This Row],[ExterCond]]="Gd",4,IF(fun[[#This Row],[ExterCond]]="TA",3,IF(fun[[#This Row],[ExterCond]]="Fa",2,1))))</f>
        <v>3</v>
      </c>
      <c r="AK1390" t="s">
        <v>125</v>
      </c>
      <c r="AL1390" t="s">
        <v>130</v>
      </c>
      <c r="AM1390">
        <f>IF(fun[[#This Row],[BsmtQual]]="Ex",5,IF(fun[[#This Row],[BsmtQual]]="Gd",4,IF(fun[[#This Row],[BsmtQual]]="TA",3,IF(fun[[#This Row],[BsmtQual]]="Fa",2,IF(fun[[#This Row],[BsmtQual]]="Po",1,0)))))</f>
        <v>5</v>
      </c>
      <c r="AN1390" t="s">
        <v>124</v>
      </c>
      <c r="AO1390">
        <f>IF(fun[[#This Row],[BsmtCond]]="Ex",5,IF(fun[[#This Row],[BsmtCond]]="Gd",4,IF(fun[[#This Row],[BsmtCond]]="TA",3,IF(fun[[#This Row],[BsmtCond]]="Fa",2,IF(fun[[#This Row],[BsmtCond]]="Po",1,0)))))</f>
        <v>3</v>
      </c>
      <c r="AP1390" t="s">
        <v>123</v>
      </c>
      <c r="AQ1390">
        <f>IF(fun[[#This Row],[BsmtExposure]]="Gd",3,IF(fun[[#This Row],[BsmtExposure]]="Av",2,IF(fun[[#This Row],[BsmtExposure]]="Mn",1,0)))</f>
        <v>3</v>
      </c>
      <c r="AR1390" t="s">
        <v>127</v>
      </c>
      <c r="AS1390">
        <v>1320</v>
      </c>
      <c r="AT1390" t="s">
        <v>128</v>
      </c>
      <c r="AU1390">
        <v>0</v>
      </c>
      <c r="AV1390">
        <v>426</v>
      </c>
      <c r="AW1390">
        <v>1746</v>
      </c>
      <c r="AX1390" t="s">
        <v>129</v>
      </c>
      <c r="AY1390" t="s">
        <v>130</v>
      </c>
      <c r="AZ1390">
        <f>IF(fun[[#This Row],[HeatingQC]]="Ex",5,IF(fun[[#This Row],[HeatingQC]]="Gd",4,IF(fun[[#This Row],[HeatingQC]]="TA",3,IF(fun[[#This Row],[HeatingQC]]="Fa",2,IF(fun[[#This Row],[HeatingQC]]="Po",1,0)))))</f>
        <v>5</v>
      </c>
      <c r="BA1390" t="s">
        <v>131</v>
      </c>
      <c r="BB1390" t="s">
        <v>132</v>
      </c>
      <c r="BC1390">
        <v>1746</v>
      </c>
      <c r="BD1390">
        <v>0</v>
      </c>
      <c r="BE1390">
        <v>0</v>
      </c>
      <c r="BF1390">
        <v>1746</v>
      </c>
      <c r="BG1390">
        <f>LOG(fun[[#This Row],[GrLivArea]])</f>
        <v>3.2420442393695508</v>
      </c>
      <c r="BH1390">
        <v>1</v>
      </c>
      <c r="BI1390">
        <v>0</v>
      </c>
      <c r="BJ1390">
        <f>fun[[#This Row],[BsmtFullBath]]+(0.5*fun[[#This Row],[BsmtHalfBath]])</f>
        <v>1</v>
      </c>
      <c r="BK1390">
        <v>2</v>
      </c>
      <c r="BL1390">
        <v>0</v>
      </c>
      <c r="BM1390">
        <f>fun[[#This Row],[HalfBath]]+fun[[#This Row],[TOTBaseBath]]+fun[[#This Row],[FullBath]]</f>
        <v>3</v>
      </c>
      <c r="BN1390">
        <v>3</v>
      </c>
      <c r="BO1390">
        <v>1</v>
      </c>
      <c r="BP1390" t="s">
        <v>130</v>
      </c>
      <c r="BQ1390">
        <f>IF(fun[[#This Row],[KitchenQual]]="Ex",5,IF(fun[[#This Row],[KitchenQual]]="Gd",4,IF(fun[[#This Row],[KitchenQual]]="TA",3,IF(fun[[#This Row],[KitchenQual]]="Fa",2,0))))</f>
        <v>5</v>
      </c>
      <c r="BR1390">
        <v>7</v>
      </c>
      <c r="BS1390" t="s">
        <v>133</v>
      </c>
      <c r="BT1390">
        <v>2</v>
      </c>
      <c r="BU1390" t="s">
        <v>123</v>
      </c>
      <c r="BV1390">
        <f>IF(fun[[#This Row],[FireplaceQu]]="Ex",5,IF(fun[[#This Row],[FireplaceQu]]="Gd",4,IF(fun[[#This Row],[FireplaceQu]]="TA",3,IF(fun[[#This Row],[FireplaceQu]]="Fa",2,0))))</f>
        <v>4</v>
      </c>
      <c r="BW1390" t="s">
        <v>134</v>
      </c>
      <c r="BX1390">
        <v>2006</v>
      </c>
      <c r="BY1390" t="s">
        <v>183</v>
      </c>
      <c r="BZ1390">
        <v>3</v>
      </c>
      <c r="CA1390">
        <v>758</v>
      </c>
      <c r="CB1390" t="s">
        <v>124</v>
      </c>
      <c r="CC1390">
        <f>IF(fun[[#This Row],[GarageQual]]="Ex",5,IF(fun[[#This Row],[GarageQual]]="Gd",4,IF(fun[[#This Row],[GarageQual]]="TA",3,IF(fun[[#This Row],[GarageQual]]="Fa",2,IF(fun[[#This Row],[GarageQual]]="Po",1,0)))))</f>
        <v>3</v>
      </c>
      <c r="CD1390" t="s">
        <v>124</v>
      </c>
      <c r="CE1390">
        <f>IF(fun[[#This Row],[GarageCond]]="Ex",5,IF(fun[[#This Row],[GarageCond]]="Gd",4,IF(fun[[#This Row],[GarageCond]]="TA",3,IF(fun[[#This Row],[GarageCond]]="Fa",2,IF(fun[[#This Row],[GarageCond]]="Po",1,0)))))</f>
        <v>3</v>
      </c>
      <c r="CF1390" t="s">
        <v>131</v>
      </c>
      <c r="CG1390">
        <v>201</v>
      </c>
      <c r="CH1390">
        <v>39</v>
      </c>
      <c r="CI1390">
        <v>0</v>
      </c>
      <c r="CJ1390">
        <v>0</v>
      </c>
      <c r="CK1390">
        <v>0</v>
      </c>
      <c r="CL1390">
        <f>(0.5*fun[[#This Row],[WoodDeckSF]])+fun[[#This Row],[OpenPorchSF]]+(2*fun[[#This Row],[EnclosedPorch]])+(1.5*fun[[#This Row],[3SsnPorch]])+fun[[#This Row],[ScreenPorch]]</f>
        <v>139.5</v>
      </c>
      <c r="CM1390">
        <v>0</v>
      </c>
      <c r="CN1390" t="s">
        <v>109</v>
      </c>
      <c r="CO1390">
        <f>IF(fun[[#This Row],[PoolQC]]="Ex",5,IF(fun[[#This Row],[PoolQC]]="Gd",4,IF(fun[[#This Row],[PoolQC]]="TA",3,IF(fun[[#This Row],[PoolQC]]="Fa",2,IF(fun[[#This Row],[PoolQC]]="Po",1,0)))))</f>
        <v>0</v>
      </c>
      <c r="CP1390" t="s">
        <v>109</v>
      </c>
      <c r="CQ1390" t="s">
        <v>109</v>
      </c>
      <c r="CR1390">
        <v>0</v>
      </c>
      <c r="CS1390">
        <v>10</v>
      </c>
      <c r="CT1390">
        <v>2009</v>
      </c>
      <c r="CU1390" t="s">
        <v>136</v>
      </c>
      <c r="CV1390" t="s">
        <v>137</v>
      </c>
      <c r="CW1390">
        <f>COUNTIF(fun[[#This Row],[Id]:[SaleCondition]],0)</f>
        <v>14</v>
      </c>
      <c r="CX1390">
        <f>COUNTIF(fun[[#This Row],[Id]:[SaleCondition]],"NA")</f>
        <v>4</v>
      </c>
      <c r="CY1390">
        <f>fun[[#This Row],[OverallQual]]+fun[[#This Row],[NUM_ExQual]]+fun[[#This Row],[NUM_BsmtQual]]+fun[[#This Row],[NUM_Heat]]+fun[[#This Row],[NUM_KitchQual]]+fun[[#This Row],[NUM_GarQual]]+fun[[#This Row],[NUM_Pool]]+fun[NUM_Fire]</f>
        <v>36</v>
      </c>
      <c r="CZ1390">
        <f>fun[NUM_ExCond]+fun[NUM_BsmtCond]+fun[NUM_GarCond]</f>
        <v>9</v>
      </c>
      <c r="DA139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131</v>
      </c>
      <c r="DB139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88.25</v>
      </c>
      <c r="DC1390">
        <v>377500</v>
      </c>
    </row>
    <row r="1391" spans="1:107" x14ac:dyDescent="0.25">
      <c r="A1391">
        <v>1390</v>
      </c>
      <c r="B1391">
        <v>50</v>
      </c>
      <c r="C1391" t="s">
        <v>168</v>
      </c>
      <c r="D1391">
        <f>IF(fun[[#This Row],[MSZoning]]="RL",1,0)</f>
        <v>0</v>
      </c>
      <c r="E1391">
        <f>IF(fun[[#This Row],[rl]]="RM",1,0)</f>
        <v>0</v>
      </c>
      <c r="F1391">
        <f>IF(fun[[#This Row],[rm]]="RH",1,0)</f>
        <v>0</v>
      </c>
      <c r="G1391">
        <f>IF(fun[[#This Row],[rh]]="C (all)",1,0)</f>
        <v>0</v>
      </c>
      <c r="H1391">
        <v>60</v>
      </c>
      <c r="I1391">
        <f>IF(fun[[#This Row],[LotFrontage]]="NA",0,fun[[#This Row],[LotFrontage]])</f>
        <v>60</v>
      </c>
      <c r="J1391">
        <v>6000</v>
      </c>
      <c r="K1391" t="s">
        <v>108</v>
      </c>
      <c r="L1391" t="s">
        <v>109</v>
      </c>
      <c r="M1391" t="s">
        <v>110</v>
      </c>
      <c r="N1391" t="s">
        <v>111</v>
      </c>
      <c r="O1391" t="s">
        <v>112</v>
      </c>
      <c r="P1391" t="s">
        <v>113</v>
      </c>
      <c r="Q1391" t="s">
        <v>114</v>
      </c>
      <c r="R1391" t="s">
        <v>174</v>
      </c>
      <c r="S1391" t="s">
        <v>116</v>
      </c>
      <c r="T1391" t="s">
        <v>116</v>
      </c>
      <c r="U1391" t="s">
        <v>117</v>
      </c>
      <c r="V1391" t="s">
        <v>158</v>
      </c>
      <c r="W1391">
        <v>6</v>
      </c>
      <c r="X1391">
        <v>6</v>
      </c>
      <c r="Y1391">
        <v>1941</v>
      </c>
      <c r="Z1391">
        <v>1950</v>
      </c>
      <c r="AA1391" t="s">
        <v>119</v>
      </c>
      <c r="AB1391" t="s">
        <v>120</v>
      </c>
      <c r="AC1391" t="s">
        <v>150</v>
      </c>
      <c r="AD1391" t="s">
        <v>150</v>
      </c>
      <c r="AE1391" t="s">
        <v>143</v>
      </c>
      <c r="AF1391">
        <v>0</v>
      </c>
      <c r="AG1391" t="s">
        <v>124</v>
      </c>
      <c r="AH1391">
        <f>IF(fun[[#This Row],[ExterQual]]="Ex",5,IF(fun[[#This Row],[ExterQual]]="Gd",4,IF(fun[[#This Row],[ExterQual]]="TA",3,IF(fun[[#This Row],[ExterQual]]="Fa",2,1))))</f>
        <v>3</v>
      </c>
      <c r="AI1391" t="s">
        <v>123</v>
      </c>
      <c r="AJ1391">
        <f>IF(fun[[#This Row],[ExterCond]]="Ex",5,IF(fun[[#This Row],[ExterCond]]="Gd",4,IF(fun[[#This Row],[ExterCond]]="TA",3,IF(fun[[#This Row],[ExterCond]]="Fa",2,1))))</f>
        <v>4</v>
      </c>
      <c r="AK1391" t="s">
        <v>152</v>
      </c>
      <c r="AL1391" t="s">
        <v>124</v>
      </c>
      <c r="AM1391">
        <f>IF(fun[[#This Row],[BsmtQual]]="Ex",5,IF(fun[[#This Row],[BsmtQual]]="Gd",4,IF(fun[[#This Row],[BsmtQual]]="TA",3,IF(fun[[#This Row],[BsmtQual]]="Fa",2,IF(fun[[#This Row],[BsmtQual]]="Po",1,0)))))</f>
        <v>3</v>
      </c>
      <c r="AN1391" t="s">
        <v>123</v>
      </c>
      <c r="AO1391">
        <f>IF(fun[[#This Row],[BsmtCond]]="Ex",5,IF(fun[[#This Row],[BsmtCond]]="Gd",4,IF(fun[[#This Row],[BsmtCond]]="TA",3,IF(fun[[#This Row],[BsmtCond]]="Fa",2,IF(fun[[#This Row],[BsmtCond]]="Po",1,0)))))</f>
        <v>4</v>
      </c>
      <c r="AP1391" t="s">
        <v>126</v>
      </c>
      <c r="AQ1391">
        <f>IF(fun[[#This Row],[BsmtExposure]]="Gd",3,IF(fun[[#This Row],[BsmtExposure]]="Av",2,IF(fun[[#This Row],[BsmtExposure]]="Mn",1,0)))</f>
        <v>0</v>
      </c>
      <c r="AR1391" t="s">
        <v>145</v>
      </c>
      <c r="AS1391">
        <v>375</v>
      </c>
      <c r="AT1391" t="s">
        <v>128</v>
      </c>
      <c r="AU1391">
        <v>0</v>
      </c>
      <c r="AV1391">
        <v>360</v>
      </c>
      <c r="AW1391">
        <v>735</v>
      </c>
      <c r="AX1391" t="s">
        <v>129</v>
      </c>
      <c r="AY1391" t="s">
        <v>130</v>
      </c>
      <c r="AZ1391">
        <f>IF(fun[[#This Row],[HeatingQC]]="Ex",5,IF(fun[[#This Row],[HeatingQC]]="Gd",4,IF(fun[[#This Row],[HeatingQC]]="TA",3,IF(fun[[#This Row],[HeatingQC]]="Fa",2,IF(fun[[#This Row],[HeatingQC]]="Po",1,0)))))</f>
        <v>5</v>
      </c>
      <c r="BA1391" t="s">
        <v>131</v>
      </c>
      <c r="BB1391" t="s">
        <v>132</v>
      </c>
      <c r="BC1391">
        <v>869</v>
      </c>
      <c r="BD1391">
        <v>349</v>
      </c>
      <c r="BE1391">
        <v>0</v>
      </c>
      <c r="BF1391">
        <v>1218</v>
      </c>
      <c r="BG1391">
        <f>LOG(fun[[#This Row],[GrLivArea]])</f>
        <v>3.0856472882968564</v>
      </c>
      <c r="BH1391">
        <v>0</v>
      </c>
      <c r="BI1391">
        <v>1</v>
      </c>
      <c r="BJ1391">
        <f>fun[[#This Row],[BsmtFullBath]]+(0.5*fun[[#This Row],[BsmtHalfBath]])</f>
        <v>0.5</v>
      </c>
      <c r="BK1391">
        <v>1</v>
      </c>
      <c r="BL1391">
        <v>0</v>
      </c>
      <c r="BM1391">
        <f>fun[[#This Row],[HalfBath]]+fun[[#This Row],[TOTBaseBath]]+fun[[#This Row],[FullBath]]</f>
        <v>1.5</v>
      </c>
      <c r="BN1391">
        <v>3</v>
      </c>
      <c r="BO1391">
        <v>1</v>
      </c>
      <c r="BP1391" t="s">
        <v>124</v>
      </c>
      <c r="BQ1391">
        <f>IF(fun[[#This Row],[KitchenQual]]="Ex",5,IF(fun[[#This Row],[KitchenQual]]="Gd",4,IF(fun[[#This Row],[KitchenQual]]="TA",3,IF(fun[[#This Row],[KitchenQual]]="Fa",2,0))))</f>
        <v>3</v>
      </c>
      <c r="BR1391">
        <v>6</v>
      </c>
      <c r="BS1391" t="s">
        <v>133</v>
      </c>
      <c r="BT1391">
        <v>1</v>
      </c>
      <c r="BU1391" t="s">
        <v>123</v>
      </c>
      <c r="BV1391">
        <f>IF(fun[[#This Row],[FireplaceQu]]="Ex",5,IF(fun[[#This Row],[FireplaceQu]]="Gd",4,IF(fun[[#This Row],[FireplaceQu]]="TA",3,IF(fun[[#This Row],[FireplaceQu]]="Fa",2,0))))</f>
        <v>4</v>
      </c>
      <c r="BW1391" t="s">
        <v>153</v>
      </c>
      <c r="BX1391">
        <v>2003</v>
      </c>
      <c r="BY1391" t="s">
        <v>128</v>
      </c>
      <c r="BZ1391">
        <v>2</v>
      </c>
      <c r="CA1391">
        <v>440</v>
      </c>
      <c r="CB1391" t="s">
        <v>124</v>
      </c>
      <c r="CC1391">
        <f>IF(fun[[#This Row],[GarageQual]]="Ex",5,IF(fun[[#This Row],[GarageQual]]="Gd",4,IF(fun[[#This Row],[GarageQual]]="TA",3,IF(fun[[#This Row],[GarageQual]]="Fa",2,IF(fun[[#This Row],[GarageQual]]="Po",1,0)))))</f>
        <v>3</v>
      </c>
      <c r="CD1391" t="s">
        <v>124</v>
      </c>
      <c r="CE1391">
        <f>IF(fun[[#This Row],[GarageCond]]="Ex",5,IF(fun[[#This Row],[GarageCond]]="Gd",4,IF(fun[[#This Row],[GarageCond]]="TA",3,IF(fun[[#This Row],[GarageCond]]="Fa",2,IF(fun[[#This Row],[GarageCond]]="Po",1,0)))))</f>
        <v>3</v>
      </c>
      <c r="CF1391" t="s">
        <v>131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f>(0.5*fun[[#This Row],[WoodDeckSF]])+fun[[#This Row],[OpenPorchSF]]+(2*fun[[#This Row],[EnclosedPorch]])+(1.5*fun[[#This Row],[3SsnPorch]])+fun[[#This Row],[ScreenPorch]]</f>
        <v>0</v>
      </c>
      <c r="CM1391">
        <v>0</v>
      </c>
      <c r="CN1391" t="s">
        <v>109</v>
      </c>
      <c r="CO1391">
        <f>IF(fun[[#This Row],[PoolQC]]="Ex",5,IF(fun[[#This Row],[PoolQC]]="Gd",4,IF(fun[[#This Row],[PoolQC]]="TA",3,IF(fun[[#This Row],[PoolQC]]="Fa",2,IF(fun[[#This Row],[PoolQC]]="Po",1,0)))))</f>
        <v>0</v>
      </c>
      <c r="CP1391" t="s">
        <v>109</v>
      </c>
      <c r="CQ1391" t="s">
        <v>109</v>
      </c>
      <c r="CR1391">
        <v>0</v>
      </c>
      <c r="CS1391">
        <v>3</v>
      </c>
      <c r="CT1391">
        <v>2007</v>
      </c>
      <c r="CU1391" t="s">
        <v>136</v>
      </c>
      <c r="CV1391" t="s">
        <v>137</v>
      </c>
      <c r="CW1391">
        <f>COUNTIF(fun[[#This Row],[Id]:[SaleCondition]],0)</f>
        <v>19</v>
      </c>
      <c r="CX1391">
        <f>COUNTIF(fun[[#This Row],[Id]:[SaleCondition]],"NA")</f>
        <v>4</v>
      </c>
      <c r="CY139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91">
        <f>fun[NUM_ExCond]+fun[NUM_BsmtCond]+fun[NUM_GarCond]</f>
        <v>11</v>
      </c>
      <c r="DA139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139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68.5</v>
      </c>
      <c r="DC1391">
        <v>131000</v>
      </c>
    </row>
    <row r="1392" spans="1:107" x14ac:dyDescent="0.25">
      <c r="A1392">
        <v>1391</v>
      </c>
      <c r="B1392">
        <v>20</v>
      </c>
      <c r="C1392" t="s">
        <v>107</v>
      </c>
      <c r="D1392">
        <f>IF(fun[[#This Row],[MSZoning]]="RL",1,0)</f>
        <v>1</v>
      </c>
      <c r="E1392">
        <f>IF(fun[[#This Row],[rl]]="RM",1,0)</f>
        <v>0</v>
      </c>
      <c r="F1392">
        <f>IF(fun[[#This Row],[rm]]="RH",1,0)</f>
        <v>0</v>
      </c>
      <c r="G1392">
        <f>IF(fun[[#This Row],[rh]]="C (all)",1,0)</f>
        <v>0</v>
      </c>
      <c r="H1392">
        <v>70</v>
      </c>
      <c r="I1392">
        <f>IF(fun[[#This Row],[LotFrontage]]="NA",0,fun[[#This Row],[LotFrontage]])</f>
        <v>70</v>
      </c>
      <c r="J1392">
        <v>9100</v>
      </c>
      <c r="K1392" t="s">
        <v>108</v>
      </c>
      <c r="L1392" t="s">
        <v>109</v>
      </c>
      <c r="M1392" t="s">
        <v>110</v>
      </c>
      <c r="N1392" t="s">
        <v>111</v>
      </c>
      <c r="O1392" t="s">
        <v>112</v>
      </c>
      <c r="P1392" t="s">
        <v>113</v>
      </c>
      <c r="Q1392" t="s">
        <v>114</v>
      </c>
      <c r="R1392" t="s">
        <v>115</v>
      </c>
      <c r="S1392" t="s">
        <v>116</v>
      </c>
      <c r="T1392" t="s">
        <v>116</v>
      </c>
      <c r="U1392" t="s">
        <v>117</v>
      </c>
      <c r="V1392" t="s">
        <v>141</v>
      </c>
      <c r="W1392">
        <v>7</v>
      </c>
      <c r="X1392">
        <v>5</v>
      </c>
      <c r="Y1392">
        <v>2000</v>
      </c>
      <c r="Z1392">
        <v>2000</v>
      </c>
      <c r="AA1392" t="s">
        <v>119</v>
      </c>
      <c r="AB1392" t="s">
        <v>120</v>
      </c>
      <c r="AC1392" t="s">
        <v>121</v>
      </c>
      <c r="AD1392" t="s">
        <v>121</v>
      </c>
      <c r="AE1392" t="s">
        <v>122</v>
      </c>
      <c r="AF1392">
        <v>244</v>
      </c>
      <c r="AG1392" t="s">
        <v>123</v>
      </c>
      <c r="AH1392">
        <f>IF(fun[[#This Row],[ExterQual]]="Ex",5,IF(fun[[#This Row],[ExterQual]]="Gd",4,IF(fun[[#This Row],[ExterQual]]="TA",3,IF(fun[[#This Row],[ExterQual]]="Fa",2,1))))</f>
        <v>4</v>
      </c>
      <c r="AI1392" t="s">
        <v>124</v>
      </c>
      <c r="AJ1392">
        <f>IF(fun[[#This Row],[ExterCond]]="Ex",5,IF(fun[[#This Row],[ExterCond]]="Gd",4,IF(fun[[#This Row],[ExterCond]]="TA",3,IF(fun[[#This Row],[ExterCond]]="Fa",2,1))))</f>
        <v>3</v>
      </c>
      <c r="AK1392" t="s">
        <v>125</v>
      </c>
      <c r="AL1392" t="s">
        <v>123</v>
      </c>
      <c r="AM1392">
        <f>IF(fun[[#This Row],[BsmtQual]]="Ex",5,IF(fun[[#This Row],[BsmtQual]]="Gd",4,IF(fun[[#This Row],[BsmtQual]]="TA",3,IF(fun[[#This Row],[BsmtQual]]="Fa",2,IF(fun[[#This Row],[BsmtQual]]="Po",1,0)))))</f>
        <v>4</v>
      </c>
      <c r="AN1392" t="s">
        <v>124</v>
      </c>
      <c r="AO1392">
        <f>IF(fun[[#This Row],[BsmtCond]]="Ex",5,IF(fun[[#This Row],[BsmtCond]]="Gd",4,IF(fun[[#This Row],[BsmtCond]]="TA",3,IF(fun[[#This Row],[BsmtCond]]="Fa",2,IF(fun[[#This Row],[BsmtCond]]="Po",1,0)))))</f>
        <v>3</v>
      </c>
      <c r="AP1392" t="s">
        <v>156</v>
      </c>
      <c r="AQ1392">
        <f>IF(fun[[#This Row],[BsmtExposure]]="Gd",3,IF(fun[[#This Row],[BsmtExposure]]="Av",2,IF(fun[[#This Row],[BsmtExposure]]="Mn",1,0)))</f>
        <v>2</v>
      </c>
      <c r="AR1392" t="s">
        <v>127</v>
      </c>
      <c r="AS1392">
        <v>1400</v>
      </c>
      <c r="AT1392" t="s">
        <v>128</v>
      </c>
      <c r="AU1392">
        <v>0</v>
      </c>
      <c r="AV1392">
        <v>125</v>
      </c>
      <c r="AW1392">
        <v>1525</v>
      </c>
      <c r="AX1392" t="s">
        <v>129</v>
      </c>
      <c r="AY1392" t="s">
        <v>130</v>
      </c>
      <c r="AZ1392">
        <f>IF(fun[[#This Row],[HeatingQC]]="Ex",5,IF(fun[[#This Row],[HeatingQC]]="Gd",4,IF(fun[[#This Row],[HeatingQC]]="TA",3,IF(fun[[#This Row],[HeatingQC]]="Fa",2,IF(fun[[#This Row],[HeatingQC]]="Po",1,0)))))</f>
        <v>5</v>
      </c>
      <c r="BA1392" t="s">
        <v>131</v>
      </c>
      <c r="BB1392" t="s">
        <v>132</v>
      </c>
      <c r="BC1392">
        <v>1525</v>
      </c>
      <c r="BD1392">
        <v>0</v>
      </c>
      <c r="BE1392">
        <v>0</v>
      </c>
      <c r="BF1392">
        <v>1525</v>
      </c>
      <c r="BG1392">
        <f>LOG(fun[[#This Row],[GrLivArea]])</f>
        <v>3.1832698436828046</v>
      </c>
      <c r="BH1392">
        <v>1</v>
      </c>
      <c r="BI1392">
        <v>0</v>
      </c>
      <c r="BJ1392">
        <f>fun[[#This Row],[BsmtFullBath]]+(0.5*fun[[#This Row],[BsmtHalfBath]])</f>
        <v>1</v>
      </c>
      <c r="BK1392">
        <v>2</v>
      </c>
      <c r="BL1392">
        <v>0</v>
      </c>
      <c r="BM1392">
        <f>fun[[#This Row],[HalfBath]]+fun[[#This Row],[TOTBaseBath]]+fun[[#This Row],[FullBath]]</f>
        <v>3</v>
      </c>
      <c r="BN1392">
        <v>3</v>
      </c>
      <c r="BO1392">
        <v>1</v>
      </c>
      <c r="BP1392" t="s">
        <v>123</v>
      </c>
      <c r="BQ1392">
        <f>IF(fun[[#This Row],[KitchenQual]]="Ex",5,IF(fun[[#This Row],[KitchenQual]]="Gd",4,IF(fun[[#This Row],[KitchenQual]]="TA",3,IF(fun[[#This Row],[KitchenQual]]="Fa",2,0))))</f>
        <v>4</v>
      </c>
      <c r="BR1392">
        <v>6</v>
      </c>
      <c r="BS1392" t="s">
        <v>133</v>
      </c>
      <c r="BT1392">
        <v>0</v>
      </c>
      <c r="BU1392" t="s">
        <v>109</v>
      </c>
      <c r="BV1392">
        <f>IF(fun[[#This Row],[FireplaceQu]]="Ex",5,IF(fun[[#This Row],[FireplaceQu]]="Gd",4,IF(fun[[#This Row],[FireplaceQu]]="TA",3,IF(fun[[#This Row],[FireplaceQu]]="Fa",2,0))))</f>
        <v>0</v>
      </c>
      <c r="BW1392" t="s">
        <v>134</v>
      </c>
      <c r="BX1392">
        <v>2000</v>
      </c>
      <c r="BY1392" t="s">
        <v>135</v>
      </c>
      <c r="BZ1392">
        <v>2</v>
      </c>
      <c r="CA1392">
        <v>541</v>
      </c>
      <c r="CB1392" t="s">
        <v>124</v>
      </c>
      <c r="CC1392">
        <f>IF(fun[[#This Row],[GarageQual]]="Ex",5,IF(fun[[#This Row],[GarageQual]]="Gd",4,IF(fun[[#This Row],[GarageQual]]="TA",3,IF(fun[[#This Row],[GarageQual]]="Fa",2,IF(fun[[#This Row],[GarageQual]]="Po",1,0)))))</f>
        <v>3</v>
      </c>
      <c r="CD1392" t="s">
        <v>124</v>
      </c>
      <c r="CE1392">
        <f>IF(fun[[#This Row],[GarageCond]]="Ex",5,IF(fun[[#This Row],[GarageCond]]="Gd",4,IF(fun[[#This Row],[GarageCond]]="TA",3,IF(fun[[#This Row],[GarageCond]]="Fa",2,IF(fun[[#This Row],[GarageCond]]="Po",1,0)))))</f>
        <v>3</v>
      </c>
      <c r="CF1392" t="s">
        <v>131</v>
      </c>
      <c r="CG1392">
        <v>219</v>
      </c>
      <c r="CH1392">
        <v>36</v>
      </c>
      <c r="CI1392">
        <v>0</v>
      </c>
      <c r="CJ1392">
        <v>0</v>
      </c>
      <c r="CK1392">
        <v>0</v>
      </c>
      <c r="CL1392">
        <f>(0.5*fun[[#This Row],[WoodDeckSF]])+fun[[#This Row],[OpenPorchSF]]+(2*fun[[#This Row],[EnclosedPorch]])+(1.5*fun[[#This Row],[3SsnPorch]])+fun[[#This Row],[ScreenPorch]]</f>
        <v>145.5</v>
      </c>
      <c r="CM1392">
        <v>0</v>
      </c>
      <c r="CN1392" t="s">
        <v>109</v>
      </c>
      <c r="CO1392">
        <f>IF(fun[[#This Row],[PoolQC]]="Ex",5,IF(fun[[#This Row],[PoolQC]]="Gd",4,IF(fun[[#This Row],[PoolQC]]="TA",3,IF(fun[[#This Row],[PoolQC]]="Fa",2,IF(fun[[#This Row],[PoolQC]]="Po",1,0)))))</f>
        <v>0</v>
      </c>
      <c r="CP1392" t="s">
        <v>109</v>
      </c>
      <c r="CQ1392" t="s">
        <v>109</v>
      </c>
      <c r="CR1392">
        <v>0</v>
      </c>
      <c r="CS1392">
        <v>9</v>
      </c>
      <c r="CT1392">
        <v>2006</v>
      </c>
      <c r="CU1392" t="s">
        <v>136</v>
      </c>
      <c r="CV1392" t="s">
        <v>137</v>
      </c>
      <c r="CW1392">
        <f>COUNTIF(fun[[#This Row],[Id]:[SaleCondition]],0)</f>
        <v>16</v>
      </c>
      <c r="CX1392">
        <f>COUNTIF(fun[[#This Row],[Id]:[SaleCondition]],"NA")</f>
        <v>5</v>
      </c>
      <c r="CY139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392">
        <f>fun[NUM_ExCond]+fun[NUM_BsmtCond]+fun[NUM_GarCond]</f>
        <v>9</v>
      </c>
      <c r="DA139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39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392">
        <v>235000</v>
      </c>
    </row>
    <row r="1393" spans="1:107" x14ac:dyDescent="0.25">
      <c r="A1393">
        <v>1392</v>
      </c>
      <c r="B1393">
        <v>90</v>
      </c>
      <c r="C1393" t="s">
        <v>107</v>
      </c>
      <c r="D1393">
        <f>IF(fun[[#This Row],[MSZoning]]="RL",1,0)</f>
        <v>1</v>
      </c>
      <c r="E1393">
        <f>IF(fun[[#This Row],[rl]]="RM",1,0)</f>
        <v>0</v>
      </c>
      <c r="F1393">
        <f>IF(fun[[#This Row],[rm]]="RH",1,0)</f>
        <v>0</v>
      </c>
      <c r="G1393">
        <f>IF(fun[[#This Row],[rh]]="C (all)",1,0)</f>
        <v>0</v>
      </c>
      <c r="H1393">
        <v>65</v>
      </c>
      <c r="I1393">
        <f>IF(fun[[#This Row],[LotFrontage]]="NA",0,fun[[#This Row],[LotFrontage]])</f>
        <v>65</v>
      </c>
      <c r="J1393">
        <v>8944</v>
      </c>
      <c r="K1393" t="s">
        <v>108</v>
      </c>
      <c r="L1393" t="s">
        <v>109</v>
      </c>
      <c r="M1393" t="s">
        <v>110</v>
      </c>
      <c r="N1393" t="s">
        <v>111</v>
      </c>
      <c r="O1393" t="s">
        <v>112</v>
      </c>
      <c r="P1393" t="s">
        <v>113</v>
      </c>
      <c r="Q1393" t="s">
        <v>114</v>
      </c>
      <c r="R1393" t="s">
        <v>188</v>
      </c>
      <c r="S1393" t="s">
        <v>116</v>
      </c>
      <c r="T1393" t="s">
        <v>116</v>
      </c>
      <c r="U1393" t="s">
        <v>193</v>
      </c>
      <c r="V1393" t="s">
        <v>141</v>
      </c>
      <c r="W1393">
        <v>5</v>
      </c>
      <c r="X1393">
        <v>5</v>
      </c>
      <c r="Y1393">
        <v>1967</v>
      </c>
      <c r="Z1393">
        <v>1967</v>
      </c>
      <c r="AA1393" t="s">
        <v>119</v>
      </c>
      <c r="AB1393" t="s">
        <v>120</v>
      </c>
      <c r="AC1393" t="s">
        <v>187</v>
      </c>
      <c r="AD1393" t="s">
        <v>187</v>
      </c>
      <c r="AE1393" t="s">
        <v>143</v>
      </c>
      <c r="AF1393">
        <v>0</v>
      </c>
      <c r="AG1393" t="s">
        <v>124</v>
      </c>
      <c r="AH1393">
        <f>IF(fun[[#This Row],[ExterQual]]="Ex",5,IF(fun[[#This Row],[ExterQual]]="Gd",4,IF(fun[[#This Row],[ExterQual]]="TA",3,IF(fun[[#This Row],[ExterQual]]="Fa",2,1))))</f>
        <v>3</v>
      </c>
      <c r="AI1393" t="s">
        <v>124</v>
      </c>
      <c r="AJ1393">
        <f>IF(fun[[#This Row],[ExterCond]]="Ex",5,IF(fun[[#This Row],[ExterCond]]="Gd",4,IF(fun[[#This Row],[ExterCond]]="TA",3,IF(fun[[#This Row],[ExterCond]]="Fa",2,1))))</f>
        <v>3</v>
      </c>
      <c r="AK1393" t="s">
        <v>144</v>
      </c>
      <c r="AL1393" t="s">
        <v>124</v>
      </c>
      <c r="AM1393">
        <f>IF(fun[[#This Row],[BsmtQual]]="Ex",5,IF(fun[[#This Row],[BsmtQual]]="Gd",4,IF(fun[[#This Row],[BsmtQual]]="TA",3,IF(fun[[#This Row],[BsmtQual]]="Fa",2,IF(fun[[#This Row],[BsmtQual]]="Po",1,0)))))</f>
        <v>3</v>
      </c>
      <c r="AN1393" t="s">
        <v>124</v>
      </c>
      <c r="AO1393">
        <f>IF(fun[[#This Row],[BsmtCond]]="Ex",5,IF(fun[[#This Row],[BsmtCond]]="Gd",4,IF(fun[[#This Row],[BsmtCond]]="TA",3,IF(fun[[#This Row],[BsmtCond]]="Fa",2,IF(fun[[#This Row],[BsmtCond]]="Po",1,0)))))</f>
        <v>3</v>
      </c>
      <c r="AP1393" t="s">
        <v>126</v>
      </c>
      <c r="AQ1393">
        <f>IF(fun[[#This Row],[BsmtExposure]]="Gd",3,IF(fun[[#This Row],[BsmtExposure]]="Av",2,IF(fun[[#This Row],[BsmtExposure]]="Mn",1,0)))</f>
        <v>0</v>
      </c>
      <c r="AR1393" t="s">
        <v>128</v>
      </c>
      <c r="AS1393">
        <v>0</v>
      </c>
      <c r="AT1393" t="s">
        <v>128</v>
      </c>
      <c r="AU1393">
        <v>0</v>
      </c>
      <c r="AV1393">
        <v>1584</v>
      </c>
      <c r="AW1393">
        <v>1584</v>
      </c>
      <c r="AX1393" t="s">
        <v>129</v>
      </c>
      <c r="AY1393" t="s">
        <v>124</v>
      </c>
      <c r="AZ1393">
        <f>IF(fun[[#This Row],[HeatingQC]]="Ex",5,IF(fun[[#This Row],[HeatingQC]]="Gd",4,IF(fun[[#This Row],[HeatingQC]]="TA",3,IF(fun[[#This Row],[HeatingQC]]="Fa",2,IF(fun[[#This Row],[HeatingQC]]="Po",1,0)))))</f>
        <v>3</v>
      </c>
      <c r="BA1393" t="s">
        <v>131</v>
      </c>
      <c r="BB1393" t="s">
        <v>132</v>
      </c>
      <c r="BC1393">
        <v>1584</v>
      </c>
      <c r="BD1393">
        <v>0</v>
      </c>
      <c r="BE1393">
        <v>0</v>
      </c>
      <c r="BF1393">
        <v>1584</v>
      </c>
      <c r="BG1393">
        <f>LOG(fun[[#This Row],[GrLivArea]])</f>
        <v>3.1997551772534747</v>
      </c>
      <c r="BH1393">
        <v>0</v>
      </c>
      <c r="BI1393">
        <v>0</v>
      </c>
      <c r="BJ1393">
        <f>fun[[#This Row],[BsmtFullBath]]+(0.5*fun[[#This Row],[BsmtHalfBath]])</f>
        <v>0</v>
      </c>
      <c r="BK1393">
        <v>2</v>
      </c>
      <c r="BL1393">
        <v>0</v>
      </c>
      <c r="BM1393">
        <f>fun[[#This Row],[HalfBath]]+fun[[#This Row],[TOTBaseBath]]+fun[[#This Row],[FullBath]]</f>
        <v>2</v>
      </c>
      <c r="BN1393">
        <v>4</v>
      </c>
      <c r="BO1393">
        <v>2</v>
      </c>
      <c r="BP1393" t="s">
        <v>124</v>
      </c>
      <c r="BQ1393">
        <f>IF(fun[[#This Row],[KitchenQual]]="Ex",5,IF(fun[[#This Row],[KitchenQual]]="Gd",4,IF(fun[[#This Row],[KitchenQual]]="TA",3,IF(fun[[#This Row],[KitchenQual]]="Fa",2,0))))</f>
        <v>3</v>
      </c>
      <c r="BR1393">
        <v>8</v>
      </c>
      <c r="BS1393" t="s">
        <v>220</v>
      </c>
      <c r="BT1393">
        <v>0</v>
      </c>
      <c r="BU1393" t="s">
        <v>109</v>
      </c>
      <c r="BV1393">
        <f>IF(fun[[#This Row],[FireplaceQu]]="Ex",5,IF(fun[[#This Row],[FireplaceQu]]="Gd",4,IF(fun[[#This Row],[FireplaceQu]]="TA",3,IF(fun[[#This Row],[FireplaceQu]]="Fa",2,0))))</f>
        <v>0</v>
      </c>
      <c r="BW1393" t="s">
        <v>153</v>
      </c>
      <c r="BX1393">
        <v>1967</v>
      </c>
      <c r="BY1393" t="s">
        <v>128</v>
      </c>
      <c r="BZ1393">
        <v>3</v>
      </c>
      <c r="CA1393">
        <v>792</v>
      </c>
      <c r="CB1393" t="s">
        <v>124</v>
      </c>
      <c r="CC1393">
        <f>IF(fun[[#This Row],[GarageQual]]="Ex",5,IF(fun[[#This Row],[GarageQual]]="Gd",4,IF(fun[[#This Row],[GarageQual]]="TA",3,IF(fun[[#This Row],[GarageQual]]="Fa",2,IF(fun[[#This Row],[GarageQual]]="Po",1,0)))))</f>
        <v>3</v>
      </c>
      <c r="CD1393" t="s">
        <v>124</v>
      </c>
      <c r="CE1393">
        <f>IF(fun[[#This Row],[GarageCond]]="Ex",5,IF(fun[[#This Row],[GarageCond]]="Gd",4,IF(fun[[#This Row],[GarageCond]]="TA",3,IF(fun[[#This Row],[GarageCond]]="Fa",2,IF(fun[[#This Row],[GarageCond]]="Po",1,0)))))</f>
        <v>3</v>
      </c>
      <c r="CF1393" t="s">
        <v>131</v>
      </c>
      <c r="CG1393">
        <v>0</v>
      </c>
      <c r="CH1393">
        <v>152</v>
      </c>
      <c r="CI1393">
        <v>0</v>
      </c>
      <c r="CJ1393">
        <v>0</v>
      </c>
      <c r="CK1393">
        <v>0</v>
      </c>
      <c r="CL1393">
        <f>(0.5*fun[[#This Row],[WoodDeckSF]])+fun[[#This Row],[OpenPorchSF]]+(2*fun[[#This Row],[EnclosedPorch]])+(1.5*fun[[#This Row],[3SsnPorch]])+fun[[#This Row],[ScreenPorch]]</f>
        <v>152</v>
      </c>
      <c r="CM1393">
        <v>0</v>
      </c>
      <c r="CN1393" t="s">
        <v>109</v>
      </c>
      <c r="CO1393">
        <f>IF(fun[[#This Row],[PoolQC]]="Ex",5,IF(fun[[#This Row],[PoolQC]]="Gd",4,IF(fun[[#This Row],[PoolQC]]="TA",3,IF(fun[[#This Row],[PoolQC]]="Fa",2,IF(fun[[#This Row],[PoolQC]]="Po",1,0)))))</f>
        <v>0</v>
      </c>
      <c r="CP1393" t="s">
        <v>109</v>
      </c>
      <c r="CQ1393" t="s">
        <v>109</v>
      </c>
      <c r="CR1393">
        <v>0</v>
      </c>
      <c r="CS1393">
        <v>4</v>
      </c>
      <c r="CT1393">
        <v>2009</v>
      </c>
      <c r="CU1393" t="s">
        <v>136</v>
      </c>
      <c r="CV1393" t="s">
        <v>137</v>
      </c>
      <c r="CW1393">
        <f>COUNTIF(fun[[#This Row],[Id]:[SaleCondition]],0)</f>
        <v>22</v>
      </c>
      <c r="CX1393">
        <f>COUNTIF(fun[[#This Row],[Id]:[SaleCondition]],"NA")</f>
        <v>5</v>
      </c>
      <c r="CY1393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393">
        <f>fun[NUM_ExCond]+fun[NUM_BsmtCond]+fun[NUM_GarCond]</f>
        <v>9</v>
      </c>
      <c r="DA139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85</v>
      </c>
      <c r="DB139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51.25</v>
      </c>
      <c r="DC1393">
        <v>124000</v>
      </c>
    </row>
    <row r="1394" spans="1:107" x14ac:dyDescent="0.25">
      <c r="A1394">
        <v>1393</v>
      </c>
      <c r="B1394">
        <v>85</v>
      </c>
      <c r="C1394" t="s">
        <v>107</v>
      </c>
      <c r="D1394">
        <f>IF(fun[[#This Row],[MSZoning]]="RL",1,0)</f>
        <v>1</v>
      </c>
      <c r="E1394">
        <f>IF(fun[[#This Row],[rl]]="RM",1,0)</f>
        <v>0</v>
      </c>
      <c r="F1394">
        <f>IF(fun[[#This Row],[rm]]="RH",1,0)</f>
        <v>0</v>
      </c>
      <c r="G1394">
        <f>IF(fun[[#This Row],[rh]]="C (all)",1,0)</f>
        <v>0</v>
      </c>
      <c r="H1394">
        <v>68</v>
      </c>
      <c r="I1394">
        <f>IF(fun[[#This Row],[LotFrontage]]="NA",0,fun[[#This Row],[LotFrontage]])</f>
        <v>68</v>
      </c>
      <c r="J1394">
        <v>7838</v>
      </c>
      <c r="K1394" t="s">
        <v>108</v>
      </c>
      <c r="L1394" t="s">
        <v>109</v>
      </c>
      <c r="M1394" t="s">
        <v>110</v>
      </c>
      <c r="N1394" t="s">
        <v>111</v>
      </c>
      <c r="O1394" t="s">
        <v>112</v>
      </c>
      <c r="P1394" t="s">
        <v>113</v>
      </c>
      <c r="Q1394" t="s">
        <v>114</v>
      </c>
      <c r="R1394" t="s">
        <v>188</v>
      </c>
      <c r="S1394" t="s">
        <v>116</v>
      </c>
      <c r="T1394" t="s">
        <v>116</v>
      </c>
      <c r="U1394" t="s">
        <v>117</v>
      </c>
      <c r="V1394" t="s">
        <v>217</v>
      </c>
      <c r="W1394">
        <v>5</v>
      </c>
      <c r="X1394">
        <v>5</v>
      </c>
      <c r="Y1394">
        <v>1967</v>
      </c>
      <c r="Z1394">
        <v>1967</v>
      </c>
      <c r="AA1394" t="s">
        <v>119</v>
      </c>
      <c r="AB1394" t="s">
        <v>120</v>
      </c>
      <c r="AC1394" t="s">
        <v>166</v>
      </c>
      <c r="AD1394" t="s">
        <v>166</v>
      </c>
      <c r="AE1394" t="s">
        <v>143</v>
      </c>
      <c r="AF1394">
        <v>0</v>
      </c>
      <c r="AG1394" t="s">
        <v>124</v>
      </c>
      <c r="AH1394">
        <f>IF(fun[[#This Row],[ExterQual]]="Ex",5,IF(fun[[#This Row],[ExterQual]]="Gd",4,IF(fun[[#This Row],[ExterQual]]="TA",3,IF(fun[[#This Row],[ExterQual]]="Fa",2,1))))</f>
        <v>3</v>
      </c>
      <c r="AI1394" t="s">
        <v>124</v>
      </c>
      <c r="AJ1394">
        <f>IF(fun[[#This Row],[ExterCond]]="Ex",5,IF(fun[[#This Row],[ExterCond]]="Gd",4,IF(fun[[#This Row],[ExterCond]]="TA",3,IF(fun[[#This Row],[ExterCond]]="Fa",2,1))))</f>
        <v>3</v>
      </c>
      <c r="AK1394" t="s">
        <v>144</v>
      </c>
      <c r="AL1394" t="s">
        <v>124</v>
      </c>
      <c r="AM1394">
        <f>IF(fun[[#This Row],[BsmtQual]]="Ex",5,IF(fun[[#This Row],[BsmtQual]]="Gd",4,IF(fun[[#This Row],[BsmtQual]]="TA",3,IF(fun[[#This Row],[BsmtQual]]="Fa",2,IF(fun[[#This Row],[BsmtQual]]="Po",1,0)))))</f>
        <v>3</v>
      </c>
      <c r="AN1394" t="s">
        <v>124</v>
      </c>
      <c r="AO1394">
        <f>IF(fun[[#This Row],[BsmtCond]]="Ex",5,IF(fun[[#This Row],[BsmtCond]]="Gd",4,IF(fun[[#This Row],[BsmtCond]]="TA",3,IF(fun[[#This Row],[BsmtCond]]="Fa",2,IF(fun[[#This Row],[BsmtCond]]="Po",1,0)))))</f>
        <v>3</v>
      </c>
      <c r="AP1394" t="s">
        <v>156</v>
      </c>
      <c r="AQ1394">
        <f>IF(fun[[#This Row],[BsmtExposure]]="Gd",3,IF(fun[[#This Row],[BsmtExposure]]="Av",2,IF(fun[[#This Row],[BsmtExposure]]="Mn",1,0)))</f>
        <v>2</v>
      </c>
      <c r="AR1394" t="s">
        <v>145</v>
      </c>
      <c r="AS1394">
        <v>769</v>
      </c>
      <c r="AT1394" t="s">
        <v>128</v>
      </c>
      <c r="AU1394">
        <v>0</v>
      </c>
      <c r="AV1394">
        <v>95</v>
      </c>
      <c r="AW1394">
        <v>864</v>
      </c>
      <c r="AX1394" t="s">
        <v>129</v>
      </c>
      <c r="AY1394" t="s">
        <v>124</v>
      </c>
      <c r="AZ1394">
        <f>IF(fun[[#This Row],[HeatingQC]]="Ex",5,IF(fun[[#This Row],[HeatingQC]]="Gd",4,IF(fun[[#This Row],[HeatingQC]]="TA",3,IF(fun[[#This Row],[HeatingQC]]="Fa",2,IF(fun[[#This Row],[HeatingQC]]="Po",1,0)))))</f>
        <v>3</v>
      </c>
      <c r="BA1394" t="s">
        <v>131</v>
      </c>
      <c r="BB1394" t="s">
        <v>132</v>
      </c>
      <c r="BC1394">
        <v>900</v>
      </c>
      <c r="BD1394">
        <v>0</v>
      </c>
      <c r="BE1394">
        <v>0</v>
      </c>
      <c r="BF1394">
        <v>900</v>
      </c>
      <c r="BG1394">
        <f>LOG(fun[[#This Row],[GrLivArea]])</f>
        <v>2.9542425094393248</v>
      </c>
      <c r="BH1394">
        <v>1</v>
      </c>
      <c r="BI1394">
        <v>0</v>
      </c>
      <c r="BJ1394">
        <f>fun[[#This Row],[BsmtFullBath]]+(0.5*fun[[#This Row],[BsmtHalfBath]])</f>
        <v>1</v>
      </c>
      <c r="BK1394">
        <v>1</v>
      </c>
      <c r="BL1394">
        <v>0</v>
      </c>
      <c r="BM1394">
        <f>fun[[#This Row],[HalfBath]]+fun[[#This Row],[TOTBaseBath]]+fun[[#This Row],[FullBath]]</f>
        <v>2</v>
      </c>
      <c r="BN1394">
        <v>3</v>
      </c>
      <c r="BO1394">
        <v>1</v>
      </c>
      <c r="BP1394" t="s">
        <v>124</v>
      </c>
      <c r="BQ1394">
        <f>IF(fun[[#This Row],[KitchenQual]]="Ex",5,IF(fun[[#This Row],[KitchenQual]]="Gd",4,IF(fun[[#This Row],[KitchenQual]]="TA",3,IF(fun[[#This Row],[KitchenQual]]="Fa",2,0))))</f>
        <v>3</v>
      </c>
      <c r="BR1394">
        <v>6</v>
      </c>
      <c r="BS1394" t="s">
        <v>133</v>
      </c>
      <c r="BT1394">
        <v>1</v>
      </c>
      <c r="BU1394" t="s">
        <v>238</v>
      </c>
      <c r="BV1394">
        <f>IF(fun[[#This Row],[FireplaceQu]]="Ex",5,IF(fun[[#This Row],[FireplaceQu]]="Gd",4,IF(fun[[#This Row],[FireplaceQu]]="TA",3,IF(fun[[#This Row],[FireplaceQu]]="Fa",2,0))))</f>
        <v>0</v>
      </c>
      <c r="BW1394" t="s">
        <v>134</v>
      </c>
      <c r="BX1394">
        <v>1967</v>
      </c>
      <c r="BY1394" t="s">
        <v>135</v>
      </c>
      <c r="BZ1394">
        <v>1</v>
      </c>
      <c r="CA1394">
        <v>288</v>
      </c>
      <c r="CB1394" t="s">
        <v>124</v>
      </c>
      <c r="CC1394">
        <f>IF(fun[[#This Row],[GarageQual]]="Ex",5,IF(fun[[#This Row],[GarageQual]]="Gd",4,IF(fun[[#This Row],[GarageQual]]="TA",3,IF(fun[[#This Row],[GarageQual]]="Fa",2,IF(fun[[#This Row],[GarageQual]]="Po",1,0)))))</f>
        <v>3</v>
      </c>
      <c r="CD1394" t="s">
        <v>124</v>
      </c>
      <c r="CE1394">
        <f>IF(fun[[#This Row],[GarageCond]]="Ex",5,IF(fun[[#This Row],[GarageCond]]="Gd",4,IF(fun[[#This Row],[GarageCond]]="TA",3,IF(fun[[#This Row],[GarageCond]]="Fa",2,IF(fun[[#This Row],[GarageCond]]="Po",1,0)))))</f>
        <v>3</v>
      </c>
      <c r="CF1394" t="s">
        <v>131</v>
      </c>
      <c r="CG1394">
        <v>175</v>
      </c>
      <c r="CH1394">
        <v>144</v>
      </c>
      <c r="CI1394">
        <v>0</v>
      </c>
      <c r="CJ1394">
        <v>0</v>
      </c>
      <c r="CK1394">
        <v>0</v>
      </c>
      <c r="CL1394">
        <f>(0.5*fun[[#This Row],[WoodDeckSF]])+fun[[#This Row],[OpenPorchSF]]+(2*fun[[#This Row],[EnclosedPorch]])+(1.5*fun[[#This Row],[3SsnPorch]])+fun[[#This Row],[ScreenPorch]]</f>
        <v>231.5</v>
      </c>
      <c r="CM1394">
        <v>0</v>
      </c>
      <c r="CN1394" t="s">
        <v>109</v>
      </c>
      <c r="CO1394">
        <f>IF(fun[[#This Row],[PoolQC]]="Ex",5,IF(fun[[#This Row],[PoolQC]]="Gd",4,IF(fun[[#This Row],[PoolQC]]="TA",3,IF(fun[[#This Row],[PoolQC]]="Fa",2,IF(fun[[#This Row],[PoolQC]]="Po",1,0)))))</f>
        <v>0</v>
      </c>
      <c r="CP1394" t="s">
        <v>244</v>
      </c>
      <c r="CQ1394" t="s">
        <v>109</v>
      </c>
      <c r="CR1394">
        <v>0</v>
      </c>
      <c r="CS1394">
        <v>12</v>
      </c>
      <c r="CT1394">
        <v>2006</v>
      </c>
      <c r="CU1394" t="s">
        <v>136</v>
      </c>
      <c r="CV1394" t="s">
        <v>137</v>
      </c>
      <c r="CW1394">
        <f>COUNTIF(fun[[#This Row],[Id]:[SaleCondition]],0)</f>
        <v>16</v>
      </c>
      <c r="CX1394">
        <f>COUNTIF(fun[[#This Row],[Id]:[SaleCondition]],"NA")</f>
        <v>3</v>
      </c>
      <c r="CY1394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394">
        <f>fun[NUM_ExCond]+fun[NUM_BsmtCond]+fun[NUM_GarCond]</f>
        <v>9</v>
      </c>
      <c r="DA139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39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394">
        <v>123000</v>
      </c>
    </row>
    <row r="1395" spans="1:107" x14ac:dyDescent="0.25">
      <c r="A1395">
        <v>1394</v>
      </c>
      <c r="B1395">
        <v>190</v>
      </c>
      <c r="C1395" t="s">
        <v>168</v>
      </c>
      <c r="D1395">
        <f>IF(fun[[#This Row],[MSZoning]]="RL",1,0)</f>
        <v>0</v>
      </c>
      <c r="E1395">
        <f>IF(fun[[#This Row],[rl]]="RM",1,0)</f>
        <v>0</v>
      </c>
      <c r="F1395">
        <f>IF(fun[[#This Row],[rm]]="RH",1,0)</f>
        <v>0</v>
      </c>
      <c r="G1395">
        <f>IF(fun[[#This Row],[rh]]="C (all)",1,0)</f>
        <v>0</v>
      </c>
      <c r="H1395">
        <v>60</v>
      </c>
      <c r="I1395">
        <f>IF(fun[[#This Row],[LotFrontage]]="NA",0,fun[[#This Row],[LotFrontage]])</f>
        <v>60</v>
      </c>
      <c r="J1395">
        <v>10800</v>
      </c>
      <c r="K1395" t="s">
        <v>108</v>
      </c>
      <c r="L1395" t="s">
        <v>108</v>
      </c>
      <c r="M1395" t="s">
        <v>110</v>
      </c>
      <c r="N1395" t="s">
        <v>111</v>
      </c>
      <c r="O1395" t="s">
        <v>112</v>
      </c>
      <c r="P1395" t="s">
        <v>113</v>
      </c>
      <c r="Q1395" t="s">
        <v>114</v>
      </c>
      <c r="R1395" t="s">
        <v>169</v>
      </c>
      <c r="S1395" t="s">
        <v>116</v>
      </c>
      <c r="T1395" t="s">
        <v>116</v>
      </c>
      <c r="U1395" t="s">
        <v>175</v>
      </c>
      <c r="V1395" t="s">
        <v>158</v>
      </c>
      <c r="W1395">
        <v>6</v>
      </c>
      <c r="X1395">
        <v>7</v>
      </c>
      <c r="Y1395">
        <v>1905</v>
      </c>
      <c r="Z1395">
        <v>2000</v>
      </c>
      <c r="AA1395" t="s">
        <v>119</v>
      </c>
      <c r="AB1395" t="s">
        <v>120</v>
      </c>
      <c r="AC1395" t="s">
        <v>150</v>
      </c>
      <c r="AD1395" t="s">
        <v>150</v>
      </c>
      <c r="AE1395" t="s">
        <v>143</v>
      </c>
      <c r="AF1395">
        <v>0</v>
      </c>
      <c r="AG1395" t="s">
        <v>124</v>
      </c>
      <c r="AH1395">
        <f>IF(fun[[#This Row],[ExterQual]]="Ex",5,IF(fun[[#This Row],[ExterQual]]="Gd",4,IF(fun[[#This Row],[ExterQual]]="TA",3,IF(fun[[#This Row],[ExterQual]]="Fa",2,1))))</f>
        <v>3</v>
      </c>
      <c r="AI1395" t="s">
        <v>124</v>
      </c>
      <c r="AJ1395">
        <f>IF(fun[[#This Row],[ExterCond]]="Ex",5,IF(fun[[#This Row],[ExterCond]]="Gd",4,IF(fun[[#This Row],[ExterCond]]="TA",3,IF(fun[[#This Row],[ExterCond]]="Fa",2,1))))</f>
        <v>3</v>
      </c>
      <c r="AK1395" t="s">
        <v>152</v>
      </c>
      <c r="AL1395" t="s">
        <v>173</v>
      </c>
      <c r="AM1395">
        <f>IF(fun[[#This Row],[BsmtQual]]="Ex",5,IF(fun[[#This Row],[BsmtQual]]="Gd",4,IF(fun[[#This Row],[BsmtQual]]="TA",3,IF(fun[[#This Row],[BsmtQual]]="Fa",2,IF(fun[[#This Row],[BsmtQual]]="Po",1,0)))))</f>
        <v>2</v>
      </c>
      <c r="AN1395" t="s">
        <v>124</v>
      </c>
      <c r="AO1395">
        <f>IF(fun[[#This Row],[BsmtCond]]="Ex",5,IF(fun[[#This Row],[BsmtCond]]="Gd",4,IF(fun[[#This Row],[BsmtCond]]="TA",3,IF(fun[[#This Row],[BsmtCond]]="Fa",2,IF(fun[[#This Row],[BsmtCond]]="Po",1,0)))))</f>
        <v>3</v>
      </c>
      <c r="AP1395" t="s">
        <v>126</v>
      </c>
      <c r="AQ1395">
        <f>IF(fun[[#This Row],[BsmtExposure]]="Gd",3,IF(fun[[#This Row],[BsmtExposure]]="Av",2,IF(fun[[#This Row],[BsmtExposure]]="Mn",1,0)))</f>
        <v>0</v>
      </c>
      <c r="AR1395" t="s">
        <v>128</v>
      </c>
      <c r="AS1395">
        <v>0</v>
      </c>
      <c r="AT1395" t="s">
        <v>128</v>
      </c>
      <c r="AU1395">
        <v>0</v>
      </c>
      <c r="AV1395">
        <v>482</v>
      </c>
      <c r="AW1395">
        <v>482</v>
      </c>
      <c r="AX1395" t="s">
        <v>129</v>
      </c>
      <c r="AY1395" t="s">
        <v>130</v>
      </c>
      <c r="AZ1395">
        <f>IF(fun[[#This Row],[HeatingQC]]="Ex",5,IF(fun[[#This Row],[HeatingQC]]="Gd",4,IF(fun[[#This Row],[HeatingQC]]="TA",3,IF(fun[[#This Row],[HeatingQC]]="Fa",2,IF(fun[[#This Row],[HeatingQC]]="Po",1,0)))))</f>
        <v>5</v>
      </c>
      <c r="BA1395" t="s">
        <v>203</v>
      </c>
      <c r="BB1395" t="s">
        <v>132</v>
      </c>
      <c r="BC1395">
        <v>1221</v>
      </c>
      <c r="BD1395">
        <v>691</v>
      </c>
      <c r="BE1395">
        <v>0</v>
      </c>
      <c r="BF1395">
        <v>1912</v>
      </c>
      <c r="BG1395">
        <f>LOG(fun[[#This Row],[GrLivArea]])</f>
        <v>3.2814878879400813</v>
      </c>
      <c r="BH1395">
        <v>0</v>
      </c>
      <c r="BI1395">
        <v>0</v>
      </c>
      <c r="BJ1395">
        <f>fun[[#This Row],[BsmtFullBath]]+(0.5*fun[[#This Row],[BsmtHalfBath]])</f>
        <v>0</v>
      </c>
      <c r="BK1395">
        <v>2</v>
      </c>
      <c r="BL1395">
        <v>0</v>
      </c>
      <c r="BM1395">
        <f>fun[[#This Row],[HalfBath]]+fun[[#This Row],[TOTBaseBath]]+fun[[#This Row],[FullBath]]</f>
        <v>2</v>
      </c>
      <c r="BN1395">
        <v>3</v>
      </c>
      <c r="BO1395">
        <v>2</v>
      </c>
      <c r="BP1395" t="s">
        <v>124</v>
      </c>
      <c r="BQ1395">
        <f>IF(fun[[#This Row],[KitchenQual]]="Ex",5,IF(fun[[#This Row],[KitchenQual]]="Gd",4,IF(fun[[#This Row],[KitchenQual]]="TA",3,IF(fun[[#This Row],[KitchenQual]]="Fa",2,0))))</f>
        <v>3</v>
      </c>
      <c r="BR1395">
        <v>7</v>
      </c>
      <c r="BS1395" t="s">
        <v>133</v>
      </c>
      <c r="BT1395">
        <v>1</v>
      </c>
      <c r="BU1395" t="s">
        <v>124</v>
      </c>
      <c r="BV1395">
        <f>IF(fun[[#This Row],[FireplaceQu]]="Ex",5,IF(fun[[#This Row],[FireplaceQu]]="Gd",4,IF(fun[[#This Row],[FireplaceQu]]="TA",3,IF(fun[[#This Row],[FireplaceQu]]="Fa",2,0))))</f>
        <v>3</v>
      </c>
      <c r="BW1395" t="s">
        <v>153</v>
      </c>
      <c r="BX1395">
        <v>2003</v>
      </c>
      <c r="BY1395" t="s">
        <v>128</v>
      </c>
      <c r="BZ1395">
        <v>2</v>
      </c>
      <c r="CA1395">
        <v>672</v>
      </c>
      <c r="CB1395" t="s">
        <v>123</v>
      </c>
      <c r="CC1395">
        <f>IF(fun[[#This Row],[GarageQual]]="Ex",5,IF(fun[[#This Row],[GarageQual]]="Gd",4,IF(fun[[#This Row],[GarageQual]]="TA",3,IF(fun[[#This Row],[GarageQual]]="Fa",2,IF(fun[[#This Row],[GarageQual]]="Po",1,0)))))</f>
        <v>4</v>
      </c>
      <c r="CD1395" t="s">
        <v>124</v>
      </c>
      <c r="CE1395">
        <f>IF(fun[[#This Row],[GarageCond]]="Ex",5,IF(fun[[#This Row],[GarageCond]]="Gd",4,IF(fun[[#This Row],[GarageCond]]="TA",3,IF(fun[[#This Row],[GarageCond]]="Fa",2,IF(fun[[#This Row],[GarageCond]]="Po",1,0)))))</f>
        <v>3</v>
      </c>
      <c r="CF1395" t="s">
        <v>131</v>
      </c>
      <c r="CG1395">
        <v>0</v>
      </c>
      <c r="CH1395">
        <v>25</v>
      </c>
      <c r="CI1395">
        <v>212</v>
      </c>
      <c r="CJ1395">
        <v>0</v>
      </c>
      <c r="CK1395">
        <v>0</v>
      </c>
      <c r="CL1395">
        <f>(0.5*fun[[#This Row],[WoodDeckSF]])+fun[[#This Row],[OpenPorchSF]]+(2*fun[[#This Row],[EnclosedPorch]])+(1.5*fun[[#This Row],[3SsnPorch]])+fun[[#This Row],[ScreenPorch]]</f>
        <v>449</v>
      </c>
      <c r="CM1395">
        <v>0</v>
      </c>
      <c r="CN1395" t="s">
        <v>109</v>
      </c>
      <c r="CO1395">
        <f>IF(fun[[#This Row],[PoolQC]]="Ex",5,IF(fun[[#This Row],[PoolQC]]="Gd",4,IF(fun[[#This Row],[PoolQC]]="TA",3,IF(fun[[#This Row],[PoolQC]]="Fa",2,IF(fun[[#This Row],[PoolQC]]="Po",1,0)))))</f>
        <v>0</v>
      </c>
      <c r="CP1395" t="s">
        <v>109</v>
      </c>
      <c r="CQ1395" t="s">
        <v>109</v>
      </c>
      <c r="CR1395">
        <v>0</v>
      </c>
      <c r="CS1395">
        <v>4</v>
      </c>
      <c r="CT1395">
        <v>2008</v>
      </c>
      <c r="CU1395" t="s">
        <v>136</v>
      </c>
      <c r="CV1395" t="s">
        <v>137</v>
      </c>
      <c r="CW1395">
        <f>COUNTIF(fun[[#This Row],[Id]:[SaleCondition]],0)</f>
        <v>19</v>
      </c>
      <c r="CX1395">
        <f>COUNTIF(fun[[#This Row],[Id]:[SaleCondition]],"NA")</f>
        <v>3</v>
      </c>
      <c r="CY1395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395">
        <f>fun[NUM_ExCond]+fun[NUM_BsmtCond]+fun[NUM_GarCond]</f>
        <v>9</v>
      </c>
      <c r="DA139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103</v>
      </c>
      <c r="DB139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71.5</v>
      </c>
      <c r="DC1395">
        <v>163000</v>
      </c>
    </row>
    <row r="1396" spans="1:107" x14ac:dyDescent="0.25">
      <c r="A1396">
        <v>1395</v>
      </c>
      <c r="B1396">
        <v>120</v>
      </c>
      <c r="C1396" t="s">
        <v>107</v>
      </c>
      <c r="D1396">
        <f>IF(fun[[#This Row],[MSZoning]]="RL",1,0)</f>
        <v>1</v>
      </c>
      <c r="E1396">
        <f>IF(fun[[#This Row],[rl]]="RM",1,0)</f>
        <v>0</v>
      </c>
      <c r="F1396">
        <f>IF(fun[[#This Row],[rm]]="RH",1,0)</f>
        <v>0</v>
      </c>
      <c r="G1396">
        <f>IF(fun[[#This Row],[rh]]="C (all)",1,0)</f>
        <v>0</v>
      </c>
      <c r="H1396">
        <v>53</v>
      </c>
      <c r="I1396">
        <f>IF(fun[[#This Row],[LotFrontage]]="NA",0,fun[[#This Row],[LotFrontage]])</f>
        <v>53</v>
      </c>
      <c r="J1396">
        <v>4045</v>
      </c>
      <c r="K1396" t="s">
        <v>108</v>
      </c>
      <c r="L1396" t="s">
        <v>109</v>
      </c>
      <c r="M1396" t="s">
        <v>110</v>
      </c>
      <c r="N1396" t="s">
        <v>111</v>
      </c>
      <c r="O1396" t="s">
        <v>112</v>
      </c>
      <c r="P1396" t="s">
        <v>113</v>
      </c>
      <c r="Q1396" t="s">
        <v>114</v>
      </c>
      <c r="R1396" t="s">
        <v>253</v>
      </c>
      <c r="S1396" t="s">
        <v>116</v>
      </c>
      <c r="T1396" t="s">
        <v>116</v>
      </c>
      <c r="U1396" t="s">
        <v>205</v>
      </c>
      <c r="V1396" t="s">
        <v>141</v>
      </c>
      <c r="W1396">
        <v>7</v>
      </c>
      <c r="X1396">
        <v>5</v>
      </c>
      <c r="Y1396">
        <v>2006</v>
      </c>
      <c r="Z1396">
        <v>2006</v>
      </c>
      <c r="AA1396" t="s">
        <v>178</v>
      </c>
      <c r="AB1396" t="s">
        <v>120</v>
      </c>
      <c r="AC1396" t="s">
        <v>121</v>
      </c>
      <c r="AD1396" t="s">
        <v>121</v>
      </c>
      <c r="AE1396" t="s">
        <v>122</v>
      </c>
      <c r="AF1396">
        <v>45</v>
      </c>
      <c r="AG1396" t="s">
        <v>123</v>
      </c>
      <c r="AH1396">
        <f>IF(fun[[#This Row],[ExterQual]]="Ex",5,IF(fun[[#This Row],[ExterQual]]="Gd",4,IF(fun[[#This Row],[ExterQual]]="TA",3,IF(fun[[#This Row],[ExterQual]]="Fa",2,1))))</f>
        <v>4</v>
      </c>
      <c r="AI1396" t="s">
        <v>124</v>
      </c>
      <c r="AJ1396">
        <f>IF(fun[[#This Row],[ExterCond]]="Ex",5,IF(fun[[#This Row],[ExterCond]]="Gd",4,IF(fun[[#This Row],[ExterCond]]="TA",3,IF(fun[[#This Row],[ExterCond]]="Fa",2,1))))</f>
        <v>3</v>
      </c>
      <c r="AK1396" t="s">
        <v>125</v>
      </c>
      <c r="AL1396" t="s">
        <v>123</v>
      </c>
      <c r="AM1396">
        <f>IF(fun[[#This Row],[BsmtQual]]="Ex",5,IF(fun[[#This Row],[BsmtQual]]="Gd",4,IF(fun[[#This Row],[BsmtQual]]="TA",3,IF(fun[[#This Row],[BsmtQual]]="Fa",2,IF(fun[[#This Row],[BsmtQual]]="Po",1,0)))))</f>
        <v>4</v>
      </c>
      <c r="AN1396" t="s">
        <v>124</v>
      </c>
      <c r="AO1396">
        <f>IF(fun[[#This Row],[BsmtCond]]="Ex",5,IF(fun[[#This Row],[BsmtCond]]="Gd",4,IF(fun[[#This Row],[BsmtCond]]="TA",3,IF(fun[[#This Row],[BsmtCond]]="Fa",2,IF(fun[[#This Row],[BsmtCond]]="Po",1,0)))))</f>
        <v>3</v>
      </c>
      <c r="AP1396" t="s">
        <v>156</v>
      </c>
      <c r="AQ1396">
        <f>IF(fun[[#This Row],[BsmtExposure]]="Gd",3,IF(fun[[#This Row],[BsmtExposure]]="Av",2,IF(fun[[#This Row],[BsmtExposure]]="Mn",1,0)))</f>
        <v>2</v>
      </c>
      <c r="AR1396" t="s">
        <v>127</v>
      </c>
      <c r="AS1396">
        <v>1070</v>
      </c>
      <c r="AT1396" t="s">
        <v>128</v>
      </c>
      <c r="AU1396">
        <v>0</v>
      </c>
      <c r="AV1396">
        <v>286</v>
      </c>
      <c r="AW1396">
        <v>1356</v>
      </c>
      <c r="AX1396" t="s">
        <v>129</v>
      </c>
      <c r="AY1396" t="s">
        <v>130</v>
      </c>
      <c r="AZ1396">
        <f>IF(fun[[#This Row],[HeatingQC]]="Ex",5,IF(fun[[#This Row],[HeatingQC]]="Gd",4,IF(fun[[#This Row],[HeatingQC]]="TA",3,IF(fun[[#This Row],[HeatingQC]]="Fa",2,IF(fun[[#This Row],[HeatingQC]]="Po",1,0)))))</f>
        <v>5</v>
      </c>
      <c r="BA1396" t="s">
        <v>131</v>
      </c>
      <c r="BB1396" t="s">
        <v>132</v>
      </c>
      <c r="BC1396">
        <v>1500</v>
      </c>
      <c r="BD1396">
        <v>0</v>
      </c>
      <c r="BE1396">
        <v>0</v>
      </c>
      <c r="BF1396">
        <v>1500</v>
      </c>
      <c r="BG1396">
        <f>LOG(fun[[#This Row],[GrLivArea]])</f>
        <v>3.1760912590556813</v>
      </c>
      <c r="BH1396">
        <v>1</v>
      </c>
      <c r="BI1396">
        <v>0</v>
      </c>
      <c r="BJ1396">
        <f>fun[[#This Row],[BsmtFullBath]]+(0.5*fun[[#This Row],[BsmtHalfBath]])</f>
        <v>1</v>
      </c>
      <c r="BK1396">
        <v>2</v>
      </c>
      <c r="BL1396">
        <v>0</v>
      </c>
      <c r="BM1396">
        <f>fun[[#This Row],[HalfBath]]+fun[[#This Row],[TOTBaseBath]]+fun[[#This Row],[FullBath]]</f>
        <v>3</v>
      </c>
      <c r="BN1396">
        <v>2</v>
      </c>
      <c r="BO1396">
        <v>1</v>
      </c>
      <c r="BP1396" t="s">
        <v>123</v>
      </c>
      <c r="BQ1396">
        <f>IF(fun[[#This Row],[KitchenQual]]="Ex",5,IF(fun[[#This Row],[KitchenQual]]="Gd",4,IF(fun[[#This Row],[KitchenQual]]="TA",3,IF(fun[[#This Row],[KitchenQual]]="Fa",2,0))))</f>
        <v>4</v>
      </c>
      <c r="BR1396">
        <v>6</v>
      </c>
      <c r="BS1396" t="s">
        <v>133</v>
      </c>
      <c r="BT1396">
        <v>1</v>
      </c>
      <c r="BU1396" t="s">
        <v>123</v>
      </c>
      <c r="BV1396">
        <f>IF(fun[[#This Row],[FireplaceQu]]="Ex",5,IF(fun[[#This Row],[FireplaceQu]]="Gd",4,IF(fun[[#This Row],[FireplaceQu]]="TA",3,IF(fun[[#This Row],[FireplaceQu]]="Fa",2,0))))</f>
        <v>4</v>
      </c>
      <c r="BW1396" t="s">
        <v>134</v>
      </c>
      <c r="BX1396">
        <v>2006</v>
      </c>
      <c r="BY1396" t="s">
        <v>183</v>
      </c>
      <c r="BZ1396">
        <v>3</v>
      </c>
      <c r="CA1396">
        <v>648</v>
      </c>
      <c r="CB1396" t="s">
        <v>124</v>
      </c>
      <c r="CC1396">
        <f>IF(fun[[#This Row],[GarageQual]]="Ex",5,IF(fun[[#This Row],[GarageQual]]="Gd",4,IF(fun[[#This Row],[GarageQual]]="TA",3,IF(fun[[#This Row],[GarageQual]]="Fa",2,IF(fun[[#This Row],[GarageQual]]="Po",1,0)))))</f>
        <v>3</v>
      </c>
      <c r="CD1396" t="s">
        <v>124</v>
      </c>
      <c r="CE1396">
        <f>IF(fun[[#This Row],[GarageCond]]="Ex",5,IF(fun[[#This Row],[GarageCond]]="Gd",4,IF(fun[[#This Row],[GarageCond]]="TA",3,IF(fun[[#This Row],[GarageCond]]="Fa",2,IF(fun[[#This Row],[GarageCond]]="Po",1,0)))))</f>
        <v>3</v>
      </c>
      <c r="CF1396" t="s">
        <v>131</v>
      </c>
      <c r="CG1396">
        <v>161</v>
      </c>
      <c r="CH1396">
        <v>20</v>
      </c>
      <c r="CI1396">
        <v>0</v>
      </c>
      <c r="CJ1396">
        <v>0</v>
      </c>
      <c r="CK1396">
        <v>0</v>
      </c>
      <c r="CL1396">
        <f>(0.5*fun[[#This Row],[WoodDeckSF]])+fun[[#This Row],[OpenPorchSF]]+(2*fun[[#This Row],[EnclosedPorch]])+(1.5*fun[[#This Row],[3SsnPorch]])+fun[[#This Row],[ScreenPorch]]</f>
        <v>100.5</v>
      </c>
      <c r="CM1396">
        <v>0</v>
      </c>
      <c r="CN1396" t="s">
        <v>109</v>
      </c>
      <c r="CO1396">
        <f>IF(fun[[#This Row],[PoolQC]]="Ex",5,IF(fun[[#This Row],[PoolQC]]="Gd",4,IF(fun[[#This Row],[PoolQC]]="TA",3,IF(fun[[#This Row],[PoolQC]]="Fa",2,IF(fun[[#This Row],[PoolQC]]="Po",1,0)))))</f>
        <v>0</v>
      </c>
      <c r="CP1396" t="s">
        <v>109</v>
      </c>
      <c r="CQ1396" t="s">
        <v>109</v>
      </c>
      <c r="CR1396">
        <v>0</v>
      </c>
      <c r="CS1396">
        <v>10</v>
      </c>
      <c r="CT1396">
        <v>2006</v>
      </c>
      <c r="CU1396" t="s">
        <v>184</v>
      </c>
      <c r="CV1396" t="s">
        <v>185</v>
      </c>
      <c r="CW1396">
        <f>COUNTIF(fun[[#This Row],[Id]:[SaleCondition]],0)</f>
        <v>14</v>
      </c>
      <c r="CX1396">
        <f>COUNTIF(fun[[#This Row],[Id]:[SaleCondition]],"NA")</f>
        <v>4</v>
      </c>
      <c r="CY1396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396">
        <f>fun[NUM_ExCond]+fun[NUM_BsmtCond]+fun[NUM_GarCond]</f>
        <v>9</v>
      </c>
      <c r="DA139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139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72.75</v>
      </c>
      <c r="DC1396">
        <v>246578</v>
      </c>
    </row>
    <row r="1397" spans="1:107" x14ac:dyDescent="0.25">
      <c r="A1397">
        <v>1396</v>
      </c>
      <c r="B1397">
        <v>60</v>
      </c>
      <c r="C1397" t="s">
        <v>107</v>
      </c>
      <c r="D1397">
        <f>IF(fun[[#This Row],[MSZoning]]="RL",1,0)</f>
        <v>1</v>
      </c>
      <c r="E1397">
        <f>IF(fun[[#This Row],[rl]]="RM",1,0)</f>
        <v>0</v>
      </c>
      <c r="F1397">
        <f>IF(fun[[#This Row],[rm]]="RH",1,0)</f>
        <v>0</v>
      </c>
      <c r="G1397">
        <f>IF(fun[[#This Row],[rh]]="C (all)",1,0)</f>
        <v>0</v>
      </c>
      <c r="H1397">
        <v>88</v>
      </c>
      <c r="I1397">
        <f>IF(fun[[#This Row],[LotFrontage]]="NA",0,fun[[#This Row],[LotFrontage]])</f>
        <v>88</v>
      </c>
      <c r="J1397">
        <v>12665</v>
      </c>
      <c r="K1397" t="s">
        <v>108</v>
      </c>
      <c r="L1397" t="s">
        <v>109</v>
      </c>
      <c r="M1397" t="s">
        <v>146</v>
      </c>
      <c r="N1397" t="s">
        <v>111</v>
      </c>
      <c r="O1397" t="s">
        <v>112</v>
      </c>
      <c r="P1397" t="s">
        <v>113</v>
      </c>
      <c r="Q1397" t="s">
        <v>114</v>
      </c>
      <c r="R1397" t="s">
        <v>215</v>
      </c>
      <c r="S1397" t="s">
        <v>116</v>
      </c>
      <c r="T1397" t="s">
        <v>116</v>
      </c>
      <c r="U1397" t="s">
        <v>117</v>
      </c>
      <c r="V1397" t="s">
        <v>118</v>
      </c>
      <c r="W1397">
        <v>8</v>
      </c>
      <c r="X1397">
        <v>5</v>
      </c>
      <c r="Y1397">
        <v>2005</v>
      </c>
      <c r="Z1397">
        <v>2006</v>
      </c>
      <c r="AA1397" t="s">
        <v>178</v>
      </c>
      <c r="AB1397" t="s">
        <v>120</v>
      </c>
      <c r="AC1397" t="s">
        <v>121</v>
      </c>
      <c r="AD1397" t="s">
        <v>121</v>
      </c>
      <c r="AE1397" t="s">
        <v>122</v>
      </c>
      <c r="AF1397">
        <v>245</v>
      </c>
      <c r="AG1397" t="s">
        <v>123</v>
      </c>
      <c r="AH1397">
        <f>IF(fun[[#This Row],[ExterQual]]="Ex",5,IF(fun[[#This Row],[ExterQual]]="Gd",4,IF(fun[[#This Row],[ExterQual]]="TA",3,IF(fun[[#This Row],[ExterQual]]="Fa",2,1))))</f>
        <v>4</v>
      </c>
      <c r="AI1397" t="s">
        <v>124</v>
      </c>
      <c r="AJ1397">
        <f>IF(fun[[#This Row],[ExterCond]]="Ex",5,IF(fun[[#This Row],[ExterCond]]="Gd",4,IF(fun[[#This Row],[ExterCond]]="TA",3,IF(fun[[#This Row],[ExterCond]]="Fa",2,1))))</f>
        <v>3</v>
      </c>
      <c r="AK1397" t="s">
        <v>125</v>
      </c>
      <c r="AL1397" t="s">
        <v>123</v>
      </c>
      <c r="AM1397">
        <f>IF(fun[[#This Row],[BsmtQual]]="Ex",5,IF(fun[[#This Row],[BsmtQual]]="Gd",4,IF(fun[[#This Row],[BsmtQual]]="TA",3,IF(fun[[#This Row],[BsmtQual]]="Fa",2,IF(fun[[#This Row],[BsmtQual]]="Po",1,0)))))</f>
        <v>4</v>
      </c>
      <c r="AN1397" t="s">
        <v>123</v>
      </c>
      <c r="AO1397">
        <f>IF(fun[[#This Row],[BsmtCond]]="Ex",5,IF(fun[[#This Row],[BsmtCond]]="Gd",4,IF(fun[[#This Row],[BsmtCond]]="TA",3,IF(fun[[#This Row],[BsmtCond]]="Fa",2,IF(fun[[#This Row],[BsmtCond]]="Po",1,0)))))</f>
        <v>4</v>
      </c>
      <c r="AP1397" t="s">
        <v>123</v>
      </c>
      <c r="AQ1397">
        <f>IF(fun[[#This Row],[BsmtExposure]]="Gd",3,IF(fun[[#This Row],[BsmtExposure]]="Av",2,IF(fun[[#This Row],[BsmtExposure]]="Mn",1,0)))</f>
        <v>3</v>
      </c>
      <c r="AR1397" t="s">
        <v>128</v>
      </c>
      <c r="AS1397">
        <v>0</v>
      </c>
      <c r="AT1397" t="s">
        <v>128</v>
      </c>
      <c r="AU1397">
        <v>0</v>
      </c>
      <c r="AV1397">
        <v>1094</v>
      </c>
      <c r="AW1397">
        <v>1094</v>
      </c>
      <c r="AX1397" t="s">
        <v>129</v>
      </c>
      <c r="AY1397" t="s">
        <v>130</v>
      </c>
      <c r="AZ1397">
        <f>IF(fun[[#This Row],[HeatingQC]]="Ex",5,IF(fun[[#This Row],[HeatingQC]]="Gd",4,IF(fun[[#This Row],[HeatingQC]]="TA",3,IF(fun[[#This Row],[HeatingQC]]="Fa",2,IF(fun[[#This Row],[HeatingQC]]="Po",1,0)))))</f>
        <v>5</v>
      </c>
      <c r="BA1397" t="s">
        <v>131</v>
      </c>
      <c r="BB1397" t="s">
        <v>132</v>
      </c>
      <c r="BC1397">
        <v>1133</v>
      </c>
      <c r="BD1397">
        <v>1349</v>
      </c>
      <c r="BE1397">
        <v>0</v>
      </c>
      <c r="BF1397">
        <v>2482</v>
      </c>
      <c r="BG1397">
        <f>LOG(fun[[#This Row],[GrLivArea]])</f>
        <v>3.3948017771627108</v>
      </c>
      <c r="BH1397">
        <v>0</v>
      </c>
      <c r="BI1397">
        <v>0</v>
      </c>
      <c r="BJ1397">
        <f>fun[[#This Row],[BsmtFullBath]]+(0.5*fun[[#This Row],[BsmtHalfBath]])</f>
        <v>0</v>
      </c>
      <c r="BK1397">
        <v>2</v>
      </c>
      <c r="BL1397">
        <v>1</v>
      </c>
      <c r="BM1397">
        <f>fun[[#This Row],[HalfBath]]+fun[[#This Row],[TOTBaseBath]]+fun[[#This Row],[FullBath]]</f>
        <v>3</v>
      </c>
      <c r="BN1397">
        <v>4</v>
      </c>
      <c r="BO1397">
        <v>1</v>
      </c>
      <c r="BP1397" t="s">
        <v>123</v>
      </c>
      <c r="BQ1397">
        <f>IF(fun[[#This Row],[KitchenQual]]="Ex",5,IF(fun[[#This Row],[KitchenQual]]="Gd",4,IF(fun[[#This Row],[KitchenQual]]="TA",3,IF(fun[[#This Row],[KitchenQual]]="Fa",2,0))))</f>
        <v>4</v>
      </c>
      <c r="BR1397">
        <v>9</v>
      </c>
      <c r="BS1397" t="s">
        <v>133</v>
      </c>
      <c r="BT1397">
        <v>1</v>
      </c>
      <c r="BU1397" t="s">
        <v>123</v>
      </c>
      <c r="BV1397">
        <f>IF(fun[[#This Row],[FireplaceQu]]="Ex",5,IF(fun[[#This Row],[FireplaceQu]]="Gd",4,IF(fun[[#This Row],[FireplaceQu]]="TA",3,IF(fun[[#This Row],[FireplaceQu]]="Fa",2,0))))</f>
        <v>4</v>
      </c>
      <c r="BW1397" t="s">
        <v>182</v>
      </c>
      <c r="BX1397">
        <v>2005</v>
      </c>
      <c r="BY1397" t="s">
        <v>183</v>
      </c>
      <c r="BZ1397">
        <v>3</v>
      </c>
      <c r="CA1397">
        <v>642</v>
      </c>
      <c r="CB1397" t="s">
        <v>124</v>
      </c>
      <c r="CC1397">
        <f>IF(fun[[#This Row],[GarageQual]]="Ex",5,IF(fun[[#This Row],[GarageQual]]="Gd",4,IF(fun[[#This Row],[GarageQual]]="TA",3,IF(fun[[#This Row],[GarageQual]]="Fa",2,IF(fun[[#This Row],[GarageQual]]="Po",1,0)))))</f>
        <v>3</v>
      </c>
      <c r="CD1397" t="s">
        <v>124</v>
      </c>
      <c r="CE1397">
        <f>IF(fun[[#This Row],[GarageCond]]="Ex",5,IF(fun[[#This Row],[GarageCond]]="Gd",4,IF(fun[[#This Row],[GarageCond]]="TA",3,IF(fun[[#This Row],[GarageCond]]="Fa",2,IF(fun[[#This Row],[GarageCond]]="Po",1,0)))))</f>
        <v>3</v>
      </c>
      <c r="CF1397" t="s">
        <v>131</v>
      </c>
      <c r="CG1397">
        <v>144</v>
      </c>
      <c r="CH1397">
        <v>39</v>
      </c>
      <c r="CI1397">
        <v>0</v>
      </c>
      <c r="CJ1397">
        <v>0</v>
      </c>
      <c r="CK1397">
        <v>0</v>
      </c>
      <c r="CL1397">
        <f>(0.5*fun[[#This Row],[WoodDeckSF]])+fun[[#This Row],[OpenPorchSF]]+(2*fun[[#This Row],[EnclosedPorch]])+(1.5*fun[[#This Row],[3SsnPorch]])+fun[[#This Row],[ScreenPorch]]</f>
        <v>111</v>
      </c>
      <c r="CM1397">
        <v>0</v>
      </c>
      <c r="CN1397" t="s">
        <v>109</v>
      </c>
      <c r="CO1397">
        <f>IF(fun[[#This Row],[PoolQC]]="Ex",5,IF(fun[[#This Row],[PoolQC]]="Gd",4,IF(fun[[#This Row],[PoolQC]]="TA",3,IF(fun[[#This Row],[PoolQC]]="Fa",2,IF(fun[[#This Row],[PoolQC]]="Po",1,0)))))</f>
        <v>0</v>
      </c>
      <c r="CP1397" t="s">
        <v>109</v>
      </c>
      <c r="CQ1397" t="s">
        <v>109</v>
      </c>
      <c r="CR1397">
        <v>0</v>
      </c>
      <c r="CS1397">
        <v>2</v>
      </c>
      <c r="CT1397">
        <v>2007</v>
      </c>
      <c r="CU1397" t="s">
        <v>136</v>
      </c>
      <c r="CV1397" t="s">
        <v>137</v>
      </c>
      <c r="CW1397">
        <f>COUNTIF(fun[[#This Row],[Id]:[SaleCondition]],0)</f>
        <v>15</v>
      </c>
      <c r="CX1397">
        <f>COUNTIF(fun[[#This Row],[Id]:[SaleCondition]],"NA")</f>
        <v>4</v>
      </c>
      <c r="CY1397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397">
        <f>fun[NUM_ExCond]+fun[NUM_BsmtCond]+fun[NUM_GarCond]</f>
        <v>10</v>
      </c>
      <c r="DA139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121</v>
      </c>
      <c r="DB139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79.083333333333343</v>
      </c>
      <c r="DC1397">
        <v>281213</v>
      </c>
    </row>
    <row r="1398" spans="1:107" x14ac:dyDescent="0.25">
      <c r="A1398">
        <v>1397</v>
      </c>
      <c r="B1398">
        <v>20</v>
      </c>
      <c r="C1398" t="s">
        <v>107</v>
      </c>
      <c r="D1398">
        <f>IF(fun[[#This Row],[MSZoning]]="RL",1,0)</f>
        <v>1</v>
      </c>
      <c r="E1398">
        <f>IF(fun[[#This Row],[rl]]="RM",1,0)</f>
        <v>0</v>
      </c>
      <c r="F1398">
        <f>IF(fun[[#This Row],[rm]]="RH",1,0)</f>
        <v>0</v>
      </c>
      <c r="G1398">
        <f>IF(fun[[#This Row],[rh]]="C (all)",1,0)</f>
        <v>0</v>
      </c>
      <c r="H1398" t="s">
        <v>109</v>
      </c>
      <c r="I1398">
        <f>IF(fun[[#This Row],[LotFrontage]]="NA",0,fun[[#This Row],[LotFrontage]])</f>
        <v>0</v>
      </c>
      <c r="J1398">
        <v>57200</v>
      </c>
      <c r="K1398" t="s">
        <v>108</v>
      </c>
      <c r="L1398" t="s">
        <v>109</v>
      </c>
      <c r="M1398" t="s">
        <v>146</v>
      </c>
      <c r="N1398" t="s">
        <v>201</v>
      </c>
      <c r="O1398" t="s">
        <v>112</v>
      </c>
      <c r="P1398" t="s">
        <v>113</v>
      </c>
      <c r="Q1398" t="s">
        <v>239</v>
      </c>
      <c r="R1398" t="s">
        <v>215</v>
      </c>
      <c r="S1398" t="s">
        <v>116</v>
      </c>
      <c r="T1398" t="s">
        <v>116</v>
      </c>
      <c r="U1398" t="s">
        <v>117</v>
      </c>
      <c r="V1398" t="s">
        <v>141</v>
      </c>
      <c r="W1398">
        <v>5</v>
      </c>
      <c r="X1398">
        <v>5</v>
      </c>
      <c r="Y1398">
        <v>1948</v>
      </c>
      <c r="Z1398">
        <v>1950</v>
      </c>
      <c r="AA1398" t="s">
        <v>119</v>
      </c>
      <c r="AB1398" t="s">
        <v>120</v>
      </c>
      <c r="AC1398" t="s">
        <v>150</v>
      </c>
      <c r="AD1398" t="s">
        <v>150</v>
      </c>
      <c r="AE1398" t="s">
        <v>143</v>
      </c>
      <c r="AF1398">
        <v>0</v>
      </c>
      <c r="AG1398" t="s">
        <v>124</v>
      </c>
      <c r="AH1398">
        <f>IF(fun[[#This Row],[ExterQual]]="Ex",5,IF(fun[[#This Row],[ExterQual]]="Gd",4,IF(fun[[#This Row],[ExterQual]]="TA",3,IF(fun[[#This Row],[ExterQual]]="Fa",2,1))))</f>
        <v>3</v>
      </c>
      <c r="AI1398" t="s">
        <v>124</v>
      </c>
      <c r="AJ1398">
        <f>IF(fun[[#This Row],[ExterCond]]="Ex",5,IF(fun[[#This Row],[ExterCond]]="Gd",4,IF(fun[[#This Row],[ExterCond]]="TA",3,IF(fun[[#This Row],[ExterCond]]="Fa",2,1))))</f>
        <v>3</v>
      </c>
      <c r="AK1398" t="s">
        <v>144</v>
      </c>
      <c r="AL1398" t="s">
        <v>124</v>
      </c>
      <c r="AM1398">
        <f>IF(fun[[#This Row],[BsmtQual]]="Ex",5,IF(fun[[#This Row],[BsmtQual]]="Gd",4,IF(fun[[#This Row],[BsmtQual]]="TA",3,IF(fun[[#This Row],[BsmtQual]]="Fa",2,IF(fun[[#This Row],[BsmtQual]]="Po",1,0)))))</f>
        <v>3</v>
      </c>
      <c r="AN1398" t="s">
        <v>124</v>
      </c>
      <c r="AO1398">
        <f>IF(fun[[#This Row],[BsmtCond]]="Ex",5,IF(fun[[#This Row],[BsmtCond]]="Gd",4,IF(fun[[#This Row],[BsmtCond]]="TA",3,IF(fun[[#This Row],[BsmtCond]]="Fa",2,IF(fun[[#This Row],[BsmtCond]]="Po",1,0)))))</f>
        <v>3</v>
      </c>
      <c r="AP1398" t="s">
        <v>156</v>
      </c>
      <c r="AQ1398">
        <f>IF(fun[[#This Row],[BsmtExposure]]="Gd",3,IF(fun[[#This Row],[BsmtExposure]]="Av",2,IF(fun[[#This Row],[BsmtExposure]]="Mn",1,0)))</f>
        <v>2</v>
      </c>
      <c r="AR1398" t="s">
        <v>167</v>
      </c>
      <c r="AS1398">
        <v>353</v>
      </c>
      <c r="AT1398" t="s">
        <v>179</v>
      </c>
      <c r="AU1398">
        <v>334</v>
      </c>
      <c r="AV1398">
        <v>60</v>
      </c>
      <c r="AW1398">
        <v>747</v>
      </c>
      <c r="AX1398" t="s">
        <v>129</v>
      </c>
      <c r="AY1398" t="s">
        <v>124</v>
      </c>
      <c r="AZ1398">
        <f>IF(fun[[#This Row],[HeatingQC]]="Ex",5,IF(fun[[#This Row],[HeatingQC]]="Gd",4,IF(fun[[#This Row],[HeatingQC]]="TA",3,IF(fun[[#This Row],[HeatingQC]]="Fa",2,IF(fun[[#This Row],[HeatingQC]]="Po",1,0)))))</f>
        <v>3</v>
      </c>
      <c r="BA1398" t="s">
        <v>131</v>
      </c>
      <c r="BB1398" t="s">
        <v>132</v>
      </c>
      <c r="BC1398">
        <v>1687</v>
      </c>
      <c r="BD1398">
        <v>0</v>
      </c>
      <c r="BE1398">
        <v>0</v>
      </c>
      <c r="BF1398">
        <v>1687</v>
      </c>
      <c r="BG1398">
        <f>LOG(fun[[#This Row],[GrLivArea]])</f>
        <v>3.2271150825891253</v>
      </c>
      <c r="BH1398">
        <v>1</v>
      </c>
      <c r="BI1398">
        <v>0</v>
      </c>
      <c r="BJ1398">
        <f>fun[[#This Row],[BsmtFullBath]]+(0.5*fun[[#This Row],[BsmtHalfBath]])</f>
        <v>1</v>
      </c>
      <c r="BK1398">
        <v>1</v>
      </c>
      <c r="BL1398">
        <v>0</v>
      </c>
      <c r="BM1398">
        <f>fun[[#This Row],[HalfBath]]+fun[[#This Row],[TOTBaseBath]]+fun[[#This Row],[FullBath]]</f>
        <v>2</v>
      </c>
      <c r="BN1398">
        <v>3</v>
      </c>
      <c r="BO1398">
        <v>1</v>
      </c>
      <c r="BP1398" t="s">
        <v>124</v>
      </c>
      <c r="BQ1398">
        <f>IF(fun[[#This Row],[KitchenQual]]="Ex",5,IF(fun[[#This Row],[KitchenQual]]="Gd",4,IF(fun[[#This Row],[KitchenQual]]="TA",3,IF(fun[[#This Row],[KitchenQual]]="Fa",2,0))))</f>
        <v>3</v>
      </c>
      <c r="BR1398">
        <v>7</v>
      </c>
      <c r="BS1398" t="s">
        <v>172</v>
      </c>
      <c r="BT1398">
        <v>2</v>
      </c>
      <c r="BU1398" t="s">
        <v>124</v>
      </c>
      <c r="BV1398">
        <f>IF(fun[[#This Row],[FireplaceQu]]="Ex",5,IF(fun[[#This Row],[FireplaceQu]]="Gd",4,IF(fun[[#This Row],[FireplaceQu]]="TA",3,IF(fun[[#This Row],[FireplaceQu]]="Fa",2,0))))</f>
        <v>3</v>
      </c>
      <c r="BW1398" t="s">
        <v>153</v>
      </c>
      <c r="BX1398">
        <v>1966</v>
      </c>
      <c r="BY1398" t="s">
        <v>128</v>
      </c>
      <c r="BZ1398">
        <v>2</v>
      </c>
      <c r="CA1398">
        <v>572</v>
      </c>
      <c r="CB1398" t="s">
        <v>124</v>
      </c>
      <c r="CC1398">
        <f>IF(fun[[#This Row],[GarageQual]]="Ex",5,IF(fun[[#This Row],[GarageQual]]="Gd",4,IF(fun[[#This Row],[GarageQual]]="TA",3,IF(fun[[#This Row],[GarageQual]]="Fa",2,IF(fun[[#This Row],[GarageQual]]="Po",1,0)))))</f>
        <v>3</v>
      </c>
      <c r="CD1398" t="s">
        <v>124</v>
      </c>
      <c r="CE1398">
        <f>IF(fun[[#This Row],[GarageCond]]="Ex",5,IF(fun[[#This Row],[GarageCond]]="Gd",4,IF(fun[[#This Row],[GarageCond]]="TA",3,IF(fun[[#This Row],[GarageCond]]="Fa",2,IF(fun[[#This Row],[GarageCond]]="Po",1,0)))))</f>
        <v>3</v>
      </c>
      <c r="CF1398" t="s">
        <v>203</v>
      </c>
      <c r="CG1398">
        <v>0</v>
      </c>
      <c r="CH1398">
        <v>0</v>
      </c>
      <c r="CI1398">
        <v>50</v>
      </c>
      <c r="CJ1398">
        <v>0</v>
      </c>
      <c r="CK1398">
        <v>0</v>
      </c>
      <c r="CL1398">
        <f>(0.5*fun[[#This Row],[WoodDeckSF]])+fun[[#This Row],[OpenPorchSF]]+(2*fun[[#This Row],[EnclosedPorch]])+(1.5*fun[[#This Row],[3SsnPorch]])+fun[[#This Row],[ScreenPorch]]</f>
        <v>100</v>
      </c>
      <c r="CM1398">
        <v>0</v>
      </c>
      <c r="CN1398" t="s">
        <v>109</v>
      </c>
      <c r="CO1398">
        <f>IF(fun[[#This Row],[PoolQC]]="Ex",5,IF(fun[[#This Row],[PoolQC]]="Gd",4,IF(fun[[#This Row],[PoolQC]]="TA",3,IF(fun[[#This Row],[PoolQC]]="Fa",2,IF(fun[[#This Row],[PoolQC]]="Po",1,0)))))</f>
        <v>0</v>
      </c>
      <c r="CP1398" t="s">
        <v>109</v>
      </c>
      <c r="CQ1398" t="s">
        <v>109</v>
      </c>
      <c r="CR1398">
        <v>0</v>
      </c>
      <c r="CS1398">
        <v>6</v>
      </c>
      <c r="CT1398">
        <v>2010</v>
      </c>
      <c r="CU1398" t="s">
        <v>136</v>
      </c>
      <c r="CV1398" t="s">
        <v>137</v>
      </c>
      <c r="CW1398">
        <f>COUNTIF(fun[[#This Row],[Id]:[SaleCondition]],0)</f>
        <v>16</v>
      </c>
      <c r="CX1398">
        <f>COUNTIF(fun[[#This Row],[Id]:[SaleCondition]],"NA")</f>
        <v>5</v>
      </c>
      <c r="CY1398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398">
        <f>fun[NUM_ExCond]+fun[NUM_BsmtCond]+fun[NUM_GarCond]</f>
        <v>9</v>
      </c>
      <c r="DA139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79</v>
      </c>
      <c r="DB139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</v>
      </c>
      <c r="DC1398">
        <v>160000</v>
      </c>
    </row>
    <row r="1399" spans="1:107" x14ac:dyDescent="0.25">
      <c r="A1399">
        <v>1398</v>
      </c>
      <c r="B1399">
        <v>70</v>
      </c>
      <c r="C1399" t="s">
        <v>168</v>
      </c>
      <c r="D1399">
        <f>IF(fun[[#This Row],[MSZoning]]="RL",1,0)</f>
        <v>0</v>
      </c>
      <c r="E1399">
        <f>IF(fun[[#This Row],[rl]]="RM",1,0)</f>
        <v>0</v>
      </c>
      <c r="F1399">
        <f>IF(fun[[#This Row],[rm]]="RH",1,0)</f>
        <v>0</v>
      </c>
      <c r="G1399">
        <f>IF(fun[[#This Row],[rh]]="C (all)",1,0)</f>
        <v>0</v>
      </c>
      <c r="H1399">
        <v>51</v>
      </c>
      <c r="I1399">
        <f>IF(fun[[#This Row],[LotFrontage]]="NA",0,fun[[#This Row],[LotFrontage]])</f>
        <v>51</v>
      </c>
      <c r="J1399">
        <v>6120</v>
      </c>
      <c r="K1399" t="s">
        <v>108</v>
      </c>
      <c r="L1399" t="s">
        <v>109</v>
      </c>
      <c r="M1399" t="s">
        <v>110</v>
      </c>
      <c r="N1399" t="s">
        <v>111</v>
      </c>
      <c r="O1399" t="s">
        <v>112</v>
      </c>
      <c r="P1399" t="s">
        <v>113</v>
      </c>
      <c r="Q1399" t="s">
        <v>114</v>
      </c>
      <c r="R1399" t="s">
        <v>174</v>
      </c>
      <c r="S1399" t="s">
        <v>116</v>
      </c>
      <c r="T1399" t="s">
        <v>116</v>
      </c>
      <c r="U1399" t="s">
        <v>117</v>
      </c>
      <c r="V1399" t="s">
        <v>118</v>
      </c>
      <c r="W1399">
        <v>5</v>
      </c>
      <c r="X1399">
        <v>8</v>
      </c>
      <c r="Y1399">
        <v>1920</v>
      </c>
      <c r="Z1399">
        <v>2004</v>
      </c>
      <c r="AA1399" t="s">
        <v>119</v>
      </c>
      <c r="AB1399" t="s">
        <v>120</v>
      </c>
      <c r="AC1399" t="s">
        <v>142</v>
      </c>
      <c r="AD1399" t="s">
        <v>142</v>
      </c>
      <c r="AE1399" t="s">
        <v>143</v>
      </c>
      <c r="AF1399">
        <v>0</v>
      </c>
      <c r="AG1399" t="s">
        <v>124</v>
      </c>
      <c r="AH1399">
        <f>IF(fun[[#This Row],[ExterQual]]="Ex",5,IF(fun[[#This Row],[ExterQual]]="Gd",4,IF(fun[[#This Row],[ExterQual]]="TA",3,IF(fun[[#This Row],[ExterQual]]="Fa",2,1))))</f>
        <v>3</v>
      </c>
      <c r="AI1399" t="s">
        <v>124</v>
      </c>
      <c r="AJ1399">
        <f>IF(fun[[#This Row],[ExterCond]]="Ex",5,IF(fun[[#This Row],[ExterCond]]="Gd",4,IF(fun[[#This Row],[ExterCond]]="TA",3,IF(fun[[#This Row],[ExterCond]]="Fa",2,1))))</f>
        <v>3</v>
      </c>
      <c r="AK1399" t="s">
        <v>152</v>
      </c>
      <c r="AL1399" t="s">
        <v>124</v>
      </c>
      <c r="AM1399">
        <f>IF(fun[[#This Row],[BsmtQual]]="Ex",5,IF(fun[[#This Row],[BsmtQual]]="Gd",4,IF(fun[[#This Row],[BsmtQual]]="TA",3,IF(fun[[#This Row],[BsmtQual]]="Fa",2,IF(fun[[#This Row],[BsmtQual]]="Po",1,0)))))</f>
        <v>3</v>
      </c>
      <c r="AN1399" t="s">
        <v>124</v>
      </c>
      <c r="AO1399">
        <f>IF(fun[[#This Row],[BsmtCond]]="Ex",5,IF(fun[[#This Row],[BsmtCond]]="Gd",4,IF(fun[[#This Row],[BsmtCond]]="TA",3,IF(fun[[#This Row],[BsmtCond]]="Fa",2,IF(fun[[#This Row],[BsmtCond]]="Po",1,0)))))</f>
        <v>3</v>
      </c>
      <c r="AP1399" t="s">
        <v>147</v>
      </c>
      <c r="AQ1399">
        <f>IF(fun[[#This Row],[BsmtExposure]]="Gd",3,IF(fun[[#This Row],[BsmtExposure]]="Av",2,IF(fun[[#This Row],[BsmtExposure]]="Mn",1,0)))</f>
        <v>1</v>
      </c>
      <c r="AR1399" t="s">
        <v>128</v>
      </c>
      <c r="AS1399">
        <v>0</v>
      </c>
      <c r="AT1399" t="s">
        <v>128</v>
      </c>
      <c r="AU1399">
        <v>0</v>
      </c>
      <c r="AV1399">
        <v>939</v>
      </c>
      <c r="AW1399">
        <v>939</v>
      </c>
      <c r="AX1399" t="s">
        <v>129</v>
      </c>
      <c r="AY1399" t="s">
        <v>130</v>
      </c>
      <c r="AZ1399">
        <f>IF(fun[[#This Row],[HeatingQC]]="Ex",5,IF(fun[[#This Row],[HeatingQC]]="Gd",4,IF(fun[[#This Row],[HeatingQC]]="TA",3,IF(fun[[#This Row],[HeatingQC]]="Fa",2,IF(fun[[#This Row],[HeatingQC]]="Po",1,0)))))</f>
        <v>5</v>
      </c>
      <c r="BA1399" t="s">
        <v>131</v>
      </c>
      <c r="BB1399" t="s">
        <v>132</v>
      </c>
      <c r="BC1399">
        <v>939</v>
      </c>
      <c r="BD1399">
        <v>574</v>
      </c>
      <c r="BE1399">
        <v>0</v>
      </c>
      <c r="BF1399">
        <v>1513</v>
      </c>
      <c r="BG1399">
        <f>LOG(fun[[#This Row],[GrLivArea]])</f>
        <v>3.1798389280231869</v>
      </c>
      <c r="BH1399">
        <v>0</v>
      </c>
      <c r="BI1399">
        <v>0</v>
      </c>
      <c r="BJ1399">
        <f>fun[[#This Row],[BsmtFullBath]]+(0.5*fun[[#This Row],[BsmtHalfBath]])</f>
        <v>0</v>
      </c>
      <c r="BK1399">
        <v>1</v>
      </c>
      <c r="BL1399">
        <v>1</v>
      </c>
      <c r="BM1399">
        <f>fun[[#This Row],[HalfBath]]+fun[[#This Row],[TOTBaseBath]]+fun[[#This Row],[FullBath]]</f>
        <v>2</v>
      </c>
      <c r="BN1399">
        <v>4</v>
      </c>
      <c r="BO1399">
        <v>1</v>
      </c>
      <c r="BP1399" t="s">
        <v>124</v>
      </c>
      <c r="BQ1399">
        <f>IF(fun[[#This Row],[KitchenQual]]="Ex",5,IF(fun[[#This Row],[KitchenQual]]="Gd",4,IF(fun[[#This Row],[KitchenQual]]="TA",3,IF(fun[[#This Row],[KitchenQual]]="Fa",2,0))))</f>
        <v>3</v>
      </c>
      <c r="BR1399">
        <v>8</v>
      </c>
      <c r="BS1399" t="s">
        <v>133</v>
      </c>
      <c r="BT1399">
        <v>0</v>
      </c>
      <c r="BU1399" t="s">
        <v>109</v>
      </c>
      <c r="BV1399">
        <f>IF(fun[[#This Row],[FireplaceQu]]="Ex",5,IF(fun[[#This Row],[FireplaceQu]]="Gd",4,IF(fun[[#This Row],[FireplaceQu]]="TA",3,IF(fun[[#This Row],[FireplaceQu]]="Fa",2,0))))</f>
        <v>0</v>
      </c>
      <c r="BW1399" t="s">
        <v>153</v>
      </c>
      <c r="BX1399">
        <v>1933</v>
      </c>
      <c r="BY1399" t="s">
        <v>128</v>
      </c>
      <c r="BZ1399">
        <v>1</v>
      </c>
      <c r="CA1399">
        <v>180</v>
      </c>
      <c r="CB1399" t="s">
        <v>173</v>
      </c>
      <c r="CC1399">
        <f>IF(fun[[#This Row],[GarageQual]]="Ex",5,IF(fun[[#This Row],[GarageQual]]="Gd",4,IF(fun[[#This Row],[GarageQual]]="TA",3,IF(fun[[#This Row],[GarageQual]]="Fa",2,IF(fun[[#This Row],[GarageQual]]="Po",1,0)))))</f>
        <v>2</v>
      </c>
      <c r="CD1399" t="s">
        <v>173</v>
      </c>
      <c r="CE1399">
        <f>IF(fun[[#This Row],[GarageCond]]="Ex",5,IF(fun[[#This Row],[GarageCond]]="Gd",4,IF(fun[[#This Row],[GarageCond]]="TA",3,IF(fun[[#This Row],[GarageCond]]="Fa",2,IF(fun[[#This Row],[GarageCond]]="Po",1,0)))))</f>
        <v>2</v>
      </c>
      <c r="CF1399" t="s">
        <v>203</v>
      </c>
      <c r="CG1399">
        <v>24</v>
      </c>
      <c r="CH1399">
        <v>0</v>
      </c>
      <c r="CI1399">
        <v>150</v>
      </c>
      <c r="CJ1399">
        <v>0</v>
      </c>
      <c r="CK1399">
        <v>0</v>
      </c>
      <c r="CL1399">
        <f>(0.5*fun[[#This Row],[WoodDeckSF]])+fun[[#This Row],[OpenPorchSF]]+(2*fun[[#This Row],[EnclosedPorch]])+(1.5*fun[[#This Row],[3SsnPorch]])+fun[[#This Row],[ScreenPorch]]</f>
        <v>312</v>
      </c>
      <c r="CM1399">
        <v>0</v>
      </c>
      <c r="CN1399" t="s">
        <v>109</v>
      </c>
      <c r="CO1399">
        <f>IF(fun[[#This Row],[PoolQC]]="Ex",5,IF(fun[[#This Row],[PoolQC]]="Gd",4,IF(fun[[#This Row],[PoolQC]]="TA",3,IF(fun[[#This Row],[PoolQC]]="Fa",2,IF(fun[[#This Row],[PoolQC]]="Po",1,0)))))</f>
        <v>0</v>
      </c>
      <c r="CP1399" t="s">
        <v>109</v>
      </c>
      <c r="CQ1399" t="s">
        <v>109</v>
      </c>
      <c r="CR1399">
        <v>0</v>
      </c>
      <c r="CS1399">
        <v>5</v>
      </c>
      <c r="CT1399">
        <v>2007</v>
      </c>
      <c r="CU1399" t="s">
        <v>136</v>
      </c>
      <c r="CV1399" t="s">
        <v>137</v>
      </c>
      <c r="CW1399">
        <f>COUNTIF(fun[[#This Row],[Id]:[SaleCondition]],0)</f>
        <v>19</v>
      </c>
      <c r="CX1399">
        <f>COUNTIF(fun[[#This Row],[Id]:[SaleCondition]],"NA")</f>
        <v>5</v>
      </c>
      <c r="CY1399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399">
        <f>fun[NUM_ExCond]+fun[NUM_BsmtCond]+fun[NUM_GarCond]</f>
        <v>8</v>
      </c>
      <c r="DA139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39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62.5</v>
      </c>
      <c r="DC1399">
        <v>137500</v>
      </c>
    </row>
    <row r="1400" spans="1:107" x14ac:dyDescent="0.25">
      <c r="A1400">
        <v>1399</v>
      </c>
      <c r="B1400">
        <v>50</v>
      </c>
      <c r="C1400" t="s">
        <v>107</v>
      </c>
      <c r="D1400">
        <f>IF(fun[[#This Row],[MSZoning]]="RL",1,0)</f>
        <v>1</v>
      </c>
      <c r="E1400">
        <f>IF(fun[[#This Row],[rl]]="RM",1,0)</f>
        <v>0</v>
      </c>
      <c r="F1400">
        <f>IF(fun[[#This Row],[rm]]="RH",1,0)</f>
        <v>0</v>
      </c>
      <c r="G1400">
        <f>IF(fun[[#This Row],[rh]]="C (all)",1,0)</f>
        <v>0</v>
      </c>
      <c r="H1400">
        <v>60</v>
      </c>
      <c r="I1400">
        <f>IF(fun[[#This Row],[LotFrontage]]="NA",0,fun[[#This Row],[LotFrontage]])</f>
        <v>60</v>
      </c>
      <c r="J1400">
        <v>7200</v>
      </c>
      <c r="K1400" t="s">
        <v>108</v>
      </c>
      <c r="L1400" t="s">
        <v>109</v>
      </c>
      <c r="M1400" t="s">
        <v>110</v>
      </c>
      <c r="N1400" t="s">
        <v>111</v>
      </c>
      <c r="O1400" t="s">
        <v>112</v>
      </c>
      <c r="P1400" t="s">
        <v>113</v>
      </c>
      <c r="Q1400" t="s">
        <v>114</v>
      </c>
      <c r="R1400" t="s">
        <v>188</v>
      </c>
      <c r="S1400" t="s">
        <v>116</v>
      </c>
      <c r="T1400" t="s">
        <v>116</v>
      </c>
      <c r="U1400" t="s">
        <v>117</v>
      </c>
      <c r="V1400" t="s">
        <v>158</v>
      </c>
      <c r="W1400">
        <v>5</v>
      </c>
      <c r="X1400">
        <v>4</v>
      </c>
      <c r="Y1400">
        <v>1950</v>
      </c>
      <c r="Z1400">
        <v>1982</v>
      </c>
      <c r="AA1400" t="s">
        <v>119</v>
      </c>
      <c r="AB1400" t="s">
        <v>120</v>
      </c>
      <c r="AC1400" t="s">
        <v>121</v>
      </c>
      <c r="AD1400" t="s">
        <v>150</v>
      </c>
      <c r="AE1400" t="s">
        <v>143</v>
      </c>
      <c r="AF1400">
        <v>0</v>
      </c>
      <c r="AG1400" t="s">
        <v>124</v>
      </c>
      <c r="AH1400">
        <f>IF(fun[[#This Row],[ExterQual]]="Ex",5,IF(fun[[#This Row],[ExterQual]]="Gd",4,IF(fun[[#This Row],[ExterQual]]="TA",3,IF(fun[[#This Row],[ExterQual]]="Fa",2,1))))</f>
        <v>3</v>
      </c>
      <c r="AI1400" t="s">
        <v>124</v>
      </c>
      <c r="AJ1400">
        <f>IF(fun[[#This Row],[ExterCond]]="Ex",5,IF(fun[[#This Row],[ExterCond]]="Gd",4,IF(fun[[#This Row],[ExterCond]]="TA",3,IF(fun[[#This Row],[ExterCond]]="Fa",2,1))))</f>
        <v>3</v>
      </c>
      <c r="AK1400" t="s">
        <v>144</v>
      </c>
      <c r="AL1400" t="s">
        <v>124</v>
      </c>
      <c r="AM1400">
        <f>IF(fun[[#This Row],[BsmtQual]]="Ex",5,IF(fun[[#This Row],[BsmtQual]]="Gd",4,IF(fun[[#This Row],[BsmtQual]]="TA",3,IF(fun[[#This Row],[BsmtQual]]="Fa",2,IF(fun[[#This Row],[BsmtQual]]="Po",1,0)))))</f>
        <v>3</v>
      </c>
      <c r="AN1400" t="s">
        <v>124</v>
      </c>
      <c r="AO1400">
        <f>IF(fun[[#This Row],[BsmtCond]]="Ex",5,IF(fun[[#This Row],[BsmtCond]]="Gd",4,IF(fun[[#This Row],[BsmtCond]]="TA",3,IF(fun[[#This Row],[BsmtCond]]="Fa",2,IF(fun[[#This Row],[BsmtCond]]="Po",1,0)))))</f>
        <v>3</v>
      </c>
      <c r="AP1400" t="s">
        <v>126</v>
      </c>
      <c r="AQ1400">
        <f>IF(fun[[#This Row],[BsmtExposure]]="Gd",3,IF(fun[[#This Row],[BsmtExposure]]="Av",2,IF(fun[[#This Row],[BsmtExposure]]="Mn",1,0)))</f>
        <v>0</v>
      </c>
      <c r="AR1400" t="s">
        <v>179</v>
      </c>
      <c r="AS1400">
        <v>180</v>
      </c>
      <c r="AT1400" t="s">
        <v>167</v>
      </c>
      <c r="AU1400">
        <v>352</v>
      </c>
      <c r="AV1400">
        <v>676</v>
      </c>
      <c r="AW1400">
        <v>1208</v>
      </c>
      <c r="AX1400" t="s">
        <v>129</v>
      </c>
      <c r="AY1400" t="s">
        <v>123</v>
      </c>
      <c r="AZ1400">
        <f>IF(fun[[#This Row],[HeatingQC]]="Ex",5,IF(fun[[#This Row],[HeatingQC]]="Gd",4,IF(fun[[#This Row],[HeatingQC]]="TA",3,IF(fun[[#This Row],[HeatingQC]]="Fa",2,IF(fun[[#This Row],[HeatingQC]]="Po",1,0)))))</f>
        <v>4</v>
      </c>
      <c r="BA1400" t="s">
        <v>131</v>
      </c>
      <c r="BB1400" t="s">
        <v>190</v>
      </c>
      <c r="BC1400">
        <v>1136</v>
      </c>
      <c r="BD1400">
        <v>768</v>
      </c>
      <c r="BE1400">
        <v>0</v>
      </c>
      <c r="BF1400">
        <v>1904</v>
      </c>
      <c r="BG1400">
        <f>LOG(fun[[#This Row],[GrLivArea]])</f>
        <v>3.2796669440484556</v>
      </c>
      <c r="BH1400">
        <v>1</v>
      </c>
      <c r="BI1400">
        <v>0</v>
      </c>
      <c r="BJ1400">
        <f>fun[[#This Row],[BsmtFullBath]]+(0.5*fun[[#This Row],[BsmtHalfBath]])</f>
        <v>1</v>
      </c>
      <c r="BK1400">
        <v>1</v>
      </c>
      <c r="BL1400">
        <v>1</v>
      </c>
      <c r="BM1400">
        <f>fun[[#This Row],[HalfBath]]+fun[[#This Row],[TOTBaseBath]]+fun[[#This Row],[FullBath]]</f>
        <v>3</v>
      </c>
      <c r="BN1400">
        <v>3</v>
      </c>
      <c r="BO1400">
        <v>1</v>
      </c>
      <c r="BP1400" t="s">
        <v>124</v>
      </c>
      <c r="BQ1400">
        <f>IF(fun[[#This Row],[KitchenQual]]="Ex",5,IF(fun[[#This Row],[KitchenQual]]="Gd",4,IF(fun[[#This Row],[KitchenQual]]="TA",3,IF(fun[[#This Row],[KitchenQual]]="Fa",2,0))))</f>
        <v>3</v>
      </c>
      <c r="BR1400">
        <v>7</v>
      </c>
      <c r="BS1400" t="s">
        <v>172</v>
      </c>
      <c r="BT1400">
        <v>0</v>
      </c>
      <c r="BU1400" t="s">
        <v>109</v>
      </c>
      <c r="BV1400">
        <f>IF(fun[[#This Row],[FireplaceQu]]="Ex",5,IF(fun[[#This Row],[FireplaceQu]]="Gd",4,IF(fun[[#This Row],[FireplaceQu]]="TA",3,IF(fun[[#This Row],[FireplaceQu]]="Fa",2,0))))</f>
        <v>0</v>
      </c>
      <c r="BW1400" t="s">
        <v>134</v>
      </c>
      <c r="BX1400">
        <v>1950</v>
      </c>
      <c r="BY1400" t="s">
        <v>128</v>
      </c>
      <c r="BZ1400">
        <v>1</v>
      </c>
      <c r="CA1400">
        <v>240</v>
      </c>
      <c r="CB1400" t="s">
        <v>124</v>
      </c>
      <c r="CC1400">
        <f>IF(fun[[#This Row],[GarageQual]]="Ex",5,IF(fun[[#This Row],[GarageQual]]="Gd",4,IF(fun[[#This Row],[GarageQual]]="TA",3,IF(fun[[#This Row],[GarageQual]]="Fa",2,IF(fun[[#This Row],[GarageQual]]="Po",1,0)))))</f>
        <v>3</v>
      </c>
      <c r="CD1400" t="s">
        <v>124</v>
      </c>
      <c r="CE1400">
        <f>IF(fun[[#This Row],[GarageCond]]="Ex",5,IF(fun[[#This Row],[GarageCond]]="Gd",4,IF(fun[[#This Row],[GarageCond]]="TA",3,IF(fun[[#This Row],[GarageCond]]="Fa",2,IF(fun[[#This Row],[GarageCond]]="Po",1,0)))))</f>
        <v>3</v>
      </c>
      <c r="CF1400" t="s">
        <v>131</v>
      </c>
      <c r="CG1400">
        <v>0</v>
      </c>
      <c r="CH1400">
        <v>0</v>
      </c>
      <c r="CI1400">
        <v>168</v>
      </c>
      <c r="CJ1400">
        <v>0</v>
      </c>
      <c r="CK1400">
        <v>0</v>
      </c>
      <c r="CL1400">
        <f>(0.5*fun[[#This Row],[WoodDeckSF]])+fun[[#This Row],[OpenPorchSF]]+(2*fun[[#This Row],[EnclosedPorch]])+(1.5*fun[[#This Row],[3SsnPorch]])+fun[[#This Row],[ScreenPorch]]</f>
        <v>336</v>
      </c>
      <c r="CM1400">
        <v>0</v>
      </c>
      <c r="CN1400" t="s">
        <v>109</v>
      </c>
      <c r="CO1400">
        <f>IF(fun[[#This Row],[PoolQC]]="Ex",5,IF(fun[[#This Row],[PoolQC]]="Gd",4,IF(fun[[#This Row],[PoolQC]]="TA",3,IF(fun[[#This Row],[PoolQC]]="Fa",2,IF(fun[[#This Row],[PoolQC]]="Po",1,0)))))</f>
        <v>0</v>
      </c>
      <c r="CP1400" t="s">
        <v>191</v>
      </c>
      <c r="CQ1400" t="s">
        <v>109</v>
      </c>
      <c r="CR1400">
        <v>0</v>
      </c>
      <c r="CS1400">
        <v>5</v>
      </c>
      <c r="CT1400">
        <v>2009</v>
      </c>
      <c r="CU1400" t="s">
        <v>136</v>
      </c>
      <c r="CV1400" t="s">
        <v>137</v>
      </c>
      <c r="CW1400">
        <f>COUNTIF(fun[[#This Row],[Id]:[SaleCondition]],0)</f>
        <v>16</v>
      </c>
      <c r="CX1400">
        <f>COUNTIF(fun[[#This Row],[Id]:[SaleCondition]],"NA")</f>
        <v>4</v>
      </c>
      <c r="CY1400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400">
        <f>fun[NUM_ExCond]+fun[NUM_BsmtCond]+fun[NUM_GarCond]</f>
        <v>9</v>
      </c>
      <c r="DA140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64</v>
      </c>
      <c r="DB140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42.75</v>
      </c>
      <c r="DC1400">
        <v>138000</v>
      </c>
    </row>
    <row r="1401" spans="1:107" x14ac:dyDescent="0.25">
      <c r="A1401">
        <v>1400</v>
      </c>
      <c r="B1401">
        <v>50</v>
      </c>
      <c r="C1401" t="s">
        <v>107</v>
      </c>
      <c r="D1401">
        <f>IF(fun[[#This Row],[MSZoning]]="RL",1,0)</f>
        <v>1</v>
      </c>
      <c r="E1401">
        <f>IF(fun[[#This Row],[rl]]="RM",1,0)</f>
        <v>0</v>
      </c>
      <c r="F1401">
        <f>IF(fun[[#This Row],[rm]]="RH",1,0)</f>
        <v>0</v>
      </c>
      <c r="G1401">
        <f>IF(fun[[#This Row],[rh]]="C (all)",1,0)</f>
        <v>0</v>
      </c>
      <c r="H1401">
        <v>51</v>
      </c>
      <c r="I1401">
        <f>IF(fun[[#This Row],[LotFrontage]]="NA",0,fun[[#This Row],[LotFrontage]])</f>
        <v>51</v>
      </c>
      <c r="J1401">
        <v>6171</v>
      </c>
      <c r="K1401" t="s">
        <v>108</v>
      </c>
      <c r="L1401" t="s">
        <v>109</v>
      </c>
      <c r="M1401" t="s">
        <v>110</v>
      </c>
      <c r="N1401" t="s">
        <v>111</v>
      </c>
      <c r="O1401" t="s">
        <v>112</v>
      </c>
      <c r="P1401" t="s">
        <v>113</v>
      </c>
      <c r="Q1401" t="s">
        <v>114</v>
      </c>
      <c r="R1401" t="s">
        <v>258</v>
      </c>
      <c r="S1401" t="s">
        <v>116</v>
      </c>
      <c r="T1401" t="s">
        <v>116</v>
      </c>
      <c r="U1401" t="s">
        <v>117</v>
      </c>
      <c r="V1401" t="s">
        <v>158</v>
      </c>
      <c r="W1401">
        <v>6</v>
      </c>
      <c r="X1401">
        <v>6</v>
      </c>
      <c r="Y1401">
        <v>1925</v>
      </c>
      <c r="Z1401">
        <v>1990</v>
      </c>
      <c r="AA1401" t="s">
        <v>119</v>
      </c>
      <c r="AB1401" t="s">
        <v>120</v>
      </c>
      <c r="AC1401" t="s">
        <v>181</v>
      </c>
      <c r="AD1401" t="s">
        <v>151</v>
      </c>
      <c r="AE1401" t="s">
        <v>143</v>
      </c>
      <c r="AF1401">
        <v>0</v>
      </c>
      <c r="AG1401" t="s">
        <v>124</v>
      </c>
      <c r="AH1401">
        <f>IF(fun[[#This Row],[ExterQual]]="Ex",5,IF(fun[[#This Row],[ExterQual]]="Gd",4,IF(fun[[#This Row],[ExterQual]]="TA",3,IF(fun[[#This Row],[ExterQual]]="Fa",2,1))))</f>
        <v>3</v>
      </c>
      <c r="AI1401" t="s">
        <v>124</v>
      </c>
      <c r="AJ1401">
        <f>IF(fun[[#This Row],[ExterCond]]="Ex",5,IF(fun[[#This Row],[ExterCond]]="Gd",4,IF(fun[[#This Row],[ExterCond]]="TA",3,IF(fun[[#This Row],[ExterCond]]="Fa",2,1))))</f>
        <v>3</v>
      </c>
      <c r="AK1401" t="s">
        <v>152</v>
      </c>
      <c r="AL1401" t="s">
        <v>124</v>
      </c>
      <c r="AM1401">
        <f>IF(fun[[#This Row],[BsmtQual]]="Ex",5,IF(fun[[#This Row],[BsmtQual]]="Gd",4,IF(fun[[#This Row],[BsmtQual]]="TA",3,IF(fun[[#This Row],[BsmtQual]]="Fa",2,IF(fun[[#This Row],[BsmtQual]]="Po",1,0)))))</f>
        <v>3</v>
      </c>
      <c r="AN1401" t="s">
        <v>124</v>
      </c>
      <c r="AO1401">
        <f>IF(fun[[#This Row],[BsmtCond]]="Ex",5,IF(fun[[#This Row],[BsmtCond]]="Gd",4,IF(fun[[#This Row],[BsmtCond]]="TA",3,IF(fun[[#This Row],[BsmtCond]]="Fa",2,IF(fun[[#This Row],[BsmtCond]]="Po",1,0)))))</f>
        <v>3</v>
      </c>
      <c r="AP1401" t="s">
        <v>126</v>
      </c>
      <c r="AQ1401">
        <f>IF(fun[[#This Row],[BsmtExposure]]="Gd",3,IF(fun[[#This Row],[BsmtExposure]]="Av",2,IF(fun[[#This Row],[BsmtExposure]]="Mn",1,0)))</f>
        <v>0</v>
      </c>
      <c r="AR1401" t="s">
        <v>167</v>
      </c>
      <c r="AS1401">
        <v>264</v>
      </c>
      <c r="AT1401" t="s">
        <v>128</v>
      </c>
      <c r="AU1401">
        <v>0</v>
      </c>
      <c r="AV1401">
        <v>712</v>
      </c>
      <c r="AW1401">
        <v>976</v>
      </c>
      <c r="AX1401" t="s">
        <v>129</v>
      </c>
      <c r="AY1401" t="s">
        <v>130</v>
      </c>
      <c r="AZ1401">
        <f>IF(fun[[#This Row],[HeatingQC]]="Ex",5,IF(fun[[#This Row],[HeatingQC]]="Gd",4,IF(fun[[#This Row],[HeatingQC]]="TA",3,IF(fun[[#This Row],[HeatingQC]]="Fa",2,IF(fun[[#This Row],[HeatingQC]]="Po",1,0)))))</f>
        <v>5</v>
      </c>
      <c r="BA1401" t="s">
        <v>131</v>
      </c>
      <c r="BB1401" t="s">
        <v>132</v>
      </c>
      <c r="BC1401">
        <v>1160</v>
      </c>
      <c r="BD1401">
        <v>448</v>
      </c>
      <c r="BE1401">
        <v>0</v>
      </c>
      <c r="BF1401">
        <v>1608</v>
      </c>
      <c r="BG1401">
        <f>LOG(fun[[#This Row],[GrLivArea]])</f>
        <v>3.2062860444124324</v>
      </c>
      <c r="BH1401">
        <v>0</v>
      </c>
      <c r="BI1401">
        <v>0</v>
      </c>
      <c r="BJ1401">
        <f>fun[[#This Row],[BsmtFullBath]]+(0.5*fun[[#This Row],[BsmtHalfBath]])</f>
        <v>0</v>
      </c>
      <c r="BK1401">
        <v>2</v>
      </c>
      <c r="BL1401">
        <v>1</v>
      </c>
      <c r="BM1401">
        <f>fun[[#This Row],[HalfBath]]+fun[[#This Row],[TOTBaseBath]]+fun[[#This Row],[FullBath]]</f>
        <v>3</v>
      </c>
      <c r="BN1401">
        <v>3</v>
      </c>
      <c r="BO1401">
        <v>1</v>
      </c>
      <c r="BP1401" t="s">
        <v>123</v>
      </c>
      <c r="BQ1401">
        <f>IF(fun[[#This Row],[KitchenQual]]="Ex",5,IF(fun[[#This Row],[KitchenQual]]="Gd",4,IF(fun[[#This Row],[KitchenQual]]="TA",3,IF(fun[[#This Row],[KitchenQual]]="Fa",2,0))))</f>
        <v>4</v>
      </c>
      <c r="BR1401">
        <v>7</v>
      </c>
      <c r="BS1401" t="s">
        <v>133</v>
      </c>
      <c r="BT1401">
        <v>1</v>
      </c>
      <c r="BU1401" t="s">
        <v>123</v>
      </c>
      <c r="BV1401">
        <f>IF(fun[[#This Row],[FireplaceQu]]="Ex",5,IF(fun[[#This Row],[FireplaceQu]]="Gd",4,IF(fun[[#This Row],[FireplaceQu]]="TA",3,IF(fun[[#This Row],[FireplaceQu]]="Fa",2,0))))</f>
        <v>4</v>
      </c>
      <c r="BW1401" t="s">
        <v>153</v>
      </c>
      <c r="BX1401">
        <v>1925</v>
      </c>
      <c r="BY1401" t="s">
        <v>128</v>
      </c>
      <c r="BZ1401">
        <v>1</v>
      </c>
      <c r="CA1401">
        <v>216</v>
      </c>
      <c r="CB1401" t="s">
        <v>173</v>
      </c>
      <c r="CC1401">
        <f>IF(fun[[#This Row],[GarageQual]]="Ex",5,IF(fun[[#This Row],[GarageQual]]="Gd",4,IF(fun[[#This Row],[GarageQual]]="TA",3,IF(fun[[#This Row],[GarageQual]]="Fa",2,IF(fun[[#This Row],[GarageQual]]="Po",1,0)))))</f>
        <v>2</v>
      </c>
      <c r="CD1401" t="s">
        <v>124</v>
      </c>
      <c r="CE1401">
        <f>IF(fun[[#This Row],[GarageCond]]="Ex",5,IF(fun[[#This Row],[GarageCond]]="Gd",4,IF(fun[[#This Row],[GarageCond]]="TA",3,IF(fun[[#This Row],[GarageCond]]="Fa",2,IF(fun[[#This Row],[GarageCond]]="Po",1,0)))))</f>
        <v>3</v>
      </c>
      <c r="CF1401" t="s">
        <v>131</v>
      </c>
      <c r="CG1401">
        <v>147</v>
      </c>
      <c r="CH1401">
        <v>16</v>
      </c>
      <c r="CI1401">
        <v>0</v>
      </c>
      <c r="CJ1401">
        <v>0</v>
      </c>
      <c r="CK1401">
        <v>0</v>
      </c>
      <c r="CL1401">
        <f>(0.5*fun[[#This Row],[WoodDeckSF]])+fun[[#This Row],[OpenPorchSF]]+(2*fun[[#This Row],[EnclosedPorch]])+(1.5*fun[[#This Row],[3SsnPorch]])+fun[[#This Row],[ScreenPorch]]</f>
        <v>89.5</v>
      </c>
      <c r="CM1401">
        <v>0</v>
      </c>
      <c r="CN1401" t="s">
        <v>109</v>
      </c>
      <c r="CO1401">
        <f>IF(fun[[#This Row],[PoolQC]]="Ex",5,IF(fun[[#This Row],[PoolQC]]="Gd",4,IF(fun[[#This Row],[PoolQC]]="TA",3,IF(fun[[#This Row],[PoolQC]]="Fa",2,IF(fun[[#This Row],[PoolQC]]="Po",1,0)))))</f>
        <v>0</v>
      </c>
      <c r="CP1401" t="s">
        <v>160</v>
      </c>
      <c r="CQ1401" t="s">
        <v>109</v>
      </c>
      <c r="CR1401">
        <v>0</v>
      </c>
      <c r="CS1401">
        <v>10</v>
      </c>
      <c r="CT1401">
        <v>2009</v>
      </c>
      <c r="CU1401" t="s">
        <v>136</v>
      </c>
      <c r="CV1401" t="s">
        <v>137</v>
      </c>
      <c r="CW1401">
        <f>COUNTIF(fun[[#This Row],[Id]:[SaleCondition]],0)</f>
        <v>16</v>
      </c>
      <c r="CX1401">
        <f>COUNTIF(fun[[#This Row],[Id]:[SaleCondition]],"NA")</f>
        <v>3</v>
      </c>
      <c r="CY140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01">
        <f>fun[NUM_ExCond]+fun[NUM_BsmtCond]+fun[NUM_GarCond]</f>
        <v>9</v>
      </c>
      <c r="DA140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40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1401">
        <v>137450</v>
      </c>
    </row>
    <row r="1402" spans="1:107" x14ac:dyDescent="0.25">
      <c r="A1402">
        <v>1401</v>
      </c>
      <c r="B1402">
        <v>50</v>
      </c>
      <c r="C1402" t="s">
        <v>168</v>
      </c>
      <c r="D1402">
        <f>IF(fun[[#This Row],[MSZoning]]="RL",1,0)</f>
        <v>0</v>
      </c>
      <c r="E1402">
        <f>IF(fun[[#This Row],[rl]]="RM",1,0)</f>
        <v>0</v>
      </c>
      <c r="F1402">
        <f>IF(fun[[#This Row],[rm]]="RH",1,0)</f>
        <v>0</v>
      </c>
      <c r="G1402">
        <f>IF(fun[[#This Row],[rh]]="C (all)",1,0)</f>
        <v>0</v>
      </c>
      <c r="H1402">
        <v>50</v>
      </c>
      <c r="I1402">
        <f>IF(fun[[#This Row],[LotFrontage]]="NA",0,fun[[#This Row],[LotFrontage]])</f>
        <v>50</v>
      </c>
      <c r="J1402">
        <v>6000</v>
      </c>
      <c r="K1402" t="s">
        <v>108</v>
      </c>
      <c r="L1402" t="s">
        <v>109</v>
      </c>
      <c r="M1402" t="s">
        <v>110</v>
      </c>
      <c r="N1402" t="s">
        <v>111</v>
      </c>
      <c r="O1402" t="s">
        <v>112</v>
      </c>
      <c r="P1402" t="s">
        <v>148</v>
      </c>
      <c r="Q1402" t="s">
        <v>114</v>
      </c>
      <c r="R1402" t="s">
        <v>174</v>
      </c>
      <c r="S1402" t="s">
        <v>116</v>
      </c>
      <c r="T1402" t="s">
        <v>116</v>
      </c>
      <c r="U1402" t="s">
        <v>117</v>
      </c>
      <c r="V1402" t="s">
        <v>158</v>
      </c>
      <c r="W1402">
        <v>6</v>
      </c>
      <c r="X1402">
        <v>7</v>
      </c>
      <c r="Y1402">
        <v>1929</v>
      </c>
      <c r="Z1402">
        <v>1950</v>
      </c>
      <c r="AA1402" t="s">
        <v>119</v>
      </c>
      <c r="AB1402" t="s">
        <v>120</v>
      </c>
      <c r="AC1402" t="s">
        <v>181</v>
      </c>
      <c r="AD1402" t="s">
        <v>151</v>
      </c>
      <c r="AE1402" t="s">
        <v>143</v>
      </c>
      <c r="AF1402">
        <v>0</v>
      </c>
      <c r="AG1402" t="s">
        <v>124</v>
      </c>
      <c r="AH1402">
        <f>IF(fun[[#This Row],[ExterQual]]="Ex",5,IF(fun[[#This Row],[ExterQual]]="Gd",4,IF(fun[[#This Row],[ExterQual]]="TA",3,IF(fun[[#This Row],[ExterQual]]="Fa",2,1))))</f>
        <v>3</v>
      </c>
      <c r="AI1402" t="s">
        <v>124</v>
      </c>
      <c r="AJ1402">
        <f>IF(fun[[#This Row],[ExterCond]]="Ex",5,IF(fun[[#This Row],[ExterCond]]="Gd",4,IF(fun[[#This Row],[ExterCond]]="TA",3,IF(fun[[#This Row],[ExterCond]]="Fa",2,1))))</f>
        <v>3</v>
      </c>
      <c r="AK1402" t="s">
        <v>152</v>
      </c>
      <c r="AL1402" t="s">
        <v>124</v>
      </c>
      <c r="AM1402">
        <f>IF(fun[[#This Row],[BsmtQual]]="Ex",5,IF(fun[[#This Row],[BsmtQual]]="Gd",4,IF(fun[[#This Row],[BsmtQual]]="TA",3,IF(fun[[#This Row],[BsmtQual]]="Fa",2,IF(fun[[#This Row],[BsmtQual]]="Po",1,0)))))</f>
        <v>3</v>
      </c>
      <c r="AN1402" t="s">
        <v>124</v>
      </c>
      <c r="AO1402">
        <f>IF(fun[[#This Row],[BsmtCond]]="Ex",5,IF(fun[[#This Row],[BsmtCond]]="Gd",4,IF(fun[[#This Row],[BsmtCond]]="TA",3,IF(fun[[#This Row],[BsmtCond]]="Fa",2,IF(fun[[#This Row],[BsmtCond]]="Po",1,0)))))</f>
        <v>3</v>
      </c>
      <c r="AP1402" t="s">
        <v>126</v>
      </c>
      <c r="AQ1402">
        <f>IF(fun[[#This Row],[BsmtExposure]]="Gd",3,IF(fun[[#This Row],[BsmtExposure]]="Av",2,IF(fun[[#This Row],[BsmtExposure]]="Mn",1,0)))</f>
        <v>0</v>
      </c>
      <c r="AR1402" t="s">
        <v>128</v>
      </c>
      <c r="AS1402">
        <v>0</v>
      </c>
      <c r="AT1402" t="s">
        <v>128</v>
      </c>
      <c r="AU1402">
        <v>0</v>
      </c>
      <c r="AV1402">
        <v>862</v>
      </c>
      <c r="AW1402">
        <v>862</v>
      </c>
      <c r="AX1402" t="s">
        <v>129</v>
      </c>
      <c r="AY1402" t="s">
        <v>124</v>
      </c>
      <c r="AZ1402">
        <f>IF(fun[[#This Row],[HeatingQC]]="Ex",5,IF(fun[[#This Row],[HeatingQC]]="Gd",4,IF(fun[[#This Row],[HeatingQC]]="TA",3,IF(fun[[#This Row],[HeatingQC]]="Fa",2,IF(fun[[#This Row],[HeatingQC]]="Po",1,0)))))</f>
        <v>3</v>
      </c>
      <c r="BA1402" t="s">
        <v>131</v>
      </c>
      <c r="BB1402" t="s">
        <v>132</v>
      </c>
      <c r="BC1402">
        <v>950</v>
      </c>
      <c r="BD1402">
        <v>208</v>
      </c>
      <c r="BE1402">
        <v>0</v>
      </c>
      <c r="BF1402">
        <v>1158</v>
      </c>
      <c r="BG1402">
        <f>LOG(fun[[#This Row],[GrLivArea]])</f>
        <v>3.0637085593914173</v>
      </c>
      <c r="BH1402">
        <v>0</v>
      </c>
      <c r="BI1402">
        <v>0</v>
      </c>
      <c r="BJ1402">
        <f>fun[[#This Row],[BsmtFullBath]]+(0.5*fun[[#This Row],[BsmtHalfBath]])</f>
        <v>0</v>
      </c>
      <c r="BK1402">
        <v>1</v>
      </c>
      <c r="BL1402">
        <v>0</v>
      </c>
      <c r="BM1402">
        <f>fun[[#This Row],[HalfBath]]+fun[[#This Row],[TOTBaseBath]]+fun[[#This Row],[FullBath]]</f>
        <v>1</v>
      </c>
      <c r="BN1402">
        <v>3</v>
      </c>
      <c r="BO1402">
        <v>1</v>
      </c>
      <c r="BP1402" t="s">
        <v>124</v>
      </c>
      <c r="BQ1402">
        <f>IF(fun[[#This Row],[KitchenQual]]="Ex",5,IF(fun[[#This Row],[KitchenQual]]="Gd",4,IF(fun[[#This Row],[KitchenQual]]="TA",3,IF(fun[[#This Row],[KitchenQual]]="Fa",2,0))))</f>
        <v>3</v>
      </c>
      <c r="BR1402">
        <v>5</v>
      </c>
      <c r="BS1402" t="s">
        <v>133</v>
      </c>
      <c r="BT1402">
        <v>1</v>
      </c>
      <c r="BU1402" t="s">
        <v>123</v>
      </c>
      <c r="BV1402">
        <f>IF(fun[[#This Row],[FireplaceQu]]="Ex",5,IF(fun[[#This Row],[FireplaceQu]]="Gd",4,IF(fun[[#This Row],[FireplaceQu]]="TA",3,IF(fun[[#This Row],[FireplaceQu]]="Fa",2,0))))</f>
        <v>4</v>
      </c>
      <c r="BW1402" t="s">
        <v>182</v>
      </c>
      <c r="BX1402">
        <v>1929</v>
      </c>
      <c r="BY1402" t="s">
        <v>135</v>
      </c>
      <c r="BZ1402">
        <v>1</v>
      </c>
      <c r="CA1402">
        <v>208</v>
      </c>
      <c r="CB1402" t="s">
        <v>124</v>
      </c>
      <c r="CC1402">
        <f>IF(fun[[#This Row],[GarageQual]]="Ex",5,IF(fun[[#This Row],[GarageQual]]="Gd",4,IF(fun[[#This Row],[GarageQual]]="TA",3,IF(fun[[#This Row],[GarageQual]]="Fa",2,IF(fun[[#This Row],[GarageQual]]="Po",1,0)))))</f>
        <v>3</v>
      </c>
      <c r="CD1402" t="s">
        <v>124</v>
      </c>
      <c r="CE1402">
        <f>IF(fun[[#This Row],[GarageCond]]="Ex",5,IF(fun[[#This Row],[GarageCond]]="Gd",4,IF(fun[[#This Row],[GarageCond]]="TA",3,IF(fun[[#This Row],[GarageCond]]="Fa",2,IF(fun[[#This Row],[GarageCond]]="Po",1,0)))))</f>
        <v>3</v>
      </c>
      <c r="CF1402" t="s">
        <v>131</v>
      </c>
      <c r="CG1402">
        <v>0</v>
      </c>
      <c r="CH1402">
        <v>0</v>
      </c>
      <c r="CI1402">
        <v>112</v>
      </c>
      <c r="CJ1402">
        <v>0</v>
      </c>
      <c r="CK1402">
        <v>0</v>
      </c>
      <c r="CL1402">
        <f>(0.5*fun[[#This Row],[WoodDeckSF]])+fun[[#This Row],[OpenPorchSF]]+(2*fun[[#This Row],[EnclosedPorch]])+(1.5*fun[[#This Row],[3SsnPorch]])+fun[[#This Row],[ScreenPorch]]</f>
        <v>224</v>
      </c>
      <c r="CM1402">
        <v>0</v>
      </c>
      <c r="CN1402" t="s">
        <v>109</v>
      </c>
      <c r="CO1402">
        <f>IF(fun[[#This Row],[PoolQC]]="Ex",5,IF(fun[[#This Row],[PoolQC]]="Gd",4,IF(fun[[#This Row],[PoolQC]]="TA",3,IF(fun[[#This Row],[PoolQC]]="Fa",2,IF(fun[[#This Row],[PoolQC]]="Po",1,0)))))</f>
        <v>0</v>
      </c>
      <c r="CP1402" t="s">
        <v>109</v>
      </c>
      <c r="CQ1402" t="s">
        <v>109</v>
      </c>
      <c r="CR1402">
        <v>0</v>
      </c>
      <c r="CS1402">
        <v>7</v>
      </c>
      <c r="CT1402">
        <v>2008</v>
      </c>
      <c r="CU1402" t="s">
        <v>136</v>
      </c>
      <c r="CV1402" t="s">
        <v>137</v>
      </c>
      <c r="CW1402">
        <f>COUNTIF(fun[[#This Row],[Id]:[SaleCondition]],0)</f>
        <v>20</v>
      </c>
      <c r="CX1402">
        <f>COUNTIF(fun[[#This Row],[Id]:[SaleCondition]],"NA")</f>
        <v>4</v>
      </c>
      <c r="CY140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402">
        <f>fun[NUM_ExCond]+fun[NUM_BsmtCond]+fun[NUM_GarCond]</f>
        <v>9</v>
      </c>
      <c r="DA140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140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67.75</v>
      </c>
      <c r="DC1402">
        <v>120000</v>
      </c>
    </row>
    <row r="1403" spans="1:107" x14ac:dyDescent="0.25">
      <c r="A1403">
        <v>1402</v>
      </c>
      <c r="B1403">
        <v>60</v>
      </c>
      <c r="C1403" t="s">
        <v>107</v>
      </c>
      <c r="D1403">
        <f>IF(fun[[#This Row],[MSZoning]]="RL",1,0)</f>
        <v>1</v>
      </c>
      <c r="E1403">
        <f>IF(fun[[#This Row],[rl]]="RM",1,0)</f>
        <v>0</v>
      </c>
      <c r="F1403">
        <f>IF(fun[[#This Row],[rm]]="RH",1,0)</f>
        <v>0</v>
      </c>
      <c r="G1403">
        <f>IF(fun[[#This Row],[rh]]="C (all)",1,0)</f>
        <v>0</v>
      </c>
      <c r="H1403">
        <v>62</v>
      </c>
      <c r="I1403">
        <f>IF(fun[[#This Row],[LotFrontage]]="NA",0,fun[[#This Row],[LotFrontage]])</f>
        <v>62</v>
      </c>
      <c r="J1403">
        <v>7415</v>
      </c>
      <c r="K1403" t="s">
        <v>108</v>
      </c>
      <c r="L1403" t="s">
        <v>109</v>
      </c>
      <c r="M1403" t="s">
        <v>146</v>
      </c>
      <c r="N1403" t="s">
        <v>111</v>
      </c>
      <c r="O1403" t="s">
        <v>112</v>
      </c>
      <c r="P1403" t="s">
        <v>113</v>
      </c>
      <c r="Q1403" t="s">
        <v>114</v>
      </c>
      <c r="R1403" t="s">
        <v>219</v>
      </c>
      <c r="S1403" t="s">
        <v>116</v>
      </c>
      <c r="T1403" t="s">
        <v>116</v>
      </c>
      <c r="U1403" t="s">
        <v>117</v>
      </c>
      <c r="V1403" t="s">
        <v>118</v>
      </c>
      <c r="W1403">
        <v>6</v>
      </c>
      <c r="X1403">
        <v>5</v>
      </c>
      <c r="Y1403">
        <v>2004</v>
      </c>
      <c r="Z1403">
        <v>2004</v>
      </c>
      <c r="AA1403" t="s">
        <v>119</v>
      </c>
      <c r="AB1403" t="s">
        <v>120</v>
      </c>
      <c r="AC1403" t="s">
        <v>121</v>
      </c>
      <c r="AD1403" t="s">
        <v>121</v>
      </c>
      <c r="AE1403" t="s">
        <v>143</v>
      </c>
      <c r="AF1403">
        <v>0</v>
      </c>
      <c r="AG1403" t="s">
        <v>124</v>
      </c>
      <c r="AH1403">
        <f>IF(fun[[#This Row],[ExterQual]]="Ex",5,IF(fun[[#This Row],[ExterQual]]="Gd",4,IF(fun[[#This Row],[ExterQual]]="TA",3,IF(fun[[#This Row],[ExterQual]]="Fa",2,1))))</f>
        <v>3</v>
      </c>
      <c r="AI1403" t="s">
        <v>124</v>
      </c>
      <c r="AJ1403">
        <f>IF(fun[[#This Row],[ExterCond]]="Ex",5,IF(fun[[#This Row],[ExterCond]]="Gd",4,IF(fun[[#This Row],[ExterCond]]="TA",3,IF(fun[[#This Row],[ExterCond]]="Fa",2,1))))</f>
        <v>3</v>
      </c>
      <c r="AK1403" t="s">
        <v>125</v>
      </c>
      <c r="AL1403" t="s">
        <v>124</v>
      </c>
      <c r="AM1403">
        <f>IF(fun[[#This Row],[BsmtQual]]="Ex",5,IF(fun[[#This Row],[BsmtQual]]="Gd",4,IF(fun[[#This Row],[BsmtQual]]="TA",3,IF(fun[[#This Row],[BsmtQual]]="Fa",2,IF(fun[[#This Row],[BsmtQual]]="Po",1,0)))))</f>
        <v>3</v>
      </c>
      <c r="AN1403" t="s">
        <v>124</v>
      </c>
      <c r="AO1403">
        <f>IF(fun[[#This Row],[BsmtCond]]="Ex",5,IF(fun[[#This Row],[BsmtCond]]="Gd",4,IF(fun[[#This Row],[BsmtCond]]="TA",3,IF(fun[[#This Row],[BsmtCond]]="Fa",2,IF(fun[[#This Row],[BsmtCond]]="Po",1,0)))))</f>
        <v>3</v>
      </c>
      <c r="AP1403" t="s">
        <v>126</v>
      </c>
      <c r="AQ1403">
        <f>IF(fun[[#This Row],[BsmtExposure]]="Gd",3,IF(fun[[#This Row],[BsmtExposure]]="Av",2,IF(fun[[#This Row],[BsmtExposure]]="Mn",1,0)))</f>
        <v>0</v>
      </c>
      <c r="AR1403" t="s">
        <v>127</v>
      </c>
      <c r="AS1403">
        <v>759</v>
      </c>
      <c r="AT1403" t="s">
        <v>128</v>
      </c>
      <c r="AU1403">
        <v>0</v>
      </c>
      <c r="AV1403">
        <v>80</v>
      </c>
      <c r="AW1403">
        <v>839</v>
      </c>
      <c r="AX1403" t="s">
        <v>129</v>
      </c>
      <c r="AY1403" t="s">
        <v>130</v>
      </c>
      <c r="AZ1403">
        <f>IF(fun[[#This Row],[HeatingQC]]="Ex",5,IF(fun[[#This Row],[HeatingQC]]="Gd",4,IF(fun[[#This Row],[HeatingQC]]="TA",3,IF(fun[[#This Row],[HeatingQC]]="Fa",2,IF(fun[[#This Row],[HeatingQC]]="Po",1,0)))))</f>
        <v>5</v>
      </c>
      <c r="BA1403" t="s">
        <v>131</v>
      </c>
      <c r="BB1403" t="s">
        <v>132</v>
      </c>
      <c r="BC1403">
        <v>864</v>
      </c>
      <c r="BD1403">
        <v>729</v>
      </c>
      <c r="BE1403">
        <v>0</v>
      </c>
      <c r="BF1403">
        <v>1593</v>
      </c>
      <c r="BG1403">
        <f>LOG(fun[[#This Row],[GrLivArea]])</f>
        <v>3.2022157758011316</v>
      </c>
      <c r="BH1403">
        <v>1</v>
      </c>
      <c r="BI1403">
        <v>0</v>
      </c>
      <c r="BJ1403">
        <f>fun[[#This Row],[BsmtFullBath]]+(0.5*fun[[#This Row],[BsmtHalfBath]])</f>
        <v>1</v>
      </c>
      <c r="BK1403">
        <v>2</v>
      </c>
      <c r="BL1403">
        <v>1</v>
      </c>
      <c r="BM1403">
        <f>fun[[#This Row],[HalfBath]]+fun[[#This Row],[TOTBaseBath]]+fun[[#This Row],[FullBath]]</f>
        <v>4</v>
      </c>
      <c r="BN1403">
        <v>3</v>
      </c>
      <c r="BO1403">
        <v>1</v>
      </c>
      <c r="BP1403" t="s">
        <v>124</v>
      </c>
      <c r="BQ1403">
        <f>IF(fun[[#This Row],[KitchenQual]]="Ex",5,IF(fun[[#This Row],[KitchenQual]]="Gd",4,IF(fun[[#This Row],[KitchenQual]]="TA",3,IF(fun[[#This Row],[KitchenQual]]="Fa",2,0))))</f>
        <v>3</v>
      </c>
      <c r="BR1403">
        <v>8</v>
      </c>
      <c r="BS1403" t="s">
        <v>133</v>
      </c>
      <c r="BT1403">
        <v>1</v>
      </c>
      <c r="BU1403" t="s">
        <v>124</v>
      </c>
      <c r="BV1403">
        <f>IF(fun[[#This Row],[FireplaceQu]]="Ex",5,IF(fun[[#This Row],[FireplaceQu]]="Gd",4,IF(fun[[#This Row],[FireplaceQu]]="TA",3,IF(fun[[#This Row],[FireplaceQu]]="Fa",2,0))))</f>
        <v>3</v>
      </c>
      <c r="BW1403" t="s">
        <v>134</v>
      </c>
      <c r="BX1403">
        <v>2004</v>
      </c>
      <c r="BY1403" t="s">
        <v>183</v>
      </c>
      <c r="BZ1403">
        <v>2</v>
      </c>
      <c r="CA1403">
        <v>398</v>
      </c>
      <c r="CB1403" t="s">
        <v>124</v>
      </c>
      <c r="CC1403">
        <f>IF(fun[[#This Row],[GarageQual]]="Ex",5,IF(fun[[#This Row],[GarageQual]]="Gd",4,IF(fun[[#This Row],[GarageQual]]="TA",3,IF(fun[[#This Row],[GarageQual]]="Fa",2,IF(fun[[#This Row],[GarageQual]]="Po",1,0)))))</f>
        <v>3</v>
      </c>
      <c r="CD1403" t="s">
        <v>124</v>
      </c>
      <c r="CE1403">
        <f>IF(fun[[#This Row],[GarageCond]]="Ex",5,IF(fun[[#This Row],[GarageCond]]="Gd",4,IF(fun[[#This Row],[GarageCond]]="TA",3,IF(fun[[#This Row],[GarageCond]]="Fa",2,IF(fun[[#This Row],[GarageCond]]="Po",1,0)))))</f>
        <v>3</v>
      </c>
      <c r="CF1403" t="s">
        <v>131</v>
      </c>
      <c r="CG1403">
        <v>100</v>
      </c>
      <c r="CH1403">
        <v>75</v>
      </c>
      <c r="CI1403">
        <v>0</v>
      </c>
      <c r="CJ1403">
        <v>0</v>
      </c>
      <c r="CK1403">
        <v>0</v>
      </c>
      <c r="CL1403">
        <f>(0.5*fun[[#This Row],[WoodDeckSF]])+fun[[#This Row],[OpenPorchSF]]+(2*fun[[#This Row],[EnclosedPorch]])+(1.5*fun[[#This Row],[3SsnPorch]])+fun[[#This Row],[ScreenPorch]]</f>
        <v>125</v>
      </c>
      <c r="CM1403">
        <v>0</v>
      </c>
      <c r="CN1403" t="s">
        <v>109</v>
      </c>
      <c r="CO1403">
        <f>IF(fun[[#This Row],[PoolQC]]="Ex",5,IF(fun[[#This Row],[PoolQC]]="Gd",4,IF(fun[[#This Row],[PoolQC]]="TA",3,IF(fun[[#This Row],[PoolQC]]="Fa",2,IF(fun[[#This Row],[PoolQC]]="Po",1,0)))))</f>
        <v>0</v>
      </c>
      <c r="CP1403" t="s">
        <v>109</v>
      </c>
      <c r="CQ1403" t="s">
        <v>109</v>
      </c>
      <c r="CR1403">
        <v>0</v>
      </c>
      <c r="CS1403">
        <v>4</v>
      </c>
      <c r="CT1403">
        <v>2008</v>
      </c>
      <c r="CU1403" t="s">
        <v>136</v>
      </c>
      <c r="CV1403" t="s">
        <v>137</v>
      </c>
      <c r="CW1403">
        <f>COUNTIF(fun[[#This Row],[Id]:[SaleCondition]],0)</f>
        <v>14</v>
      </c>
      <c r="CX1403">
        <f>COUNTIF(fun[[#This Row],[Id]:[SaleCondition]],"NA")</f>
        <v>4</v>
      </c>
      <c r="CY1403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403">
        <f>fun[NUM_ExCond]+fun[NUM_BsmtCond]+fun[NUM_GarCond]</f>
        <v>9</v>
      </c>
      <c r="DA140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88</v>
      </c>
      <c r="DB140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59</v>
      </c>
      <c r="DC1403">
        <v>193000</v>
      </c>
    </row>
    <row r="1404" spans="1:107" x14ac:dyDescent="0.25">
      <c r="A1404">
        <v>1403</v>
      </c>
      <c r="B1404">
        <v>20</v>
      </c>
      <c r="C1404" t="s">
        <v>107</v>
      </c>
      <c r="D1404">
        <f>IF(fun[[#This Row],[MSZoning]]="RL",1,0)</f>
        <v>1</v>
      </c>
      <c r="E1404">
        <f>IF(fun[[#This Row],[rl]]="RM",1,0)</f>
        <v>0</v>
      </c>
      <c r="F1404">
        <f>IF(fun[[#This Row],[rm]]="RH",1,0)</f>
        <v>0</v>
      </c>
      <c r="G1404">
        <f>IF(fun[[#This Row],[rh]]="C (all)",1,0)</f>
        <v>0</v>
      </c>
      <c r="H1404">
        <v>64</v>
      </c>
      <c r="I1404">
        <f>IF(fun[[#This Row],[LotFrontage]]="NA",0,fun[[#This Row],[LotFrontage]])</f>
        <v>64</v>
      </c>
      <c r="J1404">
        <v>6762</v>
      </c>
      <c r="K1404" t="s">
        <v>108</v>
      </c>
      <c r="L1404" t="s">
        <v>109</v>
      </c>
      <c r="M1404" t="s">
        <v>110</v>
      </c>
      <c r="N1404" t="s">
        <v>111</v>
      </c>
      <c r="O1404" t="s">
        <v>112</v>
      </c>
      <c r="P1404" t="s">
        <v>113</v>
      </c>
      <c r="Q1404" t="s">
        <v>114</v>
      </c>
      <c r="R1404" t="s">
        <v>115</v>
      </c>
      <c r="S1404" t="s">
        <v>116</v>
      </c>
      <c r="T1404" t="s">
        <v>116</v>
      </c>
      <c r="U1404" t="s">
        <v>117</v>
      </c>
      <c r="V1404" t="s">
        <v>141</v>
      </c>
      <c r="W1404">
        <v>7</v>
      </c>
      <c r="X1404">
        <v>5</v>
      </c>
      <c r="Y1404">
        <v>2006</v>
      </c>
      <c r="Z1404">
        <v>2006</v>
      </c>
      <c r="AA1404" t="s">
        <v>119</v>
      </c>
      <c r="AB1404" t="s">
        <v>120</v>
      </c>
      <c r="AC1404" t="s">
        <v>121</v>
      </c>
      <c r="AD1404" t="s">
        <v>121</v>
      </c>
      <c r="AE1404" t="s">
        <v>143</v>
      </c>
      <c r="AF1404">
        <v>0</v>
      </c>
      <c r="AG1404" t="s">
        <v>123</v>
      </c>
      <c r="AH1404">
        <f>IF(fun[[#This Row],[ExterQual]]="Ex",5,IF(fun[[#This Row],[ExterQual]]="Gd",4,IF(fun[[#This Row],[ExterQual]]="TA",3,IF(fun[[#This Row],[ExterQual]]="Fa",2,1))))</f>
        <v>4</v>
      </c>
      <c r="AI1404" t="s">
        <v>124</v>
      </c>
      <c r="AJ1404">
        <f>IF(fun[[#This Row],[ExterCond]]="Ex",5,IF(fun[[#This Row],[ExterCond]]="Gd",4,IF(fun[[#This Row],[ExterCond]]="TA",3,IF(fun[[#This Row],[ExterCond]]="Fa",2,1))))</f>
        <v>3</v>
      </c>
      <c r="AK1404" t="s">
        <v>125</v>
      </c>
      <c r="AL1404" t="s">
        <v>123</v>
      </c>
      <c r="AM1404">
        <f>IF(fun[[#This Row],[BsmtQual]]="Ex",5,IF(fun[[#This Row],[BsmtQual]]="Gd",4,IF(fun[[#This Row],[BsmtQual]]="TA",3,IF(fun[[#This Row],[BsmtQual]]="Fa",2,IF(fun[[#This Row],[BsmtQual]]="Po",1,0)))))</f>
        <v>4</v>
      </c>
      <c r="AN1404" t="s">
        <v>123</v>
      </c>
      <c r="AO1404">
        <f>IF(fun[[#This Row],[BsmtCond]]="Ex",5,IF(fun[[#This Row],[BsmtCond]]="Gd",4,IF(fun[[#This Row],[BsmtCond]]="TA",3,IF(fun[[#This Row],[BsmtCond]]="Fa",2,IF(fun[[#This Row],[BsmtCond]]="Po",1,0)))))</f>
        <v>4</v>
      </c>
      <c r="AP1404" t="s">
        <v>156</v>
      </c>
      <c r="AQ1404">
        <f>IF(fun[[#This Row],[BsmtExposure]]="Gd",3,IF(fun[[#This Row],[BsmtExposure]]="Av",2,IF(fun[[#This Row],[BsmtExposure]]="Mn",1,0)))</f>
        <v>2</v>
      </c>
      <c r="AR1404" t="s">
        <v>128</v>
      </c>
      <c r="AS1404">
        <v>0</v>
      </c>
      <c r="AT1404" t="s">
        <v>128</v>
      </c>
      <c r="AU1404">
        <v>0</v>
      </c>
      <c r="AV1404">
        <v>1286</v>
      </c>
      <c r="AW1404">
        <v>1286</v>
      </c>
      <c r="AX1404" t="s">
        <v>129</v>
      </c>
      <c r="AY1404" t="s">
        <v>130</v>
      </c>
      <c r="AZ1404">
        <f>IF(fun[[#This Row],[HeatingQC]]="Ex",5,IF(fun[[#This Row],[HeatingQC]]="Gd",4,IF(fun[[#This Row],[HeatingQC]]="TA",3,IF(fun[[#This Row],[HeatingQC]]="Fa",2,IF(fun[[#This Row],[HeatingQC]]="Po",1,0)))))</f>
        <v>5</v>
      </c>
      <c r="BA1404" t="s">
        <v>131</v>
      </c>
      <c r="BB1404" t="s">
        <v>132</v>
      </c>
      <c r="BC1404">
        <v>1294</v>
      </c>
      <c r="BD1404">
        <v>0</v>
      </c>
      <c r="BE1404">
        <v>0</v>
      </c>
      <c r="BF1404">
        <v>1294</v>
      </c>
      <c r="BG1404">
        <f>LOG(fun[[#This Row],[GrLivArea]])</f>
        <v>3.1119342763326814</v>
      </c>
      <c r="BH1404">
        <v>0</v>
      </c>
      <c r="BI1404">
        <v>0</v>
      </c>
      <c r="BJ1404">
        <f>fun[[#This Row],[BsmtFullBath]]+(0.5*fun[[#This Row],[BsmtHalfBath]])</f>
        <v>0</v>
      </c>
      <c r="BK1404">
        <v>2</v>
      </c>
      <c r="BL1404">
        <v>0</v>
      </c>
      <c r="BM1404">
        <f>fun[[#This Row],[HalfBath]]+fun[[#This Row],[TOTBaseBath]]+fun[[#This Row],[FullBath]]</f>
        <v>2</v>
      </c>
      <c r="BN1404">
        <v>2</v>
      </c>
      <c r="BO1404">
        <v>1</v>
      </c>
      <c r="BP1404" t="s">
        <v>123</v>
      </c>
      <c r="BQ1404">
        <f>IF(fun[[#This Row],[KitchenQual]]="Ex",5,IF(fun[[#This Row],[KitchenQual]]="Gd",4,IF(fun[[#This Row],[KitchenQual]]="TA",3,IF(fun[[#This Row],[KitchenQual]]="Fa",2,0))))</f>
        <v>4</v>
      </c>
      <c r="BR1404">
        <v>6</v>
      </c>
      <c r="BS1404" t="s">
        <v>133</v>
      </c>
      <c r="BT1404">
        <v>1</v>
      </c>
      <c r="BU1404" t="s">
        <v>123</v>
      </c>
      <c r="BV1404">
        <f>IF(fun[[#This Row],[FireplaceQu]]="Ex",5,IF(fun[[#This Row],[FireplaceQu]]="Gd",4,IF(fun[[#This Row],[FireplaceQu]]="TA",3,IF(fun[[#This Row],[FireplaceQu]]="Fa",2,0))))</f>
        <v>4</v>
      </c>
      <c r="BW1404" t="s">
        <v>134</v>
      </c>
      <c r="BX1404">
        <v>2006</v>
      </c>
      <c r="BY1404" t="s">
        <v>135</v>
      </c>
      <c r="BZ1404">
        <v>2</v>
      </c>
      <c r="CA1404">
        <v>662</v>
      </c>
      <c r="CB1404" t="s">
        <v>124</v>
      </c>
      <c r="CC1404">
        <f>IF(fun[[#This Row],[GarageQual]]="Ex",5,IF(fun[[#This Row],[GarageQual]]="Gd",4,IF(fun[[#This Row],[GarageQual]]="TA",3,IF(fun[[#This Row],[GarageQual]]="Fa",2,IF(fun[[#This Row],[GarageQual]]="Po",1,0)))))</f>
        <v>3</v>
      </c>
      <c r="CD1404" t="s">
        <v>124</v>
      </c>
      <c r="CE1404">
        <f>IF(fun[[#This Row],[GarageCond]]="Ex",5,IF(fun[[#This Row],[GarageCond]]="Gd",4,IF(fun[[#This Row],[GarageCond]]="TA",3,IF(fun[[#This Row],[GarageCond]]="Fa",2,IF(fun[[#This Row],[GarageCond]]="Po",1,0)))))</f>
        <v>3</v>
      </c>
      <c r="CF1404" t="s">
        <v>131</v>
      </c>
      <c r="CG1404">
        <v>168</v>
      </c>
      <c r="CH1404">
        <v>55</v>
      </c>
      <c r="CI1404">
        <v>0</v>
      </c>
      <c r="CJ1404">
        <v>0</v>
      </c>
      <c r="CK1404">
        <v>0</v>
      </c>
      <c r="CL1404">
        <f>(0.5*fun[[#This Row],[WoodDeckSF]])+fun[[#This Row],[OpenPorchSF]]+(2*fun[[#This Row],[EnclosedPorch]])+(1.5*fun[[#This Row],[3SsnPorch]])+fun[[#This Row],[ScreenPorch]]</f>
        <v>139</v>
      </c>
      <c r="CM1404">
        <v>0</v>
      </c>
      <c r="CN1404" t="s">
        <v>109</v>
      </c>
      <c r="CO1404">
        <f>IF(fun[[#This Row],[PoolQC]]="Ex",5,IF(fun[[#This Row],[PoolQC]]="Gd",4,IF(fun[[#This Row],[PoolQC]]="TA",3,IF(fun[[#This Row],[PoolQC]]="Fa",2,IF(fun[[#This Row],[PoolQC]]="Po",1,0)))))</f>
        <v>0</v>
      </c>
      <c r="CP1404" t="s">
        <v>109</v>
      </c>
      <c r="CQ1404" t="s">
        <v>109</v>
      </c>
      <c r="CR1404">
        <v>0</v>
      </c>
      <c r="CS1404">
        <v>7</v>
      </c>
      <c r="CT1404">
        <v>2006</v>
      </c>
      <c r="CU1404" t="s">
        <v>184</v>
      </c>
      <c r="CV1404" t="s">
        <v>185</v>
      </c>
      <c r="CW1404">
        <f>COUNTIF(fun[[#This Row],[Id]:[SaleCondition]],0)</f>
        <v>18</v>
      </c>
      <c r="CX1404">
        <f>COUNTIF(fun[[#This Row],[Id]:[SaleCondition]],"NA")</f>
        <v>4</v>
      </c>
      <c r="CY1404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404">
        <f>fun[NUM_ExCond]+fun[NUM_BsmtCond]+fun[NUM_GarCond]</f>
        <v>10</v>
      </c>
      <c r="DA140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40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71.833333333333343</v>
      </c>
      <c r="DC1404">
        <v>193879</v>
      </c>
    </row>
    <row r="1405" spans="1:107" x14ac:dyDescent="0.25">
      <c r="A1405">
        <v>1404</v>
      </c>
      <c r="B1405">
        <v>20</v>
      </c>
      <c r="C1405" t="s">
        <v>107</v>
      </c>
      <c r="D1405">
        <f>IF(fun[[#This Row],[MSZoning]]="RL",1,0)</f>
        <v>1</v>
      </c>
      <c r="E1405">
        <f>IF(fun[[#This Row],[rl]]="RM",1,0)</f>
        <v>0</v>
      </c>
      <c r="F1405">
        <f>IF(fun[[#This Row],[rm]]="RH",1,0)</f>
        <v>0</v>
      </c>
      <c r="G1405">
        <f>IF(fun[[#This Row],[rh]]="C (all)",1,0)</f>
        <v>0</v>
      </c>
      <c r="H1405">
        <v>49</v>
      </c>
      <c r="I1405">
        <f>IF(fun[[#This Row],[LotFrontage]]="NA",0,fun[[#This Row],[LotFrontage]])</f>
        <v>49</v>
      </c>
      <c r="J1405">
        <v>15256</v>
      </c>
      <c r="K1405" t="s">
        <v>108</v>
      </c>
      <c r="L1405" t="s">
        <v>109</v>
      </c>
      <c r="M1405" t="s">
        <v>146</v>
      </c>
      <c r="N1405" t="s">
        <v>111</v>
      </c>
      <c r="O1405" t="s">
        <v>112</v>
      </c>
      <c r="P1405" t="s">
        <v>192</v>
      </c>
      <c r="Q1405" t="s">
        <v>114</v>
      </c>
      <c r="R1405" t="s">
        <v>162</v>
      </c>
      <c r="S1405" t="s">
        <v>228</v>
      </c>
      <c r="T1405" t="s">
        <v>116</v>
      </c>
      <c r="U1405" t="s">
        <v>117</v>
      </c>
      <c r="V1405" t="s">
        <v>141</v>
      </c>
      <c r="W1405">
        <v>8</v>
      </c>
      <c r="X1405">
        <v>5</v>
      </c>
      <c r="Y1405">
        <v>2007</v>
      </c>
      <c r="Z1405">
        <v>2007</v>
      </c>
      <c r="AA1405" t="s">
        <v>119</v>
      </c>
      <c r="AB1405" t="s">
        <v>120</v>
      </c>
      <c r="AC1405" t="s">
        <v>121</v>
      </c>
      <c r="AD1405" t="s">
        <v>121</v>
      </c>
      <c r="AE1405" t="s">
        <v>163</v>
      </c>
      <c r="AF1405">
        <v>84</v>
      </c>
      <c r="AG1405" t="s">
        <v>123</v>
      </c>
      <c r="AH1405">
        <f>IF(fun[[#This Row],[ExterQual]]="Ex",5,IF(fun[[#This Row],[ExterQual]]="Gd",4,IF(fun[[#This Row],[ExterQual]]="TA",3,IF(fun[[#This Row],[ExterQual]]="Fa",2,1))))</f>
        <v>4</v>
      </c>
      <c r="AI1405" t="s">
        <v>124</v>
      </c>
      <c r="AJ1405">
        <f>IF(fun[[#This Row],[ExterCond]]="Ex",5,IF(fun[[#This Row],[ExterCond]]="Gd",4,IF(fun[[#This Row],[ExterCond]]="TA",3,IF(fun[[#This Row],[ExterCond]]="Fa",2,1))))</f>
        <v>3</v>
      </c>
      <c r="AK1405" t="s">
        <v>125</v>
      </c>
      <c r="AL1405" t="s">
        <v>123</v>
      </c>
      <c r="AM1405">
        <f>IF(fun[[#This Row],[BsmtQual]]="Ex",5,IF(fun[[#This Row],[BsmtQual]]="Gd",4,IF(fun[[#This Row],[BsmtQual]]="TA",3,IF(fun[[#This Row],[BsmtQual]]="Fa",2,IF(fun[[#This Row],[BsmtQual]]="Po",1,0)))))</f>
        <v>4</v>
      </c>
      <c r="AN1405" t="s">
        <v>124</v>
      </c>
      <c r="AO1405">
        <f>IF(fun[[#This Row],[BsmtCond]]="Ex",5,IF(fun[[#This Row],[BsmtCond]]="Gd",4,IF(fun[[#This Row],[BsmtCond]]="TA",3,IF(fun[[#This Row],[BsmtCond]]="Fa",2,IF(fun[[#This Row],[BsmtCond]]="Po",1,0)))))</f>
        <v>3</v>
      </c>
      <c r="AP1405" t="s">
        <v>123</v>
      </c>
      <c r="AQ1405">
        <f>IF(fun[[#This Row],[BsmtExposure]]="Gd",3,IF(fun[[#This Row],[BsmtExposure]]="Av",2,IF(fun[[#This Row],[BsmtExposure]]="Mn",1,0)))</f>
        <v>3</v>
      </c>
      <c r="AR1405" t="s">
        <v>127</v>
      </c>
      <c r="AS1405">
        <v>929</v>
      </c>
      <c r="AT1405" t="s">
        <v>128</v>
      </c>
      <c r="AU1405">
        <v>0</v>
      </c>
      <c r="AV1405">
        <v>556</v>
      </c>
      <c r="AW1405">
        <v>1485</v>
      </c>
      <c r="AX1405" t="s">
        <v>129</v>
      </c>
      <c r="AY1405" t="s">
        <v>130</v>
      </c>
      <c r="AZ1405">
        <f>IF(fun[[#This Row],[HeatingQC]]="Ex",5,IF(fun[[#This Row],[HeatingQC]]="Gd",4,IF(fun[[#This Row],[HeatingQC]]="TA",3,IF(fun[[#This Row],[HeatingQC]]="Fa",2,IF(fun[[#This Row],[HeatingQC]]="Po",1,0)))))</f>
        <v>5</v>
      </c>
      <c r="BA1405" t="s">
        <v>131</v>
      </c>
      <c r="BB1405" t="s">
        <v>132</v>
      </c>
      <c r="BC1405">
        <v>1464</v>
      </c>
      <c r="BD1405">
        <v>0</v>
      </c>
      <c r="BE1405">
        <v>0</v>
      </c>
      <c r="BF1405">
        <v>1464</v>
      </c>
      <c r="BG1405">
        <f>LOG(fun[[#This Row],[GrLivArea]])</f>
        <v>3.1655410767223731</v>
      </c>
      <c r="BH1405">
        <v>1</v>
      </c>
      <c r="BI1405">
        <v>0</v>
      </c>
      <c r="BJ1405">
        <f>fun[[#This Row],[BsmtFullBath]]+(0.5*fun[[#This Row],[BsmtHalfBath]])</f>
        <v>1</v>
      </c>
      <c r="BK1405">
        <v>2</v>
      </c>
      <c r="BL1405">
        <v>0</v>
      </c>
      <c r="BM1405">
        <f>fun[[#This Row],[HalfBath]]+fun[[#This Row],[TOTBaseBath]]+fun[[#This Row],[FullBath]]</f>
        <v>3</v>
      </c>
      <c r="BN1405">
        <v>3</v>
      </c>
      <c r="BO1405">
        <v>1</v>
      </c>
      <c r="BP1405" t="s">
        <v>123</v>
      </c>
      <c r="BQ1405">
        <f>IF(fun[[#This Row],[KitchenQual]]="Ex",5,IF(fun[[#This Row],[KitchenQual]]="Gd",4,IF(fun[[#This Row],[KitchenQual]]="TA",3,IF(fun[[#This Row],[KitchenQual]]="Fa",2,0))))</f>
        <v>4</v>
      </c>
      <c r="BR1405">
        <v>6</v>
      </c>
      <c r="BS1405" t="s">
        <v>133</v>
      </c>
      <c r="BT1405">
        <v>0</v>
      </c>
      <c r="BU1405" t="s">
        <v>109</v>
      </c>
      <c r="BV1405">
        <f>IF(fun[[#This Row],[FireplaceQu]]="Ex",5,IF(fun[[#This Row],[FireplaceQu]]="Gd",4,IF(fun[[#This Row],[FireplaceQu]]="TA",3,IF(fun[[#This Row],[FireplaceQu]]="Fa",2,0))))</f>
        <v>0</v>
      </c>
      <c r="BW1405" t="s">
        <v>134</v>
      </c>
      <c r="BX1405">
        <v>2007</v>
      </c>
      <c r="BY1405" t="s">
        <v>128</v>
      </c>
      <c r="BZ1405">
        <v>3</v>
      </c>
      <c r="CA1405">
        <v>754</v>
      </c>
      <c r="CB1405" t="s">
        <v>124</v>
      </c>
      <c r="CC1405">
        <f>IF(fun[[#This Row],[GarageQual]]="Ex",5,IF(fun[[#This Row],[GarageQual]]="Gd",4,IF(fun[[#This Row],[GarageQual]]="TA",3,IF(fun[[#This Row],[GarageQual]]="Fa",2,IF(fun[[#This Row],[GarageQual]]="Po",1,0)))))</f>
        <v>3</v>
      </c>
      <c r="CD1405" t="s">
        <v>124</v>
      </c>
      <c r="CE1405">
        <f>IF(fun[[#This Row],[GarageCond]]="Ex",5,IF(fun[[#This Row],[GarageCond]]="Gd",4,IF(fun[[#This Row],[GarageCond]]="TA",3,IF(fun[[#This Row],[GarageCond]]="Fa",2,IF(fun[[#This Row],[GarageCond]]="Po",1,0)))))</f>
        <v>3</v>
      </c>
      <c r="CF1405" t="s">
        <v>131</v>
      </c>
      <c r="CG1405">
        <v>168</v>
      </c>
      <c r="CH1405">
        <v>160</v>
      </c>
      <c r="CI1405">
        <v>0</v>
      </c>
      <c r="CJ1405">
        <v>0</v>
      </c>
      <c r="CK1405">
        <v>0</v>
      </c>
      <c r="CL1405">
        <f>(0.5*fun[[#This Row],[WoodDeckSF]])+fun[[#This Row],[OpenPorchSF]]+(2*fun[[#This Row],[EnclosedPorch]])+(1.5*fun[[#This Row],[3SsnPorch]])+fun[[#This Row],[ScreenPorch]]</f>
        <v>244</v>
      </c>
      <c r="CM1405">
        <v>0</v>
      </c>
      <c r="CN1405" t="s">
        <v>109</v>
      </c>
      <c r="CO1405">
        <f>IF(fun[[#This Row],[PoolQC]]="Ex",5,IF(fun[[#This Row],[PoolQC]]="Gd",4,IF(fun[[#This Row],[PoolQC]]="TA",3,IF(fun[[#This Row],[PoolQC]]="Fa",2,IF(fun[[#This Row],[PoolQC]]="Po",1,0)))))</f>
        <v>0</v>
      </c>
      <c r="CP1405" t="s">
        <v>109</v>
      </c>
      <c r="CQ1405" t="s">
        <v>109</v>
      </c>
      <c r="CR1405">
        <v>0</v>
      </c>
      <c r="CS1405">
        <v>8</v>
      </c>
      <c r="CT1405">
        <v>2007</v>
      </c>
      <c r="CU1405" t="s">
        <v>136</v>
      </c>
      <c r="CV1405" t="s">
        <v>137</v>
      </c>
      <c r="CW1405">
        <f>COUNTIF(fun[[#This Row],[Id]:[SaleCondition]],0)</f>
        <v>16</v>
      </c>
      <c r="CX1405">
        <f>COUNTIF(fun[[#This Row],[Id]:[SaleCondition]],"NA")</f>
        <v>5</v>
      </c>
      <c r="CY1405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405">
        <f>fun[NUM_ExCond]+fun[NUM_BsmtCond]+fun[NUM_GarCond]</f>
        <v>9</v>
      </c>
      <c r="DA140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113</v>
      </c>
      <c r="DB140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73.75</v>
      </c>
      <c r="DC1405">
        <v>282922</v>
      </c>
    </row>
    <row r="1406" spans="1:107" x14ac:dyDescent="0.25">
      <c r="A1406">
        <v>1405</v>
      </c>
      <c r="B1406">
        <v>50</v>
      </c>
      <c r="C1406" t="s">
        <v>107</v>
      </c>
      <c r="D1406">
        <f>IF(fun[[#This Row],[MSZoning]]="RL",1,0)</f>
        <v>1</v>
      </c>
      <c r="E1406">
        <f>IF(fun[[#This Row],[rl]]="RM",1,0)</f>
        <v>0</v>
      </c>
      <c r="F1406">
        <f>IF(fun[[#This Row],[rm]]="RH",1,0)</f>
        <v>0</v>
      </c>
      <c r="G1406">
        <f>IF(fun[[#This Row],[rh]]="C (all)",1,0)</f>
        <v>0</v>
      </c>
      <c r="H1406">
        <v>60</v>
      </c>
      <c r="I1406">
        <f>IF(fun[[#This Row],[LotFrontage]]="NA",0,fun[[#This Row],[LotFrontage]])</f>
        <v>60</v>
      </c>
      <c r="J1406">
        <v>10410</v>
      </c>
      <c r="K1406" t="s">
        <v>108</v>
      </c>
      <c r="L1406" t="s">
        <v>200</v>
      </c>
      <c r="M1406" t="s">
        <v>110</v>
      </c>
      <c r="N1406" t="s">
        <v>111</v>
      </c>
      <c r="O1406" t="s">
        <v>112</v>
      </c>
      <c r="P1406" t="s">
        <v>148</v>
      </c>
      <c r="Q1406" t="s">
        <v>114</v>
      </c>
      <c r="R1406" t="s">
        <v>169</v>
      </c>
      <c r="S1406" t="s">
        <v>170</v>
      </c>
      <c r="T1406" t="s">
        <v>116</v>
      </c>
      <c r="U1406" t="s">
        <v>117</v>
      </c>
      <c r="V1406" t="s">
        <v>158</v>
      </c>
      <c r="W1406">
        <v>3</v>
      </c>
      <c r="X1406">
        <v>4</v>
      </c>
      <c r="Y1406">
        <v>1915</v>
      </c>
      <c r="Z1406">
        <v>1950</v>
      </c>
      <c r="AA1406" t="s">
        <v>119</v>
      </c>
      <c r="AB1406" t="s">
        <v>120</v>
      </c>
      <c r="AC1406" t="s">
        <v>150</v>
      </c>
      <c r="AD1406" t="s">
        <v>150</v>
      </c>
      <c r="AE1406" t="s">
        <v>143</v>
      </c>
      <c r="AF1406">
        <v>0</v>
      </c>
      <c r="AG1406" t="s">
        <v>124</v>
      </c>
      <c r="AH1406">
        <f>IF(fun[[#This Row],[ExterQual]]="Ex",5,IF(fun[[#This Row],[ExterQual]]="Gd",4,IF(fun[[#This Row],[ExterQual]]="TA",3,IF(fun[[#This Row],[ExterQual]]="Fa",2,1))))</f>
        <v>3</v>
      </c>
      <c r="AI1406" t="s">
        <v>124</v>
      </c>
      <c r="AJ1406">
        <f>IF(fun[[#This Row],[ExterCond]]="Ex",5,IF(fun[[#This Row],[ExterCond]]="Gd",4,IF(fun[[#This Row],[ExterCond]]="TA",3,IF(fun[[#This Row],[ExterCond]]="Fa",2,1))))</f>
        <v>3</v>
      </c>
      <c r="AK1406" t="s">
        <v>125</v>
      </c>
      <c r="AL1406" t="s">
        <v>124</v>
      </c>
      <c r="AM1406">
        <f>IF(fun[[#This Row],[BsmtQual]]="Ex",5,IF(fun[[#This Row],[BsmtQual]]="Gd",4,IF(fun[[#This Row],[BsmtQual]]="TA",3,IF(fun[[#This Row],[BsmtQual]]="Fa",2,IF(fun[[#This Row],[BsmtQual]]="Po",1,0)))))</f>
        <v>3</v>
      </c>
      <c r="AN1406" t="s">
        <v>124</v>
      </c>
      <c r="AO1406">
        <f>IF(fun[[#This Row],[BsmtCond]]="Ex",5,IF(fun[[#This Row],[BsmtCond]]="Gd",4,IF(fun[[#This Row],[BsmtCond]]="TA",3,IF(fun[[#This Row],[BsmtCond]]="Fa",2,IF(fun[[#This Row],[BsmtCond]]="Po",1,0)))))</f>
        <v>3</v>
      </c>
      <c r="AP1406" t="s">
        <v>126</v>
      </c>
      <c r="AQ1406">
        <f>IF(fun[[#This Row],[BsmtExposure]]="Gd",3,IF(fun[[#This Row],[BsmtExposure]]="Av",2,IF(fun[[#This Row],[BsmtExposure]]="Mn",1,0)))</f>
        <v>0</v>
      </c>
      <c r="AR1406" t="s">
        <v>128</v>
      </c>
      <c r="AS1406">
        <v>0</v>
      </c>
      <c r="AT1406" t="s">
        <v>128</v>
      </c>
      <c r="AU1406">
        <v>0</v>
      </c>
      <c r="AV1406">
        <v>672</v>
      </c>
      <c r="AW1406">
        <v>672</v>
      </c>
      <c r="AX1406" t="s">
        <v>129</v>
      </c>
      <c r="AY1406" t="s">
        <v>124</v>
      </c>
      <c r="AZ1406">
        <f>IF(fun[[#This Row],[HeatingQC]]="Ex",5,IF(fun[[#This Row],[HeatingQC]]="Gd",4,IF(fun[[#This Row],[HeatingQC]]="TA",3,IF(fun[[#This Row],[HeatingQC]]="Fa",2,IF(fun[[#This Row],[HeatingQC]]="Po",1,0)))))</f>
        <v>3</v>
      </c>
      <c r="BA1406" t="s">
        <v>131</v>
      </c>
      <c r="BB1406" t="s">
        <v>132</v>
      </c>
      <c r="BC1406">
        <v>694</v>
      </c>
      <c r="BD1406">
        <v>520</v>
      </c>
      <c r="BE1406">
        <v>0</v>
      </c>
      <c r="BF1406">
        <v>1214</v>
      </c>
      <c r="BG1406">
        <f>LOG(fun[[#This Row],[GrLivArea]])</f>
        <v>3.0842186867392387</v>
      </c>
      <c r="BH1406">
        <v>0</v>
      </c>
      <c r="BI1406">
        <v>0</v>
      </c>
      <c r="BJ1406">
        <f>fun[[#This Row],[BsmtFullBath]]+(0.5*fun[[#This Row],[BsmtHalfBath]])</f>
        <v>0</v>
      </c>
      <c r="BK1406">
        <v>1</v>
      </c>
      <c r="BL1406">
        <v>0</v>
      </c>
      <c r="BM1406">
        <f>fun[[#This Row],[HalfBath]]+fun[[#This Row],[TOTBaseBath]]+fun[[#This Row],[FullBath]]</f>
        <v>1</v>
      </c>
      <c r="BN1406">
        <v>3</v>
      </c>
      <c r="BO1406">
        <v>1</v>
      </c>
      <c r="BP1406" t="s">
        <v>124</v>
      </c>
      <c r="BQ1406">
        <f>IF(fun[[#This Row],[KitchenQual]]="Ex",5,IF(fun[[#This Row],[KitchenQual]]="Gd",4,IF(fun[[#This Row],[KitchenQual]]="TA",3,IF(fun[[#This Row],[KitchenQual]]="Fa",2,0))))</f>
        <v>3</v>
      </c>
      <c r="BR1406">
        <v>6</v>
      </c>
      <c r="BS1406" t="s">
        <v>133</v>
      </c>
      <c r="BT1406">
        <v>0</v>
      </c>
      <c r="BU1406" t="s">
        <v>109</v>
      </c>
      <c r="BV1406">
        <f>IF(fun[[#This Row],[FireplaceQu]]="Ex",5,IF(fun[[#This Row],[FireplaceQu]]="Gd",4,IF(fun[[#This Row],[FireplaceQu]]="TA",3,IF(fun[[#This Row],[FireplaceQu]]="Fa",2,0))))</f>
        <v>0</v>
      </c>
      <c r="BW1406" t="s">
        <v>153</v>
      </c>
      <c r="BX1406">
        <v>1998</v>
      </c>
      <c r="BY1406" t="s">
        <v>128</v>
      </c>
      <c r="BZ1406">
        <v>3</v>
      </c>
      <c r="CA1406">
        <v>936</v>
      </c>
      <c r="CB1406" t="s">
        <v>124</v>
      </c>
      <c r="CC1406">
        <f>IF(fun[[#This Row],[GarageQual]]="Ex",5,IF(fun[[#This Row],[GarageQual]]="Gd",4,IF(fun[[#This Row],[GarageQual]]="TA",3,IF(fun[[#This Row],[GarageQual]]="Fa",2,IF(fun[[#This Row],[GarageQual]]="Po",1,0)))))</f>
        <v>3</v>
      </c>
      <c r="CD1406" t="s">
        <v>124</v>
      </c>
      <c r="CE1406">
        <f>IF(fun[[#This Row],[GarageCond]]="Ex",5,IF(fun[[#This Row],[GarageCond]]="Gd",4,IF(fun[[#This Row],[GarageCond]]="TA",3,IF(fun[[#This Row],[GarageCond]]="Fa",2,IF(fun[[#This Row],[GarageCond]]="Po",1,0)))))</f>
        <v>3</v>
      </c>
      <c r="CF1406" t="s">
        <v>131</v>
      </c>
      <c r="CG1406">
        <v>216</v>
      </c>
      <c r="CH1406">
        <v>0</v>
      </c>
      <c r="CI1406">
        <v>160</v>
      </c>
      <c r="CJ1406">
        <v>0</v>
      </c>
      <c r="CK1406">
        <v>0</v>
      </c>
      <c r="CL1406">
        <f>(0.5*fun[[#This Row],[WoodDeckSF]])+fun[[#This Row],[OpenPorchSF]]+(2*fun[[#This Row],[EnclosedPorch]])+(1.5*fun[[#This Row],[3SsnPorch]])+fun[[#This Row],[ScreenPorch]]</f>
        <v>428</v>
      </c>
      <c r="CM1406">
        <v>0</v>
      </c>
      <c r="CN1406" t="s">
        <v>109</v>
      </c>
      <c r="CO1406">
        <f>IF(fun[[#This Row],[PoolQC]]="Ex",5,IF(fun[[#This Row],[PoolQC]]="Gd",4,IF(fun[[#This Row],[PoolQC]]="TA",3,IF(fun[[#This Row],[PoolQC]]="Fa",2,IF(fun[[#This Row],[PoolQC]]="Po",1,0)))))</f>
        <v>0</v>
      </c>
      <c r="CP1406" t="s">
        <v>160</v>
      </c>
      <c r="CQ1406" t="s">
        <v>109</v>
      </c>
      <c r="CR1406">
        <v>0</v>
      </c>
      <c r="CS1406">
        <v>1</v>
      </c>
      <c r="CT1406">
        <v>2006</v>
      </c>
      <c r="CU1406" t="s">
        <v>136</v>
      </c>
      <c r="CV1406" t="s">
        <v>245</v>
      </c>
      <c r="CW1406">
        <f>COUNTIF(fun[[#This Row],[Id]:[SaleCondition]],0)</f>
        <v>20</v>
      </c>
      <c r="CX1406">
        <f>COUNTIF(fun[[#This Row],[Id]:[SaleCondition]],"NA")</f>
        <v>3</v>
      </c>
      <c r="CY1406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406">
        <f>fun[NUM_ExCond]+fun[NUM_BsmtCond]+fun[NUM_GarCond]</f>
        <v>9</v>
      </c>
      <c r="DA140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72</v>
      </c>
      <c r="DB140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38.25</v>
      </c>
      <c r="DC1406">
        <v>105000</v>
      </c>
    </row>
    <row r="1407" spans="1:107" x14ac:dyDescent="0.25">
      <c r="A1407">
        <v>1406</v>
      </c>
      <c r="B1407">
        <v>120</v>
      </c>
      <c r="C1407" t="s">
        <v>168</v>
      </c>
      <c r="D1407">
        <f>IF(fun[[#This Row],[MSZoning]]="RL",1,0)</f>
        <v>0</v>
      </c>
      <c r="E1407">
        <f>IF(fun[[#This Row],[rl]]="RM",1,0)</f>
        <v>0</v>
      </c>
      <c r="F1407">
        <f>IF(fun[[#This Row],[rm]]="RH",1,0)</f>
        <v>0</v>
      </c>
      <c r="G1407">
        <f>IF(fun[[#This Row],[rh]]="C (all)",1,0)</f>
        <v>0</v>
      </c>
      <c r="H1407">
        <v>44</v>
      </c>
      <c r="I1407">
        <f>IF(fun[[#This Row],[LotFrontage]]="NA",0,fun[[#This Row],[LotFrontage]])</f>
        <v>44</v>
      </c>
      <c r="J1407">
        <v>3842</v>
      </c>
      <c r="K1407" t="s">
        <v>108</v>
      </c>
      <c r="L1407" t="s">
        <v>109</v>
      </c>
      <c r="M1407" t="s">
        <v>146</v>
      </c>
      <c r="N1407" t="s">
        <v>225</v>
      </c>
      <c r="O1407" t="s">
        <v>112</v>
      </c>
      <c r="P1407" t="s">
        <v>113</v>
      </c>
      <c r="Q1407" t="s">
        <v>220</v>
      </c>
      <c r="R1407" t="s">
        <v>149</v>
      </c>
      <c r="S1407" t="s">
        <v>116</v>
      </c>
      <c r="T1407" t="s">
        <v>116</v>
      </c>
      <c r="U1407" t="s">
        <v>205</v>
      </c>
      <c r="V1407" t="s">
        <v>141</v>
      </c>
      <c r="W1407">
        <v>8</v>
      </c>
      <c r="X1407">
        <v>5</v>
      </c>
      <c r="Y1407">
        <v>2004</v>
      </c>
      <c r="Z1407">
        <v>2005</v>
      </c>
      <c r="AA1407" t="s">
        <v>178</v>
      </c>
      <c r="AB1407" t="s">
        <v>120</v>
      </c>
      <c r="AC1407" t="s">
        <v>206</v>
      </c>
      <c r="AD1407" t="s">
        <v>207</v>
      </c>
      <c r="AE1407" t="s">
        <v>163</v>
      </c>
      <c r="AF1407">
        <v>174</v>
      </c>
      <c r="AG1407" t="s">
        <v>123</v>
      </c>
      <c r="AH1407">
        <f>IF(fun[[#This Row],[ExterQual]]="Ex",5,IF(fun[[#This Row],[ExterQual]]="Gd",4,IF(fun[[#This Row],[ExterQual]]="TA",3,IF(fun[[#This Row],[ExterQual]]="Fa",2,1))))</f>
        <v>4</v>
      </c>
      <c r="AI1407" t="s">
        <v>124</v>
      </c>
      <c r="AJ1407">
        <f>IF(fun[[#This Row],[ExterCond]]="Ex",5,IF(fun[[#This Row],[ExterCond]]="Gd",4,IF(fun[[#This Row],[ExterCond]]="TA",3,IF(fun[[#This Row],[ExterCond]]="Fa",2,1))))</f>
        <v>3</v>
      </c>
      <c r="AK1407" t="s">
        <v>125</v>
      </c>
      <c r="AL1407" t="s">
        <v>130</v>
      </c>
      <c r="AM1407">
        <f>IF(fun[[#This Row],[BsmtQual]]="Ex",5,IF(fun[[#This Row],[BsmtQual]]="Gd",4,IF(fun[[#This Row],[BsmtQual]]="TA",3,IF(fun[[#This Row],[BsmtQual]]="Fa",2,IF(fun[[#This Row],[BsmtQual]]="Po",1,0)))))</f>
        <v>5</v>
      </c>
      <c r="AN1407" t="s">
        <v>124</v>
      </c>
      <c r="AO1407">
        <f>IF(fun[[#This Row],[BsmtCond]]="Ex",5,IF(fun[[#This Row],[BsmtCond]]="Gd",4,IF(fun[[#This Row],[BsmtCond]]="TA",3,IF(fun[[#This Row],[BsmtCond]]="Fa",2,IF(fun[[#This Row],[BsmtCond]]="Po",1,0)))))</f>
        <v>3</v>
      </c>
      <c r="AP1407" t="s">
        <v>123</v>
      </c>
      <c r="AQ1407">
        <f>IF(fun[[#This Row],[BsmtExposure]]="Gd",3,IF(fun[[#This Row],[BsmtExposure]]="Av",2,IF(fun[[#This Row],[BsmtExposure]]="Mn",1,0)))</f>
        <v>3</v>
      </c>
      <c r="AR1407" t="s">
        <v>127</v>
      </c>
      <c r="AS1407">
        <v>1373</v>
      </c>
      <c r="AT1407" t="s">
        <v>128</v>
      </c>
      <c r="AU1407">
        <v>0</v>
      </c>
      <c r="AV1407">
        <v>221</v>
      </c>
      <c r="AW1407">
        <v>1594</v>
      </c>
      <c r="AX1407" t="s">
        <v>129</v>
      </c>
      <c r="AY1407" t="s">
        <v>130</v>
      </c>
      <c r="AZ1407">
        <f>IF(fun[[#This Row],[HeatingQC]]="Ex",5,IF(fun[[#This Row],[HeatingQC]]="Gd",4,IF(fun[[#This Row],[HeatingQC]]="TA",3,IF(fun[[#This Row],[HeatingQC]]="Fa",2,IF(fun[[#This Row],[HeatingQC]]="Po",1,0)))))</f>
        <v>5</v>
      </c>
      <c r="BA1407" t="s">
        <v>131</v>
      </c>
      <c r="BB1407" t="s">
        <v>132</v>
      </c>
      <c r="BC1407">
        <v>1646</v>
      </c>
      <c r="BD1407">
        <v>0</v>
      </c>
      <c r="BE1407">
        <v>0</v>
      </c>
      <c r="BF1407">
        <v>1646</v>
      </c>
      <c r="BG1407">
        <f>LOG(fun[[#This Row],[GrLivArea]])</f>
        <v>3.2164298308762511</v>
      </c>
      <c r="BH1407">
        <v>1</v>
      </c>
      <c r="BI1407">
        <v>1</v>
      </c>
      <c r="BJ1407">
        <f>fun[[#This Row],[BsmtFullBath]]+(0.5*fun[[#This Row],[BsmtHalfBath]])</f>
        <v>1.5</v>
      </c>
      <c r="BK1407">
        <v>2</v>
      </c>
      <c r="BL1407">
        <v>0</v>
      </c>
      <c r="BM1407">
        <f>fun[[#This Row],[HalfBath]]+fun[[#This Row],[TOTBaseBath]]+fun[[#This Row],[FullBath]]</f>
        <v>3.5</v>
      </c>
      <c r="BN1407">
        <v>2</v>
      </c>
      <c r="BO1407">
        <v>1</v>
      </c>
      <c r="BP1407" t="s">
        <v>123</v>
      </c>
      <c r="BQ1407">
        <f>IF(fun[[#This Row],[KitchenQual]]="Ex",5,IF(fun[[#This Row],[KitchenQual]]="Gd",4,IF(fun[[#This Row],[KitchenQual]]="TA",3,IF(fun[[#This Row],[KitchenQual]]="Fa",2,0))))</f>
        <v>4</v>
      </c>
      <c r="BR1407">
        <v>5</v>
      </c>
      <c r="BS1407" t="s">
        <v>133</v>
      </c>
      <c r="BT1407">
        <v>1</v>
      </c>
      <c r="BU1407" t="s">
        <v>123</v>
      </c>
      <c r="BV1407">
        <f>IF(fun[[#This Row],[FireplaceQu]]="Ex",5,IF(fun[[#This Row],[FireplaceQu]]="Gd",4,IF(fun[[#This Row],[FireplaceQu]]="TA",3,IF(fun[[#This Row],[FireplaceQu]]="Fa",2,0))))</f>
        <v>4</v>
      </c>
      <c r="BW1407" t="s">
        <v>134</v>
      </c>
      <c r="BX1407">
        <v>2004</v>
      </c>
      <c r="BY1407" t="s">
        <v>183</v>
      </c>
      <c r="BZ1407">
        <v>2</v>
      </c>
      <c r="CA1407">
        <v>482</v>
      </c>
      <c r="CB1407" t="s">
        <v>124</v>
      </c>
      <c r="CC1407">
        <f>IF(fun[[#This Row],[GarageQual]]="Ex",5,IF(fun[[#This Row],[GarageQual]]="Gd",4,IF(fun[[#This Row],[GarageQual]]="TA",3,IF(fun[[#This Row],[GarageQual]]="Fa",2,IF(fun[[#This Row],[GarageQual]]="Po",1,0)))))</f>
        <v>3</v>
      </c>
      <c r="CD1407" t="s">
        <v>124</v>
      </c>
      <c r="CE1407">
        <f>IF(fun[[#This Row],[GarageCond]]="Ex",5,IF(fun[[#This Row],[GarageCond]]="Gd",4,IF(fun[[#This Row],[GarageCond]]="TA",3,IF(fun[[#This Row],[GarageCond]]="Fa",2,IF(fun[[#This Row],[GarageCond]]="Po",1,0)))))</f>
        <v>3</v>
      </c>
      <c r="CF1407" t="s">
        <v>131</v>
      </c>
      <c r="CG1407">
        <v>128</v>
      </c>
      <c r="CH1407">
        <v>53</v>
      </c>
      <c r="CI1407">
        <v>0</v>
      </c>
      <c r="CJ1407">
        <v>0</v>
      </c>
      <c r="CK1407">
        <v>155</v>
      </c>
      <c r="CL1407">
        <f>(0.5*fun[[#This Row],[WoodDeckSF]])+fun[[#This Row],[OpenPorchSF]]+(2*fun[[#This Row],[EnclosedPorch]])+(1.5*fun[[#This Row],[3SsnPorch]])+fun[[#This Row],[ScreenPorch]]</f>
        <v>272</v>
      </c>
      <c r="CM1407">
        <v>0</v>
      </c>
      <c r="CN1407" t="s">
        <v>109</v>
      </c>
      <c r="CO1407">
        <f>IF(fun[[#This Row],[PoolQC]]="Ex",5,IF(fun[[#This Row],[PoolQC]]="Gd",4,IF(fun[[#This Row],[PoolQC]]="TA",3,IF(fun[[#This Row],[PoolQC]]="Fa",2,IF(fun[[#This Row],[PoolQC]]="Po",1,0)))))</f>
        <v>0</v>
      </c>
      <c r="CP1407" t="s">
        <v>109</v>
      </c>
      <c r="CQ1407" t="s">
        <v>109</v>
      </c>
      <c r="CR1407">
        <v>0</v>
      </c>
      <c r="CS1407">
        <v>1</v>
      </c>
      <c r="CT1407">
        <v>2008</v>
      </c>
      <c r="CU1407" t="s">
        <v>136</v>
      </c>
      <c r="CV1407" t="s">
        <v>137</v>
      </c>
      <c r="CW1407">
        <f>COUNTIF(fun[[#This Row],[Id]:[SaleCondition]],0)</f>
        <v>13</v>
      </c>
      <c r="CX1407">
        <f>COUNTIF(fun[[#This Row],[Id]:[SaleCondition]],"NA")</f>
        <v>4</v>
      </c>
      <c r="CY1407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407">
        <f>fun[NUM_ExCond]+fun[NUM_BsmtCond]+fun[NUM_GarCond]</f>
        <v>9</v>
      </c>
      <c r="DA140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140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76.5</v>
      </c>
      <c r="DC1407">
        <v>275000</v>
      </c>
    </row>
    <row r="1408" spans="1:107" x14ac:dyDescent="0.25">
      <c r="A1408">
        <v>1407</v>
      </c>
      <c r="B1408">
        <v>85</v>
      </c>
      <c r="C1408" t="s">
        <v>107</v>
      </c>
      <c r="D1408">
        <f>IF(fun[[#This Row],[MSZoning]]="RL",1,0)</f>
        <v>1</v>
      </c>
      <c r="E1408">
        <f>IF(fun[[#This Row],[rl]]="RM",1,0)</f>
        <v>0</v>
      </c>
      <c r="F1408">
        <f>IF(fun[[#This Row],[rm]]="RH",1,0)</f>
        <v>0</v>
      </c>
      <c r="G1408">
        <f>IF(fun[[#This Row],[rh]]="C (all)",1,0)</f>
        <v>0</v>
      </c>
      <c r="H1408">
        <v>70</v>
      </c>
      <c r="I1408">
        <f>IF(fun[[#This Row],[LotFrontage]]="NA",0,fun[[#This Row],[LotFrontage]])</f>
        <v>70</v>
      </c>
      <c r="J1408">
        <v>8445</v>
      </c>
      <c r="K1408" t="s">
        <v>108</v>
      </c>
      <c r="L1408" t="s">
        <v>109</v>
      </c>
      <c r="M1408" t="s">
        <v>110</v>
      </c>
      <c r="N1408" t="s">
        <v>111</v>
      </c>
      <c r="O1408" t="s">
        <v>112</v>
      </c>
      <c r="P1408" t="s">
        <v>148</v>
      </c>
      <c r="Q1408" t="s">
        <v>114</v>
      </c>
      <c r="R1408" t="s">
        <v>115</v>
      </c>
      <c r="S1408" t="s">
        <v>116</v>
      </c>
      <c r="T1408" t="s">
        <v>116</v>
      </c>
      <c r="U1408" t="s">
        <v>117</v>
      </c>
      <c r="V1408" t="s">
        <v>217</v>
      </c>
      <c r="W1408">
        <v>5</v>
      </c>
      <c r="X1408">
        <v>7</v>
      </c>
      <c r="Y1408">
        <v>1972</v>
      </c>
      <c r="Z1408">
        <v>2007</v>
      </c>
      <c r="AA1408" t="s">
        <v>119</v>
      </c>
      <c r="AB1408" t="s">
        <v>120</v>
      </c>
      <c r="AC1408" t="s">
        <v>166</v>
      </c>
      <c r="AD1408" t="s">
        <v>151</v>
      </c>
      <c r="AE1408" t="s">
        <v>143</v>
      </c>
      <c r="AF1408">
        <v>0</v>
      </c>
      <c r="AG1408" t="s">
        <v>124</v>
      </c>
      <c r="AH1408">
        <f>IF(fun[[#This Row],[ExterQual]]="Ex",5,IF(fun[[#This Row],[ExterQual]]="Gd",4,IF(fun[[#This Row],[ExterQual]]="TA",3,IF(fun[[#This Row],[ExterQual]]="Fa",2,1))))</f>
        <v>3</v>
      </c>
      <c r="AI1408" t="s">
        <v>124</v>
      </c>
      <c r="AJ1408">
        <f>IF(fun[[#This Row],[ExterCond]]="Ex",5,IF(fun[[#This Row],[ExterCond]]="Gd",4,IF(fun[[#This Row],[ExterCond]]="TA",3,IF(fun[[#This Row],[ExterCond]]="Fa",2,1))))</f>
        <v>3</v>
      </c>
      <c r="AK1408" t="s">
        <v>144</v>
      </c>
      <c r="AL1408" t="s">
        <v>123</v>
      </c>
      <c r="AM1408">
        <f>IF(fun[[#This Row],[BsmtQual]]="Ex",5,IF(fun[[#This Row],[BsmtQual]]="Gd",4,IF(fun[[#This Row],[BsmtQual]]="TA",3,IF(fun[[#This Row],[BsmtQual]]="Fa",2,IF(fun[[#This Row],[BsmtQual]]="Po",1,0)))))</f>
        <v>4</v>
      </c>
      <c r="AN1408" t="s">
        <v>124</v>
      </c>
      <c r="AO1408">
        <f>IF(fun[[#This Row],[BsmtCond]]="Ex",5,IF(fun[[#This Row],[BsmtCond]]="Gd",4,IF(fun[[#This Row],[BsmtCond]]="TA",3,IF(fun[[#This Row],[BsmtCond]]="Fa",2,IF(fun[[#This Row],[BsmtCond]]="Po",1,0)))))</f>
        <v>3</v>
      </c>
      <c r="AP1408" t="s">
        <v>156</v>
      </c>
      <c r="AQ1408">
        <f>IF(fun[[#This Row],[BsmtExposure]]="Gd",3,IF(fun[[#This Row],[BsmtExposure]]="Av",2,IF(fun[[#This Row],[BsmtExposure]]="Mn",1,0)))</f>
        <v>2</v>
      </c>
      <c r="AR1408" t="s">
        <v>127</v>
      </c>
      <c r="AS1408">
        <v>656</v>
      </c>
      <c r="AT1408" t="s">
        <v>128</v>
      </c>
      <c r="AU1408">
        <v>0</v>
      </c>
      <c r="AV1408">
        <v>112</v>
      </c>
      <c r="AW1408">
        <v>768</v>
      </c>
      <c r="AX1408" t="s">
        <v>129</v>
      </c>
      <c r="AY1408" t="s">
        <v>124</v>
      </c>
      <c r="AZ1408">
        <f>IF(fun[[#This Row],[HeatingQC]]="Ex",5,IF(fun[[#This Row],[HeatingQC]]="Gd",4,IF(fun[[#This Row],[HeatingQC]]="TA",3,IF(fun[[#This Row],[HeatingQC]]="Fa",2,IF(fun[[#This Row],[HeatingQC]]="Po",1,0)))))</f>
        <v>3</v>
      </c>
      <c r="BA1408" t="s">
        <v>131</v>
      </c>
      <c r="BB1408" t="s">
        <v>132</v>
      </c>
      <c r="BC1408">
        <v>768</v>
      </c>
      <c r="BD1408">
        <v>0</v>
      </c>
      <c r="BE1408">
        <v>0</v>
      </c>
      <c r="BF1408">
        <v>768</v>
      </c>
      <c r="BG1408">
        <f>LOG(fun[[#This Row],[GrLivArea]])</f>
        <v>2.8853612200315122</v>
      </c>
      <c r="BH1408">
        <v>1</v>
      </c>
      <c r="BI1408">
        <v>0</v>
      </c>
      <c r="BJ1408">
        <f>fun[[#This Row],[BsmtFullBath]]+(0.5*fun[[#This Row],[BsmtHalfBath]])</f>
        <v>1</v>
      </c>
      <c r="BK1408">
        <v>1</v>
      </c>
      <c r="BL1408">
        <v>0</v>
      </c>
      <c r="BM1408">
        <f>fun[[#This Row],[HalfBath]]+fun[[#This Row],[TOTBaseBath]]+fun[[#This Row],[FullBath]]</f>
        <v>2</v>
      </c>
      <c r="BN1408">
        <v>2</v>
      </c>
      <c r="BO1408">
        <v>1</v>
      </c>
      <c r="BP1408" t="s">
        <v>124</v>
      </c>
      <c r="BQ1408">
        <f>IF(fun[[#This Row],[KitchenQual]]="Ex",5,IF(fun[[#This Row],[KitchenQual]]="Gd",4,IF(fun[[#This Row],[KitchenQual]]="TA",3,IF(fun[[#This Row],[KitchenQual]]="Fa",2,0))))</f>
        <v>3</v>
      </c>
      <c r="BR1408">
        <v>5</v>
      </c>
      <c r="BS1408" t="s">
        <v>133</v>
      </c>
      <c r="BT1408">
        <v>0</v>
      </c>
      <c r="BU1408" t="s">
        <v>109</v>
      </c>
      <c r="BV1408">
        <f>IF(fun[[#This Row],[FireplaceQu]]="Ex",5,IF(fun[[#This Row],[FireplaceQu]]="Gd",4,IF(fun[[#This Row],[FireplaceQu]]="TA",3,IF(fun[[#This Row],[FireplaceQu]]="Fa",2,0))))</f>
        <v>0</v>
      </c>
      <c r="BW1408" t="s">
        <v>153</v>
      </c>
      <c r="BX1408">
        <v>1988</v>
      </c>
      <c r="BY1408" t="s">
        <v>128</v>
      </c>
      <c r="BZ1408">
        <v>2</v>
      </c>
      <c r="CA1408">
        <v>396</v>
      </c>
      <c r="CB1408" t="s">
        <v>124</v>
      </c>
      <c r="CC1408">
        <f>IF(fun[[#This Row],[GarageQual]]="Ex",5,IF(fun[[#This Row],[GarageQual]]="Gd",4,IF(fun[[#This Row],[GarageQual]]="TA",3,IF(fun[[#This Row],[GarageQual]]="Fa",2,IF(fun[[#This Row],[GarageQual]]="Po",1,0)))))</f>
        <v>3</v>
      </c>
      <c r="CD1408" t="s">
        <v>124</v>
      </c>
      <c r="CE1408">
        <f>IF(fun[[#This Row],[GarageCond]]="Ex",5,IF(fun[[#This Row],[GarageCond]]="Gd",4,IF(fun[[#This Row],[GarageCond]]="TA",3,IF(fun[[#This Row],[GarageCond]]="Fa",2,IF(fun[[#This Row],[GarageCond]]="Po",1,0)))))</f>
        <v>3</v>
      </c>
      <c r="CF1408" t="s">
        <v>131</v>
      </c>
      <c r="CG1408">
        <v>58</v>
      </c>
      <c r="CH1408">
        <v>0</v>
      </c>
      <c r="CI1408">
        <v>0</v>
      </c>
      <c r="CJ1408">
        <v>0</v>
      </c>
      <c r="CK1408">
        <v>0</v>
      </c>
      <c r="CL1408">
        <f>(0.5*fun[[#This Row],[WoodDeckSF]])+fun[[#This Row],[OpenPorchSF]]+(2*fun[[#This Row],[EnclosedPorch]])+(1.5*fun[[#This Row],[3SsnPorch]])+fun[[#This Row],[ScreenPorch]]</f>
        <v>29</v>
      </c>
      <c r="CM1408">
        <v>0</v>
      </c>
      <c r="CN1408" t="s">
        <v>109</v>
      </c>
      <c r="CO1408">
        <f>IF(fun[[#This Row],[PoolQC]]="Ex",5,IF(fun[[#This Row],[PoolQC]]="Gd",4,IF(fun[[#This Row],[PoolQC]]="TA",3,IF(fun[[#This Row],[PoolQC]]="Fa",2,IF(fun[[#This Row],[PoolQC]]="Po",1,0)))))</f>
        <v>0</v>
      </c>
      <c r="CP1408" t="s">
        <v>160</v>
      </c>
      <c r="CQ1408" t="s">
        <v>109</v>
      </c>
      <c r="CR1408">
        <v>0</v>
      </c>
      <c r="CS1408">
        <v>3</v>
      </c>
      <c r="CT1408">
        <v>2009</v>
      </c>
      <c r="CU1408" t="s">
        <v>136</v>
      </c>
      <c r="CV1408" t="s">
        <v>137</v>
      </c>
      <c r="CW1408">
        <f>COUNTIF(fun[[#This Row],[Id]:[SaleCondition]],0)</f>
        <v>18</v>
      </c>
      <c r="CX1408">
        <f>COUNTIF(fun[[#This Row],[Id]:[SaleCondition]],"NA")</f>
        <v>4</v>
      </c>
      <c r="CY1408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408">
        <f>fun[NUM_ExCond]+fun[NUM_BsmtCond]+fun[NUM_GarCond]</f>
        <v>9</v>
      </c>
      <c r="DA140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89</v>
      </c>
      <c r="DB140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408">
        <v>133000</v>
      </c>
    </row>
    <row r="1409" spans="1:107" x14ac:dyDescent="0.25">
      <c r="A1409">
        <v>1408</v>
      </c>
      <c r="B1409">
        <v>20</v>
      </c>
      <c r="C1409" t="s">
        <v>107</v>
      </c>
      <c r="D1409">
        <f>IF(fun[[#This Row],[MSZoning]]="RL",1,0)</f>
        <v>1</v>
      </c>
      <c r="E1409">
        <f>IF(fun[[#This Row],[rl]]="RM",1,0)</f>
        <v>0</v>
      </c>
      <c r="F1409">
        <f>IF(fun[[#This Row],[rm]]="RH",1,0)</f>
        <v>0</v>
      </c>
      <c r="G1409">
        <f>IF(fun[[#This Row],[rh]]="C (all)",1,0)</f>
        <v>0</v>
      </c>
      <c r="H1409" t="s">
        <v>109</v>
      </c>
      <c r="I1409">
        <f>IF(fun[[#This Row],[LotFrontage]]="NA",0,fun[[#This Row],[LotFrontage]])</f>
        <v>0</v>
      </c>
      <c r="J1409">
        <v>8780</v>
      </c>
      <c r="K1409" t="s">
        <v>108</v>
      </c>
      <c r="L1409" t="s">
        <v>109</v>
      </c>
      <c r="M1409" t="s">
        <v>146</v>
      </c>
      <c r="N1409" t="s">
        <v>111</v>
      </c>
      <c r="O1409" t="s">
        <v>112</v>
      </c>
      <c r="P1409" t="s">
        <v>148</v>
      </c>
      <c r="Q1409" t="s">
        <v>114</v>
      </c>
      <c r="R1409" t="s">
        <v>157</v>
      </c>
      <c r="S1409" t="s">
        <v>116</v>
      </c>
      <c r="T1409" t="s">
        <v>116</v>
      </c>
      <c r="U1409" t="s">
        <v>117</v>
      </c>
      <c r="V1409" t="s">
        <v>141</v>
      </c>
      <c r="W1409">
        <v>5</v>
      </c>
      <c r="X1409">
        <v>5</v>
      </c>
      <c r="Y1409">
        <v>1985</v>
      </c>
      <c r="Z1409">
        <v>1985</v>
      </c>
      <c r="AA1409" t="s">
        <v>119</v>
      </c>
      <c r="AB1409" t="s">
        <v>120</v>
      </c>
      <c r="AC1409" t="s">
        <v>166</v>
      </c>
      <c r="AD1409" t="s">
        <v>187</v>
      </c>
      <c r="AE1409" t="s">
        <v>143</v>
      </c>
      <c r="AF1409">
        <v>0</v>
      </c>
      <c r="AG1409" t="s">
        <v>124</v>
      </c>
      <c r="AH1409">
        <f>IF(fun[[#This Row],[ExterQual]]="Ex",5,IF(fun[[#This Row],[ExterQual]]="Gd",4,IF(fun[[#This Row],[ExterQual]]="TA",3,IF(fun[[#This Row],[ExterQual]]="Fa",2,1))))</f>
        <v>3</v>
      </c>
      <c r="AI1409" t="s">
        <v>124</v>
      </c>
      <c r="AJ1409">
        <f>IF(fun[[#This Row],[ExterCond]]="Ex",5,IF(fun[[#This Row],[ExterCond]]="Gd",4,IF(fun[[#This Row],[ExterCond]]="TA",3,IF(fun[[#This Row],[ExterCond]]="Fa",2,1))))</f>
        <v>3</v>
      </c>
      <c r="AK1409" t="s">
        <v>144</v>
      </c>
      <c r="AL1409" t="s">
        <v>124</v>
      </c>
      <c r="AM1409">
        <f>IF(fun[[#This Row],[BsmtQual]]="Ex",5,IF(fun[[#This Row],[BsmtQual]]="Gd",4,IF(fun[[#This Row],[BsmtQual]]="TA",3,IF(fun[[#This Row],[BsmtQual]]="Fa",2,IF(fun[[#This Row],[BsmtQual]]="Po",1,0)))))</f>
        <v>3</v>
      </c>
      <c r="AN1409" t="s">
        <v>124</v>
      </c>
      <c r="AO1409">
        <f>IF(fun[[#This Row],[BsmtCond]]="Ex",5,IF(fun[[#This Row],[BsmtCond]]="Gd",4,IF(fun[[#This Row],[BsmtCond]]="TA",3,IF(fun[[#This Row],[BsmtCond]]="Fa",2,IF(fun[[#This Row],[BsmtCond]]="Po",1,0)))))</f>
        <v>3</v>
      </c>
      <c r="AP1409" t="s">
        <v>126</v>
      </c>
      <c r="AQ1409">
        <f>IF(fun[[#This Row],[BsmtExposure]]="Gd",3,IF(fun[[#This Row],[BsmtExposure]]="Av",2,IF(fun[[#This Row],[BsmtExposure]]="Mn",1,0)))</f>
        <v>0</v>
      </c>
      <c r="AR1409" t="s">
        <v>145</v>
      </c>
      <c r="AS1409">
        <v>625</v>
      </c>
      <c r="AT1409" t="s">
        <v>128</v>
      </c>
      <c r="AU1409">
        <v>0</v>
      </c>
      <c r="AV1409">
        <v>208</v>
      </c>
      <c r="AW1409">
        <v>833</v>
      </c>
      <c r="AX1409" t="s">
        <v>129</v>
      </c>
      <c r="AY1409" t="s">
        <v>130</v>
      </c>
      <c r="AZ1409">
        <f>IF(fun[[#This Row],[HeatingQC]]="Ex",5,IF(fun[[#This Row],[HeatingQC]]="Gd",4,IF(fun[[#This Row],[HeatingQC]]="TA",3,IF(fun[[#This Row],[HeatingQC]]="Fa",2,IF(fun[[#This Row],[HeatingQC]]="Po",1,0)))))</f>
        <v>5</v>
      </c>
      <c r="BA1409" t="s">
        <v>131</v>
      </c>
      <c r="BB1409" t="s">
        <v>132</v>
      </c>
      <c r="BC1409">
        <v>833</v>
      </c>
      <c r="BD1409">
        <v>0</v>
      </c>
      <c r="BE1409">
        <v>0</v>
      </c>
      <c r="BF1409">
        <v>833</v>
      </c>
      <c r="BG1409">
        <f>LOG(fun[[#This Row],[GrLivArea]])</f>
        <v>2.9206450014067875</v>
      </c>
      <c r="BH1409">
        <v>1</v>
      </c>
      <c r="BI1409">
        <v>0</v>
      </c>
      <c r="BJ1409">
        <f>fun[[#This Row],[BsmtFullBath]]+(0.5*fun[[#This Row],[BsmtHalfBath]])</f>
        <v>1</v>
      </c>
      <c r="BK1409">
        <v>1</v>
      </c>
      <c r="BL1409">
        <v>0</v>
      </c>
      <c r="BM1409">
        <f>fun[[#This Row],[HalfBath]]+fun[[#This Row],[TOTBaseBath]]+fun[[#This Row],[FullBath]]</f>
        <v>2</v>
      </c>
      <c r="BN1409">
        <v>3</v>
      </c>
      <c r="BO1409">
        <v>1</v>
      </c>
      <c r="BP1409" t="s">
        <v>124</v>
      </c>
      <c r="BQ1409">
        <f>IF(fun[[#This Row],[KitchenQual]]="Ex",5,IF(fun[[#This Row],[KitchenQual]]="Gd",4,IF(fun[[#This Row],[KitchenQual]]="TA",3,IF(fun[[#This Row],[KitchenQual]]="Fa",2,0))))</f>
        <v>3</v>
      </c>
      <c r="BR1409">
        <v>5</v>
      </c>
      <c r="BS1409" t="s">
        <v>133</v>
      </c>
      <c r="BT1409">
        <v>0</v>
      </c>
      <c r="BU1409" t="s">
        <v>109</v>
      </c>
      <c r="BV1409">
        <f>IF(fun[[#This Row],[FireplaceQu]]="Ex",5,IF(fun[[#This Row],[FireplaceQu]]="Gd",4,IF(fun[[#This Row],[FireplaceQu]]="TA",3,IF(fun[[#This Row],[FireplaceQu]]="Fa",2,0))))</f>
        <v>0</v>
      </c>
      <c r="BW1409" t="s">
        <v>109</v>
      </c>
      <c r="BX1409" t="s">
        <v>109</v>
      </c>
      <c r="BY1409" t="s">
        <v>109</v>
      </c>
      <c r="BZ1409">
        <v>0</v>
      </c>
      <c r="CA1409">
        <v>0</v>
      </c>
      <c r="CB1409" t="s">
        <v>109</v>
      </c>
      <c r="CC1409">
        <f>IF(fun[[#This Row],[GarageQual]]="Ex",5,IF(fun[[#This Row],[GarageQual]]="Gd",4,IF(fun[[#This Row],[GarageQual]]="TA",3,IF(fun[[#This Row],[GarageQual]]="Fa",2,IF(fun[[#This Row],[GarageQual]]="Po",1,0)))))</f>
        <v>0</v>
      </c>
      <c r="CD1409" t="s">
        <v>109</v>
      </c>
      <c r="CE1409">
        <f>IF(fun[[#This Row],[GarageCond]]="Ex",5,IF(fun[[#This Row],[GarageCond]]="Gd",4,IF(fun[[#This Row],[GarageCond]]="TA",3,IF(fun[[#This Row],[GarageCond]]="Fa",2,IF(fun[[#This Row],[GarageCond]]="Po",1,0)))))</f>
        <v>0</v>
      </c>
      <c r="CF1409" t="s">
        <v>131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f>(0.5*fun[[#This Row],[WoodDeckSF]])+fun[[#This Row],[OpenPorchSF]]+(2*fun[[#This Row],[EnclosedPorch]])+(1.5*fun[[#This Row],[3SsnPorch]])+fun[[#This Row],[ScreenPorch]]</f>
        <v>0</v>
      </c>
      <c r="CM1409">
        <v>0</v>
      </c>
      <c r="CN1409" t="s">
        <v>109</v>
      </c>
      <c r="CO1409">
        <f>IF(fun[[#This Row],[PoolQC]]="Ex",5,IF(fun[[#This Row],[PoolQC]]="Gd",4,IF(fun[[#This Row],[PoolQC]]="TA",3,IF(fun[[#This Row],[PoolQC]]="Fa",2,IF(fun[[#This Row],[PoolQC]]="Po",1,0)))))</f>
        <v>0</v>
      </c>
      <c r="CP1409" t="s">
        <v>160</v>
      </c>
      <c r="CQ1409" t="s">
        <v>109</v>
      </c>
      <c r="CR1409">
        <v>0</v>
      </c>
      <c r="CS1409">
        <v>3</v>
      </c>
      <c r="CT1409">
        <v>2009</v>
      </c>
      <c r="CU1409" t="s">
        <v>136</v>
      </c>
      <c r="CV1409" t="s">
        <v>137</v>
      </c>
      <c r="CW1409">
        <f>COUNTIF(fun[[#This Row],[Id]:[SaleCondition]],0)</f>
        <v>26</v>
      </c>
      <c r="CX1409">
        <f>COUNTIF(fun[[#This Row],[Id]:[SaleCondition]],"NA")</f>
        <v>10</v>
      </c>
      <c r="CY1409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409">
        <f>fun[NUM_ExCond]+fun[NUM_BsmtCond]+fun[NUM_GarCond]</f>
        <v>6</v>
      </c>
      <c r="DA140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62</v>
      </c>
      <c r="DB140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46.5</v>
      </c>
      <c r="DC1409">
        <v>112000</v>
      </c>
    </row>
    <row r="1410" spans="1:107" x14ac:dyDescent="0.25">
      <c r="A1410">
        <v>1409</v>
      </c>
      <c r="B1410">
        <v>70</v>
      </c>
      <c r="C1410" t="s">
        <v>168</v>
      </c>
      <c r="D1410">
        <f>IF(fun[[#This Row],[MSZoning]]="RL",1,0)</f>
        <v>0</v>
      </c>
      <c r="E1410">
        <f>IF(fun[[#This Row],[rl]]="RM",1,0)</f>
        <v>0</v>
      </c>
      <c r="F1410">
        <f>IF(fun[[#This Row],[rm]]="RH",1,0)</f>
        <v>0</v>
      </c>
      <c r="G1410">
        <f>IF(fun[[#This Row],[rh]]="C (all)",1,0)</f>
        <v>0</v>
      </c>
      <c r="H1410">
        <v>60</v>
      </c>
      <c r="I1410">
        <f>IF(fun[[#This Row],[LotFrontage]]="NA",0,fun[[#This Row],[LotFrontage]])</f>
        <v>60</v>
      </c>
      <c r="J1410">
        <v>7740</v>
      </c>
      <c r="K1410" t="s">
        <v>108</v>
      </c>
      <c r="L1410" t="s">
        <v>109</v>
      </c>
      <c r="M1410" t="s">
        <v>110</v>
      </c>
      <c r="N1410" t="s">
        <v>111</v>
      </c>
      <c r="O1410" t="s">
        <v>112</v>
      </c>
      <c r="P1410" t="s">
        <v>113</v>
      </c>
      <c r="Q1410" t="s">
        <v>114</v>
      </c>
      <c r="R1410" t="s">
        <v>169</v>
      </c>
      <c r="S1410" t="s">
        <v>116</v>
      </c>
      <c r="T1410" t="s">
        <v>116</v>
      </c>
      <c r="U1410" t="s">
        <v>117</v>
      </c>
      <c r="V1410" t="s">
        <v>118</v>
      </c>
      <c r="W1410">
        <v>4</v>
      </c>
      <c r="X1410">
        <v>7</v>
      </c>
      <c r="Y1410">
        <v>1910</v>
      </c>
      <c r="Z1410">
        <v>1950</v>
      </c>
      <c r="AA1410" t="s">
        <v>119</v>
      </c>
      <c r="AB1410" t="s">
        <v>120</v>
      </c>
      <c r="AC1410" t="s">
        <v>121</v>
      </c>
      <c r="AD1410" t="s">
        <v>121</v>
      </c>
      <c r="AE1410" t="s">
        <v>143</v>
      </c>
      <c r="AF1410">
        <v>0</v>
      </c>
      <c r="AG1410" t="s">
        <v>124</v>
      </c>
      <c r="AH1410">
        <f>IF(fun[[#This Row],[ExterQual]]="Ex",5,IF(fun[[#This Row],[ExterQual]]="Gd",4,IF(fun[[#This Row],[ExterQual]]="TA",3,IF(fun[[#This Row],[ExterQual]]="Fa",2,1))))</f>
        <v>3</v>
      </c>
      <c r="AI1410" t="s">
        <v>124</v>
      </c>
      <c r="AJ1410">
        <f>IF(fun[[#This Row],[ExterCond]]="Ex",5,IF(fun[[#This Row],[ExterCond]]="Gd",4,IF(fun[[#This Row],[ExterCond]]="TA",3,IF(fun[[#This Row],[ExterCond]]="Fa",2,1))))</f>
        <v>3</v>
      </c>
      <c r="AK1410" t="s">
        <v>144</v>
      </c>
      <c r="AL1410" t="s">
        <v>173</v>
      </c>
      <c r="AM1410">
        <f>IF(fun[[#This Row],[BsmtQual]]="Ex",5,IF(fun[[#This Row],[BsmtQual]]="Gd",4,IF(fun[[#This Row],[BsmtQual]]="TA",3,IF(fun[[#This Row],[BsmtQual]]="Fa",2,IF(fun[[#This Row],[BsmtQual]]="Po",1,0)))))</f>
        <v>2</v>
      </c>
      <c r="AN1410" t="s">
        <v>124</v>
      </c>
      <c r="AO1410">
        <f>IF(fun[[#This Row],[BsmtCond]]="Ex",5,IF(fun[[#This Row],[BsmtCond]]="Gd",4,IF(fun[[#This Row],[BsmtCond]]="TA",3,IF(fun[[#This Row],[BsmtCond]]="Fa",2,IF(fun[[#This Row],[BsmtCond]]="Po",1,0)))))</f>
        <v>3</v>
      </c>
      <c r="AP1410" t="s">
        <v>126</v>
      </c>
      <c r="AQ1410">
        <f>IF(fun[[#This Row],[BsmtExposure]]="Gd",3,IF(fun[[#This Row],[BsmtExposure]]="Av",2,IF(fun[[#This Row],[BsmtExposure]]="Mn",1,0)))</f>
        <v>0</v>
      </c>
      <c r="AR1410" t="s">
        <v>128</v>
      </c>
      <c r="AS1410">
        <v>0</v>
      </c>
      <c r="AT1410" t="s">
        <v>128</v>
      </c>
      <c r="AU1410">
        <v>0</v>
      </c>
      <c r="AV1410">
        <v>622</v>
      </c>
      <c r="AW1410">
        <v>622</v>
      </c>
      <c r="AX1410" t="s">
        <v>129</v>
      </c>
      <c r="AY1410" t="s">
        <v>123</v>
      </c>
      <c r="AZ1410">
        <f>IF(fun[[#This Row],[HeatingQC]]="Ex",5,IF(fun[[#This Row],[HeatingQC]]="Gd",4,IF(fun[[#This Row],[HeatingQC]]="TA",3,IF(fun[[#This Row],[HeatingQC]]="Fa",2,IF(fun[[#This Row],[HeatingQC]]="Po",1,0)))))</f>
        <v>4</v>
      </c>
      <c r="BA1410" t="s">
        <v>131</v>
      </c>
      <c r="BB1410" t="s">
        <v>132</v>
      </c>
      <c r="BC1410">
        <v>741</v>
      </c>
      <c r="BD1410">
        <v>622</v>
      </c>
      <c r="BE1410">
        <v>0</v>
      </c>
      <c r="BF1410">
        <v>1363</v>
      </c>
      <c r="BG1410">
        <f>LOG(fun[[#This Row],[GrLivArea]])</f>
        <v>3.1344958558346736</v>
      </c>
      <c r="BH1410">
        <v>0</v>
      </c>
      <c r="BI1410">
        <v>0</v>
      </c>
      <c r="BJ1410">
        <f>fun[[#This Row],[BsmtFullBath]]+(0.5*fun[[#This Row],[BsmtHalfBath]])</f>
        <v>0</v>
      </c>
      <c r="BK1410">
        <v>1</v>
      </c>
      <c r="BL1410">
        <v>0</v>
      </c>
      <c r="BM1410">
        <f>fun[[#This Row],[HalfBath]]+fun[[#This Row],[TOTBaseBath]]+fun[[#This Row],[FullBath]]</f>
        <v>1</v>
      </c>
      <c r="BN1410">
        <v>3</v>
      </c>
      <c r="BO1410">
        <v>1</v>
      </c>
      <c r="BP1410" t="s">
        <v>124</v>
      </c>
      <c r="BQ1410">
        <f>IF(fun[[#This Row],[KitchenQual]]="Ex",5,IF(fun[[#This Row],[KitchenQual]]="Gd",4,IF(fun[[#This Row],[KitchenQual]]="TA",3,IF(fun[[#This Row],[KitchenQual]]="Fa",2,0))))</f>
        <v>3</v>
      </c>
      <c r="BR1410">
        <v>6</v>
      </c>
      <c r="BS1410" t="s">
        <v>133</v>
      </c>
      <c r="BT1410">
        <v>0</v>
      </c>
      <c r="BU1410" t="s">
        <v>109</v>
      </c>
      <c r="BV1410">
        <f>IF(fun[[#This Row],[FireplaceQu]]="Ex",5,IF(fun[[#This Row],[FireplaceQu]]="Gd",4,IF(fun[[#This Row],[FireplaceQu]]="TA",3,IF(fun[[#This Row],[FireplaceQu]]="Fa",2,0))))</f>
        <v>0</v>
      </c>
      <c r="BW1410" t="s">
        <v>153</v>
      </c>
      <c r="BX1410">
        <v>1966</v>
      </c>
      <c r="BY1410" t="s">
        <v>128</v>
      </c>
      <c r="BZ1410">
        <v>2</v>
      </c>
      <c r="CA1410">
        <v>528</v>
      </c>
      <c r="CB1410" t="s">
        <v>124</v>
      </c>
      <c r="CC1410">
        <f>IF(fun[[#This Row],[GarageQual]]="Ex",5,IF(fun[[#This Row],[GarageQual]]="Gd",4,IF(fun[[#This Row],[GarageQual]]="TA",3,IF(fun[[#This Row],[GarageQual]]="Fa",2,IF(fun[[#This Row],[GarageQual]]="Po",1,0)))))</f>
        <v>3</v>
      </c>
      <c r="CD1410" t="s">
        <v>124</v>
      </c>
      <c r="CE1410">
        <f>IF(fun[[#This Row],[GarageCond]]="Ex",5,IF(fun[[#This Row],[GarageCond]]="Gd",4,IF(fun[[#This Row],[GarageCond]]="TA",3,IF(fun[[#This Row],[GarageCond]]="Fa",2,IF(fun[[#This Row],[GarageCond]]="Po",1,0)))))</f>
        <v>3</v>
      </c>
      <c r="CF1410" t="s">
        <v>131</v>
      </c>
      <c r="CG1410">
        <v>0</v>
      </c>
      <c r="CH1410">
        <v>0</v>
      </c>
      <c r="CI1410">
        <v>0</v>
      </c>
      <c r="CJ1410">
        <v>0</v>
      </c>
      <c r="CK1410">
        <v>168</v>
      </c>
      <c r="CL1410">
        <f>(0.5*fun[[#This Row],[WoodDeckSF]])+fun[[#This Row],[OpenPorchSF]]+(2*fun[[#This Row],[EnclosedPorch]])+(1.5*fun[[#This Row],[3SsnPorch]])+fun[[#This Row],[ScreenPorch]]</f>
        <v>168</v>
      </c>
      <c r="CM1410">
        <v>0</v>
      </c>
      <c r="CN1410" t="s">
        <v>109</v>
      </c>
      <c r="CO1410">
        <f>IF(fun[[#This Row],[PoolQC]]="Ex",5,IF(fun[[#This Row],[PoolQC]]="Gd",4,IF(fun[[#This Row],[PoolQC]]="TA",3,IF(fun[[#This Row],[PoolQC]]="Fa",2,IF(fun[[#This Row],[PoolQC]]="Po",1,0)))))</f>
        <v>0</v>
      </c>
      <c r="CP1410" t="s">
        <v>109</v>
      </c>
      <c r="CQ1410" t="s">
        <v>109</v>
      </c>
      <c r="CR1410">
        <v>0</v>
      </c>
      <c r="CS1410">
        <v>6</v>
      </c>
      <c r="CT1410">
        <v>2010</v>
      </c>
      <c r="CU1410" t="s">
        <v>136</v>
      </c>
      <c r="CV1410" t="s">
        <v>137</v>
      </c>
      <c r="CW1410">
        <f>COUNTIF(fun[[#This Row],[Id]:[SaleCondition]],0)</f>
        <v>22</v>
      </c>
      <c r="CX1410">
        <f>COUNTIF(fun[[#This Row],[Id]:[SaleCondition]],"NA")</f>
        <v>5</v>
      </c>
      <c r="CY1410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410">
        <f>fun[NUM_ExCond]+fun[NUM_BsmtCond]+fun[NUM_GarCond]</f>
        <v>9</v>
      </c>
      <c r="DA141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141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</v>
      </c>
      <c r="DC1410">
        <v>125500</v>
      </c>
    </row>
    <row r="1411" spans="1:107" x14ac:dyDescent="0.25">
      <c r="A1411">
        <v>1410</v>
      </c>
      <c r="B1411">
        <v>60</v>
      </c>
      <c r="C1411" t="s">
        <v>107</v>
      </c>
      <c r="D1411">
        <f>IF(fun[[#This Row],[MSZoning]]="RL",1,0)</f>
        <v>1</v>
      </c>
      <c r="E1411">
        <f>IF(fun[[#This Row],[rl]]="RM",1,0)</f>
        <v>0</v>
      </c>
      <c r="F1411">
        <f>IF(fun[[#This Row],[rm]]="RH",1,0)</f>
        <v>0</v>
      </c>
      <c r="G1411">
        <f>IF(fun[[#This Row],[rh]]="C (all)",1,0)</f>
        <v>0</v>
      </c>
      <c r="H1411">
        <v>46</v>
      </c>
      <c r="I1411">
        <f>IF(fun[[#This Row],[LotFrontage]]="NA",0,fun[[#This Row],[LotFrontage]])</f>
        <v>46</v>
      </c>
      <c r="J1411">
        <v>20544</v>
      </c>
      <c r="K1411" t="s">
        <v>108</v>
      </c>
      <c r="L1411" t="s">
        <v>109</v>
      </c>
      <c r="M1411" t="s">
        <v>146</v>
      </c>
      <c r="N1411" t="s">
        <v>111</v>
      </c>
      <c r="O1411" t="s">
        <v>112</v>
      </c>
      <c r="P1411" t="s">
        <v>192</v>
      </c>
      <c r="Q1411" t="s">
        <v>114</v>
      </c>
      <c r="R1411" t="s">
        <v>164</v>
      </c>
      <c r="S1411" t="s">
        <v>116</v>
      </c>
      <c r="T1411" t="s">
        <v>116</v>
      </c>
      <c r="U1411" t="s">
        <v>117</v>
      </c>
      <c r="V1411" t="s">
        <v>118</v>
      </c>
      <c r="W1411">
        <v>7</v>
      </c>
      <c r="X1411">
        <v>6</v>
      </c>
      <c r="Y1411">
        <v>1986</v>
      </c>
      <c r="Z1411">
        <v>1991</v>
      </c>
      <c r="AA1411" t="s">
        <v>119</v>
      </c>
      <c r="AB1411" t="s">
        <v>120</v>
      </c>
      <c r="AC1411" t="s">
        <v>187</v>
      </c>
      <c r="AD1411" t="s">
        <v>187</v>
      </c>
      <c r="AE1411" t="s">
        <v>122</v>
      </c>
      <c r="AF1411">
        <v>123</v>
      </c>
      <c r="AG1411" t="s">
        <v>124</v>
      </c>
      <c r="AH1411">
        <f>IF(fun[[#This Row],[ExterQual]]="Ex",5,IF(fun[[#This Row],[ExterQual]]="Gd",4,IF(fun[[#This Row],[ExterQual]]="TA",3,IF(fun[[#This Row],[ExterQual]]="Fa",2,1))))</f>
        <v>3</v>
      </c>
      <c r="AI1411" t="s">
        <v>123</v>
      </c>
      <c r="AJ1411">
        <f>IF(fun[[#This Row],[ExterCond]]="Ex",5,IF(fun[[#This Row],[ExterCond]]="Gd",4,IF(fun[[#This Row],[ExterCond]]="TA",3,IF(fun[[#This Row],[ExterCond]]="Fa",2,1))))</f>
        <v>4</v>
      </c>
      <c r="AK1411" t="s">
        <v>144</v>
      </c>
      <c r="AL1411" t="s">
        <v>123</v>
      </c>
      <c r="AM1411">
        <f>IF(fun[[#This Row],[BsmtQual]]="Ex",5,IF(fun[[#This Row],[BsmtQual]]="Gd",4,IF(fun[[#This Row],[BsmtQual]]="TA",3,IF(fun[[#This Row],[BsmtQual]]="Fa",2,IF(fun[[#This Row],[BsmtQual]]="Po",1,0)))))</f>
        <v>4</v>
      </c>
      <c r="AN1411" t="s">
        <v>124</v>
      </c>
      <c r="AO1411">
        <f>IF(fun[[#This Row],[BsmtCond]]="Ex",5,IF(fun[[#This Row],[BsmtCond]]="Gd",4,IF(fun[[#This Row],[BsmtCond]]="TA",3,IF(fun[[#This Row],[BsmtCond]]="Fa",2,IF(fun[[#This Row],[BsmtCond]]="Po",1,0)))))</f>
        <v>3</v>
      </c>
      <c r="AP1411" t="s">
        <v>126</v>
      </c>
      <c r="AQ1411">
        <f>IF(fun[[#This Row],[BsmtExposure]]="Gd",3,IF(fun[[#This Row],[BsmtExposure]]="Av",2,IF(fun[[#This Row],[BsmtExposure]]="Mn",1,0)))</f>
        <v>0</v>
      </c>
      <c r="AR1411" t="s">
        <v>128</v>
      </c>
      <c r="AS1411">
        <v>0</v>
      </c>
      <c r="AT1411" t="s">
        <v>128</v>
      </c>
      <c r="AU1411">
        <v>0</v>
      </c>
      <c r="AV1411">
        <v>791</v>
      </c>
      <c r="AW1411">
        <v>791</v>
      </c>
      <c r="AX1411" t="s">
        <v>129</v>
      </c>
      <c r="AY1411" t="s">
        <v>123</v>
      </c>
      <c r="AZ1411">
        <f>IF(fun[[#This Row],[HeatingQC]]="Ex",5,IF(fun[[#This Row],[HeatingQC]]="Gd",4,IF(fun[[#This Row],[HeatingQC]]="TA",3,IF(fun[[#This Row],[HeatingQC]]="Fa",2,IF(fun[[#This Row],[HeatingQC]]="Po",1,0)))))</f>
        <v>4</v>
      </c>
      <c r="BA1411" t="s">
        <v>131</v>
      </c>
      <c r="BB1411" t="s">
        <v>132</v>
      </c>
      <c r="BC1411">
        <v>1236</v>
      </c>
      <c r="BD1411">
        <v>857</v>
      </c>
      <c r="BE1411">
        <v>0</v>
      </c>
      <c r="BF1411">
        <v>2093</v>
      </c>
      <c r="BG1411">
        <f>LOG(fun[[#This Row],[GrLivArea]])</f>
        <v>3.3207692283386865</v>
      </c>
      <c r="BH1411">
        <v>0</v>
      </c>
      <c r="BI1411">
        <v>0</v>
      </c>
      <c r="BJ1411">
        <f>fun[[#This Row],[BsmtFullBath]]+(0.5*fun[[#This Row],[BsmtHalfBath]])</f>
        <v>0</v>
      </c>
      <c r="BK1411">
        <v>2</v>
      </c>
      <c r="BL1411">
        <v>1</v>
      </c>
      <c r="BM1411">
        <f>fun[[#This Row],[HalfBath]]+fun[[#This Row],[TOTBaseBath]]+fun[[#This Row],[FullBath]]</f>
        <v>3</v>
      </c>
      <c r="BN1411">
        <v>3</v>
      </c>
      <c r="BO1411">
        <v>1</v>
      </c>
      <c r="BP1411" t="s">
        <v>124</v>
      </c>
      <c r="BQ1411">
        <f>IF(fun[[#This Row],[KitchenQual]]="Ex",5,IF(fun[[#This Row],[KitchenQual]]="Gd",4,IF(fun[[#This Row],[KitchenQual]]="TA",3,IF(fun[[#This Row],[KitchenQual]]="Fa",2,0))))</f>
        <v>3</v>
      </c>
      <c r="BR1411">
        <v>7</v>
      </c>
      <c r="BS1411" t="s">
        <v>133</v>
      </c>
      <c r="BT1411">
        <v>1</v>
      </c>
      <c r="BU1411" t="s">
        <v>124</v>
      </c>
      <c r="BV1411">
        <f>IF(fun[[#This Row],[FireplaceQu]]="Ex",5,IF(fun[[#This Row],[FireplaceQu]]="Gd",4,IF(fun[[#This Row],[FireplaceQu]]="TA",3,IF(fun[[#This Row],[FireplaceQu]]="Fa",2,0))))</f>
        <v>3</v>
      </c>
      <c r="BW1411" t="s">
        <v>134</v>
      </c>
      <c r="BX1411">
        <v>1986</v>
      </c>
      <c r="BY1411" t="s">
        <v>183</v>
      </c>
      <c r="BZ1411">
        <v>2</v>
      </c>
      <c r="CA1411">
        <v>542</v>
      </c>
      <c r="CB1411" t="s">
        <v>124</v>
      </c>
      <c r="CC1411">
        <f>IF(fun[[#This Row],[GarageQual]]="Ex",5,IF(fun[[#This Row],[GarageQual]]="Gd",4,IF(fun[[#This Row],[GarageQual]]="TA",3,IF(fun[[#This Row],[GarageQual]]="Fa",2,IF(fun[[#This Row],[GarageQual]]="Po",1,0)))))</f>
        <v>3</v>
      </c>
      <c r="CD1411" t="s">
        <v>124</v>
      </c>
      <c r="CE1411">
        <f>IF(fun[[#This Row],[GarageCond]]="Ex",5,IF(fun[[#This Row],[GarageCond]]="Gd",4,IF(fun[[#This Row],[GarageCond]]="TA",3,IF(fun[[#This Row],[GarageCond]]="Fa",2,IF(fun[[#This Row],[GarageCond]]="Po",1,0)))))</f>
        <v>3</v>
      </c>
      <c r="CF1411" t="s">
        <v>131</v>
      </c>
      <c r="CG1411">
        <v>364</v>
      </c>
      <c r="CH1411">
        <v>63</v>
      </c>
      <c r="CI1411">
        <v>0</v>
      </c>
      <c r="CJ1411">
        <v>0</v>
      </c>
      <c r="CK1411">
        <v>0</v>
      </c>
      <c r="CL1411">
        <f>(0.5*fun[[#This Row],[WoodDeckSF]])+fun[[#This Row],[OpenPorchSF]]+(2*fun[[#This Row],[EnclosedPorch]])+(1.5*fun[[#This Row],[3SsnPorch]])+fun[[#This Row],[ScreenPorch]]</f>
        <v>245</v>
      </c>
      <c r="CM1411">
        <v>0</v>
      </c>
      <c r="CN1411" t="s">
        <v>109</v>
      </c>
      <c r="CO1411">
        <f>IF(fun[[#This Row],[PoolQC]]="Ex",5,IF(fun[[#This Row],[PoolQC]]="Gd",4,IF(fun[[#This Row],[PoolQC]]="TA",3,IF(fun[[#This Row],[PoolQC]]="Fa",2,IF(fun[[#This Row],[PoolQC]]="Po",1,0)))))</f>
        <v>0</v>
      </c>
      <c r="CP1411" t="s">
        <v>160</v>
      </c>
      <c r="CQ1411" t="s">
        <v>109</v>
      </c>
      <c r="CR1411">
        <v>0</v>
      </c>
      <c r="CS1411">
        <v>11</v>
      </c>
      <c r="CT1411">
        <v>2008</v>
      </c>
      <c r="CU1411" t="s">
        <v>136</v>
      </c>
      <c r="CV1411" t="s">
        <v>137</v>
      </c>
      <c r="CW1411">
        <f>COUNTIF(fun[[#This Row],[Id]:[SaleCondition]],0)</f>
        <v>16</v>
      </c>
      <c r="CX1411">
        <f>COUNTIF(fun[[#This Row],[Id]:[SaleCondition]],"NA")</f>
        <v>3</v>
      </c>
      <c r="CY141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11">
        <f>fun[NUM_ExCond]+fun[NUM_BsmtCond]+fun[NUM_GarCond]</f>
        <v>10</v>
      </c>
      <c r="DA141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104</v>
      </c>
      <c r="DB141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72.5</v>
      </c>
      <c r="DC1411">
        <v>215000</v>
      </c>
    </row>
    <row r="1412" spans="1:107" x14ac:dyDescent="0.25">
      <c r="A1412">
        <v>1411</v>
      </c>
      <c r="B1412">
        <v>60</v>
      </c>
      <c r="C1412" t="s">
        <v>107</v>
      </c>
      <c r="D1412">
        <f>IF(fun[[#This Row],[MSZoning]]="RL",1,0)</f>
        <v>1</v>
      </c>
      <c r="E1412">
        <f>IF(fun[[#This Row],[rl]]="RM",1,0)</f>
        <v>0</v>
      </c>
      <c r="F1412">
        <f>IF(fun[[#This Row],[rm]]="RH",1,0)</f>
        <v>0</v>
      </c>
      <c r="G1412">
        <f>IF(fun[[#This Row],[rh]]="C (all)",1,0)</f>
        <v>0</v>
      </c>
      <c r="H1412">
        <v>79</v>
      </c>
      <c r="I1412">
        <f>IF(fun[[#This Row],[LotFrontage]]="NA",0,fun[[#This Row],[LotFrontage]])</f>
        <v>79</v>
      </c>
      <c r="J1412">
        <v>12420</v>
      </c>
      <c r="K1412" t="s">
        <v>108</v>
      </c>
      <c r="L1412" t="s">
        <v>109</v>
      </c>
      <c r="M1412" t="s">
        <v>110</v>
      </c>
      <c r="N1412" t="s">
        <v>111</v>
      </c>
      <c r="O1412" t="s">
        <v>112</v>
      </c>
      <c r="P1412" t="s">
        <v>113</v>
      </c>
      <c r="Q1412" t="s">
        <v>114</v>
      </c>
      <c r="R1412" t="s">
        <v>115</v>
      </c>
      <c r="S1412" t="s">
        <v>116</v>
      </c>
      <c r="T1412" t="s">
        <v>116</v>
      </c>
      <c r="U1412" t="s">
        <v>117</v>
      </c>
      <c r="V1412" t="s">
        <v>118</v>
      </c>
      <c r="W1412">
        <v>7</v>
      </c>
      <c r="X1412">
        <v>5</v>
      </c>
      <c r="Y1412">
        <v>2001</v>
      </c>
      <c r="Z1412">
        <v>2001</v>
      </c>
      <c r="AA1412" t="s">
        <v>119</v>
      </c>
      <c r="AB1412" t="s">
        <v>120</v>
      </c>
      <c r="AC1412" t="s">
        <v>121</v>
      </c>
      <c r="AD1412" t="s">
        <v>121</v>
      </c>
      <c r="AE1412" t="s">
        <v>143</v>
      </c>
      <c r="AF1412">
        <v>0</v>
      </c>
      <c r="AG1412" t="s">
        <v>123</v>
      </c>
      <c r="AH1412">
        <f>IF(fun[[#This Row],[ExterQual]]="Ex",5,IF(fun[[#This Row],[ExterQual]]="Gd",4,IF(fun[[#This Row],[ExterQual]]="TA",3,IF(fun[[#This Row],[ExterQual]]="Fa",2,1))))</f>
        <v>4</v>
      </c>
      <c r="AI1412" t="s">
        <v>124</v>
      </c>
      <c r="AJ1412">
        <f>IF(fun[[#This Row],[ExterCond]]="Ex",5,IF(fun[[#This Row],[ExterCond]]="Gd",4,IF(fun[[#This Row],[ExterCond]]="TA",3,IF(fun[[#This Row],[ExterCond]]="Fa",2,1))))</f>
        <v>3</v>
      </c>
      <c r="AK1412" t="s">
        <v>125</v>
      </c>
      <c r="AL1412" t="s">
        <v>123</v>
      </c>
      <c r="AM1412">
        <f>IF(fun[[#This Row],[BsmtQual]]="Ex",5,IF(fun[[#This Row],[BsmtQual]]="Gd",4,IF(fun[[#This Row],[BsmtQual]]="TA",3,IF(fun[[#This Row],[BsmtQual]]="Fa",2,IF(fun[[#This Row],[BsmtQual]]="Po",1,0)))))</f>
        <v>4</v>
      </c>
      <c r="AN1412" t="s">
        <v>124</v>
      </c>
      <c r="AO1412">
        <f>IF(fun[[#This Row],[BsmtCond]]="Ex",5,IF(fun[[#This Row],[BsmtCond]]="Gd",4,IF(fun[[#This Row],[BsmtCond]]="TA",3,IF(fun[[#This Row],[BsmtCond]]="Fa",2,IF(fun[[#This Row],[BsmtCond]]="Po",1,0)))))</f>
        <v>3</v>
      </c>
      <c r="AP1412" t="s">
        <v>126</v>
      </c>
      <c r="AQ1412">
        <f>IF(fun[[#This Row],[BsmtExposure]]="Gd",3,IF(fun[[#This Row],[BsmtExposure]]="Av",2,IF(fun[[#This Row],[BsmtExposure]]="Mn",1,0)))</f>
        <v>0</v>
      </c>
      <c r="AR1412" t="s">
        <v>127</v>
      </c>
      <c r="AS1412">
        <v>666</v>
      </c>
      <c r="AT1412" t="s">
        <v>128</v>
      </c>
      <c r="AU1412">
        <v>0</v>
      </c>
      <c r="AV1412">
        <v>278</v>
      </c>
      <c r="AW1412">
        <v>944</v>
      </c>
      <c r="AX1412" t="s">
        <v>129</v>
      </c>
      <c r="AY1412" t="s">
        <v>130</v>
      </c>
      <c r="AZ1412">
        <f>IF(fun[[#This Row],[HeatingQC]]="Ex",5,IF(fun[[#This Row],[HeatingQC]]="Gd",4,IF(fun[[#This Row],[HeatingQC]]="TA",3,IF(fun[[#This Row],[HeatingQC]]="Fa",2,IF(fun[[#This Row],[HeatingQC]]="Po",1,0)))))</f>
        <v>5</v>
      </c>
      <c r="BA1412" t="s">
        <v>131</v>
      </c>
      <c r="BB1412" t="s">
        <v>132</v>
      </c>
      <c r="BC1412">
        <v>944</v>
      </c>
      <c r="BD1412">
        <v>896</v>
      </c>
      <c r="BE1412">
        <v>0</v>
      </c>
      <c r="BF1412">
        <v>1840</v>
      </c>
      <c r="BG1412">
        <f>LOG(fun[[#This Row],[GrLivArea]])</f>
        <v>3.2648178230095364</v>
      </c>
      <c r="BH1412">
        <v>1</v>
      </c>
      <c r="BI1412">
        <v>0</v>
      </c>
      <c r="BJ1412">
        <f>fun[[#This Row],[BsmtFullBath]]+(0.5*fun[[#This Row],[BsmtHalfBath]])</f>
        <v>1</v>
      </c>
      <c r="BK1412">
        <v>2</v>
      </c>
      <c r="BL1412">
        <v>1</v>
      </c>
      <c r="BM1412">
        <f>fun[[#This Row],[HalfBath]]+fun[[#This Row],[TOTBaseBath]]+fun[[#This Row],[FullBath]]</f>
        <v>4</v>
      </c>
      <c r="BN1412">
        <v>3</v>
      </c>
      <c r="BO1412">
        <v>1</v>
      </c>
      <c r="BP1412" t="s">
        <v>123</v>
      </c>
      <c r="BQ1412">
        <f>IF(fun[[#This Row],[KitchenQual]]="Ex",5,IF(fun[[#This Row],[KitchenQual]]="Gd",4,IF(fun[[#This Row],[KitchenQual]]="TA",3,IF(fun[[#This Row],[KitchenQual]]="Fa",2,0))))</f>
        <v>4</v>
      </c>
      <c r="BR1412">
        <v>6</v>
      </c>
      <c r="BS1412" t="s">
        <v>133</v>
      </c>
      <c r="BT1412">
        <v>0</v>
      </c>
      <c r="BU1412" t="s">
        <v>109</v>
      </c>
      <c r="BV1412">
        <f>IF(fun[[#This Row],[FireplaceQu]]="Ex",5,IF(fun[[#This Row],[FireplaceQu]]="Gd",4,IF(fun[[#This Row],[FireplaceQu]]="TA",3,IF(fun[[#This Row],[FireplaceQu]]="Fa",2,0))))</f>
        <v>0</v>
      </c>
      <c r="BW1412" t="s">
        <v>134</v>
      </c>
      <c r="BX1412">
        <v>2001</v>
      </c>
      <c r="BY1412" t="s">
        <v>135</v>
      </c>
      <c r="BZ1412">
        <v>2</v>
      </c>
      <c r="CA1412">
        <v>622</v>
      </c>
      <c r="CB1412" t="s">
        <v>124</v>
      </c>
      <c r="CC1412">
        <f>IF(fun[[#This Row],[GarageQual]]="Ex",5,IF(fun[[#This Row],[GarageQual]]="Gd",4,IF(fun[[#This Row],[GarageQual]]="TA",3,IF(fun[[#This Row],[GarageQual]]="Fa",2,IF(fun[[#This Row],[GarageQual]]="Po",1,0)))))</f>
        <v>3</v>
      </c>
      <c r="CD1412" t="s">
        <v>124</v>
      </c>
      <c r="CE1412">
        <f>IF(fun[[#This Row],[GarageCond]]="Ex",5,IF(fun[[#This Row],[GarageCond]]="Gd",4,IF(fun[[#This Row],[GarageCond]]="TA",3,IF(fun[[#This Row],[GarageCond]]="Fa",2,IF(fun[[#This Row],[GarageCond]]="Po",1,0)))))</f>
        <v>3</v>
      </c>
      <c r="CF1412" t="s">
        <v>131</v>
      </c>
      <c r="CG1412">
        <v>0</v>
      </c>
      <c r="CH1412">
        <v>45</v>
      </c>
      <c r="CI1412">
        <v>0</v>
      </c>
      <c r="CJ1412">
        <v>0</v>
      </c>
      <c r="CK1412">
        <v>0</v>
      </c>
      <c r="CL1412">
        <f>(0.5*fun[[#This Row],[WoodDeckSF]])+fun[[#This Row],[OpenPorchSF]]+(2*fun[[#This Row],[EnclosedPorch]])+(1.5*fun[[#This Row],[3SsnPorch]])+fun[[#This Row],[ScreenPorch]]</f>
        <v>45</v>
      </c>
      <c r="CM1412">
        <v>0</v>
      </c>
      <c r="CN1412" t="s">
        <v>109</v>
      </c>
      <c r="CO1412">
        <f>IF(fun[[#This Row],[PoolQC]]="Ex",5,IF(fun[[#This Row],[PoolQC]]="Gd",4,IF(fun[[#This Row],[PoolQC]]="TA",3,IF(fun[[#This Row],[PoolQC]]="Fa",2,IF(fun[[#This Row],[PoolQC]]="Po",1,0)))))</f>
        <v>0</v>
      </c>
      <c r="CP1412" t="s">
        <v>109</v>
      </c>
      <c r="CQ1412" t="s">
        <v>109</v>
      </c>
      <c r="CR1412">
        <v>0</v>
      </c>
      <c r="CS1412">
        <v>6</v>
      </c>
      <c r="CT1412">
        <v>2009</v>
      </c>
      <c r="CU1412" t="s">
        <v>136</v>
      </c>
      <c r="CV1412" t="s">
        <v>137</v>
      </c>
      <c r="CW1412">
        <f>COUNTIF(fun[[#This Row],[Id]:[SaleCondition]],0)</f>
        <v>17</v>
      </c>
      <c r="CX1412">
        <f>COUNTIF(fun[[#This Row],[Id]:[SaleCondition]],"NA")</f>
        <v>5</v>
      </c>
      <c r="CY1412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12">
        <f>fun[NUM_ExCond]+fun[NUM_BsmtCond]+fun[NUM_GarCond]</f>
        <v>9</v>
      </c>
      <c r="DA141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41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412">
        <v>230000</v>
      </c>
    </row>
    <row r="1413" spans="1:107" x14ac:dyDescent="0.25">
      <c r="A1413">
        <v>1412</v>
      </c>
      <c r="B1413">
        <v>50</v>
      </c>
      <c r="C1413" t="s">
        <v>107</v>
      </c>
      <c r="D1413">
        <f>IF(fun[[#This Row],[MSZoning]]="RL",1,0)</f>
        <v>1</v>
      </c>
      <c r="E1413">
        <f>IF(fun[[#This Row],[rl]]="RM",1,0)</f>
        <v>0</v>
      </c>
      <c r="F1413">
        <f>IF(fun[[#This Row],[rm]]="RH",1,0)</f>
        <v>0</v>
      </c>
      <c r="G1413">
        <f>IF(fun[[#This Row],[rh]]="C (all)",1,0)</f>
        <v>0</v>
      </c>
      <c r="H1413">
        <v>80</v>
      </c>
      <c r="I1413">
        <f>IF(fun[[#This Row],[LotFrontage]]="NA",0,fun[[#This Row],[LotFrontage]])</f>
        <v>80</v>
      </c>
      <c r="J1413">
        <v>9600</v>
      </c>
      <c r="K1413" t="s">
        <v>108</v>
      </c>
      <c r="L1413" t="s">
        <v>109</v>
      </c>
      <c r="M1413" t="s">
        <v>110</v>
      </c>
      <c r="N1413" t="s">
        <v>111</v>
      </c>
      <c r="O1413" t="s">
        <v>112</v>
      </c>
      <c r="P1413" t="s">
        <v>113</v>
      </c>
      <c r="Q1413" t="s">
        <v>114</v>
      </c>
      <c r="R1413" t="s">
        <v>188</v>
      </c>
      <c r="S1413" t="s">
        <v>116</v>
      </c>
      <c r="T1413" t="s">
        <v>116</v>
      </c>
      <c r="U1413" t="s">
        <v>117</v>
      </c>
      <c r="V1413" t="s">
        <v>158</v>
      </c>
      <c r="W1413">
        <v>6</v>
      </c>
      <c r="X1413">
        <v>8</v>
      </c>
      <c r="Y1413">
        <v>1950</v>
      </c>
      <c r="Z1413">
        <v>2005</v>
      </c>
      <c r="AA1413" t="s">
        <v>119</v>
      </c>
      <c r="AB1413" t="s">
        <v>120</v>
      </c>
      <c r="AC1413" t="s">
        <v>121</v>
      </c>
      <c r="AD1413" t="s">
        <v>121</v>
      </c>
      <c r="AE1413" t="s">
        <v>143</v>
      </c>
      <c r="AF1413">
        <v>0</v>
      </c>
      <c r="AG1413" t="s">
        <v>124</v>
      </c>
      <c r="AH1413">
        <f>IF(fun[[#This Row],[ExterQual]]="Ex",5,IF(fun[[#This Row],[ExterQual]]="Gd",4,IF(fun[[#This Row],[ExterQual]]="TA",3,IF(fun[[#This Row],[ExterQual]]="Fa",2,1))))</f>
        <v>3</v>
      </c>
      <c r="AI1413" t="s">
        <v>123</v>
      </c>
      <c r="AJ1413">
        <f>IF(fun[[#This Row],[ExterCond]]="Ex",5,IF(fun[[#This Row],[ExterCond]]="Gd",4,IF(fun[[#This Row],[ExterCond]]="TA",3,IF(fun[[#This Row],[ExterCond]]="Fa",2,1))))</f>
        <v>4</v>
      </c>
      <c r="AK1413" t="s">
        <v>144</v>
      </c>
      <c r="AL1413" t="s">
        <v>124</v>
      </c>
      <c r="AM1413">
        <f>IF(fun[[#This Row],[BsmtQual]]="Ex",5,IF(fun[[#This Row],[BsmtQual]]="Gd",4,IF(fun[[#This Row],[BsmtQual]]="TA",3,IF(fun[[#This Row],[BsmtQual]]="Fa",2,IF(fun[[#This Row],[BsmtQual]]="Po",1,0)))))</f>
        <v>3</v>
      </c>
      <c r="AN1413" t="s">
        <v>124</v>
      </c>
      <c r="AO1413">
        <f>IF(fun[[#This Row],[BsmtCond]]="Ex",5,IF(fun[[#This Row],[BsmtCond]]="Gd",4,IF(fun[[#This Row],[BsmtCond]]="TA",3,IF(fun[[#This Row],[BsmtCond]]="Fa",2,IF(fun[[#This Row],[BsmtCond]]="Po",1,0)))))</f>
        <v>3</v>
      </c>
      <c r="AP1413" t="s">
        <v>126</v>
      </c>
      <c r="AQ1413">
        <f>IF(fun[[#This Row],[BsmtExposure]]="Gd",3,IF(fun[[#This Row],[BsmtExposure]]="Av",2,IF(fun[[#This Row],[BsmtExposure]]="Mn",1,0)))</f>
        <v>0</v>
      </c>
      <c r="AR1413" t="s">
        <v>167</v>
      </c>
      <c r="AS1413">
        <v>120</v>
      </c>
      <c r="AT1413" t="s">
        <v>128</v>
      </c>
      <c r="AU1413">
        <v>0</v>
      </c>
      <c r="AV1413">
        <v>736</v>
      </c>
      <c r="AW1413">
        <v>856</v>
      </c>
      <c r="AX1413" t="s">
        <v>129</v>
      </c>
      <c r="AY1413" t="s">
        <v>130</v>
      </c>
      <c r="AZ1413">
        <f>IF(fun[[#This Row],[HeatingQC]]="Ex",5,IF(fun[[#This Row],[HeatingQC]]="Gd",4,IF(fun[[#This Row],[HeatingQC]]="TA",3,IF(fun[[#This Row],[HeatingQC]]="Fa",2,IF(fun[[#This Row],[HeatingQC]]="Po",1,0)))))</f>
        <v>5</v>
      </c>
      <c r="BA1413" t="s">
        <v>131</v>
      </c>
      <c r="BB1413" t="s">
        <v>132</v>
      </c>
      <c r="BC1413">
        <v>1112</v>
      </c>
      <c r="BD1413">
        <v>556</v>
      </c>
      <c r="BE1413">
        <v>0</v>
      </c>
      <c r="BF1413">
        <v>1668</v>
      </c>
      <c r="BG1413">
        <f>LOG(fun[[#This Row],[GrLivArea]])</f>
        <v>3.2221960463017201</v>
      </c>
      <c r="BH1413">
        <v>0</v>
      </c>
      <c r="BI1413">
        <v>0</v>
      </c>
      <c r="BJ1413">
        <f>fun[[#This Row],[BsmtFullBath]]+(0.5*fun[[#This Row],[BsmtHalfBath]])</f>
        <v>0</v>
      </c>
      <c r="BK1413">
        <v>1</v>
      </c>
      <c r="BL1413">
        <v>1</v>
      </c>
      <c r="BM1413">
        <f>fun[[#This Row],[HalfBath]]+fun[[#This Row],[TOTBaseBath]]+fun[[#This Row],[FullBath]]</f>
        <v>2</v>
      </c>
      <c r="BN1413">
        <v>3</v>
      </c>
      <c r="BO1413">
        <v>1</v>
      </c>
      <c r="BP1413" t="s">
        <v>124</v>
      </c>
      <c r="BQ1413">
        <f>IF(fun[[#This Row],[KitchenQual]]="Ex",5,IF(fun[[#This Row],[KitchenQual]]="Gd",4,IF(fun[[#This Row],[KitchenQual]]="TA",3,IF(fun[[#This Row],[KitchenQual]]="Fa",2,0))))</f>
        <v>3</v>
      </c>
      <c r="BR1413">
        <v>6</v>
      </c>
      <c r="BS1413" t="s">
        <v>250</v>
      </c>
      <c r="BT1413">
        <v>0</v>
      </c>
      <c r="BU1413" t="s">
        <v>109</v>
      </c>
      <c r="BV1413">
        <f>IF(fun[[#This Row],[FireplaceQu]]="Ex",5,IF(fun[[#This Row],[FireplaceQu]]="Gd",4,IF(fun[[#This Row],[FireplaceQu]]="TA",3,IF(fun[[#This Row],[FireplaceQu]]="Fa",2,0))))</f>
        <v>0</v>
      </c>
      <c r="BW1413" t="s">
        <v>134</v>
      </c>
      <c r="BX1413">
        <v>1950</v>
      </c>
      <c r="BY1413" t="s">
        <v>128</v>
      </c>
      <c r="BZ1413">
        <v>1</v>
      </c>
      <c r="CA1413">
        <v>271</v>
      </c>
      <c r="CB1413" t="s">
        <v>124</v>
      </c>
      <c r="CC1413">
        <f>IF(fun[[#This Row],[GarageQual]]="Ex",5,IF(fun[[#This Row],[GarageQual]]="Gd",4,IF(fun[[#This Row],[GarageQual]]="TA",3,IF(fun[[#This Row],[GarageQual]]="Fa",2,IF(fun[[#This Row],[GarageQual]]="Po",1,0)))))</f>
        <v>3</v>
      </c>
      <c r="CD1413" t="s">
        <v>124</v>
      </c>
      <c r="CE1413">
        <f>IF(fun[[#This Row],[GarageCond]]="Ex",5,IF(fun[[#This Row],[GarageCond]]="Gd",4,IF(fun[[#This Row],[GarageCond]]="TA",3,IF(fun[[#This Row],[GarageCond]]="Fa",2,IF(fun[[#This Row],[GarageCond]]="Po",1,0)))))</f>
        <v>3</v>
      </c>
      <c r="CF1413" t="s">
        <v>131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f>(0.5*fun[[#This Row],[WoodDeckSF]])+fun[[#This Row],[OpenPorchSF]]+(2*fun[[#This Row],[EnclosedPorch]])+(1.5*fun[[#This Row],[3SsnPorch]])+fun[[#This Row],[ScreenPorch]]</f>
        <v>0</v>
      </c>
      <c r="CM1413">
        <v>0</v>
      </c>
      <c r="CN1413" t="s">
        <v>109</v>
      </c>
      <c r="CO1413">
        <f>IF(fun[[#This Row],[PoolQC]]="Ex",5,IF(fun[[#This Row],[PoolQC]]="Gd",4,IF(fun[[#This Row],[PoolQC]]="TA",3,IF(fun[[#This Row],[PoolQC]]="Fa",2,IF(fun[[#This Row],[PoolQC]]="Po",1,0)))))</f>
        <v>0</v>
      </c>
      <c r="CP1413" t="s">
        <v>160</v>
      </c>
      <c r="CQ1413" t="s">
        <v>109</v>
      </c>
      <c r="CR1413">
        <v>0</v>
      </c>
      <c r="CS1413">
        <v>9</v>
      </c>
      <c r="CT1413">
        <v>2009</v>
      </c>
      <c r="CU1413" t="s">
        <v>136</v>
      </c>
      <c r="CV1413" t="s">
        <v>137</v>
      </c>
      <c r="CW1413">
        <f>COUNTIF(fun[[#This Row],[Id]:[SaleCondition]],0)</f>
        <v>21</v>
      </c>
      <c r="CX1413">
        <f>COUNTIF(fun[[#This Row],[Id]:[SaleCondition]],"NA")</f>
        <v>4</v>
      </c>
      <c r="CY1413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413">
        <f>fun[NUM_ExCond]+fun[NUM_BsmtCond]+fun[NUM_GarCond]</f>
        <v>10</v>
      </c>
      <c r="DA141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41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73.25</v>
      </c>
      <c r="DC1413">
        <v>140000</v>
      </c>
    </row>
    <row r="1414" spans="1:107" x14ac:dyDescent="0.25">
      <c r="A1414">
        <v>1413</v>
      </c>
      <c r="B1414">
        <v>90</v>
      </c>
      <c r="C1414" t="s">
        <v>107</v>
      </c>
      <c r="D1414">
        <f>IF(fun[[#This Row],[MSZoning]]="RL",1,0)</f>
        <v>1</v>
      </c>
      <c r="E1414">
        <f>IF(fun[[#This Row],[rl]]="RM",1,0)</f>
        <v>0</v>
      </c>
      <c r="F1414">
        <f>IF(fun[[#This Row],[rm]]="RH",1,0)</f>
        <v>0</v>
      </c>
      <c r="G1414">
        <f>IF(fun[[#This Row],[rh]]="C (all)",1,0)</f>
        <v>0</v>
      </c>
      <c r="H1414">
        <v>60</v>
      </c>
      <c r="I1414">
        <f>IF(fun[[#This Row],[LotFrontage]]="NA",0,fun[[#This Row],[LotFrontage]])</f>
        <v>60</v>
      </c>
      <c r="J1414">
        <v>7200</v>
      </c>
      <c r="K1414" t="s">
        <v>108</v>
      </c>
      <c r="L1414" t="s">
        <v>109</v>
      </c>
      <c r="M1414" t="s">
        <v>110</v>
      </c>
      <c r="N1414" t="s">
        <v>111</v>
      </c>
      <c r="O1414" t="s">
        <v>112</v>
      </c>
      <c r="P1414" t="s">
        <v>113</v>
      </c>
      <c r="Q1414" t="s">
        <v>114</v>
      </c>
      <c r="R1414" t="s">
        <v>188</v>
      </c>
      <c r="S1414" t="s">
        <v>116</v>
      </c>
      <c r="T1414" t="s">
        <v>116</v>
      </c>
      <c r="U1414" t="s">
        <v>193</v>
      </c>
      <c r="V1414" t="s">
        <v>141</v>
      </c>
      <c r="W1414">
        <v>4</v>
      </c>
      <c r="X1414">
        <v>5</v>
      </c>
      <c r="Y1414">
        <v>1949</v>
      </c>
      <c r="Z1414">
        <v>1950</v>
      </c>
      <c r="AA1414" t="s">
        <v>119</v>
      </c>
      <c r="AB1414" t="s">
        <v>120</v>
      </c>
      <c r="AC1414" t="s">
        <v>122</v>
      </c>
      <c r="AD1414" t="s">
        <v>163</v>
      </c>
      <c r="AE1414" t="s">
        <v>143</v>
      </c>
      <c r="AF1414">
        <v>0</v>
      </c>
      <c r="AG1414" t="s">
        <v>124</v>
      </c>
      <c r="AH1414">
        <f>IF(fun[[#This Row],[ExterQual]]="Ex",5,IF(fun[[#This Row],[ExterQual]]="Gd",4,IF(fun[[#This Row],[ExterQual]]="TA",3,IF(fun[[#This Row],[ExterQual]]="Fa",2,1))))</f>
        <v>3</v>
      </c>
      <c r="AI1414" t="s">
        <v>124</v>
      </c>
      <c r="AJ1414">
        <f>IF(fun[[#This Row],[ExterCond]]="Ex",5,IF(fun[[#This Row],[ExterCond]]="Gd",4,IF(fun[[#This Row],[ExterCond]]="TA",3,IF(fun[[#This Row],[ExterCond]]="Fa",2,1))))</f>
        <v>3</v>
      </c>
      <c r="AK1414" t="s">
        <v>194</v>
      </c>
      <c r="AL1414" t="s">
        <v>109</v>
      </c>
      <c r="AM1414">
        <f>IF(fun[[#This Row],[BsmtQual]]="Ex",5,IF(fun[[#This Row],[BsmtQual]]="Gd",4,IF(fun[[#This Row],[BsmtQual]]="TA",3,IF(fun[[#This Row],[BsmtQual]]="Fa",2,IF(fun[[#This Row],[BsmtQual]]="Po",1,0)))))</f>
        <v>0</v>
      </c>
      <c r="AN1414" t="s">
        <v>109</v>
      </c>
      <c r="AO1414">
        <f>IF(fun[[#This Row],[BsmtCond]]="Ex",5,IF(fun[[#This Row],[BsmtCond]]="Gd",4,IF(fun[[#This Row],[BsmtCond]]="TA",3,IF(fun[[#This Row],[BsmtCond]]="Fa",2,IF(fun[[#This Row],[BsmtCond]]="Po",1,0)))))</f>
        <v>0</v>
      </c>
      <c r="AP1414" t="s">
        <v>109</v>
      </c>
      <c r="AQ1414">
        <f>IF(fun[[#This Row],[BsmtExposure]]="Gd",3,IF(fun[[#This Row],[BsmtExposure]]="Av",2,IF(fun[[#This Row],[BsmtExposure]]="Mn",1,0)))</f>
        <v>0</v>
      </c>
      <c r="AR1414" t="s">
        <v>109</v>
      </c>
      <c r="AS1414">
        <v>0</v>
      </c>
      <c r="AT1414" t="s">
        <v>109</v>
      </c>
      <c r="AU1414">
        <v>0</v>
      </c>
      <c r="AV1414">
        <v>0</v>
      </c>
      <c r="AW1414">
        <v>0</v>
      </c>
      <c r="AX1414" t="s">
        <v>266</v>
      </c>
      <c r="AY1414" t="s">
        <v>173</v>
      </c>
      <c r="AZ1414">
        <f>IF(fun[[#This Row],[HeatingQC]]="Ex",5,IF(fun[[#This Row],[HeatingQC]]="Gd",4,IF(fun[[#This Row],[HeatingQC]]="TA",3,IF(fun[[#This Row],[HeatingQC]]="Fa",2,IF(fun[[#This Row],[HeatingQC]]="Po",1,0)))))</f>
        <v>2</v>
      </c>
      <c r="BA1414" t="s">
        <v>203</v>
      </c>
      <c r="BB1414" t="s">
        <v>171</v>
      </c>
      <c r="BC1414">
        <v>1040</v>
      </c>
      <c r="BD1414">
        <v>0</v>
      </c>
      <c r="BE1414">
        <v>0</v>
      </c>
      <c r="BF1414">
        <v>1040</v>
      </c>
      <c r="BG1414">
        <f>LOG(fun[[#This Row],[GrLivArea]])</f>
        <v>3.0170333392987803</v>
      </c>
      <c r="BH1414">
        <v>0</v>
      </c>
      <c r="BI1414">
        <v>0</v>
      </c>
      <c r="BJ1414">
        <f>fun[[#This Row],[BsmtFullBath]]+(0.5*fun[[#This Row],[BsmtHalfBath]])</f>
        <v>0</v>
      </c>
      <c r="BK1414">
        <v>2</v>
      </c>
      <c r="BL1414">
        <v>0</v>
      </c>
      <c r="BM1414">
        <f>fun[[#This Row],[HalfBath]]+fun[[#This Row],[TOTBaseBath]]+fun[[#This Row],[FullBath]]</f>
        <v>2</v>
      </c>
      <c r="BN1414">
        <v>2</v>
      </c>
      <c r="BO1414">
        <v>2</v>
      </c>
      <c r="BP1414" t="s">
        <v>124</v>
      </c>
      <c r="BQ1414">
        <f>IF(fun[[#This Row],[KitchenQual]]="Ex",5,IF(fun[[#This Row],[KitchenQual]]="Gd",4,IF(fun[[#This Row],[KitchenQual]]="TA",3,IF(fun[[#This Row],[KitchenQual]]="Fa",2,0))))</f>
        <v>3</v>
      </c>
      <c r="BR1414">
        <v>6</v>
      </c>
      <c r="BS1414" t="s">
        <v>133</v>
      </c>
      <c r="BT1414">
        <v>0</v>
      </c>
      <c r="BU1414" t="s">
        <v>109</v>
      </c>
      <c r="BV1414">
        <f>IF(fun[[#This Row],[FireplaceQu]]="Ex",5,IF(fun[[#This Row],[FireplaceQu]]="Gd",4,IF(fun[[#This Row],[FireplaceQu]]="TA",3,IF(fun[[#This Row],[FireplaceQu]]="Fa",2,0))))</f>
        <v>0</v>
      </c>
      <c r="BW1414" t="s">
        <v>153</v>
      </c>
      <c r="BX1414">
        <v>1956</v>
      </c>
      <c r="BY1414" t="s">
        <v>128</v>
      </c>
      <c r="BZ1414">
        <v>2</v>
      </c>
      <c r="CA1414">
        <v>420</v>
      </c>
      <c r="CB1414" t="s">
        <v>124</v>
      </c>
      <c r="CC1414">
        <f>IF(fun[[#This Row],[GarageQual]]="Ex",5,IF(fun[[#This Row],[GarageQual]]="Gd",4,IF(fun[[#This Row],[GarageQual]]="TA",3,IF(fun[[#This Row],[GarageQual]]="Fa",2,IF(fun[[#This Row],[GarageQual]]="Po",1,0)))))</f>
        <v>3</v>
      </c>
      <c r="CD1414" t="s">
        <v>124</v>
      </c>
      <c r="CE1414">
        <f>IF(fun[[#This Row],[GarageCond]]="Ex",5,IF(fun[[#This Row],[GarageCond]]="Gd",4,IF(fun[[#This Row],[GarageCond]]="TA",3,IF(fun[[#This Row],[GarageCond]]="Fa",2,IF(fun[[#This Row],[GarageCond]]="Po",1,0)))))</f>
        <v>3</v>
      </c>
      <c r="CF1414" t="s">
        <v>131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f>(0.5*fun[[#This Row],[WoodDeckSF]])+fun[[#This Row],[OpenPorchSF]]+(2*fun[[#This Row],[EnclosedPorch]])+(1.5*fun[[#This Row],[3SsnPorch]])+fun[[#This Row],[ScreenPorch]]</f>
        <v>0</v>
      </c>
      <c r="CM1414">
        <v>0</v>
      </c>
      <c r="CN1414" t="s">
        <v>109</v>
      </c>
      <c r="CO1414">
        <f>IF(fun[[#This Row],[PoolQC]]="Ex",5,IF(fun[[#This Row],[PoolQC]]="Gd",4,IF(fun[[#This Row],[PoolQC]]="TA",3,IF(fun[[#This Row],[PoolQC]]="Fa",2,IF(fun[[#This Row],[PoolQC]]="Po",1,0)))))</f>
        <v>0</v>
      </c>
      <c r="CP1414" t="s">
        <v>109</v>
      </c>
      <c r="CQ1414" t="s">
        <v>109</v>
      </c>
      <c r="CR1414">
        <v>0</v>
      </c>
      <c r="CS1414">
        <v>6</v>
      </c>
      <c r="CT1414">
        <v>2009</v>
      </c>
      <c r="CU1414" t="s">
        <v>136</v>
      </c>
      <c r="CV1414" t="s">
        <v>137</v>
      </c>
      <c r="CW1414">
        <f>COUNTIF(fun[[#This Row],[Id]:[SaleCondition]],0)</f>
        <v>28</v>
      </c>
      <c r="CX1414">
        <f>COUNTIF(fun[[#This Row],[Id]:[SaleCondition]],"NA")</f>
        <v>10</v>
      </c>
      <c r="CY1414">
        <f>fun[[#This Row],[OverallQual]]+fun[[#This Row],[NUM_ExQual]]+fun[[#This Row],[NUM_BsmtQual]]+fun[[#This Row],[NUM_Heat]]+fun[[#This Row],[NUM_KitchQual]]+fun[[#This Row],[NUM_GarQual]]+fun[[#This Row],[NUM_Pool]]+fun[NUM_Fire]</f>
        <v>15</v>
      </c>
      <c r="CZ1414">
        <f>fun[NUM_ExCond]+fun[NUM_BsmtCond]+fun[NUM_GarCond]</f>
        <v>6</v>
      </c>
      <c r="DA141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60</v>
      </c>
      <c r="DB141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40</v>
      </c>
      <c r="DC1414">
        <v>90000</v>
      </c>
    </row>
    <row r="1415" spans="1:107" x14ac:dyDescent="0.25">
      <c r="A1415">
        <v>1414</v>
      </c>
      <c r="B1415">
        <v>20</v>
      </c>
      <c r="C1415" t="s">
        <v>107</v>
      </c>
      <c r="D1415">
        <f>IF(fun[[#This Row],[MSZoning]]="RL",1,0)</f>
        <v>1</v>
      </c>
      <c r="E1415">
        <f>IF(fun[[#This Row],[rl]]="RM",1,0)</f>
        <v>0</v>
      </c>
      <c r="F1415">
        <f>IF(fun[[#This Row],[rm]]="RH",1,0)</f>
        <v>0</v>
      </c>
      <c r="G1415">
        <f>IF(fun[[#This Row],[rh]]="C (all)",1,0)</f>
        <v>0</v>
      </c>
      <c r="H1415">
        <v>88</v>
      </c>
      <c r="I1415">
        <f>IF(fun[[#This Row],[LotFrontage]]="NA",0,fun[[#This Row],[LotFrontage]])</f>
        <v>88</v>
      </c>
      <c r="J1415">
        <v>10994</v>
      </c>
      <c r="K1415" t="s">
        <v>108</v>
      </c>
      <c r="L1415" t="s">
        <v>109</v>
      </c>
      <c r="M1415" t="s">
        <v>146</v>
      </c>
      <c r="N1415" t="s">
        <v>111</v>
      </c>
      <c r="O1415" t="s">
        <v>112</v>
      </c>
      <c r="P1415" t="s">
        <v>148</v>
      </c>
      <c r="Q1415" t="s">
        <v>114</v>
      </c>
      <c r="R1415" t="s">
        <v>196</v>
      </c>
      <c r="S1415" t="s">
        <v>116</v>
      </c>
      <c r="T1415" t="s">
        <v>116</v>
      </c>
      <c r="U1415" t="s">
        <v>117</v>
      </c>
      <c r="V1415" t="s">
        <v>141</v>
      </c>
      <c r="W1415">
        <v>8</v>
      </c>
      <c r="X1415">
        <v>5</v>
      </c>
      <c r="Y1415">
        <v>2005</v>
      </c>
      <c r="Z1415">
        <v>2006</v>
      </c>
      <c r="AA1415" t="s">
        <v>119</v>
      </c>
      <c r="AB1415" t="s">
        <v>120</v>
      </c>
      <c r="AC1415" t="s">
        <v>121</v>
      </c>
      <c r="AD1415" t="s">
        <v>121</v>
      </c>
      <c r="AE1415" t="s">
        <v>163</v>
      </c>
      <c r="AF1415">
        <v>366</v>
      </c>
      <c r="AG1415" t="s">
        <v>123</v>
      </c>
      <c r="AH1415">
        <f>IF(fun[[#This Row],[ExterQual]]="Ex",5,IF(fun[[#This Row],[ExterQual]]="Gd",4,IF(fun[[#This Row],[ExterQual]]="TA",3,IF(fun[[#This Row],[ExterQual]]="Fa",2,1))))</f>
        <v>4</v>
      </c>
      <c r="AI1415" t="s">
        <v>124</v>
      </c>
      <c r="AJ1415">
        <f>IF(fun[[#This Row],[ExterCond]]="Ex",5,IF(fun[[#This Row],[ExterCond]]="Gd",4,IF(fun[[#This Row],[ExterCond]]="TA",3,IF(fun[[#This Row],[ExterCond]]="Fa",2,1))))</f>
        <v>3</v>
      </c>
      <c r="AK1415" t="s">
        <v>125</v>
      </c>
      <c r="AL1415" t="s">
        <v>123</v>
      </c>
      <c r="AM1415">
        <f>IF(fun[[#This Row],[BsmtQual]]="Ex",5,IF(fun[[#This Row],[BsmtQual]]="Gd",4,IF(fun[[#This Row],[BsmtQual]]="TA",3,IF(fun[[#This Row],[BsmtQual]]="Fa",2,IF(fun[[#This Row],[BsmtQual]]="Po",1,0)))))</f>
        <v>4</v>
      </c>
      <c r="AN1415" t="s">
        <v>123</v>
      </c>
      <c r="AO1415">
        <f>IF(fun[[#This Row],[BsmtCond]]="Ex",5,IF(fun[[#This Row],[BsmtCond]]="Gd",4,IF(fun[[#This Row],[BsmtCond]]="TA",3,IF(fun[[#This Row],[BsmtCond]]="Fa",2,IF(fun[[#This Row],[BsmtCond]]="Po",1,0)))))</f>
        <v>4</v>
      </c>
      <c r="AP1415" t="s">
        <v>126</v>
      </c>
      <c r="AQ1415">
        <f>IF(fun[[#This Row],[BsmtExposure]]="Gd",3,IF(fun[[#This Row],[BsmtExposure]]="Av",2,IF(fun[[#This Row],[BsmtExposure]]="Mn",1,0)))</f>
        <v>0</v>
      </c>
      <c r="AR1415" t="s">
        <v>127</v>
      </c>
      <c r="AS1415">
        <v>976</v>
      </c>
      <c r="AT1415" t="s">
        <v>128</v>
      </c>
      <c r="AU1415">
        <v>0</v>
      </c>
      <c r="AV1415">
        <v>868</v>
      </c>
      <c r="AW1415">
        <v>1844</v>
      </c>
      <c r="AX1415" t="s">
        <v>129</v>
      </c>
      <c r="AY1415" t="s">
        <v>130</v>
      </c>
      <c r="AZ1415">
        <f>IF(fun[[#This Row],[HeatingQC]]="Ex",5,IF(fun[[#This Row],[HeatingQC]]="Gd",4,IF(fun[[#This Row],[HeatingQC]]="TA",3,IF(fun[[#This Row],[HeatingQC]]="Fa",2,IF(fun[[#This Row],[HeatingQC]]="Po",1,0)))))</f>
        <v>5</v>
      </c>
      <c r="BA1415" t="s">
        <v>131</v>
      </c>
      <c r="BB1415" t="s">
        <v>132</v>
      </c>
      <c r="BC1415">
        <v>1844</v>
      </c>
      <c r="BD1415">
        <v>0</v>
      </c>
      <c r="BE1415">
        <v>0</v>
      </c>
      <c r="BF1415">
        <v>1844</v>
      </c>
      <c r="BG1415">
        <f>LOG(fun[[#This Row],[GrLivArea]])</f>
        <v>3.2657609167176105</v>
      </c>
      <c r="BH1415">
        <v>1</v>
      </c>
      <c r="BI1415">
        <v>0</v>
      </c>
      <c r="BJ1415">
        <f>fun[[#This Row],[BsmtFullBath]]+(0.5*fun[[#This Row],[BsmtHalfBath]])</f>
        <v>1</v>
      </c>
      <c r="BK1415">
        <v>2</v>
      </c>
      <c r="BL1415">
        <v>0</v>
      </c>
      <c r="BM1415">
        <f>fun[[#This Row],[HalfBath]]+fun[[#This Row],[TOTBaseBath]]+fun[[#This Row],[FullBath]]</f>
        <v>3</v>
      </c>
      <c r="BN1415">
        <v>2</v>
      </c>
      <c r="BO1415">
        <v>1</v>
      </c>
      <c r="BP1415" t="s">
        <v>123</v>
      </c>
      <c r="BQ1415">
        <f>IF(fun[[#This Row],[KitchenQual]]="Ex",5,IF(fun[[#This Row],[KitchenQual]]="Gd",4,IF(fun[[#This Row],[KitchenQual]]="TA",3,IF(fun[[#This Row],[KitchenQual]]="Fa",2,0))))</f>
        <v>4</v>
      </c>
      <c r="BR1415">
        <v>7</v>
      </c>
      <c r="BS1415" t="s">
        <v>133</v>
      </c>
      <c r="BT1415">
        <v>1</v>
      </c>
      <c r="BU1415" t="s">
        <v>123</v>
      </c>
      <c r="BV1415">
        <f>IF(fun[[#This Row],[FireplaceQu]]="Ex",5,IF(fun[[#This Row],[FireplaceQu]]="Gd",4,IF(fun[[#This Row],[FireplaceQu]]="TA",3,IF(fun[[#This Row],[FireplaceQu]]="Fa",2,0))))</f>
        <v>4</v>
      </c>
      <c r="BW1415" t="s">
        <v>134</v>
      </c>
      <c r="BX1415">
        <v>2005</v>
      </c>
      <c r="BY1415" t="s">
        <v>183</v>
      </c>
      <c r="BZ1415">
        <v>2</v>
      </c>
      <c r="CA1415">
        <v>620</v>
      </c>
      <c r="CB1415" t="s">
        <v>124</v>
      </c>
      <c r="CC1415">
        <f>IF(fun[[#This Row],[GarageQual]]="Ex",5,IF(fun[[#This Row],[GarageQual]]="Gd",4,IF(fun[[#This Row],[GarageQual]]="TA",3,IF(fun[[#This Row],[GarageQual]]="Fa",2,IF(fun[[#This Row],[GarageQual]]="Po",1,0)))))</f>
        <v>3</v>
      </c>
      <c r="CD1415" t="s">
        <v>124</v>
      </c>
      <c r="CE1415">
        <f>IF(fun[[#This Row],[GarageCond]]="Ex",5,IF(fun[[#This Row],[GarageCond]]="Gd",4,IF(fun[[#This Row],[GarageCond]]="TA",3,IF(fun[[#This Row],[GarageCond]]="Fa",2,IF(fun[[#This Row],[GarageCond]]="Po",1,0)))))</f>
        <v>3</v>
      </c>
      <c r="CF1415" t="s">
        <v>131</v>
      </c>
      <c r="CG1415">
        <v>165</v>
      </c>
      <c r="CH1415">
        <v>44</v>
      </c>
      <c r="CI1415">
        <v>0</v>
      </c>
      <c r="CJ1415">
        <v>0</v>
      </c>
      <c r="CK1415">
        <v>0</v>
      </c>
      <c r="CL1415">
        <f>(0.5*fun[[#This Row],[WoodDeckSF]])+fun[[#This Row],[OpenPorchSF]]+(2*fun[[#This Row],[EnclosedPorch]])+(1.5*fun[[#This Row],[3SsnPorch]])+fun[[#This Row],[ScreenPorch]]</f>
        <v>126.5</v>
      </c>
      <c r="CM1415">
        <v>0</v>
      </c>
      <c r="CN1415" t="s">
        <v>109</v>
      </c>
      <c r="CO1415">
        <f>IF(fun[[#This Row],[PoolQC]]="Ex",5,IF(fun[[#This Row],[PoolQC]]="Gd",4,IF(fun[[#This Row],[PoolQC]]="TA",3,IF(fun[[#This Row],[PoolQC]]="Fa",2,IF(fun[[#This Row],[PoolQC]]="Po",1,0)))))</f>
        <v>0</v>
      </c>
      <c r="CP1415" t="s">
        <v>109</v>
      </c>
      <c r="CQ1415" t="s">
        <v>109</v>
      </c>
      <c r="CR1415">
        <v>0</v>
      </c>
      <c r="CS1415">
        <v>9</v>
      </c>
      <c r="CT1415">
        <v>2009</v>
      </c>
      <c r="CU1415" t="s">
        <v>199</v>
      </c>
      <c r="CV1415" t="s">
        <v>154</v>
      </c>
      <c r="CW1415">
        <f>COUNTIF(fun[[#This Row],[Id]:[SaleCondition]],0)</f>
        <v>15</v>
      </c>
      <c r="CX1415">
        <f>COUNTIF(fun[[#This Row],[Id]:[SaleCondition]],"NA")</f>
        <v>4</v>
      </c>
      <c r="CY1415">
        <f>fun[[#This Row],[OverallQual]]+fun[[#This Row],[NUM_ExQual]]+fun[[#This Row],[NUM_BsmtQual]]+fun[[#This Row],[NUM_Heat]]+fun[[#This Row],[NUM_KitchQual]]+fun[[#This Row],[NUM_GarQual]]+fun[[#This Row],[NUM_Pool]]+fun[NUM_Fire]</f>
        <v>32</v>
      </c>
      <c r="CZ1415">
        <f>fun[NUM_ExCond]+fun[NUM_BsmtCond]+fun[NUM_GarCond]</f>
        <v>10</v>
      </c>
      <c r="DA141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112</v>
      </c>
      <c r="DB141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76.833333333333343</v>
      </c>
      <c r="DC1415">
        <v>257000</v>
      </c>
    </row>
    <row r="1416" spans="1:107" x14ac:dyDescent="0.25">
      <c r="A1416">
        <v>1415</v>
      </c>
      <c r="B1416">
        <v>50</v>
      </c>
      <c r="C1416" t="s">
        <v>107</v>
      </c>
      <c r="D1416">
        <f>IF(fun[[#This Row],[MSZoning]]="RL",1,0)</f>
        <v>1</v>
      </c>
      <c r="E1416">
        <f>IF(fun[[#This Row],[rl]]="RM",1,0)</f>
        <v>0</v>
      </c>
      <c r="F1416">
        <f>IF(fun[[#This Row],[rm]]="RH",1,0)</f>
        <v>0</v>
      </c>
      <c r="G1416">
        <f>IF(fun[[#This Row],[rh]]="C (all)",1,0)</f>
        <v>0</v>
      </c>
      <c r="H1416">
        <v>64</v>
      </c>
      <c r="I1416">
        <f>IF(fun[[#This Row],[LotFrontage]]="NA",0,fun[[#This Row],[LotFrontage]])</f>
        <v>64</v>
      </c>
      <c r="J1416">
        <v>13053</v>
      </c>
      <c r="K1416" t="s">
        <v>108</v>
      </c>
      <c r="L1416" t="s">
        <v>108</v>
      </c>
      <c r="M1416" t="s">
        <v>110</v>
      </c>
      <c r="N1416" t="s">
        <v>201</v>
      </c>
      <c r="O1416" t="s">
        <v>112</v>
      </c>
      <c r="P1416" t="s">
        <v>113</v>
      </c>
      <c r="Q1416" t="s">
        <v>114</v>
      </c>
      <c r="R1416" t="s">
        <v>174</v>
      </c>
      <c r="S1416" t="s">
        <v>116</v>
      </c>
      <c r="T1416" t="s">
        <v>116</v>
      </c>
      <c r="U1416" t="s">
        <v>117</v>
      </c>
      <c r="V1416" t="s">
        <v>158</v>
      </c>
      <c r="W1416">
        <v>6</v>
      </c>
      <c r="X1416">
        <v>7</v>
      </c>
      <c r="Y1416">
        <v>1923</v>
      </c>
      <c r="Z1416">
        <v>2000</v>
      </c>
      <c r="AA1416" t="s">
        <v>210</v>
      </c>
      <c r="AB1416" t="s">
        <v>120</v>
      </c>
      <c r="AC1416" t="s">
        <v>150</v>
      </c>
      <c r="AD1416" t="s">
        <v>150</v>
      </c>
      <c r="AE1416" t="s">
        <v>143</v>
      </c>
      <c r="AF1416">
        <v>0</v>
      </c>
      <c r="AG1416" t="s">
        <v>124</v>
      </c>
      <c r="AH1416">
        <f>IF(fun[[#This Row],[ExterQual]]="Ex",5,IF(fun[[#This Row],[ExterQual]]="Gd",4,IF(fun[[#This Row],[ExterQual]]="TA",3,IF(fun[[#This Row],[ExterQual]]="Fa",2,1))))</f>
        <v>3</v>
      </c>
      <c r="AI1416" t="s">
        <v>124</v>
      </c>
      <c r="AJ1416">
        <f>IF(fun[[#This Row],[ExterCond]]="Ex",5,IF(fun[[#This Row],[ExterCond]]="Gd",4,IF(fun[[#This Row],[ExterCond]]="TA",3,IF(fun[[#This Row],[ExterCond]]="Fa",2,1))))</f>
        <v>3</v>
      </c>
      <c r="AK1416" t="s">
        <v>152</v>
      </c>
      <c r="AL1416" t="s">
        <v>124</v>
      </c>
      <c r="AM1416">
        <f>IF(fun[[#This Row],[BsmtQual]]="Ex",5,IF(fun[[#This Row],[BsmtQual]]="Gd",4,IF(fun[[#This Row],[BsmtQual]]="TA",3,IF(fun[[#This Row],[BsmtQual]]="Fa",2,IF(fun[[#This Row],[BsmtQual]]="Po",1,0)))))</f>
        <v>3</v>
      </c>
      <c r="AN1416" t="s">
        <v>124</v>
      </c>
      <c r="AO1416">
        <f>IF(fun[[#This Row],[BsmtCond]]="Ex",5,IF(fun[[#This Row],[BsmtCond]]="Gd",4,IF(fun[[#This Row],[BsmtCond]]="TA",3,IF(fun[[#This Row],[BsmtCond]]="Fa",2,IF(fun[[#This Row],[BsmtCond]]="Po",1,0)))))</f>
        <v>3</v>
      </c>
      <c r="AP1416" t="s">
        <v>126</v>
      </c>
      <c r="AQ1416">
        <f>IF(fun[[#This Row],[BsmtExposure]]="Gd",3,IF(fun[[#This Row],[BsmtExposure]]="Av",2,IF(fun[[#This Row],[BsmtExposure]]="Mn",1,0)))</f>
        <v>0</v>
      </c>
      <c r="AR1416" t="s">
        <v>128</v>
      </c>
      <c r="AS1416">
        <v>0</v>
      </c>
      <c r="AT1416" t="s">
        <v>128</v>
      </c>
      <c r="AU1416">
        <v>0</v>
      </c>
      <c r="AV1416">
        <v>833</v>
      </c>
      <c r="AW1416">
        <v>833</v>
      </c>
      <c r="AX1416" t="s">
        <v>129</v>
      </c>
      <c r="AY1416" t="s">
        <v>123</v>
      </c>
      <c r="AZ1416">
        <f>IF(fun[[#This Row],[HeatingQC]]="Ex",5,IF(fun[[#This Row],[HeatingQC]]="Gd",4,IF(fun[[#This Row],[HeatingQC]]="TA",3,IF(fun[[#This Row],[HeatingQC]]="Fa",2,IF(fun[[#This Row],[HeatingQC]]="Po",1,0)))))</f>
        <v>4</v>
      </c>
      <c r="BA1416" t="s">
        <v>131</v>
      </c>
      <c r="BB1416" t="s">
        <v>132</v>
      </c>
      <c r="BC1416">
        <v>1053</v>
      </c>
      <c r="BD1416">
        <v>795</v>
      </c>
      <c r="BE1416">
        <v>0</v>
      </c>
      <c r="BF1416">
        <v>1848</v>
      </c>
      <c r="BG1416">
        <f>LOG(fun[[#This Row],[GrLivArea]])</f>
        <v>3.2667019668840878</v>
      </c>
      <c r="BH1416">
        <v>0</v>
      </c>
      <c r="BI1416">
        <v>0</v>
      </c>
      <c r="BJ1416">
        <f>fun[[#This Row],[BsmtFullBath]]+(0.5*fun[[#This Row],[BsmtHalfBath]])</f>
        <v>0</v>
      </c>
      <c r="BK1416">
        <v>1</v>
      </c>
      <c r="BL1416">
        <v>1</v>
      </c>
      <c r="BM1416">
        <f>fun[[#This Row],[HalfBath]]+fun[[#This Row],[TOTBaseBath]]+fun[[#This Row],[FullBath]]</f>
        <v>2</v>
      </c>
      <c r="BN1416">
        <v>4</v>
      </c>
      <c r="BO1416">
        <v>1</v>
      </c>
      <c r="BP1416" t="s">
        <v>123</v>
      </c>
      <c r="BQ1416">
        <f>IF(fun[[#This Row],[KitchenQual]]="Ex",5,IF(fun[[#This Row],[KitchenQual]]="Gd",4,IF(fun[[#This Row],[KitchenQual]]="TA",3,IF(fun[[#This Row],[KitchenQual]]="Fa",2,0))))</f>
        <v>4</v>
      </c>
      <c r="BR1416">
        <v>8</v>
      </c>
      <c r="BS1416" t="s">
        <v>133</v>
      </c>
      <c r="BT1416">
        <v>1</v>
      </c>
      <c r="BU1416" t="s">
        <v>123</v>
      </c>
      <c r="BV1416">
        <f>IF(fun[[#This Row],[FireplaceQu]]="Ex",5,IF(fun[[#This Row],[FireplaceQu]]="Gd",4,IF(fun[[#This Row],[FireplaceQu]]="TA",3,IF(fun[[#This Row],[FireplaceQu]]="Fa",2,0))))</f>
        <v>4</v>
      </c>
      <c r="BW1416" t="s">
        <v>153</v>
      </c>
      <c r="BX1416">
        <v>1922</v>
      </c>
      <c r="BY1416" t="s">
        <v>128</v>
      </c>
      <c r="BZ1416">
        <v>2</v>
      </c>
      <c r="CA1416">
        <v>370</v>
      </c>
      <c r="CB1416" t="s">
        <v>124</v>
      </c>
      <c r="CC1416">
        <f>IF(fun[[#This Row],[GarageQual]]="Ex",5,IF(fun[[#This Row],[GarageQual]]="Gd",4,IF(fun[[#This Row],[GarageQual]]="TA",3,IF(fun[[#This Row],[GarageQual]]="Fa",2,IF(fun[[#This Row],[GarageQual]]="Po",1,0)))))</f>
        <v>3</v>
      </c>
      <c r="CD1416" t="s">
        <v>124</v>
      </c>
      <c r="CE1416">
        <f>IF(fun[[#This Row],[GarageCond]]="Ex",5,IF(fun[[#This Row],[GarageCond]]="Gd",4,IF(fun[[#This Row],[GarageCond]]="TA",3,IF(fun[[#This Row],[GarageCond]]="Fa",2,IF(fun[[#This Row],[GarageCond]]="Po",1,0)))))</f>
        <v>3</v>
      </c>
      <c r="CF1416" t="s">
        <v>203</v>
      </c>
      <c r="CG1416">
        <v>0</v>
      </c>
      <c r="CH1416">
        <v>0</v>
      </c>
      <c r="CI1416">
        <v>0</v>
      </c>
      <c r="CJ1416">
        <v>0</v>
      </c>
      <c r="CK1416">
        <v>220</v>
      </c>
      <c r="CL1416">
        <f>(0.5*fun[[#This Row],[WoodDeckSF]])+fun[[#This Row],[OpenPorchSF]]+(2*fun[[#This Row],[EnclosedPorch]])+(1.5*fun[[#This Row],[3SsnPorch]])+fun[[#This Row],[ScreenPorch]]</f>
        <v>220</v>
      </c>
      <c r="CM1416">
        <v>0</v>
      </c>
      <c r="CN1416" t="s">
        <v>109</v>
      </c>
      <c r="CO1416">
        <f>IF(fun[[#This Row],[PoolQC]]="Ex",5,IF(fun[[#This Row],[PoolQC]]="Gd",4,IF(fun[[#This Row],[PoolQC]]="TA",3,IF(fun[[#This Row],[PoolQC]]="Fa",2,IF(fun[[#This Row],[PoolQC]]="Po",1,0)))))</f>
        <v>0</v>
      </c>
      <c r="CP1416" t="s">
        <v>109</v>
      </c>
      <c r="CQ1416" t="s">
        <v>109</v>
      </c>
      <c r="CR1416">
        <v>0</v>
      </c>
      <c r="CS1416">
        <v>6</v>
      </c>
      <c r="CT1416">
        <v>2008</v>
      </c>
      <c r="CU1416" t="s">
        <v>136</v>
      </c>
      <c r="CV1416" t="s">
        <v>137</v>
      </c>
      <c r="CW1416">
        <f>COUNTIF(fun[[#This Row],[Id]:[SaleCondition]],0)</f>
        <v>18</v>
      </c>
      <c r="CX1416">
        <f>COUNTIF(fun[[#This Row],[Id]:[SaleCondition]],"NA")</f>
        <v>3</v>
      </c>
      <c r="CY141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16">
        <f>fun[NUM_ExCond]+fun[NUM_BsmtCond]+fun[NUM_GarCond]</f>
        <v>9</v>
      </c>
      <c r="DA141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41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</v>
      </c>
      <c r="DC1416">
        <v>207000</v>
      </c>
    </row>
    <row r="1417" spans="1:107" x14ac:dyDescent="0.25">
      <c r="A1417">
        <v>1416</v>
      </c>
      <c r="B1417">
        <v>120</v>
      </c>
      <c r="C1417" t="s">
        <v>107</v>
      </c>
      <c r="D1417">
        <f>IF(fun[[#This Row],[MSZoning]]="RL",1,0)</f>
        <v>1</v>
      </c>
      <c r="E1417">
        <f>IF(fun[[#This Row],[rl]]="RM",1,0)</f>
        <v>0</v>
      </c>
      <c r="F1417">
        <f>IF(fun[[#This Row],[rm]]="RH",1,0)</f>
        <v>0</v>
      </c>
      <c r="G1417">
        <f>IF(fun[[#This Row],[rh]]="C (all)",1,0)</f>
        <v>0</v>
      </c>
      <c r="H1417">
        <v>51</v>
      </c>
      <c r="I1417">
        <f>IF(fun[[#This Row],[LotFrontage]]="NA",0,fun[[#This Row],[LotFrontage]])</f>
        <v>51</v>
      </c>
      <c r="J1417">
        <v>3635</v>
      </c>
      <c r="K1417" t="s">
        <v>108</v>
      </c>
      <c r="L1417" t="s">
        <v>109</v>
      </c>
      <c r="M1417" t="s">
        <v>110</v>
      </c>
      <c r="N1417" t="s">
        <v>111</v>
      </c>
      <c r="O1417" t="s">
        <v>112</v>
      </c>
      <c r="P1417" t="s">
        <v>113</v>
      </c>
      <c r="Q1417" t="s">
        <v>114</v>
      </c>
      <c r="R1417" t="s">
        <v>253</v>
      </c>
      <c r="S1417" t="s">
        <v>116</v>
      </c>
      <c r="T1417" t="s">
        <v>116</v>
      </c>
      <c r="U1417" t="s">
        <v>205</v>
      </c>
      <c r="V1417" t="s">
        <v>141</v>
      </c>
      <c r="W1417">
        <v>7</v>
      </c>
      <c r="X1417">
        <v>5</v>
      </c>
      <c r="Y1417">
        <v>2007</v>
      </c>
      <c r="Z1417">
        <v>2007</v>
      </c>
      <c r="AA1417" t="s">
        <v>178</v>
      </c>
      <c r="AB1417" t="s">
        <v>120</v>
      </c>
      <c r="AC1417" t="s">
        <v>121</v>
      </c>
      <c r="AD1417" t="s">
        <v>121</v>
      </c>
      <c r="AE1417" t="s">
        <v>122</v>
      </c>
      <c r="AF1417">
        <v>130</v>
      </c>
      <c r="AG1417" t="s">
        <v>123</v>
      </c>
      <c r="AH1417">
        <f>IF(fun[[#This Row],[ExterQual]]="Ex",5,IF(fun[[#This Row],[ExterQual]]="Gd",4,IF(fun[[#This Row],[ExterQual]]="TA",3,IF(fun[[#This Row],[ExterQual]]="Fa",2,1))))</f>
        <v>4</v>
      </c>
      <c r="AI1417" t="s">
        <v>124</v>
      </c>
      <c r="AJ1417">
        <f>IF(fun[[#This Row],[ExterCond]]="Ex",5,IF(fun[[#This Row],[ExterCond]]="Gd",4,IF(fun[[#This Row],[ExterCond]]="TA",3,IF(fun[[#This Row],[ExterCond]]="Fa",2,1))))</f>
        <v>3</v>
      </c>
      <c r="AK1417" t="s">
        <v>125</v>
      </c>
      <c r="AL1417" t="s">
        <v>123</v>
      </c>
      <c r="AM1417">
        <f>IF(fun[[#This Row],[BsmtQual]]="Ex",5,IF(fun[[#This Row],[BsmtQual]]="Gd",4,IF(fun[[#This Row],[BsmtQual]]="TA",3,IF(fun[[#This Row],[BsmtQual]]="Fa",2,IF(fun[[#This Row],[BsmtQual]]="Po",1,0)))))</f>
        <v>4</v>
      </c>
      <c r="AN1417" t="s">
        <v>124</v>
      </c>
      <c r="AO1417">
        <f>IF(fun[[#This Row],[BsmtCond]]="Ex",5,IF(fun[[#This Row],[BsmtCond]]="Gd",4,IF(fun[[#This Row],[BsmtCond]]="TA",3,IF(fun[[#This Row],[BsmtCond]]="Fa",2,IF(fun[[#This Row],[BsmtCond]]="Po",1,0)))))</f>
        <v>3</v>
      </c>
      <c r="AP1417" t="s">
        <v>126</v>
      </c>
      <c r="AQ1417">
        <f>IF(fun[[#This Row],[BsmtExposure]]="Gd",3,IF(fun[[#This Row],[BsmtExposure]]="Av",2,IF(fun[[#This Row],[BsmtExposure]]="Mn",1,0)))</f>
        <v>0</v>
      </c>
      <c r="AR1417" t="s">
        <v>145</v>
      </c>
      <c r="AS1417">
        <v>988</v>
      </c>
      <c r="AT1417" t="s">
        <v>128</v>
      </c>
      <c r="AU1417">
        <v>0</v>
      </c>
      <c r="AV1417">
        <v>398</v>
      </c>
      <c r="AW1417">
        <v>1386</v>
      </c>
      <c r="AX1417" t="s">
        <v>129</v>
      </c>
      <c r="AY1417" t="s">
        <v>130</v>
      </c>
      <c r="AZ1417">
        <f>IF(fun[[#This Row],[HeatingQC]]="Ex",5,IF(fun[[#This Row],[HeatingQC]]="Gd",4,IF(fun[[#This Row],[HeatingQC]]="TA",3,IF(fun[[#This Row],[HeatingQC]]="Fa",2,IF(fun[[#This Row],[HeatingQC]]="Po",1,0)))))</f>
        <v>5</v>
      </c>
      <c r="BA1417" t="s">
        <v>131</v>
      </c>
      <c r="BB1417" t="s">
        <v>132</v>
      </c>
      <c r="BC1417">
        <v>1569</v>
      </c>
      <c r="BD1417">
        <v>0</v>
      </c>
      <c r="BE1417">
        <v>0</v>
      </c>
      <c r="BF1417">
        <v>1569</v>
      </c>
      <c r="BG1417">
        <f>LOG(fun[[#This Row],[GrLivArea]])</f>
        <v>3.1956229435869368</v>
      </c>
      <c r="BH1417">
        <v>0</v>
      </c>
      <c r="BI1417">
        <v>1</v>
      </c>
      <c r="BJ1417">
        <f>fun[[#This Row],[BsmtFullBath]]+(0.5*fun[[#This Row],[BsmtHalfBath]])</f>
        <v>0.5</v>
      </c>
      <c r="BK1417">
        <v>2</v>
      </c>
      <c r="BL1417">
        <v>0</v>
      </c>
      <c r="BM1417">
        <f>fun[[#This Row],[HalfBath]]+fun[[#This Row],[TOTBaseBath]]+fun[[#This Row],[FullBath]]</f>
        <v>2.5</v>
      </c>
      <c r="BN1417">
        <v>1</v>
      </c>
      <c r="BO1417">
        <v>1</v>
      </c>
      <c r="BP1417" t="s">
        <v>123</v>
      </c>
      <c r="BQ1417">
        <f>IF(fun[[#This Row],[KitchenQual]]="Ex",5,IF(fun[[#This Row],[KitchenQual]]="Gd",4,IF(fun[[#This Row],[KitchenQual]]="TA",3,IF(fun[[#This Row],[KitchenQual]]="Fa",2,0))))</f>
        <v>4</v>
      </c>
      <c r="BR1417">
        <v>7</v>
      </c>
      <c r="BS1417" t="s">
        <v>133</v>
      </c>
      <c r="BT1417">
        <v>1</v>
      </c>
      <c r="BU1417" t="s">
        <v>124</v>
      </c>
      <c r="BV1417">
        <f>IF(fun[[#This Row],[FireplaceQu]]="Ex",5,IF(fun[[#This Row],[FireplaceQu]]="Gd",4,IF(fun[[#This Row],[FireplaceQu]]="TA",3,IF(fun[[#This Row],[FireplaceQu]]="Fa",2,0))))</f>
        <v>3</v>
      </c>
      <c r="BW1417" t="s">
        <v>134</v>
      </c>
      <c r="BX1417">
        <v>2007</v>
      </c>
      <c r="BY1417" t="s">
        <v>135</v>
      </c>
      <c r="BZ1417">
        <v>3</v>
      </c>
      <c r="CA1417">
        <v>660</v>
      </c>
      <c r="CB1417" t="s">
        <v>124</v>
      </c>
      <c r="CC1417">
        <f>IF(fun[[#This Row],[GarageQual]]="Ex",5,IF(fun[[#This Row],[GarageQual]]="Gd",4,IF(fun[[#This Row],[GarageQual]]="TA",3,IF(fun[[#This Row],[GarageQual]]="Fa",2,IF(fun[[#This Row],[GarageQual]]="Po",1,0)))))</f>
        <v>3</v>
      </c>
      <c r="CD1417" t="s">
        <v>124</v>
      </c>
      <c r="CE1417">
        <f>IF(fun[[#This Row],[GarageCond]]="Ex",5,IF(fun[[#This Row],[GarageCond]]="Gd",4,IF(fun[[#This Row],[GarageCond]]="TA",3,IF(fun[[#This Row],[GarageCond]]="Fa",2,IF(fun[[#This Row],[GarageCond]]="Po",1,0)))))</f>
        <v>3</v>
      </c>
      <c r="CF1417" t="s">
        <v>131</v>
      </c>
      <c r="CG1417">
        <v>143</v>
      </c>
      <c r="CH1417">
        <v>20</v>
      </c>
      <c r="CI1417">
        <v>0</v>
      </c>
      <c r="CJ1417">
        <v>0</v>
      </c>
      <c r="CK1417">
        <v>0</v>
      </c>
      <c r="CL1417">
        <f>(0.5*fun[[#This Row],[WoodDeckSF]])+fun[[#This Row],[OpenPorchSF]]+(2*fun[[#This Row],[EnclosedPorch]])+(1.5*fun[[#This Row],[3SsnPorch]])+fun[[#This Row],[ScreenPorch]]</f>
        <v>91.5</v>
      </c>
      <c r="CM1417">
        <v>0</v>
      </c>
      <c r="CN1417" t="s">
        <v>109</v>
      </c>
      <c r="CO1417">
        <f>IF(fun[[#This Row],[PoolQC]]="Ex",5,IF(fun[[#This Row],[PoolQC]]="Gd",4,IF(fun[[#This Row],[PoolQC]]="TA",3,IF(fun[[#This Row],[PoolQC]]="Fa",2,IF(fun[[#This Row],[PoolQC]]="Po",1,0)))))</f>
        <v>0</v>
      </c>
      <c r="CP1417" t="s">
        <v>109</v>
      </c>
      <c r="CQ1417" t="s">
        <v>109</v>
      </c>
      <c r="CR1417">
        <v>0</v>
      </c>
      <c r="CS1417">
        <v>5</v>
      </c>
      <c r="CT1417">
        <v>2009</v>
      </c>
      <c r="CU1417" t="s">
        <v>136</v>
      </c>
      <c r="CV1417" t="s">
        <v>137</v>
      </c>
      <c r="CW1417">
        <f>COUNTIF(fun[[#This Row],[Id]:[SaleCondition]],0)</f>
        <v>15</v>
      </c>
      <c r="CX1417">
        <f>COUNTIF(fun[[#This Row],[Id]:[SaleCondition]],"NA")</f>
        <v>4</v>
      </c>
      <c r="CY1417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417">
        <f>fun[NUM_ExCond]+fun[NUM_BsmtCond]+fun[NUM_GarCond]</f>
        <v>9</v>
      </c>
      <c r="DA141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111</v>
      </c>
      <c r="DB141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71.75</v>
      </c>
      <c r="DC1417">
        <v>175900</v>
      </c>
    </row>
    <row r="1418" spans="1:107" x14ac:dyDescent="0.25">
      <c r="A1418">
        <v>1417</v>
      </c>
      <c r="B1418">
        <v>190</v>
      </c>
      <c r="C1418" t="s">
        <v>168</v>
      </c>
      <c r="D1418">
        <f>IF(fun[[#This Row],[MSZoning]]="RL",1,0)</f>
        <v>0</v>
      </c>
      <c r="E1418">
        <f>IF(fun[[#This Row],[rl]]="RM",1,0)</f>
        <v>0</v>
      </c>
      <c r="F1418">
        <f>IF(fun[[#This Row],[rm]]="RH",1,0)</f>
        <v>0</v>
      </c>
      <c r="G1418">
        <f>IF(fun[[#This Row],[rh]]="C (all)",1,0)</f>
        <v>0</v>
      </c>
      <c r="H1418">
        <v>60</v>
      </c>
      <c r="I1418">
        <f>IF(fun[[#This Row],[LotFrontage]]="NA",0,fun[[#This Row],[LotFrontage]])</f>
        <v>60</v>
      </c>
      <c r="J1418">
        <v>11340</v>
      </c>
      <c r="K1418" t="s">
        <v>108</v>
      </c>
      <c r="L1418" t="s">
        <v>109</v>
      </c>
      <c r="M1418" t="s">
        <v>110</v>
      </c>
      <c r="N1418" t="s">
        <v>111</v>
      </c>
      <c r="O1418" t="s">
        <v>112</v>
      </c>
      <c r="P1418" t="s">
        <v>113</v>
      </c>
      <c r="Q1418" t="s">
        <v>114</v>
      </c>
      <c r="R1418" t="s">
        <v>169</v>
      </c>
      <c r="S1418" t="s">
        <v>116</v>
      </c>
      <c r="T1418" t="s">
        <v>116</v>
      </c>
      <c r="U1418" t="s">
        <v>175</v>
      </c>
      <c r="V1418" t="s">
        <v>118</v>
      </c>
      <c r="W1418">
        <v>4</v>
      </c>
      <c r="X1418">
        <v>6</v>
      </c>
      <c r="Y1418">
        <v>1885</v>
      </c>
      <c r="Z1418">
        <v>1950</v>
      </c>
      <c r="AA1418" t="s">
        <v>119</v>
      </c>
      <c r="AB1418" t="s">
        <v>120</v>
      </c>
      <c r="AC1418" t="s">
        <v>121</v>
      </c>
      <c r="AD1418" t="s">
        <v>212</v>
      </c>
      <c r="AE1418" t="s">
        <v>143</v>
      </c>
      <c r="AF1418">
        <v>0</v>
      </c>
      <c r="AG1418" t="s">
        <v>124</v>
      </c>
      <c r="AH1418">
        <f>IF(fun[[#This Row],[ExterQual]]="Ex",5,IF(fun[[#This Row],[ExterQual]]="Gd",4,IF(fun[[#This Row],[ExterQual]]="TA",3,IF(fun[[#This Row],[ExterQual]]="Fa",2,1))))</f>
        <v>3</v>
      </c>
      <c r="AI1418" t="s">
        <v>124</v>
      </c>
      <c r="AJ1418">
        <f>IF(fun[[#This Row],[ExterCond]]="Ex",5,IF(fun[[#This Row],[ExterCond]]="Gd",4,IF(fun[[#This Row],[ExterCond]]="TA",3,IF(fun[[#This Row],[ExterCond]]="Fa",2,1))))</f>
        <v>3</v>
      </c>
      <c r="AK1418" t="s">
        <v>125</v>
      </c>
      <c r="AL1418" t="s">
        <v>124</v>
      </c>
      <c r="AM1418">
        <f>IF(fun[[#This Row],[BsmtQual]]="Ex",5,IF(fun[[#This Row],[BsmtQual]]="Gd",4,IF(fun[[#This Row],[BsmtQual]]="TA",3,IF(fun[[#This Row],[BsmtQual]]="Fa",2,IF(fun[[#This Row],[BsmtQual]]="Po",1,0)))))</f>
        <v>3</v>
      </c>
      <c r="AN1418" t="s">
        <v>124</v>
      </c>
      <c r="AO1418">
        <f>IF(fun[[#This Row],[BsmtCond]]="Ex",5,IF(fun[[#This Row],[BsmtCond]]="Gd",4,IF(fun[[#This Row],[BsmtCond]]="TA",3,IF(fun[[#This Row],[BsmtCond]]="Fa",2,IF(fun[[#This Row],[BsmtCond]]="Po",1,0)))))</f>
        <v>3</v>
      </c>
      <c r="AP1418" t="s">
        <v>126</v>
      </c>
      <c r="AQ1418">
        <f>IF(fun[[#This Row],[BsmtExposure]]="Gd",3,IF(fun[[#This Row],[BsmtExposure]]="Av",2,IF(fun[[#This Row],[BsmtExposure]]="Mn",1,0)))</f>
        <v>0</v>
      </c>
      <c r="AR1418" t="s">
        <v>128</v>
      </c>
      <c r="AS1418">
        <v>0</v>
      </c>
      <c r="AT1418" t="s">
        <v>128</v>
      </c>
      <c r="AU1418">
        <v>0</v>
      </c>
      <c r="AV1418">
        <v>777</v>
      </c>
      <c r="AW1418">
        <v>777</v>
      </c>
      <c r="AX1418" t="s">
        <v>129</v>
      </c>
      <c r="AY1418" t="s">
        <v>123</v>
      </c>
      <c r="AZ1418">
        <f>IF(fun[[#This Row],[HeatingQC]]="Ex",5,IF(fun[[#This Row],[HeatingQC]]="Gd",4,IF(fun[[#This Row],[HeatingQC]]="TA",3,IF(fun[[#This Row],[HeatingQC]]="Fa",2,IF(fun[[#This Row],[HeatingQC]]="Po",1,0)))))</f>
        <v>4</v>
      </c>
      <c r="BA1418" t="s">
        <v>131</v>
      </c>
      <c r="BB1418" t="s">
        <v>132</v>
      </c>
      <c r="BC1418">
        <v>1246</v>
      </c>
      <c r="BD1418">
        <v>1044</v>
      </c>
      <c r="BE1418">
        <v>0</v>
      </c>
      <c r="BF1418">
        <v>2290</v>
      </c>
      <c r="BG1418">
        <f>LOG(fun[[#This Row],[GrLivArea]])</f>
        <v>3.3598354823398879</v>
      </c>
      <c r="BH1418">
        <v>0</v>
      </c>
      <c r="BI1418">
        <v>0</v>
      </c>
      <c r="BJ1418">
        <f>fun[[#This Row],[BsmtFullBath]]+(0.5*fun[[#This Row],[BsmtHalfBath]])</f>
        <v>0</v>
      </c>
      <c r="BK1418">
        <v>2</v>
      </c>
      <c r="BL1418">
        <v>0</v>
      </c>
      <c r="BM1418">
        <f>fun[[#This Row],[HalfBath]]+fun[[#This Row],[TOTBaseBath]]+fun[[#This Row],[FullBath]]</f>
        <v>2</v>
      </c>
      <c r="BN1418">
        <v>4</v>
      </c>
      <c r="BO1418">
        <v>2</v>
      </c>
      <c r="BP1418" t="s">
        <v>124</v>
      </c>
      <c r="BQ1418">
        <f>IF(fun[[#This Row],[KitchenQual]]="Ex",5,IF(fun[[#This Row],[KitchenQual]]="Gd",4,IF(fun[[#This Row],[KitchenQual]]="TA",3,IF(fun[[#This Row],[KitchenQual]]="Fa",2,0))))</f>
        <v>3</v>
      </c>
      <c r="BR1418">
        <v>11</v>
      </c>
      <c r="BS1418" t="s">
        <v>133</v>
      </c>
      <c r="BT1418">
        <v>0</v>
      </c>
      <c r="BU1418" t="s">
        <v>109</v>
      </c>
      <c r="BV1418">
        <f>IF(fun[[#This Row],[FireplaceQu]]="Ex",5,IF(fun[[#This Row],[FireplaceQu]]="Gd",4,IF(fun[[#This Row],[FireplaceQu]]="TA",3,IF(fun[[#This Row],[FireplaceQu]]="Fa",2,0))))</f>
        <v>0</v>
      </c>
      <c r="BW1418" t="s">
        <v>153</v>
      </c>
      <c r="BX1418">
        <v>1971</v>
      </c>
      <c r="BY1418" t="s">
        <v>128</v>
      </c>
      <c r="BZ1418">
        <v>2</v>
      </c>
      <c r="CA1418">
        <v>560</v>
      </c>
      <c r="CB1418" t="s">
        <v>124</v>
      </c>
      <c r="CC1418">
        <f>IF(fun[[#This Row],[GarageQual]]="Ex",5,IF(fun[[#This Row],[GarageQual]]="Gd",4,IF(fun[[#This Row],[GarageQual]]="TA",3,IF(fun[[#This Row],[GarageQual]]="Fa",2,IF(fun[[#This Row],[GarageQual]]="Po",1,0)))))</f>
        <v>3</v>
      </c>
      <c r="CD1418" t="s">
        <v>124</v>
      </c>
      <c r="CE1418">
        <f>IF(fun[[#This Row],[GarageCond]]="Ex",5,IF(fun[[#This Row],[GarageCond]]="Gd",4,IF(fun[[#This Row],[GarageCond]]="TA",3,IF(fun[[#This Row],[GarageCond]]="Fa",2,IF(fun[[#This Row],[GarageCond]]="Po",1,0)))))</f>
        <v>3</v>
      </c>
      <c r="CF1418" t="s">
        <v>203</v>
      </c>
      <c r="CG1418">
        <v>0</v>
      </c>
      <c r="CH1418">
        <v>0</v>
      </c>
      <c r="CI1418">
        <v>114</v>
      </c>
      <c r="CJ1418">
        <v>0</v>
      </c>
      <c r="CK1418">
        <v>0</v>
      </c>
      <c r="CL1418">
        <f>(0.5*fun[[#This Row],[WoodDeckSF]])+fun[[#This Row],[OpenPorchSF]]+(2*fun[[#This Row],[EnclosedPorch]])+(1.5*fun[[#This Row],[3SsnPorch]])+fun[[#This Row],[ScreenPorch]]</f>
        <v>228</v>
      </c>
      <c r="CM1418">
        <v>0</v>
      </c>
      <c r="CN1418" t="s">
        <v>109</v>
      </c>
      <c r="CO1418">
        <f>IF(fun[[#This Row],[PoolQC]]="Ex",5,IF(fun[[#This Row],[PoolQC]]="Gd",4,IF(fun[[#This Row],[PoolQC]]="TA",3,IF(fun[[#This Row],[PoolQC]]="Fa",2,IF(fun[[#This Row],[PoolQC]]="Po",1,0)))))</f>
        <v>0</v>
      </c>
      <c r="CP1418" t="s">
        <v>109</v>
      </c>
      <c r="CQ1418" t="s">
        <v>109</v>
      </c>
      <c r="CR1418">
        <v>0</v>
      </c>
      <c r="CS1418">
        <v>4</v>
      </c>
      <c r="CT1418">
        <v>2010</v>
      </c>
      <c r="CU1418" t="s">
        <v>136</v>
      </c>
      <c r="CV1418" t="s">
        <v>137</v>
      </c>
      <c r="CW1418">
        <f>COUNTIF(fun[[#This Row],[Id]:[SaleCondition]],0)</f>
        <v>22</v>
      </c>
      <c r="CX1418">
        <f>COUNTIF(fun[[#This Row],[Id]:[SaleCondition]],"NA")</f>
        <v>5</v>
      </c>
      <c r="CY141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418">
        <f>fun[NUM_ExCond]+fun[NUM_BsmtCond]+fun[NUM_GarCond]</f>
        <v>9</v>
      </c>
      <c r="DA141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41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1418">
        <v>122500</v>
      </c>
    </row>
    <row r="1419" spans="1:107" x14ac:dyDescent="0.25">
      <c r="A1419">
        <v>1418</v>
      </c>
      <c r="B1419">
        <v>60</v>
      </c>
      <c r="C1419" t="s">
        <v>107</v>
      </c>
      <c r="D1419">
        <f>IF(fun[[#This Row],[MSZoning]]="RL",1,0)</f>
        <v>1</v>
      </c>
      <c r="E1419">
        <f>IF(fun[[#This Row],[rl]]="RM",1,0)</f>
        <v>0</v>
      </c>
      <c r="F1419">
        <f>IF(fun[[#This Row],[rm]]="RH",1,0)</f>
        <v>0</v>
      </c>
      <c r="G1419">
        <f>IF(fun[[#This Row],[rh]]="C (all)",1,0)</f>
        <v>0</v>
      </c>
      <c r="H1419" t="s">
        <v>109</v>
      </c>
      <c r="I1419">
        <f>IF(fun[[#This Row],[LotFrontage]]="NA",0,fun[[#This Row],[LotFrontage]])</f>
        <v>0</v>
      </c>
      <c r="J1419">
        <v>16545</v>
      </c>
      <c r="K1419" t="s">
        <v>108</v>
      </c>
      <c r="L1419" t="s">
        <v>109</v>
      </c>
      <c r="M1419" t="s">
        <v>146</v>
      </c>
      <c r="N1419" t="s">
        <v>111</v>
      </c>
      <c r="O1419" t="s">
        <v>112</v>
      </c>
      <c r="P1419" t="s">
        <v>113</v>
      </c>
      <c r="Q1419" t="s">
        <v>114</v>
      </c>
      <c r="R1419" t="s">
        <v>155</v>
      </c>
      <c r="S1419" t="s">
        <v>116</v>
      </c>
      <c r="T1419" t="s">
        <v>116</v>
      </c>
      <c r="U1419" t="s">
        <v>117</v>
      </c>
      <c r="V1419" t="s">
        <v>118</v>
      </c>
      <c r="W1419">
        <v>8</v>
      </c>
      <c r="X1419">
        <v>5</v>
      </c>
      <c r="Y1419">
        <v>1998</v>
      </c>
      <c r="Z1419">
        <v>1998</v>
      </c>
      <c r="AA1419" t="s">
        <v>119</v>
      </c>
      <c r="AB1419" t="s">
        <v>120</v>
      </c>
      <c r="AC1419" t="s">
        <v>121</v>
      </c>
      <c r="AD1419" t="s">
        <v>121</v>
      </c>
      <c r="AE1419" t="s">
        <v>122</v>
      </c>
      <c r="AF1419">
        <v>731</v>
      </c>
      <c r="AG1419" t="s">
        <v>123</v>
      </c>
      <c r="AH1419">
        <f>IF(fun[[#This Row],[ExterQual]]="Ex",5,IF(fun[[#This Row],[ExterQual]]="Gd",4,IF(fun[[#This Row],[ExterQual]]="TA",3,IF(fun[[#This Row],[ExterQual]]="Fa",2,1))))</f>
        <v>4</v>
      </c>
      <c r="AI1419" t="s">
        <v>124</v>
      </c>
      <c r="AJ1419">
        <f>IF(fun[[#This Row],[ExterCond]]="Ex",5,IF(fun[[#This Row],[ExterCond]]="Gd",4,IF(fun[[#This Row],[ExterCond]]="TA",3,IF(fun[[#This Row],[ExterCond]]="Fa",2,1))))</f>
        <v>3</v>
      </c>
      <c r="AK1419" t="s">
        <v>125</v>
      </c>
      <c r="AL1419" t="s">
        <v>123</v>
      </c>
      <c r="AM1419">
        <f>IF(fun[[#This Row],[BsmtQual]]="Ex",5,IF(fun[[#This Row],[BsmtQual]]="Gd",4,IF(fun[[#This Row],[BsmtQual]]="TA",3,IF(fun[[#This Row],[BsmtQual]]="Fa",2,IF(fun[[#This Row],[BsmtQual]]="Po",1,0)))))</f>
        <v>4</v>
      </c>
      <c r="AN1419" t="s">
        <v>124</v>
      </c>
      <c r="AO1419">
        <f>IF(fun[[#This Row],[BsmtCond]]="Ex",5,IF(fun[[#This Row],[BsmtCond]]="Gd",4,IF(fun[[#This Row],[BsmtCond]]="TA",3,IF(fun[[#This Row],[BsmtCond]]="Fa",2,IF(fun[[#This Row],[BsmtCond]]="Po",1,0)))))</f>
        <v>3</v>
      </c>
      <c r="AP1419" t="s">
        <v>147</v>
      </c>
      <c r="AQ1419">
        <f>IF(fun[[#This Row],[BsmtExposure]]="Gd",3,IF(fun[[#This Row],[BsmtExposure]]="Av",2,IF(fun[[#This Row],[BsmtExposure]]="Mn",1,0)))</f>
        <v>1</v>
      </c>
      <c r="AR1419" t="s">
        <v>127</v>
      </c>
      <c r="AS1419">
        <v>781</v>
      </c>
      <c r="AT1419" t="s">
        <v>128</v>
      </c>
      <c r="AU1419">
        <v>0</v>
      </c>
      <c r="AV1419">
        <v>503</v>
      </c>
      <c r="AW1419">
        <v>1284</v>
      </c>
      <c r="AX1419" t="s">
        <v>129</v>
      </c>
      <c r="AY1419" t="s">
        <v>130</v>
      </c>
      <c r="AZ1419">
        <f>IF(fun[[#This Row],[HeatingQC]]="Ex",5,IF(fun[[#This Row],[HeatingQC]]="Gd",4,IF(fun[[#This Row],[HeatingQC]]="TA",3,IF(fun[[#This Row],[HeatingQC]]="Fa",2,IF(fun[[#This Row],[HeatingQC]]="Po",1,0)))))</f>
        <v>5</v>
      </c>
      <c r="BA1419" t="s">
        <v>131</v>
      </c>
      <c r="BB1419" t="s">
        <v>132</v>
      </c>
      <c r="BC1419">
        <v>1310</v>
      </c>
      <c r="BD1419">
        <v>1140</v>
      </c>
      <c r="BE1419">
        <v>0</v>
      </c>
      <c r="BF1419">
        <v>2450</v>
      </c>
      <c r="BG1419">
        <f>LOG(fun[[#This Row],[GrLivArea]])</f>
        <v>3.3891660843645326</v>
      </c>
      <c r="BH1419">
        <v>1</v>
      </c>
      <c r="BI1419">
        <v>0</v>
      </c>
      <c r="BJ1419">
        <f>fun[[#This Row],[BsmtFullBath]]+(0.5*fun[[#This Row],[BsmtHalfBath]])</f>
        <v>1</v>
      </c>
      <c r="BK1419">
        <v>2</v>
      </c>
      <c r="BL1419">
        <v>1</v>
      </c>
      <c r="BM1419">
        <f>fun[[#This Row],[HalfBath]]+fun[[#This Row],[TOTBaseBath]]+fun[[#This Row],[FullBath]]</f>
        <v>4</v>
      </c>
      <c r="BN1419">
        <v>3</v>
      </c>
      <c r="BO1419">
        <v>1</v>
      </c>
      <c r="BP1419" t="s">
        <v>123</v>
      </c>
      <c r="BQ1419">
        <f>IF(fun[[#This Row],[KitchenQual]]="Ex",5,IF(fun[[#This Row],[KitchenQual]]="Gd",4,IF(fun[[#This Row],[KitchenQual]]="TA",3,IF(fun[[#This Row],[KitchenQual]]="Fa",2,0))))</f>
        <v>4</v>
      </c>
      <c r="BR1419">
        <v>7</v>
      </c>
      <c r="BS1419" t="s">
        <v>133</v>
      </c>
      <c r="BT1419">
        <v>1</v>
      </c>
      <c r="BU1419" t="s">
        <v>124</v>
      </c>
      <c r="BV1419">
        <f>IF(fun[[#This Row],[FireplaceQu]]="Ex",5,IF(fun[[#This Row],[FireplaceQu]]="Gd",4,IF(fun[[#This Row],[FireplaceQu]]="TA",3,IF(fun[[#This Row],[FireplaceQu]]="Fa",2,0))))</f>
        <v>3</v>
      </c>
      <c r="BW1419" t="s">
        <v>134</v>
      </c>
      <c r="BX1419">
        <v>1998</v>
      </c>
      <c r="BY1419" t="s">
        <v>183</v>
      </c>
      <c r="BZ1419">
        <v>3</v>
      </c>
      <c r="CA1419">
        <v>1069</v>
      </c>
      <c r="CB1419" t="s">
        <v>124</v>
      </c>
      <c r="CC1419">
        <f>IF(fun[[#This Row],[GarageQual]]="Ex",5,IF(fun[[#This Row],[GarageQual]]="Gd",4,IF(fun[[#This Row],[GarageQual]]="TA",3,IF(fun[[#This Row],[GarageQual]]="Fa",2,IF(fun[[#This Row],[GarageQual]]="Po",1,0)))))</f>
        <v>3</v>
      </c>
      <c r="CD1419" t="s">
        <v>124</v>
      </c>
      <c r="CE1419">
        <f>IF(fun[[#This Row],[GarageCond]]="Ex",5,IF(fun[[#This Row],[GarageCond]]="Gd",4,IF(fun[[#This Row],[GarageCond]]="TA",3,IF(fun[[#This Row],[GarageCond]]="Fa",2,IF(fun[[#This Row],[GarageCond]]="Po",1,0)))))</f>
        <v>3</v>
      </c>
      <c r="CF1419" t="s">
        <v>131</v>
      </c>
      <c r="CG1419">
        <v>0</v>
      </c>
      <c r="CH1419">
        <v>126</v>
      </c>
      <c r="CI1419">
        <v>0</v>
      </c>
      <c r="CJ1419">
        <v>0</v>
      </c>
      <c r="CK1419">
        <v>0</v>
      </c>
      <c r="CL1419">
        <f>(0.5*fun[[#This Row],[WoodDeckSF]])+fun[[#This Row],[OpenPorchSF]]+(2*fun[[#This Row],[EnclosedPorch]])+(1.5*fun[[#This Row],[3SsnPorch]])+fun[[#This Row],[ScreenPorch]]</f>
        <v>126</v>
      </c>
      <c r="CM1419">
        <v>0</v>
      </c>
      <c r="CN1419" t="s">
        <v>109</v>
      </c>
      <c r="CO1419">
        <f>IF(fun[[#This Row],[PoolQC]]="Ex",5,IF(fun[[#This Row],[PoolQC]]="Gd",4,IF(fun[[#This Row],[PoolQC]]="TA",3,IF(fun[[#This Row],[PoolQC]]="Fa",2,IF(fun[[#This Row],[PoolQC]]="Po",1,0)))))</f>
        <v>0</v>
      </c>
      <c r="CP1419" t="s">
        <v>109</v>
      </c>
      <c r="CQ1419" t="s">
        <v>109</v>
      </c>
      <c r="CR1419">
        <v>0</v>
      </c>
      <c r="CS1419">
        <v>5</v>
      </c>
      <c r="CT1419">
        <v>2009</v>
      </c>
      <c r="CU1419" t="s">
        <v>136</v>
      </c>
      <c r="CV1419" t="s">
        <v>137</v>
      </c>
      <c r="CW1419">
        <f>COUNTIF(fun[[#This Row],[Id]:[SaleCondition]],0)</f>
        <v>14</v>
      </c>
      <c r="CX1419">
        <f>COUNTIF(fun[[#This Row],[Id]:[SaleCondition]],"NA")</f>
        <v>5</v>
      </c>
      <c r="CY1419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419">
        <f>fun[NUM_ExCond]+fun[NUM_BsmtCond]+fun[NUM_GarCond]</f>
        <v>9</v>
      </c>
      <c r="DA141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116</v>
      </c>
      <c r="DB141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76.75</v>
      </c>
      <c r="DC1419">
        <v>340000</v>
      </c>
    </row>
    <row r="1420" spans="1:107" x14ac:dyDescent="0.25">
      <c r="A1420">
        <v>1419</v>
      </c>
      <c r="B1420">
        <v>20</v>
      </c>
      <c r="C1420" t="s">
        <v>107</v>
      </c>
      <c r="D1420">
        <f>IF(fun[[#This Row],[MSZoning]]="RL",1,0)</f>
        <v>1</v>
      </c>
      <c r="E1420">
        <f>IF(fun[[#This Row],[rl]]="RM",1,0)</f>
        <v>0</v>
      </c>
      <c r="F1420">
        <f>IF(fun[[#This Row],[rm]]="RH",1,0)</f>
        <v>0</v>
      </c>
      <c r="G1420">
        <f>IF(fun[[#This Row],[rh]]="C (all)",1,0)</f>
        <v>0</v>
      </c>
      <c r="H1420">
        <v>71</v>
      </c>
      <c r="I1420">
        <f>IF(fun[[#This Row],[LotFrontage]]="NA",0,fun[[#This Row],[LotFrontage]])</f>
        <v>71</v>
      </c>
      <c r="J1420">
        <v>9204</v>
      </c>
      <c r="K1420" t="s">
        <v>108</v>
      </c>
      <c r="L1420" t="s">
        <v>109</v>
      </c>
      <c r="M1420" t="s">
        <v>110</v>
      </c>
      <c r="N1420" t="s">
        <v>111</v>
      </c>
      <c r="O1420" t="s">
        <v>112</v>
      </c>
      <c r="P1420" t="s">
        <v>113</v>
      </c>
      <c r="Q1420" t="s">
        <v>114</v>
      </c>
      <c r="R1420" t="s">
        <v>188</v>
      </c>
      <c r="S1420" t="s">
        <v>116</v>
      </c>
      <c r="T1420" t="s">
        <v>116</v>
      </c>
      <c r="U1420" t="s">
        <v>117</v>
      </c>
      <c r="V1420" t="s">
        <v>141</v>
      </c>
      <c r="W1420">
        <v>5</v>
      </c>
      <c r="X1420">
        <v>5</v>
      </c>
      <c r="Y1420">
        <v>1963</v>
      </c>
      <c r="Z1420">
        <v>1963</v>
      </c>
      <c r="AA1420" t="s">
        <v>119</v>
      </c>
      <c r="AB1420" t="s">
        <v>120</v>
      </c>
      <c r="AC1420" t="s">
        <v>166</v>
      </c>
      <c r="AD1420" t="s">
        <v>166</v>
      </c>
      <c r="AE1420" t="s">
        <v>143</v>
      </c>
      <c r="AF1420">
        <v>0</v>
      </c>
      <c r="AG1420" t="s">
        <v>124</v>
      </c>
      <c r="AH1420">
        <f>IF(fun[[#This Row],[ExterQual]]="Ex",5,IF(fun[[#This Row],[ExterQual]]="Gd",4,IF(fun[[#This Row],[ExterQual]]="TA",3,IF(fun[[#This Row],[ExterQual]]="Fa",2,1))))</f>
        <v>3</v>
      </c>
      <c r="AI1420" t="s">
        <v>124</v>
      </c>
      <c r="AJ1420">
        <f>IF(fun[[#This Row],[ExterCond]]="Ex",5,IF(fun[[#This Row],[ExterCond]]="Gd",4,IF(fun[[#This Row],[ExterCond]]="TA",3,IF(fun[[#This Row],[ExterCond]]="Fa",2,1))))</f>
        <v>3</v>
      </c>
      <c r="AK1420" t="s">
        <v>144</v>
      </c>
      <c r="AL1420" t="s">
        <v>124</v>
      </c>
      <c r="AM1420">
        <f>IF(fun[[#This Row],[BsmtQual]]="Ex",5,IF(fun[[#This Row],[BsmtQual]]="Gd",4,IF(fun[[#This Row],[BsmtQual]]="TA",3,IF(fun[[#This Row],[BsmtQual]]="Fa",2,IF(fun[[#This Row],[BsmtQual]]="Po",1,0)))))</f>
        <v>3</v>
      </c>
      <c r="AN1420" t="s">
        <v>124</v>
      </c>
      <c r="AO1420">
        <f>IF(fun[[#This Row],[BsmtCond]]="Ex",5,IF(fun[[#This Row],[BsmtCond]]="Gd",4,IF(fun[[#This Row],[BsmtCond]]="TA",3,IF(fun[[#This Row],[BsmtCond]]="Fa",2,IF(fun[[#This Row],[BsmtCond]]="Po",1,0)))))</f>
        <v>3</v>
      </c>
      <c r="AP1420" t="s">
        <v>126</v>
      </c>
      <c r="AQ1420">
        <f>IF(fun[[#This Row],[BsmtExposure]]="Gd",3,IF(fun[[#This Row],[BsmtExposure]]="Av",2,IF(fun[[#This Row],[BsmtExposure]]="Mn",1,0)))</f>
        <v>0</v>
      </c>
      <c r="AR1420" t="s">
        <v>167</v>
      </c>
      <c r="AS1420">
        <v>25</v>
      </c>
      <c r="AT1420" t="s">
        <v>179</v>
      </c>
      <c r="AU1420">
        <v>872</v>
      </c>
      <c r="AV1420">
        <v>247</v>
      </c>
      <c r="AW1420">
        <v>1144</v>
      </c>
      <c r="AX1420" t="s">
        <v>129</v>
      </c>
      <c r="AY1420" t="s">
        <v>124</v>
      </c>
      <c r="AZ1420">
        <f>IF(fun[[#This Row],[HeatingQC]]="Ex",5,IF(fun[[#This Row],[HeatingQC]]="Gd",4,IF(fun[[#This Row],[HeatingQC]]="TA",3,IF(fun[[#This Row],[HeatingQC]]="Fa",2,IF(fun[[#This Row],[HeatingQC]]="Po",1,0)))))</f>
        <v>3</v>
      </c>
      <c r="BA1420" t="s">
        <v>131</v>
      </c>
      <c r="BB1420" t="s">
        <v>132</v>
      </c>
      <c r="BC1420">
        <v>1144</v>
      </c>
      <c r="BD1420">
        <v>0</v>
      </c>
      <c r="BE1420">
        <v>0</v>
      </c>
      <c r="BF1420">
        <v>1144</v>
      </c>
      <c r="BG1420">
        <f>LOG(fun[[#This Row],[GrLivArea]])</f>
        <v>3.0584260244570052</v>
      </c>
      <c r="BH1420">
        <v>1</v>
      </c>
      <c r="BI1420">
        <v>0</v>
      </c>
      <c r="BJ1420">
        <f>fun[[#This Row],[BsmtFullBath]]+(0.5*fun[[#This Row],[BsmtHalfBath]])</f>
        <v>1</v>
      </c>
      <c r="BK1420">
        <v>1</v>
      </c>
      <c r="BL1420">
        <v>1</v>
      </c>
      <c r="BM1420">
        <f>fun[[#This Row],[HalfBath]]+fun[[#This Row],[TOTBaseBath]]+fun[[#This Row],[FullBath]]</f>
        <v>3</v>
      </c>
      <c r="BN1420">
        <v>3</v>
      </c>
      <c r="BO1420">
        <v>1</v>
      </c>
      <c r="BP1420" t="s">
        <v>124</v>
      </c>
      <c r="BQ1420">
        <f>IF(fun[[#This Row],[KitchenQual]]="Ex",5,IF(fun[[#This Row],[KitchenQual]]="Gd",4,IF(fun[[#This Row],[KitchenQual]]="TA",3,IF(fun[[#This Row],[KitchenQual]]="Fa",2,0))))</f>
        <v>3</v>
      </c>
      <c r="BR1420">
        <v>6</v>
      </c>
      <c r="BS1420" t="s">
        <v>133</v>
      </c>
      <c r="BT1420">
        <v>0</v>
      </c>
      <c r="BU1420" t="s">
        <v>109</v>
      </c>
      <c r="BV1420">
        <f>IF(fun[[#This Row],[FireplaceQu]]="Ex",5,IF(fun[[#This Row],[FireplaceQu]]="Gd",4,IF(fun[[#This Row],[FireplaceQu]]="TA",3,IF(fun[[#This Row],[FireplaceQu]]="Fa",2,0))))</f>
        <v>0</v>
      </c>
      <c r="BW1420" t="s">
        <v>153</v>
      </c>
      <c r="BX1420">
        <v>1962</v>
      </c>
      <c r="BY1420" t="s">
        <v>128</v>
      </c>
      <c r="BZ1420">
        <v>1</v>
      </c>
      <c r="CA1420">
        <v>336</v>
      </c>
      <c r="CB1420" t="s">
        <v>124</v>
      </c>
      <c r="CC1420">
        <f>IF(fun[[#This Row],[GarageQual]]="Ex",5,IF(fun[[#This Row],[GarageQual]]="Gd",4,IF(fun[[#This Row],[GarageQual]]="TA",3,IF(fun[[#This Row],[GarageQual]]="Fa",2,IF(fun[[#This Row],[GarageQual]]="Po",1,0)))))</f>
        <v>3</v>
      </c>
      <c r="CD1420" t="s">
        <v>124</v>
      </c>
      <c r="CE1420">
        <f>IF(fun[[#This Row],[GarageCond]]="Ex",5,IF(fun[[#This Row],[GarageCond]]="Gd",4,IF(fun[[#This Row],[GarageCond]]="TA",3,IF(fun[[#This Row],[GarageCond]]="Fa",2,IF(fun[[#This Row],[GarageCond]]="Po",1,0)))))</f>
        <v>3</v>
      </c>
      <c r="CF1420" t="s">
        <v>131</v>
      </c>
      <c r="CG1420">
        <v>0</v>
      </c>
      <c r="CH1420">
        <v>88</v>
      </c>
      <c r="CI1420">
        <v>0</v>
      </c>
      <c r="CJ1420">
        <v>0</v>
      </c>
      <c r="CK1420">
        <v>0</v>
      </c>
      <c r="CL1420">
        <f>(0.5*fun[[#This Row],[WoodDeckSF]])+fun[[#This Row],[OpenPorchSF]]+(2*fun[[#This Row],[EnclosedPorch]])+(1.5*fun[[#This Row],[3SsnPorch]])+fun[[#This Row],[ScreenPorch]]</f>
        <v>88</v>
      </c>
      <c r="CM1420">
        <v>0</v>
      </c>
      <c r="CN1420" t="s">
        <v>109</v>
      </c>
      <c r="CO1420">
        <f>IF(fun[[#This Row],[PoolQC]]="Ex",5,IF(fun[[#This Row],[PoolQC]]="Gd",4,IF(fun[[#This Row],[PoolQC]]="TA",3,IF(fun[[#This Row],[PoolQC]]="Fa",2,IF(fun[[#This Row],[PoolQC]]="Po",1,0)))))</f>
        <v>0</v>
      </c>
      <c r="CP1420" t="s">
        <v>109</v>
      </c>
      <c r="CQ1420" t="s">
        <v>109</v>
      </c>
      <c r="CR1420">
        <v>0</v>
      </c>
      <c r="CS1420">
        <v>8</v>
      </c>
      <c r="CT1420">
        <v>2008</v>
      </c>
      <c r="CU1420" t="s">
        <v>199</v>
      </c>
      <c r="CV1420" t="s">
        <v>137</v>
      </c>
      <c r="CW1420">
        <f>COUNTIF(fun[[#This Row],[Id]:[SaleCondition]],0)</f>
        <v>17</v>
      </c>
      <c r="CX1420">
        <f>COUNTIF(fun[[#This Row],[Id]:[SaleCondition]],"NA")</f>
        <v>5</v>
      </c>
      <c r="CY1420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420">
        <f>fun[NUM_ExCond]+fun[NUM_BsmtCond]+fun[NUM_GarCond]</f>
        <v>9</v>
      </c>
      <c r="DA142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67</v>
      </c>
      <c r="DB142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46.75</v>
      </c>
      <c r="DC1420">
        <v>124000</v>
      </c>
    </row>
    <row r="1421" spans="1:107" x14ac:dyDescent="0.25">
      <c r="A1421">
        <v>1420</v>
      </c>
      <c r="B1421">
        <v>20</v>
      </c>
      <c r="C1421" t="s">
        <v>107</v>
      </c>
      <c r="D1421">
        <f>IF(fun[[#This Row],[MSZoning]]="RL",1,0)</f>
        <v>1</v>
      </c>
      <c r="E1421">
        <f>IF(fun[[#This Row],[rl]]="RM",1,0)</f>
        <v>0</v>
      </c>
      <c r="F1421">
        <f>IF(fun[[#This Row],[rm]]="RH",1,0)</f>
        <v>0</v>
      </c>
      <c r="G1421">
        <f>IF(fun[[#This Row],[rh]]="C (all)",1,0)</f>
        <v>0</v>
      </c>
      <c r="H1421" t="s">
        <v>109</v>
      </c>
      <c r="I1421">
        <f>IF(fun[[#This Row],[LotFrontage]]="NA",0,fun[[#This Row],[LotFrontage]])</f>
        <v>0</v>
      </c>
      <c r="J1421">
        <v>16381</v>
      </c>
      <c r="K1421" t="s">
        <v>108</v>
      </c>
      <c r="L1421" t="s">
        <v>109</v>
      </c>
      <c r="M1421" t="s">
        <v>146</v>
      </c>
      <c r="N1421" t="s">
        <v>111</v>
      </c>
      <c r="O1421" t="s">
        <v>112</v>
      </c>
      <c r="P1421" t="s">
        <v>113</v>
      </c>
      <c r="Q1421" t="s">
        <v>114</v>
      </c>
      <c r="R1421" t="s">
        <v>149</v>
      </c>
      <c r="S1421" t="s">
        <v>116</v>
      </c>
      <c r="T1421" t="s">
        <v>116</v>
      </c>
      <c r="U1421" t="s">
        <v>117</v>
      </c>
      <c r="V1421" t="s">
        <v>141</v>
      </c>
      <c r="W1421">
        <v>6</v>
      </c>
      <c r="X1421">
        <v>5</v>
      </c>
      <c r="Y1421">
        <v>1969</v>
      </c>
      <c r="Z1421">
        <v>1969</v>
      </c>
      <c r="AA1421" t="s">
        <v>119</v>
      </c>
      <c r="AB1421" t="s">
        <v>120</v>
      </c>
      <c r="AC1421" t="s">
        <v>187</v>
      </c>
      <c r="AD1421" t="s">
        <v>187</v>
      </c>
      <c r="AE1421" t="s">
        <v>122</v>
      </c>
      <c r="AF1421">
        <v>312</v>
      </c>
      <c r="AG1421" t="s">
        <v>123</v>
      </c>
      <c r="AH1421">
        <f>IF(fun[[#This Row],[ExterQual]]="Ex",5,IF(fun[[#This Row],[ExterQual]]="Gd",4,IF(fun[[#This Row],[ExterQual]]="TA",3,IF(fun[[#This Row],[ExterQual]]="Fa",2,1))))</f>
        <v>4</v>
      </c>
      <c r="AI1421" t="s">
        <v>123</v>
      </c>
      <c r="AJ1421">
        <f>IF(fun[[#This Row],[ExterCond]]="Ex",5,IF(fun[[#This Row],[ExterCond]]="Gd",4,IF(fun[[#This Row],[ExterCond]]="TA",3,IF(fun[[#This Row],[ExterCond]]="Fa",2,1))))</f>
        <v>4</v>
      </c>
      <c r="AK1421" t="s">
        <v>144</v>
      </c>
      <c r="AL1421" t="s">
        <v>124</v>
      </c>
      <c r="AM1421">
        <f>IF(fun[[#This Row],[BsmtQual]]="Ex",5,IF(fun[[#This Row],[BsmtQual]]="Gd",4,IF(fun[[#This Row],[BsmtQual]]="TA",3,IF(fun[[#This Row],[BsmtQual]]="Fa",2,IF(fun[[#This Row],[BsmtQual]]="Po",1,0)))))</f>
        <v>3</v>
      </c>
      <c r="AN1421" t="s">
        <v>124</v>
      </c>
      <c r="AO1421">
        <f>IF(fun[[#This Row],[BsmtCond]]="Ex",5,IF(fun[[#This Row],[BsmtCond]]="Gd",4,IF(fun[[#This Row],[BsmtCond]]="TA",3,IF(fun[[#This Row],[BsmtCond]]="Fa",2,IF(fun[[#This Row],[BsmtCond]]="Po",1,0)))))</f>
        <v>3</v>
      </c>
      <c r="AP1421" t="s">
        <v>156</v>
      </c>
      <c r="AQ1421">
        <f>IF(fun[[#This Row],[BsmtExposure]]="Gd",3,IF(fun[[#This Row],[BsmtExposure]]="Av",2,IF(fun[[#This Row],[BsmtExposure]]="Mn",1,0)))</f>
        <v>2</v>
      </c>
      <c r="AR1421" t="s">
        <v>179</v>
      </c>
      <c r="AS1421">
        <v>1110</v>
      </c>
      <c r="AT1421" t="s">
        <v>128</v>
      </c>
      <c r="AU1421">
        <v>0</v>
      </c>
      <c r="AV1421">
        <v>734</v>
      </c>
      <c r="AW1421">
        <v>1844</v>
      </c>
      <c r="AX1421" t="s">
        <v>129</v>
      </c>
      <c r="AY1421" t="s">
        <v>123</v>
      </c>
      <c r="AZ1421">
        <f>IF(fun[[#This Row],[HeatingQC]]="Ex",5,IF(fun[[#This Row],[HeatingQC]]="Gd",4,IF(fun[[#This Row],[HeatingQC]]="TA",3,IF(fun[[#This Row],[HeatingQC]]="Fa",2,IF(fun[[#This Row],[HeatingQC]]="Po",1,0)))))</f>
        <v>4</v>
      </c>
      <c r="BA1421" t="s">
        <v>131</v>
      </c>
      <c r="BB1421" t="s">
        <v>132</v>
      </c>
      <c r="BC1421">
        <v>1844</v>
      </c>
      <c r="BD1421">
        <v>0</v>
      </c>
      <c r="BE1421">
        <v>0</v>
      </c>
      <c r="BF1421">
        <v>1844</v>
      </c>
      <c r="BG1421">
        <f>LOG(fun[[#This Row],[GrLivArea]])</f>
        <v>3.2657609167176105</v>
      </c>
      <c r="BH1421">
        <v>1</v>
      </c>
      <c r="BI1421">
        <v>0</v>
      </c>
      <c r="BJ1421">
        <f>fun[[#This Row],[BsmtFullBath]]+(0.5*fun[[#This Row],[BsmtHalfBath]])</f>
        <v>1</v>
      </c>
      <c r="BK1421">
        <v>2</v>
      </c>
      <c r="BL1421">
        <v>0</v>
      </c>
      <c r="BM1421">
        <f>fun[[#This Row],[HalfBath]]+fun[[#This Row],[TOTBaseBath]]+fun[[#This Row],[FullBath]]</f>
        <v>3</v>
      </c>
      <c r="BN1421">
        <v>3</v>
      </c>
      <c r="BO1421">
        <v>1</v>
      </c>
      <c r="BP1421" t="s">
        <v>123</v>
      </c>
      <c r="BQ1421">
        <f>IF(fun[[#This Row],[KitchenQual]]="Ex",5,IF(fun[[#This Row],[KitchenQual]]="Gd",4,IF(fun[[#This Row],[KitchenQual]]="TA",3,IF(fun[[#This Row],[KitchenQual]]="Fa",2,0))))</f>
        <v>4</v>
      </c>
      <c r="BR1421">
        <v>7</v>
      </c>
      <c r="BS1421" t="s">
        <v>133</v>
      </c>
      <c r="BT1421">
        <v>1</v>
      </c>
      <c r="BU1421" t="s">
        <v>124</v>
      </c>
      <c r="BV1421">
        <f>IF(fun[[#This Row],[FireplaceQu]]="Ex",5,IF(fun[[#This Row],[FireplaceQu]]="Gd",4,IF(fun[[#This Row],[FireplaceQu]]="TA",3,IF(fun[[#This Row],[FireplaceQu]]="Fa",2,0))))</f>
        <v>3</v>
      </c>
      <c r="BW1421" t="s">
        <v>134</v>
      </c>
      <c r="BX1421">
        <v>1969</v>
      </c>
      <c r="BY1421" t="s">
        <v>135</v>
      </c>
      <c r="BZ1421">
        <v>2</v>
      </c>
      <c r="CA1421">
        <v>540</v>
      </c>
      <c r="CB1421" t="s">
        <v>124</v>
      </c>
      <c r="CC1421">
        <f>IF(fun[[#This Row],[GarageQual]]="Ex",5,IF(fun[[#This Row],[GarageQual]]="Gd",4,IF(fun[[#This Row],[GarageQual]]="TA",3,IF(fun[[#This Row],[GarageQual]]="Fa",2,IF(fun[[#This Row],[GarageQual]]="Po",1,0)))))</f>
        <v>3</v>
      </c>
      <c r="CD1421" t="s">
        <v>124</v>
      </c>
      <c r="CE1421">
        <f>IF(fun[[#This Row],[GarageCond]]="Ex",5,IF(fun[[#This Row],[GarageCond]]="Gd",4,IF(fun[[#This Row],[GarageCond]]="TA",3,IF(fun[[#This Row],[GarageCond]]="Fa",2,IF(fun[[#This Row],[GarageCond]]="Po",1,0)))))</f>
        <v>3</v>
      </c>
      <c r="CF1421" t="s">
        <v>131</v>
      </c>
      <c r="CG1421">
        <v>0</v>
      </c>
      <c r="CH1421">
        <v>73</v>
      </c>
      <c r="CI1421">
        <v>216</v>
      </c>
      <c r="CJ1421">
        <v>0</v>
      </c>
      <c r="CK1421">
        <v>0</v>
      </c>
      <c r="CL1421">
        <f>(0.5*fun[[#This Row],[WoodDeckSF]])+fun[[#This Row],[OpenPorchSF]]+(2*fun[[#This Row],[EnclosedPorch]])+(1.5*fun[[#This Row],[3SsnPorch]])+fun[[#This Row],[ScreenPorch]]</f>
        <v>505</v>
      </c>
      <c r="CM1421">
        <v>0</v>
      </c>
      <c r="CN1421" t="s">
        <v>109</v>
      </c>
      <c r="CO1421">
        <f>IF(fun[[#This Row],[PoolQC]]="Ex",5,IF(fun[[#This Row],[PoolQC]]="Gd",4,IF(fun[[#This Row],[PoolQC]]="TA",3,IF(fun[[#This Row],[PoolQC]]="Fa",2,IF(fun[[#This Row],[PoolQC]]="Po",1,0)))))</f>
        <v>0</v>
      </c>
      <c r="CP1421" t="s">
        <v>109</v>
      </c>
      <c r="CQ1421" t="s">
        <v>109</v>
      </c>
      <c r="CR1421">
        <v>0</v>
      </c>
      <c r="CS1421">
        <v>12</v>
      </c>
      <c r="CT1421">
        <v>2006</v>
      </c>
      <c r="CU1421" t="s">
        <v>136</v>
      </c>
      <c r="CV1421" t="s">
        <v>137</v>
      </c>
      <c r="CW1421">
        <f>COUNTIF(fun[[#This Row],[Id]:[SaleCondition]],0)</f>
        <v>15</v>
      </c>
      <c r="CX1421">
        <f>COUNTIF(fun[[#This Row],[Id]:[SaleCondition]],"NA")</f>
        <v>5</v>
      </c>
      <c r="CY1421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21">
        <f>fun[NUM_ExCond]+fun[NUM_BsmtCond]+fun[NUM_GarCond]</f>
        <v>10</v>
      </c>
      <c r="DA142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42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1421">
        <v>223000</v>
      </c>
    </row>
    <row r="1422" spans="1:107" x14ac:dyDescent="0.25">
      <c r="A1422">
        <v>1421</v>
      </c>
      <c r="B1422">
        <v>60</v>
      </c>
      <c r="C1422" t="s">
        <v>107</v>
      </c>
      <c r="D1422">
        <f>IF(fun[[#This Row],[MSZoning]]="RL",1,0)</f>
        <v>1</v>
      </c>
      <c r="E1422">
        <f>IF(fun[[#This Row],[rl]]="RM",1,0)</f>
        <v>0</v>
      </c>
      <c r="F1422">
        <f>IF(fun[[#This Row],[rm]]="RH",1,0)</f>
        <v>0</v>
      </c>
      <c r="G1422">
        <f>IF(fun[[#This Row],[rh]]="C (all)",1,0)</f>
        <v>0</v>
      </c>
      <c r="H1422">
        <v>90</v>
      </c>
      <c r="I1422">
        <f>IF(fun[[#This Row],[LotFrontage]]="NA",0,fun[[#This Row],[LotFrontage]])</f>
        <v>90</v>
      </c>
      <c r="J1422">
        <v>11700</v>
      </c>
      <c r="K1422" t="s">
        <v>108</v>
      </c>
      <c r="L1422" t="s">
        <v>109</v>
      </c>
      <c r="M1422" t="s">
        <v>110</v>
      </c>
      <c r="N1422" t="s">
        <v>111</v>
      </c>
      <c r="O1422" t="s">
        <v>112</v>
      </c>
      <c r="P1422" t="s">
        <v>148</v>
      </c>
      <c r="Q1422" t="s">
        <v>114</v>
      </c>
      <c r="R1422" t="s">
        <v>164</v>
      </c>
      <c r="S1422" t="s">
        <v>116</v>
      </c>
      <c r="T1422" t="s">
        <v>116</v>
      </c>
      <c r="U1422" t="s">
        <v>117</v>
      </c>
      <c r="V1422" t="s">
        <v>118</v>
      </c>
      <c r="W1422">
        <v>6</v>
      </c>
      <c r="X1422">
        <v>6</v>
      </c>
      <c r="Y1422">
        <v>1968</v>
      </c>
      <c r="Z1422">
        <v>1968</v>
      </c>
      <c r="AA1422" t="s">
        <v>119</v>
      </c>
      <c r="AB1422" t="s">
        <v>120</v>
      </c>
      <c r="AC1422" t="s">
        <v>166</v>
      </c>
      <c r="AD1422" t="s">
        <v>166</v>
      </c>
      <c r="AE1422" t="s">
        <v>122</v>
      </c>
      <c r="AF1422">
        <v>420</v>
      </c>
      <c r="AG1422" t="s">
        <v>124</v>
      </c>
      <c r="AH1422">
        <f>IF(fun[[#This Row],[ExterQual]]="Ex",5,IF(fun[[#This Row],[ExterQual]]="Gd",4,IF(fun[[#This Row],[ExterQual]]="TA",3,IF(fun[[#This Row],[ExterQual]]="Fa",2,1))))</f>
        <v>3</v>
      </c>
      <c r="AI1422" t="s">
        <v>124</v>
      </c>
      <c r="AJ1422">
        <f>IF(fun[[#This Row],[ExterCond]]="Ex",5,IF(fun[[#This Row],[ExterCond]]="Gd",4,IF(fun[[#This Row],[ExterCond]]="TA",3,IF(fun[[#This Row],[ExterCond]]="Fa",2,1))))</f>
        <v>3</v>
      </c>
      <c r="AK1422" t="s">
        <v>144</v>
      </c>
      <c r="AL1422" t="s">
        <v>124</v>
      </c>
      <c r="AM1422">
        <f>IF(fun[[#This Row],[BsmtQual]]="Ex",5,IF(fun[[#This Row],[BsmtQual]]="Gd",4,IF(fun[[#This Row],[BsmtQual]]="TA",3,IF(fun[[#This Row],[BsmtQual]]="Fa",2,IF(fun[[#This Row],[BsmtQual]]="Po",1,0)))))</f>
        <v>3</v>
      </c>
      <c r="AN1422" t="s">
        <v>124</v>
      </c>
      <c r="AO1422">
        <f>IF(fun[[#This Row],[BsmtCond]]="Ex",5,IF(fun[[#This Row],[BsmtCond]]="Gd",4,IF(fun[[#This Row],[BsmtCond]]="TA",3,IF(fun[[#This Row],[BsmtCond]]="Fa",2,IF(fun[[#This Row],[BsmtCond]]="Po",1,0)))))</f>
        <v>3</v>
      </c>
      <c r="AP1422" t="s">
        <v>126</v>
      </c>
      <c r="AQ1422">
        <f>IF(fun[[#This Row],[BsmtExposure]]="Gd",3,IF(fun[[#This Row],[BsmtExposure]]="Av",2,IF(fun[[#This Row],[BsmtExposure]]="Mn",1,0)))</f>
        <v>0</v>
      </c>
      <c r="AR1422" t="s">
        <v>145</v>
      </c>
      <c r="AS1422">
        <v>404</v>
      </c>
      <c r="AT1422" t="s">
        <v>128</v>
      </c>
      <c r="AU1422">
        <v>0</v>
      </c>
      <c r="AV1422">
        <v>304</v>
      </c>
      <c r="AW1422">
        <v>708</v>
      </c>
      <c r="AX1422" t="s">
        <v>129</v>
      </c>
      <c r="AY1422" t="s">
        <v>123</v>
      </c>
      <c r="AZ1422">
        <f>IF(fun[[#This Row],[HeatingQC]]="Ex",5,IF(fun[[#This Row],[HeatingQC]]="Gd",4,IF(fun[[#This Row],[HeatingQC]]="TA",3,IF(fun[[#This Row],[HeatingQC]]="Fa",2,IF(fun[[#This Row],[HeatingQC]]="Po",1,0)))))</f>
        <v>4</v>
      </c>
      <c r="BA1422" t="s">
        <v>131</v>
      </c>
      <c r="BB1422" t="s">
        <v>132</v>
      </c>
      <c r="BC1422">
        <v>708</v>
      </c>
      <c r="BD1422">
        <v>708</v>
      </c>
      <c r="BE1422">
        <v>0</v>
      </c>
      <c r="BF1422">
        <v>1416</v>
      </c>
      <c r="BG1422">
        <f>LOG(fun[[#This Row],[GrLivArea]])</f>
        <v>3.1510632533537501</v>
      </c>
      <c r="BH1422">
        <v>0</v>
      </c>
      <c r="BI1422">
        <v>0</v>
      </c>
      <c r="BJ1422">
        <f>fun[[#This Row],[BsmtFullBath]]+(0.5*fun[[#This Row],[BsmtHalfBath]])</f>
        <v>0</v>
      </c>
      <c r="BK1422">
        <v>2</v>
      </c>
      <c r="BL1422">
        <v>1</v>
      </c>
      <c r="BM1422">
        <f>fun[[#This Row],[HalfBath]]+fun[[#This Row],[TOTBaseBath]]+fun[[#This Row],[FullBath]]</f>
        <v>3</v>
      </c>
      <c r="BN1422">
        <v>3</v>
      </c>
      <c r="BO1422">
        <v>1</v>
      </c>
      <c r="BP1422" t="s">
        <v>124</v>
      </c>
      <c r="BQ1422">
        <f>IF(fun[[#This Row],[KitchenQual]]="Ex",5,IF(fun[[#This Row],[KitchenQual]]="Gd",4,IF(fun[[#This Row],[KitchenQual]]="TA",3,IF(fun[[#This Row],[KitchenQual]]="Fa",2,0))))</f>
        <v>3</v>
      </c>
      <c r="BR1422">
        <v>7</v>
      </c>
      <c r="BS1422" t="s">
        <v>133</v>
      </c>
      <c r="BT1422">
        <v>1</v>
      </c>
      <c r="BU1422" t="s">
        <v>124</v>
      </c>
      <c r="BV1422">
        <f>IF(fun[[#This Row],[FireplaceQu]]="Ex",5,IF(fun[[#This Row],[FireplaceQu]]="Gd",4,IF(fun[[#This Row],[FireplaceQu]]="TA",3,IF(fun[[#This Row],[FireplaceQu]]="Fa",2,0))))</f>
        <v>3</v>
      </c>
      <c r="BW1422" t="s">
        <v>134</v>
      </c>
      <c r="BX1422">
        <v>1968</v>
      </c>
      <c r="BY1422" t="s">
        <v>135</v>
      </c>
      <c r="BZ1422">
        <v>2</v>
      </c>
      <c r="CA1422">
        <v>776</v>
      </c>
      <c r="CB1422" t="s">
        <v>124</v>
      </c>
      <c r="CC1422">
        <f>IF(fun[[#This Row],[GarageQual]]="Ex",5,IF(fun[[#This Row],[GarageQual]]="Gd",4,IF(fun[[#This Row],[GarageQual]]="TA",3,IF(fun[[#This Row],[GarageQual]]="Fa",2,IF(fun[[#This Row],[GarageQual]]="Po",1,0)))))</f>
        <v>3</v>
      </c>
      <c r="CD1422" t="s">
        <v>124</v>
      </c>
      <c r="CE1422">
        <f>IF(fun[[#This Row],[GarageCond]]="Ex",5,IF(fun[[#This Row],[GarageCond]]="Gd",4,IF(fun[[#This Row],[GarageCond]]="TA",3,IF(fun[[#This Row],[GarageCond]]="Fa",2,IF(fun[[#This Row],[GarageCond]]="Po",1,0)))))</f>
        <v>3</v>
      </c>
      <c r="CF1422" t="s">
        <v>131</v>
      </c>
      <c r="CG1422">
        <v>0</v>
      </c>
      <c r="CH1422">
        <v>169</v>
      </c>
      <c r="CI1422">
        <v>0</v>
      </c>
      <c r="CJ1422">
        <v>0</v>
      </c>
      <c r="CK1422">
        <v>119</v>
      </c>
      <c r="CL1422">
        <f>(0.5*fun[[#This Row],[WoodDeckSF]])+fun[[#This Row],[OpenPorchSF]]+(2*fun[[#This Row],[EnclosedPorch]])+(1.5*fun[[#This Row],[3SsnPorch]])+fun[[#This Row],[ScreenPorch]]</f>
        <v>288</v>
      </c>
      <c r="CM1422">
        <v>0</v>
      </c>
      <c r="CN1422" t="s">
        <v>109</v>
      </c>
      <c r="CO1422">
        <f>IF(fun[[#This Row],[PoolQC]]="Ex",5,IF(fun[[#This Row],[PoolQC]]="Gd",4,IF(fun[[#This Row],[PoolQC]]="TA",3,IF(fun[[#This Row],[PoolQC]]="Fa",2,IF(fun[[#This Row],[PoolQC]]="Po",1,0)))))</f>
        <v>0</v>
      </c>
      <c r="CP1422" t="s">
        <v>109</v>
      </c>
      <c r="CQ1422" t="s">
        <v>109</v>
      </c>
      <c r="CR1422">
        <v>0</v>
      </c>
      <c r="CS1422">
        <v>5</v>
      </c>
      <c r="CT1422">
        <v>2006</v>
      </c>
      <c r="CU1422" t="s">
        <v>136</v>
      </c>
      <c r="CV1422" t="s">
        <v>137</v>
      </c>
      <c r="CW1422">
        <f>COUNTIF(fun[[#This Row],[Id]:[SaleCondition]],0)</f>
        <v>15</v>
      </c>
      <c r="CX1422">
        <f>COUNTIF(fun[[#This Row],[Id]:[SaleCondition]],"NA")</f>
        <v>4</v>
      </c>
      <c r="CY1422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422">
        <f>fun[NUM_ExCond]+fun[NUM_BsmtCond]+fun[NUM_GarCond]</f>
        <v>9</v>
      </c>
      <c r="DA142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92</v>
      </c>
      <c r="DB142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1422">
        <v>179900</v>
      </c>
    </row>
    <row r="1423" spans="1:107" x14ac:dyDescent="0.25">
      <c r="A1423">
        <v>1422</v>
      </c>
      <c r="B1423">
        <v>120</v>
      </c>
      <c r="C1423" t="s">
        <v>107</v>
      </c>
      <c r="D1423">
        <f>IF(fun[[#This Row],[MSZoning]]="RL",1,0)</f>
        <v>1</v>
      </c>
      <c r="E1423">
        <f>IF(fun[[#This Row],[rl]]="RM",1,0)</f>
        <v>0</v>
      </c>
      <c r="F1423">
        <f>IF(fun[[#This Row],[rm]]="RH",1,0)</f>
        <v>0</v>
      </c>
      <c r="G1423">
        <f>IF(fun[[#This Row],[rh]]="C (all)",1,0)</f>
        <v>0</v>
      </c>
      <c r="H1423">
        <v>53</v>
      </c>
      <c r="I1423">
        <f>IF(fun[[#This Row],[LotFrontage]]="NA",0,fun[[#This Row],[LotFrontage]])</f>
        <v>53</v>
      </c>
      <c r="J1423">
        <v>4043</v>
      </c>
      <c r="K1423" t="s">
        <v>108</v>
      </c>
      <c r="L1423" t="s">
        <v>109</v>
      </c>
      <c r="M1423" t="s">
        <v>110</v>
      </c>
      <c r="N1423" t="s">
        <v>111</v>
      </c>
      <c r="O1423" t="s">
        <v>112</v>
      </c>
      <c r="P1423" t="s">
        <v>113</v>
      </c>
      <c r="Q1423" t="s">
        <v>114</v>
      </c>
      <c r="R1423" t="s">
        <v>242</v>
      </c>
      <c r="S1423" t="s">
        <v>116</v>
      </c>
      <c r="T1423" t="s">
        <v>116</v>
      </c>
      <c r="U1423" t="s">
        <v>205</v>
      </c>
      <c r="V1423" t="s">
        <v>141</v>
      </c>
      <c r="W1423">
        <v>6</v>
      </c>
      <c r="X1423">
        <v>5</v>
      </c>
      <c r="Y1423">
        <v>1977</v>
      </c>
      <c r="Z1423">
        <v>1977</v>
      </c>
      <c r="AA1423" t="s">
        <v>119</v>
      </c>
      <c r="AB1423" t="s">
        <v>120</v>
      </c>
      <c r="AC1423" t="s">
        <v>187</v>
      </c>
      <c r="AD1423" t="s">
        <v>187</v>
      </c>
      <c r="AE1423" t="s">
        <v>143</v>
      </c>
      <c r="AF1423">
        <v>0</v>
      </c>
      <c r="AG1423" t="s">
        <v>124</v>
      </c>
      <c r="AH1423">
        <f>IF(fun[[#This Row],[ExterQual]]="Ex",5,IF(fun[[#This Row],[ExterQual]]="Gd",4,IF(fun[[#This Row],[ExterQual]]="TA",3,IF(fun[[#This Row],[ExterQual]]="Fa",2,1))))</f>
        <v>3</v>
      </c>
      <c r="AI1423" t="s">
        <v>124</v>
      </c>
      <c r="AJ1423">
        <f>IF(fun[[#This Row],[ExterCond]]="Ex",5,IF(fun[[#This Row],[ExterCond]]="Gd",4,IF(fun[[#This Row],[ExterCond]]="TA",3,IF(fun[[#This Row],[ExterCond]]="Fa",2,1))))</f>
        <v>3</v>
      </c>
      <c r="AK1423" t="s">
        <v>144</v>
      </c>
      <c r="AL1423" t="s">
        <v>123</v>
      </c>
      <c r="AM1423">
        <f>IF(fun[[#This Row],[BsmtQual]]="Ex",5,IF(fun[[#This Row],[BsmtQual]]="Gd",4,IF(fun[[#This Row],[BsmtQual]]="TA",3,IF(fun[[#This Row],[BsmtQual]]="Fa",2,IF(fun[[#This Row],[BsmtQual]]="Po",1,0)))))</f>
        <v>4</v>
      </c>
      <c r="AN1423" t="s">
        <v>124</v>
      </c>
      <c r="AO1423">
        <f>IF(fun[[#This Row],[BsmtCond]]="Ex",5,IF(fun[[#This Row],[BsmtCond]]="Gd",4,IF(fun[[#This Row],[BsmtCond]]="TA",3,IF(fun[[#This Row],[BsmtCond]]="Fa",2,IF(fun[[#This Row],[BsmtCond]]="Po",1,0)))))</f>
        <v>3</v>
      </c>
      <c r="AP1423" t="s">
        <v>126</v>
      </c>
      <c r="AQ1423">
        <f>IF(fun[[#This Row],[BsmtExposure]]="Gd",3,IF(fun[[#This Row],[BsmtExposure]]="Av",2,IF(fun[[#This Row],[BsmtExposure]]="Mn",1,0)))</f>
        <v>0</v>
      </c>
      <c r="AR1423" t="s">
        <v>145</v>
      </c>
      <c r="AS1423">
        <v>360</v>
      </c>
      <c r="AT1423" t="s">
        <v>128</v>
      </c>
      <c r="AU1423">
        <v>0</v>
      </c>
      <c r="AV1423">
        <v>709</v>
      </c>
      <c r="AW1423">
        <v>1069</v>
      </c>
      <c r="AX1423" t="s">
        <v>129</v>
      </c>
      <c r="AY1423" t="s">
        <v>124</v>
      </c>
      <c r="AZ1423">
        <f>IF(fun[[#This Row],[HeatingQC]]="Ex",5,IF(fun[[#This Row],[HeatingQC]]="Gd",4,IF(fun[[#This Row],[HeatingQC]]="TA",3,IF(fun[[#This Row],[HeatingQC]]="Fa",2,IF(fun[[#This Row],[HeatingQC]]="Po",1,0)))))</f>
        <v>3</v>
      </c>
      <c r="BA1423" t="s">
        <v>131</v>
      </c>
      <c r="BB1423" t="s">
        <v>132</v>
      </c>
      <c r="BC1423">
        <v>1069</v>
      </c>
      <c r="BD1423">
        <v>0</v>
      </c>
      <c r="BE1423">
        <v>0</v>
      </c>
      <c r="BF1423">
        <v>1069</v>
      </c>
      <c r="BG1423">
        <f>LOG(fun[[#This Row],[GrLivArea]])</f>
        <v>3.0289777052087778</v>
      </c>
      <c r="BH1423">
        <v>0</v>
      </c>
      <c r="BI1423">
        <v>0</v>
      </c>
      <c r="BJ1423">
        <f>fun[[#This Row],[BsmtFullBath]]+(0.5*fun[[#This Row],[BsmtHalfBath]])</f>
        <v>0</v>
      </c>
      <c r="BK1423">
        <v>2</v>
      </c>
      <c r="BL1423">
        <v>0</v>
      </c>
      <c r="BM1423">
        <f>fun[[#This Row],[HalfBath]]+fun[[#This Row],[TOTBaseBath]]+fun[[#This Row],[FullBath]]</f>
        <v>2</v>
      </c>
      <c r="BN1423">
        <v>2</v>
      </c>
      <c r="BO1423">
        <v>1</v>
      </c>
      <c r="BP1423" t="s">
        <v>124</v>
      </c>
      <c r="BQ1423">
        <f>IF(fun[[#This Row],[KitchenQual]]="Ex",5,IF(fun[[#This Row],[KitchenQual]]="Gd",4,IF(fun[[#This Row],[KitchenQual]]="TA",3,IF(fun[[#This Row],[KitchenQual]]="Fa",2,0))))</f>
        <v>3</v>
      </c>
      <c r="BR1423">
        <v>4</v>
      </c>
      <c r="BS1423" t="s">
        <v>133</v>
      </c>
      <c r="BT1423">
        <v>1</v>
      </c>
      <c r="BU1423" t="s">
        <v>173</v>
      </c>
      <c r="BV1423">
        <f>IF(fun[[#This Row],[FireplaceQu]]="Ex",5,IF(fun[[#This Row],[FireplaceQu]]="Gd",4,IF(fun[[#This Row],[FireplaceQu]]="TA",3,IF(fun[[#This Row],[FireplaceQu]]="Fa",2,0))))</f>
        <v>2</v>
      </c>
      <c r="BW1423" t="s">
        <v>134</v>
      </c>
      <c r="BX1423">
        <v>1977</v>
      </c>
      <c r="BY1423" t="s">
        <v>135</v>
      </c>
      <c r="BZ1423">
        <v>2</v>
      </c>
      <c r="CA1423">
        <v>440</v>
      </c>
      <c r="CB1423" t="s">
        <v>124</v>
      </c>
      <c r="CC1423">
        <f>IF(fun[[#This Row],[GarageQual]]="Ex",5,IF(fun[[#This Row],[GarageQual]]="Gd",4,IF(fun[[#This Row],[GarageQual]]="TA",3,IF(fun[[#This Row],[GarageQual]]="Fa",2,IF(fun[[#This Row],[GarageQual]]="Po",1,0)))))</f>
        <v>3</v>
      </c>
      <c r="CD1423" t="s">
        <v>124</v>
      </c>
      <c r="CE1423">
        <f>IF(fun[[#This Row],[GarageCond]]="Ex",5,IF(fun[[#This Row],[GarageCond]]="Gd",4,IF(fun[[#This Row],[GarageCond]]="TA",3,IF(fun[[#This Row],[GarageCond]]="Fa",2,IF(fun[[#This Row],[GarageCond]]="Po",1,0)))))</f>
        <v>3</v>
      </c>
      <c r="CF1423" t="s">
        <v>131</v>
      </c>
      <c r="CG1423">
        <v>0</v>
      </c>
      <c r="CH1423">
        <v>55</v>
      </c>
      <c r="CI1423">
        <v>0</v>
      </c>
      <c r="CJ1423">
        <v>0</v>
      </c>
      <c r="CK1423">
        <v>165</v>
      </c>
      <c r="CL1423">
        <f>(0.5*fun[[#This Row],[WoodDeckSF]])+fun[[#This Row],[OpenPorchSF]]+(2*fun[[#This Row],[EnclosedPorch]])+(1.5*fun[[#This Row],[3SsnPorch]])+fun[[#This Row],[ScreenPorch]]</f>
        <v>220</v>
      </c>
      <c r="CM1423">
        <v>0</v>
      </c>
      <c r="CN1423" t="s">
        <v>109</v>
      </c>
      <c r="CO1423">
        <f>IF(fun[[#This Row],[PoolQC]]="Ex",5,IF(fun[[#This Row],[PoolQC]]="Gd",4,IF(fun[[#This Row],[PoolQC]]="TA",3,IF(fun[[#This Row],[PoolQC]]="Fa",2,IF(fun[[#This Row],[PoolQC]]="Po",1,0)))))</f>
        <v>0</v>
      </c>
      <c r="CP1423" t="s">
        <v>109</v>
      </c>
      <c r="CQ1423" t="s">
        <v>109</v>
      </c>
      <c r="CR1423">
        <v>0</v>
      </c>
      <c r="CS1423">
        <v>7</v>
      </c>
      <c r="CT1423">
        <v>2010</v>
      </c>
      <c r="CU1423" t="s">
        <v>136</v>
      </c>
      <c r="CV1423" t="s">
        <v>137</v>
      </c>
      <c r="CW1423">
        <f>COUNTIF(fun[[#This Row],[Id]:[SaleCondition]],0)</f>
        <v>18</v>
      </c>
      <c r="CX1423">
        <f>COUNTIF(fun[[#This Row],[Id]:[SaleCondition]],"NA")</f>
        <v>4</v>
      </c>
      <c r="CY1423">
        <f>fun[[#This Row],[OverallQual]]+fun[[#This Row],[NUM_ExQual]]+fun[[#This Row],[NUM_BsmtQual]]+fun[[#This Row],[NUM_Heat]]+fun[[#This Row],[NUM_KitchQual]]+fun[[#This Row],[NUM_GarQual]]+fun[[#This Row],[NUM_Pool]]+fun[NUM_Fire]</f>
        <v>24</v>
      </c>
      <c r="CZ1423">
        <f>fun[NUM_ExCond]+fun[NUM_BsmtCond]+fun[NUM_GarCond]</f>
        <v>9</v>
      </c>
      <c r="DA142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86</v>
      </c>
      <c r="DB142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57</v>
      </c>
      <c r="DC1423">
        <v>127500</v>
      </c>
    </row>
    <row r="1424" spans="1:107" x14ac:dyDescent="0.25">
      <c r="A1424">
        <v>1423</v>
      </c>
      <c r="B1424">
        <v>120</v>
      </c>
      <c r="C1424" t="s">
        <v>168</v>
      </c>
      <c r="D1424">
        <f>IF(fun[[#This Row],[MSZoning]]="RL",1,0)</f>
        <v>0</v>
      </c>
      <c r="E1424">
        <f>IF(fun[[#This Row],[rl]]="RM",1,0)</f>
        <v>0</v>
      </c>
      <c r="F1424">
        <f>IF(fun[[#This Row],[rm]]="RH",1,0)</f>
        <v>0</v>
      </c>
      <c r="G1424">
        <f>IF(fun[[#This Row],[rh]]="C (all)",1,0)</f>
        <v>0</v>
      </c>
      <c r="H1424">
        <v>37</v>
      </c>
      <c r="I1424">
        <f>IF(fun[[#This Row],[LotFrontage]]="NA",0,fun[[#This Row],[LotFrontage]])</f>
        <v>37</v>
      </c>
      <c r="J1424">
        <v>4435</v>
      </c>
      <c r="K1424" t="s">
        <v>108</v>
      </c>
      <c r="L1424" t="s">
        <v>109</v>
      </c>
      <c r="M1424" t="s">
        <v>110</v>
      </c>
      <c r="N1424" t="s">
        <v>111</v>
      </c>
      <c r="O1424" t="s">
        <v>112</v>
      </c>
      <c r="P1424" t="s">
        <v>113</v>
      </c>
      <c r="Q1424" t="s">
        <v>114</v>
      </c>
      <c r="R1424" t="s">
        <v>115</v>
      </c>
      <c r="S1424" t="s">
        <v>116</v>
      </c>
      <c r="T1424" t="s">
        <v>116</v>
      </c>
      <c r="U1424" t="s">
        <v>205</v>
      </c>
      <c r="V1424" t="s">
        <v>141</v>
      </c>
      <c r="W1424">
        <v>6</v>
      </c>
      <c r="X1424">
        <v>5</v>
      </c>
      <c r="Y1424">
        <v>2003</v>
      </c>
      <c r="Z1424">
        <v>2003</v>
      </c>
      <c r="AA1424" t="s">
        <v>119</v>
      </c>
      <c r="AB1424" t="s">
        <v>120</v>
      </c>
      <c r="AC1424" t="s">
        <v>121</v>
      </c>
      <c r="AD1424" t="s">
        <v>121</v>
      </c>
      <c r="AE1424" t="s">
        <v>122</v>
      </c>
      <c r="AF1424">
        <v>170</v>
      </c>
      <c r="AG1424" t="s">
        <v>123</v>
      </c>
      <c r="AH1424">
        <f>IF(fun[[#This Row],[ExterQual]]="Ex",5,IF(fun[[#This Row],[ExterQual]]="Gd",4,IF(fun[[#This Row],[ExterQual]]="TA",3,IF(fun[[#This Row],[ExterQual]]="Fa",2,1))))</f>
        <v>4</v>
      </c>
      <c r="AI1424" t="s">
        <v>124</v>
      </c>
      <c r="AJ1424">
        <f>IF(fun[[#This Row],[ExterCond]]="Ex",5,IF(fun[[#This Row],[ExterCond]]="Gd",4,IF(fun[[#This Row],[ExterCond]]="TA",3,IF(fun[[#This Row],[ExterCond]]="Fa",2,1))))</f>
        <v>3</v>
      </c>
      <c r="AK1424" t="s">
        <v>125</v>
      </c>
      <c r="AL1424" t="s">
        <v>123</v>
      </c>
      <c r="AM1424">
        <f>IF(fun[[#This Row],[BsmtQual]]="Ex",5,IF(fun[[#This Row],[BsmtQual]]="Gd",4,IF(fun[[#This Row],[BsmtQual]]="TA",3,IF(fun[[#This Row],[BsmtQual]]="Fa",2,IF(fun[[#This Row],[BsmtQual]]="Po",1,0)))))</f>
        <v>4</v>
      </c>
      <c r="AN1424" t="s">
        <v>124</v>
      </c>
      <c r="AO1424">
        <f>IF(fun[[#This Row],[BsmtCond]]="Ex",5,IF(fun[[#This Row],[BsmtCond]]="Gd",4,IF(fun[[#This Row],[BsmtCond]]="TA",3,IF(fun[[#This Row],[BsmtCond]]="Fa",2,IF(fun[[#This Row],[BsmtCond]]="Po",1,0)))))</f>
        <v>3</v>
      </c>
      <c r="AP1424" t="s">
        <v>156</v>
      </c>
      <c r="AQ1424">
        <f>IF(fun[[#This Row],[BsmtExposure]]="Gd",3,IF(fun[[#This Row],[BsmtExposure]]="Av",2,IF(fun[[#This Row],[BsmtExposure]]="Mn",1,0)))</f>
        <v>2</v>
      </c>
      <c r="AR1424" t="s">
        <v>127</v>
      </c>
      <c r="AS1424">
        <v>686</v>
      </c>
      <c r="AT1424" t="s">
        <v>128</v>
      </c>
      <c r="AU1424">
        <v>0</v>
      </c>
      <c r="AV1424">
        <v>162</v>
      </c>
      <c r="AW1424">
        <v>848</v>
      </c>
      <c r="AX1424" t="s">
        <v>129</v>
      </c>
      <c r="AY1424" t="s">
        <v>130</v>
      </c>
      <c r="AZ1424">
        <f>IF(fun[[#This Row],[HeatingQC]]="Ex",5,IF(fun[[#This Row],[HeatingQC]]="Gd",4,IF(fun[[#This Row],[HeatingQC]]="TA",3,IF(fun[[#This Row],[HeatingQC]]="Fa",2,IF(fun[[#This Row],[HeatingQC]]="Po",1,0)))))</f>
        <v>5</v>
      </c>
      <c r="BA1424" t="s">
        <v>131</v>
      </c>
      <c r="BB1424" t="s">
        <v>132</v>
      </c>
      <c r="BC1424">
        <v>848</v>
      </c>
      <c r="BD1424">
        <v>0</v>
      </c>
      <c r="BE1424">
        <v>0</v>
      </c>
      <c r="BF1424">
        <v>848</v>
      </c>
      <c r="BG1424">
        <f>LOG(fun[[#This Row],[GrLivArea]])</f>
        <v>2.9283958522567137</v>
      </c>
      <c r="BH1424">
        <v>1</v>
      </c>
      <c r="BI1424">
        <v>0</v>
      </c>
      <c r="BJ1424">
        <f>fun[[#This Row],[BsmtFullBath]]+(0.5*fun[[#This Row],[BsmtHalfBath]])</f>
        <v>1</v>
      </c>
      <c r="BK1424">
        <v>1</v>
      </c>
      <c r="BL1424">
        <v>0</v>
      </c>
      <c r="BM1424">
        <f>fun[[#This Row],[HalfBath]]+fun[[#This Row],[TOTBaseBath]]+fun[[#This Row],[FullBath]]</f>
        <v>2</v>
      </c>
      <c r="BN1424">
        <v>1</v>
      </c>
      <c r="BO1424">
        <v>1</v>
      </c>
      <c r="BP1424" t="s">
        <v>123</v>
      </c>
      <c r="BQ1424">
        <f>IF(fun[[#This Row],[KitchenQual]]="Ex",5,IF(fun[[#This Row],[KitchenQual]]="Gd",4,IF(fun[[#This Row],[KitchenQual]]="TA",3,IF(fun[[#This Row],[KitchenQual]]="Fa",2,0))))</f>
        <v>4</v>
      </c>
      <c r="BR1424">
        <v>3</v>
      </c>
      <c r="BS1424" t="s">
        <v>133</v>
      </c>
      <c r="BT1424">
        <v>0</v>
      </c>
      <c r="BU1424" t="s">
        <v>109</v>
      </c>
      <c r="BV1424">
        <f>IF(fun[[#This Row],[FireplaceQu]]="Ex",5,IF(fun[[#This Row],[FireplaceQu]]="Gd",4,IF(fun[[#This Row],[FireplaceQu]]="TA",3,IF(fun[[#This Row],[FireplaceQu]]="Fa",2,0))))</f>
        <v>0</v>
      </c>
      <c r="BW1424" t="s">
        <v>134</v>
      </c>
      <c r="BX1424">
        <v>2003</v>
      </c>
      <c r="BY1424" t="s">
        <v>183</v>
      </c>
      <c r="BZ1424">
        <v>2</v>
      </c>
      <c r="CA1424">
        <v>420</v>
      </c>
      <c r="CB1424" t="s">
        <v>124</v>
      </c>
      <c r="CC1424">
        <f>IF(fun[[#This Row],[GarageQual]]="Ex",5,IF(fun[[#This Row],[GarageQual]]="Gd",4,IF(fun[[#This Row],[GarageQual]]="TA",3,IF(fun[[#This Row],[GarageQual]]="Fa",2,IF(fun[[#This Row],[GarageQual]]="Po",1,0)))))</f>
        <v>3</v>
      </c>
      <c r="CD1424" t="s">
        <v>124</v>
      </c>
      <c r="CE1424">
        <f>IF(fun[[#This Row],[GarageCond]]="Ex",5,IF(fun[[#This Row],[GarageCond]]="Gd",4,IF(fun[[#This Row],[GarageCond]]="TA",3,IF(fun[[#This Row],[GarageCond]]="Fa",2,IF(fun[[#This Row],[GarageCond]]="Po",1,0)))))</f>
        <v>3</v>
      </c>
      <c r="CF1424" t="s">
        <v>131</v>
      </c>
      <c r="CG1424">
        <v>140</v>
      </c>
      <c r="CH1424">
        <v>0</v>
      </c>
      <c r="CI1424">
        <v>0</v>
      </c>
      <c r="CJ1424">
        <v>0</v>
      </c>
      <c r="CK1424">
        <v>0</v>
      </c>
      <c r="CL1424">
        <f>(0.5*fun[[#This Row],[WoodDeckSF]])+fun[[#This Row],[OpenPorchSF]]+(2*fun[[#This Row],[EnclosedPorch]])+(1.5*fun[[#This Row],[3SsnPorch]])+fun[[#This Row],[ScreenPorch]]</f>
        <v>70</v>
      </c>
      <c r="CM1424">
        <v>0</v>
      </c>
      <c r="CN1424" t="s">
        <v>109</v>
      </c>
      <c r="CO1424">
        <f>IF(fun[[#This Row],[PoolQC]]="Ex",5,IF(fun[[#This Row],[PoolQC]]="Gd",4,IF(fun[[#This Row],[PoolQC]]="TA",3,IF(fun[[#This Row],[PoolQC]]="Fa",2,IF(fun[[#This Row],[PoolQC]]="Po",1,0)))))</f>
        <v>0</v>
      </c>
      <c r="CP1424" t="s">
        <v>109</v>
      </c>
      <c r="CQ1424" t="s">
        <v>109</v>
      </c>
      <c r="CR1424">
        <v>0</v>
      </c>
      <c r="CS1424">
        <v>3</v>
      </c>
      <c r="CT1424">
        <v>2008</v>
      </c>
      <c r="CU1424" t="s">
        <v>136</v>
      </c>
      <c r="CV1424" t="s">
        <v>137</v>
      </c>
      <c r="CW1424">
        <f>COUNTIF(fun[[#This Row],[Id]:[SaleCondition]],0)</f>
        <v>18</v>
      </c>
      <c r="CX1424">
        <f>COUNTIF(fun[[#This Row],[Id]:[SaleCondition]],"NA")</f>
        <v>5</v>
      </c>
      <c r="CY1424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424">
        <f>fun[NUM_ExCond]+fun[NUM_BsmtCond]+fun[NUM_GarCond]</f>
        <v>9</v>
      </c>
      <c r="DA142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42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61.5</v>
      </c>
      <c r="DC1424">
        <v>136500</v>
      </c>
    </row>
    <row r="1425" spans="1:107" x14ac:dyDescent="0.25">
      <c r="A1425">
        <v>1424</v>
      </c>
      <c r="B1425">
        <v>80</v>
      </c>
      <c r="C1425" t="s">
        <v>107</v>
      </c>
      <c r="D1425">
        <f>IF(fun[[#This Row],[MSZoning]]="RL",1,0)</f>
        <v>1</v>
      </c>
      <c r="E1425">
        <f>IF(fun[[#This Row],[rl]]="RM",1,0)</f>
        <v>0</v>
      </c>
      <c r="F1425">
        <f>IF(fun[[#This Row],[rm]]="RH",1,0)</f>
        <v>0</v>
      </c>
      <c r="G1425">
        <f>IF(fun[[#This Row],[rh]]="C (all)",1,0)</f>
        <v>0</v>
      </c>
      <c r="H1425" t="s">
        <v>109</v>
      </c>
      <c r="I1425">
        <f>IF(fun[[#This Row],[LotFrontage]]="NA",0,fun[[#This Row],[LotFrontage]])</f>
        <v>0</v>
      </c>
      <c r="J1425">
        <v>19690</v>
      </c>
      <c r="K1425" t="s">
        <v>108</v>
      </c>
      <c r="L1425" t="s">
        <v>109</v>
      </c>
      <c r="M1425" t="s">
        <v>146</v>
      </c>
      <c r="N1425" t="s">
        <v>111</v>
      </c>
      <c r="O1425" t="s">
        <v>112</v>
      </c>
      <c r="P1425" t="s">
        <v>192</v>
      </c>
      <c r="Q1425" t="s">
        <v>114</v>
      </c>
      <c r="R1425" t="s">
        <v>211</v>
      </c>
      <c r="S1425" t="s">
        <v>116</v>
      </c>
      <c r="T1425" t="s">
        <v>116</v>
      </c>
      <c r="U1425" t="s">
        <v>117</v>
      </c>
      <c r="V1425" t="s">
        <v>223</v>
      </c>
      <c r="W1425">
        <v>6</v>
      </c>
      <c r="X1425">
        <v>7</v>
      </c>
      <c r="Y1425">
        <v>1966</v>
      </c>
      <c r="Z1425">
        <v>1966</v>
      </c>
      <c r="AA1425" t="s">
        <v>240</v>
      </c>
      <c r="AB1425" t="s">
        <v>268</v>
      </c>
      <c r="AC1425" t="s">
        <v>187</v>
      </c>
      <c r="AD1425" t="s">
        <v>187</v>
      </c>
      <c r="AE1425" t="s">
        <v>143</v>
      </c>
      <c r="AF1425">
        <v>0</v>
      </c>
      <c r="AG1425" t="s">
        <v>123</v>
      </c>
      <c r="AH1425">
        <f>IF(fun[[#This Row],[ExterQual]]="Ex",5,IF(fun[[#This Row],[ExterQual]]="Gd",4,IF(fun[[#This Row],[ExterQual]]="TA",3,IF(fun[[#This Row],[ExterQual]]="Fa",2,1))))</f>
        <v>4</v>
      </c>
      <c r="AI1425" t="s">
        <v>123</v>
      </c>
      <c r="AJ1425">
        <f>IF(fun[[#This Row],[ExterCond]]="Ex",5,IF(fun[[#This Row],[ExterCond]]="Gd",4,IF(fun[[#This Row],[ExterCond]]="TA",3,IF(fun[[#This Row],[ExterCond]]="Fa",2,1))))</f>
        <v>4</v>
      </c>
      <c r="AK1425" t="s">
        <v>144</v>
      </c>
      <c r="AL1425" t="s">
        <v>123</v>
      </c>
      <c r="AM1425">
        <f>IF(fun[[#This Row],[BsmtQual]]="Ex",5,IF(fun[[#This Row],[BsmtQual]]="Gd",4,IF(fun[[#This Row],[BsmtQual]]="TA",3,IF(fun[[#This Row],[BsmtQual]]="Fa",2,IF(fun[[#This Row],[BsmtQual]]="Po",1,0)))))</f>
        <v>4</v>
      </c>
      <c r="AN1425" t="s">
        <v>124</v>
      </c>
      <c r="AO1425">
        <f>IF(fun[[#This Row],[BsmtCond]]="Ex",5,IF(fun[[#This Row],[BsmtCond]]="Gd",4,IF(fun[[#This Row],[BsmtCond]]="TA",3,IF(fun[[#This Row],[BsmtCond]]="Fa",2,IF(fun[[#This Row],[BsmtCond]]="Po",1,0)))))</f>
        <v>3</v>
      </c>
      <c r="AP1425" t="s">
        <v>156</v>
      </c>
      <c r="AQ1425">
        <f>IF(fun[[#This Row],[BsmtExposure]]="Gd",3,IF(fun[[#This Row],[BsmtExposure]]="Av",2,IF(fun[[#This Row],[BsmtExposure]]="Mn",1,0)))</f>
        <v>2</v>
      </c>
      <c r="AR1425" t="s">
        <v>128</v>
      </c>
      <c r="AS1425">
        <v>0</v>
      </c>
      <c r="AT1425" t="s">
        <v>128</v>
      </c>
      <c r="AU1425">
        <v>0</v>
      </c>
      <c r="AV1425">
        <v>697</v>
      </c>
      <c r="AW1425">
        <v>697</v>
      </c>
      <c r="AX1425" t="s">
        <v>129</v>
      </c>
      <c r="AY1425" t="s">
        <v>124</v>
      </c>
      <c r="AZ1425">
        <f>IF(fun[[#This Row],[HeatingQC]]="Ex",5,IF(fun[[#This Row],[HeatingQC]]="Gd",4,IF(fun[[#This Row],[HeatingQC]]="TA",3,IF(fun[[#This Row],[HeatingQC]]="Fa",2,IF(fun[[#This Row],[HeatingQC]]="Po",1,0)))))</f>
        <v>3</v>
      </c>
      <c r="BA1425" t="s">
        <v>131</v>
      </c>
      <c r="BB1425" t="s">
        <v>132</v>
      </c>
      <c r="BC1425">
        <v>1575</v>
      </c>
      <c r="BD1425">
        <v>626</v>
      </c>
      <c r="BE1425">
        <v>0</v>
      </c>
      <c r="BF1425">
        <v>2201</v>
      </c>
      <c r="BG1425">
        <f>LOG(fun[[#This Row],[GrLivArea]])</f>
        <v>3.3426200425533481</v>
      </c>
      <c r="BH1425">
        <v>0</v>
      </c>
      <c r="BI1425">
        <v>0</v>
      </c>
      <c r="BJ1425">
        <f>fun[[#This Row],[BsmtFullBath]]+(0.5*fun[[#This Row],[BsmtHalfBath]])</f>
        <v>0</v>
      </c>
      <c r="BK1425">
        <v>2</v>
      </c>
      <c r="BL1425">
        <v>0</v>
      </c>
      <c r="BM1425">
        <f>fun[[#This Row],[HalfBath]]+fun[[#This Row],[TOTBaseBath]]+fun[[#This Row],[FullBath]]</f>
        <v>2</v>
      </c>
      <c r="BN1425">
        <v>4</v>
      </c>
      <c r="BO1425">
        <v>1</v>
      </c>
      <c r="BP1425" t="s">
        <v>123</v>
      </c>
      <c r="BQ1425">
        <f>IF(fun[[#This Row],[KitchenQual]]="Ex",5,IF(fun[[#This Row],[KitchenQual]]="Gd",4,IF(fun[[#This Row],[KitchenQual]]="TA",3,IF(fun[[#This Row],[KitchenQual]]="Fa",2,0))))</f>
        <v>4</v>
      </c>
      <c r="BR1425">
        <v>8</v>
      </c>
      <c r="BS1425" t="s">
        <v>133</v>
      </c>
      <c r="BT1425">
        <v>1</v>
      </c>
      <c r="BU1425" t="s">
        <v>123</v>
      </c>
      <c r="BV1425">
        <f>IF(fun[[#This Row],[FireplaceQu]]="Ex",5,IF(fun[[#This Row],[FireplaceQu]]="Gd",4,IF(fun[[#This Row],[FireplaceQu]]="TA",3,IF(fun[[#This Row],[FireplaceQu]]="Fa",2,0))))</f>
        <v>4</v>
      </c>
      <c r="BW1425" t="s">
        <v>134</v>
      </c>
      <c r="BX1425">
        <v>1966</v>
      </c>
      <c r="BY1425" t="s">
        <v>128</v>
      </c>
      <c r="BZ1425">
        <v>2</v>
      </c>
      <c r="CA1425">
        <v>432</v>
      </c>
      <c r="CB1425" t="s">
        <v>123</v>
      </c>
      <c r="CC1425">
        <f>IF(fun[[#This Row],[GarageQual]]="Ex",5,IF(fun[[#This Row],[GarageQual]]="Gd",4,IF(fun[[#This Row],[GarageQual]]="TA",3,IF(fun[[#This Row],[GarageQual]]="Fa",2,IF(fun[[#This Row],[GarageQual]]="Po",1,0)))))</f>
        <v>4</v>
      </c>
      <c r="CD1425" t="s">
        <v>123</v>
      </c>
      <c r="CE1425">
        <f>IF(fun[[#This Row],[GarageCond]]="Ex",5,IF(fun[[#This Row],[GarageCond]]="Gd",4,IF(fun[[#This Row],[GarageCond]]="TA",3,IF(fun[[#This Row],[GarageCond]]="Fa",2,IF(fun[[#This Row],[GarageCond]]="Po",1,0)))))</f>
        <v>4</v>
      </c>
      <c r="CF1425" t="s">
        <v>131</v>
      </c>
      <c r="CG1425">
        <v>586</v>
      </c>
      <c r="CH1425">
        <v>236</v>
      </c>
      <c r="CI1425">
        <v>0</v>
      </c>
      <c r="CJ1425">
        <v>0</v>
      </c>
      <c r="CK1425">
        <v>0</v>
      </c>
      <c r="CL1425">
        <f>(0.5*fun[[#This Row],[WoodDeckSF]])+fun[[#This Row],[OpenPorchSF]]+(2*fun[[#This Row],[EnclosedPorch]])+(1.5*fun[[#This Row],[3SsnPorch]])+fun[[#This Row],[ScreenPorch]]</f>
        <v>529</v>
      </c>
      <c r="CM1425">
        <v>738</v>
      </c>
      <c r="CN1425" t="s">
        <v>123</v>
      </c>
      <c r="CO1425">
        <f>IF(fun[[#This Row],[PoolQC]]="Ex",5,IF(fun[[#This Row],[PoolQC]]="Gd",4,IF(fun[[#This Row],[PoolQC]]="TA",3,IF(fun[[#This Row],[PoolQC]]="Fa",2,IF(fun[[#This Row],[PoolQC]]="Po",1,0)))))</f>
        <v>4</v>
      </c>
      <c r="CP1425" t="s">
        <v>191</v>
      </c>
      <c r="CQ1425" t="s">
        <v>109</v>
      </c>
      <c r="CR1425">
        <v>0</v>
      </c>
      <c r="CS1425">
        <v>8</v>
      </c>
      <c r="CT1425">
        <v>2006</v>
      </c>
      <c r="CU1425" t="s">
        <v>136</v>
      </c>
      <c r="CV1425" t="s">
        <v>236</v>
      </c>
      <c r="CW1425">
        <f>COUNTIF(fun[[#This Row],[Id]:[SaleCondition]],0)</f>
        <v>16</v>
      </c>
      <c r="CX1425">
        <f>COUNTIF(fun[[#This Row],[Id]:[SaleCondition]],"NA")</f>
        <v>3</v>
      </c>
      <c r="CY1425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425">
        <f>fun[NUM_ExCond]+fun[NUM_BsmtCond]+fun[NUM_GarCond]</f>
        <v>11</v>
      </c>
      <c r="DA142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128</v>
      </c>
      <c r="DB142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85</v>
      </c>
      <c r="DC1425">
        <v>274970</v>
      </c>
    </row>
    <row r="1426" spans="1:107" x14ac:dyDescent="0.25">
      <c r="A1426">
        <v>1425</v>
      </c>
      <c r="B1426">
        <v>20</v>
      </c>
      <c r="C1426" t="s">
        <v>107</v>
      </c>
      <c r="D1426">
        <f>IF(fun[[#This Row],[MSZoning]]="RL",1,0)</f>
        <v>1</v>
      </c>
      <c r="E1426">
        <f>IF(fun[[#This Row],[rl]]="RM",1,0)</f>
        <v>0</v>
      </c>
      <c r="F1426">
        <f>IF(fun[[#This Row],[rm]]="RH",1,0)</f>
        <v>0</v>
      </c>
      <c r="G1426">
        <f>IF(fun[[#This Row],[rh]]="C (all)",1,0)</f>
        <v>0</v>
      </c>
      <c r="H1426" t="s">
        <v>109</v>
      </c>
      <c r="I1426">
        <f>IF(fun[[#This Row],[LotFrontage]]="NA",0,fun[[#This Row],[LotFrontage]])</f>
        <v>0</v>
      </c>
      <c r="J1426">
        <v>9503</v>
      </c>
      <c r="K1426" t="s">
        <v>108</v>
      </c>
      <c r="L1426" t="s">
        <v>109</v>
      </c>
      <c r="M1426" t="s">
        <v>110</v>
      </c>
      <c r="N1426" t="s">
        <v>111</v>
      </c>
      <c r="O1426" t="s">
        <v>112</v>
      </c>
      <c r="P1426" t="s">
        <v>113</v>
      </c>
      <c r="Q1426" t="s">
        <v>114</v>
      </c>
      <c r="R1426" t="s">
        <v>188</v>
      </c>
      <c r="S1426" t="s">
        <v>116</v>
      </c>
      <c r="T1426" t="s">
        <v>116</v>
      </c>
      <c r="U1426" t="s">
        <v>117</v>
      </c>
      <c r="V1426" t="s">
        <v>141</v>
      </c>
      <c r="W1426">
        <v>5</v>
      </c>
      <c r="X1426">
        <v>5</v>
      </c>
      <c r="Y1426">
        <v>1958</v>
      </c>
      <c r="Z1426">
        <v>1983</v>
      </c>
      <c r="AA1426" t="s">
        <v>178</v>
      </c>
      <c r="AB1426" t="s">
        <v>120</v>
      </c>
      <c r="AC1426" t="s">
        <v>166</v>
      </c>
      <c r="AD1426" t="s">
        <v>166</v>
      </c>
      <c r="AE1426" t="s">
        <v>143</v>
      </c>
      <c r="AF1426">
        <v>0</v>
      </c>
      <c r="AG1426" t="s">
        <v>124</v>
      </c>
      <c r="AH1426">
        <f>IF(fun[[#This Row],[ExterQual]]="Ex",5,IF(fun[[#This Row],[ExterQual]]="Gd",4,IF(fun[[#This Row],[ExterQual]]="TA",3,IF(fun[[#This Row],[ExterQual]]="Fa",2,1))))</f>
        <v>3</v>
      </c>
      <c r="AI1426" t="s">
        <v>124</v>
      </c>
      <c r="AJ1426">
        <f>IF(fun[[#This Row],[ExterCond]]="Ex",5,IF(fun[[#This Row],[ExterCond]]="Gd",4,IF(fun[[#This Row],[ExterCond]]="TA",3,IF(fun[[#This Row],[ExterCond]]="Fa",2,1))))</f>
        <v>3</v>
      </c>
      <c r="AK1426" t="s">
        <v>144</v>
      </c>
      <c r="AL1426" t="s">
        <v>124</v>
      </c>
      <c r="AM1426">
        <f>IF(fun[[#This Row],[BsmtQual]]="Ex",5,IF(fun[[#This Row],[BsmtQual]]="Gd",4,IF(fun[[#This Row],[BsmtQual]]="TA",3,IF(fun[[#This Row],[BsmtQual]]="Fa",2,IF(fun[[#This Row],[BsmtQual]]="Po",1,0)))))</f>
        <v>3</v>
      </c>
      <c r="AN1426" t="s">
        <v>124</v>
      </c>
      <c r="AO1426">
        <f>IF(fun[[#This Row],[BsmtCond]]="Ex",5,IF(fun[[#This Row],[BsmtCond]]="Gd",4,IF(fun[[#This Row],[BsmtCond]]="TA",3,IF(fun[[#This Row],[BsmtCond]]="Fa",2,IF(fun[[#This Row],[BsmtCond]]="Po",1,0)))))</f>
        <v>3</v>
      </c>
      <c r="AP1426" t="s">
        <v>126</v>
      </c>
      <c r="AQ1426">
        <f>IF(fun[[#This Row],[BsmtExposure]]="Gd",3,IF(fun[[#This Row],[BsmtExposure]]="Av",2,IF(fun[[#This Row],[BsmtExposure]]="Mn",1,0)))</f>
        <v>0</v>
      </c>
      <c r="AR1426" t="s">
        <v>145</v>
      </c>
      <c r="AS1426">
        <v>457</v>
      </c>
      <c r="AT1426" t="s">
        <v>179</v>
      </c>
      <c r="AU1426">
        <v>374</v>
      </c>
      <c r="AV1426">
        <v>193</v>
      </c>
      <c r="AW1426">
        <v>1024</v>
      </c>
      <c r="AX1426" t="s">
        <v>129</v>
      </c>
      <c r="AY1426" t="s">
        <v>124</v>
      </c>
      <c r="AZ1426">
        <f>IF(fun[[#This Row],[HeatingQC]]="Ex",5,IF(fun[[#This Row],[HeatingQC]]="Gd",4,IF(fun[[#This Row],[HeatingQC]]="TA",3,IF(fun[[#This Row],[HeatingQC]]="Fa",2,IF(fun[[#This Row],[HeatingQC]]="Po",1,0)))))</f>
        <v>3</v>
      </c>
      <c r="BA1426" t="s">
        <v>131</v>
      </c>
      <c r="BB1426" t="s">
        <v>132</v>
      </c>
      <c r="BC1426">
        <v>1344</v>
      </c>
      <c r="BD1426">
        <v>0</v>
      </c>
      <c r="BE1426">
        <v>0</v>
      </c>
      <c r="BF1426">
        <v>1344</v>
      </c>
      <c r="BG1426">
        <f>LOG(fun[[#This Row],[GrLivArea]])</f>
        <v>3.1283992687178066</v>
      </c>
      <c r="BH1426">
        <v>1</v>
      </c>
      <c r="BI1426">
        <v>0</v>
      </c>
      <c r="BJ1426">
        <f>fun[[#This Row],[BsmtFullBath]]+(0.5*fun[[#This Row],[BsmtHalfBath]])</f>
        <v>1</v>
      </c>
      <c r="BK1426">
        <v>1</v>
      </c>
      <c r="BL1426">
        <v>0</v>
      </c>
      <c r="BM1426">
        <f>fun[[#This Row],[HalfBath]]+fun[[#This Row],[TOTBaseBath]]+fun[[#This Row],[FullBath]]</f>
        <v>2</v>
      </c>
      <c r="BN1426">
        <v>2</v>
      </c>
      <c r="BO1426">
        <v>1</v>
      </c>
      <c r="BP1426" t="s">
        <v>124</v>
      </c>
      <c r="BQ1426">
        <f>IF(fun[[#This Row],[KitchenQual]]="Ex",5,IF(fun[[#This Row],[KitchenQual]]="Gd",4,IF(fun[[#This Row],[KitchenQual]]="TA",3,IF(fun[[#This Row],[KitchenQual]]="Fa",2,0))))</f>
        <v>3</v>
      </c>
      <c r="BR1426">
        <v>6</v>
      </c>
      <c r="BS1426" t="s">
        <v>172</v>
      </c>
      <c r="BT1426">
        <v>1</v>
      </c>
      <c r="BU1426" t="s">
        <v>124</v>
      </c>
      <c r="BV1426">
        <f>IF(fun[[#This Row],[FireplaceQu]]="Ex",5,IF(fun[[#This Row],[FireplaceQu]]="Gd",4,IF(fun[[#This Row],[FireplaceQu]]="TA",3,IF(fun[[#This Row],[FireplaceQu]]="Fa",2,0))))</f>
        <v>3</v>
      </c>
      <c r="BW1426" t="s">
        <v>153</v>
      </c>
      <c r="BX1426">
        <v>1970</v>
      </c>
      <c r="BY1426" t="s">
        <v>128</v>
      </c>
      <c r="BZ1426">
        <v>1</v>
      </c>
      <c r="CA1426">
        <v>484</v>
      </c>
      <c r="CB1426" t="s">
        <v>124</v>
      </c>
      <c r="CC1426">
        <f>IF(fun[[#This Row],[GarageQual]]="Ex",5,IF(fun[[#This Row],[GarageQual]]="Gd",4,IF(fun[[#This Row],[GarageQual]]="TA",3,IF(fun[[#This Row],[GarageQual]]="Fa",2,IF(fun[[#This Row],[GarageQual]]="Po",1,0)))))</f>
        <v>3</v>
      </c>
      <c r="CD1426" t="s">
        <v>124</v>
      </c>
      <c r="CE1426">
        <f>IF(fun[[#This Row],[GarageCond]]="Ex",5,IF(fun[[#This Row],[GarageCond]]="Gd",4,IF(fun[[#This Row],[GarageCond]]="TA",3,IF(fun[[#This Row],[GarageCond]]="Fa",2,IF(fun[[#This Row],[GarageCond]]="Po",1,0)))))</f>
        <v>3</v>
      </c>
      <c r="CF1426" t="s">
        <v>131</v>
      </c>
      <c r="CG1426">
        <v>316</v>
      </c>
      <c r="CH1426">
        <v>28</v>
      </c>
      <c r="CI1426">
        <v>0</v>
      </c>
      <c r="CJ1426">
        <v>0</v>
      </c>
      <c r="CK1426">
        <v>0</v>
      </c>
      <c r="CL1426">
        <f>(0.5*fun[[#This Row],[WoodDeckSF]])+fun[[#This Row],[OpenPorchSF]]+(2*fun[[#This Row],[EnclosedPorch]])+(1.5*fun[[#This Row],[3SsnPorch]])+fun[[#This Row],[ScreenPorch]]</f>
        <v>186</v>
      </c>
      <c r="CM1426">
        <v>0</v>
      </c>
      <c r="CN1426" t="s">
        <v>109</v>
      </c>
      <c r="CO1426">
        <f>IF(fun[[#This Row],[PoolQC]]="Ex",5,IF(fun[[#This Row],[PoolQC]]="Gd",4,IF(fun[[#This Row],[PoolQC]]="TA",3,IF(fun[[#This Row],[PoolQC]]="Fa",2,IF(fun[[#This Row],[PoolQC]]="Po",1,0)))))</f>
        <v>0</v>
      </c>
      <c r="CP1426" t="s">
        <v>189</v>
      </c>
      <c r="CQ1426" t="s">
        <v>109</v>
      </c>
      <c r="CR1426">
        <v>0</v>
      </c>
      <c r="CS1426">
        <v>6</v>
      </c>
      <c r="CT1426">
        <v>2007</v>
      </c>
      <c r="CU1426" t="s">
        <v>136</v>
      </c>
      <c r="CV1426" t="s">
        <v>137</v>
      </c>
      <c r="CW1426">
        <f>COUNTIF(fun[[#This Row],[Id]:[SaleCondition]],0)</f>
        <v>16</v>
      </c>
      <c r="CX1426">
        <f>COUNTIF(fun[[#This Row],[Id]:[SaleCondition]],"NA")</f>
        <v>4</v>
      </c>
      <c r="CY1426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426">
        <f>fun[NUM_ExCond]+fun[NUM_BsmtCond]+fun[NUM_GarCond]</f>
        <v>9</v>
      </c>
      <c r="DA142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142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49.75</v>
      </c>
      <c r="DC1426">
        <v>144000</v>
      </c>
    </row>
    <row r="1427" spans="1:107" x14ac:dyDescent="0.25">
      <c r="A1427">
        <v>1426</v>
      </c>
      <c r="B1427">
        <v>20</v>
      </c>
      <c r="C1427" t="s">
        <v>107</v>
      </c>
      <c r="D1427">
        <f>IF(fun[[#This Row],[MSZoning]]="RL",1,0)</f>
        <v>1</v>
      </c>
      <c r="E1427">
        <f>IF(fun[[#This Row],[rl]]="RM",1,0)</f>
        <v>0</v>
      </c>
      <c r="F1427">
        <f>IF(fun[[#This Row],[rm]]="RH",1,0)</f>
        <v>0</v>
      </c>
      <c r="G1427">
        <f>IF(fun[[#This Row],[rh]]="C (all)",1,0)</f>
        <v>0</v>
      </c>
      <c r="H1427">
        <v>80</v>
      </c>
      <c r="I1427">
        <f>IF(fun[[#This Row],[LotFrontage]]="NA",0,fun[[#This Row],[LotFrontage]])</f>
        <v>80</v>
      </c>
      <c r="J1427">
        <v>10721</v>
      </c>
      <c r="K1427" t="s">
        <v>108</v>
      </c>
      <c r="L1427" t="s">
        <v>109</v>
      </c>
      <c r="M1427" t="s">
        <v>146</v>
      </c>
      <c r="N1427" t="s">
        <v>111</v>
      </c>
      <c r="O1427" t="s">
        <v>112</v>
      </c>
      <c r="P1427" t="s">
        <v>113</v>
      </c>
      <c r="Q1427" t="s">
        <v>114</v>
      </c>
      <c r="R1427" t="s">
        <v>188</v>
      </c>
      <c r="S1427" t="s">
        <v>116</v>
      </c>
      <c r="T1427" t="s">
        <v>116</v>
      </c>
      <c r="U1427" t="s">
        <v>117</v>
      </c>
      <c r="V1427" t="s">
        <v>141</v>
      </c>
      <c r="W1427">
        <v>6</v>
      </c>
      <c r="X1427">
        <v>6</v>
      </c>
      <c r="Y1427">
        <v>1959</v>
      </c>
      <c r="Z1427">
        <v>1959</v>
      </c>
      <c r="AA1427" t="s">
        <v>178</v>
      </c>
      <c r="AB1427" t="s">
        <v>120</v>
      </c>
      <c r="AC1427" t="s">
        <v>166</v>
      </c>
      <c r="AD1427" t="s">
        <v>166</v>
      </c>
      <c r="AE1427" t="s">
        <v>163</v>
      </c>
      <c r="AF1427">
        <v>243</v>
      </c>
      <c r="AG1427" t="s">
        <v>123</v>
      </c>
      <c r="AH1427">
        <f>IF(fun[[#This Row],[ExterQual]]="Ex",5,IF(fun[[#This Row],[ExterQual]]="Gd",4,IF(fun[[#This Row],[ExterQual]]="TA",3,IF(fun[[#This Row],[ExterQual]]="Fa",2,1))))</f>
        <v>4</v>
      </c>
      <c r="AI1427" t="s">
        <v>124</v>
      </c>
      <c r="AJ1427">
        <f>IF(fun[[#This Row],[ExterCond]]="Ex",5,IF(fun[[#This Row],[ExterCond]]="Gd",4,IF(fun[[#This Row],[ExterCond]]="TA",3,IF(fun[[#This Row],[ExterCond]]="Fa",2,1))))</f>
        <v>3</v>
      </c>
      <c r="AK1427" t="s">
        <v>144</v>
      </c>
      <c r="AL1427" t="s">
        <v>124</v>
      </c>
      <c r="AM1427">
        <f>IF(fun[[#This Row],[BsmtQual]]="Ex",5,IF(fun[[#This Row],[BsmtQual]]="Gd",4,IF(fun[[#This Row],[BsmtQual]]="TA",3,IF(fun[[#This Row],[BsmtQual]]="Fa",2,IF(fun[[#This Row],[BsmtQual]]="Po",1,0)))))</f>
        <v>3</v>
      </c>
      <c r="AN1427" t="s">
        <v>124</v>
      </c>
      <c r="AO1427">
        <f>IF(fun[[#This Row],[BsmtCond]]="Ex",5,IF(fun[[#This Row],[BsmtCond]]="Gd",4,IF(fun[[#This Row],[BsmtCond]]="TA",3,IF(fun[[#This Row],[BsmtCond]]="Fa",2,IF(fun[[#This Row],[BsmtCond]]="Po",1,0)))))</f>
        <v>3</v>
      </c>
      <c r="AP1427" t="s">
        <v>126</v>
      </c>
      <c r="AQ1427">
        <f>IF(fun[[#This Row],[BsmtExposure]]="Gd",3,IF(fun[[#This Row],[BsmtExposure]]="Av",2,IF(fun[[#This Row],[BsmtExposure]]="Mn",1,0)))</f>
        <v>0</v>
      </c>
      <c r="AR1427" t="s">
        <v>128</v>
      </c>
      <c r="AS1427">
        <v>0</v>
      </c>
      <c r="AT1427" t="s">
        <v>128</v>
      </c>
      <c r="AU1427">
        <v>0</v>
      </c>
      <c r="AV1427">
        <v>1252</v>
      </c>
      <c r="AW1427">
        <v>1252</v>
      </c>
      <c r="AX1427" t="s">
        <v>129</v>
      </c>
      <c r="AY1427" t="s">
        <v>130</v>
      </c>
      <c r="AZ1427">
        <f>IF(fun[[#This Row],[HeatingQC]]="Ex",5,IF(fun[[#This Row],[HeatingQC]]="Gd",4,IF(fun[[#This Row],[HeatingQC]]="TA",3,IF(fun[[#This Row],[HeatingQC]]="Fa",2,IF(fun[[#This Row],[HeatingQC]]="Po",1,0)))))</f>
        <v>5</v>
      </c>
      <c r="BA1427" t="s">
        <v>131</v>
      </c>
      <c r="BB1427" t="s">
        <v>132</v>
      </c>
      <c r="BC1427">
        <v>1252</v>
      </c>
      <c r="BD1427">
        <v>0</v>
      </c>
      <c r="BE1427">
        <v>0</v>
      </c>
      <c r="BF1427">
        <v>1252</v>
      </c>
      <c r="BG1427">
        <f>LOG(fun[[#This Row],[GrLivArea]])</f>
        <v>3.0976043288744108</v>
      </c>
      <c r="BH1427">
        <v>0</v>
      </c>
      <c r="BI1427">
        <v>0</v>
      </c>
      <c r="BJ1427">
        <f>fun[[#This Row],[BsmtFullBath]]+(0.5*fun[[#This Row],[BsmtHalfBath]])</f>
        <v>0</v>
      </c>
      <c r="BK1427">
        <v>1</v>
      </c>
      <c r="BL1427">
        <v>0</v>
      </c>
      <c r="BM1427">
        <f>fun[[#This Row],[HalfBath]]+fun[[#This Row],[TOTBaseBath]]+fun[[#This Row],[FullBath]]</f>
        <v>1</v>
      </c>
      <c r="BN1427">
        <v>3</v>
      </c>
      <c r="BO1427">
        <v>1</v>
      </c>
      <c r="BP1427" t="s">
        <v>123</v>
      </c>
      <c r="BQ1427">
        <f>IF(fun[[#This Row],[KitchenQual]]="Ex",5,IF(fun[[#This Row],[KitchenQual]]="Gd",4,IF(fun[[#This Row],[KitchenQual]]="TA",3,IF(fun[[#This Row],[KitchenQual]]="Fa",2,0))))</f>
        <v>4</v>
      </c>
      <c r="BR1427">
        <v>7</v>
      </c>
      <c r="BS1427" t="s">
        <v>133</v>
      </c>
      <c r="BT1427">
        <v>0</v>
      </c>
      <c r="BU1427" t="s">
        <v>109</v>
      </c>
      <c r="BV1427">
        <f>IF(fun[[#This Row],[FireplaceQu]]="Ex",5,IF(fun[[#This Row],[FireplaceQu]]="Gd",4,IF(fun[[#This Row],[FireplaceQu]]="TA",3,IF(fun[[#This Row],[FireplaceQu]]="Fa",2,0))))</f>
        <v>0</v>
      </c>
      <c r="BW1427" t="s">
        <v>153</v>
      </c>
      <c r="BX1427">
        <v>1960</v>
      </c>
      <c r="BY1427" t="s">
        <v>128</v>
      </c>
      <c r="BZ1427">
        <v>2</v>
      </c>
      <c r="CA1427">
        <v>528</v>
      </c>
      <c r="CB1427" t="s">
        <v>124</v>
      </c>
      <c r="CC1427">
        <f>IF(fun[[#This Row],[GarageQual]]="Ex",5,IF(fun[[#This Row],[GarageQual]]="Gd",4,IF(fun[[#This Row],[GarageQual]]="TA",3,IF(fun[[#This Row],[GarageQual]]="Fa",2,IF(fun[[#This Row],[GarageQual]]="Po",1,0)))))</f>
        <v>3</v>
      </c>
      <c r="CD1427" t="s">
        <v>124</v>
      </c>
      <c r="CE1427">
        <f>IF(fun[[#This Row],[GarageCond]]="Ex",5,IF(fun[[#This Row],[GarageCond]]="Gd",4,IF(fun[[#This Row],[GarageCond]]="TA",3,IF(fun[[#This Row],[GarageCond]]="Fa",2,IF(fun[[#This Row],[GarageCond]]="Po",1,0)))))</f>
        <v>3</v>
      </c>
      <c r="CF1427" t="s">
        <v>131</v>
      </c>
      <c r="CG1427">
        <v>0</v>
      </c>
      <c r="CH1427">
        <v>39</v>
      </c>
      <c r="CI1427">
        <v>0</v>
      </c>
      <c r="CJ1427">
        <v>0</v>
      </c>
      <c r="CK1427">
        <v>0</v>
      </c>
      <c r="CL1427">
        <f>(0.5*fun[[#This Row],[WoodDeckSF]])+fun[[#This Row],[OpenPorchSF]]+(2*fun[[#This Row],[EnclosedPorch]])+(1.5*fun[[#This Row],[3SsnPorch]])+fun[[#This Row],[ScreenPorch]]</f>
        <v>39</v>
      </c>
      <c r="CM1427">
        <v>0</v>
      </c>
      <c r="CN1427" t="s">
        <v>109</v>
      </c>
      <c r="CO1427">
        <f>IF(fun[[#This Row],[PoolQC]]="Ex",5,IF(fun[[#This Row],[PoolQC]]="Gd",4,IF(fun[[#This Row],[PoolQC]]="TA",3,IF(fun[[#This Row],[PoolQC]]="Fa",2,IF(fun[[#This Row],[PoolQC]]="Po",1,0)))))</f>
        <v>0</v>
      </c>
      <c r="CP1427" t="s">
        <v>109</v>
      </c>
      <c r="CQ1427" t="s">
        <v>109</v>
      </c>
      <c r="CR1427">
        <v>0</v>
      </c>
      <c r="CS1427">
        <v>10</v>
      </c>
      <c r="CT1427">
        <v>2008</v>
      </c>
      <c r="CU1427" t="s">
        <v>136</v>
      </c>
      <c r="CV1427" t="s">
        <v>137</v>
      </c>
      <c r="CW1427">
        <f>COUNTIF(fun[[#This Row],[Id]:[SaleCondition]],0)</f>
        <v>21</v>
      </c>
      <c r="CX1427">
        <f>COUNTIF(fun[[#This Row],[Id]:[SaleCondition]],"NA")</f>
        <v>5</v>
      </c>
      <c r="CY1427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427">
        <f>fun[NUM_ExCond]+fun[NUM_BsmtCond]+fun[NUM_GarCond]</f>
        <v>9</v>
      </c>
      <c r="DA142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42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427">
        <v>142000</v>
      </c>
    </row>
    <row r="1428" spans="1:107" x14ac:dyDescent="0.25">
      <c r="A1428">
        <v>1427</v>
      </c>
      <c r="B1428">
        <v>60</v>
      </c>
      <c r="C1428" t="s">
        <v>107</v>
      </c>
      <c r="D1428">
        <f>IF(fun[[#This Row],[MSZoning]]="RL",1,0)</f>
        <v>1</v>
      </c>
      <c r="E1428">
        <f>IF(fun[[#This Row],[rl]]="RM",1,0)</f>
        <v>0</v>
      </c>
      <c r="F1428">
        <f>IF(fun[[#This Row],[rm]]="RH",1,0)</f>
        <v>0</v>
      </c>
      <c r="G1428">
        <f>IF(fun[[#This Row],[rh]]="C (all)",1,0)</f>
        <v>0</v>
      </c>
      <c r="H1428">
        <v>81</v>
      </c>
      <c r="I1428">
        <f>IF(fun[[#This Row],[LotFrontage]]="NA",0,fun[[#This Row],[LotFrontage]])</f>
        <v>81</v>
      </c>
      <c r="J1428">
        <v>10944</v>
      </c>
      <c r="K1428" t="s">
        <v>108</v>
      </c>
      <c r="L1428" t="s">
        <v>109</v>
      </c>
      <c r="M1428" t="s">
        <v>146</v>
      </c>
      <c r="N1428" t="s">
        <v>111</v>
      </c>
      <c r="O1428" t="s">
        <v>112</v>
      </c>
      <c r="P1428" t="s">
        <v>113</v>
      </c>
      <c r="Q1428" t="s">
        <v>114</v>
      </c>
      <c r="R1428" t="s">
        <v>155</v>
      </c>
      <c r="S1428" t="s">
        <v>116</v>
      </c>
      <c r="T1428" t="s">
        <v>116</v>
      </c>
      <c r="U1428" t="s">
        <v>117</v>
      </c>
      <c r="V1428" t="s">
        <v>118</v>
      </c>
      <c r="W1428">
        <v>7</v>
      </c>
      <c r="X1428">
        <v>5</v>
      </c>
      <c r="Y1428">
        <v>1994</v>
      </c>
      <c r="Z1428">
        <v>1994</v>
      </c>
      <c r="AA1428" t="s">
        <v>119</v>
      </c>
      <c r="AB1428" t="s">
        <v>120</v>
      </c>
      <c r="AC1428" t="s">
        <v>121</v>
      </c>
      <c r="AD1428" t="s">
        <v>121</v>
      </c>
      <c r="AE1428" t="s">
        <v>122</v>
      </c>
      <c r="AF1428">
        <v>448</v>
      </c>
      <c r="AG1428" t="s">
        <v>123</v>
      </c>
      <c r="AH1428">
        <f>IF(fun[[#This Row],[ExterQual]]="Ex",5,IF(fun[[#This Row],[ExterQual]]="Gd",4,IF(fun[[#This Row],[ExterQual]]="TA",3,IF(fun[[#This Row],[ExterQual]]="Fa",2,1))))</f>
        <v>4</v>
      </c>
      <c r="AI1428" t="s">
        <v>124</v>
      </c>
      <c r="AJ1428">
        <f>IF(fun[[#This Row],[ExterCond]]="Ex",5,IF(fun[[#This Row],[ExterCond]]="Gd",4,IF(fun[[#This Row],[ExterCond]]="TA",3,IF(fun[[#This Row],[ExterCond]]="Fa",2,1))))</f>
        <v>3</v>
      </c>
      <c r="AK1428" t="s">
        <v>125</v>
      </c>
      <c r="AL1428" t="s">
        <v>123</v>
      </c>
      <c r="AM1428">
        <f>IF(fun[[#This Row],[BsmtQual]]="Ex",5,IF(fun[[#This Row],[BsmtQual]]="Gd",4,IF(fun[[#This Row],[BsmtQual]]="TA",3,IF(fun[[#This Row],[BsmtQual]]="Fa",2,IF(fun[[#This Row],[BsmtQual]]="Po",1,0)))))</f>
        <v>4</v>
      </c>
      <c r="AN1428" t="s">
        <v>124</v>
      </c>
      <c r="AO1428">
        <f>IF(fun[[#This Row],[BsmtCond]]="Ex",5,IF(fun[[#This Row],[BsmtCond]]="Gd",4,IF(fun[[#This Row],[BsmtCond]]="TA",3,IF(fun[[#This Row],[BsmtCond]]="Fa",2,IF(fun[[#This Row],[BsmtCond]]="Po",1,0)))))</f>
        <v>3</v>
      </c>
      <c r="AP1428" t="s">
        <v>126</v>
      </c>
      <c r="AQ1428">
        <f>IF(fun[[#This Row],[BsmtExposure]]="Gd",3,IF(fun[[#This Row],[BsmtExposure]]="Av",2,IF(fun[[#This Row],[BsmtExposure]]="Mn",1,0)))</f>
        <v>0</v>
      </c>
      <c r="AR1428" t="s">
        <v>127</v>
      </c>
      <c r="AS1428">
        <v>1000</v>
      </c>
      <c r="AT1428" t="s">
        <v>128</v>
      </c>
      <c r="AU1428">
        <v>0</v>
      </c>
      <c r="AV1428">
        <v>223</v>
      </c>
      <c r="AW1428">
        <v>1223</v>
      </c>
      <c r="AX1428" t="s">
        <v>129</v>
      </c>
      <c r="AY1428" t="s">
        <v>130</v>
      </c>
      <c r="AZ1428">
        <f>IF(fun[[#This Row],[HeatingQC]]="Ex",5,IF(fun[[#This Row],[HeatingQC]]="Gd",4,IF(fun[[#This Row],[HeatingQC]]="TA",3,IF(fun[[#This Row],[HeatingQC]]="Fa",2,IF(fun[[#This Row],[HeatingQC]]="Po",1,0)))))</f>
        <v>5</v>
      </c>
      <c r="BA1428" t="s">
        <v>131</v>
      </c>
      <c r="BB1428" t="s">
        <v>132</v>
      </c>
      <c r="BC1428">
        <v>1223</v>
      </c>
      <c r="BD1428">
        <v>904</v>
      </c>
      <c r="BE1428">
        <v>0</v>
      </c>
      <c r="BF1428">
        <v>2127</v>
      </c>
      <c r="BG1428">
        <f>LOG(fun[[#This Row],[GrLivArea]])</f>
        <v>3.3277674899027292</v>
      </c>
      <c r="BH1428">
        <v>1</v>
      </c>
      <c r="BI1428">
        <v>0</v>
      </c>
      <c r="BJ1428">
        <f>fun[[#This Row],[BsmtFullBath]]+(0.5*fun[[#This Row],[BsmtHalfBath]])</f>
        <v>1</v>
      </c>
      <c r="BK1428">
        <v>2</v>
      </c>
      <c r="BL1428">
        <v>1</v>
      </c>
      <c r="BM1428">
        <f>fun[[#This Row],[HalfBath]]+fun[[#This Row],[TOTBaseBath]]+fun[[#This Row],[FullBath]]</f>
        <v>4</v>
      </c>
      <c r="BN1428">
        <v>3</v>
      </c>
      <c r="BO1428">
        <v>1</v>
      </c>
      <c r="BP1428" t="s">
        <v>123</v>
      </c>
      <c r="BQ1428">
        <f>IF(fun[[#This Row],[KitchenQual]]="Ex",5,IF(fun[[#This Row],[KitchenQual]]="Gd",4,IF(fun[[#This Row],[KitchenQual]]="TA",3,IF(fun[[#This Row],[KitchenQual]]="Fa",2,0))))</f>
        <v>4</v>
      </c>
      <c r="BR1428">
        <v>5</v>
      </c>
      <c r="BS1428" t="s">
        <v>133</v>
      </c>
      <c r="BT1428">
        <v>2</v>
      </c>
      <c r="BU1428" t="s">
        <v>124</v>
      </c>
      <c r="BV1428">
        <f>IF(fun[[#This Row],[FireplaceQu]]="Ex",5,IF(fun[[#This Row],[FireplaceQu]]="Gd",4,IF(fun[[#This Row],[FireplaceQu]]="TA",3,IF(fun[[#This Row],[FireplaceQu]]="Fa",2,0))))</f>
        <v>3</v>
      </c>
      <c r="BW1428" t="s">
        <v>134</v>
      </c>
      <c r="BX1428">
        <v>1994</v>
      </c>
      <c r="BY1428" t="s">
        <v>135</v>
      </c>
      <c r="BZ1428">
        <v>2</v>
      </c>
      <c r="CA1428">
        <v>525</v>
      </c>
      <c r="CB1428" t="s">
        <v>124</v>
      </c>
      <c r="CC1428">
        <f>IF(fun[[#This Row],[GarageQual]]="Ex",5,IF(fun[[#This Row],[GarageQual]]="Gd",4,IF(fun[[#This Row],[GarageQual]]="TA",3,IF(fun[[#This Row],[GarageQual]]="Fa",2,IF(fun[[#This Row],[GarageQual]]="Po",1,0)))))</f>
        <v>3</v>
      </c>
      <c r="CD1428" t="s">
        <v>124</v>
      </c>
      <c r="CE1428">
        <f>IF(fun[[#This Row],[GarageCond]]="Ex",5,IF(fun[[#This Row],[GarageCond]]="Gd",4,IF(fun[[#This Row],[GarageCond]]="TA",3,IF(fun[[#This Row],[GarageCond]]="Fa",2,IF(fun[[#This Row],[GarageCond]]="Po",1,0)))))</f>
        <v>3</v>
      </c>
      <c r="CF1428" t="s">
        <v>131</v>
      </c>
      <c r="CG1428">
        <v>171</v>
      </c>
      <c r="CH1428">
        <v>132</v>
      </c>
      <c r="CI1428">
        <v>0</v>
      </c>
      <c r="CJ1428">
        <v>0</v>
      </c>
      <c r="CK1428">
        <v>0</v>
      </c>
      <c r="CL1428">
        <f>(0.5*fun[[#This Row],[WoodDeckSF]])+fun[[#This Row],[OpenPorchSF]]+(2*fun[[#This Row],[EnclosedPorch]])+(1.5*fun[[#This Row],[3SsnPorch]])+fun[[#This Row],[ScreenPorch]]</f>
        <v>217.5</v>
      </c>
      <c r="CM1428">
        <v>0</v>
      </c>
      <c r="CN1428" t="s">
        <v>109</v>
      </c>
      <c r="CO1428">
        <f>IF(fun[[#This Row],[PoolQC]]="Ex",5,IF(fun[[#This Row],[PoolQC]]="Gd",4,IF(fun[[#This Row],[PoolQC]]="TA",3,IF(fun[[#This Row],[PoolQC]]="Fa",2,IF(fun[[#This Row],[PoolQC]]="Po",1,0)))))</f>
        <v>0</v>
      </c>
      <c r="CP1428" t="s">
        <v>109</v>
      </c>
      <c r="CQ1428" t="s">
        <v>109</v>
      </c>
      <c r="CR1428">
        <v>0</v>
      </c>
      <c r="CS1428">
        <v>8</v>
      </c>
      <c r="CT1428">
        <v>2008</v>
      </c>
      <c r="CU1428" t="s">
        <v>136</v>
      </c>
      <c r="CV1428" t="s">
        <v>137</v>
      </c>
      <c r="CW1428">
        <f>COUNTIF(fun[[#This Row],[Id]:[SaleCondition]],0)</f>
        <v>13</v>
      </c>
      <c r="CX1428">
        <f>COUNTIF(fun[[#This Row],[Id]:[SaleCondition]],"NA")</f>
        <v>4</v>
      </c>
      <c r="CY1428">
        <f>fun[[#This Row],[OverallQual]]+fun[[#This Row],[NUM_ExQual]]+fun[[#This Row],[NUM_BsmtQual]]+fun[[#This Row],[NUM_Heat]]+fun[[#This Row],[NUM_KitchQual]]+fun[[#This Row],[NUM_GarQual]]+fun[[#This Row],[NUM_Pool]]+fun[NUM_Fire]</f>
        <v>30</v>
      </c>
      <c r="CZ1428">
        <f>fun[NUM_ExCond]+fun[NUM_BsmtCond]+fun[NUM_GarCond]</f>
        <v>9</v>
      </c>
      <c r="DA142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102</v>
      </c>
      <c r="DB142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69.5</v>
      </c>
      <c r="DC1428">
        <v>271000</v>
      </c>
    </row>
    <row r="1429" spans="1:107" x14ac:dyDescent="0.25">
      <c r="A1429">
        <v>1428</v>
      </c>
      <c r="B1429">
        <v>50</v>
      </c>
      <c r="C1429" t="s">
        <v>107</v>
      </c>
      <c r="D1429">
        <f>IF(fun[[#This Row],[MSZoning]]="RL",1,0)</f>
        <v>1</v>
      </c>
      <c r="E1429">
        <f>IF(fun[[#This Row],[rl]]="RM",1,0)</f>
        <v>0</v>
      </c>
      <c r="F1429">
        <f>IF(fun[[#This Row],[rm]]="RH",1,0)</f>
        <v>0</v>
      </c>
      <c r="G1429">
        <f>IF(fun[[#This Row],[rh]]="C (all)",1,0)</f>
        <v>0</v>
      </c>
      <c r="H1429">
        <v>60</v>
      </c>
      <c r="I1429">
        <f>IF(fun[[#This Row],[LotFrontage]]="NA",0,fun[[#This Row],[LotFrontage]])</f>
        <v>60</v>
      </c>
      <c r="J1429">
        <v>10930</v>
      </c>
      <c r="K1429" t="s">
        <v>108</v>
      </c>
      <c r="L1429" t="s">
        <v>200</v>
      </c>
      <c r="M1429" t="s">
        <v>110</v>
      </c>
      <c r="N1429" t="s">
        <v>201</v>
      </c>
      <c r="O1429" t="s">
        <v>112</v>
      </c>
      <c r="P1429" t="s">
        <v>113</v>
      </c>
      <c r="Q1429" t="s">
        <v>114</v>
      </c>
      <c r="R1429" t="s">
        <v>188</v>
      </c>
      <c r="S1429" t="s">
        <v>170</v>
      </c>
      <c r="T1429" t="s">
        <v>116</v>
      </c>
      <c r="U1429" t="s">
        <v>117</v>
      </c>
      <c r="V1429" t="s">
        <v>158</v>
      </c>
      <c r="W1429">
        <v>5</v>
      </c>
      <c r="X1429">
        <v>6</v>
      </c>
      <c r="Y1429">
        <v>1945</v>
      </c>
      <c r="Z1429">
        <v>1950</v>
      </c>
      <c r="AA1429" t="s">
        <v>119</v>
      </c>
      <c r="AB1429" t="s">
        <v>120</v>
      </c>
      <c r="AC1429" t="s">
        <v>142</v>
      </c>
      <c r="AD1429" t="s">
        <v>142</v>
      </c>
      <c r="AE1429" t="s">
        <v>143</v>
      </c>
      <c r="AF1429">
        <v>0</v>
      </c>
      <c r="AG1429" t="s">
        <v>124</v>
      </c>
      <c r="AH1429">
        <f>IF(fun[[#This Row],[ExterQual]]="Ex",5,IF(fun[[#This Row],[ExterQual]]="Gd",4,IF(fun[[#This Row],[ExterQual]]="TA",3,IF(fun[[#This Row],[ExterQual]]="Fa",2,1))))</f>
        <v>3</v>
      </c>
      <c r="AI1429" t="s">
        <v>124</v>
      </c>
      <c r="AJ1429">
        <f>IF(fun[[#This Row],[ExterCond]]="Ex",5,IF(fun[[#This Row],[ExterCond]]="Gd",4,IF(fun[[#This Row],[ExterCond]]="TA",3,IF(fun[[#This Row],[ExterCond]]="Fa",2,1))))</f>
        <v>3</v>
      </c>
      <c r="AK1429" t="s">
        <v>144</v>
      </c>
      <c r="AL1429" t="s">
        <v>124</v>
      </c>
      <c r="AM1429">
        <f>IF(fun[[#This Row],[BsmtQual]]="Ex",5,IF(fun[[#This Row],[BsmtQual]]="Gd",4,IF(fun[[#This Row],[BsmtQual]]="TA",3,IF(fun[[#This Row],[BsmtQual]]="Fa",2,IF(fun[[#This Row],[BsmtQual]]="Po",1,0)))))</f>
        <v>3</v>
      </c>
      <c r="AN1429" t="s">
        <v>124</v>
      </c>
      <c r="AO1429">
        <f>IF(fun[[#This Row],[BsmtCond]]="Ex",5,IF(fun[[#This Row],[BsmtCond]]="Gd",4,IF(fun[[#This Row],[BsmtCond]]="TA",3,IF(fun[[#This Row],[BsmtCond]]="Fa",2,IF(fun[[#This Row],[BsmtCond]]="Po",1,0)))))</f>
        <v>3</v>
      </c>
      <c r="AP1429" t="s">
        <v>126</v>
      </c>
      <c r="AQ1429">
        <f>IF(fun[[#This Row],[BsmtExposure]]="Gd",3,IF(fun[[#This Row],[BsmtExposure]]="Av",2,IF(fun[[#This Row],[BsmtExposure]]="Mn",1,0)))</f>
        <v>0</v>
      </c>
      <c r="AR1429" t="s">
        <v>167</v>
      </c>
      <c r="AS1429">
        <v>580</v>
      </c>
      <c r="AT1429" t="s">
        <v>128</v>
      </c>
      <c r="AU1429">
        <v>0</v>
      </c>
      <c r="AV1429">
        <v>333</v>
      </c>
      <c r="AW1429">
        <v>913</v>
      </c>
      <c r="AX1429" t="s">
        <v>129</v>
      </c>
      <c r="AY1429" t="s">
        <v>124</v>
      </c>
      <c r="AZ1429">
        <f>IF(fun[[#This Row],[HeatingQC]]="Ex",5,IF(fun[[#This Row],[HeatingQC]]="Gd",4,IF(fun[[#This Row],[HeatingQC]]="TA",3,IF(fun[[#This Row],[HeatingQC]]="Fa",2,IF(fun[[#This Row],[HeatingQC]]="Po",1,0)))))</f>
        <v>3</v>
      </c>
      <c r="BA1429" t="s">
        <v>131</v>
      </c>
      <c r="BB1429" t="s">
        <v>190</v>
      </c>
      <c r="BC1429">
        <v>1048</v>
      </c>
      <c r="BD1429">
        <v>510</v>
      </c>
      <c r="BE1429">
        <v>0</v>
      </c>
      <c r="BF1429">
        <v>1558</v>
      </c>
      <c r="BG1429">
        <f>LOG(fun[[#This Row],[GrLivArea]])</f>
        <v>3.1925674533365456</v>
      </c>
      <c r="BH1429">
        <v>1</v>
      </c>
      <c r="BI1429">
        <v>0</v>
      </c>
      <c r="BJ1429">
        <f>fun[[#This Row],[BsmtFullBath]]+(0.5*fun[[#This Row],[BsmtHalfBath]])</f>
        <v>1</v>
      </c>
      <c r="BK1429">
        <v>1</v>
      </c>
      <c r="BL1429">
        <v>1</v>
      </c>
      <c r="BM1429">
        <f>fun[[#This Row],[HalfBath]]+fun[[#This Row],[TOTBaseBath]]+fun[[#This Row],[FullBath]]</f>
        <v>3</v>
      </c>
      <c r="BN1429">
        <v>3</v>
      </c>
      <c r="BO1429">
        <v>1</v>
      </c>
      <c r="BP1429" t="s">
        <v>124</v>
      </c>
      <c r="BQ1429">
        <f>IF(fun[[#This Row],[KitchenQual]]="Ex",5,IF(fun[[#This Row],[KitchenQual]]="Gd",4,IF(fun[[#This Row],[KitchenQual]]="TA",3,IF(fun[[#This Row],[KitchenQual]]="Fa",2,0))))</f>
        <v>3</v>
      </c>
      <c r="BR1429">
        <v>6</v>
      </c>
      <c r="BS1429" t="s">
        <v>133</v>
      </c>
      <c r="BT1429">
        <v>1</v>
      </c>
      <c r="BU1429" t="s">
        <v>124</v>
      </c>
      <c r="BV1429">
        <f>IF(fun[[#This Row],[FireplaceQu]]="Ex",5,IF(fun[[#This Row],[FireplaceQu]]="Gd",4,IF(fun[[#This Row],[FireplaceQu]]="TA",3,IF(fun[[#This Row],[FireplaceQu]]="Fa",2,0))))</f>
        <v>3</v>
      </c>
      <c r="BW1429" t="s">
        <v>134</v>
      </c>
      <c r="BX1429">
        <v>1962</v>
      </c>
      <c r="BY1429" t="s">
        <v>128</v>
      </c>
      <c r="BZ1429">
        <v>1</v>
      </c>
      <c r="CA1429">
        <v>288</v>
      </c>
      <c r="CB1429" t="s">
        <v>124</v>
      </c>
      <c r="CC1429">
        <f>IF(fun[[#This Row],[GarageQual]]="Ex",5,IF(fun[[#This Row],[GarageQual]]="Gd",4,IF(fun[[#This Row],[GarageQual]]="TA",3,IF(fun[[#This Row],[GarageQual]]="Fa",2,IF(fun[[#This Row],[GarageQual]]="Po",1,0)))))</f>
        <v>3</v>
      </c>
      <c r="CD1429" t="s">
        <v>124</v>
      </c>
      <c r="CE1429">
        <f>IF(fun[[#This Row],[GarageCond]]="Ex",5,IF(fun[[#This Row],[GarageCond]]="Gd",4,IF(fun[[#This Row],[GarageCond]]="TA",3,IF(fun[[#This Row],[GarageCond]]="Fa",2,IF(fun[[#This Row],[GarageCond]]="Po",1,0)))))</f>
        <v>3</v>
      </c>
      <c r="CF1429" t="s">
        <v>131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f>(0.5*fun[[#This Row],[WoodDeckSF]])+fun[[#This Row],[OpenPorchSF]]+(2*fun[[#This Row],[EnclosedPorch]])+(1.5*fun[[#This Row],[3SsnPorch]])+fun[[#This Row],[ScreenPorch]]</f>
        <v>0</v>
      </c>
      <c r="CM1429">
        <v>0</v>
      </c>
      <c r="CN1429" t="s">
        <v>109</v>
      </c>
      <c r="CO1429">
        <f>IF(fun[[#This Row],[PoolQC]]="Ex",5,IF(fun[[#This Row],[PoolQC]]="Gd",4,IF(fun[[#This Row],[PoolQC]]="TA",3,IF(fun[[#This Row],[PoolQC]]="Fa",2,IF(fun[[#This Row],[PoolQC]]="Po",1,0)))))</f>
        <v>0</v>
      </c>
      <c r="CP1429" t="s">
        <v>109</v>
      </c>
      <c r="CQ1429" t="s">
        <v>109</v>
      </c>
      <c r="CR1429">
        <v>0</v>
      </c>
      <c r="CS1429">
        <v>4</v>
      </c>
      <c r="CT1429">
        <v>2008</v>
      </c>
      <c r="CU1429" t="s">
        <v>136</v>
      </c>
      <c r="CV1429" t="s">
        <v>137</v>
      </c>
      <c r="CW1429">
        <f>COUNTIF(fun[[#This Row],[Id]:[SaleCondition]],0)</f>
        <v>17</v>
      </c>
      <c r="CX1429">
        <f>COUNTIF(fun[[#This Row],[Id]:[SaleCondition]],"NA")</f>
        <v>3</v>
      </c>
      <c r="CY1429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429">
        <f>fun[NUM_ExCond]+fun[NUM_BsmtCond]+fun[NUM_GarCond]</f>
        <v>9</v>
      </c>
      <c r="DA142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142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54.75</v>
      </c>
      <c r="DC1429">
        <v>140000</v>
      </c>
    </row>
    <row r="1430" spans="1:107" x14ac:dyDescent="0.25">
      <c r="A1430">
        <v>1429</v>
      </c>
      <c r="B1430">
        <v>30</v>
      </c>
      <c r="C1430" t="s">
        <v>168</v>
      </c>
      <c r="D1430">
        <f>IF(fun[[#This Row],[MSZoning]]="RL",1,0)</f>
        <v>0</v>
      </c>
      <c r="E1430">
        <f>IF(fun[[#This Row],[rl]]="RM",1,0)</f>
        <v>0</v>
      </c>
      <c r="F1430">
        <f>IF(fun[[#This Row],[rm]]="RH",1,0)</f>
        <v>0</v>
      </c>
      <c r="G1430">
        <f>IF(fun[[#This Row],[rh]]="C (all)",1,0)</f>
        <v>0</v>
      </c>
      <c r="H1430">
        <v>60</v>
      </c>
      <c r="I1430">
        <f>IF(fun[[#This Row],[LotFrontage]]="NA",0,fun[[#This Row],[LotFrontage]])</f>
        <v>60</v>
      </c>
      <c r="J1430">
        <v>7200</v>
      </c>
      <c r="K1430" t="s">
        <v>108</v>
      </c>
      <c r="L1430" t="s">
        <v>109</v>
      </c>
      <c r="M1430" t="s">
        <v>110</v>
      </c>
      <c r="N1430" t="s">
        <v>111</v>
      </c>
      <c r="O1430" t="s">
        <v>112</v>
      </c>
      <c r="P1430" t="s">
        <v>148</v>
      </c>
      <c r="Q1430" t="s">
        <v>114</v>
      </c>
      <c r="R1430" t="s">
        <v>169</v>
      </c>
      <c r="S1430" t="s">
        <v>116</v>
      </c>
      <c r="T1430" t="s">
        <v>116</v>
      </c>
      <c r="U1430" t="s">
        <v>117</v>
      </c>
      <c r="V1430" t="s">
        <v>141</v>
      </c>
      <c r="W1430">
        <v>5</v>
      </c>
      <c r="X1430">
        <v>7</v>
      </c>
      <c r="Y1430">
        <v>1940</v>
      </c>
      <c r="Z1430">
        <v>1992</v>
      </c>
      <c r="AA1430" t="s">
        <v>119</v>
      </c>
      <c r="AB1430" t="s">
        <v>120</v>
      </c>
      <c r="AC1430" t="s">
        <v>142</v>
      </c>
      <c r="AD1430" t="s">
        <v>142</v>
      </c>
      <c r="AE1430" t="s">
        <v>163</v>
      </c>
      <c r="AF1430">
        <v>294</v>
      </c>
      <c r="AG1430" t="s">
        <v>124</v>
      </c>
      <c r="AH1430">
        <f>IF(fun[[#This Row],[ExterQual]]="Ex",5,IF(fun[[#This Row],[ExterQual]]="Gd",4,IF(fun[[#This Row],[ExterQual]]="TA",3,IF(fun[[#This Row],[ExterQual]]="Fa",2,1))))</f>
        <v>3</v>
      </c>
      <c r="AI1430" t="s">
        <v>123</v>
      </c>
      <c r="AJ1430">
        <f>IF(fun[[#This Row],[ExterCond]]="Ex",5,IF(fun[[#This Row],[ExterCond]]="Gd",4,IF(fun[[#This Row],[ExterCond]]="TA",3,IF(fun[[#This Row],[ExterCond]]="Fa",2,1))))</f>
        <v>4</v>
      </c>
      <c r="AK1430" t="s">
        <v>144</v>
      </c>
      <c r="AL1430" t="s">
        <v>124</v>
      </c>
      <c r="AM1430">
        <f>IF(fun[[#This Row],[BsmtQual]]="Ex",5,IF(fun[[#This Row],[BsmtQual]]="Gd",4,IF(fun[[#This Row],[BsmtQual]]="TA",3,IF(fun[[#This Row],[BsmtQual]]="Fa",2,IF(fun[[#This Row],[BsmtQual]]="Po",1,0)))))</f>
        <v>3</v>
      </c>
      <c r="AN1430" t="s">
        <v>124</v>
      </c>
      <c r="AO1430">
        <f>IF(fun[[#This Row],[BsmtCond]]="Ex",5,IF(fun[[#This Row],[BsmtCond]]="Gd",4,IF(fun[[#This Row],[BsmtCond]]="TA",3,IF(fun[[#This Row],[BsmtCond]]="Fa",2,IF(fun[[#This Row],[BsmtCond]]="Po",1,0)))))</f>
        <v>3</v>
      </c>
      <c r="AP1430" t="s">
        <v>126</v>
      </c>
      <c r="AQ1430">
        <f>IF(fun[[#This Row],[BsmtExposure]]="Gd",3,IF(fun[[#This Row],[BsmtExposure]]="Av",2,IF(fun[[#This Row],[BsmtExposure]]="Mn",1,0)))</f>
        <v>0</v>
      </c>
      <c r="AR1430" t="s">
        <v>167</v>
      </c>
      <c r="AS1430">
        <v>510</v>
      </c>
      <c r="AT1430" t="s">
        <v>128</v>
      </c>
      <c r="AU1430">
        <v>0</v>
      </c>
      <c r="AV1430">
        <v>278</v>
      </c>
      <c r="AW1430">
        <v>788</v>
      </c>
      <c r="AX1430" t="s">
        <v>129</v>
      </c>
      <c r="AY1430" t="s">
        <v>124</v>
      </c>
      <c r="AZ1430">
        <f>IF(fun[[#This Row],[HeatingQC]]="Ex",5,IF(fun[[#This Row],[HeatingQC]]="Gd",4,IF(fun[[#This Row],[HeatingQC]]="TA",3,IF(fun[[#This Row],[HeatingQC]]="Fa",2,IF(fun[[#This Row],[HeatingQC]]="Po",1,0)))))</f>
        <v>3</v>
      </c>
      <c r="BA1430" t="s">
        <v>131</v>
      </c>
      <c r="BB1430" t="s">
        <v>132</v>
      </c>
      <c r="BC1430">
        <v>804</v>
      </c>
      <c r="BD1430">
        <v>0</v>
      </c>
      <c r="BE1430">
        <v>0</v>
      </c>
      <c r="BF1430">
        <v>804</v>
      </c>
      <c r="BG1430">
        <f>LOG(fun[[#This Row],[GrLivArea]])</f>
        <v>2.9052560487484511</v>
      </c>
      <c r="BH1430">
        <v>1</v>
      </c>
      <c r="BI1430">
        <v>0</v>
      </c>
      <c r="BJ1430">
        <f>fun[[#This Row],[BsmtFullBath]]+(0.5*fun[[#This Row],[BsmtHalfBath]])</f>
        <v>1</v>
      </c>
      <c r="BK1430">
        <v>1</v>
      </c>
      <c r="BL1430">
        <v>0</v>
      </c>
      <c r="BM1430">
        <f>fun[[#This Row],[HalfBath]]+fun[[#This Row],[TOTBaseBath]]+fun[[#This Row],[FullBath]]</f>
        <v>2</v>
      </c>
      <c r="BN1430">
        <v>2</v>
      </c>
      <c r="BO1430">
        <v>1</v>
      </c>
      <c r="BP1430" t="s">
        <v>123</v>
      </c>
      <c r="BQ1430">
        <f>IF(fun[[#This Row],[KitchenQual]]="Ex",5,IF(fun[[#This Row],[KitchenQual]]="Gd",4,IF(fun[[#This Row],[KitchenQual]]="TA",3,IF(fun[[#This Row],[KitchenQual]]="Fa",2,0))))</f>
        <v>4</v>
      </c>
      <c r="BR1430">
        <v>4</v>
      </c>
      <c r="BS1430" t="s">
        <v>133</v>
      </c>
      <c r="BT1430">
        <v>2</v>
      </c>
      <c r="BU1430" t="s">
        <v>123</v>
      </c>
      <c r="BV1430">
        <f>IF(fun[[#This Row],[FireplaceQu]]="Ex",5,IF(fun[[#This Row],[FireplaceQu]]="Gd",4,IF(fun[[#This Row],[FireplaceQu]]="TA",3,IF(fun[[#This Row],[FireplaceQu]]="Fa",2,0))))</f>
        <v>4</v>
      </c>
      <c r="BW1430" t="s">
        <v>134</v>
      </c>
      <c r="BX1430">
        <v>1940</v>
      </c>
      <c r="BY1430" t="s">
        <v>128</v>
      </c>
      <c r="BZ1430">
        <v>1</v>
      </c>
      <c r="CA1430">
        <v>240</v>
      </c>
      <c r="CB1430" t="s">
        <v>124</v>
      </c>
      <c r="CC1430">
        <f>IF(fun[[#This Row],[GarageQual]]="Ex",5,IF(fun[[#This Row],[GarageQual]]="Gd",4,IF(fun[[#This Row],[GarageQual]]="TA",3,IF(fun[[#This Row],[GarageQual]]="Fa",2,IF(fun[[#This Row],[GarageQual]]="Po",1,0)))))</f>
        <v>3</v>
      </c>
      <c r="CD1430" t="s">
        <v>124</v>
      </c>
      <c r="CE1430">
        <f>IF(fun[[#This Row],[GarageCond]]="Ex",5,IF(fun[[#This Row],[GarageCond]]="Gd",4,IF(fun[[#This Row],[GarageCond]]="TA",3,IF(fun[[#This Row],[GarageCond]]="Fa",2,IF(fun[[#This Row],[GarageCond]]="Po",1,0)))))</f>
        <v>3</v>
      </c>
      <c r="CF1430" t="s">
        <v>131</v>
      </c>
      <c r="CG1430">
        <v>0</v>
      </c>
      <c r="CH1430">
        <v>0</v>
      </c>
      <c r="CI1430">
        <v>154</v>
      </c>
      <c r="CJ1430">
        <v>0</v>
      </c>
      <c r="CK1430">
        <v>0</v>
      </c>
      <c r="CL1430">
        <f>(0.5*fun[[#This Row],[WoodDeckSF]])+fun[[#This Row],[OpenPorchSF]]+(2*fun[[#This Row],[EnclosedPorch]])+(1.5*fun[[#This Row],[3SsnPorch]])+fun[[#This Row],[ScreenPorch]]</f>
        <v>308</v>
      </c>
      <c r="CM1430">
        <v>0</v>
      </c>
      <c r="CN1430" t="s">
        <v>109</v>
      </c>
      <c r="CO1430">
        <f>IF(fun[[#This Row],[PoolQC]]="Ex",5,IF(fun[[#This Row],[PoolQC]]="Gd",4,IF(fun[[#This Row],[PoolQC]]="TA",3,IF(fun[[#This Row],[PoolQC]]="Fa",2,IF(fun[[#This Row],[PoolQC]]="Po",1,0)))))</f>
        <v>0</v>
      </c>
      <c r="CP1430" t="s">
        <v>160</v>
      </c>
      <c r="CQ1430" t="s">
        <v>109</v>
      </c>
      <c r="CR1430">
        <v>0</v>
      </c>
      <c r="CS1430">
        <v>2</v>
      </c>
      <c r="CT1430">
        <v>2010</v>
      </c>
      <c r="CU1430" t="s">
        <v>136</v>
      </c>
      <c r="CV1430" t="s">
        <v>154</v>
      </c>
      <c r="CW1430">
        <f>COUNTIF(fun[[#This Row],[Id]:[SaleCondition]],0)</f>
        <v>17</v>
      </c>
      <c r="CX1430">
        <f>COUNTIF(fun[[#This Row],[Id]:[SaleCondition]],"NA")</f>
        <v>3</v>
      </c>
      <c r="CY1430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430">
        <f>fun[NUM_ExCond]+fun[NUM_BsmtCond]+fun[NUM_GarCond]</f>
        <v>10</v>
      </c>
      <c r="DA143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87</v>
      </c>
      <c r="DB143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65.25</v>
      </c>
      <c r="DC1430">
        <v>119000</v>
      </c>
    </row>
    <row r="1431" spans="1:107" x14ac:dyDescent="0.25">
      <c r="A1431">
        <v>1430</v>
      </c>
      <c r="B1431">
        <v>20</v>
      </c>
      <c r="C1431" t="s">
        <v>107</v>
      </c>
      <c r="D1431">
        <f>IF(fun[[#This Row],[MSZoning]]="RL",1,0)</f>
        <v>1</v>
      </c>
      <c r="E1431">
        <f>IF(fun[[#This Row],[rl]]="RM",1,0)</f>
        <v>0</v>
      </c>
      <c r="F1431">
        <f>IF(fun[[#This Row],[rm]]="RH",1,0)</f>
        <v>0</v>
      </c>
      <c r="G1431">
        <f>IF(fun[[#This Row],[rh]]="C (all)",1,0)</f>
        <v>0</v>
      </c>
      <c r="H1431" t="s">
        <v>109</v>
      </c>
      <c r="I1431">
        <f>IF(fun[[#This Row],[LotFrontage]]="NA",0,fun[[#This Row],[LotFrontage]])</f>
        <v>0</v>
      </c>
      <c r="J1431">
        <v>12546</v>
      </c>
      <c r="K1431" t="s">
        <v>108</v>
      </c>
      <c r="L1431" t="s">
        <v>109</v>
      </c>
      <c r="M1431" t="s">
        <v>146</v>
      </c>
      <c r="N1431" t="s">
        <v>111</v>
      </c>
      <c r="O1431" t="s">
        <v>112</v>
      </c>
      <c r="P1431" t="s">
        <v>148</v>
      </c>
      <c r="Q1431" t="s">
        <v>114</v>
      </c>
      <c r="R1431" t="s">
        <v>164</v>
      </c>
      <c r="S1431" t="s">
        <v>116</v>
      </c>
      <c r="T1431" t="s">
        <v>116</v>
      </c>
      <c r="U1431" t="s">
        <v>117</v>
      </c>
      <c r="V1431" t="s">
        <v>141</v>
      </c>
      <c r="W1431">
        <v>6</v>
      </c>
      <c r="X1431">
        <v>7</v>
      </c>
      <c r="Y1431">
        <v>1981</v>
      </c>
      <c r="Z1431">
        <v>1981</v>
      </c>
      <c r="AA1431" t="s">
        <v>119</v>
      </c>
      <c r="AB1431" t="s">
        <v>120</v>
      </c>
      <c r="AC1431" t="s">
        <v>142</v>
      </c>
      <c r="AD1431" t="s">
        <v>142</v>
      </c>
      <c r="AE1431" t="s">
        <v>122</v>
      </c>
      <c r="AF1431">
        <v>310</v>
      </c>
      <c r="AG1431" t="s">
        <v>123</v>
      </c>
      <c r="AH1431">
        <f>IF(fun[[#This Row],[ExterQual]]="Ex",5,IF(fun[[#This Row],[ExterQual]]="Gd",4,IF(fun[[#This Row],[ExterQual]]="TA",3,IF(fun[[#This Row],[ExterQual]]="Fa",2,1))))</f>
        <v>4</v>
      </c>
      <c r="AI1431" t="s">
        <v>123</v>
      </c>
      <c r="AJ1431">
        <f>IF(fun[[#This Row],[ExterCond]]="Ex",5,IF(fun[[#This Row],[ExterCond]]="Gd",4,IF(fun[[#This Row],[ExterCond]]="TA",3,IF(fun[[#This Row],[ExterCond]]="Fa",2,1))))</f>
        <v>4</v>
      </c>
      <c r="AK1431" t="s">
        <v>144</v>
      </c>
      <c r="AL1431" t="s">
        <v>123</v>
      </c>
      <c r="AM1431">
        <f>IF(fun[[#This Row],[BsmtQual]]="Ex",5,IF(fun[[#This Row],[BsmtQual]]="Gd",4,IF(fun[[#This Row],[BsmtQual]]="TA",3,IF(fun[[#This Row],[BsmtQual]]="Fa",2,IF(fun[[#This Row],[BsmtQual]]="Po",1,0)))))</f>
        <v>4</v>
      </c>
      <c r="AN1431" t="s">
        <v>124</v>
      </c>
      <c r="AO1431">
        <f>IF(fun[[#This Row],[BsmtCond]]="Ex",5,IF(fun[[#This Row],[BsmtCond]]="Gd",4,IF(fun[[#This Row],[BsmtCond]]="TA",3,IF(fun[[#This Row],[BsmtCond]]="Fa",2,IF(fun[[#This Row],[BsmtCond]]="Po",1,0)))))</f>
        <v>3</v>
      </c>
      <c r="AP1431" t="s">
        <v>126</v>
      </c>
      <c r="AQ1431">
        <f>IF(fun[[#This Row],[BsmtExposure]]="Gd",3,IF(fun[[#This Row],[BsmtExposure]]="Av",2,IF(fun[[#This Row],[BsmtExposure]]="Mn",1,0)))</f>
        <v>0</v>
      </c>
      <c r="AR1431" t="s">
        <v>167</v>
      </c>
      <c r="AS1431">
        <v>678</v>
      </c>
      <c r="AT1431" t="s">
        <v>128</v>
      </c>
      <c r="AU1431">
        <v>0</v>
      </c>
      <c r="AV1431">
        <v>762</v>
      </c>
      <c r="AW1431">
        <v>1440</v>
      </c>
      <c r="AX1431" t="s">
        <v>129</v>
      </c>
      <c r="AY1431" t="s">
        <v>130</v>
      </c>
      <c r="AZ1431">
        <f>IF(fun[[#This Row],[HeatingQC]]="Ex",5,IF(fun[[#This Row],[HeatingQC]]="Gd",4,IF(fun[[#This Row],[HeatingQC]]="TA",3,IF(fun[[#This Row],[HeatingQC]]="Fa",2,IF(fun[[#This Row],[HeatingQC]]="Po",1,0)))))</f>
        <v>5</v>
      </c>
      <c r="BA1431" t="s">
        <v>131</v>
      </c>
      <c r="BB1431" t="s">
        <v>132</v>
      </c>
      <c r="BC1431">
        <v>1440</v>
      </c>
      <c r="BD1431">
        <v>0</v>
      </c>
      <c r="BE1431">
        <v>0</v>
      </c>
      <c r="BF1431">
        <v>1440</v>
      </c>
      <c r="BG1431">
        <f>LOG(fun[[#This Row],[GrLivArea]])</f>
        <v>3.1583624920952498</v>
      </c>
      <c r="BH1431">
        <v>0</v>
      </c>
      <c r="BI1431">
        <v>0</v>
      </c>
      <c r="BJ1431">
        <f>fun[[#This Row],[BsmtFullBath]]+(0.5*fun[[#This Row],[BsmtHalfBath]])</f>
        <v>0</v>
      </c>
      <c r="BK1431">
        <v>2</v>
      </c>
      <c r="BL1431">
        <v>0</v>
      </c>
      <c r="BM1431">
        <f>fun[[#This Row],[HalfBath]]+fun[[#This Row],[TOTBaseBath]]+fun[[#This Row],[FullBath]]</f>
        <v>2</v>
      </c>
      <c r="BN1431">
        <v>3</v>
      </c>
      <c r="BO1431">
        <v>1</v>
      </c>
      <c r="BP1431" t="s">
        <v>123</v>
      </c>
      <c r="BQ1431">
        <f>IF(fun[[#This Row],[KitchenQual]]="Ex",5,IF(fun[[#This Row],[KitchenQual]]="Gd",4,IF(fun[[#This Row],[KitchenQual]]="TA",3,IF(fun[[#This Row],[KitchenQual]]="Fa",2,0))))</f>
        <v>4</v>
      </c>
      <c r="BR1431">
        <v>7</v>
      </c>
      <c r="BS1431" t="s">
        <v>133</v>
      </c>
      <c r="BT1431">
        <v>1</v>
      </c>
      <c r="BU1431" t="s">
        <v>124</v>
      </c>
      <c r="BV1431">
        <f>IF(fun[[#This Row],[FireplaceQu]]="Ex",5,IF(fun[[#This Row],[FireplaceQu]]="Gd",4,IF(fun[[#This Row],[FireplaceQu]]="TA",3,IF(fun[[#This Row],[FireplaceQu]]="Fa",2,0))))</f>
        <v>3</v>
      </c>
      <c r="BW1431" t="s">
        <v>134</v>
      </c>
      <c r="BX1431">
        <v>1981</v>
      </c>
      <c r="BY1431" t="s">
        <v>183</v>
      </c>
      <c r="BZ1431">
        <v>2</v>
      </c>
      <c r="CA1431">
        <v>467</v>
      </c>
      <c r="CB1431" t="s">
        <v>124</v>
      </c>
      <c r="CC1431">
        <f>IF(fun[[#This Row],[GarageQual]]="Ex",5,IF(fun[[#This Row],[GarageQual]]="Gd",4,IF(fun[[#This Row],[GarageQual]]="TA",3,IF(fun[[#This Row],[GarageQual]]="Fa",2,IF(fun[[#This Row],[GarageQual]]="Po",1,0)))))</f>
        <v>3</v>
      </c>
      <c r="CD1431" t="s">
        <v>124</v>
      </c>
      <c r="CE1431">
        <f>IF(fun[[#This Row],[GarageCond]]="Ex",5,IF(fun[[#This Row],[GarageCond]]="Gd",4,IF(fun[[#This Row],[GarageCond]]="TA",3,IF(fun[[#This Row],[GarageCond]]="Fa",2,IF(fun[[#This Row],[GarageCond]]="Po",1,0)))))</f>
        <v>3</v>
      </c>
      <c r="CF1431" t="s">
        <v>131</v>
      </c>
      <c r="CG1431">
        <v>0</v>
      </c>
      <c r="CH1431">
        <v>0</v>
      </c>
      <c r="CI1431">
        <v>99</v>
      </c>
      <c r="CJ1431">
        <v>0</v>
      </c>
      <c r="CK1431">
        <v>0</v>
      </c>
      <c r="CL1431">
        <f>(0.5*fun[[#This Row],[WoodDeckSF]])+fun[[#This Row],[OpenPorchSF]]+(2*fun[[#This Row],[EnclosedPorch]])+(1.5*fun[[#This Row],[3SsnPorch]])+fun[[#This Row],[ScreenPorch]]</f>
        <v>198</v>
      </c>
      <c r="CM1431">
        <v>0</v>
      </c>
      <c r="CN1431" t="s">
        <v>109</v>
      </c>
      <c r="CO1431">
        <f>IF(fun[[#This Row],[PoolQC]]="Ex",5,IF(fun[[#This Row],[PoolQC]]="Gd",4,IF(fun[[#This Row],[PoolQC]]="TA",3,IF(fun[[#This Row],[PoolQC]]="Fa",2,IF(fun[[#This Row],[PoolQC]]="Po",1,0)))))</f>
        <v>0</v>
      </c>
      <c r="CP1431" t="s">
        <v>109</v>
      </c>
      <c r="CQ1431" t="s">
        <v>109</v>
      </c>
      <c r="CR1431">
        <v>0</v>
      </c>
      <c r="CS1431">
        <v>4</v>
      </c>
      <c r="CT1431">
        <v>2007</v>
      </c>
      <c r="CU1431" t="s">
        <v>136</v>
      </c>
      <c r="CV1431" t="s">
        <v>137</v>
      </c>
      <c r="CW1431">
        <f>COUNTIF(fun[[#This Row],[Id]:[SaleCondition]],0)</f>
        <v>19</v>
      </c>
      <c r="CX1431">
        <f>COUNTIF(fun[[#This Row],[Id]:[SaleCondition]],"NA")</f>
        <v>5</v>
      </c>
      <c r="CY1431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431">
        <f>fun[NUM_ExCond]+fun[NUM_BsmtCond]+fun[NUM_GarCond]</f>
        <v>10</v>
      </c>
      <c r="DA143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113</v>
      </c>
      <c r="DB143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78.5</v>
      </c>
      <c r="DC1431">
        <v>182900</v>
      </c>
    </row>
    <row r="1432" spans="1:107" x14ac:dyDescent="0.25">
      <c r="A1432">
        <v>1431</v>
      </c>
      <c r="B1432">
        <v>60</v>
      </c>
      <c r="C1432" t="s">
        <v>107</v>
      </c>
      <c r="D1432">
        <f>IF(fun[[#This Row],[MSZoning]]="RL",1,0)</f>
        <v>1</v>
      </c>
      <c r="E1432">
        <f>IF(fun[[#This Row],[rl]]="RM",1,0)</f>
        <v>0</v>
      </c>
      <c r="F1432">
        <f>IF(fun[[#This Row],[rm]]="RH",1,0)</f>
        <v>0</v>
      </c>
      <c r="G1432">
        <f>IF(fun[[#This Row],[rh]]="C (all)",1,0)</f>
        <v>0</v>
      </c>
      <c r="H1432">
        <v>60</v>
      </c>
      <c r="I1432">
        <f>IF(fun[[#This Row],[LotFrontage]]="NA",0,fun[[#This Row],[LotFrontage]])</f>
        <v>60</v>
      </c>
      <c r="J1432">
        <v>21930</v>
      </c>
      <c r="K1432" t="s">
        <v>108</v>
      </c>
      <c r="L1432" t="s">
        <v>109</v>
      </c>
      <c r="M1432" t="s">
        <v>257</v>
      </c>
      <c r="N1432" t="s">
        <v>111</v>
      </c>
      <c r="O1432" t="s">
        <v>112</v>
      </c>
      <c r="P1432" t="s">
        <v>113</v>
      </c>
      <c r="Q1432" t="s">
        <v>114</v>
      </c>
      <c r="R1432" t="s">
        <v>219</v>
      </c>
      <c r="S1432" t="s">
        <v>228</v>
      </c>
      <c r="T1432" t="s">
        <v>116</v>
      </c>
      <c r="U1432" t="s">
        <v>117</v>
      </c>
      <c r="V1432" t="s">
        <v>118</v>
      </c>
      <c r="W1432">
        <v>5</v>
      </c>
      <c r="X1432">
        <v>5</v>
      </c>
      <c r="Y1432">
        <v>2005</v>
      </c>
      <c r="Z1432">
        <v>2005</v>
      </c>
      <c r="AA1432" t="s">
        <v>119</v>
      </c>
      <c r="AB1432" t="s">
        <v>120</v>
      </c>
      <c r="AC1432" t="s">
        <v>121</v>
      </c>
      <c r="AD1432" t="s">
        <v>121</v>
      </c>
      <c r="AE1432" t="s">
        <v>143</v>
      </c>
      <c r="AF1432">
        <v>0</v>
      </c>
      <c r="AG1432" t="s">
        <v>123</v>
      </c>
      <c r="AH1432">
        <f>IF(fun[[#This Row],[ExterQual]]="Ex",5,IF(fun[[#This Row],[ExterQual]]="Gd",4,IF(fun[[#This Row],[ExterQual]]="TA",3,IF(fun[[#This Row],[ExterQual]]="Fa",2,1))))</f>
        <v>4</v>
      </c>
      <c r="AI1432" t="s">
        <v>124</v>
      </c>
      <c r="AJ1432">
        <f>IF(fun[[#This Row],[ExterCond]]="Ex",5,IF(fun[[#This Row],[ExterCond]]="Gd",4,IF(fun[[#This Row],[ExterCond]]="TA",3,IF(fun[[#This Row],[ExterCond]]="Fa",2,1))))</f>
        <v>3</v>
      </c>
      <c r="AK1432" t="s">
        <v>125</v>
      </c>
      <c r="AL1432" t="s">
        <v>123</v>
      </c>
      <c r="AM1432">
        <f>IF(fun[[#This Row],[BsmtQual]]="Ex",5,IF(fun[[#This Row],[BsmtQual]]="Gd",4,IF(fun[[#This Row],[BsmtQual]]="TA",3,IF(fun[[#This Row],[BsmtQual]]="Fa",2,IF(fun[[#This Row],[BsmtQual]]="Po",1,0)))))</f>
        <v>4</v>
      </c>
      <c r="AN1432" t="s">
        <v>123</v>
      </c>
      <c r="AO1432">
        <f>IF(fun[[#This Row],[BsmtCond]]="Ex",5,IF(fun[[#This Row],[BsmtCond]]="Gd",4,IF(fun[[#This Row],[BsmtCond]]="TA",3,IF(fun[[#This Row],[BsmtCond]]="Fa",2,IF(fun[[#This Row],[BsmtCond]]="Po",1,0)))))</f>
        <v>4</v>
      </c>
      <c r="AP1432" t="s">
        <v>156</v>
      </c>
      <c r="AQ1432">
        <f>IF(fun[[#This Row],[BsmtExposure]]="Gd",3,IF(fun[[#This Row],[BsmtExposure]]="Av",2,IF(fun[[#This Row],[BsmtExposure]]="Mn",1,0)))</f>
        <v>2</v>
      </c>
      <c r="AR1432" t="s">
        <v>128</v>
      </c>
      <c r="AS1432">
        <v>0</v>
      </c>
      <c r="AT1432" t="s">
        <v>128</v>
      </c>
      <c r="AU1432">
        <v>0</v>
      </c>
      <c r="AV1432">
        <v>732</v>
      </c>
      <c r="AW1432">
        <v>732</v>
      </c>
      <c r="AX1432" t="s">
        <v>129</v>
      </c>
      <c r="AY1432" t="s">
        <v>130</v>
      </c>
      <c r="AZ1432">
        <f>IF(fun[[#This Row],[HeatingQC]]="Ex",5,IF(fun[[#This Row],[HeatingQC]]="Gd",4,IF(fun[[#This Row],[HeatingQC]]="TA",3,IF(fun[[#This Row],[HeatingQC]]="Fa",2,IF(fun[[#This Row],[HeatingQC]]="Po",1,0)))))</f>
        <v>5</v>
      </c>
      <c r="BA1432" t="s">
        <v>131</v>
      </c>
      <c r="BB1432" t="s">
        <v>132</v>
      </c>
      <c r="BC1432">
        <v>734</v>
      </c>
      <c r="BD1432">
        <v>1104</v>
      </c>
      <c r="BE1432">
        <v>0</v>
      </c>
      <c r="BF1432">
        <v>1838</v>
      </c>
      <c r="BG1432">
        <f>LOG(fun[[#This Row],[GrLivArea]])</f>
        <v>3.2643455070500926</v>
      </c>
      <c r="BH1432">
        <v>0</v>
      </c>
      <c r="BI1432">
        <v>0</v>
      </c>
      <c r="BJ1432">
        <f>fun[[#This Row],[BsmtFullBath]]+(0.5*fun[[#This Row],[BsmtHalfBath]])</f>
        <v>0</v>
      </c>
      <c r="BK1432">
        <v>2</v>
      </c>
      <c r="BL1432">
        <v>1</v>
      </c>
      <c r="BM1432">
        <f>fun[[#This Row],[HalfBath]]+fun[[#This Row],[TOTBaseBath]]+fun[[#This Row],[FullBath]]</f>
        <v>3</v>
      </c>
      <c r="BN1432">
        <v>4</v>
      </c>
      <c r="BO1432">
        <v>1</v>
      </c>
      <c r="BP1432" t="s">
        <v>124</v>
      </c>
      <c r="BQ1432">
        <f>IF(fun[[#This Row],[KitchenQual]]="Ex",5,IF(fun[[#This Row],[KitchenQual]]="Gd",4,IF(fun[[#This Row],[KitchenQual]]="TA",3,IF(fun[[#This Row],[KitchenQual]]="Fa",2,0))))</f>
        <v>3</v>
      </c>
      <c r="BR1432">
        <v>7</v>
      </c>
      <c r="BS1432" t="s">
        <v>133</v>
      </c>
      <c r="BT1432">
        <v>1</v>
      </c>
      <c r="BU1432" t="s">
        <v>123</v>
      </c>
      <c r="BV1432">
        <f>IF(fun[[#This Row],[FireplaceQu]]="Ex",5,IF(fun[[#This Row],[FireplaceQu]]="Gd",4,IF(fun[[#This Row],[FireplaceQu]]="TA",3,IF(fun[[#This Row],[FireplaceQu]]="Fa",2,0))))</f>
        <v>4</v>
      </c>
      <c r="BW1432" t="s">
        <v>182</v>
      </c>
      <c r="BX1432">
        <v>2005</v>
      </c>
      <c r="BY1432" t="s">
        <v>183</v>
      </c>
      <c r="BZ1432">
        <v>2</v>
      </c>
      <c r="CA1432">
        <v>372</v>
      </c>
      <c r="CB1432" t="s">
        <v>124</v>
      </c>
      <c r="CC1432">
        <f>IF(fun[[#This Row],[GarageQual]]="Ex",5,IF(fun[[#This Row],[GarageQual]]="Gd",4,IF(fun[[#This Row],[GarageQual]]="TA",3,IF(fun[[#This Row],[GarageQual]]="Fa",2,IF(fun[[#This Row],[GarageQual]]="Po",1,0)))))</f>
        <v>3</v>
      </c>
      <c r="CD1432" t="s">
        <v>124</v>
      </c>
      <c r="CE1432">
        <f>IF(fun[[#This Row],[GarageCond]]="Ex",5,IF(fun[[#This Row],[GarageCond]]="Gd",4,IF(fun[[#This Row],[GarageCond]]="TA",3,IF(fun[[#This Row],[GarageCond]]="Fa",2,IF(fun[[#This Row],[GarageCond]]="Po",1,0)))))</f>
        <v>3</v>
      </c>
      <c r="CF1432" t="s">
        <v>131</v>
      </c>
      <c r="CG1432">
        <v>100</v>
      </c>
      <c r="CH1432">
        <v>40</v>
      </c>
      <c r="CI1432">
        <v>0</v>
      </c>
      <c r="CJ1432">
        <v>0</v>
      </c>
      <c r="CK1432">
        <v>0</v>
      </c>
      <c r="CL1432">
        <f>(0.5*fun[[#This Row],[WoodDeckSF]])+fun[[#This Row],[OpenPorchSF]]+(2*fun[[#This Row],[EnclosedPorch]])+(1.5*fun[[#This Row],[3SsnPorch]])+fun[[#This Row],[ScreenPorch]]</f>
        <v>90</v>
      </c>
      <c r="CM1432">
        <v>0</v>
      </c>
      <c r="CN1432" t="s">
        <v>109</v>
      </c>
      <c r="CO1432">
        <f>IF(fun[[#This Row],[PoolQC]]="Ex",5,IF(fun[[#This Row],[PoolQC]]="Gd",4,IF(fun[[#This Row],[PoolQC]]="TA",3,IF(fun[[#This Row],[PoolQC]]="Fa",2,IF(fun[[#This Row],[PoolQC]]="Po",1,0)))))</f>
        <v>0</v>
      </c>
      <c r="CP1432" t="s">
        <v>109</v>
      </c>
      <c r="CQ1432" t="s">
        <v>109</v>
      </c>
      <c r="CR1432">
        <v>0</v>
      </c>
      <c r="CS1432">
        <v>7</v>
      </c>
      <c r="CT1432">
        <v>2006</v>
      </c>
      <c r="CU1432" t="s">
        <v>136</v>
      </c>
      <c r="CV1432" t="s">
        <v>137</v>
      </c>
      <c r="CW1432">
        <f>COUNTIF(fun[[#This Row],[Id]:[SaleCondition]],0)</f>
        <v>16</v>
      </c>
      <c r="CX1432">
        <f>COUNTIF(fun[[#This Row],[Id]:[SaleCondition]],"NA")</f>
        <v>4</v>
      </c>
      <c r="CY1432">
        <f>fun[[#This Row],[OverallQual]]+fun[[#This Row],[NUM_ExQual]]+fun[[#This Row],[NUM_BsmtQual]]+fun[[#This Row],[NUM_Heat]]+fun[[#This Row],[NUM_KitchQual]]+fun[[#This Row],[NUM_GarQual]]+fun[[#This Row],[NUM_Pool]]+fun[NUM_Fire]</f>
        <v>28</v>
      </c>
      <c r="CZ1432">
        <f>fun[NUM_ExCond]+fun[NUM_BsmtCond]+fun[NUM_GarCond]</f>
        <v>10</v>
      </c>
      <c r="DA143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94</v>
      </c>
      <c r="DB143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58.833333333333336</v>
      </c>
      <c r="DC1432">
        <v>192140</v>
      </c>
    </row>
    <row r="1433" spans="1:107" x14ac:dyDescent="0.25">
      <c r="A1433">
        <v>1432</v>
      </c>
      <c r="B1433">
        <v>120</v>
      </c>
      <c r="C1433" t="s">
        <v>107</v>
      </c>
      <c r="D1433">
        <f>IF(fun[[#This Row],[MSZoning]]="RL",1,0)</f>
        <v>1</v>
      </c>
      <c r="E1433">
        <f>IF(fun[[#This Row],[rl]]="RM",1,0)</f>
        <v>0</v>
      </c>
      <c r="F1433">
        <f>IF(fun[[#This Row],[rm]]="RH",1,0)</f>
        <v>0</v>
      </c>
      <c r="G1433">
        <f>IF(fun[[#This Row],[rh]]="C (all)",1,0)</f>
        <v>0</v>
      </c>
      <c r="H1433" t="s">
        <v>109</v>
      </c>
      <c r="I1433">
        <f>IF(fun[[#This Row],[LotFrontage]]="NA",0,fun[[#This Row],[LotFrontage]])</f>
        <v>0</v>
      </c>
      <c r="J1433">
        <v>4928</v>
      </c>
      <c r="K1433" t="s">
        <v>108</v>
      </c>
      <c r="L1433" t="s">
        <v>109</v>
      </c>
      <c r="M1433" t="s">
        <v>146</v>
      </c>
      <c r="N1433" t="s">
        <v>111</v>
      </c>
      <c r="O1433" t="s">
        <v>112</v>
      </c>
      <c r="P1433" t="s">
        <v>113</v>
      </c>
      <c r="Q1433" t="s">
        <v>114</v>
      </c>
      <c r="R1433" t="s">
        <v>242</v>
      </c>
      <c r="S1433" t="s">
        <v>116</v>
      </c>
      <c r="T1433" t="s">
        <v>116</v>
      </c>
      <c r="U1433" t="s">
        <v>205</v>
      </c>
      <c r="V1433" t="s">
        <v>141</v>
      </c>
      <c r="W1433">
        <v>6</v>
      </c>
      <c r="X1433">
        <v>6</v>
      </c>
      <c r="Y1433">
        <v>1976</v>
      </c>
      <c r="Z1433">
        <v>1976</v>
      </c>
      <c r="AA1433" t="s">
        <v>119</v>
      </c>
      <c r="AB1433" t="s">
        <v>120</v>
      </c>
      <c r="AC1433" t="s">
        <v>187</v>
      </c>
      <c r="AD1433" t="s">
        <v>187</v>
      </c>
      <c r="AE1433" t="s">
        <v>143</v>
      </c>
      <c r="AF1433">
        <v>0</v>
      </c>
      <c r="AG1433" t="s">
        <v>124</v>
      </c>
      <c r="AH1433">
        <f>IF(fun[[#This Row],[ExterQual]]="Ex",5,IF(fun[[#This Row],[ExterQual]]="Gd",4,IF(fun[[#This Row],[ExterQual]]="TA",3,IF(fun[[#This Row],[ExterQual]]="Fa",2,1))))</f>
        <v>3</v>
      </c>
      <c r="AI1433" t="s">
        <v>124</v>
      </c>
      <c r="AJ1433">
        <f>IF(fun[[#This Row],[ExterCond]]="Ex",5,IF(fun[[#This Row],[ExterCond]]="Gd",4,IF(fun[[#This Row],[ExterCond]]="TA",3,IF(fun[[#This Row],[ExterCond]]="Fa",2,1))))</f>
        <v>3</v>
      </c>
      <c r="AK1433" t="s">
        <v>144</v>
      </c>
      <c r="AL1433" t="s">
        <v>123</v>
      </c>
      <c r="AM1433">
        <f>IF(fun[[#This Row],[BsmtQual]]="Ex",5,IF(fun[[#This Row],[BsmtQual]]="Gd",4,IF(fun[[#This Row],[BsmtQual]]="TA",3,IF(fun[[#This Row],[BsmtQual]]="Fa",2,IF(fun[[#This Row],[BsmtQual]]="Po",1,0)))))</f>
        <v>4</v>
      </c>
      <c r="AN1433" t="s">
        <v>124</v>
      </c>
      <c r="AO1433">
        <f>IF(fun[[#This Row],[BsmtCond]]="Ex",5,IF(fun[[#This Row],[BsmtCond]]="Gd",4,IF(fun[[#This Row],[BsmtCond]]="TA",3,IF(fun[[#This Row],[BsmtCond]]="Fa",2,IF(fun[[#This Row],[BsmtCond]]="Po",1,0)))))</f>
        <v>3</v>
      </c>
      <c r="AP1433" t="s">
        <v>126</v>
      </c>
      <c r="AQ1433">
        <f>IF(fun[[#This Row],[BsmtExposure]]="Gd",3,IF(fun[[#This Row],[BsmtExposure]]="Av",2,IF(fun[[#This Row],[BsmtExposure]]="Mn",1,0)))</f>
        <v>0</v>
      </c>
      <c r="AR1433" t="s">
        <v>198</v>
      </c>
      <c r="AS1433">
        <v>958</v>
      </c>
      <c r="AT1433" t="s">
        <v>128</v>
      </c>
      <c r="AU1433">
        <v>0</v>
      </c>
      <c r="AV1433">
        <v>0</v>
      </c>
      <c r="AW1433">
        <v>958</v>
      </c>
      <c r="AX1433" t="s">
        <v>129</v>
      </c>
      <c r="AY1433" t="s">
        <v>124</v>
      </c>
      <c r="AZ1433">
        <f>IF(fun[[#This Row],[HeatingQC]]="Ex",5,IF(fun[[#This Row],[HeatingQC]]="Gd",4,IF(fun[[#This Row],[HeatingQC]]="TA",3,IF(fun[[#This Row],[HeatingQC]]="Fa",2,IF(fun[[#This Row],[HeatingQC]]="Po",1,0)))))</f>
        <v>3</v>
      </c>
      <c r="BA1433" t="s">
        <v>131</v>
      </c>
      <c r="BB1433" t="s">
        <v>132</v>
      </c>
      <c r="BC1433">
        <v>958</v>
      </c>
      <c r="BD1433">
        <v>0</v>
      </c>
      <c r="BE1433">
        <v>0</v>
      </c>
      <c r="BF1433">
        <v>958</v>
      </c>
      <c r="BG1433">
        <f>LOG(fun[[#This Row],[GrLivArea]])</f>
        <v>2.9813655090785445</v>
      </c>
      <c r="BH1433">
        <v>0</v>
      </c>
      <c r="BI1433">
        <v>0</v>
      </c>
      <c r="BJ1433">
        <f>fun[[#This Row],[BsmtFullBath]]+(0.5*fun[[#This Row],[BsmtHalfBath]])</f>
        <v>0</v>
      </c>
      <c r="BK1433">
        <v>2</v>
      </c>
      <c r="BL1433">
        <v>0</v>
      </c>
      <c r="BM1433">
        <f>fun[[#This Row],[HalfBath]]+fun[[#This Row],[TOTBaseBath]]+fun[[#This Row],[FullBath]]</f>
        <v>2</v>
      </c>
      <c r="BN1433">
        <v>2</v>
      </c>
      <c r="BO1433">
        <v>1</v>
      </c>
      <c r="BP1433" t="s">
        <v>124</v>
      </c>
      <c r="BQ1433">
        <f>IF(fun[[#This Row],[KitchenQual]]="Ex",5,IF(fun[[#This Row],[KitchenQual]]="Gd",4,IF(fun[[#This Row],[KitchenQual]]="TA",3,IF(fun[[#This Row],[KitchenQual]]="Fa",2,0))))</f>
        <v>3</v>
      </c>
      <c r="BR1433">
        <v>5</v>
      </c>
      <c r="BS1433" t="s">
        <v>133</v>
      </c>
      <c r="BT1433">
        <v>0</v>
      </c>
      <c r="BU1433" t="s">
        <v>109</v>
      </c>
      <c r="BV1433">
        <f>IF(fun[[#This Row],[FireplaceQu]]="Ex",5,IF(fun[[#This Row],[FireplaceQu]]="Gd",4,IF(fun[[#This Row],[FireplaceQu]]="TA",3,IF(fun[[#This Row],[FireplaceQu]]="Fa",2,0))))</f>
        <v>0</v>
      </c>
      <c r="BW1433" t="s">
        <v>134</v>
      </c>
      <c r="BX1433">
        <v>1976</v>
      </c>
      <c r="BY1433" t="s">
        <v>135</v>
      </c>
      <c r="BZ1433">
        <v>2</v>
      </c>
      <c r="CA1433">
        <v>440</v>
      </c>
      <c r="CB1433" t="s">
        <v>124</v>
      </c>
      <c r="CC1433">
        <f>IF(fun[[#This Row],[GarageQual]]="Ex",5,IF(fun[[#This Row],[GarageQual]]="Gd",4,IF(fun[[#This Row],[GarageQual]]="TA",3,IF(fun[[#This Row],[GarageQual]]="Fa",2,IF(fun[[#This Row],[GarageQual]]="Po",1,0)))))</f>
        <v>3</v>
      </c>
      <c r="CD1433" t="s">
        <v>124</v>
      </c>
      <c r="CE1433">
        <f>IF(fun[[#This Row],[GarageCond]]="Ex",5,IF(fun[[#This Row],[GarageCond]]="Gd",4,IF(fun[[#This Row],[GarageCond]]="TA",3,IF(fun[[#This Row],[GarageCond]]="Fa",2,IF(fun[[#This Row],[GarageCond]]="Po",1,0)))))</f>
        <v>3</v>
      </c>
      <c r="CF1433" t="s">
        <v>131</v>
      </c>
      <c r="CG1433">
        <v>0</v>
      </c>
      <c r="CH1433">
        <v>60</v>
      </c>
      <c r="CI1433">
        <v>0</v>
      </c>
      <c r="CJ1433">
        <v>0</v>
      </c>
      <c r="CK1433">
        <v>0</v>
      </c>
      <c r="CL1433">
        <f>(0.5*fun[[#This Row],[WoodDeckSF]])+fun[[#This Row],[OpenPorchSF]]+(2*fun[[#This Row],[EnclosedPorch]])+(1.5*fun[[#This Row],[3SsnPorch]])+fun[[#This Row],[ScreenPorch]]</f>
        <v>60</v>
      </c>
      <c r="CM1433">
        <v>0</v>
      </c>
      <c r="CN1433" t="s">
        <v>109</v>
      </c>
      <c r="CO1433">
        <f>IF(fun[[#This Row],[PoolQC]]="Ex",5,IF(fun[[#This Row],[PoolQC]]="Gd",4,IF(fun[[#This Row],[PoolQC]]="TA",3,IF(fun[[#This Row],[PoolQC]]="Fa",2,IF(fun[[#This Row],[PoolQC]]="Po",1,0)))))</f>
        <v>0</v>
      </c>
      <c r="CP1433" t="s">
        <v>109</v>
      </c>
      <c r="CQ1433" t="s">
        <v>109</v>
      </c>
      <c r="CR1433">
        <v>0</v>
      </c>
      <c r="CS1433">
        <v>10</v>
      </c>
      <c r="CT1433">
        <v>2009</v>
      </c>
      <c r="CU1433" t="s">
        <v>136</v>
      </c>
      <c r="CV1433" t="s">
        <v>137</v>
      </c>
      <c r="CW1433">
        <f>COUNTIF(fun[[#This Row],[Id]:[SaleCondition]],0)</f>
        <v>23</v>
      </c>
      <c r="CX1433">
        <f>COUNTIF(fun[[#This Row],[Id]:[SaleCondition]],"NA")</f>
        <v>6</v>
      </c>
      <c r="CY1433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433">
        <f>fun[NUM_ExCond]+fun[NUM_BsmtCond]+fun[NUM_GarCond]</f>
        <v>9</v>
      </c>
      <c r="DA143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90</v>
      </c>
      <c r="DB143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61</v>
      </c>
      <c r="DC1433">
        <v>143750</v>
      </c>
    </row>
    <row r="1434" spans="1:107" x14ac:dyDescent="0.25">
      <c r="A1434">
        <v>1433</v>
      </c>
      <c r="B1434">
        <v>30</v>
      </c>
      <c r="C1434" t="s">
        <v>107</v>
      </c>
      <c r="D1434">
        <f>IF(fun[[#This Row],[MSZoning]]="RL",1,0)</f>
        <v>1</v>
      </c>
      <c r="E1434">
        <f>IF(fun[[#This Row],[rl]]="RM",1,0)</f>
        <v>0</v>
      </c>
      <c r="F1434">
        <f>IF(fun[[#This Row],[rm]]="RH",1,0)</f>
        <v>0</v>
      </c>
      <c r="G1434">
        <f>IF(fun[[#This Row],[rh]]="C (all)",1,0)</f>
        <v>0</v>
      </c>
      <c r="H1434">
        <v>60</v>
      </c>
      <c r="I1434">
        <f>IF(fun[[#This Row],[LotFrontage]]="NA",0,fun[[#This Row],[LotFrontage]])</f>
        <v>60</v>
      </c>
      <c r="J1434">
        <v>10800</v>
      </c>
      <c r="K1434" t="s">
        <v>108</v>
      </c>
      <c r="L1434" t="s">
        <v>200</v>
      </c>
      <c r="M1434" t="s">
        <v>110</v>
      </c>
      <c r="N1434" t="s">
        <v>111</v>
      </c>
      <c r="O1434" t="s">
        <v>112</v>
      </c>
      <c r="P1434" t="s">
        <v>113</v>
      </c>
      <c r="Q1434" t="s">
        <v>114</v>
      </c>
      <c r="R1434" t="s">
        <v>169</v>
      </c>
      <c r="S1434" t="s">
        <v>116</v>
      </c>
      <c r="T1434" t="s">
        <v>116</v>
      </c>
      <c r="U1434" t="s">
        <v>117</v>
      </c>
      <c r="V1434" t="s">
        <v>141</v>
      </c>
      <c r="W1434">
        <v>4</v>
      </c>
      <c r="X1434">
        <v>6</v>
      </c>
      <c r="Y1434">
        <v>1927</v>
      </c>
      <c r="Z1434">
        <v>2007</v>
      </c>
      <c r="AA1434" t="s">
        <v>119</v>
      </c>
      <c r="AB1434" t="s">
        <v>120</v>
      </c>
      <c r="AC1434" t="s">
        <v>150</v>
      </c>
      <c r="AD1434" t="s">
        <v>150</v>
      </c>
      <c r="AE1434" t="s">
        <v>143</v>
      </c>
      <c r="AF1434">
        <v>0</v>
      </c>
      <c r="AG1434" t="s">
        <v>124</v>
      </c>
      <c r="AH1434">
        <f>IF(fun[[#This Row],[ExterQual]]="Ex",5,IF(fun[[#This Row],[ExterQual]]="Gd",4,IF(fun[[#This Row],[ExterQual]]="TA",3,IF(fun[[#This Row],[ExterQual]]="Fa",2,1))))</f>
        <v>3</v>
      </c>
      <c r="AI1434" t="s">
        <v>124</v>
      </c>
      <c r="AJ1434">
        <f>IF(fun[[#This Row],[ExterCond]]="Ex",5,IF(fun[[#This Row],[ExterCond]]="Gd",4,IF(fun[[#This Row],[ExterCond]]="TA",3,IF(fun[[#This Row],[ExterCond]]="Fa",2,1))))</f>
        <v>3</v>
      </c>
      <c r="AK1434" t="s">
        <v>152</v>
      </c>
      <c r="AL1434" t="s">
        <v>124</v>
      </c>
      <c r="AM1434">
        <f>IF(fun[[#This Row],[BsmtQual]]="Ex",5,IF(fun[[#This Row],[BsmtQual]]="Gd",4,IF(fun[[#This Row],[BsmtQual]]="TA",3,IF(fun[[#This Row],[BsmtQual]]="Fa",2,IF(fun[[#This Row],[BsmtQual]]="Po",1,0)))))</f>
        <v>3</v>
      </c>
      <c r="AN1434" t="s">
        <v>124</v>
      </c>
      <c r="AO1434">
        <f>IF(fun[[#This Row],[BsmtCond]]="Ex",5,IF(fun[[#This Row],[BsmtCond]]="Gd",4,IF(fun[[#This Row],[BsmtCond]]="TA",3,IF(fun[[#This Row],[BsmtCond]]="Fa",2,IF(fun[[#This Row],[BsmtCond]]="Po",1,0)))))</f>
        <v>3</v>
      </c>
      <c r="AP1434" t="s">
        <v>126</v>
      </c>
      <c r="AQ1434">
        <f>IF(fun[[#This Row],[BsmtExposure]]="Gd",3,IF(fun[[#This Row],[BsmtExposure]]="Av",2,IF(fun[[#This Row],[BsmtExposure]]="Mn",1,0)))</f>
        <v>0</v>
      </c>
      <c r="AR1434" t="s">
        <v>128</v>
      </c>
      <c r="AS1434">
        <v>0</v>
      </c>
      <c r="AT1434" t="s">
        <v>128</v>
      </c>
      <c r="AU1434">
        <v>0</v>
      </c>
      <c r="AV1434">
        <v>656</v>
      </c>
      <c r="AW1434">
        <v>656</v>
      </c>
      <c r="AX1434" t="s">
        <v>129</v>
      </c>
      <c r="AY1434" t="s">
        <v>124</v>
      </c>
      <c r="AZ1434">
        <f>IF(fun[[#This Row],[HeatingQC]]="Ex",5,IF(fun[[#This Row],[HeatingQC]]="Gd",4,IF(fun[[#This Row],[HeatingQC]]="TA",3,IF(fun[[#This Row],[HeatingQC]]="Fa",2,IF(fun[[#This Row],[HeatingQC]]="Po",1,0)))))</f>
        <v>3</v>
      </c>
      <c r="BA1434" t="s">
        <v>131</v>
      </c>
      <c r="BB1434" t="s">
        <v>132</v>
      </c>
      <c r="BC1434">
        <v>968</v>
      </c>
      <c r="BD1434">
        <v>0</v>
      </c>
      <c r="BE1434">
        <v>0</v>
      </c>
      <c r="BF1434">
        <v>968</v>
      </c>
      <c r="BG1434">
        <f>LOG(fun[[#This Row],[GrLivArea]])</f>
        <v>2.9858753573083936</v>
      </c>
      <c r="BH1434">
        <v>0</v>
      </c>
      <c r="BI1434">
        <v>0</v>
      </c>
      <c r="BJ1434">
        <f>fun[[#This Row],[BsmtFullBath]]+(0.5*fun[[#This Row],[BsmtHalfBath]])</f>
        <v>0</v>
      </c>
      <c r="BK1434">
        <v>2</v>
      </c>
      <c r="BL1434">
        <v>0</v>
      </c>
      <c r="BM1434">
        <f>fun[[#This Row],[HalfBath]]+fun[[#This Row],[TOTBaseBath]]+fun[[#This Row],[FullBath]]</f>
        <v>2</v>
      </c>
      <c r="BN1434">
        <v>4</v>
      </c>
      <c r="BO1434">
        <v>1</v>
      </c>
      <c r="BP1434" t="s">
        <v>124</v>
      </c>
      <c r="BQ1434">
        <f>IF(fun[[#This Row],[KitchenQual]]="Ex",5,IF(fun[[#This Row],[KitchenQual]]="Gd",4,IF(fun[[#This Row],[KitchenQual]]="TA",3,IF(fun[[#This Row],[KitchenQual]]="Fa",2,0))))</f>
        <v>3</v>
      </c>
      <c r="BR1434">
        <v>5</v>
      </c>
      <c r="BS1434" t="s">
        <v>133</v>
      </c>
      <c r="BT1434">
        <v>0</v>
      </c>
      <c r="BU1434" t="s">
        <v>109</v>
      </c>
      <c r="BV1434">
        <f>IF(fun[[#This Row],[FireplaceQu]]="Ex",5,IF(fun[[#This Row],[FireplaceQu]]="Gd",4,IF(fun[[#This Row],[FireplaceQu]]="TA",3,IF(fun[[#This Row],[FireplaceQu]]="Fa",2,0))))</f>
        <v>0</v>
      </c>
      <c r="BW1434" t="s">
        <v>153</v>
      </c>
      <c r="BX1434">
        <v>1928</v>
      </c>
      <c r="BY1434" t="s">
        <v>128</v>
      </c>
      <c r="BZ1434">
        <v>1</v>
      </c>
      <c r="CA1434">
        <v>216</v>
      </c>
      <c r="CB1434" t="s">
        <v>173</v>
      </c>
      <c r="CC1434">
        <f>IF(fun[[#This Row],[GarageQual]]="Ex",5,IF(fun[[#This Row],[GarageQual]]="Gd",4,IF(fun[[#This Row],[GarageQual]]="TA",3,IF(fun[[#This Row],[GarageQual]]="Fa",2,IF(fun[[#This Row],[GarageQual]]="Po",1,0)))))</f>
        <v>2</v>
      </c>
      <c r="CD1434" t="s">
        <v>173</v>
      </c>
      <c r="CE1434">
        <f>IF(fun[[#This Row],[GarageCond]]="Ex",5,IF(fun[[#This Row],[GarageCond]]="Gd",4,IF(fun[[#This Row],[GarageCond]]="TA",3,IF(fun[[#This Row],[GarageCond]]="Fa",2,IF(fun[[#This Row],[GarageCond]]="Po",1,0)))))</f>
        <v>2</v>
      </c>
      <c r="CF1434" t="s">
        <v>131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f>(0.5*fun[[#This Row],[WoodDeckSF]])+fun[[#This Row],[OpenPorchSF]]+(2*fun[[#This Row],[EnclosedPorch]])+(1.5*fun[[#This Row],[3SsnPorch]])+fun[[#This Row],[ScreenPorch]]</f>
        <v>0</v>
      </c>
      <c r="CM1434">
        <v>0</v>
      </c>
      <c r="CN1434" t="s">
        <v>109</v>
      </c>
      <c r="CO1434">
        <f>IF(fun[[#This Row],[PoolQC]]="Ex",5,IF(fun[[#This Row],[PoolQC]]="Gd",4,IF(fun[[#This Row],[PoolQC]]="TA",3,IF(fun[[#This Row],[PoolQC]]="Fa",2,IF(fun[[#This Row],[PoolQC]]="Po",1,0)))))</f>
        <v>0</v>
      </c>
      <c r="CP1434" t="s">
        <v>109</v>
      </c>
      <c r="CQ1434" t="s">
        <v>109</v>
      </c>
      <c r="CR1434">
        <v>0</v>
      </c>
      <c r="CS1434">
        <v>8</v>
      </c>
      <c r="CT1434">
        <v>2007</v>
      </c>
      <c r="CU1434" t="s">
        <v>136</v>
      </c>
      <c r="CV1434" t="s">
        <v>137</v>
      </c>
      <c r="CW1434">
        <f>COUNTIF(fun[[#This Row],[Id]:[SaleCondition]],0)</f>
        <v>24</v>
      </c>
      <c r="CX1434">
        <f>COUNTIF(fun[[#This Row],[Id]:[SaleCondition]],"NA")</f>
        <v>4</v>
      </c>
      <c r="CY1434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434">
        <f>fun[NUM_ExCond]+fun[NUM_BsmtCond]+fun[NUM_GarCond]</f>
        <v>8</v>
      </c>
      <c r="DA143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143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44.5</v>
      </c>
      <c r="DC1434">
        <v>64500</v>
      </c>
    </row>
    <row r="1435" spans="1:107" x14ac:dyDescent="0.25">
      <c r="A1435">
        <v>1434</v>
      </c>
      <c r="B1435">
        <v>60</v>
      </c>
      <c r="C1435" t="s">
        <v>107</v>
      </c>
      <c r="D1435">
        <f>IF(fun[[#This Row],[MSZoning]]="RL",1,0)</f>
        <v>1</v>
      </c>
      <c r="E1435">
        <f>IF(fun[[#This Row],[rl]]="RM",1,0)</f>
        <v>0</v>
      </c>
      <c r="F1435">
        <f>IF(fun[[#This Row],[rm]]="RH",1,0)</f>
        <v>0</v>
      </c>
      <c r="G1435">
        <f>IF(fun[[#This Row],[rh]]="C (all)",1,0)</f>
        <v>0</v>
      </c>
      <c r="H1435">
        <v>93</v>
      </c>
      <c r="I1435">
        <f>IF(fun[[#This Row],[LotFrontage]]="NA",0,fun[[#This Row],[LotFrontage]])</f>
        <v>93</v>
      </c>
      <c r="J1435">
        <v>10261</v>
      </c>
      <c r="K1435" t="s">
        <v>108</v>
      </c>
      <c r="L1435" t="s">
        <v>109</v>
      </c>
      <c r="M1435" t="s">
        <v>146</v>
      </c>
      <c r="N1435" t="s">
        <v>111</v>
      </c>
      <c r="O1435" t="s">
        <v>112</v>
      </c>
      <c r="P1435" t="s">
        <v>113</v>
      </c>
      <c r="Q1435" t="s">
        <v>114</v>
      </c>
      <c r="R1435" t="s">
        <v>219</v>
      </c>
      <c r="S1435" t="s">
        <v>116</v>
      </c>
      <c r="T1435" t="s">
        <v>116</v>
      </c>
      <c r="U1435" t="s">
        <v>117</v>
      </c>
      <c r="V1435" t="s">
        <v>118</v>
      </c>
      <c r="W1435">
        <v>6</v>
      </c>
      <c r="X1435">
        <v>5</v>
      </c>
      <c r="Y1435">
        <v>2000</v>
      </c>
      <c r="Z1435">
        <v>2000</v>
      </c>
      <c r="AA1435" t="s">
        <v>119</v>
      </c>
      <c r="AB1435" t="s">
        <v>120</v>
      </c>
      <c r="AC1435" t="s">
        <v>121</v>
      </c>
      <c r="AD1435" t="s">
        <v>121</v>
      </c>
      <c r="AE1435" t="s">
        <v>122</v>
      </c>
      <c r="AF1435">
        <v>318</v>
      </c>
      <c r="AG1435" t="s">
        <v>124</v>
      </c>
      <c r="AH1435">
        <f>IF(fun[[#This Row],[ExterQual]]="Ex",5,IF(fun[[#This Row],[ExterQual]]="Gd",4,IF(fun[[#This Row],[ExterQual]]="TA",3,IF(fun[[#This Row],[ExterQual]]="Fa",2,1))))</f>
        <v>3</v>
      </c>
      <c r="AI1435" t="s">
        <v>124</v>
      </c>
      <c r="AJ1435">
        <f>IF(fun[[#This Row],[ExterCond]]="Ex",5,IF(fun[[#This Row],[ExterCond]]="Gd",4,IF(fun[[#This Row],[ExterCond]]="TA",3,IF(fun[[#This Row],[ExterCond]]="Fa",2,1))))</f>
        <v>3</v>
      </c>
      <c r="AK1435" t="s">
        <v>125</v>
      </c>
      <c r="AL1435" t="s">
        <v>123</v>
      </c>
      <c r="AM1435">
        <f>IF(fun[[#This Row],[BsmtQual]]="Ex",5,IF(fun[[#This Row],[BsmtQual]]="Gd",4,IF(fun[[#This Row],[BsmtQual]]="TA",3,IF(fun[[#This Row],[BsmtQual]]="Fa",2,IF(fun[[#This Row],[BsmtQual]]="Po",1,0)))))</f>
        <v>4</v>
      </c>
      <c r="AN1435" t="s">
        <v>124</v>
      </c>
      <c r="AO1435">
        <f>IF(fun[[#This Row],[BsmtCond]]="Ex",5,IF(fun[[#This Row],[BsmtCond]]="Gd",4,IF(fun[[#This Row],[BsmtCond]]="TA",3,IF(fun[[#This Row],[BsmtCond]]="Fa",2,IF(fun[[#This Row],[BsmtCond]]="Po",1,0)))))</f>
        <v>3</v>
      </c>
      <c r="AP1435" t="s">
        <v>126</v>
      </c>
      <c r="AQ1435">
        <f>IF(fun[[#This Row],[BsmtExposure]]="Gd",3,IF(fun[[#This Row],[BsmtExposure]]="Av",2,IF(fun[[#This Row],[BsmtExposure]]="Mn",1,0)))</f>
        <v>0</v>
      </c>
      <c r="AR1435" t="s">
        <v>128</v>
      </c>
      <c r="AS1435">
        <v>0</v>
      </c>
      <c r="AT1435" t="s">
        <v>128</v>
      </c>
      <c r="AU1435">
        <v>0</v>
      </c>
      <c r="AV1435">
        <v>936</v>
      </c>
      <c r="AW1435">
        <v>936</v>
      </c>
      <c r="AX1435" t="s">
        <v>129</v>
      </c>
      <c r="AY1435" t="s">
        <v>130</v>
      </c>
      <c r="AZ1435">
        <f>IF(fun[[#This Row],[HeatingQC]]="Ex",5,IF(fun[[#This Row],[HeatingQC]]="Gd",4,IF(fun[[#This Row],[HeatingQC]]="TA",3,IF(fun[[#This Row],[HeatingQC]]="Fa",2,IF(fun[[#This Row],[HeatingQC]]="Po",1,0)))))</f>
        <v>5</v>
      </c>
      <c r="BA1435" t="s">
        <v>131</v>
      </c>
      <c r="BB1435" t="s">
        <v>132</v>
      </c>
      <c r="BC1435">
        <v>962</v>
      </c>
      <c r="BD1435">
        <v>830</v>
      </c>
      <c r="BE1435">
        <v>0</v>
      </c>
      <c r="BF1435">
        <v>1792</v>
      </c>
      <c r="BG1435">
        <f>LOG(fun[[#This Row],[GrLivArea]])</f>
        <v>3.2533380053261065</v>
      </c>
      <c r="BH1435">
        <v>1</v>
      </c>
      <c r="BI1435">
        <v>0</v>
      </c>
      <c r="BJ1435">
        <f>fun[[#This Row],[BsmtFullBath]]+(0.5*fun[[#This Row],[BsmtHalfBath]])</f>
        <v>1</v>
      </c>
      <c r="BK1435">
        <v>2</v>
      </c>
      <c r="BL1435">
        <v>1</v>
      </c>
      <c r="BM1435">
        <f>fun[[#This Row],[HalfBath]]+fun[[#This Row],[TOTBaseBath]]+fun[[#This Row],[FullBath]]</f>
        <v>4</v>
      </c>
      <c r="BN1435">
        <v>3</v>
      </c>
      <c r="BO1435">
        <v>1</v>
      </c>
      <c r="BP1435" t="s">
        <v>124</v>
      </c>
      <c r="BQ1435">
        <f>IF(fun[[#This Row],[KitchenQual]]="Ex",5,IF(fun[[#This Row],[KitchenQual]]="Gd",4,IF(fun[[#This Row],[KitchenQual]]="TA",3,IF(fun[[#This Row],[KitchenQual]]="Fa",2,0))))</f>
        <v>3</v>
      </c>
      <c r="BR1435">
        <v>8</v>
      </c>
      <c r="BS1435" t="s">
        <v>133</v>
      </c>
      <c r="BT1435">
        <v>1</v>
      </c>
      <c r="BU1435" t="s">
        <v>124</v>
      </c>
      <c r="BV1435">
        <f>IF(fun[[#This Row],[FireplaceQu]]="Ex",5,IF(fun[[#This Row],[FireplaceQu]]="Gd",4,IF(fun[[#This Row],[FireplaceQu]]="TA",3,IF(fun[[#This Row],[FireplaceQu]]="Fa",2,0))))</f>
        <v>3</v>
      </c>
      <c r="BW1435" t="s">
        <v>134</v>
      </c>
      <c r="BX1435">
        <v>2000</v>
      </c>
      <c r="BY1435" t="s">
        <v>183</v>
      </c>
      <c r="BZ1435">
        <v>2</v>
      </c>
      <c r="CA1435">
        <v>451</v>
      </c>
      <c r="CB1435" t="s">
        <v>124</v>
      </c>
      <c r="CC1435">
        <f>IF(fun[[#This Row],[GarageQual]]="Ex",5,IF(fun[[#This Row],[GarageQual]]="Gd",4,IF(fun[[#This Row],[GarageQual]]="TA",3,IF(fun[[#This Row],[GarageQual]]="Fa",2,IF(fun[[#This Row],[GarageQual]]="Po",1,0)))))</f>
        <v>3</v>
      </c>
      <c r="CD1435" t="s">
        <v>124</v>
      </c>
      <c r="CE1435">
        <f>IF(fun[[#This Row],[GarageCond]]="Ex",5,IF(fun[[#This Row],[GarageCond]]="Gd",4,IF(fun[[#This Row],[GarageCond]]="TA",3,IF(fun[[#This Row],[GarageCond]]="Fa",2,IF(fun[[#This Row],[GarageCond]]="Po",1,0)))))</f>
        <v>3</v>
      </c>
      <c r="CF1435" t="s">
        <v>131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f>(0.5*fun[[#This Row],[WoodDeckSF]])+fun[[#This Row],[OpenPorchSF]]+(2*fun[[#This Row],[EnclosedPorch]])+(1.5*fun[[#This Row],[3SsnPorch]])+fun[[#This Row],[ScreenPorch]]</f>
        <v>0</v>
      </c>
      <c r="CM1435">
        <v>0</v>
      </c>
      <c r="CN1435" t="s">
        <v>109</v>
      </c>
      <c r="CO1435">
        <f>IF(fun[[#This Row],[PoolQC]]="Ex",5,IF(fun[[#This Row],[PoolQC]]="Gd",4,IF(fun[[#This Row],[PoolQC]]="TA",3,IF(fun[[#This Row],[PoolQC]]="Fa",2,IF(fun[[#This Row],[PoolQC]]="Po",1,0)))))</f>
        <v>0</v>
      </c>
      <c r="CP1435" t="s">
        <v>109</v>
      </c>
      <c r="CQ1435" t="s">
        <v>109</v>
      </c>
      <c r="CR1435">
        <v>0</v>
      </c>
      <c r="CS1435">
        <v>5</v>
      </c>
      <c r="CT1435">
        <v>2008</v>
      </c>
      <c r="CU1435" t="s">
        <v>136</v>
      </c>
      <c r="CV1435" t="s">
        <v>137</v>
      </c>
      <c r="CW1435">
        <f>COUNTIF(fun[[#This Row],[Id]:[SaleCondition]],0)</f>
        <v>17</v>
      </c>
      <c r="CX1435">
        <f>COUNTIF(fun[[#This Row],[Id]:[SaleCondition]],"NA")</f>
        <v>4</v>
      </c>
      <c r="CY1435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35">
        <f>fun[NUM_ExCond]+fun[NUM_BsmtCond]+fun[NUM_GarCond]</f>
        <v>9</v>
      </c>
      <c r="DA143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43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435">
        <v>186500</v>
      </c>
    </row>
    <row r="1436" spans="1:107" x14ac:dyDescent="0.25">
      <c r="A1436">
        <v>1435</v>
      </c>
      <c r="B1436">
        <v>20</v>
      </c>
      <c r="C1436" t="s">
        <v>107</v>
      </c>
      <c r="D1436">
        <f>IF(fun[[#This Row],[MSZoning]]="RL",1,0)</f>
        <v>1</v>
      </c>
      <c r="E1436">
        <f>IF(fun[[#This Row],[rl]]="RM",1,0)</f>
        <v>0</v>
      </c>
      <c r="F1436">
        <f>IF(fun[[#This Row],[rm]]="RH",1,0)</f>
        <v>0</v>
      </c>
      <c r="G1436">
        <f>IF(fun[[#This Row],[rh]]="C (all)",1,0)</f>
        <v>0</v>
      </c>
      <c r="H1436">
        <v>80</v>
      </c>
      <c r="I1436">
        <f>IF(fun[[#This Row],[LotFrontage]]="NA",0,fun[[#This Row],[LotFrontage]])</f>
        <v>80</v>
      </c>
      <c r="J1436">
        <v>17400</v>
      </c>
      <c r="K1436" t="s">
        <v>108</v>
      </c>
      <c r="L1436" t="s">
        <v>109</v>
      </c>
      <c r="M1436" t="s">
        <v>110</v>
      </c>
      <c r="N1436" t="s">
        <v>221</v>
      </c>
      <c r="O1436" t="s">
        <v>112</v>
      </c>
      <c r="P1436" t="s">
        <v>113</v>
      </c>
      <c r="Q1436" t="s">
        <v>220</v>
      </c>
      <c r="R1436" t="s">
        <v>157</v>
      </c>
      <c r="S1436" t="s">
        <v>116</v>
      </c>
      <c r="T1436" t="s">
        <v>116</v>
      </c>
      <c r="U1436" t="s">
        <v>117</v>
      </c>
      <c r="V1436" t="s">
        <v>141</v>
      </c>
      <c r="W1436">
        <v>5</v>
      </c>
      <c r="X1436">
        <v>5</v>
      </c>
      <c r="Y1436">
        <v>1977</v>
      </c>
      <c r="Z1436">
        <v>1977</v>
      </c>
      <c r="AA1436" t="s">
        <v>119</v>
      </c>
      <c r="AB1436" t="s">
        <v>120</v>
      </c>
      <c r="AC1436" t="s">
        <v>122</v>
      </c>
      <c r="AD1436" t="s">
        <v>122</v>
      </c>
      <c r="AE1436" t="s">
        <v>143</v>
      </c>
      <c r="AF1436">
        <v>0</v>
      </c>
      <c r="AG1436" t="s">
        <v>124</v>
      </c>
      <c r="AH1436">
        <f>IF(fun[[#This Row],[ExterQual]]="Ex",5,IF(fun[[#This Row],[ExterQual]]="Gd",4,IF(fun[[#This Row],[ExterQual]]="TA",3,IF(fun[[#This Row],[ExterQual]]="Fa",2,1))))</f>
        <v>3</v>
      </c>
      <c r="AI1436" t="s">
        <v>124</v>
      </c>
      <c r="AJ1436">
        <f>IF(fun[[#This Row],[ExterCond]]="Ex",5,IF(fun[[#This Row],[ExterCond]]="Gd",4,IF(fun[[#This Row],[ExterCond]]="TA",3,IF(fun[[#This Row],[ExterCond]]="Fa",2,1))))</f>
        <v>3</v>
      </c>
      <c r="AK1436" t="s">
        <v>144</v>
      </c>
      <c r="AL1436" t="s">
        <v>124</v>
      </c>
      <c r="AM1436">
        <f>IF(fun[[#This Row],[BsmtQual]]="Ex",5,IF(fun[[#This Row],[BsmtQual]]="Gd",4,IF(fun[[#This Row],[BsmtQual]]="TA",3,IF(fun[[#This Row],[BsmtQual]]="Fa",2,IF(fun[[#This Row],[BsmtQual]]="Po",1,0)))))</f>
        <v>3</v>
      </c>
      <c r="AN1436" t="s">
        <v>124</v>
      </c>
      <c r="AO1436">
        <f>IF(fun[[#This Row],[BsmtCond]]="Ex",5,IF(fun[[#This Row],[BsmtCond]]="Gd",4,IF(fun[[#This Row],[BsmtCond]]="TA",3,IF(fun[[#This Row],[BsmtCond]]="Fa",2,IF(fun[[#This Row],[BsmtCond]]="Po",1,0)))))</f>
        <v>3</v>
      </c>
      <c r="AP1436" t="s">
        <v>126</v>
      </c>
      <c r="AQ1436">
        <f>IF(fun[[#This Row],[BsmtExposure]]="Gd",3,IF(fun[[#This Row],[BsmtExposure]]="Av",2,IF(fun[[#This Row],[BsmtExposure]]="Mn",1,0)))</f>
        <v>0</v>
      </c>
      <c r="AR1436" t="s">
        <v>145</v>
      </c>
      <c r="AS1436">
        <v>936</v>
      </c>
      <c r="AT1436" t="s">
        <v>128</v>
      </c>
      <c r="AU1436">
        <v>0</v>
      </c>
      <c r="AV1436">
        <v>190</v>
      </c>
      <c r="AW1436">
        <v>1126</v>
      </c>
      <c r="AX1436" t="s">
        <v>129</v>
      </c>
      <c r="AY1436" t="s">
        <v>173</v>
      </c>
      <c r="AZ1436">
        <f>IF(fun[[#This Row],[HeatingQC]]="Ex",5,IF(fun[[#This Row],[HeatingQC]]="Gd",4,IF(fun[[#This Row],[HeatingQC]]="TA",3,IF(fun[[#This Row],[HeatingQC]]="Fa",2,IF(fun[[#This Row],[HeatingQC]]="Po",1,0)))))</f>
        <v>2</v>
      </c>
      <c r="BA1436" t="s">
        <v>131</v>
      </c>
      <c r="BB1436" t="s">
        <v>132</v>
      </c>
      <c r="BC1436">
        <v>1126</v>
      </c>
      <c r="BD1436">
        <v>0</v>
      </c>
      <c r="BE1436">
        <v>0</v>
      </c>
      <c r="BF1436">
        <v>1126</v>
      </c>
      <c r="BG1436">
        <f>LOG(fun[[#This Row],[GrLivArea]])</f>
        <v>3.0515383905153275</v>
      </c>
      <c r="BH1436">
        <v>1</v>
      </c>
      <c r="BI1436">
        <v>0</v>
      </c>
      <c r="BJ1436">
        <f>fun[[#This Row],[BsmtFullBath]]+(0.5*fun[[#This Row],[BsmtHalfBath]])</f>
        <v>1</v>
      </c>
      <c r="BK1436">
        <v>2</v>
      </c>
      <c r="BL1436">
        <v>0</v>
      </c>
      <c r="BM1436">
        <f>fun[[#This Row],[HalfBath]]+fun[[#This Row],[TOTBaseBath]]+fun[[#This Row],[FullBath]]</f>
        <v>3</v>
      </c>
      <c r="BN1436">
        <v>3</v>
      </c>
      <c r="BO1436">
        <v>1</v>
      </c>
      <c r="BP1436" t="s">
        <v>124</v>
      </c>
      <c r="BQ1436">
        <f>IF(fun[[#This Row],[KitchenQual]]="Ex",5,IF(fun[[#This Row],[KitchenQual]]="Gd",4,IF(fun[[#This Row],[KitchenQual]]="TA",3,IF(fun[[#This Row],[KitchenQual]]="Fa",2,0))))</f>
        <v>3</v>
      </c>
      <c r="BR1436">
        <v>5</v>
      </c>
      <c r="BS1436" t="s">
        <v>133</v>
      </c>
      <c r="BT1436">
        <v>1</v>
      </c>
      <c r="BU1436" t="s">
        <v>123</v>
      </c>
      <c r="BV1436">
        <f>IF(fun[[#This Row],[FireplaceQu]]="Ex",5,IF(fun[[#This Row],[FireplaceQu]]="Gd",4,IF(fun[[#This Row],[FireplaceQu]]="TA",3,IF(fun[[#This Row],[FireplaceQu]]="Fa",2,0))))</f>
        <v>4</v>
      </c>
      <c r="BW1436" t="s">
        <v>134</v>
      </c>
      <c r="BX1436">
        <v>1977</v>
      </c>
      <c r="BY1436" t="s">
        <v>135</v>
      </c>
      <c r="BZ1436">
        <v>2</v>
      </c>
      <c r="CA1436">
        <v>484</v>
      </c>
      <c r="CB1436" t="s">
        <v>124</v>
      </c>
      <c r="CC1436">
        <f>IF(fun[[#This Row],[GarageQual]]="Ex",5,IF(fun[[#This Row],[GarageQual]]="Gd",4,IF(fun[[#This Row],[GarageQual]]="TA",3,IF(fun[[#This Row],[GarageQual]]="Fa",2,IF(fun[[#This Row],[GarageQual]]="Po",1,0)))))</f>
        <v>3</v>
      </c>
      <c r="CD1436" t="s">
        <v>124</v>
      </c>
      <c r="CE1436">
        <f>IF(fun[[#This Row],[GarageCond]]="Ex",5,IF(fun[[#This Row],[GarageCond]]="Gd",4,IF(fun[[#This Row],[GarageCond]]="TA",3,IF(fun[[#This Row],[GarageCond]]="Fa",2,IF(fun[[#This Row],[GarageCond]]="Po",1,0)))))</f>
        <v>3</v>
      </c>
      <c r="CF1436" t="s">
        <v>216</v>
      </c>
      <c r="CG1436">
        <v>295</v>
      </c>
      <c r="CH1436">
        <v>41</v>
      </c>
      <c r="CI1436">
        <v>0</v>
      </c>
      <c r="CJ1436">
        <v>0</v>
      </c>
      <c r="CK1436">
        <v>0</v>
      </c>
      <c r="CL1436">
        <f>(0.5*fun[[#This Row],[WoodDeckSF]])+fun[[#This Row],[OpenPorchSF]]+(2*fun[[#This Row],[EnclosedPorch]])+(1.5*fun[[#This Row],[3SsnPorch]])+fun[[#This Row],[ScreenPorch]]</f>
        <v>188.5</v>
      </c>
      <c r="CM1436">
        <v>0</v>
      </c>
      <c r="CN1436" t="s">
        <v>109</v>
      </c>
      <c r="CO1436">
        <f>IF(fun[[#This Row],[PoolQC]]="Ex",5,IF(fun[[#This Row],[PoolQC]]="Gd",4,IF(fun[[#This Row],[PoolQC]]="TA",3,IF(fun[[#This Row],[PoolQC]]="Fa",2,IF(fun[[#This Row],[PoolQC]]="Po",1,0)))))</f>
        <v>0</v>
      </c>
      <c r="CP1436" t="s">
        <v>109</v>
      </c>
      <c r="CQ1436" t="s">
        <v>109</v>
      </c>
      <c r="CR1436">
        <v>0</v>
      </c>
      <c r="CS1436">
        <v>5</v>
      </c>
      <c r="CT1436">
        <v>2006</v>
      </c>
      <c r="CU1436" t="s">
        <v>136</v>
      </c>
      <c r="CV1436" t="s">
        <v>137</v>
      </c>
      <c r="CW1436">
        <f>COUNTIF(fun[[#This Row],[Id]:[SaleCondition]],0)</f>
        <v>16</v>
      </c>
      <c r="CX1436">
        <f>COUNTIF(fun[[#This Row],[Id]:[SaleCondition]],"NA")</f>
        <v>4</v>
      </c>
      <c r="CY1436">
        <f>fun[[#This Row],[OverallQual]]+fun[[#This Row],[NUM_ExQual]]+fun[[#This Row],[NUM_BsmtQual]]+fun[[#This Row],[NUM_Heat]]+fun[[#This Row],[NUM_KitchQual]]+fun[[#This Row],[NUM_GarQual]]+fun[[#This Row],[NUM_Pool]]+fun[NUM_Fire]</f>
        <v>23</v>
      </c>
      <c r="CZ1436">
        <f>fun[NUM_ExCond]+fun[NUM_BsmtCond]+fun[NUM_GarCond]</f>
        <v>9</v>
      </c>
      <c r="DA143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78</v>
      </c>
      <c r="DB143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</v>
      </c>
      <c r="DC1436">
        <v>160000</v>
      </c>
    </row>
    <row r="1437" spans="1:107" x14ac:dyDescent="0.25">
      <c r="A1437">
        <v>1436</v>
      </c>
      <c r="B1437">
        <v>20</v>
      </c>
      <c r="C1437" t="s">
        <v>107</v>
      </c>
      <c r="D1437">
        <f>IF(fun[[#This Row],[MSZoning]]="RL",1,0)</f>
        <v>1</v>
      </c>
      <c r="E1437">
        <f>IF(fun[[#This Row],[rl]]="RM",1,0)</f>
        <v>0</v>
      </c>
      <c r="F1437">
        <f>IF(fun[[#This Row],[rm]]="RH",1,0)</f>
        <v>0</v>
      </c>
      <c r="G1437">
        <f>IF(fun[[#This Row],[rh]]="C (all)",1,0)</f>
        <v>0</v>
      </c>
      <c r="H1437">
        <v>80</v>
      </c>
      <c r="I1437">
        <f>IF(fun[[#This Row],[LotFrontage]]="NA",0,fun[[#This Row],[LotFrontage]])</f>
        <v>80</v>
      </c>
      <c r="J1437">
        <v>8400</v>
      </c>
      <c r="K1437" t="s">
        <v>108</v>
      </c>
      <c r="L1437" t="s">
        <v>109</v>
      </c>
      <c r="M1437" t="s">
        <v>110</v>
      </c>
      <c r="N1437" t="s">
        <v>111</v>
      </c>
      <c r="O1437" t="s">
        <v>112</v>
      </c>
      <c r="P1437" t="s">
        <v>113</v>
      </c>
      <c r="Q1437" t="s">
        <v>114</v>
      </c>
      <c r="R1437" t="s">
        <v>188</v>
      </c>
      <c r="S1437" t="s">
        <v>116</v>
      </c>
      <c r="T1437" t="s">
        <v>116</v>
      </c>
      <c r="U1437" t="s">
        <v>117</v>
      </c>
      <c r="V1437" t="s">
        <v>141</v>
      </c>
      <c r="W1437">
        <v>6</v>
      </c>
      <c r="X1437">
        <v>9</v>
      </c>
      <c r="Y1437">
        <v>1962</v>
      </c>
      <c r="Z1437">
        <v>2005</v>
      </c>
      <c r="AA1437" t="s">
        <v>119</v>
      </c>
      <c r="AB1437" t="s">
        <v>120</v>
      </c>
      <c r="AC1437" t="s">
        <v>150</v>
      </c>
      <c r="AD1437" t="s">
        <v>150</v>
      </c>
      <c r="AE1437" t="s">
        <v>122</v>
      </c>
      <c r="AF1437">
        <v>237</v>
      </c>
      <c r="AG1437" t="s">
        <v>123</v>
      </c>
      <c r="AH1437">
        <f>IF(fun[[#This Row],[ExterQual]]="Ex",5,IF(fun[[#This Row],[ExterQual]]="Gd",4,IF(fun[[#This Row],[ExterQual]]="TA",3,IF(fun[[#This Row],[ExterQual]]="Fa",2,1))))</f>
        <v>4</v>
      </c>
      <c r="AI1437" t="s">
        <v>123</v>
      </c>
      <c r="AJ1437">
        <f>IF(fun[[#This Row],[ExterCond]]="Ex",5,IF(fun[[#This Row],[ExterCond]]="Gd",4,IF(fun[[#This Row],[ExterCond]]="TA",3,IF(fun[[#This Row],[ExterCond]]="Fa",2,1))))</f>
        <v>4</v>
      </c>
      <c r="AK1437" t="s">
        <v>144</v>
      </c>
      <c r="AL1437" t="s">
        <v>124</v>
      </c>
      <c r="AM1437">
        <f>IF(fun[[#This Row],[BsmtQual]]="Ex",5,IF(fun[[#This Row],[BsmtQual]]="Gd",4,IF(fun[[#This Row],[BsmtQual]]="TA",3,IF(fun[[#This Row],[BsmtQual]]="Fa",2,IF(fun[[#This Row],[BsmtQual]]="Po",1,0)))))</f>
        <v>3</v>
      </c>
      <c r="AN1437" t="s">
        <v>124</v>
      </c>
      <c r="AO1437">
        <f>IF(fun[[#This Row],[BsmtCond]]="Ex",5,IF(fun[[#This Row],[BsmtCond]]="Gd",4,IF(fun[[#This Row],[BsmtCond]]="TA",3,IF(fun[[#This Row],[BsmtCond]]="Fa",2,IF(fun[[#This Row],[BsmtCond]]="Po",1,0)))))</f>
        <v>3</v>
      </c>
      <c r="AP1437" t="s">
        <v>126</v>
      </c>
      <c r="AQ1437">
        <f>IF(fun[[#This Row],[BsmtExposure]]="Gd",3,IF(fun[[#This Row],[BsmtExposure]]="Av",2,IF(fun[[#This Row],[BsmtExposure]]="Mn",1,0)))</f>
        <v>0</v>
      </c>
      <c r="AR1437" t="s">
        <v>128</v>
      </c>
      <c r="AS1437">
        <v>0</v>
      </c>
      <c r="AT1437" t="s">
        <v>128</v>
      </c>
      <c r="AU1437">
        <v>0</v>
      </c>
      <c r="AV1437">
        <v>1319</v>
      </c>
      <c r="AW1437">
        <v>1319</v>
      </c>
      <c r="AX1437" t="s">
        <v>129</v>
      </c>
      <c r="AY1437" t="s">
        <v>124</v>
      </c>
      <c r="AZ1437">
        <f>IF(fun[[#This Row],[HeatingQC]]="Ex",5,IF(fun[[#This Row],[HeatingQC]]="Gd",4,IF(fun[[#This Row],[HeatingQC]]="TA",3,IF(fun[[#This Row],[HeatingQC]]="Fa",2,IF(fun[[#This Row],[HeatingQC]]="Po",1,0)))))</f>
        <v>3</v>
      </c>
      <c r="BA1437" t="s">
        <v>131</v>
      </c>
      <c r="BB1437" t="s">
        <v>132</v>
      </c>
      <c r="BC1437">
        <v>1537</v>
      </c>
      <c r="BD1437">
        <v>0</v>
      </c>
      <c r="BE1437">
        <v>0</v>
      </c>
      <c r="BF1437">
        <v>1537</v>
      </c>
      <c r="BG1437">
        <f>LOG(fun[[#This Row],[GrLivArea]])</f>
        <v>3.1866738674997452</v>
      </c>
      <c r="BH1437">
        <v>1</v>
      </c>
      <c r="BI1437">
        <v>0</v>
      </c>
      <c r="BJ1437">
        <f>fun[[#This Row],[BsmtFullBath]]+(0.5*fun[[#This Row],[BsmtHalfBath]])</f>
        <v>1</v>
      </c>
      <c r="BK1437">
        <v>1</v>
      </c>
      <c r="BL1437">
        <v>1</v>
      </c>
      <c r="BM1437">
        <f>fun[[#This Row],[HalfBath]]+fun[[#This Row],[TOTBaseBath]]+fun[[#This Row],[FullBath]]</f>
        <v>3</v>
      </c>
      <c r="BN1437">
        <v>3</v>
      </c>
      <c r="BO1437">
        <v>1</v>
      </c>
      <c r="BP1437" t="s">
        <v>123</v>
      </c>
      <c r="BQ1437">
        <f>IF(fun[[#This Row],[KitchenQual]]="Ex",5,IF(fun[[#This Row],[KitchenQual]]="Gd",4,IF(fun[[#This Row],[KitchenQual]]="TA",3,IF(fun[[#This Row],[KitchenQual]]="Fa",2,0))))</f>
        <v>4</v>
      </c>
      <c r="BR1437">
        <v>7</v>
      </c>
      <c r="BS1437" t="s">
        <v>133</v>
      </c>
      <c r="BT1437">
        <v>1</v>
      </c>
      <c r="BU1437" t="s">
        <v>123</v>
      </c>
      <c r="BV1437">
        <f>IF(fun[[#This Row],[FireplaceQu]]="Ex",5,IF(fun[[#This Row],[FireplaceQu]]="Gd",4,IF(fun[[#This Row],[FireplaceQu]]="TA",3,IF(fun[[#This Row],[FireplaceQu]]="Fa",2,0))))</f>
        <v>4</v>
      </c>
      <c r="BW1437" t="s">
        <v>134</v>
      </c>
      <c r="BX1437">
        <v>1962</v>
      </c>
      <c r="BY1437" t="s">
        <v>135</v>
      </c>
      <c r="BZ1437">
        <v>2</v>
      </c>
      <c r="CA1437">
        <v>462</v>
      </c>
      <c r="CB1437" t="s">
        <v>124</v>
      </c>
      <c r="CC1437">
        <f>IF(fun[[#This Row],[GarageQual]]="Ex",5,IF(fun[[#This Row],[GarageQual]]="Gd",4,IF(fun[[#This Row],[GarageQual]]="TA",3,IF(fun[[#This Row],[GarageQual]]="Fa",2,IF(fun[[#This Row],[GarageQual]]="Po",1,0)))))</f>
        <v>3</v>
      </c>
      <c r="CD1437" t="s">
        <v>124</v>
      </c>
      <c r="CE1437">
        <f>IF(fun[[#This Row],[GarageCond]]="Ex",5,IF(fun[[#This Row],[GarageCond]]="Gd",4,IF(fun[[#This Row],[GarageCond]]="TA",3,IF(fun[[#This Row],[GarageCond]]="Fa",2,IF(fun[[#This Row],[GarageCond]]="Po",1,0)))))</f>
        <v>3</v>
      </c>
      <c r="CF1437" t="s">
        <v>131</v>
      </c>
      <c r="CG1437">
        <v>0</v>
      </c>
      <c r="CH1437">
        <v>36</v>
      </c>
      <c r="CI1437">
        <v>0</v>
      </c>
      <c r="CJ1437">
        <v>0</v>
      </c>
      <c r="CK1437">
        <v>0</v>
      </c>
      <c r="CL1437">
        <f>(0.5*fun[[#This Row],[WoodDeckSF]])+fun[[#This Row],[OpenPorchSF]]+(2*fun[[#This Row],[EnclosedPorch]])+(1.5*fun[[#This Row],[3SsnPorch]])+fun[[#This Row],[ScreenPorch]]</f>
        <v>36</v>
      </c>
      <c r="CM1437">
        <v>0</v>
      </c>
      <c r="CN1437" t="s">
        <v>109</v>
      </c>
      <c r="CO1437">
        <f>IF(fun[[#This Row],[PoolQC]]="Ex",5,IF(fun[[#This Row],[PoolQC]]="Gd",4,IF(fun[[#This Row],[PoolQC]]="TA",3,IF(fun[[#This Row],[PoolQC]]="Fa",2,IF(fun[[#This Row],[PoolQC]]="Po",1,0)))))</f>
        <v>0</v>
      </c>
      <c r="CP1437" t="s">
        <v>191</v>
      </c>
      <c r="CQ1437" t="s">
        <v>109</v>
      </c>
      <c r="CR1437">
        <v>0</v>
      </c>
      <c r="CS1437">
        <v>7</v>
      </c>
      <c r="CT1437">
        <v>2008</v>
      </c>
      <c r="CU1437" t="s">
        <v>199</v>
      </c>
      <c r="CV1437" t="s">
        <v>154</v>
      </c>
      <c r="CW1437">
        <f>COUNTIF(fun[[#This Row],[Id]:[SaleCondition]],0)</f>
        <v>16</v>
      </c>
      <c r="CX1437">
        <f>COUNTIF(fun[[#This Row],[Id]:[SaleCondition]],"NA")</f>
        <v>3</v>
      </c>
      <c r="CY143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37">
        <f>fun[NUM_ExCond]+fun[NUM_BsmtCond]+fun[NUM_GarCond]</f>
        <v>10</v>
      </c>
      <c r="DA143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119</v>
      </c>
      <c r="DB143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88.5</v>
      </c>
      <c r="DC1437">
        <v>174000</v>
      </c>
    </row>
    <row r="1438" spans="1:107" x14ac:dyDescent="0.25">
      <c r="A1438">
        <v>1437</v>
      </c>
      <c r="B1438">
        <v>20</v>
      </c>
      <c r="C1438" t="s">
        <v>107</v>
      </c>
      <c r="D1438">
        <f>IF(fun[[#This Row],[MSZoning]]="RL",1,0)</f>
        <v>1</v>
      </c>
      <c r="E1438">
        <f>IF(fun[[#This Row],[rl]]="RM",1,0)</f>
        <v>0</v>
      </c>
      <c r="F1438">
        <f>IF(fun[[#This Row],[rm]]="RH",1,0)</f>
        <v>0</v>
      </c>
      <c r="G1438">
        <f>IF(fun[[#This Row],[rh]]="C (all)",1,0)</f>
        <v>0</v>
      </c>
      <c r="H1438">
        <v>60</v>
      </c>
      <c r="I1438">
        <f>IF(fun[[#This Row],[LotFrontage]]="NA",0,fun[[#This Row],[LotFrontage]])</f>
        <v>60</v>
      </c>
      <c r="J1438">
        <v>9000</v>
      </c>
      <c r="K1438" t="s">
        <v>108</v>
      </c>
      <c r="L1438" t="s">
        <v>109</v>
      </c>
      <c r="M1438" t="s">
        <v>110</v>
      </c>
      <c r="N1438" t="s">
        <v>111</v>
      </c>
      <c r="O1438" t="s">
        <v>112</v>
      </c>
      <c r="P1438" t="s">
        <v>138</v>
      </c>
      <c r="Q1438" t="s">
        <v>114</v>
      </c>
      <c r="R1438" t="s">
        <v>188</v>
      </c>
      <c r="S1438" t="s">
        <v>116</v>
      </c>
      <c r="T1438" t="s">
        <v>116</v>
      </c>
      <c r="U1438" t="s">
        <v>117</v>
      </c>
      <c r="V1438" t="s">
        <v>141</v>
      </c>
      <c r="W1438">
        <v>4</v>
      </c>
      <c r="X1438">
        <v>6</v>
      </c>
      <c r="Y1438">
        <v>1971</v>
      </c>
      <c r="Z1438">
        <v>1971</v>
      </c>
      <c r="AA1438" t="s">
        <v>119</v>
      </c>
      <c r="AB1438" t="s">
        <v>120</v>
      </c>
      <c r="AC1438" t="s">
        <v>166</v>
      </c>
      <c r="AD1438" t="s">
        <v>166</v>
      </c>
      <c r="AE1438" t="s">
        <v>143</v>
      </c>
      <c r="AF1438">
        <v>0</v>
      </c>
      <c r="AG1438" t="s">
        <v>124</v>
      </c>
      <c r="AH1438">
        <f>IF(fun[[#This Row],[ExterQual]]="Ex",5,IF(fun[[#This Row],[ExterQual]]="Gd",4,IF(fun[[#This Row],[ExterQual]]="TA",3,IF(fun[[#This Row],[ExterQual]]="Fa",2,1))))</f>
        <v>3</v>
      </c>
      <c r="AI1438" t="s">
        <v>124</v>
      </c>
      <c r="AJ1438">
        <f>IF(fun[[#This Row],[ExterCond]]="Ex",5,IF(fun[[#This Row],[ExterCond]]="Gd",4,IF(fun[[#This Row],[ExterCond]]="TA",3,IF(fun[[#This Row],[ExterCond]]="Fa",2,1))))</f>
        <v>3</v>
      </c>
      <c r="AK1438" t="s">
        <v>125</v>
      </c>
      <c r="AL1438" t="s">
        <v>124</v>
      </c>
      <c r="AM1438">
        <f>IF(fun[[#This Row],[BsmtQual]]="Ex",5,IF(fun[[#This Row],[BsmtQual]]="Gd",4,IF(fun[[#This Row],[BsmtQual]]="TA",3,IF(fun[[#This Row],[BsmtQual]]="Fa",2,IF(fun[[#This Row],[BsmtQual]]="Po",1,0)))))</f>
        <v>3</v>
      </c>
      <c r="AN1438" t="s">
        <v>124</v>
      </c>
      <c r="AO1438">
        <f>IF(fun[[#This Row],[BsmtCond]]="Ex",5,IF(fun[[#This Row],[BsmtCond]]="Gd",4,IF(fun[[#This Row],[BsmtCond]]="TA",3,IF(fun[[#This Row],[BsmtCond]]="Fa",2,IF(fun[[#This Row],[BsmtCond]]="Po",1,0)))))</f>
        <v>3</v>
      </c>
      <c r="AP1438" t="s">
        <v>126</v>
      </c>
      <c r="AQ1438">
        <f>IF(fun[[#This Row],[BsmtExposure]]="Gd",3,IF(fun[[#This Row],[BsmtExposure]]="Av",2,IF(fun[[#This Row],[BsmtExposure]]="Mn",1,0)))</f>
        <v>0</v>
      </c>
      <c r="AR1438" t="s">
        <v>145</v>
      </c>
      <c r="AS1438">
        <v>616</v>
      </c>
      <c r="AT1438" t="s">
        <v>128</v>
      </c>
      <c r="AU1438">
        <v>0</v>
      </c>
      <c r="AV1438">
        <v>248</v>
      </c>
      <c r="AW1438">
        <v>864</v>
      </c>
      <c r="AX1438" t="s">
        <v>129</v>
      </c>
      <c r="AY1438" t="s">
        <v>124</v>
      </c>
      <c r="AZ1438">
        <f>IF(fun[[#This Row],[HeatingQC]]="Ex",5,IF(fun[[#This Row],[HeatingQC]]="Gd",4,IF(fun[[#This Row],[HeatingQC]]="TA",3,IF(fun[[#This Row],[HeatingQC]]="Fa",2,IF(fun[[#This Row],[HeatingQC]]="Po",1,0)))))</f>
        <v>3</v>
      </c>
      <c r="BA1438" t="s">
        <v>131</v>
      </c>
      <c r="BB1438" t="s">
        <v>132</v>
      </c>
      <c r="BC1438">
        <v>864</v>
      </c>
      <c r="BD1438">
        <v>0</v>
      </c>
      <c r="BE1438">
        <v>0</v>
      </c>
      <c r="BF1438">
        <v>864</v>
      </c>
      <c r="BG1438">
        <f>LOG(fun[[#This Row],[GrLivArea]])</f>
        <v>2.9365137424788932</v>
      </c>
      <c r="BH1438">
        <v>0</v>
      </c>
      <c r="BI1438">
        <v>0</v>
      </c>
      <c r="BJ1438">
        <f>fun[[#This Row],[BsmtFullBath]]+(0.5*fun[[#This Row],[BsmtHalfBath]])</f>
        <v>0</v>
      </c>
      <c r="BK1438">
        <v>1</v>
      </c>
      <c r="BL1438">
        <v>0</v>
      </c>
      <c r="BM1438">
        <f>fun[[#This Row],[HalfBath]]+fun[[#This Row],[TOTBaseBath]]+fun[[#This Row],[FullBath]]</f>
        <v>1</v>
      </c>
      <c r="BN1438">
        <v>3</v>
      </c>
      <c r="BO1438">
        <v>1</v>
      </c>
      <c r="BP1438" t="s">
        <v>124</v>
      </c>
      <c r="BQ1438">
        <f>IF(fun[[#This Row],[KitchenQual]]="Ex",5,IF(fun[[#This Row],[KitchenQual]]="Gd",4,IF(fun[[#This Row],[KitchenQual]]="TA",3,IF(fun[[#This Row],[KitchenQual]]="Fa",2,0))))</f>
        <v>3</v>
      </c>
      <c r="BR1438">
        <v>5</v>
      </c>
      <c r="BS1438" t="s">
        <v>133</v>
      </c>
      <c r="BT1438">
        <v>0</v>
      </c>
      <c r="BU1438" t="s">
        <v>109</v>
      </c>
      <c r="BV1438">
        <f>IF(fun[[#This Row],[FireplaceQu]]="Ex",5,IF(fun[[#This Row],[FireplaceQu]]="Gd",4,IF(fun[[#This Row],[FireplaceQu]]="TA",3,IF(fun[[#This Row],[FireplaceQu]]="Fa",2,0))))</f>
        <v>0</v>
      </c>
      <c r="BW1438" t="s">
        <v>153</v>
      </c>
      <c r="BX1438">
        <v>1974</v>
      </c>
      <c r="BY1438" t="s">
        <v>128</v>
      </c>
      <c r="BZ1438">
        <v>2</v>
      </c>
      <c r="CA1438">
        <v>528</v>
      </c>
      <c r="CB1438" t="s">
        <v>124</v>
      </c>
      <c r="CC1438">
        <f>IF(fun[[#This Row],[GarageQual]]="Ex",5,IF(fun[[#This Row],[GarageQual]]="Gd",4,IF(fun[[#This Row],[GarageQual]]="TA",3,IF(fun[[#This Row],[GarageQual]]="Fa",2,IF(fun[[#This Row],[GarageQual]]="Po",1,0)))))</f>
        <v>3</v>
      </c>
      <c r="CD1438" t="s">
        <v>124</v>
      </c>
      <c r="CE1438">
        <f>IF(fun[[#This Row],[GarageCond]]="Ex",5,IF(fun[[#This Row],[GarageCond]]="Gd",4,IF(fun[[#This Row],[GarageCond]]="TA",3,IF(fun[[#This Row],[GarageCond]]="Fa",2,IF(fun[[#This Row],[GarageCond]]="Po",1,0)))))</f>
        <v>3</v>
      </c>
      <c r="CF1438" t="s">
        <v>131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f>(0.5*fun[[#This Row],[WoodDeckSF]])+fun[[#This Row],[OpenPorchSF]]+(2*fun[[#This Row],[EnclosedPorch]])+(1.5*fun[[#This Row],[3SsnPorch]])+fun[[#This Row],[ScreenPorch]]</f>
        <v>0</v>
      </c>
      <c r="CM1438">
        <v>0</v>
      </c>
      <c r="CN1438" t="s">
        <v>109</v>
      </c>
      <c r="CO1438">
        <f>IF(fun[[#This Row],[PoolQC]]="Ex",5,IF(fun[[#This Row],[PoolQC]]="Gd",4,IF(fun[[#This Row],[PoolQC]]="TA",3,IF(fun[[#This Row],[PoolQC]]="Fa",2,IF(fun[[#This Row],[PoolQC]]="Po",1,0)))))</f>
        <v>0</v>
      </c>
      <c r="CP1438" t="s">
        <v>189</v>
      </c>
      <c r="CQ1438" t="s">
        <v>109</v>
      </c>
      <c r="CR1438">
        <v>0</v>
      </c>
      <c r="CS1438">
        <v>5</v>
      </c>
      <c r="CT1438">
        <v>2007</v>
      </c>
      <c r="CU1438" t="s">
        <v>136</v>
      </c>
      <c r="CV1438" t="s">
        <v>137</v>
      </c>
      <c r="CW1438">
        <f>COUNTIF(fun[[#This Row],[Id]:[SaleCondition]],0)</f>
        <v>23</v>
      </c>
      <c r="CX1438">
        <f>COUNTIF(fun[[#This Row],[Id]:[SaleCondition]],"NA")</f>
        <v>4</v>
      </c>
      <c r="CY1438">
        <f>fun[[#This Row],[OverallQual]]+fun[[#This Row],[NUM_ExQual]]+fun[[#This Row],[NUM_BsmtQual]]+fun[[#This Row],[NUM_Heat]]+fun[[#This Row],[NUM_KitchQual]]+fun[[#This Row],[NUM_GarQual]]+fun[[#This Row],[NUM_Pool]]+fun[NUM_Fire]</f>
        <v>19</v>
      </c>
      <c r="CZ1438">
        <f>fun[NUM_ExCond]+fun[NUM_BsmtCond]+fun[NUM_GarCond]</f>
        <v>9</v>
      </c>
      <c r="DA143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75</v>
      </c>
      <c r="DB143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48</v>
      </c>
      <c r="DC1438">
        <v>120500</v>
      </c>
    </row>
    <row r="1439" spans="1:107" x14ac:dyDescent="0.25">
      <c r="A1439">
        <v>1438</v>
      </c>
      <c r="B1439">
        <v>20</v>
      </c>
      <c r="C1439" t="s">
        <v>107</v>
      </c>
      <c r="D1439">
        <f>IF(fun[[#This Row],[MSZoning]]="RL",1,0)</f>
        <v>1</v>
      </c>
      <c r="E1439">
        <f>IF(fun[[#This Row],[rl]]="RM",1,0)</f>
        <v>0</v>
      </c>
      <c r="F1439">
        <f>IF(fun[[#This Row],[rm]]="RH",1,0)</f>
        <v>0</v>
      </c>
      <c r="G1439">
        <f>IF(fun[[#This Row],[rh]]="C (all)",1,0)</f>
        <v>0</v>
      </c>
      <c r="H1439">
        <v>96</v>
      </c>
      <c r="I1439">
        <f>IF(fun[[#This Row],[LotFrontage]]="NA",0,fun[[#This Row],[LotFrontage]])</f>
        <v>96</v>
      </c>
      <c r="J1439">
        <v>12444</v>
      </c>
      <c r="K1439" t="s">
        <v>108</v>
      </c>
      <c r="L1439" t="s">
        <v>109</v>
      </c>
      <c r="M1439" t="s">
        <v>110</v>
      </c>
      <c r="N1439" t="s">
        <v>111</v>
      </c>
      <c r="O1439" t="s">
        <v>112</v>
      </c>
      <c r="P1439" t="s">
        <v>138</v>
      </c>
      <c r="Q1439" t="s">
        <v>114</v>
      </c>
      <c r="R1439" t="s">
        <v>180</v>
      </c>
      <c r="S1439" t="s">
        <v>116</v>
      </c>
      <c r="T1439" t="s">
        <v>116</v>
      </c>
      <c r="U1439" t="s">
        <v>117</v>
      </c>
      <c r="V1439" t="s">
        <v>141</v>
      </c>
      <c r="W1439">
        <v>8</v>
      </c>
      <c r="X1439">
        <v>5</v>
      </c>
      <c r="Y1439">
        <v>2008</v>
      </c>
      <c r="Z1439">
        <v>2008</v>
      </c>
      <c r="AA1439" t="s">
        <v>178</v>
      </c>
      <c r="AB1439" t="s">
        <v>120</v>
      </c>
      <c r="AC1439" t="s">
        <v>121</v>
      </c>
      <c r="AD1439" t="s">
        <v>121</v>
      </c>
      <c r="AE1439" t="s">
        <v>163</v>
      </c>
      <c r="AF1439">
        <v>426</v>
      </c>
      <c r="AG1439" t="s">
        <v>130</v>
      </c>
      <c r="AH1439">
        <f>IF(fun[[#This Row],[ExterQual]]="Ex",5,IF(fun[[#This Row],[ExterQual]]="Gd",4,IF(fun[[#This Row],[ExterQual]]="TA",3,IF(fun[[#This Row],[ExterQual]]="Fa",2,1))))</f>
        <v>5</v>
      </c>
      <c r="AI1439" t="s">
        <v>124</v>
      </c>
      <c r="AJ1439">
        <f>IF(fun[[#This Row],[ExterCond]]="Ex",5,IF(fun[[#This Row],[ExterCond]]="Gd",4,IF(fun[[#This Row],[ExterCond]]="TA",3,IF(fun[[#This Row],[ExterCond]]="Fa",2,1))))</f>
        <v>3</v>
      </c>
      <c r="AK1439" t="s">
        <v>125</v>
      </c>
      <c r="AL1439" t="s">
        <v>130</v>
      </c>
      <c r="AM1439">
        <f>IF(fun[[#This Row],[BsmtQual]]="Ex",5,IF(fun[[#This Row],[BsmtQual]]="Gd",4,IF(fun[[#This Row],[BsmtQual]]="TA",3,IF(fun[[#This Row],[BsmtQual]]="Fa",2,IF(fun[[#This Row],[BsmtQual]]="Po",1,0)))))</f>
        <v>5</v>
      </c>
      <c r="AN1439" t="s">
        <v>124</v>
      </c>
      <c r="AO1439">
        <f>IF(fun[[#This Row],[BsmtCond]]="Ex",5,IF(fun[[#This Row],[BsmtCond]]="Gd",4,IF(fun[[#This Row],[BsmtCond]]="TA",3,IF(fun[[#This Row],[BsmtCond]]="Fa",2,IF(fun[[#This Row],[BsmtCond]]="Po",1,0)))))</f>
        <v>3</v>
      </c>
      <c r="AP1439" t="s">
        <v>156</v>
      </c>
      <c r="AQ1439">
        <f>IF(fun[[#This Row],[BsmtExposure]]="Gd",3,IF(fun[[#This Row],[BsmtExposure]]="Av",2,IF(fun[[#This Row],[BsmtExposure]]="Mn",1,0)))</f>
        <v>2</v>
      </c>
      <c r="AR1439" t="s">
        <v>127</v>
      </c>
      <c r="AS1439">
        <v>1336</v>
      </c>
      <c r="AT1439" t="s">
        <v>128</v>
      </c>
      <c r="AU1439">
        <v>0</v>
      </c>
      <c r="AV1439">
        <v>596</v>
      </c>
      <c r="AW1439">
        <v>1932</v>
      </c>
      <c r="AX1439" t="s">
        <v>129</v>
      </c>
      <c r="AY1439" t="s">
        <v>130</v>
      </c>
      <c r="AZ1439">
        <f>IF(fun[[#This Row],[HeatingQC]]="Ex",5,IF(fun[[#This Row],[HeatingQC]]="Gd",4,IF(fun[[#This Row],[HeatingQC]]="TA",3,IF(fun[[#This Row],[HeatingQC]]="Fa",2,IF(fun[[#This Row],[HeatingQC]]="Po",1,0)))))</f>
        <v>5</v>
      </c>
      <c r="BA1439" t="s">
        <v>131</v>
      </c>
      <c r="BB1439" t="s">
        <v>132</v>
      </c>
      <c r="BC1439">
        <v>1932</v>
      </c>
      <c r="BD1439">
        <v>0</v>
      </c>
      <c r="BE1439">
        <v>0</v>
      </c>
      <c r="BF1439">
        <v>1932</v>
      </c>
      <c r="BG1439">
        <f>LOG(fun[[#This Row],[GrLivArea]])</f>
        <v>3.2860071220794747</v>
      </c>
      <c r="BH1439">
        <v>1</v>
      </c>
      <c r="BI1439">
        <v>0</v>
      </c>
      <c r="BJ1439">
        <f>fun[[#This Row],[BsmtFullBath]]+(0.5*fun[[#This Row],[BsmtHalfBath]])</f>
        <v>1</v>
      </c>
      <c r="BK1439">
        <v>2</v>
      </c>
      <c r="BL1439">
        <v>0</v>
      </c>
      <c r="BM1439">
        <f>fun[[#This Row],[HalfBath]]+fun[[#This Row],[TOTBaseBath]]+fun[[#This Row],[FullBath]]</f>
        <v>3</v>
      </c>
      <c r="BN1439">
        <v>2</v>
      </c>
      <c r="BO1439">
        <v>1</v>
      </c>
      <c r="BP1439" t="s">
        <v>130</v>
      </c>
      <c r="BQ1439">
        <f>IF(fun[[#This Row],[KitchenQual]]="Ex",5,IF(fun[[#This Row],[KitchenQual]]="Gd",4,IF(fun[[#This Row],[KitchenQual]]="TA",3,IF(fun[[#This Row],[KitchenQual]]="Fa",2,0))))</f>
        <v>5</v>
      </c>
      <c r="BR1439">
        <v>7</v>
      </c>
      <c r="BS1439" t="s">
        <v>133</v>
      </c>
      <c r="BT1439">
        <v>1</v>
      </c>
      <c r="BU1439" t="s">
        <v>123</v>
      </c>
      <c r="BV1439">
        <f>IF(fun[[#This Row],[FireplaceQu]]="Ex",5,IF(fun[[#This Row],[FireplaceQu]]="Gd",4,IF(fun[[#This Row],[FireplaceQu]]="TA",3,IF(fun[[#This Row],[FireplaceQu]]="Fa",2,0))))</f>
        <v>4</v>
      </c>
      <c r="BW1439" t="s">
        <v>134</v>
      </c>
      <c r="BX1439">
        <v>2008</v>
      </c>
      <c r="BY1439" t="s">
        <v>183</v>
      </c>
      <c r="BZ1439">
        <v>3</v>
      </c>
      <c r="CA1439">
        <v>774</v>
      </c>
      <c r="CB1439" t="s">
        <v>124</v>
      </c>
      <c r="CC1439">
        <f>IF(fun[[#This Row],[GarageQual]]="Ex",5,IF(fun[[#This Row],[GarageQual]]="Gd",4,IF(fun[[#This Row],[GarageQual]]="TA",3,IF(fun[[#This Row],[GarageQual]]="Fa",2,IF(fun[[#This Row],[GarageQual]]="Po",1,0)))))</f>
        <v>3</v>
      </c>
      <c r="CD1439" t="s">
        <v>124</v>
      </c>
      <c r="CE1439">
        <f>IF(fun[[#This Row],[GarageCond]]="Ex",5,IF(fun[[#This Row],[GarageCond]]="Gd",4,IF(fun[[#This Row],[GarageCond]]="TA",3,IF(fun[[#This Row],[GarageCond]]="Fa",2,IF(fun[[#This Row],[GarageCond]]="Po",1,0)))))</f>
        <v>3</v>
      </c>
      <c r="CF1439" t="s">
        <v>131</v>
      </c>
      <c r="CG1439">
        <v>0</v>
      </c>
      <c r="CH1439">
        <v>66</v>
      </c>
      <c r="CI1439">
        <v>0</v>
      </c>
      <c r="CJ1439">
        <v>304</v>
      </c>
      <c r="CK1439">
        <v>0</v>
      </c>
      <c r="CL1439">
        <f>(0.5*fun[[#This Row],[WoodDeckSF]])+fun[[#This Row],[OpenPorchSF]]+(2*fun[[#This Row],[EnclosedPorch]])+(1.5*fun[[#This Row],[3SsnPorch]])+fun[[#This Row],[ScreenPorch]]</f>
        <v>522</v>
      </c>
      <c r="CM1439">
        <v>0</v>
      </c>
      <c r="CN1439" t="s">
        <v>109</v>
      </c>
      <c r="CO1439">
        <f>IF(fun[[#This Row],[PoolQC]]="Ex",5,IF(fun[[#This Row],[PoolQC]]="Gd",4,IF(fun[[#This Row],[PoolQC]]="TA",3,IF(fun[[#This Row],[PoolQC]]="Fa",2,IF(fun[[#This Row],[PoolQC]]="Po",1,0)))))</f>
        <v>0</v>
      </c>
      <c r="CP1439" t="s">
        <v>109</v>
      </c>
      <c r="CQ1439" t="s">
        <v>109</v>
      </c>
      <c r="CR1439">
        <v>0</v>
      </c>
      <c r="CS1439">
        <v>11</v>
      </c>
      <c r="CT1439">
        <v>2008</v>
      </c>
      <c r="CU1439" t="s">
        <v>184</v>
      </c>
      <c r="CV1439" t="s">
        <v>185</v>
      </c>
      <c r="CW1439">
        <f>COUNTIF(fun[[#This Row],[Id]:[SaleCondition]],0)</f>
        <v>14</v>
      </c>
      <c r="CX1439">
        <f>COUNTIF(fun[[#This Row],[Id]:[SaleCondition]],"NA")</f>
        <v>4</v>
      </c>
      <c r="CY1439">
        <f>fun[[#This Row],[OverallQual]]+fun[[#This Row],[NUM_ExQual]]+fun[[#This Row],[NUM_BsmtQual]]+fun[[#This Row],[NUM_Heat]]+fun[[#This Row],[NUM_KitchQual]]+fun[[#This Row],[NUM_GarQual]]+fun[[#This Row],[NUM_Pool]]+fun[NUM_Fire]</f>
        <v>35</v>
      </c>
      <c r="CZ1439">
        <f>fun[NUM_ExCond]+fun[NUM_BsmtCond]+fun[NUM_GarCond]</f>
        <v>9</v>
      </c>
      <c r="DA143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126</v>
      </c>
      <c r="DB143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83.25</v>
      </c>
      <c r="DC1439">
        <v>394617</v>
      </c>
    </row>
    <row r="1440" spans="1:107" x14ac:dyDescent="0.25">
      <c r="A1440">
        <v>1439</v>
      </c>
      <c r="B1440">
        <v>20</v>
      </c>
      <c r="C1440" t="s">
        <v>168</v>
      </c>
      <c r="D1440">
        <f>IF(fun[[#This Row],[MSZoning]]="RL",1,0)</f>
        <v>0</v>
      </c>
      <c r="E1440">
        <f>IF(fun[[#This Row],[rl]]="RM",1,0)</f>
        <v>0</v>
      </c>
      <c r="F1440">
        <f>IF(fun[[#This Row],[rm]]="RH",1,0)</f>
        <v>0</v>
      </c>
      <c r="G1440">
        <f>IF(fun[[#This Row],[rh]]="C (all)",1,0)</f>
        <v>0</v>
      </c>
      <c r="H1440">
        <v>90</v>
      </c>
      <c r="I1440">
        <f>IF(fun[[#This Row],[LotFrontage]]="NA",0,fun[[#This Row],[LotFrontage]])</f>
        <v>90</v>
      </c>
      <c r="J1440">
        <v>7407</v>
      </c>
      <c r="K1440" t="s">
        <v>108</v>
      </c>
      <c r="L1440" t="s">
        <v>109</v>
      </c>
      <c r="M1440" t="s">
        <v>110</v>
      </c>
      <c r="N1440" t="s">
        <v>111</v>
      </c>
      <c r="O1440" t="s">
        <v>112</v>
      </c>
      <c r="P1440" t="s">
        <v>113</v>
      </c>
      <c r="Q1440" t="s">
        <v>114</v>
      </c>
      <c r="R1440" t="s">
        <v>169</v>
      </c>
      <c r="S1440" t="s">
        <v>170</v>
      </c>
      <c r="T1440" t="s">
        <v>116</v>
      </c>
      <c r="U1440" t="s">
        <v>117</v>
      </c>
      <c r="V1440" t="s">
        <v>141</v>
      </c>
      <c r="W1440">
        <v>6</v>
      </c>
      <c r="X1440">
        <v>7</v>
      </c>
      <c r="Y1440">
        <v>1957</v>
      </c>
      <c r="Z1440">
        <v>1996</v>
      </c>
      <c r="AA1440" t="s">
        <v>119</v>
      </c>
      <c r="AB1440" t="s">
        <v>120</v>
      </c>
      <c r="AC1440" t="s">
        <v>142</v>
      </c>
      <c r="AD1440" t="s">
        <v>142</v>
      </c>
      <c r="AE1440" t="s">
        <v>143</v>
      </c>
      <c r="AF1440">
        <v>0</v>
      </c>
      <c r="AG1440" t="s">
        <v>124</v>
      </c>
      <c r="AH1440">
        <f>IF(fun[[#This Row],[ExterQual]]="Ex",5,IF(fun[[#This Row],[ExterQual]]="Gd",4,IF(fun[[#This Row],[ExterQual]]="TA",3,IF(fun[[#This Row],[ExterQual]]="Fa",2,1))))</f>
        <v>3</v>
      </c>
      <c r="AI1440" t="s">
        <v>124</v>
      </c>
      <c r="AJ1440">
        <f>IF(fun[[#This Row],[ExterCond]]="Ex",5,IF(fun[[#This Row],[ExterCond]]="Gd",4,IF(fun[[#This Row],[ExterCond]]="TA",3,IF(fun[[#This Row],[ExterCond]]="Fa",2,1))))</f>
        <v>3</v>
      </c>
      <c r="AK1440" t="s">
        <v>144</v>
      </c>
      <c r="AL1440" t="s">
        <v>124</v>
      </c>
      <c r="AM1440">
        <f>IF(fun[[#This Row],[BsmtQual]]="Ex",5,IF(fun[[#This Row],[BsmtQual]]="Gd",4,IF(fun[[#This Row],[BsmtQual]]="TA",3,IF(fun[[#This Row],[BsmtQual]]="Fa",2,IF(fun[[#This Row],[BsmtQual]]="Po",1,0)))))</f>
        <v>3</v>
      </c>
      <c r="AN1440" t="s">
        <v>124</v>
      </c>
      <c r="AO1440">
        <f>IF(fun[[#This Row],[BsmtCond]]="Ex",5,IF(fun[[#This Row],[BsmtCond]]="Gd",4,IF(fun[[#This Row],[BsmtCond]]="TA",3,IF(fun[[#This Row],[BsmtCond]]="Fa",2,IF(fun[[#This Row],[BsmtCond]]="Po",1,0)))))</f>
        <v>3</v>
      </c>
      <c r="AP1440" t="s">
        <v>126</v>
      </c>
      <c r="AQ1440">
        <f>IF(fun[[#This Row],[BsmtExposure]]="Gd",3,IF(fun[[#This Row],[BsmtExposure]]="Av",2,IF(fun[[#This Row],[BsmtExposure]]="Mn",1,0)))</f>
        <v>0</v>
      </c>
      <c r="AR1440" t="s">
        <v>127</v>
      </c>
      <c r="AS1440">
        <v>600</v>
      </c>
      <c r="AT1440" t="s">
        <v>128</v>
      </c>
      <c r="AU1440">
        <v>0</v>
      </c>
      <c r="AV1440">
        <v>312</v>
      </c>
      <c r="AW1440">
        <v>912</v>
      </c>
      <c r="AX1440" t="s">
        <v>129</v>
      </c>
      <c r="AY1440" t="s">
        <v>124</v>
      </c>
      <c r="AZ1440">
        <f>IF(fun[[#This Row],[HeatingQC]]="Ex",5,IF(fun[[#This Row],[HeatingQC]]="Gd",4,IF(fun[[#This Row],[HeatingQC]]="TA",3,IF(fun[[#This Row],[HeatingQC]]="Fa",2,IF(fun[[#This Row],[HeatingQC]]="Po",1,0)))))</f>
        <v>3</v>
      </c>
      <c r="BA1440" t="s">
        <v>131</v>
      </c>
      <c r="BB1440" t="s">
        <v>190</v>
      </c>
      <c r="BC1440">
        <v>1236</v>
      </c>
      <c r="BD1440">
        <v>0</v>
      </c>
      <c r="BE1440">
        <v>0</v>
      </c>
      <c r="BF1440">
        <v>1236</v>
      </c>
      <c r="BG1440">
        <f>LOG(fun[[#This Row],[GrLivArea]])</f>
        <v>3.0920184707527971</v>
      </c>
      <c r="BH1440">
        <v>1</v>
      </c>
      <c r="BI1440">
        <v>0</v>
      </c>
      <c r="BJ1440">
        <f>fun[[#This Row],[BsmtFullBath]]+(0.5*fun[[#This Row],[BsmtHalfBath]])</f>
        <v>1</v>
      </c>
      <c r="BK1440">
        <v>1</v>
      </c>
      <c r="BL1440">
        <v>0</v>
      </c>
      <c r="BM1440">
        <f>fun[[#This Row],[HalfBath]]+fun[[#This Row],[TOTBaseBath]]+fun[[#This Row],[FullBath]]</f>
        <v>2</v>
      </c>
      <c r="BN1440">
        <v>2</v>
      </c>
      <c r="BO1440">
        <v>1</v>
      </c>
      <c r="BP1440" t="s">
        <v>124</v>
      </c>
      <c r="BQ1440">
        <f>IF(fun[[#This Row],[KitchenQual]]="Ex",5,IF(fun[[#This Row],[KitchenQual]]="Gd",4,IF(fun[[#This Row],[KitchenQual]]="TA",3,IF(fun[[#This Row],[KitchenQual]]="Fa",2,0))))</f>
        <v>3</v>
      </c>
      <c r="BR1440">
        <v>6</v>
      </c>
      <c r="BS1440" t="s">
        <v>133</v>
      </c>
      <c r="BT1440">
        <v>0</v>
      </c>
      <c r="BU1440" t="s">
        <v>109</v>
      </c>
      <c r="BV1440">
        <f>IF(fun[[#This Row],[FireplaceQu]]="Ex",5,IF(fun[[#This Row],[FireplaceQu]]="Gd",4,IF(fun[[#This Row],[FireplaceQu]]="TA",3,IF(fun[[#This Row],[FireplaceQu]]="Fa",2,0))))</f>
        <v>0</v>
      </c>
      <c r="BW1440" t="s">
        <v>134</v>
      </c>
      <c r="BX1440">
        <v>1957</v>
      </c>
      <c r="BY1440" t="s">
        <v>128</v>
      </c>
      <c r="BZ1440">
        <v>2</v>
      </c>
      <c r="CA1440">
        <v>923</v>
      </c>
      <c r="CB1440" t="s">
        <v>124</v>
      </c>
      <c r="CC1440">
        <f>IF(fun[[#This Row],[GarageQual]]="Ex",5,IF(fun[[#This Row],[GarageQual]]="Gd",4,IF(fun[[#This Row],[GarageQual]]="TA",3,IF(fun[[#This Row],[GarageQual]]="Fa",2,IF(fun[[#This Row],[GarageQual]]="Po",1,0)))))</f>
        <v>3</v>
      </c>
      <c r="CD1440" t="s">
        <v>124</v>
      </c>
      <c r="CE1440">
        <f>IF(fun[[#This Row],[GarageCond]]="Ex",5,IF(fun[[#This Row],[GarageCond]]="Gd",4,IF(fun[[#This Row],[GarageCond]]="TA",3,IF(fun[[#This Row],[GarageCond]]="Fa",2,IF(fun[[#This Row],[GarageCond]]="Po",1,0)))))</f>
        <v>3</v>
      </c>
      <c r="CF1440" t="s">
        <v>131</v>
      </c>
      <c r="CG1440">
        <v>0</v>
      </c>
      <c r="CH1440">
        <v>158</v>
      </c>
      <c r="CI1440">
        <v>158</v>
      </c>
      <c r="CJ1440">
        <v>0</v>
      </c>
      <c r="CK1440">
        <v>0</v>
      </c>
      <c r="CL1440">
        <f>(0.5*fun[[#This Row],[WoodDeckSF]])+fun[[#This Row],[OpenPorchSF]]+(2*fun[[#This Row],[EnclosedPorch]])+(1.5*fun[[#This Row],[3SsnPorch]])+fun[[#This Row],[ScreenPorch]]</f>
        <v>474</v>
      </c>
      <c r="CM1440">
        <v>0</v>
      </c>
      <c r="CN1440" t="s">
        <v>109</v>
      </c>
      <c r="CO1440">
        <f>IF(fun[[#This Row],[PoolQC]]="Ex",5,IF(fun[[#This Row],[PoolQC]]="Gd",4,IF(fun[[#This Row],[PoolQC]]="TA",3,IF(fun[[#This Row],[PoolQC]]="Fa",2,IF(fun[[#This Row],[PoolQC]]="Po",1,0)))))</f>
        <v>0</v>
      </c>
      <c r="CP1440" t="s">
        <v>160</v>
      </c>
      <c r="CQ1440" t="s">
        <v>109</v>
      </c>
      <c r="CR1440">
        <v>0</v>
      </c>
      <c r="CS1440">
        <v>4</v>
      </c>
      <c r="CT1440">
        <v>2010</v>
      </c>
      <c r="CU1440" t="s">
        <v>136</v>
      </c>
      <c r="CV1440" t="s">
        <v>137</v>
      </c>
      <c r="CW1440">
        <f>COUNTIF(fun[[#This Row],[Id]:[SaleCondition]],0)</f>
        <v>19</v>
      </c>
      <c r="CX1440">
        <f>COUNTIF(fun[[#This Row],[Id]:[SaleCondition]],"NA")</f>
        <v>4</v>
      </c>
      <c r="CY1440">
        <f>fun[[#This Row],[OverallQual]]+fun[[#This Row],[NUM_ExQual]]+fun[[#This Row],[NUM_BsmtQual]]+fun[[#This Row],[NUM_Heat]]+fun[[#This Row],[NUM_KitchQual]]+fun[[#This Row],[NUM_GarQual]]+fun[[#This Row],[NUM_Pool]]+fun[NUM_Fire]</f>
        <v>21</v>
      </c>
      <c r="CZ1440">
        <f>fun[NUM_ExCond]+fun[NUM_BsmtCond]+fun[NUM_GarCond]</f>
        <v>9</v>
      </c>
      <c r="DA144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144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</v>
      </c>
      <c r="DC1440">
        <v>149700</v>
      </c>
    </row>
    <row r="1441" spans="1:107" x14ac:dyDescent="0.25">
      <c r="A1441">
        <v>1440</v>
      </c>
      <c r="B1441">
        <v>60</v>
      </c>
      <c r="C1441" t="s">
        <v>107</v>
      </c>
      <c r="D1441">
        <f>IF(fun[[#This Row],[MSZoning]]="RL",1,0)</f>
        <v>1</v>
      </c>
      <c r="E1441">
        <f>IF(fun[[#This Row],[rl]]="RM",1,0)</f>
        <v>0</v>
      </c>
      <c r="F1441">
        <f>IF(fun[[#This Row],[rm]]="RH",1,0)</f>
        <v>0</v>
      </c>
      <c r="G1441">
        <f>IF(fun[[#This Row],[rh]]="C (all)",1,0)</f>
        <v>0</v>
      </c>
      <c r="H1441">
        <v>80</v>
      </c>
      <c r="I1441">
        <f>IF(fun[[#This Row],[LotFrontage]]="NA",0,fun[[#This Row],[LotFrontage]])</f>
        <v>80</v>
      </c>
      <c r="J1441">
        <v>11584</v>
      </c>
      <c r="K1441" t="s">
        <v>108</v>
      </c>
      <c r="L1441" t="s">
        <v>109</v>
      </c>
      <c r="M1441" t="s">
        <v>110</v>
      </c>
      <c r="N1441" t="s">
        <v>111</v>
      </c>
      <c r="O1441" t="s">
        <v>112</v>
      </c>
      <c r="P1441" t="s">
        <v>113</v>
      </c>
      <c r="Q1441" t="s">
        <v>114</v>
      </c>
      <c r="R1441" t="s">
        <v>164</v>
      </c>
      <c r="S1441" t="s">
        <v>116</v>
      </c>
      <c r="T1441" t="s">
        <v>116</v>
      </c>
      <c r="U1441" t="s">
        <v>117</v>
      </c>
      <c r="V1441" t="s">
        <v>223</v>
      </c>
      <c r="W1441">
        <v>7</v>
      </c>
      <c r="X1441">
        <v>6</v>
      </c>
      <c r="Y1441">
        <v>1979</v>
      </c>
      <c r="Z1441">
        <v>1979</v>
      </c>
      <c r="AA1441" t="s">
        <v>178</v>
      </c>
      <c r="AB1441" t="s">
        <v>120</v>
      </c>
      <c r="AC1441" t="s">
        <v>166</v>
      </c>
      <c r="AD1441" t="s">
        <v>166</v>
      </c>
      <c r="AE1441" t="s">
        <v>122</v>
      </c>
      <c r="AF1441">
        <v>96</v>
      </c>
      <c r="AG1441" t="s">
        <v>124</v>
      </c>
      <c r="AH1441">
        <f>IF(fun[[#This Row],[ExterQual]]="Ex",5,IF(fun[[#This Row],[ExterQual]]="Gd",4,IF(fun[[#This Row],[ExterQual]]="TA",3,IF(fun[[#This Row],[ExterQual]]="Fa",2,1))))</f>
        <v>3</v>
      </c>
      <c r="AI1441" t="s">
        <v>124</v>
      </c>
      <c r="AJ1441">
        <f>IF(fun[[#This Row],[ExterCond]]="Ex",5,IF(fun[[#This Row],[ExterCond]]="Gd",4,IF(fun[[#This Row],[ExterCond]]="TA",3,IF(fun[[#This Row],[ExterCond]]="Fa",2,1))))</f>
        <v>3</v>
      </c>
      <c r="AK1441" t="s">
        <v>144</v>
      </c>
      <c r="AL1441" t="s">
        <v>124</v>
      </c>
      <c r="AM1441">
        <f>IF(fun[[#This Row],[BsmtQual]]="Ex",5,IF(fun[[#This Row],[BsmtQual]]="Gd",4,IF(fun[[#This Row],[BsmtQual]]="TA",3,IF(fun[[#This Row],[BsmtQual]]="Fa",2,IF(fun[[#This Row],[BsmtQual]]="Po",1,0)))))</f>
        <v>3</v>
      </c>
      <c r="AN1441" t="s">
        <v>124</v>
      </c>
      <c r="AO1441">
        <f>IF(fun[[#This Row],[BsmtCond]]="Ex",5,IF(fun[[#This Row],[BsmtCond]]="Gd",4,IF(fun[[#This Row],[BsmtCond]]="TA",3,IF(fun[[#This Row],[BsmtCond]]="Fa",2,IF(fun[[#This Row],[BsmtCond]]="Po",1,0)))))</f>
        <v>3</v>
      </c>
      <c r="AP1441" t="s">
        <v>126</v>
      </c>
      <c r="AQ1441">
        <f>IF(fun[[#This Row],[BsmtExposure]]="Gd",3,IF(fun[[#This Row],[BsmtExposure]]="Av",2,IF(fun[[#This Row],[BsmtExposure]]="Mn",1,0)))</f>
        <v>0</v>
      </c>
      <c r="AR1441" t="s">
        <v>127</v>
      </c>
      <c r="AS1441">
        <v>315</v>
      </c>
      <c r="AT1441" t="s">
        <v>179</v>
      </c>
      <c r="AU1441">
        <v>110</v>
      </c>
      <c r="AV1441">
        <v>114</v>
      </c>
      <c r="AW1441">
        <v>539</v>
      </c>
      <c r="AX1441" t="s">
        <v>129</v>
      </c>
      <c r="AY1441" t="s">
        <v>124</v>
      </c>
      <c r="AZ1441">
        <f>IF(fun[[#This Row],[HeatingQC]]="Ex",5,IF(fun[[#This Row],[HeatingQC]]="Gd",4,IF(fun[[#This Row],[HeatingQC]]="TA",3,IF(fun[[#This Row],[HeatingQC]]="Fa",2,IF(fun[[#This Row],[HeatingQC]]="Po",1,0)))))</f>
        <v>3</v>
      </c>
      <c r="BA1441" t="s">
        <v>131</v>
      </c>
      <c r="BB1441" t="s">
        <v>132</v>
      </c>
      <c r="BC1441">
        <v>1040</v>
      </c>
      <c r="BD1441">
        <v>685</v>
      </c>
      <c r="BE1441">
        <v>0</v>
      </c>
      <c r="BF1441">
        <v>1725</v>
      </c>
      <c r="BG1441">
        <f>LOG(fun[[#This Row],[GrLivArea]])</f>
        <v>3.2367890994092927</v>
      </c>
      <c r="BH1441">
        <v>0</v>
      </c>
      <c r="BI1441">
        <v>0</v>
      </c>
      <c r="BJ1441">
        <f>fun[[#This Row],[BsmtFullBath]]+(0.5*fun[[#This Row],[BsmtHalfBath]])</f>
        <v>0</v>
      </c>
      <c r="BK1441">
        <v>2</v>
      </c>
      <c r="BL1441">
        <v>1</v>
      </c>
      <c r="BM1441">
        <f>fun[[#This Row],[HalfBath]]+fun[[#This Row],[TOTBaseBath]]+fun[[#This Row],[FullBath]]</f>
        <v>3</v>
      </c>
      <c r="BN1441">
        <v>3</v>
      </c>
      <c r="BO1441">
        <v>1</v>
      </c>
      <c r="BP1441" t="s">
        <v>124</v>
      </c>
      <c r="BQ1441">
        <f>IF(fun[[#This Row],[KitchenQual]]="Ex",5,IF(fun[[#This Row],[KitchenQual]]="Gd",4,IF(fun[[#This Row],[KitchenQual]]="TA",3,IF(fun[[#This Row],[KitchenQual]]="Fa",2,0))))</f>
        <v>3</v>
      </c>
      <c r="BR1441">
        <v>6</v>
      </c>
      <c r="BS1441" t="s">
        <v>133</v>
      </c>
      <c r="BT1441">
        <v>1</v>
      </c>
      <c r="BU1441" t="s">
        <v>124</v>
      </c>
      <c r="BV1441">
        <f>IF(fun[[#This Row],[FireplaceQu]]="Ex",5,IF(fun[[#This Row],[FireplaceQu]]="Gd",4,IF(fun[[#This Row],[FireplaceQu]]="TA",3,IF(fun[[#This Row],[FireplaceQu]]="Fa",2,0))))</f>
        <v>3</v>
      </c>
      <c r="BW1441" t="s">
        <v>134</v>
      </c>
      <c r="BX1441">
        <v>1979</v>
      </c>
      <c r="BY1441" t="s">
        <v>135</v>
      </c>
      <c r="BZ1441">
        <v>2</v>
      </c>
      <c r="CA1441">
        <v>550</v>
      </c>
      <c r="CB1441" t="s">
        <v>124</v>
      </c>
      <c r="CC1441">
        <f>IF(fun[[#This Row],[GarageQual]]="Ex",5,IF(fun[[#This Row],[GarageQual]]="Gd",4,IF(fun[[#This Row],[GarageQual]]="TA",3,IF(fun[[#This Row],[GarageQual]]="Fa",2,IF(fun[[#This Row],[GarageQual]]="Po",1,0)))))</f>
        <v>3</v>
      </c>
      <c r="CD1441" t="s">
        <v>124</v>
      </c>
      <c r="CE1441">
        <f>IF(fun[[#This Row],[GarageCond]]="Ex",5,IF(fun[[#This Row],[GarageCond]]="Gd",4,IF(fun[[#This Row],[GarageCond]]="TA",3,IF(fun[[#This Row],[GarageCond]]="Fa",2,IF(fun[[#This Row],[GarageCond]]="Po",1,0)))))</f>
        <v>3</v>
      </c>
      <c r="CF1441" t="s">
        <v>131</v>
      </c>
      <c r="CG1441">
        <v>0</v>
      </c>
      <c r="CH1441">
        <v>88</v>
      </c>
      <c r="CI1441">
        <v>216</v>
      </c>
      <c r="CJ1441">
        <v>0</v>
      </c>
      <c r="CK1441">
        <v>0</v>
      </c>
      <c r="CL1441">
        <f>(0.5*fun[[#This Row],[WoodDeckSF]])+fun[[#This Row],[OpenPorchSF]]+(2*fun[[#This Row],[EnclosedPorch]])+(1.5*fun[[#This Row],[3SsnPorch]])+fun[[#This Row],[ScreenPorch]]</f>
        <v>520</v>
      </c>
      <c r="CM1441">
        <v>0</v>
      </c>
      <c r="CN1441" t="s">
        <v>109</v>
      </c>
      <c r="CO1441">
        <f>IF(fun[[#This Row],[PoolQC]]="Ex",5,IF(fun[[#This Row],[PoolQC]]="Gd",4,IF(fun[[#This Row],[PoolQC]]="TA",3,IF(fun[[#This Row],[PoolQC]]="Fa",2,IF(fun[[#This Row],[PoolQC]]="Po",1,0)))))</f>
        <v>0</v>
      </c>
      <c r="CP1441" t="s">
        <v>109</v>
      </c>
      <c r="CQ1441" t="s">
        <v>109</v>
      </c>
      <c r="CR1441">
        <v>0</v>
      </c>
      <c r="CS1441">
        <v>11</v>
      </c>
      <c r="CT1441">
        <v>2007</v>
      </c>
      <c r="CU1441" t="s">
        <v>136</v>
      </c>
      <c r="CV1441" t="s">
        <v>137</v>
      </c>
      <c r="CW1441">
        <f>COUNTIF(fun[[#This Row],[Id]:[SaleCondition]],0)</f>
        <v>14</v>
      </c>
      <c r="CX1441">
        <f>COUNTIF(fun[[#This Row],[Id]:[SaleCondition]],"NA")</f>
        <v>4</v>
      </c>
      <c r="CY1441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441">
        <f>fun[NUM_ExCond]+fun[NUM_BsmtCond]+fun[NUM_GarCond]</f>
        <v>9</v>
      </c>
      <c r="DA144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96</v>
      </c>
      <c r="DB144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69</v>
      </c>
      <c r="DC1441">
        <v>197000</v>
      </c>
    </row>
    <row r="1442" spans="1:107" x14ac:dyDescent="0.25">
      <c r="A1442">
        <v>1441</v>
      </c>
      <c r="B1442">
        <v>70</v>
      </c>
      <c r="C1442" t="s">
        <v>107</v>
      </c>
      <c r="D1442">
        <f>IF(fun[[#This Row],[MSZoning]]="RL",1,0)</f>
        <v>1</v>
      </c>
      <c r="E1442">
        <f>IF(fun[[#This Row],[rl]]="RM",1,0)</f>
        <v>0</v>
      </c>
      <c r="F1442">
        <f>IF(fun[[#This Row],[rm]]="RH",1,0)</f>
        <v>0</v>
      </c>
      <c r="G1442">
        <f>IF(fun[[#This Row],[rh]]="C (all)",1,0)</f>
        <v>0</v>
      </c>
      <c r="H1442">
        <v>79</v>
      </c>
      <c r="I1442">
        <f>IF(fun[[#This Row],[LotFrontage]]="NA",0,fun[[#This Row],[LotFrontage]])</f>
        <v>79</v>
      </c>
      <c r="J1442">
        <v>11526</v>
      </c>
      <c r="K1442" t="s">
        <v>108</v>
      </c>
      <c r="L1442" t="s">
        <v>109</v>
      </c>
      <c r="M1442" t="s">
        <v>146</v>
      </c>
      <c r="N1442" t="s">
        <v>201</v>
      </c>
      <c r="O1442" t="s">
        <v>112</v>
      </c>
      <c r="P1442" t="s">
        <v>113</v>
      </c>
      <c r="Q1442" t="s">
        <v>220</v>
      </c>
      <c r="R1442" t="s">
        <v>149</v>
      </c>
      <c r="S1442" t="s">
        <v>116</v>
      </c>
      <c r="T1442" t="s">
        <v>116</v>
      </c>
      <c r="U1442" t="s">
        <v>117</v>
      </c>
      <c r="V1442" t="s">
        <v>251</v>
      </c>
      <c r="W1442">
        <v>6</v>
      </c>
      <c r="X1442">
        <v>7</v>
      </c>
      <c r="Y1442">
        <v>1922</v>
      </c>
      <c r="Z1442">
        <v>1994</v>
      </c>
      <c r="AA1442" t="s">
        <v>119</v>
      </c>
      <c r="AB1442" t="s">
        <v>120</v>
      </c>
      <c r="AC1442" t="s">
        <v>142</v>
      </c>
      <c r="AD1442" t="s">
        <v>142</v>
      </c>
      <c r="AE1442" t="s">
        <v>143</v>
      </c>
      <c r="AF1442">
        <v>0</v>
      </c>
      <c r="AG1442" t="s">
        <v>124</v>
      </c>
      <c r="AH1442">
        <f>IF(fun[[#This Row],[ExterQual]]="Ex",5,IF(fun[[#This Row],[ExterQual]]="Gd",4,IF(fun[[#This Row],[ExterQual]]="TA",3,IF(fun[[#This Row],[ExterQual]]="Fa",2,1))))</f>
        <v>3</v>
      </c>
      <c r="AI1442" t="s">
        <v>124</v>
      </c>
      <c r="AJ1442">
        <f>IF(fun[[#This Row],[ExterCond]]="Ex",5,IF(fun[[#This Row],[ExterCond]]="Gd",4,IF(fun[[#This Row],[ExterCond]]="TA",3,IF(fun[[#This Row],[ExterCond]]="Fa",2,1))))</f>
        <v>3</v>
      </c>
      <c r="AK1442" t="s">
        <v>152</v>
      </c>
      <c r="AL1442" t="s">
        <v>130</v>
      </c>
      <c r="AM1442">
        <f>IF(fun[[#This Row],[BsmtQual]]="Ex",5,IF(fun[[#This Row],[BsmtQual]]="Gd",4,IF(fun[[#This Row],[BsmtQual]]="TA",3,IF(fun[[#This Row],[BsmtQual]]="Fa",2,IF(fun[[#This Row],[BsmtQual]]="Po",1,0)))))</f>
        <v>5</v>
      </c>
      <c r="AN1442" t="s">
        <v>124</v>
      </c>
      <c r="AO1442">
        <f>IF(fun[[#This Row],[BsmtCond]]="Ex",5,IF(fun[[#This Row],[BsmtCond]]="Gd",4,IF(fun[[#This Row],[BsmtCond]]="TA",3,IF(fun[[#This Row],[BsmtCond]]="Fa",2,IF(fun[[#This Row],[BsmtCond]]="Po",1,0)))))</f>
        <v>3</v>
      </c>
      <c r="AP1442" t="s">
        <v>126</v>
      </c>
      <c r="AQ1442">
        <f>IF(fun[[#This Row],[BsmtExposure]]="Gd",3,IF(fun[[#This Row],[BsmtExposure]]="Av",2,IF(fun[[#This Row],[BsmtExposure]]="Mn",1,0)))</f>
        <v>0</v>
      </c>
      <c r="AR1442" t="s">
        <v>128</v>
      </c>
      <c r="AS1442">
        <v>0</v>
      </c>
      <c r="AT1442" t="s">
        <v>128</v>
      </c>
      <c r="AU1442">
        <v>0</v>
      </c>
      <c r="AV1442">
        <v>588</v>
      </c>
      <c r="AW1442">
        <v>588</v>
      </c>
      <c r="AX1442" t="s">
        <v>129</v>
      </c>
      <c r="AY1442" t="s">
        <v>173</v>
      </c>
      <c r="AZ1442">
        <f>IF(fun[[#This Row],[HeatingQC]]="Ex",5,IF(fun[[#This Row],[HeatingQC]]="Gd",4,IF(fun[[#This Row],[HeatingQC]]="TA",3,IF(fun[[#This Row],[HeatingQC]]="Fa",2,IF(fun[[#This Row],[HeatingQC]]="Po",1,0)))))</f>
        <v>2</v>
      </c>
      <c r="BA1442" t="s">
        <v>131</v>
      </c>
      <c r="BB1442" t="s">
        <v>132</v>
      </c>
      <c r="BC1442">
        <v>1423</v>
      </c>
      <c r="BD1442">
        <v>748</v>
      </c>
      <c r="BE1442">
        <v>384</v>
      </c>
      <c r="BF1442">
        <v>2555</v>
      </c>
      <c r="BG1442">
        <f>LOG(fun[[#This Row],[GrLivArea]])</f>
        <v>3.4073909044707316</v>
      </c>
      <c r="BH1442">
        <v>0</v>
      </c>
      <c r="BI1442">
        <v>0</v>
      </c>
      <c r="BJ1442">
        <f>fun[[#This Row],[BsmtFullBath]]+(0.5*fun[[#This Row],[BsmtHalfBath]])</f>
        <v>0</v>
      </c>
      <c r="BK1442">
        <v>2</v>
      </c>
      <c r="BL1442">
        <v>0</v>
      </c>
      <c r="BM1442">
        <f>fun[[#This Row],[HalfBath]]+fun[[#This Row],[TOTBaseBath]]+fun[[#This Row],[FullBath]]</f>
        <v>2</v>
      </c>
      <c r="BN1442">
        <v>3</v>
      </c>
      <c r="BO1442">
        <v>1</v>
      </c>
      <c r="BP1442" t="s">
        <v>124</v>
      </c>
      <c r="BQ1442">
        <f>IF(fun[[#This Row],[KitchenQual]]="Ex",5,IF(fun[[#This Row],[KitchenQual]]="Gd",4,IF(fun[[#This Row],[KitchenQual]]="TA",3,IF(fun[[#This Row],[KitchenQual]]="Fa",2,0))))</f>
        <v>3</v>
      </c>
      <c r="BR1442">
        <v>11</v>
      </c>
      <c r="BS1442" t="s">
        <v>172</v>
      </c>
      <c r="BT1442">
        <v>1</v>
      </c>
      <c r="BU1442" t="s">
        <v>123</v>
      </c>
      <c r="BV1442">
        <f>IF(fun[[#This Row],[FireplaceQu]]="Ex",5,IF(fun[[#This Row],[FireplaceQu]]="Gd",4,IF(fun[[#This Row],[FireplaceQu]]="TA",3,IF(fun[[#This Row],[FireplaceQu]]="Fa",2,0))))</f>
        <v>4</v>
      </c>
      <c r="BW1442" t="s">
        <v>153</v>
      </c>
      <c r="BX1442">
        <v>1993</v>
      </c>
      <c r="BY1442" t="s">
        <v>183</v>
      </c>
      <c r="BZ1442">
        <v>2</v>
      </c>
      <c r="CA1442">
        <v>672</v>
      </c>
      <c r="CB1442" t="s">
        <v>124</v>
      </c>
      <c r="CC1442">
        <f>IF(fun[[#This Row],[GarageQual]]="Ex",5,IF(fun[[#This Row],[GarageQual]]="Gd",4,IF(fun[[#This Row],[GarageQual]]="TA",3,IF(fun[[#This Row],[GarageQual]]="Fa",2,IF(fun[[#This Row],[GarageQual]]="Po",1,0)))))</f>
        <v>3</v>
      </c>
      <c r="CD1442" t="s">
        <v>124</v>
      </c>
      <c r="CE1442">
        <f>IF(fun[[#This Row],[GarageCond]]="Ex",5,IF(fun[[#This Row],[GarageCond]]="Gd",4,IF(fun[[#This Row],[GarageCond]]="TA",3,IF(fun[[#This Row],[GarageCond]]="Fa",2,IF(fun[[#This Row],[GarageCond]]="Po",1,0)))))</f>
        <v>3</v>
      </c>
      <c r="CF1442" t="s">
        <v>131</v>
      </c>
      <c r="CG1442">
        <v>431</v>
      </c>
      <c r="CH1442">
        <v>0</v>
      </c>
      <c r="CI1442">
        <v>0</v>
      </c>
      <c r="CJ1442">
        <v>0</v>
      </c>
      <c r="CK1442">
        <v>0</v>
      </c>
      <c r="CL1442">
        <f>(0.5*fun[[#This Row],[WoodDeckSF]])+fun[[#This Row],[OpenPorchSF]]+(2*fun[[#This Row],[EnclosedPorch]])+(1.5*fun[[#This Row],[3SsnPorch]])+fun[[#This Row],[ScreenPorch]]</f>
        <v>215.5</v>
      </c>
      <c r="CM1442">
        <v>0</v>
      </c>
      <c r="CN1442" t="s">
        <v>109</v>
      </c>
      <c r="CO1442">
        <f>IF(fun[[#This Row],[PoolQC]]="Ex",5,IF(fun[[#This Row],[PoolQC]]="Gd",4,IF(fun[[#This Row],[PoolQC]]="TA",3,IF(fun[[#This Row],[PoolQC]]="Fa",2,IF(fun[[#This Row],[PoolQC]]="Po",1,0)))))</f>
        <v>0</v>
      </c>
      <c r="CP1442" t="s">
        <v>109</v>
      </c>
      <c r="CQ1442" t="s">
        <v>109</v>
      </c>
      <c r="CR1442">
        <v>0</v>
      </c>
      <c r="CS1442">
        <v>9</v>
      </c>
      <c r="CT1442">
        <v>2008</v>
      </c>
      <c r="CU1442" t="s">
        <v>136</v>
      </c>
      <c r="CV1442" t="s">
        <v>137</v>
      </c>
      <c r="CW1442">
        <f>COUNTIF(fun[[#This Row],[Id]:[SaleCondition]],0)</f>
        <v>18</v>
      </c>
      <c r="CX1442">
        <f>COUNTIF(fun[[#This Row],[Id]:[SaleCondition]],"NA")</f>
        <v>4</v>
      </c>
      <c r="CY1442">
        <f>fun[[#This Row],[OverallQual]]+fun[[#This Row],[NUM_ExQual]]+fun[[#This Row],[NUM_BsmtQual]]+fun[[#This Row],[NUM_Heat]]+fun[[#This Row],[NUM_KitchQual]]+fun[[#This Row],[NUM_GarQual]]+fun[[#This Row],[NUM_Pool]]+fun[NUM_Fire]</f>
        <v>26</v>
      </c>
      <c r="CZ1442">
        <f>fun[NUM_ExCond]+fun[NUM_BsmtCond]+fun[NUM_GarCond]</f>
        <v>9</v>
      </c>
      <c r="DA144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101</v>
      </c>
      <c r="DB144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71</v>
      </c>
      <c r="DC1442">
        <v>191000</v>
      </c>
    </row>
    <row r="1443" spans="1:107" x14ac:dyDescent="0.25">
      <c r="A1443">
        <v>1442</v>
      </c>
      <c r="B1443">
        <v>120</v>
      </c>
      <c r="C1443" t="s">
        <v>168</v>
      </c>
      <c r="D1443">
        <f>IF(fun[[#This Row],[MSZoning]]="RL",1,0)</f>
        <v>0</v>
      </c>
      <c r="E1443">
        <f>IF(fun[[#This Row],[rl]]="RM",1,0)</f>
        <v>0</v>
      </c>
      <c r="F1443">
        <f>IF(fun[[#This Row],[rm]]="RH",1,0)</f>
        <v>0</v>
      </c>
      <c r="G1443">
        <f>IF(fun[[#This Row],[rh]]="C (all)",1,0)</f>
        <v>0</v>
      </c>
      <c r="H1443" t="s">
        <v>109</v>
      </c>
      <c r="I1443">
        <f>IF(fun[[#This Row],[LotFrontage]]="NA",0,fun[[#This Row],[LotFrontage]])</f>
        <v>0</v>
      </c>
      <c r="J1443">
        <v>4426</v>
      </c>
      <c r="K1443" t="s">
        <v>108</v>
      </c>
      <c r="L1443" t="s">
        <v>109</v>
      </c>
      <c r="M1443" t="s">
        <v>110</v>
      </c>
      <c r="N1443" t="s">
        <v>111</v>
      </c>
      <c r="O1443" t="s">
        <v>112</v>
      </c>
      <c r="P1443" t="s">
        <v>113</v>
      </c>
      <c r="Q1443" t="s">
        <v>114</v>
      </c>
      <c r="R1443" t="s">
        <v>115</v>
      </c>
      <c r="S1443" t="s">
        <v>116</v>
      </c>
      <c r="T1443" t="s">
        <v>116</v>
      </c>
      <c r="U1443" t="s">
        <v>205</v>
      </c>
      <c r="V1443" t="s">
        <v>141</v>
      </c>
      <c r="W1443">
        <v>6</v>
      </c>
      <c r="X1443">
        <v>5</v>
      </c>
      <c r="Y1443">
        <v>2004</v>
      </c>
      <c r="Z1443">
        <v>2004</v>
      </c>
      <c r="AA1443" t="s">
        <v>119</v>
      </c>
      <c r="AB1443" t="s">
        <v>120</v>
      </c>
      <c r="AC1443" t="s">
        <v>121</v>
      </c>
      <c r="AD1443" t="s">
        <v>121</v>
      </c>
      <c r="AE1443" t="s">
        <v>122</v>
      </c>
      <c r="AF1443">
        <v>147</v>
      </c>
      <c r="AG1443" t="s">
        <v>123</v>
      </c>
      <c r="AH1443">
        <f>IF(fun[[#This Row],[ExterQual]]="Ex",5,IF(fun[[#This Row],[ExterQual]]="Gd",4,IF(fun[[#This Row],[ExterQual]]="TA",3,IF(fun[[#This Row],[ExterQual]]="Fa",2,1))))</f>
        <v>4</v>
      </c>
      <c r="AI1443" t="s">
        <v>124</v>
      </c>
      <c r="AJ1443">
        <f>IF(fun[[#This Row],[ExterCond]]="Ex",5,IF(fun[[#This Row],[ExterCond]]="Gd",4,IF(fun[[#This Row],[ExterCond]]="TA",3,IF(fun[[#This Row],[ExterCond]]="Fa",2,1))))</f>
        <v>3</v>
      </c>
      <c r="AK1443" t="s">
        <v>125</v>
      </c>
      <c r="AL1443" t="s">
        <v>123</v>
      </c>
      <c r="AM1443">
        <f>IF(fun[[#This Row],[BsmtQual]]="Ex",5,IF(fun[[#This Row],[BsmtQual]]="Gd",4,IF(fun[[#This Row],[BsmtQual]]="TA",3,IF(fun[[#This Row],[BsmtQual]]="Fa",2,IF(fun[[#This Row],[BsmtQual]]="Po",1,0)))))</f>
        <v>4</v>
      </c>
      <c r="AN1443" t="s">
        <v>124</v>
      </c>
      <c r="AO1443">
        <f>IF(fun[[#This Row],[BsmtCond]]="Ex",5,IF(fun[[#This Row],[BsmtCond]]="Gd",4,IF(fun[[#This Row],[BsmtCond]]="TA",3,IF(fun[[#This Row],[BsmtCond]]="Fa",2,IF(fun[[#This Row],[BsmtCond]]="Po",1,0)))))</f>
        <v>3</v>
      </c>
      <c r="AP1443" t="s">
        <v>156</v>
      </c>
      <c r="AQ1443">
        <f>IF(fun[[#This Row],[BsmtExposure]]="Gd",3,IF(fun[[#This Row],[BsmtExposure]]="Av",2,IF(fun[[#This Row],[BsmtExposure]]="Mn",1,0)))</f>
        <v>2</v>
      </c>
      <c r="AR1443" t="s">
        <v>127</v>
      </c>
      <c r="AS1443">
        <v>697</v>
      </c>
      <c r="AT1443" t="s">
        <v>128</v>
      </c>
      <c r="AU1443">
        <v>0</v>
      </c>
      <c r="AV1443">
        <v>151</v>
      </c>
      <c r="AW1443">
        <v>848</v>
      </c>
      <c r="AX1443" t="s">
        <v>129</v>
      </c>
      <c r="AY1443" t="s">
        <v>130</v>
      </c>
      <c r="AZ1443">
        <f>IF(fun[[#This Row],[HeatingQC]]="Ex",5,IF(fun[[#This Row],[HeatingQC]]="Gd",4,IF(fun[[#This Row],[HeatingQC]]="TA",3,IF(fun[[#This Row],[HeatingQC]]="Fa",2,IF(fun[[#This Row],[HeatingQC]]="Po",1,0)))))</f>
        <v>5</v>
      </c>
      <c r="BA1443" t="s">
        <v>131</v>
      </c>
      <c r="BB1443" t="s">
        <v>132</v>
      </c>
      <c r="BC1443">
        <v>848</v>
      </c>
      <c r="BD1443">
        <v>0</v>
      </c>
      <c r="BE1443">
        <v>0</v>
      </c>
      <c r="BF1443">
        <v>848</v>
      </c>
      <c r="BG1443">
        <f>LOG(fun[[#This Row],[GrLivArea]])</f>
        <v>2.9283958522567137</v>
      </c>
      <c r="BH1443">
        <v>1</v>
      </c>
      <c r="BI1443">
        <v>0</v>
      </c>
      <c r="BJ1443">
        <f>fun[[#This Row],[BsmtFullBath]]+(0.5*fun[[#This Row],[BsmtHalfBath]])</f>
        <v>1</v>
      </c>
      <c r="BK1443">
        <v>1</v>
      </c>
      <c r="BL1443">
        <v>0</v>
      </c>
      <c r="BM1443">
        <f>fun[[#This Row],[HalfBath]]+fun[[#This Row],[TOTBaseBath]]+fun[[#This Row],[FullBath]]</f>
        <v>2</v>
      </c>
      <c r="BN1443">
        <v>1</v>
      </c>
      <c r="BO1443">
        <v>1</v>
      </c>
      <c r="BP1443" t="s">
        <v>123</v>
      </c>
      <c r="BQ1443">
        <f>IF(fun[[#This Row],[KitchenQual]]="Ex",5,IF(fun[[#This Row],[KitchenQual]]="Gd",4,IF(fun[[#This Row],[KitchenQual]]="TA",3,IF(fun[[#This Row],[KitchenQual]]="Fa",2,0))))</f>
        <v>4</v>
      </c>
      <c r="BR1443">
        <v>3</v>
      </c>
      <c r="BS1443" t="s">
        <v>133</v>
      </c>
      <c r="BT1443">
        <v>1</v>
      </c>
      <c r="BU1443" t="s">
        <v>124</v>
      </c>
      <c r="BV1443">
        <f>IF(fun[[#This Row],[FireplaceQu]]="Ex",5,IF(fun[[#This Row],[FireplaceQu]]="Gd",4,IF(fun[[#This Row],[FireplaceQu]]="TA",3,IF(fun[[#This Row],[FireplaceQu]]="Fa",2,0))))</f>
        <v>3</v>
      </c>
      <c r="BW1443" t="s">
        <v>134</v>
      </c>
      <c r="BX1443">
        <v>2004</v>
      </c>
      <c r="BY1443" t="s">
        <v>135</v>
      </c>
      <c r="BZ1443">
        <v>2</v>
      </c>
      <c r="CA1443">
        <v>420</v>
      </c>
      <c r="CB1443" t="s">
        <v>124</v>
      </c>
      <c r="CC1443">
        <f>IF(fun[[#This Row],[GarageQual]]="Ex",5,IF(fun[[#This Row],[GarageQual]]="Gd",4,IF(fun[[#This Row],[GarageQual]]="TA",3,IF(fun[[#This Row],[GarageQual]]="Fa",2,IF(fun[[#This Row],[GarageQual]]="Po",1,0)))))</f>
        <v>3</v>
      </c>
      <c r="CD1443" t="s">
        <v>124</v>
      </c>
      <c r="CE1443">
        <f>IF(fun[[#This Row],[GarageCond]]="Ex",5,IF(fun[[#This Row],[GarageCond]]="Gd",4,IF(fun[[#This Row],[GarageCond]]="TA",3,IF(fun[[#This Row],[GarageCond]]="Fa",2,IF(fun[[#This Row],[GarageCond]]="Po",1,0)))))</f>
        <v>3</v>
      </c>
      <c r="CF1443" t="s">
        <v>131</v>
      </c>
      <c r="CG1443">
        <v>149</v>
      </c>
      <c r="CH1443">
        <v>0</v>
      </c>
      <c r="CI1443">
        <v>0</v>
      </c>
      <c r="CJ1443">
        <v>0</v>
      </c>
      <c r="CK1443">
        <v>0</v>
      </c>
      <c r="CL1443">
        <f>(0.5*fun[[#This Row],[WoodDeckSF]])+fun[[#This Row],[OpenPorchSF]]+(2*fun[[#This Row],[EnclosedPorch]])+(1.5*fun[[#This Row],[3SsnPorch]])+fun[[#This Row],[ScreenPorch]]</f>
        <v>74.5</v>
      </c>
      <c r="CM1443">
        <v>0</v>
      </c>
      <c r="CN1443" t="s">
        <v>109</v>
      </c>
      <c r="CO1443">
        <f>IF(fun[[#This Row],[PoolQC]]="Ex",5,IF(fun[[#This Row],[PoolQC]]="Gd",4,IF(fun[[#This Row],[PoolQC]]="TA",3,IF(fun[[#This Row],[PoolQC]]="Fa",2,IF(fun[[#This Row],[PoolQC]]="Po",1,0)))))</f>
        <v>0</v>
      </c>
      <c r="CP1443" t="s">
        <v>109</v>
      </c>
      <c r="CQ1443" t="s">
        <v>109</v>
      </c>
      <c r="CR1443">
        <v>0</v>
      </c>
      <c r="CS1443">
        <v>5</v>
      </c>
      <c r="CT1443">
        <v>2008</v>
      </c>
      <c r="CU1443" t="s">
        <v>136</v>
      </c>
      <c r="CV1443" t="s">
        <v>137</v>
      </c>
      <c r="CW1443">
        <f>COUNTIF(fun[[#This Row],[Id]:[SaleCondition]],0)</f>
        <v>17</v>
      </c>
      <c r="CX1443">
        <f>COUNTIF(fun[[#This Row],[Id]:[SaleCondition]],"NA")</f>
        <v>5</v>
      </c>
      <c r="CY1443">
        <f>fun[[#This Row],[OverallQual]]+fun[[#This Row],[NUM_ExQual]]+fun[[#This Row],[NUM_BsmtQual]]+fun[[#This Row],[NUM_Heat]]+fun[[#This Row],[NUM_KitchQual]]+fun[[#This Row],[NUM_GarQual]]+fun[[#This Row],[NUM_Pool]]+fun[NUM_Fire]</f>
        <v>29</v>
      </c>
      <c r="CZ1443">
        <f>fun[NUM_ExCond]+fun[NUM_BsmtCond]+fun[NUM_GarCond]</f>
        <v>9</v>
      </c>
      <c r="DA144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97</v>
      </c>
      <c r="DB144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64.5</v>
      </c>
      <c r="DC1443">
        <v>149300</v>
      </c>
    </row>
    <row r="1444" spans="1:107" x14ac:dyDescent="0.25">
      <c r="A1444">
        <v>1443</v>
      </c>
      <c r="B1444">
        <v>60</v>
      </c>
      <c r="C1444" t="s">
        <v>218</v>
      </c>
      <c r="D1444">
        <f>IF(fun[[#This Row],[MSZoning]]="RL",1,0)</f>
        <v>0</v>
      </c>
      <c r="E1444">
        <f>IF(fun[[#This Row],[rl]]="RM",1,0)</f>
        <v>0</v>
      </c>
      <c r="F1444">
        <f>IF(fun[[#This Row],[rm]]="RH",1,0)</f>
        <v>0</v>
      </c>
      <c r="G1444">
        <f>IF(fun[[#This Row],[rh]]="C (all)",1,0)</f>
        <v>0</v>
      </c>
      <c r="H1444">
        <v>85</v>
      </c>
      <c r="I1444">
        <f>IF(fun[[#This Row],[LotFrontage]]="NA",0,fun[[#This Row],[LotFrontage]])</f>
        <v>85</v>
      </c>
      <c r="J1444">
        <v>11003</v>
      </c>
      <c r="K1444" t="s">
        <v>108</v>
      </c>
      <c r="L1444" t="s">
        <v>109</v>
      </c>
      <c r="M1444" t="s">
        <v>110</v>
      </c>
      <c r="N1444" t="s">
        <v>111</v>
      </c>
      <c r="O1444" t="s">
        <v>112</v>
      </c>
      <c r="P1444" t="s">
        <v>113</v>
      </c>
      <c r="Q1444" t="s">
        <v>114</v>
      </c>
      <c r="R1444" t="s">
        <v>162</v>
      </c>
      <c r="S1444" t="s">
        <v>116</v>
      </c>
      <c r="T1444" t="s">
        <v>116</v>
      </c>
      <c r="U1444" t="s">
        <v>117</v>
      </c>
      <c r="V1444" t="s">
        <v>118</v>
      </c>
      <c r="W1444">
        <v>10</v>
      </c>
      <c r="X1444">
        <v>5</v>
      </c>
      <c r="Y1444">
        <v>2008</v>
      </c>
      <c r="Z1444">
        <v>2008</v>
      </c>
      <c r="AA1444" t="s">
        <v>119</v>
      </c>
      <c r="AB1444" t="s">
        <v>120</v>
      </c>
      <c r="AC1444" t="s">
        <v>121</v>
      </c>
      <c r="AD1444" t="s">
        <v>121</v>
      </c>
      <c r="AE1444" t="s">
        <v>163</v>
      </c>
      <c r="AF1444">
        <v>160</v>
      </c>
      <c r="AG1444" t="s">
        <v>130</v>
      </c>
      <c r="AH1444">
        <f>IF(fun[[#This Row],[ExterQual]]="Ex",5,IF(fun[[#This Row],[ExterQual]]="Gd",4,IF(fun[[#This Row],[ExterQual]]="TA",3,IF(fun[[#This Row],[ExterQual]]="Fa",2,1))))</f>
        <v>5</v>
      </c>
      <c r="AI1444" t="s">
        <v>124</v>
      </c>
      <c r="AJ1444">
        <f>IF(fun[[#This Row],[ExterCond]]="Ex",5,IF(fun[[#This Row],[ExterCond]]="Gd",4,IF(fun[[#This Row],[ExterCond]]="TA",3,IF(fun[[#This Row],[ExterCond]]="Fa",2,1))))</f>
        <v>3</v>
      </c>
      <c r="AK1444" t="s">
        <v>125</v>
      </c>
      <c r="AL1444" t="s">
        <v>130</v>
      </c>
      <c r="AM1444">
        <f>IF(fun[[#This Row],[BsmtQual]]="Ex",5,IF(fun[[#This Row],[BsmtQual]]="Gd",4,IF(fun[[#This Row],[BsmtQual]]="TA",3,IF(fun[[#This Row],[BsmtQual]]="Fa",2,IF(fun[[#This Row],[BsmtQual]]="Po",1,0)))))</f>
        <v>5</v>
      </c>
      <c r="AN1444" t="s">
        <v>124</v>
      </c>
      <c r="AO1444">
        <f>IF(fun[[#This Row],[BsmtCond]]="Ex",5,IF(fun[[#This Row],[BsmtCond]]="Gd",4,IF(fun[[#This Row],[BsmtCond]]="TA",3,IF(fun[[#This Row],[BsmtCond]]="Fa",2,IF(fun[[#This Row],[BsmtCond]]="Po",1,0)))))</f>
        <v>3</v>
      </c>
      <c r="AP1444" t="s">
        <v>156</v>
      </c>
      <c r="AQ1444">
        <f>IF(fun[[#This Row],[BsmtExposure]]="Gd",3,IF(fun[[#This Row],[BsmtExposure]]="Av",2,IF(fun[[#This Row],[BsmtExposure]]="Mn",1,0)))</f>
        <v>2</v>
      </c>
      <c r="AR1444" t="s">
        <v>127</v>
      </c>
      <c r="AS1444">
        <v>765</v>
      </c>
      <c r="AT1444" t="s">
        <v>128</v>
      </c>
      <c r="AU1444">
        <v>0</v>
      </c>
      <c r="AV1444">
        <v>252</v>
      </c>
      <c r="AW1444">
        <v>1017</v>
      </c>
      <c r="AX1444" t="s">
        <v>129</v>
      </c>
      <c r="AY1444" t="s">
        <v>130</v>
      </c>
      <c r="AZ1444">
        <f>IF(fun[[#This Row],[HeatingQC]]="Ex",5,IF(fun[[#This Row],[HeatingQC]]="Gd",4,IF(fun[[#This Row],[HeatingQC]]="TA",3,IF(fun[[#This Row],[HeatingQC]]="Fa",2,IF(fun[[#This Row],[HeatingQC]]="Po",1,0)))))</f>
        <v>5</v>
      </c>
      <c r="BA1444" t="s">
        <v>131</v>
      </c>
      <c r="BB1444" t="s">
        <v>132</v>
      </c>
      <c r="BC1444">
        <v>1026</v>
      </c>
      <c r="BD1444">
        <v>981</v>
      </c>
      <c r="BE1444">
        <v>0</v>
      </c>
      <c r="BF1444">
        <v>2007</v>
      </c>
      <c r="BG1444">
        <f>LOG(fun[[#This Row],[GrLivArea]])</f>
        <v>3.3025473724874854</v>
      </c>
      <c r="BH1444">
        <v>1</v>
      </c>
      <c r="BI1444">
        <v>0</v>
      </c>
      <c r="BJ1444">
        <f>fun[[#This Row],[BsmtFullBath]]+(0.5*fun[[#This Row],[BsmtHalfBath]])</f>
        <v>1</v>
      </c>
      <c r="BK1444">
        <v>2</v>
      </c>
      <c r="BL1444">
        <v>1</v>
      </c>
      <c r="BM1444">
        <f>fun[[#This Row],[HalfBath]]+fun[[#This Row],[TOTBaseBath]]+fun[[#This Row],[FullBath]]</f>
        <v>4</v>
      </c>
      <c r="BN1444">
        <v>3</v>
      </c>
      <c r="BO1444">
        <v>1</v>
      </c>
      <c r="BP1444" t="s">
        <v>130</v>
      </c>
      <c r="BQ1444">
        <f>IF(fun[[#This Row],[KitchenQual]]="Ex",5,IF(fun[[#This Row],[KitchenQual]]="Gd",4,IF(fun[[#This Row],[KitchenQual]]="TA",3,IF(fun[[#This Row],[KitchenQual]]="Fa",2,0))))</f>
        <v>5</v>
      </c>
      <c r="BR1444">
        <v>10</v>
      </c>
      <c r="BS1444" t="s">
        <v>133</v>
      </c>
      <c r="BT1444">
        <v>1</v>
      </c>
      <c r="BU1444" t="s">
        <v>130</v>
      </c>
      <c r="BV1444">
        <f>IF(fun[[#This Row],[FireplaceQu]]="Ex",5,IF(fun[[#This Row],[FireplaceQu]]="Gd",4,IF(fun[[#This Row],[FireplaceQu]]="TA",3,IF(fun[[#This Row],[FireplaceQu]]="Fa",2,0))))</f>
        <v>5</v>
      </c>
      <c r="BW1444" t="s">
        <v>134</v>
      </c>
      <c r="BX1444">
        <v>2008</v>
      </c>
      <c r="BY1444" t="s">
        <v>183</v>
      </c>
      <c r="BZ1444">
        <v>3</v>
      </c>
      <c r="CA1444">
        <v>812</v>
      </c>
      <c r="CB1444" t="s">
        <v>124</v>
      </c>
      <c r="CC1444">
        <f>IF(fun[[#This Row],[GarageQual]]="Ex",5,IF(fun[[#This Row],[GarageQual]]="Gd",4,IF(fun[[#This Row],[GarageQual]]="TA",3,IF(fun[[#This Row],[GarageQual]]="Fa",2,IF(fun[[#This Row],[GarageQual]]="Po",1,0)))))</f>
        <v>3</v>
      </c>
      <c r="CD1444" t="s">
        <v>124</v>
      </c>
      <c r="CE1444">
        <f>IF(fun[[#This Row],[GarageCond]]="Ex",5,IF(fun[[#This Row],[GarageCond]]="Gd",4,IF(fun[[#This Row],[GarageCond]]="TA",3,IF(fun[[#This Row],[GarageCond]]="Fa",2,IF(fun[[#This Row],[GarageCond]]="Po",1,0)))))</f>
        <v>3</v>
      </c>
      <c r="CF1444" t="s">
        <v>131</v>
      </c>
      <c r="CG1444">
        <v>168</v>
      </c>
      <c r="CH1444">
        <v>52</v>
      </c>
      <c r="CI1444">
        <v>0</v>
      </c>
      <c r="CJ1444">
        <v>0</v>
      </c>
      <c r="CK1444">
        <v>0</v>
      </c>
      <c r="CL1444">
        <f>(0.5*fun[[#This Row],[WoodDeckSF]])+fun[[#This Row],[OpenPorchSF]]+(2*fun[[#This Row],[EnclosedPorch]])+(1.5*fun[[#This Row],[3SsnPorch]])+fun[[#This Row],[ScreenPorch]]</f>
        <v>136</v>
      </c>
      <c r="CM1444">
        <v>0</v>
      </c>
      <c r="CN1444" t="s">
        <v>109</v>
      </c>
      <c r="CO1444">
        <f>IF(fun[[#This Row],[PoolQC]]="Ex",5,IF(fun[[#This Row],[PoolQC]]="Gd",4,IF(fun[[#This Row],[PoolQC]]="TA",3,IF(fun[[#This Row],[PoolQC]]="Fa",2,IF(fun[[#This Row],[PoolQC]]="Po",1,0)))))</f>
        <v>0</v>
      </c>
      <c r="CP1444" t="s">
        <v>109</v>
      </c>
      <c r="CQ1444" t="s">
        <v>109</v>
      </c>
      <c r="CR1444">
        <v>0</v>
      </c>
      <c r="CS1444">
        <v>4</v>
      </c>
      <c r="CT1444">
        <v>2009</v>
      </c>
      <c r="CU1444" t="s">
        <v>136</v>
      </c>
      <c r="CV1444" t="s">
        <v>137</v>
      </c>
      <c r="CW1444">
        <f>COUNTIF(fun[[#This Row],[Id]:[SaleCondition]],0)</f>
        <v>13</v>
      </c>
      <c r="CX1444">
        <f>COUNTIF(fun[[#This Row],[Id]:[SaleCondition]],"NA")</f>
        <v>4</v>
      </c>
      <c r="CY1444">
        <f>fun[[#This Row],[OverallQual]]+fun[[#This Row],[NUM_ExQual]]+fun[[#This Row],[NUM_BsmtQual]]+fun[[#This Row],[NUM_Heat]]+fun[[#This Row],[NUM_KitchQual]]+fun[[#This Row],[NUM_GarQual]]+fun[[#This Row],[NUM_Pool]]+fun[NUM_Fire]</f>
        <v>38</v>
      </c>
      <c r="CZ1444">
        <f>fun[NUM_ExCond]+fun[NUM_BsmtCond]+fun[NUM_GarCond]</f>
        <v>9</v>
      </c>
      <c r="DA144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137</v>
      </c>
      <c r="DB144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94.25</v>
      </c>
      <c r="DC1444">
        <v>310000</v>
      </c>
    </row>
    <row r="1445" spans="1:107" x14ac:dyDescent="0.25">
      <c r="A1445">
        <v>1444</v>
      </c>
      <c r="B1445">
        <v>30</v>
      </c>
      <c r="C1445" t="s">
        <v>107</v>
      </c>
      <c r="D1445">
        <f>IF(fun[[#This Row],[MSZoning]]="RL",1,0)</f>
        <v>1</v>
      </c>
      <c r="E1445">
        <f>IF(fun[[#This Row],[rl]]="RM",1,0)</f>
        <v>0</v>
      </c>
      <c r="F1445">
        <f>IF(fun[[#This Row],[rm]]="RH",1,0)</f>
        <v>0</v>
      </c>
      <c r="G1445">
        <f>IF(fun[[#This Row],[rh]]="C (all)",1,0)</f>
        <v>0</v>
      </c>
      <c r="H1445" t="s">
        <v>109</v>
      </c>
      <c r="I1445">
        <f>IF(fun[[#This Row],[LotFrontage]]="NA",0,fun[[#This Row],[LotFrontage]])</f>
        <v>0</v>
      </c>
      <c r="J1445">
        <v>8854</v>
      </c>
      <c r="K1445" t="s">
        <v>108</v>
      </c>
      <c r="L1445" t="s">
        <v>109</v>
      </c>
      <c r="M1445" t="s">
        <v>110</v>
      </c>
      <c r="N1445" t="s">
        <v>111</v>
      </c>
      <c r="O1445" t="s">
        <v>112</v>
      </c>
      <c r="P1445" t="s">
        <v>113</v>
      </c>
      <c r="Q1445" t="s">
        <v>114</v>
      </c>
      <c r="R1445" t="s">
        <v>174</v>
      </c>
      <c r="S1445" t="s">
        <v>116</v>
      </c>
      <c r="T1445" t="s">
        <v>116</v>
      </c>
      <c r="U1445" t="s">
        <v>117</v>
      </c>
      <c r="V1445" t="s">
        <v>176</v>
      </c>
      <c r="W1445">
        <v>6</v>
      </c>
      <c r="X1445">
        <v>6</v>
      </c>
      <c r="Y1445">
        <v>1916</v>
      </c>
      <c r="Z1445">
        <v>1950</v>
      </c>
      <c r="AA1445" t="s">
        <v>119</v>
      </c>
      <c r="AB1445" t="s">
        <v>120</v>
      </c>
      <c r="AC1445" t="s">
        <v>150</v>
      </c>
      <c r="AD1445" t="s">
        <v>150</v>
      </c>
      <c r="AE1445" t="s">
        <v>143</v>
      </c>
      <c r="AF1445">
        <v>0</v>
      </c>
      <c r="AG1445" t="s">
        <v>124</v>
      </c>
      <c r="AH1445">
        <f>IF(fun[[#This Row],[ExterQual]]="Ex",5,IF(fun[[#This Row],[ExterQual]]="Gd",4,IF(fun[[#This Row],[ExterQual]]="TA",3,IF(fun[[#This Row],[ExterQual]]="Fa",2,1))))</f>
        <v>3</v>
      </c>
      <c r="AI1445" t="s">
        <v>124</v>
      </c>
      <c r="AJ1445">
        <f>IF(fun[[#This Row],[ExterCond]]="Ex",5,IF(fun[[#This Row],[ExterCond]]="Gd",4,IF(fun[[#This Row],[ExterCond]]="TA",3,IF(fun[[#This Row],[ExterCond]]="Fa",2,1))))</f>
        <v>3</v>
      </c>
      <c r="AK1445" t="s">
        <v>152</v>
      </c>
      <c r="AL1445" t="s">
        <v>124</v>
      </c>
      <c r="AM1445">
        <f>IF(fun[[#This Row],[BsmtQual]]="Ex",5,IF(fun[[#This Row],[BsmtQual]]="Gd",4,IF(fun[[#This Row],[BsmtQual]]="TA",3,IF(fun[[#This Row],[BsmtQual]]="Fa",2,IF(fun[[#This Row],[BsmtQual]]="Po",1,0)))))</f>
        <v>3</v>
      </c>
      <c r="AN1445" t="s">
        <v>124</v>
      </c>
      <c r="AO1445">
        <f>IF(fun[[#This Row],[BsmtCond]]="Ex",5,IF(fun[[#This Row],[BsmtCond]]="Gd",4,IF(fun[[#This Row],[BsmtCond]]="TA",3,IF(fun[[#This Row],[BsmtCond]]="Fa",2,IF(fun[[#This Row],[BsmtCond]]="Po",1,0)))))</f>
        <v>3</v>
      </c>
      <c r="AP1445" t="s">
        <v>126</v>
      </c>
      <c r="AQ1445">
        <f>IF(fun[[#This Row],[BsmtExposure]]="Gd",3,IF(fun[[#This Row],[BsmtExposure]]="Av",2,IF(fun[[#This Row],[BsmtExposure]]="Mn",1,0)))</f>
        <v>0</v>
      </c>
      <c r="AR1445" t="s">
        <v>128</v>
      </c>
      <c r="AS1445">
        <v>0</v>
      </c>
      <c r="AT1445" t="s">
        <v>128</v>
      </c>
      <c r="AU1445">
        <v>0</v>
      </c>
      <c r="AV1445">
        <v>952</v>
      </c>
      <c r="AW1445">
        <v>952</v>
      </c>
      <c r="AX1445" t="s">
        <v>248</v>
      </c>
      <c r="AY1445" t="s">
        <v>173</v>
      </c>
      <c r="AZ1445">
        <f>IF(fun[[#This Row],[HeatingQC]]="Ex",5,IF(fun[[#This Row],[HeatingQC]]="Gd",4,IF(fun[[#This Row],[HeatingQC]]="TA",3,IF(fun[[#This Row],[HeatingQC]]="Fa",2,IF(fun[[#This Row],[HeatingQC]]="Po",1,0)))))</f>
        <v>2</v>
      </c>
      <c r="BA1445" t="s">
        <v>203</v>
      </c>
      <c r="BB1445" t="s">
        <v>171</v>
      </c>
      <c r="BC1445">
        <v>952</v>
      </c>
      <c r="BD1445">
        <v>0</v>
      </c>
      <c r="BE1445">
        <v>0</v>
      </c>
      <c r="BF1445">
        <v>952</v>
      </c>
      <c r="BG1445">
        <f>LOG(fun[[#This Row],[GrLivArea]])</f>
        <v>2.9786369483844743</v>
      </c>
      <c r="BH1445">
        <v>0</v>
      </c>
      <c r="BI1445">
        <v>0</v>
      </c>
      <c r="BJ1445">
        <f>fun[[#This Row],[BsmtFullBath]]+(0.5*fun[[#This Row],[BsmtHalfBath]])</f>
        <v>0</v>
      </c>
      <c r="BK1445">
        <v>1</v>
      </c>
      <c r="BL1445">
        <v>0</v>
      </c>
      <c r="BM1445">
        <f>fun[[#This Row],[HalfBath]]+fun[[#This Row],[TOTBaseBath]]+fun[[#This Row],[FullBath]]</f>
        <v>1</v>
      </c>
      <c r="BN1445">
        <v>2</v>
      </c>
      <c r="BO1445">
        <v>1</v>
      </c>
      <c r="BP1445" t="s">
        <v>173</v>
      </c>
      <c r="BQ1445">
        <f>IF(fun[[#This Row],[KitchenQual]]="Ex",5,IF(fun[[#This Row],[KitchenQual]]="Gd",4,IF(fun[[#This Row],[KitchenQual]]="TA",3,IF(fun[[#This Row],[KitchenQual]]="Fa",2,0))))</f>
        <v>2</v>
      </c>
      <c r="BR1445">
        <v>4</v>
      </c>
      <c r="BS1445" t="s">
        <v>133</v>
      </c>
      <c r="BT1445">
        <v>1</v>
      </c>
      <c r="BU1445" t="s">
        <v>123</v>
      </c>
      <c r="BV1445">
        <f>IF(fun[[#This Row],[FireplaceQu]]="Ex",5,IF(fun[[#This Row],[FireplaceQu]]="Gd",4,IF(fun[[#This Row],[FireplaceQu]]="TA",3,IF(fun[[#This Row],[FireplaceQu]]="Fa",2,0))))</f>
        <v>4</v>
      </c>
      <c r="BW1445" t="s">
        <v>153</v>
      </c>
      <c r="BX1445">
        <v>1916</v>
      </c>
      <c r="BY1445" t="s">
        <v>128</v>
      </c>
      <c r="BZ1445">
        <v>1</v>
      </c>
      <c r="CA1445">
        <v>192</v>
      </c>
      <c r="CB1445" t="s">
        <v>173</v>
      </c>
      <c r="CC1445">
        <f>IF(fun[[#This Row],[GarageQual]]="Ex",5,IF(fun[[#This Row],[GarageQual]]="Gd",4,IF(fun[[#This Row],[GarageQual]]="TA",3,IF(fun[[#This Row],[GarageQual]]="Fa",2,IF(fun[[#This Row],[GarageQual]]="Po",1,0)))))</f>
        <v>2</v>
      </c>
      <c r="CD1445" t="s">
        <v>238</v>
      </c>
      <c r="CE1445">
        <f>IF(fun[[#This Row],[GarageCond]]="Ex",5,IF(fun[[#This Row],[GarageCond]]="Gd",4,IF(fun[[#This Row],[GarageCond]]="TA",3,IF(fun[[#This Row],[GarageCond]]="Fa",2,IF(fun[[#This Row],[GarageCond]]="Po",1,0)))))</f>
        <v>1</v>
      </c>
      <c r="CF1445" t="s">
        <v>216</v>
      </c>
      <c r="CG1445">
        <v>0</v>
      </c>
      <c r="CH1445">
        <v>98</v>
      </c>
      <c r="CI1445">
        <v>0</v>
      </c>
      <c r="CJ1445">
        <v>0</v>
      </c>
      <c r="CK1445">
        <v>40</v>
      </c>
      <c r="CL1445">
        <f>(0.5*fun[[#This Row],[WoodDeckSF]])+fun[[#This Row],[OpenPorchSF]]+(2*fun[[#This Row],[EnclosedPorch]])+(1.5*fun[[#This Row],[3SsnPorch]])+fun[[#This Row],[ScreenPorch]]</f>
        <v>138</v>
      </c>
      <c r="CM1445">
        <v>0</v>
      </c>
      <c r="CN1445" t="s">
        <v>109</v>
      </c>
      <c r="CO1445">
        <f>IF(fun[[#This Row],[PoolQC]]="Ex",5,IF(fun[[#This Row],[PoolQC]]="Gd",4,IF(fun[[#This Row],[PoolQC]]="TA",3,IF(fun[[#This Row],[PoolQC]]="Fa",2,IF(fun[[#This Row],[PoolQC]]="Po",1,0)))))</f>
        <v>0</v>
      </c>
      <c r="CP1445" t="s">
        <v>109</v>
      </c>
      <c r="CQ1445" t="s">
        <v>109</v>
      </c>
      <c r="CR1445">
        <v>0</v>
      </c>
      <c r="CS1445">
        <v>5</v>
      </c>
      <c r="CT1445">
        <v>2009</v>
      </c>
      <c r="CU1445" t="s">
        <v>136</v>
      </c>
      <c r="CV1445" t="s">
        <v>137</v>
      </c>
      <c r="CW1445">
        <f>COUNTIF(fun[[#This Row],[Id]:[SaleCondition]],0)</f>
        <v>20</v>
      </c>
      <c r="CX1445">
        <f>COUNTIF(fun[[#This Row],[Id]:[SaleCondition]],"NA")</f>
        <v>5</v>
      </c>
      <c r="CY1445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445">
        <f>fun[NUM_ExCond]+fun[NUM_BsmtCond]+fun[NUM_GarCond]</f>
        <v>7</v>
      </c>
      <c r="DA144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70</v>
      </c>
      <c r="DB144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</v>
      </c>
      <c r="DC1445">
        <v>121000</v>
      </c>
    </row>
    <row r="1446" spans="1:107" x14ac:dyDescent="0.25">
      <c r="A1446">
        <v>1445</v>
      </c>
      <c r="B1446">
        <v>20</v>
      </c>
      <c r="C1446" t="s">
        <v>107</v>
      </c>
      <c r="D1446">
        <f>IF(fun[[#This Row],[MSZoning]]="RL",1,0)</f>
        <v>1</v>
      </c>
      <c r="E1446">
        <f>IF(fun[[#This Row],[rl]]="RM",1,0)</f>
        <v>0</v>
      </c>
      <c r="F1446">
        <f>IF(fun[[#This Row],[rm]]="RH",1,0)</f>
        <v>0</v>
      </c>
      <c r="G1446">
        <f>IF(fun[[#This Row],[rh]]="C (all)",1,0)</f>
        <v>0</v>
      </c>
      <c r="H1446">
        <v>63</v>
      </c>
      <c r="I1446">
        <f>IF(fun[[#This Row],[LotFrontage]]="NA",0,fun[[#This Row],[LotFrontage]])</f>
        <v>63</v>
      </c>
      <c r="J1446">
        <v>8500</v>
      </c>
      <c r="K1446" t="s">
        <v>108</v>
      </c>
      <c r="L1446" t="s">
        <v>109</v>
      </c>
      <c r="M1446" t="s">
        <v>110</v>
      </c>
      <c r="N1446" t="s">
        <v>111</v>
      </c>
      <c r="O1446" t="s">
        <v>112</v>
      </c>
      <c r="P1446" t="s">
        <v>138</v>
      </c>
      <c r="Q1446" t="s">
        <v>114</v>
      </c>
      <c r="R1446" t="s">
        <v>115</v>
      </c>
      <c r="S1446" t="s">
        <v>116</v>
      </c>
      <c r="T1446" t="s">
        <v>116</v>
      </c>
      <c r="U1446" t="s">
        <v>117</v>
      </c>
      <c r="V1446" t="s">
        <v>141</v>
      </c>
      <c r="W1446">
        <v>7</v>
      </c>
      <c r="X1446">
        <v>5</v>
      </c>
      <c r="Y1446">
        <v>2004</v>
      </c>
      <c r="Z1446">
        <v>2004</v>
      </c>
      <c r="AA1446" t="s">
        <v>119</v>
      </c>
      <c r="AB1446" t="s">
        <v>120</v>
      </c>
      <c r="AC1446" t="s">
        <v>121</v>
      </c>
      <c r="AD1446" t="s">
        <v>121</v>
      </c>
      <c r="AE1446" t="s">
        <v>122</v>
      </c>
      <c r="AF1446">
        <v>106</v>
      </c>
      <c r="AG1446" t="s">
        <v>123</v>
      </c>
      <c r="AH1446">
        <f>IF(fun[[#This Row],[ExterQual]]="Ex",5,IF(fun[[#This Row],[ExterQual]]="Gd",4,IF(fun[[#This Row],[ExterQual]]="TA",3,IF(fun[[#This Row],[ExterQual]]="Fa",2,1))))</f>
        <v>4</v>
      </c>
      <c r="AI1446" t="s">
        <v>124</v>
      </c>
      <c r="AJ1446">
        <f>IF(fun[[#This Row],[ExterCond]]="Ex",5,IF(fun[[#This Row],[ExterCond]]="Gd",4,IF(fun[[#This Row],[ExterCond]]="TA",3,IF(fun[[#This Row],[ExterCond]]="Fa",2,1))))</f>
        <v>3</v>
      </c>
      <c r="AK1446" t="s">
        <v>125</v>
      </c>
      <c r="AL1446" t="s">
        <v>123</v>
      </c>
      <c r="AM1446">
        <f>IF(fun[[#This Row],[BsmtQual]]="Ex",5,IF(fun[[#This Row],[BsmtQual]]="Gd",4,IF(fun[[#This Row],[BsmtQual]]="TA",3,IF(fun[[#This Row],[BsmtQual]]="Fa",2,IF(fun[[#This Row],[BsmtQual]]="Po",1,0)))))</f>
        <v>4</v>
      </c>
      <c r="AN1446" t="s">
        <v>124</v>
      </c>
      <c r="AO1446">
        <f>IF(fun[[#This Row],[BsmtCond]]="Ex",5,IF(fun[[#This Row],[BsmtCond]]="Gd",4,IF(fun[[#This Row],[BsmtCond]]="TA",3,IF(fun[[#This Row],[BsmtCond]]="Fa",2,IF(fun[[#This Row],[BsmtCond]]="Po",1,0)))))</f>
        <v>3</v>
      </c>
      <c r="AP1446" t="s">
        <v>156</v>
      </c>
      <c r="AQ1446">
        <f>IF(fun[[#This Row],[BsmtExposure]]="Gd",3,IF(fun[[#This Row],[BsmtExposure]]="Av",2,IF(fun[[#This Row],[BsmtExposure]]="Mn",1,0)))</f>
        <v>2</v>
      </c>
      <c r="AR1446" t="s">
        <v>128</v>
      </c>
      <c r="AS1446">
        <v>0</v>
      </c>
      <c r="AT1446" t="s">
        <v>128</v>
      </c>
      <c r="AU1446">
        <v>0</v>
      </c>
      <c r="AV1446">
        <v>1422</v>
      </c>
      <c r="AW1446">
        <v>1422</v>
      </c>
      <c r="AX1446" t="s">
        <v>129</v>
      </c>
      <c r="AY1446" t="s">
        <v>130</v>
      </c>
      <c r="AZ1446">
        <f>IF(fun[[#This Row],[HeatingQC]]="Ex",5,IF(fun[[#This Row],[HeatingQC]]="Gd",4,IF(fun[[#This Row],[HeatingQC]]="TA",3,IF(fun[[#This Row],[HeatingQC]]="Fa",2,IF(fun[[#This Row],[HeatingQC]]="Po",1,0)))))</f>
        <v>5</v>
      </c>
      <c r="BA1446" t="s">
        <v>131</v>
      </c>
      <c r="BB1446" t="s">
        <v>132</v>
      </c>
      <c r="BC1446">
        <v>1422</v>
      </c>
      <c r="BD1446">
        <v>0</v>
      </c>
      <c r="BE1446">
        <v>0</v>
      </c>
      <c r="BF1446">
        <v>1422</v>
      </c>
      <c r="BG1446">
        <f>LOG(fun[[#This Row],[GrLivArea]])</f>
        <v>3.1528995963937474</v>
      </c>
      <c r="BH1446">
        <v>0</v>
      </c>
      <c r="BI1446">
        <v>0</v>
      </c>
      <c r="BJ1446">
        <f>fun[[#This Row],[BsmtFullBath]]+(0.5*fun[[#This Row],[BsmtHalfBath]])</f>
        <v>0</v>
      </c>
      <c r="BK1446">
        <v>2</v>
      </c>
      <c r="BL1446">
        <v>0</v>
      </c>
      <c r="BM1446">
        <f>fun[[#This Row],[HalfBath]]+fun[[#This Row],[TOTBaseBath]]+fun[[#This Row],[FullBath]]</f>
        <v>2</v>
      </c>
      <c r="BN1446">
        <v>3</v>
      </c>
      <c r="BO1446">
        <v>1</v>
      </c>
      <c r="BP1446" t="s">
        <v>123</v>
      </c>
      <c r="BQ1446">
        <f>IF(fun[[#This Row],[KitchenQual]]="Ex",5,IF(fun[[#This Row],[KitchenQual]]="Gd",4,IF(fun[[#This Row],[KitchenQual]]="TA",3,IF(fun[[#This Row],[KitchenQual]]="Fa",2,0))))</f>
        <v>4</v>
      </c>
      <c r="BR1446">
        <v>7</v>
      </c>
      <c r="BS1446" t="s">
        <v>133</v>
      </c>
      <c r="BT1446">
        <v>0</v>
      </c>
      <c r="BU1446" t="s">
        <v>109</v>
      </c>
      <c r="BV1446">
        <f>IF(fun[[#This Row],[FireplaceQu]]="Ex",5,IF(fun[[#This Row],[FireplaceQu]]="Gd",4,IF(fun[[#This Row],[FireplaceQu]]="TA",3,IF(fun[[#This Row],[FireplaceQu]]="Fa",2,0))))</f>
        <v>0</v>
      </c>
      <c r="BW1446" t="s">
        <v>134</v>
      </c>
      <c r="BX1446">
        <v>2004</v>
      </c>
      <c r="BY1446" t="s">
        <v>135</v>
      </c>
      <c r="BZ1446">
        <v>2</v>
      </c>
      <c r="CA1446">
        <v>626</v>
      </c>
      <c r="CB1446" t="s">
        <v>124</v>
      </c>
      <c r="CC1446">
        <f>IF(fun[[#This Row],[GarageQual]]="Ex",5,IF(fun[[#This Row],[GarageQual]]="Gd",4,IF(fun[[#This Row],[GarageQual]]="TA",3,IF(fun[[#This Row],[GarageQual]]="Fa",2,IF(fun[[#This Row],[GarageQual]]="Po",1,0)))))</f>
        <v>3</v>
      </c>
      <c r="CD1446" t="s">
        <v>124</v>
      </c>
      <c r="CE1446">
        <f>IF(fun[[#This Row],[GarageCond]]="Ex",5,IF(fun[[#This Row],[GarageCond]]="Gd",4,IF(fun[[#This Row],[GarageCond]]="TA",3,IF(fun[[#This Row],[GarageCond]]="Fa",2,IF(fun[[#This Row],[GarageCond]]="Po",1,0)))))</f>
        <v>3</v>
      </c>
      <c r="CF1446" t="s">
        <v>131</v>
      </c>
      <c r="CG1446">
        <v>192</v>
      </c>
      <c r="CH1446">
        <v>60</v>
      </c>
      <c r="CI1446">
        <v>0</v>
      </c>
      <c r="CJ1446">
        <v>0</v>
      </c>
      <c r="CK1446">
        <v>0</v>
      </c>
      <c r="CL1446">
        <f>(0.5*fun[[#This Row],[WoodDeckSF]])+fun[[#This Row],[OpenPorchSF]]+(2*fun[[#This Row],[EnclosedPorch]])+(1.5*fun[[#This Row],[3SsnPorch]])+fun[[#This Row],[ScreenPorch]]</f>
        <v>156</v>
      </c>
      <c r="CM1446">
        <v>0</v>
      </c>
      <c r="CN1446" t="s">
        <v>109</v>
      </c>
      <c r="CO1446">
        <f>IF(fun[[#This Row],[PoolQC]]="Ex",5,IF(fun[[#This Row],[PoolQC]]="Gd",4,IF(fun[[#This Row],[PoolQC]]="TA",3,IF(fun[[#This Row],[PoolQC]]="Fa",2,IF(fun[[#This Row],[PoolQC]]="Po",1,0)))))</f>
        <v>0</v>
      </c>
      <c r="CP1446" t="s">
        <v>109</v>
      </c>
      <c r="CQ1446" t="s">
        <v>109</v>
      </c>
      <c r="CR1446">
        <v>0</v>
      </c>
      <c r="CS1446">
        <v>11</v>
      </c>
      <c r="CT1446">
        <v>2007</v>
      </c>
      <c r="CU1446" t="s">
        <v>136</v>
      </c>
      <c r="CV1446" t="s">
        <v>137</v>
      </c>
      <c r="CW1446">
        <f>COUNTIF(fun[[#This Row],[Id]:[SaleCondition]],0)</f>
        <v>19</v>
      </c>
      <c r="CX1446">
        <f>COUNTIF(fun[[#This Row],[Id]:[SaleCondition]],"NA")</f>
        <v>5</v>
      </c>
      <c r="CY144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46">
        <f>fun[NUM_ExCond]+fun[NUM_BsmtCond]+fun[NUM_GarCond]</f>
        <v>9</v>
      </c>
      <c r="DA144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44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446">
        <v>179600</v>
      </c>
    </row>
    <row r="1447" spans="1:107" x14ac:dyDescent="0.25">
      <c r="A1447">
        <v>1446</v>
      </c>
      <c r="B1447">
        <v>85</v>
      </c>
      <c r="C1447" t="s">
        <v>107</v>
      </c>
      <c r="D1447">
        <f>IF(fun[[#This Row],[MSZoning]]="RL",1,0)</f>
        <v>1</v>
      </c>
      <c r="E1447">
        <f>IF(fun[[#This Row],[rl]]="RM",1,0)</f>
        <v>0</v>
      </c>
      <c r="F1447">
        <f>IF(fun[[#This Row],[rm]]="RH",1,0)</f>
        <v>0</v>
      </c>
      <c r="G1447">
        <f>IF(fun[[#This Row],[rh]]="C (all)",1,0)</f>
        <v>0</v>
      </c>
      <c r="H1447">
        <v>70</v>
      </c>
      <c r="I1447">
        <f>IF(fun[[#This Row],[LotFrontage]]="NA",0,fun[[#This Row],[LotFrontage]])</f>
        <v>70</v>
      </c>
      <c r="J1447">
        <v>8400</v>
      </c>
      <c r="K1447" t="s">
        <v>108</v>
      </c>
      <c r="L1447" t="s">
        <v>109</v>
      </c>
      <c r="M1447" t="s">
        <v>110</v>
      </c>
      <c r="N1447" t="s">
        <v>111</v>
      </c>
      <c r="O1447" t="s">
        <v>112</v>
      </c>
      <c r="P1447" t="s">
        <v>113</v>
      </c>
      <c r="Q1447" t="s">
        <v>114</v>
      </c>
      <c r="R1447" t="s">
        <v>177</v>
      </c>
      <c r="S1447" t="s">
        <v>116</v>
      </c>
      <c r="T1447" t="s">
        <v>116</v>
      </c>
      <c r="U1447" t="s">
        <v>117</v>
      </c>
      <c r="V1447" t="s">
        <v>217</v>
      </c>
      <c r="W1447">
        <v>6</v>
      </c>
      <c r="X1447">
        <v>5</v>
      </c>
      <c r="Y1447">
        <v>1966</v>
      </c>
      <c r="Z1447">
        <v>1966</v>
      </c>
      <c r="AA1447" t="s">
        <v>119</v>
      </c>
      <c r="AB1447" t="s">
        <v>120</v>
      </c>
      <c r="AC1447" t="s">
        <v>121</v>
      </c>
      <c r="AD1447" t="s">
        <v>121</v>
      </c>
      <c r="AE1447" t="s">
        <v>143</v>
      </c>
      <c r="AF1447">
        <v>0</v>
      </c>
      <c r="AG1447" t="s">
        <v>124</v>
      </c>
      <c r="AH1447">
        <f>IF(fun[[#This Row],[ExterQual]]="Ex",5,IF(fun[[#This Row],[ExterQual]]="Gd",4,IF(fun[[#This Row],[ExterQual]]="TA",3,IF(fun[[#This Row],[ExterQual]]="Fa",2,1))))</f>
        <v>3</v>
      </c>
      <c r="AI1447" t="s">
        <v>124</v>
      </c>
      <c r="AJ1447">
        <f>IF(fun[[#This Row],[ExterCond]]="Ex",5,IF(fun[[#This Row],[ExterCond]]="Gd",4,IF(fun[[#This Row],[ExterCond]]="TA",3,IF(fun[[#This Row],[ExterCond]]="Fa",2,1))))</f>
        <v>3</v>
      </c>
      <c r="AK1447" t="s">
        <v>144</v>
      </c>
      <c r="AL1447" t="s">
        <v>124</v>
      </c>
      <c r="AM1447">
        <f>IF(fun[[#This Row],[BsmtQual]]="Ex",5,IF(fun[[#This Row],[BsmtQual]]="Gd",4,IF(fun[[#This Row],[BsmtQual]]="TA",3,IF(fun[[#This Row],[BsmtQual]]="Fa",2,IF(fun[[#This Row],[BsmtQual]]="Po",1,0)))))</f>
        <v>3</v>
      </c>
      <c r="AN1447" t="s">
        <v>124</v>
      </c>
      <c r="AO1447">
        <f>IF(fun[[#This Row],[BsmtCond]]="Ex",5,IF(fun[[#This Row],[BsmtCond]]="Gd",4,IF(fun[[#This Row],[BsmtCond]]="TA",3,IF(fun[[#This Row],[BsmtCond]]="Fa",2,IF(fun[[#This Row],[BsmtCond]]="Po",1,0)))))</f>
        <v>3</v>
      </c>
      <c r="AP1447" t="s">
        <v>123</v>
      </c>
      <c r="AQ1447">
        <f>IF(fun[[#This Row],[BsmtExposure]]="Gd",3,IF(fun[[#This Row],[BsmtExposure]]="Av",2,IF(fun[[#This Row],[BsmtExposure]]="Mn",1,0)))</f>
        <v>3</v>
      </c>
      <c r="AR1447" t="s">
        <v>198</v>
      </c>
      <c r="AS1447">
        <v>187</v>
      </c>
      <c r="AT1447" t="s">
        <v>179</v>
      </c>
      <c r="AU1447">
        <v>627</v>
      </c>
      <c r="AV1447">
        <v>0</v>
      </c>
      <c r="AW1447">
        <v>814</v>
      </c>
      <c r="AX1447" t="s">
        <v>129</v>
      </c>
      <c r="AY1447" t="s">
        <v>123</v>
      </c>
      <c r="AZ1447">
        <f>IF(fun[[#This Row],[HeatingQC]]="Ex",5,IF(fun[[#This Row],[HeatingQC]]="Gd",4,IF(fun[[#This Row],[HeatingQC]]="TA",3,IF(fun[[#This Row],[HeatingQC]]="Fa",2,IF(fun[[#This Row],[HeatingQC]]="Po",1,0)))))</f>
        <v>4</v>
      </c>
      <c r="BA1447" t="s">
        <v>131</v>
      </c>
      <c r="BB1447" t="s">
        <v>132</v>
      </c>
      <c r="BC1447">
        <v>913</v>
      </c>
      <c r="BD1447">
        <v>0</v>
      </c>
      <c r="BE1447">
        <v>0</v>
      </c>
      <c r="BF1447">
        <v>913</v>
      </c>
      <c r="BG1447">
        <f>LOG(fun[[#This Row],[GrLivArea]])</f>
        <v>2.9604707775342991</v>
      </c>
      <c r="BH1447">
        <v>1</v>
      </c>
      <c r="BI1447">
        <v>0</v>
      </c>
      <c r="BJ1447">
        <f>fun[[#This Row],[BsmtFullBath]]+(0.5*fun[[#This Row],[BsmtHalfBath]])</f>
        <v>1</v>
      </c>
      <c r="BK1447">
        <v>1</v>
      </c>
      <c r="BL1447">
        <v>0</v>
      </c>
      <c r="BM1447">
        <f>fun[[#This Row],[HalfBath]]+fun[[#This Row],[TOTBaseBath]]+fun[[#This Row],[FullBath]]</f>
        <v>2</v>
      </c>
      <c r="BN1447">
        <v>3</v>
      </c>
      <c r="BO1447">
        <v>1</v>
      </c>
      <c r="BP1447" t="s">
        <v>124</v>
      </c>
      <c r="BQ1447">
        <f>IF(fun[[#This Row],[KitchenQual]]="Ex",5,IF(fun[[#This Row],[KitchenQual]]="Gd",4,IF(fun[[#This Row],[KitchenQual]]="TA",3,IF(fun[[#This Row],[KitchenQual]]="Fa",2,0))))</f>
        <v>3</v>
      </c>
      <c r="BR1447">
        <v>6</v>
      </c>
      <c r="BS1447" t="s">
        <v>133</v>
      </c>
      <c r="BT1447">
        <v>0</v>
      </c>
      <c r="BU1447" t="s">
        <v>109</v>
      </c>
      <c r="BV1447">
        <f>IF(fun[[#This Row],[FireplaceQu]]="Ex",5,IF(fun[[#This Row],[FireplaceQu]]="Gd",4,IF(fun[[#This Row],[FireplaceQu]]="TA",3,IF(fun[[#This Row],[FireplaceQu]]="Fa",2,0))))</f>
        <v>0</v>
      </c>
      <c r="BW1447" t="s">
        <v>153</v>
      </c>
      <c r="BX1447">
        <v>1990</v>
      </c>
      <c r="BY1447" t="s">
        <v>128</v>
      </c>
      <c r="BZ1447">
        <v>1</v>
      </c>
      <c r="CA1447">
        <v>240</v>
      </c>
      <c r="CB1447" t="s">
        <v>124</v>
      </c>
      <c r="CC1447">
        <f>IF(fun[[#This Row],[GarageQual]]="Ex",5,IF(fun[[#This Row],[GarageQual]]="Gd",4,IF(fun[[#This Row],[GarageQual]]="TA",3,IF(fun[[#This Row],[GarageQual]]="Fa",2,IF(fun[[#This Row],[GarageQual]]="Po",1,0)))))</f>
        <v>3</v>
      </c>
      <c r="CD1447" t="s">
        <v>124</v>
      </c>
      <c r="CE1447">
        <f>IF(fun[[#This Row],[GarageCond]]="Ex",5,IF(fun[[#This Row],[GarageCond]]="Gd",4,IF(fun[[#This Row],[GarageCond]]="TA",3,IF(fun[[#This Row],[GarageCond]]="Fa",2,IF(fun[[#This Row],[GarageCond]]="Po",1,0)))))</f>
        <v>3</v>
      </c>
      <c r="CF1447" t="s">
        <v>131</v>
      </c>
      <c r="CG1447">
        <v>0</v>
      </c>
      <c r="CH1447">
        <v>0</v>
      </c>
      <c r="CI1447">
        <v>252</v>
      </c>
      <c r="CJ1447">
        <v>0</v>
      </c>
      <c r="CK1447">
        <v>0</v>
      </c>
      <c r="CL1447">
        <f>(0.5*fun[[#This Row],[WoodDeckSF]])+fun[[#This Row],[OpenPorchSF]]+(2*fun[[#This Row],[EnclosedPorch]])+(1.5*fun[[#This Row],[3SsnPorch]])+fun[[#This Row],[ScreenPorch]]</f>
        <v>504</v>
      </c>
      <c r="CM1447">
        <v>0</v>
      </c>
      <c r="CN1447" t="s">
        <v>109</v>
      </c>
      <c r="CO1447">
        <f>IF(fun[[#This Row],[PoolQC]]="Ex",5,IF(fun[[#This Row],[PoolQC]]="Gd",4,IF(fun[[#This Row],[PoolQC]]="TA",3,IF(fun[[#This Row],[PoolQC]]="Fa",2,IF(fun[[#This Row],[PoolQC]]="Po",1,0)))))</f>
        <v>0</v>
      </c>
      <c r="CP1447" t="s">
        <v>109</v>
      </c>
      <c r="CQ1447" t="s">
        <v>109</v>
      </c>
      <c r="CR1447">
        <v>0</v>
      </c>
      <c r="CS1447">
        <v>5</v>
      </c>
      <c r="CT1447">
        <v>2007</v>
      </c>
      <c r="CU1447" t="s">
        <v>136</v>
      </c>
      <c r="CV1447" t="s">
        <v>137</v>
      </c>
      <c r="CW1447">
        <f>COUNTIF(fun[[#This Row],[Id]:[SaleCondition]],0)</f>
        <v>18</v>
      </c>
      <c r="CX1447">
        <f>COUNTIF(fun[[#This Row],[Id]:[SaleCondition]],"NA")</f>
        <v>5</v>
      </c>
      <c r="CY1447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447">
        <f>fun[NUM_ExCond]+fun[NUM_BsmtCond]+fun[NUM_GarCond]</f>
        <v>9</v>
      </c>
      <c r="DA144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74</v>
      </c>
      <c r="DB144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52.75</v>
      </c>
      <c r="DC1447">
        <v>129000</v>
      </c>
    </row>
    <row r="1448" spans="1:107" x14ac:dyDescent="0.25">
      <c r="A1448">
        <v>1447</v>
      </c>
      <c r="B1448">
        <v>20</v>
      </c>
      <c r="C1448" t="s">
        <v>107</v>
      </c>
      <c r="D1448">
        <f>IF(fun[[#This Row],[MSZoning]]="RL",1,0)</f>
        <v>1</v>
      </c>
      <c r="E1448">
        <f>IF(fun[[#This Row],[rl]]="RM",1,0)</f>
        <v>0</v>
      </c>
      <c r="F1448">
        <f>IF(fun[[#This Row],[rm]]="RH",1,0)</f>
        <v>0</v>
      </c>
      <c r="G1448">
        <f>IF(fun[[#This Row],[rh]]="C (all)",1,0)</f>
        <v>0</v>
      </c>
      <c r="H1448" t="s">
        <v>109</v>
      </c>
      <c r="I1448">
        <f>IF(fun[[#This Row],[LotFrontage]]="NA",0,fun[[#This Row],[LotFrontage]])</f>
        <v>0</v>
      </c>
      <c r="J1448">
        <v>26142</v>
      </c>
      <c r="K1448" t="s">
        <v>108</v>
      </c>
      <c r="L1448" t="s">
        <v>109</v>
      </c>
      <c r="M1448" t="s">
        <v>146</v>
      </c>
      <c r="N1448" t="s">
        <v>111</v>
      </c>
      <c r="O1448" t="s">
        <v>112</v>
      </c>
      <c r="P1448" t="s">
        <v>192</v>
      </c>
      <c r="Q1448" t="s">
        <v>114</v>
      </c>
      <c r="R1448" t="s">
        <v>157</v>
      </c>
      <c r="S1448" t="s">
        <v>116</v>
      </c>
      <c r="T1448" t="s">
        <v>116</v>
      </c>
      <c r="U1448" t="s">
        <v>117</v>
      </c>
      <c r="V1448" t="s">
        <v>141</v>
      </c>
      <c r="W1448">
        <v>5</v>
      </c>
      <c r="X1448">
        <v>7</v>
      </c>
      <c r="Y1448">
        <v>1962</v>
      </c>
      <c r="Z1448">
        <v>1962</v>
      </c>
      <c r="AA1448" t="s">
        <v>119</v>
      </c>
      <c r="AB1448" t="s">
        <v>120</v>
      </c>
      <c r="AC1448" t="s">
        <v>166</v>
      </c>
      <c r="AD1448" t="s">
        <v>166</v>
      </c>
      <c r="AE1448" t="s">
        <v>122</v>
      </c>
      <c r="AF1448">
        <v>189</v>
      </c>
      <c r="AG1448" t="s">
        <v>124</v>
      </c>
      <c r="AH1448">
        <f>IF(fun[[#This Row],[ExterQual]]="Ex",5,IF(fun[[#This Row],[ExterQual]]="Gd",4,IF(fun[[#This Row],[ExterQual]]="TA",3,IF(fun[[#This Row],[ExterQual]]="Fa",2,1))))</f>
        <v>3</v>
      </c>
      <c r="AI1448" t="s">
        <v>124</v>
      </c>
      <c r="AJ1448">
        <f>IF(fun[[#This Row],[ExterCond]]="Ex",5,IF(fun[[#This Row],[ExterCond]]="Gd",4,IF(fun[[#This Row],[ExterCond]]="TA",3,IF(fun[[#This Row],[ExterCond]]="Fa",2,1))))</f>
        <v>3</v>
      </c>
      <c r="AK1448" t="s">
        <v>144</v>
      </c>
      <c r="AL1448" t="s">
        <v>124</v>
      </c>
      <c r="AM1448">
        <f>IF(fun[[#This Row],[BsmtQual]]="Ex",5,IF(fun[[#This Row],[BsmtQual]]="Gd",4,IF(fun[[#This Row],[BsmtQual]]="TA",3,IF(fun[[#This Row],[BsmtQual]]="Fa",2,IF(fun[[#This Row],[BsmtQual]]="Po",1,0)))))</f>
        <v>3</v>
      </c>
      <c r="AN1448" t="s">
        <v>124</v>
      </c>
      <c r="AO1448">
        <f>IF(fun[[#This Row],[BsmtCond]]="Ex",5,IF(fun[[#This Row],[BsmtCond]]="Gd",4,IF(fun[[#This Row],[BsmtCond]]="TA",3,IF(fun[[#This Row],[BsmtCond]]="Fa",2,IF(fun[[#This Row],[BsmtCond]]="Po",1,0)))))</f>
        <v>3</v>
      </c>
      <c r="AP1448" t="s">
        <v>126</v>
      </c>
      <c r="AQ1448">
        <f>IF(fun[[#This Row],[BsmtExposure]]="Gd",3,IF(fun[[#This Row],[BsmtExposure]]="Av",2,IF(fun[[#This Row],[BsmtExposure]]="Mn",1,0)))</f>
        <v>0</v>
      </c>
      <c r="AR1448" t="s">
        <v>179</v>
      </c>
      <c r="AS1448">
        <v>593</v>
      </c>
      <c r="AT1448" t="s">
        <v>128</v>
      </c>
      <c r="AU1448">
        <v>0</v>
      </c>
      <c r="AV1448">
        <v>595</v>
      </c>
      <c r="AW1448">
        <v>1188</v>
      </c>
      <c r="AX1448" t="s">
        <v>129</v>
      </c>
      <c r="AY1448" t="s">
        <v>124</v>
      </c>
      <c r="AZ1448">
        <f>IF(fun[[#This Row],[HeatingQC]]="Ex",5,IF(fun[[#This Row],[HeatingQC]]="Gd",4,IF(fun[[#This Row],[HeatingQC]]="TA",3,IF(fun[[#This Row],[HeatingQC]]="Fa",2,IF(fun[[#This Row],[HeatingQC]]="Po",1,0)))))</f>
        <v>3</v>
      </c>
      <c r="BA1448" t="s">
        <v>131</v>
      </c>
      <c r="BB1448" t="s">
        <v>132</v>
      </c>
      <c r="BC1448">
        <v>1188</v>
      </c>
      <c r="BD1448">
        <v>0</v>
      </c>
      <c r="BE1448">
        <v>0</v>
      </c>
      <c r="BF1448">
        <v>1188</v>
      </c>
      <c r="BG1448">
        <f>LOG(fun[[#This Row],[GrLivArea]])</f>
        <v>3.0748164406451748</v>
      </c>
      <c r="BH1448">
        <v>0</v>
      </c>
      <c r="BI1448">
        <v>0</v>
      </c>
      <c r="BJ1448">
        <f>fun[[#This Row],[BsmtFullBath]]+(0.5*fun[[#This Row],[BsmtHalfBath]])</f>
        <v>0</v>
      </c>
      <c r="BK1448">
        <v>1</v>
      </c>
      <c r="BL1448">
        <v>0</v>
      </c>
      <c r="BM1448">
        <f>fun[[#This Row],[HalfBath]]+fun[[#This Row],[TOTBaseBath]]+fun[[#This Row],[FullBath]]</f>
        <v>1</v>
      </c>
      <c r="BN1448">
        <v>3</v>
      </c>
      <c r="BO1448">
        <v>1</v>
      </c>
      <c r="BP1448" t="s">
        <v>124</v>
      </c>
      <c r="BQ1448">
        <f>IF(fun[[#This Row],[KitchenQual]]="Ex",5,IF(fun[[#This Row],[KitchenQual]]="Gd",4,IF(fun[[#This Row],[KitchenQual]]="TA",3,IF(fun[[#This Row],[KitchenQual]]="Fa",2,0))))</f>
        <v>3</v>
      </c>
      <c r="BR1448">
        <v>6</v>
      </c>
      <c r="BS1448" t="s">
        <v>133</v>
      </c>
      <c r="BT1448">
        <v>0</v>
      </c>
      <c r="BU1448" t="s">
        <v>109</v>
      </c>
      <c r="BV1448">
        <f>IF(fun[[#This Row],[FireplaceQu]]="Ex",5,IF(fun[[#This Row],[FireplaceQu]]="Gd",4,IF(fun[[#This Row],[FireplaceQu]]="TA",3,IF(fun[[#This Row],[FireplaceQu]]="Fa",2,0))))</f>
        <v>0</v>
      </c>
      <c r="BW1448" t="s">
        <v>134</v>
      </c>
      <c r="BX1448">
        <v>1962</v>
      </c>
      <c r="BY1448" t="s">
        <v>128</v>
      </c>
      <c r="BZ1448">
        <v>1</v>
      </c>
      <c r="CA1448">
        <v>312</v>
      </c>
      <c r="CB1448" t="s">
        <v>124</v>
      </c>
      <c r="CC1448">
        <f>IF(fun[[#This Row],[GarageQual]]="Ex",5,IF(fun[[#This Row],[GarageQual]]="Gd",4,IF(fun[[#This Row],[GarageQual]]="TA",3,IF(fun[[#This Row],[GarageQual]]="Fa",2,IF(fun[[#This Row],[GarageQual]]="Po",1,0)))))</f>
        <v>3</v>
      </c>
      <c r="CD1448" t="s">
        <v>124</v>
      </c>
      <c r="CE1448">
        <f>IF(fun[[#This Row],[GarageCond]]="Ex",5,IF(fun[[#This Row],[GarageCond]]="Gd",4,IF(fun[[#This Row],[GarageCond]]="TA",3,IF(fun[[#This Row],[GarageCond]]="Fa",2,IF(fun[[#This Row],[GarageCond]]="Po",1,0)))))</f>
        <v>3</v>
      </c>
      <c r="CF1448" t="s">
        <v>216</v>
      </c>
      <c r="CG1448">
        <v>261</v>
      </c>
      <c r="CH1448">
        <v>39</v>
      </c>
      <c r="CI1448">
        <v>0</v>
      </c>
      <c r="CJ1448">
        <v>0</v>
      </c>
      <c r="CK1448">
        <v>0</v>
      </c>
      <c r="CL1448">
        <f>(0.5*fun[[#This Row],[WoodDeckSF]])+fun[[#This Row],[OpenPorchSF]]+(2*fun[[#This Row],[EnclosedPorch]])+(1.5*fun[[#This Row],[3SsnPorch]])+fun[[#This Row],[ScreenPorch]]</f>
        <v>169.5</v>
      </c>
      <c r="CM1448">
        <v>0</v>
      </c>
      <c r="CN1448" t="s">
        <v>109</v>
      </c>
      <c r="CO1448">
        <f>IF(fun[[#This Row],[PoolQC]]="Ex",5,IF(fun[[#This Row],[PoolQC]]="Gd",4,IF(fun[[#This Row],[PoolQC]]="TA",3,IF(fun[[#This Row],[PoolQC]]="Fa",2,IF(fun[[#This Row],[PoolQC]]="Po",1,0)))))</f>
        <v>0</v>
      </c>
      <c r="CP1448" t="s">
        <v>109</v>
      </c>
      <c r="CQ1448" t="s">
        <v>109</v>
      </c>
      <c r="CR1448">
        <v>0</v>
      </c>
      <c r="CS1448">
        <v>4</v>
      </c>
      <c r="CT1448">
        <v>2010</v>
      </c>
      <c r="CU1448" t="s">
        <v>136</v>
      </c>
      <c r="CV1448" t="s">
        <v>137</v>
      </c>
      <c r="CW1448">
        <f>COUNTIF(fun[[#This Row],[Id]:[SaleCondition]],0)</f>
        <v>20</v>
      </c>
      <c r="CX1448">
        <f>COUNTIF(fun[[#This Row],[Id]:[SaleCondition]],"NA")</f>
        <v>6</v>
      </c>
      <c r="CY1448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448">
        <f>fun[NUM_ExCond]+fun[NUM_BsmtCond]+fun[NUM_GarCond]</f>
        <v>9</v>
      </c>
      <c r="DA144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44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56.75</v>
      </c>
      <c r="DC1448">
        <v>157900</v>
      </c>
    </row>
    <row r="1449" spans="1:107" x14ac:dyDescent="0.25">
      <c r="A1449">
        <v>1448</v>
      </c>
      <c r="B1449">
        <v>60</v>
      </c>
      <c r="C1449" t="s">
        <v>107</v>
      </c>
      <c r="D1449">
        <f>IF(fun[[#This Row],[MSZoning]]="RL",1,0)</f>
        <v>1</v>
      </c>
      <c r="E1449">
        <f>IF(fun[[#This Row],[rl]]="RM",1,0)</f>
        <v>0</v>
      </c>
      <c r="F1449">
        <f>IF(fun[[#This Row],[rm]]="RH",1,0)</f>
        <v>0</v>
      </c>
      <c r="G1449">
        <f>IF(fun[[#This Row],[rh]]="C (all)",1,0)</f>
        <v>0</v>
      </c>
      <c r="H1449">
        <v>80</v>
      </c>
      <c r="I1449">
        <f>IF(fun[[#This Row],[LotFrontage]]="NA",0,fun[[#This Row],[LotFrontage]])</f>
        <v>80</v>
      </c>
      <c r="J1449">
        <v>10000</v>
      </c>
      <c r="K1449" t="s">
        <v>108</v>
      </c>
      <c r="L1449" t="s">
        <v>109</v>
      </c>
      <c r="M1449" t="s">
        <v>110</v>
      </c>
      <c r="N1449" t="s">
        <v>111</v>
      </c>
      <c r="O1449" t="s">
        <v>112</v>
      </c>
      <c r="P1449" t="s">
        <v>113</v>
      </c>
      <c r="Q1449" t="s">
        <v>114</v>
      </c>
      <c r="R1449" t="s">
        <v>115</v>
      </c>
      <c r="S1449" t="s">
        <v>116</v>
      </c>
      <c r="T1449" t="s">
        <v>116</v>
      </c>
      <c r="U1449" t="s">
        <v>117</v>
      </c>
      <c r="V1449" t="s">
        <v>118</v>
      </c>
      <c r="W1449">
        <v>8</v>
      </c>
      <c r="X1449">
        <v>5</v>
      </c>
      <c r="Y1449">
        <v>1995</v>
      </c>
      <c r="Z1449">
        <v>1996</v>
      </c>
      <c r="AA1449" t="s">
        <v>119</v>
      </c>
      <c r="AB1449" t="s">
        <v>120</v>
      </c>
      <c r="AC1449" t="s">
        <v>121</v>
      </c>
      <c r="AD1449" t="s">
        <v>121</v>
      </c>
      <c r="AE1449" t="s">
        <v>122</v>
      </c>
      <c r="AF1449">
        <v>438</v>
      </c>
      <c r="AG1449" t="s">
        <v>123</v>
      </c>
      <c r="AH1449">
        <f>IF(fun[[#This Row],[ExterQual]]="Ex",5,IF(fun[[#This Row],[ExterQual]]="Gd",4,IF(fun[[#This Row],[ExterQual]]="TA",3,IF(fun[[#This Row],[ExterQual]]="Fa",2,1))))</f>
        <v>4</v>
      </c>
      <c r="AI1449" t="s">
        <v>124</v>
      </c>
      <c r="AJ1449">
        <f>IF(fun[[#This Row],[ExterCond]]="Ex",5,IF(fun[[#This Row],[ExterCond]]="Gd",4,IF(fun[[#This Row],[ExterCond]]="TA",3,IF(fun[[#This Row],[ExterCond]]="Fa",2,1))))</f>
        <v>3</v>
      </c>
      <c r="AK1449" t="s">
        <v>125</v>
      </c>
      <c r="AL1449" t="s">
        <v>123</v>
      </c>
      <c r="AM1449">
        <f>IF(fun[[#This Row],[BsmtQual]]="Ex",5,IF(fun[[#This Row],[BsmtQual]]="Gd",4,IF(fun[[#This Row],[BsmtQual]]="TA",3,IF(fun[[#This Row],[BsmtQual]]="Fa",2,IF(fun[[#This Row],[BsmtQual]]="Po",1,0)))))</f>
        <v>4</v>
      </c>
      <c r="AN1449" t="s">
        <v>124</v>
      </c>
      <c r="AO1449">
        <f>IF(fun[[#This Row],[BsmtCond]]="Ex",5,IF(fun[[#This Row],[BsmtCond]]="Gd",4,IF(fun[[#This Row],[BsmtCond]]="TA",3,IF(fun[[#This Row],[BsmtCond]]="Fa",2,IF(fun[[#This Row],[BsmtCond]]="Po",1,0)))))</f>
        <v>3</v>
      </c>
      <c r="AP1449" t="s">
        <v>126</v>
      </c>
      <c r="AQ1449">
        <f>IF(fun[[#This Row],[BsmtExposure]]="Gd",3,IF(fun[[#This Row],[BsmtExposure]]="Av",2,IF(fun[[#This Row],[BsmtExposure]]="Mn",1,0)))</f>
        <v>0</v>
      </c>
      <c r="AR1449" t="s">
        <v>127</v>
      </c>
      <c r="AS1449">
        <v>1079</v>
      </c>
      <c r="AT1449" t="s">
        <v>128</v>
      </c>
      <c r="AU1449">
        <v>0</v>
      </c>
      <c r="AV1449">
        <v>141</v>
      </c>
      <c r="AW1449">
        <v>1220</v>
      </c>
      <c r="AX1449" t="s">
        <v>129</v>
      </c>
      <c r="AY1449" t="s">
        <v>130</v>
      </c>
      <c r="AZ1449">
        <f>IF(fun[[#This Row],[HeatingQC]]="Ex",5,IF(fun[[#This Row],[HeatingQC]]="Gd",4,IF(fun[[#This Row],[HeatingQC]]="TA",3,IF(fun[[#This Row],[HeatingQC]]="Fa",2,IF(fun[[#This Row],[HeatingQC]]="Po",1,0)))))</f>
        <v>5</v>
      </c>
      <c r="BA1449" t="s">
        <v>131</v>
      </c>
      <c r="BB1449" t="s">
        <v>132</v>
      </c>
      <c r="BC1449">
        <v>1220</v>
      </c>
      <c r="BD1449">
        <v>870</v>
      </c>
      <c r="BE1449">
        <v>0</v>
      </c>
      <c r="BF1449">
        <v>2090</v>
      </c>
      <c r="BG1449">
        <f>LOG(fun[[#This Row],[GrLivArea]])</f>
        <v>3.3201462861110542</v>
      </c>
      <c r="BH1449">
        <v>1</v>
      </c>
      <c r="BI1449">
        <v>0</v>
      </c>
      <c r="BJ1449">
        <f>fun[[#This Row],[BsmtFullBath]]+(0.5*fun[[#This Row],[BsmtHalfBath]])</f>
        <v>1</v>
      </c>
      <c r="BK1449">
        <v>2</v>
      </c>
      <c r="BL1449">
        <v>1</v>
      </c>
      <c r="BM1449">
        <f>fun[[#This Row],[HalfBath]]+fun[[#This Row],[TOTBaseBath]]+fun[[#This Row],[FullBath]]</f>
        <v>4</v>
      </c>
      <c r="BN1449">
        <v>3</v>
      </c>
      <c r="BO1449">
        <v>1</v>
      </c>
      <c r="BP1449" t="s">
        <v>123</v>
      </c>
      <c r="BQ1449">
        <f>IF(fun[[#This Row],[KitchenQual]]="Ex",5,IF(fun[[#This Row],[KitchenQual]]="Gd",4,IF(fun[[#This Row],[KitchenQual]]="TA",3,IF(fun[[#This Row],[KitchenQual]]="Fa",2,0))))</f>
        <v>4</v>
      </c>
      <c r="BR1449">
        <v>8</v>
      </c>
      <c r="BS1449" t="s">
        <v>133</v>
      </c>
      <c r="BT1449">
        <v>1</v>
      </c>
      <c r="BU1449" t="s">
        <v>124</v>
      </c>
      <c r="BV1449">
        <f>IF(fun[[#This Row],[FireplaceQu]]="Ex",5,IF(fun[[#This Row],[FireplaceQu]]="Gd",4,IF(fun[[#This Row],[FireplaceQu]]="TA",3,IF(fun[[#This Row],[FireplaceQu]]="Fa",2,0))))</f>
        <v>3</v>
      </c>
      <c r="BW1449" t="s">
        <v>134</v>
      </c>
      <c r="BX1449">
        <v>1995</v>
      </c>
      <c r="BY1449" t="s">
        <v>135</v>
      </c>
      <c r="BZ1449">
        <v>2</v>
      </c>
      <c r="CA1449">
        <v>556</v>
      </c>
      <c r="CB1449" t="s">
        <v>124</v>
      </c>
      <c r="CC1449">
        <f>IF(fun[[#This Row],[GarageQual]]="Ex",5,IF(fun[[#This Row],[GarageQual]]="Gd",4,IF(fun[[#This Row],[GarageQual]]="TA",3,IF(fun[[#This Row],[GarageQual]]="Fa",2,IF(fun[[#This Row],[GarageQual]]="Po",1,0)))))</f>
        <v>3</v>
      </c>
      <c r="CD1449" t="s">
        <v>124</v>
      </c>
      <c r="CE1449">
        <f>IF(fun[[#This Row],[GarageCond]]="Ex",5,IF(fun[[#This Row],[GarageCond]]="Gd",4,IF(fun[[#This Row],[GarageCond]]="TA",3,IF(fun[[#This Row],[GarageCond]]="Fa",2,IF(fun[[#This Row],[GarageCond]]="Po",1,0)))))</f>
        <v>3</v>
      </c>
      <c r="CF1449" t="s">
        <v>131</v>
      </c>
      <c r="CG1449">
        <v>0</v>
      </c>
      <c r="CH1449">
        <v>65</v>
      </c>
      <c r="CI1449">
        <v>0</v>
      </c>
      <c r="CJ1449">
        <v>0</v>
      </c>
      <c r="CK1449">
        <v>0</v>
      </c>
      <c r="CL1449">
        <f>(0.5*fun[[#This Row],[WoodDeckSF]])+fun[[#This Row],[OpenPorchSF]]+(2*fun[[#This Row],[EnclosedPorch]])+(1.5*fun[[#This Row],[3SsnPorch]])+fun[[#This Row],[ScreenPorch]]</f>
        <v>65</v>
      </c>
      <c r="CM1449">
        <v>0</v>
      </c>
      <c r="CN1449" t="s">
        <v>109</v>
      </c>
      <c r="CO1449">
        <f>IF(fun[[#This Row],[PoolQC]]="Ex",5,IF(fun[[#This Row],[PoolQC]]="Gd",4,IF(fun[[#This Row],[PoolQC]]="TA",3,IF(fun[[#This Row],[PoolQC]]="Fa",2,IF(fun[[#This Row],[PoolQC]]="Po",1,0)))))</f>
        <v>0</v>
      </c>
      <c r="CP1449" t="s">
        <v>109</v>
      </c>
      <c r="CQ1449" t="s">
        <v>109</v>
      </c>
      <c r="CR1449">
        <v>0</v>
      </c>
      <c r="CS1449">
        <v>12</v>
      </c>
      <c r="CT1449">
        <v>2007</v>
      </c>
      <c r="CU1449" t="s">
        <v>136</v>
      </c>
      <c r="CV1449" t="s">
        <v>137</v>
      </c>
      <c r="CW1449">
        <f>COUNTIF(fun[[#This Row],[Id]:[SaleCondition]],0)</f>
        <v>14</v>
      </c>
      <c r="CX1449">
        <f>COUNTIF(fun[[#This Row],[Id]:[SaleCondition]],"NA")</f>
        <v>4</v>
      </c>
      <c r="CY1449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449">
        <f>fun[NUM_ExCond]+fun[NUM_BsmtCond]+fun[NUM_GarCond]</f>
        <v>9</v>
      </c>
      <c r="DA144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107</v>
      </c>
      <c r="DB144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74.5</v>
      </c>
      <c r="DC1449">
        <v>240000</v>
      </c>
    </row>
    <row r="1450" spans="1:107" x14ac:dyDescent="0.25">
      <c r="A1450">
        <v>1449</v>
      </c>
      <c r="B1450">
        <v>50</v>
      </c>
      <c r="C1450" t="s">
        <v>107</v>
      </c>
      <c r="D1450">
        <f>IF(fun[[#This Row],[MSZoning]]="RL",1,0)</f>
        <v>1</v>
      </c>
      <c r="E1450">
        <f>IF(fun[[#This Row],[rl]]="RM",1,0)</f>
        <v>0</v>
      </c>
      <c r="F1450">
        <f>IF(fun[[#This Row],[rm]]="RH",1,0)</f>
        <v>0</v>
      </c>
      <c r="G1450">
        <f>IF(fun[[#This Row],[rh]]="C (all)",1,0)</f>
        <v>0</v>
      </c>
      <c r="H1450">
        <v>70</v>
      </c>
      <c r="I1450">
        <f>IF(fun[[#This Row],[LotFrontage]]="NA",0,fun[[#This Row],[LotFrontage]])</f>
        <v>70</v>
      </c>
      <c r="J1450">
        <v>11767</v>
      </c>
      <c r="K1450" t="s">
        <v>108</v>
      </c>
      <c r="L1450" t="s">
        <v>109</v>
      </c>
      <c r="M1450" t="s">
        <v>110</v>
      </c>
      <c r="N1450" t="s">
        <v>111</v>
      </c>
      <c r="O1450" t="s">
        <v>112</v>
      </c>
      <c r="P1450" t="s">
        <v>113</v>
      </c>
      <c r="Q1450" t="s">
        <v>114</v>
      </c>
      <c r="R1450" t="s">
        <v>211</v>
      </c>
      <c r="S1450" t="s">
        <v>116</v>
      </c>
      <c r="T1450" t="s">
        <v>116</v>
      </c>
      <c r="U1450" t="s">
        <v>117</v>
      </c>
      <c r="V1450" t="s">
        <v>118</v>
      </c>
      <c r="W1450">
        <v>4</v>
      </c>
      <c r="X1450">
        <v>7</v>
      </c>
      <c r="Y1450">
        <v>1910</v>
      </c>
      <c r="Z1450">
        <v>2000</v>
      </c>
      <c r="AA1450" t="s">
        <v>119</v>
      </c>
      <c r="AB1450" t="s">
        <v>120</v>
      </c>
      <c r="AC1450" t="s">
        <v>142</v>
      </c>
      <c r="AD1450" t="s">
        <v>166</v>
      </c>
      <c r="AE1450" t="s">
        <v>143</v>
      </c>
      <c r="AF1450">
        <v>0</v>
      </c>
      <c r="AG1450" t="s">
        <v>124</v>
      </c>
      <c r="AH1450">
        <f>IF(fun[[#This Row],[ExterQual]]="Ex",5,IF(fun[[#This Row],[ExterQual]]="Gd",4,IF(fun[[#This Row],[ExterQual]]="TA",3,IF(fun[[#This Row],[ExterQual]]="Fa",2,1))))</f>
        <v>3</v>
      </c>
      <c r="AI1450" t="s">
        <v>124</v>
      </c>
      <c r="AJ1450">
        <f>IF(fun[[#This Row],[ExterCond]]="Ex",5,IF(fun[[#This Row],[ExterCond]]="Gd",4,IF(fun[[#This Row],[ExterCond]]="TA",3,IF(fun[[#This Row],[ExterCond]]="Fa",2,1))))</f>
        <v>3</v>
      </c>
      <c r="AK1450" t="s">
        <v>144</v>
      </c>
      <c r="AL1450" t="s">
        <v>173</v>
      </c>
      <c r="AM1450">
        <f>IF(fun[[#This Row],[BsmtQual]]="Ex",5,IF(fun[[#This Row],[BsmtQual]]="Gd",4,IF(fun[[#This Row],[BsmtQual]]="TA",3,IF(fun[[#This Row],[BsmtQual]]="Fa",2,IF(fun[[#This Row],[BsmtQual]]="Po",1,0)))))</f>
        <v>2</v>
      </c>
      <c r="AN1450" t="s">
        <v>124</v>
      </c>
      <c r="AO1450">
        <f>IF(fun[[#This Row],[BsmtCond]]="Ex",5,IF(fun[[#This Row],[BsmtCond]]="Gd",4,IF(fun[[#This Row],[BsmtCond]]="TA",3,IF(fun[[#This Row],[BsmtCond]]="Fa",2,IF(fun[[#This Row],[BsmtCond]]="Po",1,0)))))</f>
        <v>3</v>
      </c>
      <c r="AP1450" t="s">
        <v>126</v>
      </c>
      <c r="AQ1450">
        <f>IF(fun[[#This Row],[BsmtExposure]]="Gd",3,IF(fun[[#This Row],[BsmtExposure]]="Av",2,IF(fun[[#This Row],[BsmtExposure]]="Mn",1,0)))</f>
        <v>0</v>
      </c>
      <c r="AR1450" t="s">
        <v>128</v>
      </c>
      <c r="AS1450">
        <v>0</v>
      </c>
      <c r="AT1450" t="s">
        <v>128</v>
      </c>
      <c r="AU1450">
        <v>0</v>
      </c>
      <c r="AV1450">
        <v>560</v>
      </c>
      <c r="AW1450">
        <v>560</v>
      </c>
      <c r="AX1450" t="s">
        <v>129</v>
      </c>
      <c r="AY1450" t="s">
        <v>123</v>
      </c>
      <c r="AZ1450">
        <f>IF(fun[[#This Row],[HeatingQC]]="Ex",5,IF(fun[[#This Row],[HeatingQC]]="Gd",4,IF(fun[[#This Row],[HeatingQC]]="TA",3,IF(fun[[#This Row],[HeatingQC]]="Fa",2,IF(fun[[#This Row],[HeatingQC]]="Po",1,0)))))</f>
        <v>4</v>
      </c>
      <c r="BA1450" t="s">
        <v>203</v>
      </c>
      <c r="BB1450" t="s">
        <v>132</v>
      </c>
      <c r="BC1450">
        <v>796</v>
      </c>
      <c r="BD1450">
        <v>550</v>
      </c>
      <c r="BE1450">
        <v>0</v>
      </c>
      <c r="BF1450">
        <v>1346</v>
      </c>
      <c r="BG1450">
        <f>LOG(fun[[#This Row],[GrLivArea]])</f>
        <v>3.1290450598879582</v>
      </c>
      <c r="BH1450">
        <v>0</v>
      </c>
      <c r="BI1450">
        <v>0</v>
      </c>
      <c r="BJ1450">
        <f>fun[[#This Row],[BsmtFullBath]]+(0.5*fun[[#This Row],[BsmtHalfBath]])</f>
        <v>0</v>
      </c>
      <c r="BK1450">
        <v>1</v>
      </c>
      <c r="BL1450">
        <v>1</v>
      </c>
      <c r="BM1450">
        <f>fun[[#This Row],[HalfBath]]+fun[[#This Row],[TOTBaseBath]]+fun[[#This Row],[FullBath]]</f>
        <v>2</v>
      </c>
      <c r="BN1450">
        <v>2</v>
      </c>
      <c r="BO1450">
        <v>1</v>
      </c>
      <c r="BP1450" t="s">
        <v>124</v>
      </c>
      <c r="BQ1450">
        <f>IF(fun[[#This Row],[KitchenQual]]="Ex",5,IF(fun[[#This Row],[KitchenQual]]="Gd",4,IF(fun[[#This Row],[KitchenQual]]="TA",3,IF(fun[[#This Row],[KitchenQual]]="Fa",2,0))))</f>
        <v>3</v>
      </c>
      <c r="BR1450">
        <v>6</v>
      </c>
      <c r="BS1450" t="s">
        <v>250</v>
      </c>
      <c r="BT1450">
        <v>0</v>
      </c>
      <c r="BU1450" t="s">
        <v>109</v>
      </c>
      <c r="BV1450">
        <f>IF(fun[[#This Row],[FireplaceQu]]="Ex",5,IF(fun[[#This Row],[FireplaceQu]]="Gd",4,IF(fun[[#This Row],[FireplaceQu]]="TA",3,IF(fun[[#This Row],[FireplaceQu]]="Fa",2,0))))</f>
        <v>0</v>
      </c>
      <c r="BW1450" t="s">
        <v>153</v>
      </c>
      <c r="BX1450">
        <v>1950</v>
      </c>
      <c r="BY1450" t="s">
        <v>128</v>
      </c>
      <c r="BZ1450">
        <v>1</v>
      </c>
      <c r="CA1450">
        <v>384</v>
      </c>
      <c r="CB1450" t="s">
        <v>173</v>
      </c>
      <c r="CC1450">
        <f>IF(fun[[#This Row],[GarageQual]]="Ex",5,IF(fun[[#This Row],[GarageQual]]="Gd",4,IF(fun[[#This Row],[GarageQual]]="TA",3,IF(fun[[#This Row],[GarageQual]]="Fa",2,IF(fun[[#This Row],[GarageQual]]="Po",1,0)))))</f>
        <v>2</v>
      </c>
      <c r="CD1450" t="s">
        <v>124</v>
      </c>
      <c r="CE1450">
        <f>IF(fun[[#This Row],[GarageCond]]="Ex",5,IF(fun[[#This Row],[GarageCond]]="Gd",4,IF(fun[[#This Row],[GarageCond]]="TA",3,IF(fun[[#This Row],[GarageCond]]="Fa",2,IF(fun[[#This Row],[GarageCond]]="Po",1,0)))))</f>
        <v>3</v>
      </c>
      <c r="CF1450" t="s">
        <v>131</v>
      </c>
      <c r="CG1450">
        <v>168</v>
      </c>
      <c r="CH1450">
        <v>24</v>
      </c>
      <c r="CI1450">
        <v>0</v>
      </c>
      <c r="CJ1450">
        <v>0</v>
      </c>
      <c r="CK1450">
        <v>0</v>
      </c>
      <c r="CL1450">
        <f>(0.5*fun[[#This Row],[WoodDeckSF]])+fun[[#This Row],[OpenPorchSF]]+(2*fun[[#This Row],[EnclosedPorch]])+(1.5*fun[[#This Row],[3SsnPorch]])+fun[[#This Row],[ScreenPorch]]</f>
        <v>108</v>
      </c>
      <c r="CM1450">
        <v>0</v>
      </c>
      <c r="CN1450" t="s">
        <v>109</v>
      </c>
      <c r="CO1450">
        <f>IF(fun[[#This Row],[PoolQC]]="Ex",5,IF(fun[[#This Row],[PoolQC]]="Gd",4,IF(fun[[#This Row],[PoolQC]]="TA",3,IF(fun[[#This Row],[PoolQC]]="Fa",2,IF(fun[[#This Row],[PoolQC]]="Po",1,0)))))</f>
        <v>0</v>
      </c>
      <c r="CP1450" t="s">
        <v>189</v>
      </c>
      <c r="CQ1450" t="s">
        <v>109</v>
      </c>
      <c r="CR1450">
        <v>0</v>
      </c>
      <c r="CS1450">
        <v>5</v>
      </c>
      <c r="CT1450">
        <v>2007</v>
      </c>
      <c r="CU1450" t="s">
        <v>136</v>
      </c>
      <c r="CV1450" t="s">
        <v>137</v>
      </c>
      <c r="CW1450">
        <f>COUNTIF(fun[[#This Row],[Id]:[SaleCondition]],0)</f>
        <v>19</v>
      </c>
      <c r="CX1450">
        <f>COUNTIF(fun[[#This Row],[Id]:[SaleCondition]],"NA")</f>
        <v>4</v>
      </c>
      <c r="CY1450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450">
        <f>fun[NUM_ExCond]+fun[NUM_BsmtCond]+fun[NUM_GarCond]</f>
        <v>9</v>
      </c>
      <c r="DA145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66</v>
      </c>
      <c r="DB145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49</v>
      </c>
      <c r="DC1450">
        <v>112000</v>
      </c>
    </row>
    <row r="1451" spans="1:107" x14ac:dyDescent="0.25">
      <c r="A1451">
        <v>1450</v>
      </c>
      <c r="B1451">
        <v>180</v>
      </c>
      <c r="C1451" t="s">
        <v>168</v>
      </c>
      <c r="D1451">
        <f>IF(fun[[#This Row],[MSZoning]]="RL",1,0)</f>
        <v>0</v>
      </c>
      <c r="E1451">
        <f>IF(fun[[#This Row],[rl]]="RM",1,0)</f>
        <v>0</v>
      </c>
      <c r="F1451">
        <f>IF(fun[[#This Row],[rm]]="RH",1,0)</f>
        <v>0</v>
      </c>
      <c r="G1451">
        <f>IF(fun[[#This Row],[rh]]="C (all)",1,0)</f>
        <v>0</v>
      </c>
      <c r="H1451">
        <v>21</v>
      </c>
      <c r="I1451">
        <f>IF(fun[[#This Row],[LotFrontage]]="NA",0,fun[[#This Row],[LotFrontage]])</f>
        <v>21</v>
      </c>
      <c r="J1451">
        <v>1533</v>
      </c>
      <c r="K1451" t="s">
        <v>108</v>
      </c>
      <c r="L1451" t="s">
        <v>109</v>
      </c>
      <c r="M1451" t="s">
        <v>110</v>
      </c>
      <c r="N1451" t="s">
        <v>111</v>
      </c>
      <c r="O1451" t="s">
        <v>112</v>
      </c>
      <c r="P1451" t="s">
        <v>113</v>
      </c>
      <c r="Q1451" t="s">
        <v>114</v>
      </c>
      <c r="R1451" t="s">
        <v>204</v>
      </c>
      <c r="S1451" t="s">
        <v>116</v>
      </c>
      <c r="T1451" t="s">
        <v>116</v>
      </c>
      <c r="U1451" t="s">
        <v>224</v>
      </c>
      <c r="V1451" t="s">
        <v>217</v>
      </c>
      <c r="W1451">
        <v>5</v>
      </c>
      <c r="X1451">
        <v>7</v>
      </c>
      <c r="Y1451">
        <v>1970</v>
      </c>
      <c r="Z1451">
        <v>1970</v>
      </c>
      <c r="AA1451" t="s">
        <v>119</v>
      </c>
      <c r="AB1451" t="s">
        <v>120</v>
      </c>
      <c r="AC1451" t="s">
        <v>206</v>
      </c>
      <c r="AD1451" t="s">
        <v>207</v>
      </c>
      <c r="AE1451" t="s">
        <v>143</v>
      </c>
      <c r="AF1451">
        <v>0</v>
      </c>
      <c r="AG1451" t="s">
        <v>124</v>
      </c>
      <c r="AH1451">
        <f>IF(fun[[#This Row],[ExterQual]]="Ex",5,IF(fun[[#This Row],[ExterQual]]="Gd",4,IF(fun[[#This Row],[ExterQual]]="TA",3,IF(fun[[#This Row],[ExterQual]]="Fa",2,1))))</f>
        <v>3</v>
      </c>
      <c r="AI1451" t="s">
        <v>124</v>
      </c>
      <c r="AJ1451">
        <f>IF(fun[[#This Row],[ExterCond]]="Ex",5,IF(fun[[#This Row],[ExterCond]]="Gd",4,IF(fun[[#This Row],[ExterCond]]="TA",3,IF(fun[[#This Row],[ExterCond]]="Fa",2,1))))</f>
        <v>3</v>
      </c>
      <c r="AK1451" t="s">
        <v>144</v>
      </c>
      <c r="AL1451" t="s">
        <v>123</v>
      </c>
      <c r="AM1451">
        <f>IF(fun[[#This Row],[BsmtQual]]="Ex",5,IF(fun[[#This Row],[BsmtQual]]="Gd",4,IF(fun[[#This Row],[BsmtQual]]="TA",3,IF(fun[[#This Row],[BsmtQual]]="Fa",2,IF(fun[[#This Row],[BsmtQual]]="Po",1,0)))))</f>
        <v>4</v>
      </c>
      <c r="AN1451" t="s">
        <v>124</v>
      </c>
      <c r="AO1451">
        <f>IF(fun[[#This Row],[BsmtCond]]="Ex",5,IF(fun[[#This Row],[BsmtCond]]="Gd",4,IF(fun[[#This Row],[BsmtCond]]="TA",3,IF(fun[[#This Row],[BsmtCond]]="Fa",2,IF(fun[[#This Row],[BsmtCond]]="Po",1,0)))))</f>
        <v>3</v>
      </c>
      <c r="AP1451" t="s">
        <v>156</v>
      </c>
      <c r="AQ1451">
        <f>IF(fun[[#This Row],[BsmtExposure]]="Gd",3,IF(fun[[#This Row],[BsmtExposure]]="Av",2,IF(fun[[#This Row],[BsmtExposure]]="Mn",1,0)))</f>
        <v>2</v>
      </c>
      <c r="AR1451" t="s">
        <v>127</v>
      </c>
      <c r="AS1451">
        <v>553</v>
      </c>
      <c r="AT1451" t="s">
        <v>128</v>
      </c>
      <c r="AU1451">
        <v>0</v>
      </c>
      <c r="AV1451">
        <v>77</v>
      </c>
      <c r="AW1451">
        <v>630</v>
      </c>
      <c r="AX1451" t="s">
        <v>129</v>
      </c>
      <c r="AY1451" t="s">
        <v>130</v>
      </c>
      <c r="AZ1451">
        <f>IF(fun[[#This Row],[HeatingQC]]="Ex",5,IF(fun[[#This Row],[HeatingQC]]="Gd",4,IF(fun[[#This Row],[HeatingQC]]="TA",3,IF(fun[[#This Row],[HeatingQC]]="Fa",2,IF(fun[[#This Row],[HeatingQC]]="Po",1,0)))))</f>
        <v>5</v>
      </c>
      <c r="BA1451" t="s">
        <v>131</v>
      </c>
      <c r="BB1451" t="s">
        <v>132</v>
      </c>
      <c r="BC1451">
        <v>630</v>
      </c>
      <c r="BD1451">
        <v>0</v>
      </c>
      <c r="BE1451">
        <v>0</v>
      </c>
      <c r="BF1451">
        <v>630</v>
      </c>
      <c r="BG1451">
        <f>LOG(fun[[#This Row],[GrLivArea]])</f>
        <v>2.7993405494535817</v>
      </c>
      <c r="BH1451">
        <v>1</v>
      </c>
      <c r="BI1451">
        <v>0</v>
      </c>
      <c r="BJ1451">
        <f>fun[[#This Row],[BsmtFullBath]]+(0.5*fun[[#This Row],[BsmtHalfBath]])</f>
        <v>1</v>
      </c>
      <c r="BK1451">
        <v>1</v>
      </c>
      <c r="BL1451">
        <v>0</v>
      </c>
      <c r="BM1451">
        <f>fun[[#This Row],[HalfBath]]+fun[[#This Row],[TOTBaseBath]]+fun[[#This Row],[FullBath]]</f>
        <v>2</v>
      </c>
      <c r="BN1451">
        <v>1</v>
      </c>
      <c r="BO1451">
        <v>1</v>
      </c>
      <c r="BP1451" t="s">
        <v>130</v>
      </c>
      <c r="BQ1451">
        <f>IF(fun[[#This Row],[KitchenQual]]="Ex",5,IF(fun[[#This Row],[KitchenQual]]="Gd",4,IF(fun[[#This Row],[KitchenQual]]="TA",3,IF(fun[[#This Row],[KitchenQual]]="Fa",2,0))))</f>
        <v>5</v>
      </c>
      <c r="BR1451">
        <v>3</v>
      </c>
      <c r="BS1451" t="s">
        <v>133</v>
      </c>
      <c r="BT1451">
        <v>0</v>
      </c>
      <c r="BU1451" t="s">
        <v>109</v>
      </c>
      <c r="BV1451">
        <f>IF(fun[[#This Row],[FireplaceQu]]="Ex",5,IF(fun[[#This Row],[FireplaceQu]]="Gd",4,IF(fun[[#This Row],[FireplaceQu]]="TA",3,IF(fun[[#This Row],[FireplaceQu]]="Fa",2,0))))</f>
        <v>0</v>
      </c>
      <c r="BW1451" t="s">
        <v>109</v>
      </c>
      <c r="BX1451" t="s">
        <v>109</v>
      </c>
      <c r="BY1451" t="s">
        <v>109</v>
      </c>
      <c r="BZ1451">
        <v>0</v>
      </c>
      <c r="CA1451">
        <v>0</v>
      </c>
      <c r="CB1451" t="s">
        <v>109</v>
      </c>
      <c r="CC1451">
        <f>IF(fun[[#This Row],[GarageQual]]="Ex",5,IF(fun[[#This Row],[GarageQual]]="Gd",4,IF(fun[[#This Row],[GarageQual]]="TA",3,IF(fun[[#This Row],[GarageQual]]="Fa",2,IF(fun[[#This Row],[GarageQual]]="Po",1,0)))))</f>
        <v>0</v>
      </c>
      <c r="CD1451" t="s">
        <v>109</v>
      </c>
      <c r="CE1451">
        <f>IF(fun[[#This Row],[GarageCond]]="Ex",5,IF(fun[[#This Row],[GarageCond]]="Gd",4,IF(fun[[#This Row],[GarageCond]]="TA",3,IF(fun[[#This Row],[GarageCond]]="Fa",2,IF(fun[[#This Row],[GarageCond]]="Po",1,0)))))</f>
        <v>0</v>
      </c>
      <c r="CF1451" t="s">
        <v>131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f>(0.5*fun[[#This Row],[WoodDeckSF]])+fun[[#This Row],[OpenPorchSF]]+(2*fun[[#This Row],[EnclosedPorch]])+(1.5*fun[[#This Row],[3SsnPorch]])+fun[[#This Row],[ScreenPorch]]</f>
        <v>0</v>
      </c>
      <c r="CM1451">
        <v>0</v>
      </c>
      <c r="CN1451" t="s">
        <v>109</v>
      </c>
      <c r="CO1451">
        <f>IF(fun[[#This Row],[PoolQC]]="Ex",5,IF(fun[[#This Row],[PoolQC]]="Gd",4,IF(fun[[#This Row],[PoolQC]]="TA",3,IF(fun[[#This Row],[PoolQC]]="Fa",2,IF(fun[[#This Row],[PoolQC]]="Po",1,0)))))</f>
        <v>0</v>
      </c>
      <c r="CP1451" t="s">
        <v>109</v>
      </c>
      <c r="CQ1451" t="s">
        <v>109</v>
      </c>
      <c r="CR1451">
        <v>0</v>
      </c>
      <c r="CS1451">
        <v>8</v>
      </c>
      <c r="CT1451">
        <v>2006</v>
      </c>
      <c r="CU1451" t="s">
        <v>136</v>
      </c>
      <c r="CV1451" t="s">
        <v>154</v>
      </c>
      <c r="CW1451">
        <f>COUNTIF(fun[[#This Row],[Id]:[SaleCondition]],0)</f>
        <v>25</v>
      </c>
      <c r="CX1451">
        <f>COUNTIF(fun[[#This Row],[Id]:[SaleCondition]],"NA")</f>
        <v>10</v>
      </c>
      <c r="CY145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451">
        <f>fun[NUM_ExCond]+fun[NUM_BsmtCond]+fun[NUM_GarCond]</f>
        <v>6</v>
      </c>
      <c r="DA145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45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63.5</v>
      </c>
      <c r="DC1451">
        <v>92000</v>
      </c>
    </row>
    <row r="1452" spans="1:107" x14ac:dyDescent="0.25">
      <c r="A1452">
        <v>1451</v>
      </c>
      <c r="B1452">
        <v>90</v>
      </c>
      <c r="C1452" t="s">
        <v>107</v>
      </c>
      <c r="D1452">
        <f>IF(fun[[#This Row],[MSZoning]]="RL",1,0)</f>
        <v>1</v>
      </c>
      <c r="E1452">
        <f>IF(fun[[#This Row],[rl]]="RM",1,0)</f>
        <v>0</v>
      </c>
      <c r="F1452">
        <f>IF(fun[[#This Row],[rm]]="RH",1,0)</f>
        <v>0</v>
      </c>
      <c r="G1452">
        <f>IF(fun[[#This Row],[rh]]="C (all)",1,0)</f>
        <v>0</v>
      </c>
      <c r="H1452">
        <v>60</v>
      </c>
      <c r="I1452">
        <f>IF(fun[[#This Row],[LotFrontage]]="NA",0,fun[[#This Row],[LotFrontage]])</f>
        <v>60</v>
      </c>
      <c r="J1452">
        <v>9000</v>
      </c>
      <c r="K1452" t="s">
        <v>108</v>
      </c>
      <c r="L1452" t="s">
        <v>109</v>
      </c>
      <c r="M1452" t="s">
        <v>110</v>
      </c>
      <c r="N1452" t="s">
        <v>111</v>
      </c>
      <c r="O1452" t="s">
        <v>112</v>
      </c>
      <c r="P1452" t="s">
        <v>138</v>
      </c>
      <c r="Q1452" t="s">
        <v>114</v>
      </c>
      <c r="R1452" t="s">
        <v>188</v>
      </c>
      <c r="S1452" t="s">
        <v>116</v>
      </c>
      <c r="T1452" t="s">
        <v>116</v>
      </c>
      <c r="U1452" t="s">
        <v>193</v>
      </c>
      <c r="V1452" t="s">
        <v>118</v>
      </c>
      <c r="W1452">
        <v>5</v>
      </c>
      <c r="X1452">
        <v>5</v>
      </c>
      <c r="Y1452">
        <v>1974</v>
      </c>
      <c r="Z1452">
        <v>1974</v>
      </c>
      <c r="AA1452" t="s">
        <v>119</v>
      </c>
      <c r="AB1452" t="s">
        <v>120</v>
      </c>
      <c r="AC1452" t="s">
        <v>121</v>
      </c>
      <c r="AD1452" t="s">
        <v>121</v>
      </c>
      <c r="AE1452" t="s">
        <v>143</v>
      </c>
      <c r="AF1452">
        <v>0</v>
      </c>
      <c r="AG1452" t="s">
        <v>124</v>
      </c>
      <c r="AH1452">
        <f>IF(fun[[#This Row],[ExterQual]]="Ex",5,IF(fun[[#This Row],[ExterQual]]="Gd",4,IF(fun[[#This Row],[ExterQual]]="TA",3,IF(fun[[#This Row],[ExterQual]]="Fa",2,1))))</f>
        <v>3</v>
      </c>
      <c r="AI1452" t="s">
        <v>124</v>
      </c>
      <c r="AJ1452">
        <f>IF(fun[[#This Row],[ExterCond]]="Ex",5,IF(fun[[#This Row],[ExterCond]]="Gd",4,IF(fun[[#This Row],[ExterCond]]="TA",3,IF(fun[[#This Row],[ExterCond]]="Fa",2,1))))</f>
        <v>3</v>
      </c>
      <c r="AK1452" t="s">
        <v>144</v>
      </c>
      <c r="AL1452" t="s">
        <v>123</v>
      </c>
      <c r="AM1452">
        <f>IF(fun[[#This Row],[BsmtQual]]="Ex",5,IF(fun[[#This Row],[BsmtQual]]="Gd",4,IF(fun[[#This Row],[BsmtQual]]="TA",3,IF(fun[[#This Row],[BsmtQual]]="Fa",2,IF(fun[[#This Row],[BsmtQual]]="Po",1,0)))))</f>
        <v>4</v>
      </c>
      <c r="AN1452" t="s">
        <v>124</v>
      </c>
      <c r="AO1452">
        <f>IF(fun[[#This Row],[BsmtCond]]="Ex",5,IF(fun[[#This Row],[BsmtCond]]="Gd",4,IF(fun[[#This Row],[BsmtCond]]="TA",3,IF(fun[[#This Row],[BsmtCond]]="Fa",2,IF(fun[[#This Row],[BsmtCond]]="Po",1,0)))))</f>
        <v>3</v>
      </c>
      <c r="AP1452" t="s">
        <v>126</v>
      </c>
      <c r="AQ1452">
        <f>IF(fun[[#This Row],[BsmtExposure]]="Gd",3,IF(fun[[#This Row],[BsmtExposure]]="Av",2,IF(fun[[#This Row],[BsmtExposure]]="Mn",1,0)))</f>
        <v>0</v>
      </c>
      <c r="AR1452" t="s">
        <v>128</v>
      </c>
      <c r="AS1452">
        <v>0</v>
      </c>
      <c r="AT1452" t="s">
        <v>128</v>
      </c>
      <c r="AU1452">
        <v>0</v>
      </c>
      <c r="AV1452">
        <v>896</v>
      </c>
      <c r="AW1452">
        <v>896</v>
      </c>
      <c r="AX1452" t="s">
        <v>129</v>
      </c>
      <c r="AY1452" t="s">
        <v>124</v>
      </c>
      <c r="AZ1452">
        <f>IF(fun[[#This Row],[HeatingQC]]="Ex",5,IF(fun[[#This Row],[HeatingQC]]="Gd",4,IF(fun[[#This Row],[HeatingQC]]="TA",3,IF(fun[[#This Row],[HeatingQC]]="Fa",2,IF(fun[[#This Row],[HeatingQC]]="Po",1,0)))))</f>
        <v>3</v>
      </c>
      <c r="BA1452" t="s">
        <v>131</v>
      </c>
      <c r="BB1452" t="s">
        <v>132</v>
      </c>
      <c r="BC1452">
        <v>896</v>
      </c>
      <c r="BD1452">
        <v>896</v>
      </c>
      <c r="BE1452">
        <v>0</v>
      </c>
      <c r="BF1452">
        <v>1792</v>
      </c>
      <c r="BG1452">
        <f>LOG(fun[[#This Row],[GrLivArea]])</f>
        <v>3.2533380053261065</v>
      </c>
      <c r="BH1452">
        <v>0</v>
      </c>
      <c r="BI1452">
        <v>0</v>
      </c>
      <c r="BJ1452">
        <f>fun[[#This Row],[BsmtFullBath]]+(0.5*fun[[#This Row],[BsmtHalfBath]])</f>
        <v>0</v>
      </c>
      <c r="BK1452">
        <v>2</v>
      </c>
      <c r="BL1452">
        <v>2</v>
      </c>
      <c r="BM1452">
        <f>fun[[#This Row],[HalfBath]]+fun[[#This Row],[TOTBaseBath]]+fun[[#This Row],[FullBath]]</f>
        <v>4</v>
      </c>
      <c r="BN1452">
        <v>4</v>
      </c>
      <c r="BO1452">
        <v>2</v>
      </c>
      <c r="BP1452" t="s">
        <v>124</v>
      </c>
      <c r="BQ1452">
        <f>IF(fun[[#This Row],[KitchenQual]]="Ex",5,IF(fun[[#This Row],[KitchenQual]]="Gd",4,IF(fun[[#This Row],[KitchenQual]]="TA",3,IF(fun[[#This Row],[KitchenQual]]="Fa",2,0))))</f>
        <v>3</v>
      </c>
      <c r="BR1452">
        <v>8</v>
      </c>
      <c r="BS1452" t="s">
        <v>133</v>
      </c>
      <c r="BT1452">
        <v>0</v>
      </c>
      <c r="BU1452" t="s">
        <v>109</v>
      </c>
      <c r="BV1452">
        <f>IF(fun[[#This Row],[FireplaceQu]]="Ex",5,IF(fun[[#This Row],[FireplaceQu]]="Gd",4,IF(fun[[#This Row],[FireplaceQu]]="TA",3,IF(fun[[#This Row],[FireplaceQu]]="Fa",2,0))))</f>
        <v>0</v>
      </c>
      <c r="BW1452" t="s">
        <v>109</v>
      </c>
      <c r="BX1452" t="s">
        <v>109</v>
      </c>
      <c r="BY1452" t="s">
        <v>109</v>
      </c>
      <c r="BZ1452">
        <v>0</v>
      </c>
      <c r="CA1452">
        <v>0</v>
      </c>
      <c r="CB1452" t="s">
        <v>109</v>
      </c>
      <c r="CC1452">
        <f>IF(fun[[#This Row],[GarageQual]]="Ex",5,IF(fun[[#This Row],[GarageQual]]="Gd",4,IF(fun[[#This Row],[GarageQual]]="TA",3,IF(fun[[#This Row],[GarageQual]]="Fa",2,IF(fun[[#This Row],[GarageQual]]="Po",1,0)))))</f>
        <v>0</v>
      </c>
      <c r="CD1452" t="s">
        <v>109</v>
      </c>
      <c r="CE1452">
        <f>IF(fun[[#This Row],[GarageCond]]="Ex",5,IF(fun[[#This Row],[GarageCond]]="Gd",4,IF(fun[[#This Row],[GarageCond]]="TA",3,IF(fun[[#This Row],[GarageCond]]="Fa",2,IF(fun[[#This Row],[GarageCond]]="Po",1,0)))))</f>
        <v>0</v>
      </c>
      <c r="CF1452" t="s">
        <v>131</v>
      </c>
      <c r="CG1452">
        <v>32</v>
      </c>
      <c r="CH1452">
        <v>45</v>
      </c>
      <c r="CI1452">
        <v>0</v>
      </c>
      <c r="CJ1452">
        <v>0</v>
      </c>
      <c r="CK1452">
        <v>0</v>
      </c>
      <c r="CL1452">
        <f>(0.5*fun[[#This Row],[WoodDeckSF]])+fun[[#This Row],[OpenPorchSF]]+(2*fun[[#This Row],[EnclosedPorch]])+(1.5*fun[[#This Row],[3SsnPorch]])+fun[[#This Row],[ScreenPorch]]</f>
        <v>61</v>
      </c>
      <c r="CM1452">
        <v>0</v>
      </c>
      <c r="CN1452" t="s">
        <v>109</v>
      </c>
      <c r="CO1452">
        <f>IF(fun[[#This Row],[PoolQC]]="Ex",5,IF(fun[[#This Row],[PoolQC]]="Gd",4,IF(fun[[#This Row],[PoolQC]]="TA",3,IF(fun[[#This Row],[PoolQC]]="Fa",2,IF(fun[[#This Row],[PoolQC]]="Po",1,0)))))</f>
        <v>0</v>
      </c>
      <c r="CP1452" t="s">
        <v>109</v>
      </c>
      <c r="CQ1452" t="s">
        <v>109</v>
      </c>
      <c r="CR1452">
        <v>0</v>
      </c>
      <c r="CS1452">
        <v>9</v>
      </c>
      <c r="CT1452">
        <v>2009</v>
      </c>
      <c r="CU1452" t="s">
        <v>136</v>
      </c>
      <c r="CV1452" t="s">
        <v>137</v>
      </c>
      <c r="CW1452">
        <f>COUNTIF(fun[[#This Row],[Id]:[SaleCondition]],0)</f>
        <v>23</v>
      </c>
      <c r="CX1452">
        <f>COUNTIF(fun[[#This Row],[Id]:[SaleCondition]],"NA")</f>
        <v>10</v>
      </c>
      <c r="CY1452">
        <f>fun[[#This Row],[OverallQual]]+fun[[#This Row],[NUM_ExQual]]+fun[[#This Row],[NUM_BsmtQual]]+fun[[#This Row],[NUM_Heat]]+fun[[#This Row],[NUM_KitchQual]]+fun[[#This Row],[NUM_GarQual]]+fun[[#This Row],[NUM_Pool]]+fun[NUM_Fire]</f>
        <v>18</v>
      </c>
      <c r="CZ1452">
        <f>fun[NUM_ExCond]+fun[NUM_BsmtCond]+fun[NUM_GarCond]</f>
        <v>6</v>
      </c>
      <c r="DA1452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61</v>
      </c>
      <c r="DB1452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45.5</v>
      </c>
      <c r="DC1452">
        <v>136000</v>
      </c>
    </row>
    <row r="1453" spans="1:107" x14ac:dyDescent="0.25">
      <c r="A1453">
        <v>1452</v>
      </c>
      <c r="B1453">
        <v>20</v>
      </c>
      <c r="C1453" t="s">
        <v>107</v>
      </c>
      <c r="D1453">
        <f>IF(fun[[#This Row],[MSZoning]]="RL",1,0)</f>
        <v>1</v>
      </c>
      <c r="E1453">
        <f>IF(fun[[#This Row],[rl]]="RM",1,0)</f>
        <v>0</v>
      </c>
      <c r="F1453">
        <f>IF(fun[[#This Row],[rm]]="RH",1,0)</f>
        <v>0</v>
      </c>
      <c r="G1453">
        <f>IF(fun[[#This Row],[rh]]="C (all)",1,0)</f>
        <v>0</v>
      </c>
      <c r="H1453">
        <v>78</v>
      </c>
      <c r="I1453">
        <f>IF(fun[[#This Row],[LotFrontage]]="NA",0,fun[[#This Row],[LotFrontage]])</f>
        <v>78</v>
      </c>
      <c r="J1453">
        <v>9262</v>
      </c>
      <c r="K1453" t="s">
        <v>108</v>
      </c>
      <c r="L1453" t="s">
        <v>109</v>
      </c>
      <c r="M1453" t="s">
        <v>110</v>
      </c>
      <c r="N1453" t="s">
        <v>111</v>
      </c>
      <c r="O1453" t="s">
        <v>112</v>
      </c>
      <c r="P1453" t="s">
        <v>113</v>
      </c>
      <c r="Q1453" t="s">
        <v>114</v>
      </c>
      <c r="R1453" t="s">
        <v>162</v>
      </c>
      <c r="S1453" t="s">
        <v>116</v>
      </c>
      <c r="T1453" t="s">
        <v>116</v>
      </c>
      <c r="U1453" t="s">
        <v>117</v>
      </c>
      <c r="V1453" t="s">
        <v>141</v>
      </c>
      <c r="W1453">
        <v>8</v>
      </c>
      <c r="X1453">
        <v>5</v>
      </c>
      <c r="Y1453">
        <v>2008</v>
      </c>
      <c r="Z1453">
        <v>2009</v>
      </c>
      <c r="AA1453" t="s">
        <v>119</v>
      </c>
      <c r="AB1453" t="s">
        <v>120</v>
      </c>
      <c r="AC1453" t="s">
        <v>206</v>
      </c>
      <c r="AD1453" t="s">
        <v>207</v>
      </c>
      <c r="AE1453" t="s">
        <v>163</v>
      </c>
      <c r="AF1453">
        <v>194</v>
      </c>
      <c r="AG1453" t="s">
        <v>123</v>
      </c>
      <c r="AH1453">
        <f>IF(fun[[#This Row],[ExterQual]]="Ex",5,IF(fun[[#This Row],[ExterQual]]="Gd",4,IF(fun[[#This Row],[ExterQual]]="TA",3,IF(fun[[#This Row],[ExterQual]]="Fa",2,1))))</f>
        <v>4</v>
      </c>
      <c r="AI1453" t="s">
        <v>124</v>
      </c>
      <c r="AJ1453">
        <f>IF(fun[[#This Row],[ExterCond]]="Ex",5,IF(fun[[#This Row],[ExterCond]]="Gd",4,IF(fun[[#This Row],[ExterCond]]="TA",3,IF(fun[[#This Row],[ExterCond]]="Fa",2,1))))</f>
        <v>3</v>
      </c>
      <c r="AK1453" t="s">
        <v>125</v>
      </c>
      <c r="AL1453" t="s">
        <v>123</v>
      </c>
      <c r="AM1453">
        <f>IF(fun[[#This Row],[BsmtQual]]="Ex",5,IF(fun[[#This Row],[BsmtQual]]="Gd",4,IF(fun[[#This Row],[BsmtQual]]="TA",3,IF(fun[[#This Row],[BsmtQual]]="Fa",2,IF(fun[[#This Row],[BsmtQual]]="Po",1,0)))))</f>
        <v>4</v>
      </c>
      <c r="AN1453" t="s">
        <v>124</v>
      </c>
      <c r="AO1453">
        <f>IF(fun[[#This Row],[BsmtCond]]="Ex",5,IF(fun[[#This Row],[BsmtCond]]="Gd",4,IF(fun[[#This Row],[BsmtCond]]="TA",3,IF(fun[[#This Row],[BsmtCond]]="Fa",2,IF(fun[[#This Row],[BsmtCond]]="Po",1,0)))))</f>
        <v>3</v>
      </c>
      <c r="AP1453" t="s">
        <v>126</v>
      </c>
      <c r="AQ1453">
        <f>IF(fun[[#This Row],[BsmtExposure]]="Gd",3,IF(fun[[#This Row],[BsmtExposure]]="Av",2,IF(fun[[#This Row],[BsmtExposure]]="Mn",1,0)))</f>
        <v>0</v>
      </c>
      <c r="AR1453" t="s">
        <v>128</v>
      </c>
      <c r="AS1453">
        <v>0</v>
      </c>
      <c r="AT1453" t="s">
        <v>128</v>
      </c>
      <c r="AU1453">
        <v>0</v>
      </c>
      <c r="AV1453">
        <v>1573</v>
      </c>
      <c r="AW1453">
        <v>1573</v>
      </c>
      <c r="AX1453" t="s">
        <v>129</v>
      </c>
      <c r="AY1453" t="s">
        <v>130</v>
      </c>
      <c r="AZ1453">
        <f>IF(fun[[#This Row],[HeatingQC]]="Ex",5,IF(fun[[#This Row],[HeatingQC]]="Gd",4,IF(fun[[#This Row],[HeatingQC]]="TA",3,IF(fun[[#This Row],[HeatingQC]]="Fa",2,IF(fun[[#This Row],[HeatingQC]]="Po",1,0)))))</f>
        <v>5</v>
      </c>
      <c r="BA1453" t="s">
        <v>131</v>
      </c>
      <c r="BB1453" t="s">
        <v>132</v>
      </c>
      <c r="BC1453">
        <v>1578</v>
      </c>
      <c r="BD1453">
        <v>0</v>
      </c>
      <c r="BE1453">
        <v>0</v>
      </c>
      <c r="BF1453">
        <v>1578</v>
      </c>
      <c r="BG1453">
        <f>LOG(fun[[#This Row],[GrLivArea]])</f>
        <v>3.1981069988734014</v>
      </c>
      <c r="BH1453">
        <v>0</v>
      </c>
      <c r="BI1453">
        <v>0</v>
      </c>
      <c r="BJ1453">
        <f>fun[[#This Row],[BsmtFullBath]]+(0.5*fun[[#This Row],[BsmtHalfBath]])</f>
        <v>0</v>
      </c>
      <c r="BK1453">
        <v>2</v>
      </c>
      <c r="BL1453">
        <v>0</v>
      </c>
      <c r="BM1453">
        <f>fun[[#This Row],[HalfBath]]+fun[[#This Row],[TOTBaseBath]]+fun[[#This Row],[FullBath]]</f>
        <v>2</v>
      </c>
      <c r="BN1453">
        <v>3</v>
      </c>
      <c r="BO1453">
        <v>1</v>
      </c>
      <c r="BP1453" t="s">
        <v>130</v>
      </c>
      <c r="BQ1453">
        <f>IF(fun[[#This Row],[KitchenQual]]="Ex",5,IF(fun[[#This Row],[KitchenQual]]="Gd",4,IF(fun[[#This Row],[KitchenQual]]="TA",3,IF(fun[[#This Row],[KitchenQual]]="Fa",2,0))))</f>
        <v>5</v>
      </c>
      <c r="BR1453">
        <v>7</v>
      </c>
      <c r="BS1453" t="s">
        <v>133</v>
      </c>
      <c r="BT1453">
        <v>1</v>
      </c>
      <c r="BU1453" t="s">
        <v>123</v>
      </c>
      <c r="BV1453">
        <f>IF(fun[[#This Row],[FireplaceQu]]="Ex",5,IF(fun[[#This Row],[FireplaceQu]]="Gd",4,IF(fun[[#This Row],[FireplaceQu]]="TA",3,IF(fun[[#This Row],[FireplaceQu]]="Fa",2,0))))</f>
        <v>4</v>
      </c>
      <c r="BW1453" t="s">
        <v>134</v>
      </c>
      <c r="BX1453">
        <v>2008</v>
      </c>
      <c r="BY1453" t="s">
        <v>183</v>
      </c>
      <c r="BZ1453">
        <v>3</v>
      </c>
      <c r="CA1453">
        <v>840</v>
      </c>
      <c r="CB1453" t="s">
        <v>124</v>
      </c>
      <c r="CC1453">
        <f>IF(fun[[#This Row],[GarageQual]]="Ex",5,IF(fun[[#This Row],[GarageQual]]="Gd",4,IF(fun[[#This Row],[GarageQual]]="TA",3,IF(fun[[#This Row],[GarageQual]]="Fa",2,IF(fun[[#This Row],[GarageQual]]="Po",1,0)))))</f>
        <v>3</v>
      </c>
      <c r="CD1453" t="s">
        <v>124</v>
      </c>
      <c r="CE1453">
        <f>IF(fun[[#This Row],[GarageCond]]="Ex",5,IF(fun[[#This Row],[GarageCond]]="Gd",4,IF(fun[[#This Row],[GarageCond]]="TA",3,IF(fun[[#This Row],[GarageCond]]="Fa",2,IF(fun[[#This Row],[GarageCond]]="Po",1,0)))))</f>
        <v>3</v>
      </c>
      <c r="CF1453" t="s">
        <v>131</v>
      </c>
      <c r="CG1453">
        <v>0</v>
      </c>
      <c r="CH1453">
        <v>36</v>
      </c>
      <c r="CI1453">
        <v>0</v>
      </c>
      <c r="CJ1453">
        <v>0</v>
      </c>
      <c r="CK1453">
        <v>0</v>
      </c>
      <c r="CL1453">
        <f>(0.5*fun[[#This Row],[WoodDeckSF]])+fun[[#This Row],[OpenPorchSF]]+(2*fun[[#This Row],[EnclosedPorch]])+(1.5*fun[[#This Row],[3SsnPorch]])+fun[[#This Row],[ScreenPorch]]</f>
        <v>36</v>
      </c>
      <c r="CM1453">
        <v>0</v>
      </c>
      <c r="CN1453" t="s">
        <v>109</v>
      </c>
      <c r="CO1453">
        <f>IF(fun[[#This Row],[PoolQC]]="Ex",5,IF(fun[[#This Row],[PoolQC]]="Gd",4,IF(fun[[#This Row],[PoolQC]]="TA",3,IF(fun[[#This Row],[PoolQC]]="Fa",2,IF(fun[[#This Row],[PoolQC]]="Po",1,0)))))</f>
        <v>0</v>
      </c>
      <c r="CP1453" t="s">
        <v>109</v>
      </c>
      <c r="CQ1453" t="s">
        <v>109</v>
      </c>
      <c r="CR1453">
        <v>0</v>
      </c>
      <c r="CS1453">
        <v>5</v>
      </c>
      <c r="CT1453">
        <v>2009</v>
      </c>
      <c r="CU1453" t="s">
        <v>184</v>
      </c>
      <c r="CV1453" t="s">
        <v>185</v>
      </c>
      <c r="CW1453">
        <f>COUNTIF(fun[[#This Row],[Id]:[SaleCondition]],0)</f>
        <v>19</v>
      </c>
      <c r="CX1453">
        <f>COUNTIF(fun[[#This Row],[Id]:[SaleCondition]],"NA")</f>
        <v>4</v>
      </c>
      <c r="CY1453">
        <f>fun[[#This Row],[OverallQual]]+fun[[#This Row],[NUM_ExQual]]+fun[[#This Row],[NUM_BsmtQual]]+fun[[#This Row],[NUM_Heat]]+fun[[#This Row],[NUM_KitchQual]]+fun[[#This Row],[NUM_GarQual]]+fun[[#This Row],[NUM_Pool]]+fun[NUM_Fire]</f>
        <v>33</v>
      </c>
      <c r="CZ1453">
        <f>fun[NUM_ExCond]+fun[NUM_BsmtCond]+fun[NUM_GarCond]</f>
        <v>9</v>
      </c>
      <c r="DA1453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120</v>
      </c>
      <c r="DB1453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80.75</v>
      </c>
      <c r="DC1453">
        <v>287090</v>
      </c>
    </row>
    <row r="1454" spans="1:107" x14ac:dyDescent="0.25">
      <c r="A1454">
        <v>1453</v>
      </c>
      <c r="B1454">
        <v>180</v>
      </c>
      <c r="C1454" t="s">
        <v>168</v>
      </c>
      <c r="D1454">
        <f>IF(fun[[#This Row],[MSZoning]]="RL",1,0)</f>
        <v>0</v>
      </c>
      <c r="E1454">
        <f>IF(fun[[#This Row],[rl]]="RM",1,0)</f>
        <v>0</v>
      </c>
      <c r="F1454">
        <f>IF(fun[[#This Row],[rm]]="RH",1,0)</f>
        <v>0</v>
      </c>
      <c r="G1454">
        <f>IF(fun[[#This Row],[rh]]="C (all)",1,0)</f>
        <v>0</v>
      </c>
      <c r="H1454">
        <v>35</v>
      </c>
      <c r="I1454">
        <f>IF(fun[[#This Row],[LotFrontage]]="NA",0,fun[[#This Row],[LotFrontage]])</f>
        <v>35</v>
      </c>
      <c r="J1454">
        <v>3675</v>
      </c>
      <c r="K1454" t="s">
        <v>108</v>
      </c>
      <c r="L1454" t="s">
        <v>109</v>
      </c>
      <c r="M1454" t="s">
        <v>110</v>
      </c>
      <c r="N1454" t="s">
        <v>111</v>
      </c>
      <c r="O1454" t="s">
        <v>112</v>
      </c>
      <c r="P1454" t="s">
        <v>113</v>
      </c>
      <c r="Q1454" t="s">
        <v>114</v>
      </c>
      <c r="R1454" t="s">
        <v>211</v>
      </c>
      <c r="S1454" t="s">
        <v>116</v>
      </c>
      <c r="T1454" t="s">
        <v>116</v>
      </c>
      <c r="U1454" t="s">
        <v>205</v>
      </c>
      <c r="V1454" t="s">
        <v>223</v>
      </c>
      <c r="W1454">
        <v>5</v>
      </c>
      <c r="X1454">
        <v>5</v>
      </c>
      <c r="Y1454">
        <v>2005</v>
      </c>
      <c r="Z1454">
        <v>2005</v>
      </c>
      <c r="AA1454" t="s">
        <v>119</v>
      </c>
      <c r="AB1454" t="s">
        <v>120</v>
      </c>
      <c r="AC1454" t="s">
        <v>121</v>
      </c>
      <c r="AD1454" t="s">
        <v>121</v>
      </c>
      <c r="AE1454" t="s">
        <v>122</v>
      </c>
      <c r="AF1454">
        <v>80</v>
      </c>
      <c r="AG1454" t="s">
        <v>124</v>
      </c>
      <c r="AH1454">
        <f>IF(fun[[#This Row],[ExterQual]]="Ex",5,IF(fun[[#This Row],[ExterQual]]="Gd",4,IF(fun[[#This Row],[ExterQual]]="TA",3,IF(fun[[#This Row],[ExterQual]]="Fa",2,1))))</f>
        <v>3</v>
      </c>
      <c r="AI1454" t="s">
        <v>124</v>
      </c>
      <c r="AJ1454">
        <f>IF(fun[[#This Row],[ExterCond]]="Ex",5,IF(fun[[#This Row],[ExterCond]]="Gd",4,IF(fun[[#This Row],[ExterCond]]="TA",3,IF(fun[[#This Row],[ExterCond]]="Fa",2,1))))</f>
        <v>3</v>
      </c>
      <c r="AK1454" t="s">
        <v>125</v>
      </c>
      <c r="AL1454" t="s">
        <v>123</v>
      </c>
      <c r="AM1454">
        <f>IF(fun[[#This Row],[BsmtQual]]="Ex",5,IF(fun[[#This Row],[BsmtQual]]="Gd",4,IF(fun[[#This Row],[BsmtQual]]="TA",3,IF(fun[[#This Row],[BsmtQual]]="Fa",2,IF(fun[[#This Row],[BsmtQual]]="Po",1,0)))))</f>
        <v>4</v>
      </c>
      <c r="AN1454" t="s">
        <v>124</v>
      </c>
      <c r="AO1454">
        <f>IF(fun[[#This Row],[BsmtCond]]="Ex",5,IF(fun[[#This Row],[BsmtCond]]="Gd",4,IF(fun[[#This Row],[BsmtCond]]="TA",3,IF(fun[[#This Row],[BsmtCond]]="Fa",2,IF(fun[[#This Row],[BsmtCond]]="Po",1,0)))))</f>
        <v>3</v>
      </c>
      <c r="AP1454" t="s">
        <v>123</v>
      </c>
      <c r="AQ1454">
        <f>IF(fun[[#This Row],[BsmtExposure]]="Gd",3,IF(fun[[#This Row],[BsmtExposure]]="Av",2,IF(fun[[#This Row],[BsmtExposure]]="Mn",1,0)))</f>
        <v>3</v>
      </c>
      <c r="AR1454" t="s">
        <v>127</v>
      </c>
      <c r="AS1454">
        <v>547</v>
      </c>
      <c r="AT1454" t="s">
        <v>128</v>
      </c>
      <c r="AU1454">
        <v>0</v>
      </c>
      <c r="AV1454">
        <v>0</v>
      </c>
      <c r="AW1454">
        <v>547</v>
      </c>
      <c r="AX1454" t="s">
        <v>129</v>
      </c>
      <c r="AY1454" t="s">
        <v>123</v>
      </c>
      <c r="AZ1454">
        <f>IF(fun[[#This Row],[HeatingQC]]="Ex",5,IF(fun[[#This Row],[HeatingQC]]="Gd",4,IF(fun[[#This Row],[HeatingQC]]="TA",3,IF(fun[[#This Row],[HeatingQC]]="Fa",2,IF(fun[[#This Row],[HeatingQC]]="Po",1,0)))))</f>
        <v>4</v>
      </c>
      <c r="BA1454" t="s">
        <v>131</v>
      </c>
      <c r="BB1454" t="s">
        <v>132</v>
      </c>
      <c r="BC1454">
        <v>1072</v>
      </c>
      <c r="BD1454">
        <v>0</v>
      </c>
      <c r="BE1454">
        <v>0</v>
      </c>
      <c r="BF1454">
        <v>1072</v>
      </c>
      <c r="BG1454">
        <f>LOG(fun[[#This Row],[GrLivArea]])</f>
        <v>3.030194785356751</v>
      </c>
      <c r="BH1454">
        <v>1</v>
      </c>
      <c r="BI1454">
        <v>0</v>
      </c>
      <c r="BJ1454">
        <f>fun[[#This Row],[BsmtFullBath]]+(0.5*fun[[#This Row],[BsmtHalfBath]])</f>
        <v>1</v>
      </c>
      <c r="BK1454">
        <v>1</v>
      </c>
      <c r="BL1454">
        <v>0</v>
      </c>
      <c r="BM1454">
        <f>fun[[#This Row],[HalfBath]]+fun[[#This Row],[TOTBaseBath]]+fun[[#This Row],[FullBath]]</f>
        <v>2</v>
      </c>
      <c r="BN1454">
        <v>2</v>
      </c>
      <c r="BO1454">
        <v>1</v>
      </c>
      <c r="BP1454" t="s">
        <v>124</v>
      </c>
      <c r="BQ1454">
        <f>IF(fun[[#This Row],[KitchenQual]]="Ex",5,IF(fun[[#This Row],[KitchenQual]]="Gd",4,IF(fun[[#This Row],[KitchenQual]]="TA",3,IF(fun[[#This Row],[KitchenQual]]="Fa",2,0))))</f>
        <v>3</v>
      </c>
      <c r="BR1454">
        <v>5</v>
      </c>
      <c r="BS1454" t="s">
        <v>133</v>
      </c>
      <c r="BT1454">
        <v>0</v>
      </c>
      <c r="BU1454" t="s">
        <v>109</v>
      </c>
      <c r="BV1454">
        <f>IF(fun[[#This Row],[FireplaceQu]]="Ex",5,IF(fun[[#This Row],[FireplaceQu]]="Gd",4,IF(fun[[#This Row],[FireplaceQu]]="TA",3,IF(fun[[#This Row],[FireplaceQu]]="Fa",2,0))))</f>
        <v>0</v>
      </c>
      <c r="BW1454" t="s">
        <v>235</v>
      </c>
      <c r="BX1454">
        <v>2005</v>
      </c>
      <c r="BY1454" t="s">
        <v>183</v>
      </c>
      <c r="BZ1454">
        <v>2</v>
      </c>
      <c r="CA1454">
        <v>525</v>
      </c>
      <c r="CB1454" t="s">
        <v>124</v>
      </c>
      <c r="CC1454">
        <f>IF(fun[[#This Row],[GarageQual]]="Ex",5,IF(fun[[#This Row],[GarageQual]]="Gd",4,IF(fun[[#This Row],[GarageQual]]="TA",3,IF(fun[[#This Row],[GarageQual]]="Fa",2,IF(fun[[#This Row],[GarageQual]]="Po",1,0)))))</f>
        <v>3</v>
      </c>
      <c r="CD1454" t="s">
        <v>124</v>
      </c>
      <c r="CE1454">
        <f>IF(fun[[#This Row],[GarageCond]]="Ex",5,IF(fun[[#This Row],[GarageCond]]="Gd",4,IF(fun[[#This Row],[GarageCond]]="TA",3,IF(fun[[#This Row],[GarageCond]]="Fa",2,IF(fun[[#This Row],[GarageCond]]="Po",1,0)))))</f>
        <v>3</v>
      </c>
      <c r="CF1454" t="s">
        <v>131</v>
      </c>
      <c r="CG1454">
        <v>0</v>
      </c>
      <c r="CH1454">
        <v>28</v>
      </c>
      <c r="CI1454">
        <v>0</v>
      </c>
      <c r="CJ1454">
        <v>0</v>
      </c>
      <c r="CK1454">
        <v>0</v>
      </c>
      <c r="CL1454">
        <f>(0.5*fun[[#This Row],[WoodDeckSF]])+fun[[#This Row],[OpenPorchSF]]+(2*fun[[#This Row],[EnclosedPorch]])+(1.5*fun[[#This Row],[3SsnPorch]])+fun[[#This Row],[ScreenPorch]]</f>
        <v>28</v>
      </c>
      <c r="CM1454">
        <v>0</v>
      </c>
      <c r="CN1454" t="s">
        <v>109</v>
      </c>
      <c r="CO1454">
        <f>IF(fun[[#This Row],[PoolQC]]="Ex",5,IF(fun[[#This Row],[PoolQC]]="Gd",4,IF(fun[[#This Row],[PoolQC]]="TA",3,IF(fun[[#This Row],[PoolQC]]="Fa",2,IF(fun[[#This Row],[PoolQC]]="Po",1,0)))))</f>
        <v>0</v>
      </c>
      <c r="CP1454" t="s">
        <v>109</v>
      </c>
      <c r="CQ1454" t="s">
        <v>109</v>
      </c>
      <c r="CR1454">
        <v>0</v>
      </c>
      <c r="CS1454">
        <v>5</v>
      </c>
      <c r="CT1454">
        <v>2006</v>
      </c>
      <c r="CU1454" t="s">
        <v>136</v>
      </c>
      <c r="CV1454" t="s">
        <v>137</v>
      </c>
      <c r="CW1454">
        <f>COUNTIF(fun[[#This Row],[Id]:[SaleCondition]],0)</f>
        <v>19</v>
      </c>
      <c r="CX1454">
        <f>COUNTIF(fun[[#This Row],[Id]:[SaleCondition]],"NA")</f>
        <v>5</v>
      </c>
      <c r="CY1454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454">
        <f>fun[NUM_ExCond]+fun[NUM_BsmtCond]+fun[NUM_GarCond]</f>
        <v>9</v>
      </c>
      <c r="DA1454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81</v>
      </c>
      <c r="DB1454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51</v>
      </c>
      <c r="DC1454">
        <v>145000</v>
      </c>
    </row>
    <row r="1455" spans="1:107" x14ac:dyDescent="0.25">
      <c r="A1455">
        <v>1454</v>
      </c>
      <c r="B1455">
        <v>20</v>
      </c>
      <c r="C1455" t="s">
        <v>107</v>
      </c>
      <c r="D1455">
        <f>IF(fun[[#This Row],[MSZoning]]="RL",1,0)</f>
        <v>1</v>
      </c>
      <c r="E1455">
        <f>IF(fun[[#This Row],[rl]]="RM",1,0)</f>
        <v>0</v>
      </c>
      <c r="F1455">
        <f>IF(fun[[#This Row],[rm]]="RH",1,0)</f>
        <v>0</v>
      </c>
      <c r="G1455">
        <f>IF(fun[[#This Row],[rh]]="C (all)",1,0)</f>
        <v>0</v>
      </c>
      <c r="H1455">
        <v>90</v>
      </c>
      <c r="I1455">
        <f>IF(fun[[#This Row],[LotFrontage]]="NA",0,fun[[#This Row],[LotFrontage]])</f>
        <v>90</v>
      </c>
      <c r="J1455">
        <v>17217</v>
      </c>
      <c r="K1455" t="s">
        <v>108</v>
      </c>
      <c r="L1455" t="s">
        <v>109</v>
      </c>
      <c r="M1455" t="s">
        <v>110</v>
      </c>
      <c r="N1455" t="s">
        <v>111</v>
      </c>
      <c r="O1455" t="s">
        <v>112</v>
      </c>
      <c r="P1455" t="s">
        <v>113</v>
      </c>
      <c r="Q1455" t="s">
        <v>114</v>
      </c>
      <c r="R1455" t="s">
        <v>157</v>
      </c>
      <c r="S1455" t="s">
        <v>116</v>
      </c>
      <c r="T1455" t="s">
        <v>116</v>
      </c>
      <c r="U1455" t="s">
        <v>117</v>
      </c>
      <c r="V1455" t="s">
        <v>141</v>
      </c>
      <c r="W1455">
        <v>5</v>
      </c>
      <c r="X1455">
        <v>5</v>
      </c>
      <c r="Y1455">
        <v>2006</v>
      </c>
      <c r="Z1455">
        <v>2006</v>
      </c>
      <c r="AA1455" t="s">
        <v>119</v>
      </c>
      <c r="AB1455" t="s">
        <v>120</v>
      </c>
      <c r="AC1455" t="s">
        <v>121</v>
      </c>
      <c r="AD1455" t="s">
        <v>121</v>
      </c>
      <c r="AE1455" t="s">
        <v>143</v>
      </c>
      <c r="AF1455">
        <v>0</v>
      </c>
      <c r="AG1455" t="s">
        <v>124</v>
      </c>
      <c r="AH1455">
        <f>IF(fun[[#This Row],[ExterQual]]="Ex",5,IF(fun[[#This Row],[ExterQual]]="Gd",4,IF(fun[[#This Row],[ExterQual]]="TA",3,IF(fun[[#This Row],[ExterQual]]="Fa",2,1))))</f>
        <v>3</v>
      </c>
      <c r="AI1455" t="s">
        <v>124</v>
      </c>
      <c r="AJ1455">
        <f>IF(fun[[#This Row],[ExterCond]]="Ex",5,IF(fun[[#This Row],[ExterCond]]="Gd",4,IF(fun[[#This Row],[ExterCond]]="TA",3,IF(fun[[#This Row],[ExterCond]]="Fa",2,1))))</f>
        <v>3</v>
      </c>
      <c r="AK1455" t="s">
        <v>125</v>
      </c>
      <c r="AL1455" t="s">
        <v>123</v>
      </c>
      <c r="AM1455">
        <f>IF(fun[[#This Row],[BsmtQual]]="Ex",5,IF(fun[[#This Row],[BsmtQual]]="Gd",4,IF(fun[[#This Row],[BsmtQual]]="TA",3,IF(fun[[#This Row],[BsmtQual]]="Fa",2,IF(fun[[#This Row],[BsmtQual]]="Po",1,0)))))</f>
        <v>4</v>
      </c>
      <c r="AN1455" t="s">
        <v>124</v>
      </c>
      <c r="AO1455">
        <f>IF(fun[[#This Row],[BsmtCond]]="Ex",5,IF(fun[[#This Row],[BsmtCond]]="Gd",4,IF(fun[[#This Row],[BsmtCond]]="TA",3,IF(fun[[#This Row],[BsmtCond]]="Fa",2,IF(fun[[#This Row],[BsmtCond]]="Po",1,0)))))</f>
        <v>3</v>
      </c>
      <c r="AP1455" t="s">
        <v>126</v>
      </c>
      <c r="AQ1455">
        <f>IF(fun[[#This Row],[BsmtExposure]]="Gd",3,IF(fun[[#This Row],[BsmtExposure]]="Av",2,IF(fun[[#This Row],[BsmtExposure]]="Mn",1,0)))</f>
        <v>0</v>
      </c>
      <c r="AR1455" t="s">
        <v>128</v>
      </c>
      <c r="AS1455">
        <v>0</v>
      </c>
      <c r="AT1455" t="s">
        <v>128</v>
      </c>
      <c r="AU1455">
        <v>0</v>
      </c>
      <c r="AV1455">
        <v>1140</v>
      </c>
      <c r="AW1455">
        <v>1140</v>
      </c>
      <c r="AX1455" t="s">
        <v>129</v>
      </c>
      <c r="AY1455" t="s">
        <v>130</v>
      </c>
      <c r="AZ1455">
        <f>IF(fun[[#This Row],[HeatingQC]]="Ex",5,IF(fun[[#This Row],[HeatingQC]]="Gd",4,IF(fun[[#This Row],[HeatingQC]]="TA",3,IF(fun[[#This Row],[HeatingQC]]="Fa",2,IF(fun[[#This Row],[HeatingQC]]="Po",1,0)))))</f>
        <v>5</v>
      </c>
      <c r="BA1455" t="s">
        <v>131</v>
      </c>
      <c r="BB1455" t="s">
        <v>132</v>
      </c>
      <c r="BC1455">
        <v>1140</v>
      </c>
      <c r="BD1455">
        <v>0</v>
      </c>
      <c r="BE1455">
        <v>0</v>
      </c>
      <c r="BF1455">
        <v>1140</v>
      </c>
      <c r="BG1455">
        <f>LOG(fun[[#This Row],[GrLivArea]])</f>
        <v>3.0569048513364727</v>
      </c>
      <c r="BH1455">
        <v>0</v>
      </c>
      <c r="BI1455">
        <v>0</v>
      </c>
      <c r="BJ1455">
        <f>fun[[#This Row],[BsmtFullBath]]+(0.5*fun[[#This Row],[BsmtHalfBath]])</f>
        <v>0</v>
      </c>
      <c r="BK1455">
        <v>1</v>
      </c>
      <c r="BL1455">
        <v>0</v>
      </c>
      <c r="BM1455">
        <f>fun[[#This Row],[HalfBath]]+fun[[#This Row],[TOTBaseBath]]+fun[[#This Row],[FullBath]]</f>
        <v>1</v>
      </c>
      <c r="BN1455">
        <v>3</v>
      </c>
      <c r="BO1455">
        <v>1</v>
      </c>
      <c r="BP1455" t="s">
        <v>124</v>
      </c>
      <c r="BQ1455">
        <f>IF(fun[[#This Row],[KitchenQual]]="Ex",5,IF(fun[[#This Row],[KitchenQual]]="Gd",4,IF(fun[[#This Row],[KitchenQual]]="TA",3,IF(fun[[#This Row],[KitchenQual]]="Fa",2,0))))</f>
        <v>3</v>
      </c>
      <c r="BR1455">
        <v>6</v>
      </c>
      <c r="BS1455" t="s">
        <v>133</v>
      </c>
      <c r="BT1455">
        <v>0</v>
      </c>
      <c r="BU1455" t="s">
        <v>109</v>
      </c>
      <c r="BV1455">
        <f>IF(fun[[#This Row],[FireplaceQu]]="Ex",5,IF(fun[[#This Row],[FireplaceQu]]="Gd",4,IF(fun[[#This Row],[FireplaceQu]]="TA",3,IF(fun[[#This Row],[FireplaceQu]]="Fa",2,0))))</f>
        <v>0</v>
      </c>
      <c r="BW1455" t="s">
        <v>109</v>
      </c>
      <c r="BX1455" t="s">
        <v>109</v>
      </c>
      <c r="BY1455" t="s">
        <v>109</v>
      </c>
      <c r="BZ1455">
        <v>0</v>
      </c>
      <c r="CA1455">
        <v>0</v>
      </c>
      <c r="CB1455" t="s">
        <v>109</v>
      </c>
      <c r="CC1455">
        <f>IF(fun[[#This Row],[GarageQual]]="Ex",5,IF(fun[[#This Row],[GarageQual]]="Gd",4,IF(fun[[#This Row],[GarageQual]]="TA",3,IF(fun[[#This Row],[GarageQual]]="Fa",2,IF(fun[[#This Row],[GarageQual]]="Po",1,0)))))</f>
        <v>0</v>
      </c>
      <c r="CD1455" t="s">
        <v>109</v>
      </c>
      <c r="CE1455">
        <f>IF(fun[[#This Row],[GarageCond]]="Ex",5,IF(fun[[#This Row],[GarageCond]]="Gd",4,IF(fun[[#This Row],[GarageCond]]="TA",3,IF(fun[[#This Row],[GarageCond]]="Fa",2,IF(fun[[#This Row],[GarageCond]]="Po",1,0)))))</f>
        <v>0</v>
      </c>
      <c r="CF1455" t="s">
        <v>131</v>
      </c>
      <c r="CG1455">
        <v>36</v>
      </c>
      <c r="CH1455">
        <v>56</v>
      </c>
      <c r="CI1455">
        <v>0</v>
      </c>
      <c r="CJ1455">
        <v>0</v>
      </c>
      <c r="CK1455">
        <v>0</v>
      </c>
      <c r="CL1455">
        <f>(0.5*fun[[#This Row],[WoodDeckSF]])+fun[[#This Row],[OpenPorchSF]]+(2*fun[[#This Row],[EnclosedPorch]])+(1.5*fun[[#This Row],[3SsnPorch]])+fun[[#This Row],[ScreenPorch]]</f>
        <v>74</v>
      </c>
      <c r="CM1455">
        <v>0</v>
      </c>
      <c r="CN1455" t="s">
        <v>109</v>
      </c>
      <c r="CO1455">
        <f>IF(fun[[#This Row],[PoolQC]]="Ex",5,IF(fun[[#This Row],[PoolQC]]="Gd",4,IF(fun[[#This Row],[PoolQC]]="TA",3,IF(fun[[#This Row],[PoolQC]]="Fa",2,IF(fun[[#This Row],[PoolQC]]="Po",1,0)))))</f>
        <v>0</v>
      </c>
      <c r="CP1455" t="s">
        <v>109</v>
      </c>
      <c r="CQ1455" t="s">
        <v>109</v>
      </c>
      <c r="CR1455">
        <v>0</v>
      </c>
      <c r="CS1455">
        <v>7</v>
      </c>
      <c r="CT1455">
        <v>2006</v>
      </c>
      <c r="CU1455" t="s">
        <v>136</v>
      </c>
      <c r="CV1455" t="s">
        <v>154</v>
      </c>
      <c r="CW1455">
        <f>COUNTIF(fun[[#This Row],[Id]:[SaleCondition]],0)</f>
        <v>25</v>
      </c>
      <c r="CX1455">
        <f>COUNTIF(fun[[#This Row],[Id]:[SaleCondition]],"NA")</f>
        <v>10</v>
      </c>
      <c r="CY1455">
        <f>fun[[#This Row],[OverallQual]]+fun[[#This Row],[NUM_ExQual]]+fun[[#This Row],[NUM_BsmtQual]]+fun[[#This Row],[NUM_Heat]]+fun[[#This Row],[NUM_KitchQual]]+fun[[#This Row],[NUM_GarQual]]+fun[[#This Row],[NUM_Pool]]+fun[NUM_Fire]</f>
        <v>20</v>
      </c>
      <c r="CZ1455">
        <f>fun[NUM_ExCond]+fun[NUM_BsmtCond]+fun[NUM_GarCond]</f>
        <v>6</v>
      </c>
      <c r="DA1455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65</v>
      </c>
      <c r="DB1455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47.5</v>
      </c>
      <c r="DC1455">
        <v>84500</v>
      </c>
    </row>
    <row r="1456" spans="1:107" x14ac:dyDescent="0.25">
      <c r="A1456">
        <v>1455</v>
      </c>
      <c r="B1456">
        <v>20</v>
      </c>
      <c r="C1456" t="s">
        <v>218</v>
      </c>
      <c r="D1456">
        <f>IF(fun[[#This Row],[MSZoning]]="RL",1,0)</f>
        <v>0</v>
      </c>
      <c r="E1456">
        <f>IF(fun[[#This Row],[rl]]="RM",1,0)</f>
        <v>0</v>
      </c>
      <c r="F1456">
        <f>IF(fun[[#This Row],[rm]]="RH",1,0)</f>
        <v>0</v>
      </c>
      <c r="G1456">
        <f>IF(fun[[#This Row],[rh]]="C (all)",1,0)</f>
        <v>0</v>
      </c>
      <c r="H1456">
        <v>62</v>
      </c>
      <c r="I1456">
        <f>IF(fun[[#This Row],[LotFrontage]]="NA",0,fun[[#This Row],[LotFrontage]])</f>
        <v>62</v>
      </c>
      <c r="J1456">
        <v>7500</v>
      </c>
      <c r="K1456" t="s">
        <v>108</v>
      </c>
      <c r="L1456" t="s">
        <v>108</v>
      </c>
      <c r="M1456" t="s">
        <v>110</v>
      </c>
      <c r="N1456" t="s">
        <v>111</v>
      </c>
      <c r="O1456" t="s">
        <v>112</v>
      </c>
      <c r="P1456" t="s">
        <v>113</v>
      </c>
      <c r="Q1456" t="s">
        <v>114</v>
      </c>
      <c r="R1456" t="s">
        <v>162</v>
      </c>
      <c r="S1456" t="s">
        <v>116</v>
      </c>
      <c r="T1456" t="s">
        <v>116</v>
      </c>
      <c r="U1456" t="s">
        <v>117</v>
      </c>
      <c r="V1456" t="s">
        <v>141</v>
      </c>
      <c r="W1456">
        <v>7</v>
      </c>
      <c r="X1456">
        <v>5</v>
      </c>
      <c r="Y1456">
        <v>2004</v>
      </c>
      <c r="Z1456">
        <v>2005</v>
      </c>
      <c r="AA1456" t="s">
        <v>119</v>
      </c>
      <c r="AB1456" t="s">
        <v>120</v>
      </c>
      <c r="AC1456" t="s">
        <v>121</v>
      </c>
      <c r="AD1456" t="s">
        <v>121</v>
      </c>
      <c r="AE1456" t="s">
        <v>143</v>
      </c>
      <c r="AF1456">
        <v>0</v>
      </c>
      <c r="AG1456" t="s">
        <v>123</v>
      </c>
      <c r="AH1456">
        <f>IF(fun[[#This Row],[ExterQual]]="Ex",5,IF(fun[[#This Row],[ExterQual]]="Gd",4,IF(fun[[#This Row],[ExterQual]]="TA",3,IF(fun[[#This Row],[ExterQual]]="Fa",2,1))))</f>
        <v>4</v>
      </c>
      <c r="AI1456" t="s">
        <v>124</v>
      </c>
      <c r="AJ1456">
        <f>IF(fun[[#This Row],[ExterCond]]="Ex",5,IF(fun[[#This Row],[ExterCond]]="Gd",4,IF(fun[[#This Row],[ExterCond]]="TA",3,IF(fun[[#This Row],[ExterCond]]="Fa",2,1))))</f>
        <v>3</v>
      </c>
      <c r="AK1456" t="s">
        <v>125</v>
      </c>
      <c r="AL1456" t="s">
        <v>123</v>
      </c>
      <c r="AM1456">
        <f>IF(fun[[#This Row],[BsmtQual]]="Ex",5,IF(fun[[#This Row],[BsmtQual]]="Gd",4,IF(fun[[#This Row],[BsmtQual]]="TA",3,IF(fun[[#This Row],[BsmtQual]]="Fa",2,IF(fun[[#This Row],[BsmtQual]]="Po",1,0)))))</f>
        <v>4</v>
      </c>
      <c r="AN1456" t="s">
        <v>124</v>
      </c>
      <c r="AO1456">
        <f>IF(fun[[#This Row],[BsmtCond]]="Ex",5,IF(fun[[#This Row],[BsmtCond]]="Gd",4,IF(fun[[#This Row],[BsmtCond]]="TA",3,IF(fun[[#This Row],[BsmtCond]]="Fa",2,IF(fun[[#This Row],[BsmtCond]]="Po",1,0)))))</f>
        <v>3</v>
      </c>
      <c r="AP1456" t="s">
        <v>126</v>
      </c>
      <c r="AQ1456">
        <f>IF(fun[[#This Row],[BsmtExposure]]="Gd",3,IF(fun[[#This Row],[BsmtExposure]]="Av",2,IF(fun[[#This Row],[BsmtExposure]]="Mn",1,0)))</f>
        <v>0</v>
      </c>
      <c r="AR1456" t="s">
        <v>127</v>
      </c>
      <c r="AS1456">
        <v>410</v>
      </c>
      <c r="AT1456" t="s">
        <v>128</v>
      </c>
      <c r="AU1456">
        <v>0</v>
      </c>
      <c r="AV1456">
        <v>811</v>
      </c>
      <c r="AW1456">
        <v>1221</v>
      </c>
      <c r="AX1456" t="s">
        <v>129</v>
      </c>
      <c r="AY1456" t="s">
        <v>130</v>
      </c>
      <c r="AZ1456">
        <f>IF(fun[[#This Row],[HeatingQC]]="Ex",5,IF(fun[[#This Row],[HeatingQC]]="Gd",4,IF(fun[[#This Row],[HeatingQC]]="TA",3,IF(fun[[#This Row],[HeatingQC]]="Fa",2,IF(fun[[#This Row],[HeatingQC]]="Po",1,0)))))</f>
        <v>5</v>
      </c>
      <c r="BA1456" t="s">
        <v>131</v>
      </c>
      <c r="BB1456" t="s">
        <v>132</v>
      </c>
      <c r="BC1456">
        <v>1221</v>
      </c>
      <c r="BD1456">
        <v>0</v>
      </c>
      <c r="BE1456">
        <v>0</v>
      </c>
      <c r="BF1456">
        <v>1221</v>
      </c>
      <c r="BG1456">
        <f>LOG(fun[[#This Row],[GrLivArea]])</f>
        <v>3.0867156639448825</v>
      </c>
      <c r="BH1456">
        <v>1</v>
      </c>
      <c r="BI1456">
        <v>0</v>
      </c>
      <c r="BJ1456">
        <f>fun[[#This Row],[BsmtFullBath]]+(0.5*fun[[#This Row],[BsmtHalfBath]])</f>
        <v>1</v>
      </c>
      <c r="BK1456">
        <v>2</v>
      </c>
      <c r="BL1456">
        <v>0</v>
      </c>
      <c r="BM1456">
        <f>fun[[#This Row],[HalfBath]]+fun[[#This Row],[TOTBaseBath]]+fun[[#This Row],[FullBath]]</f>
        <v>3</v>
      </c>
      <c r="BN1456">
        <v>2</v>
      </c>
      <c r="BO1456">
        <v>1</v>
      </c>
      <c r="BP1456" t="s">
        <v>123</v>
      </c>
      <c r="BQ1456">
        <f>IF(fun[[#This Row],[KitchenQual]]="Ex",5,IF(fun[[#This Row],[KitchenQual]]="Gd",4,IF(fun[[#This Row],[KitchenQual]]="TA",3,IF(fun[[#This Row],[KitchenQual]]="Fa",2,0))))</f>
        <v>4</v>
      </c>
      <c r="BR1456">
        <v>6</v>
      </c>
      <c r="BS1456" t="s">
        <v>133</v>
      </c>
      <c r="BT1456">
        <v>0</v>
      </c>
      <c r="BU1456" t="s">
        <v>109</v>
      </c>
      <c r="BV1456">
        <f>IF(fun[[#This Row],[FireplaceQu]]="Ex",5,IF(fun[[#This Row],[FireplaceQu]]="Gd",4,IF(fun[[#This Row],[FireplaceQu]]="TA",3,IF(fun[[#This Row],[FireplaceQu]]="Fa",2,0))))</f>
        <v>0</v>
      </c>
      <c r="BW1456" t="s">
        <v>134</v>
      </c>
      <c r="BX1456">
        <v>2004</v>
      </c>
      <c r="BY1456" t="s">
        <v>135</v>
      </c>
      <c r="BZ1456">
        <v>2</v>
      </c>
      <c r="CA1456">
        <v>400</v>
      </c>
      <c r="CB1456" t="s">
        <v>124</v>
      </c>
      <c r="CC1456">
        <f>IF(fun[[#This Row],[GarageQual]]="Ex",5,IF(fun[[#This Row],[GarageQual]]="Gd",4,IF(fun[[#This Row],[GarageQual]]="TA",3,IF(fun[[#This Row],[GarageQual]]="Fa",2,IF(fun[[#This Row],[GarageQual]]="Po",1,0)))))</f>
        <v>3</v>
      </c>
      <c r="CD1456" t="s">
        <v>124</v>
      </c>
      <c r="CE1456">
        <f>IF(fun[[#This Row],[GarageCond]]="Ex",5,IF(fun[[#This Row],[GarageCond]]="Gd",4,IF(fun[[#This Row],[GarageCond]]="TA",3,IF(fun[[#This Row],[GarageCond]]="Fa",2,IF(fun[[#This Row],[GarageCond]]="Po",1,0)))))</f>
        <v>3</v>
      </c>
      <c r="CF1456" t="s">
        <v>131</v>
      </c>
      <c r="CG1456">
        <v>0</v>
      </c>
      <c r="CH1456">
        <v>113</v>
      </c>
      <c r="CI1456">
        <v>0</v>
      </c>
      <c r="CJ1456">
        <v>0</v>
      </c>
      <c r="CK1456">
        <v>0</v>
      </c>
      <c r="CL1456">
        <f>(0.5*fun[[#This Row],[WoodDeckSF]])+fun[[#This Row],[OpenPorchSF]]+(2*fun[[#This Row],[EnclosedPorch]])+(1.5*fun[[#This Row],[3SsnPorch]])+fun[[#This Row],[ScreenPorch]]</f>
        <v>113</v>
      </c>
      <c r="CM1456">
        <v>0</v>
      </c>
      <c r="CN1456" t="s">
        <v>109</v>
      </c>
      <c r="CO1456">
        <f>IF(fun[[#This Row],[PoolQC]]="Ex",5,IF(fun[[#This Row],[PoolQC]]="Gd",4,IF(fun[[#This Row],[PoolQC]]="TA",3,IF(fun[[#This Row],[PoolQC]]="Fa",2,IF(fun[[#This Row],[PoolQC]]="Po",1,0)))))</f>
        <v>0</v>
      </c>
      <c r="CP1456" t="s">
        <v>109</v>
      </c>
      <c r="CQ1456" t="s">
        <v>109</v>
      </c>
      <c r="CR1456">
        <v>0</v>
      </c>
      <c r="CS1456">
        <v>10</v>
      </c>
      <c r="CT1456">
        <v>2009</v>
      </c>
      <c r="CU1456" t="s">
        <v>136</v>
      </c>
      <c r="CV1456" t="s">
        <v>137</v>
      </c>
      <c r="CW1456">
        <f>COUNTIF(fun[[#This Row],[Id]:[SaleCondition]],0)</f>
        <v>20</v>
      </c>
      <c r="CX1456">
        <f>COUNTIF(fun[[#This Row],[Id]:[SaleCondition]],"NA")</f>
        <v>4</v>
      </c>
      <c r="CY1456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56">
        <f>fun[NUM_ExCond]+fun[NUM_BsmtCond]+fun[NUM_GarCond]</f>
        <v>9</v>
      </c>
      <c r="DA1456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99</v>
      </c>
      <c r="DB1456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66.5</v>
      </c>
      <c r="DC1456">
        <v>185000</v>
      </c>
    </row>
    <row r="1457" spans="1:107" x14ac:dyDescent="0.25">
      <c r="A1457">
        <v>1456</v>
      </c>
      <c r="B1457">
        <v>60</v>
      </c>
      <c r="C1457" t="s">
        <v>107</v>
      </c>
      <c r="D1457">
        <f>IF(fun[[#This Row],[MSZoning]]="RL",1,0)</f>
        <v>1</v>
      </c>
      <c r="E1457">
        <f>IF(fun[[#This Row],[rl]]="RM",1,0)</f>
        <v>0</v>
      </c>
      <c r="F1457">
        <f>IF(fun[[#This Row],[rm]]="RH",1,0)</f>
        <v>0</v>
      </c>
      <c r="G1457">
        <f>IF(fun[[#This Row],[rh]]="C (all)",1,0)</f>
        <v>0</v>
      </c>
      <c r="H1457">
        <v>62</v>
      </c>
      <c r="I1457">
        <f>IF(fun[[#This Row],[LotFrontage]]="NA",0,fun[[#This Row],[LotFrontage]])</f>
        <v>62</v>
      </c>
      <c r="J1457">
        <v>7917</v>
      </c>
      <c r="K1457" t="s">
        <v>108</v>
      </c>
      <c r="L1457" t="s">
        <v>109</v>
      </c>
      <c r="M1457" t="s">
        <v>110</v>
      </c>
      <c r="N1457" t="s">
        <v>111</v>
      </c>
      <c r="O1457" t="s">
        <v>112</v>
      </c>
      <c r="P1457" t="s">
        <v>113</v>
      </c>
      <c r="Q1457" t="s">
        <v>114</v>
      </c>
      <c r="R1457" t="s">
        <v>219</v>
      </c>
      <c r="S1457" t="s">
        <v>116</v>
      </c>
      <c r="T1457" t="s">
        <v>116</v>
      </c>
      <c r="U1457" t="s">
        <v>117</v>
      </c>
      <c r="V1457" t="s">
        <v>118</v>
      </c>
      <c r="W1457">
        <v>6</v>
      </c>
      <c r="X1457">
        <v>5</v>
      </c>
      <c r="Y1457">
        <v>1999</v>
      </c>
      <c r="Z1457">
        <v>2000</v>
      </c>
      <c r="AA1457" t="s">
        <v>119</v>
      </c>
      <c r="AB1457" t="s">
        <v>120</v>
      </c>
      <c r="AC1457" t="s">
        <v>121</v>
      </c>
      <c r="AD1457" t="s">
        <v>121</v>
      </c>
      <c r="AE1457" t="s">
        <v>143</v>
      </c>
      <c r="AF1457">
        <v>0</v>
      </c>
      <c r="AG1457" t="s">
        <v>124</v>
      </c>
      <c r="AH1457">
        <f>IF(fun[[#This Row],[ExterQual]]="Ex",5,IF(fun[[#This Row],[ExterQual]]="Gd",4,IF(fun[[#This Row],[ExterQual]]="TA",3,IF(fun[[#This Row],[ExterQual]]="Fa",2,1))))</f>
        <v>3</v>
      </c>
      <c r="AI1457" t="s">
        <v>124</v>
      </c>
      <c r="AJ1457">
        <f>IF(fun[[#This Row],[ExterCond]]="Ex",5,IF(fun[[#This Row],[ExterCond]]="Gd",4,IF(fun[[#This Row],[ExterCond]]="TA",3,IF(fun[[#This Row],[ExterCond]]="Fa",2,1))))</f>
        <v>3</v>
      </c>
      <c r="AK1457" t="s">
        <v>125</v>
      </c>
      <c r="AL1457" t="s">
        <v>123</v>
      </c>
      <c r="AM1457">
        <f>IF(fun[[#This Row],[BsmtQual]]="Ex",5,IF(fun[[#This Row],[BsmtQual]]="Gd",4,IF(fun[[#This Row],[BsmtQual]]="TA",3,IF(fun[[#This Row],[BsmtQual]]="Fa",2,IF(fun[[#This Row],[BsmtQual]]="Po",1,0)))))</f>
        <v>4</v>
      </c>
      <c r="AN1457" t="s">
        <v>124</v>
      </c>
      <c r="AO1457">
        <f>IF(fun[[#This Row],[BsmtCond]]="Ex",5,IF(fun[[#This Row],[BsmtCond]]="Gd",4,IF(fun[[#This Row],[BsmtCond]]="TA",3,IF(fun[[#This Row],[BsmtCond]]="Fa",2,IF(fun[[#This Row],[BsmtCond]]="Po",1,0)))))</f>
        <v>3</v>
      </c>
      <c r="AP1457" t="s">
        <v>126</v>
      </c>
      <c r="AQ1457">
        <f>IF(fun[[#This Row],[BsmtExposure]]="Gd",3,IF(fun[[#This Row],[BsmtExposure]]="Av",2,IF(fun[[#This Row],[BsmtExposure]]="Mn",1,0)))</f>
        <v>0</v>
      </c>
      <c r="AR1457" t="s">
        <v>128</v>
      </c>
      <c r="AS1457">
        <v>0</v>
      </c>
      <c r="AT1457" t="s">
        <v>128</v>
      </c>
      <c r="AU1457">
        <v>0</v>
      </c>
      <c r="AV1457">
        <v>953</v>
      </c>
      <c r="AW1457">
        <v>953</v>
      </c>
      <c r="AX1457" t="s">
        <v>129</v>
      </c>
      <c r="AY1457" t="s">
        <v>130</v>
      </c>
      <c r="AZ1457">
        <f>IF(fun[[#This Row],[HeatingQC]]="Ex",5,IF(fun[[#This Row],[HeatingQC]]="Gd",4,IF(fun[[#This Row],[HeatingQC]]="TA",3,IF(fun[[#This Row],[HeatingQC]]="Fa",2,IF(fun[[#This Row],[HeatingQC]]="Po",1,0)))))</f>
        <v>5</v>
      </c>
      <c r="BA1457" t="s">
        <v>131</v>
      </c>
      <c r="BB1457" t="s">
        <v>132</v>
      </c>
      <c r="BC1457">
        <v>953</v>
      </c>
      <c r="BD1457">
        <v>694</v>
      </c>
      <c r="BE1457">
        <v>0</v>
      </c>
      <c r="BF1457">
        <v>1647</v>
      </c>
      <c r="BG1457">
        <f>LOG(fun[[#This Row],[GrLivArea]])</f>
        <v>3.2166935991697545</v>
      </c>
      <c r="BH1457">
        <v>0</v>
      </c>
      <c r="BI1457">
        <v>0</v>
      </c>
      <c r="BJ1457">
        <f>fun[[#This Row],[BsmtFullBath]]+(0.5*fun[[#This Row],[BsmtHalfBath]])</f>
        <v>0</v>
      </c>
      <c r="BK1457">
        <v>2</v>
      </c>
      <c r="BL1457">
        <v>1</v>
      </c>
      <c r="BM1457">
        <f>fun[[#This Row],[HalfBath]]+fun[[#This Row],[TOTBaseBath]]+fun[[#This Row],[FullBath]]</f>
        <v>3</v>
      </c>
      <c r="BN1457">
        <v>3</v>
      </c>
      <c r="BO1457">
        <v>1</v>
      </c>
      <c r="BP1457" t="s">
        <v>124</v>
      </c>
      <c r="BQ1457">
        <f>IF(fun[[#This Row],[KitchenQual]]="Ex",5,IF(fun[[#This Row],[KitchenQual]]="Gd",4,IF(fun[[#This Row],[KitchenQual]]="TA",3,IF(fun[[#This Row],[KitchenQual]]="Fa",2,0))))</f>
        <v>3</v>
      </c>
      <c r="BR1457">
        <v>7</v>
      </c>
      <c r="BS1457" t="s">
        <v>133</v>
      </c>
      <c r="BT1457">
        <v>1</v>
      </c>
      <c r="BU1457" t="s">
        <v>124</v>
      </c>
      <c r="BV1457">
        <f>IF(fun[[#This Row],[FireplaceQu]]="Ex",5,IF(fun[[#This Row],[FireplaceQu]]="Gd",4,IF(fun[[#This Row],[FireplaceQu]]="TA",3,IF(fun[[#This Row],[FireplaceQu]]="Fa",2,0))))</f>
        <v>3</v>
      </c>
      <c r="BW1457" t="s">
        <v>134</v>
      </c>
      <c r="BX1457">
        <v>1999</v>
      </c>
      <c r="BY1457" t="s">
        <v>135</v>
      </c>
      <c r="BZ1457">
        <v>2</v>
      </c>
      <c r="CA1457">
        <v>460</v>
      </c>
      <c r="CB1457" t="s">
        <v>124</v>
      </c>
      <c r="CC1457">
        <f>IF(fun[[#This Row],[GarageQual]]="Ex",5,IF(fun[[#This Row],[GarageQual]]="Gd",4,IF(fun[[#This Row],[GarageQual]]="TA",3,IF(fun[[#This Row],[GarageQual]]="Fa",2,IF(fun[[#This Row],[GarageQual]]="Po",1,0)))))</f>
        <v>3</v>
      </c>
      <c r="CD1457" t="s">
        <v>124</v>
      </c>
      <c r="CE1457">
        <f>IF(fun[[#This Row],[GarageCond]]="Ex",5,IF(fun[[#This Row],[GarageCond]]="Gd",4,IF(fun[[#This Row],[GarageCond]]="TA",3,IF(fun[[#This Row],[GarageCond]]="Fa",2,IF(fun[[#This Row],[GarageCond]]="Po",1,0)))))</f>
        <v>3</v>
      </c>
      <c r="CF1457" t="s">
        <v>131</v>
      </c>
      <c r="CG1457">
        <v>0</v>
      </c>
      <c r="CH1457">
        <v>40</v>
      </c>
      <c r="CI1457">
        <v>0</v>
      </c>
      <c r="CJ1457">
        <v>0</v>
      </c>
      <c r="CK1457">
        <v>0</v>
      </c>
      <c r="CL1457">
        <f>(0.5*fun[[#This Row],[WoodDeckSF]])+fun[[#This Row],[OpenPorchSF]]+(2*fun[[#This Row],[EnclosedPorch]])+(1.5*fun[[#This Row],[3SsnPorch]])+fun[[#This Row],[ScreenPorch]]</f>
        <v>40</v>
      </c>
      <c r="CM1457">
        <v>0</v>
      </c>
      <c r="CN1457" t="s">
        <v>109</v>
      </c>
      <c r="CO1457">
        <f>IF(fun[[#This Row],[PoolQC]]="Ex",5,IF(fun[[#This Row],[PoolQC]]="Gd",4,IF(fun[[#This Row],[PoolQC]]="TA",3,IF(fun[[#This Row],[PoolQC]]="Fa",2,IF(fun[[#This Row],[PoolQC]]="Po",1,0)))))</f>
        <v>0</v>
      </c>
      <c r="CP1457" t="s">
        <v>109</v>
      </c>
      <c r="CQ1457" t="s">
        <v>109</v>
      </c>
      <c r="CR1457">
        <v>0</v>
      </c>
      <c r="CS1457">
        <v>8</v>
      </c>
      <c r="CT1457">
        <v>2007</v>
      </c>
      <c r="CU1457" t="s">
        <v>136</v>
      </c>
      <c r="CV1457" t="s">
        <v>137</v>
      </c>
      <c r="CW1457">
        <f>COUNTIF(fun[[#This Row],[Id]:[SaleCondition]],0)</f>
        <v>18</v>
      </c>
      <c r="CX1457">
        <f>COUNTIF(fun[[#This Row],[Id]:[SaleCondition]],"NA")</f>
        <v>4</v>
      </c>
      <c r="CY1457">
        <f>fun[[#This Row],[OverallQual]]+fun[[#This Row],[NUM_ExQual]]+fun[[#This Row],[NUM_BsmtQual]]+fun[[#This Row],[NUM_Heat]]+fun[[#This Row],[NUM_KitchQual]]+fun[[#This Row],[NUM_GarQual]]+fun[[#This Row],[NUM_Pool]]+fun[NUM_Fire]</f>
        <v>27</v>
      </c>
      <c r="CZ1457">
        <f>fun[NUM_ExCond]+fun[NUM_BsmtCond]+fun[NUM_GarCond]</f>
        <v>9</v>
      </c>
      <c r="DA1457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91</v>
      </c>
      <c r="DB1457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60</v>
      </c>
      <c r="DC1457">
        <v>175000</v>
      </c>
    </row>
    <row r="1458" spans="1:107" x14ac:dyDescent="0.25">
      <c r="A1458">
        <v>1457</v>
      </c>
      <c r="B1458">
        <v>20</v>
      </c>
      <c r="C1458" t="s">
        <v>107</v>
      </c>
      <c r="D1458">
        <f>IF(fun[[#This Row],[MSZoning]]="RL",1,0)</f>
        <v>1</v>
      </c>
      <c r="E1458">
        <f>IF(fun[[#This Row],[rl]]="RM",1,0)</f>
        <v>0</v>
      </c>
      <c r="F1458">
        <f>IF(fun[[#This Row],[rm]]="RH",1,0)</f>
        <v>0</v>
      </c>
      <c r="G1458">
        <f>IF(fun[[#This Row],[rh]]="C (all)",1,0)</f>
        <v>0</v>
      </c>
      <c r="H1458">
        <v>85</v>
      </c>
      <c r="I1458">
        <f>IF(fun[[#This Row],[LotFrontage]]="NA",0,fun[[#This Row],[LotFrontage]])</f>
        <v>85</v>
      </c>
      <c r="J1458">
        <v>13175</v>
      </c>
      <c r="K1458" t="s">
        <v>108</v>
      </c>
      <c r="L1458" t="s">
        <v>109</v>
      </c>
      <c r="M1458" t="s">
        <v>110</v>
      </c>
      <c r="N1458" t="s">
        <v>111</v>
      </c>
      <c r="O1458" t="s">
        <v>112</v>
      </c>
      <c r="P1458" t="s">
        <v>113</v>
      </c>
      <c r="Q1458" t="s">
        <v>114</v>
      </c>
      <c r="R1458" t="s">
        <v>164</v>
      </c>
      <c r="S1458" t="s">
        <v>116</v>
      </c>
      <c r="T1458" t="s">
        <v>116</v>
      </c>
      <c r="U1458" t="s">
        <v>117</v>
      </c>
      <c r="V1458" t="s">
        <v>141</v>
      </c>
      <c r="W1458">
        <v>6</v>
      </c>
      <c r="X1458">
        <v>6</v>
      </c>
      <c r="Y1458">
        <v>1978</v>
      </c>
      <c r="Z1458">
        <v>1988</v>
      </c>
      <c r="AA1458" t="s">
        <v>119</v>
      </c>
      <c r="AB1458" t="s">
        <v>120</v>
      </c>
      <c r="AC1458" t="s">
        <v>187</v>
      </c>
      <c r="AD1458" t="s">
        <v>187</v>
      </c>
      <c r="AE1458" t="s">
        <v>163</v>
      </c>
      <c r="AF1458">
        <v>119</v>
      </c>
      <c r="AG1458" t="s">
        <v>124</v>
      </c>
      <c r="AH1458">
        <f>IF(fun[[#This Row],[ExterQual]]="Ex",5,IF(fun[[#This Row],[ExterQual]]="Gd",4,IF(fun[[#This Row],[ExterQual]]="TA",3,IF(fun[[#This Row],[ExterQual]]="Fa",2,1))))</f>
        <v>3</v>
      </c>
      <c r="AI1458" t="s">
        <v>124</v>
      </c>
      <c r="AJ1458">
        <f>IF(fun[[#This Row],[ExterCond]]="Ex",5,IF(fun[[#This Row],[ExterCond]]="Gd",4,IF(fun[[#This Row],[ExterCond]]="TA",3,IF(fun[[#This Row],[ExterCond]]="Fa",2,1))))</f>
        <v>3</v>
      </c>
      <c r="AK1458" t="s">
        <v>144</v>
      </c>
      <c r="AL1458" t="s">
        <v>123</v>
      </c>
      <c r="AM1458">
        <f>IF(fun[[#This Row],[BsmtQual]]="Ex",5,IF(fun[[#This Row],[BsmtQual]]="Gd",4,IF(fun[[#This Row],[BsmtQual]]="TA",3,IF(fun[[#This Row],[BsmtQual]]="Fa",2,IF(fun[[#This Row],[BsmtQual]]="Po",1,0)))))</f>
        <v>4</v>
      </c>
      <c r="AN1458" t="s">
        <v>124</v>
      </c>
      <c r="AO1458">
        <f>IF(fun[[#This Row],[BsmtCond]]="Ex",5,IF(fun[[#This Row],[BsmtCond]]="Gd",4,IF(fun[[#This Row],[BsmtCond]]="TA",3,IF(fun[[#This Row],[BsmtCond]]="Fa",2,IF(fun[[#This Row],[BsmtCond]]="Po",1,0)))))</f>
        <v>3</v>
      </c>
      <c r="AP1458" t="s">
        <v>126</v>
      </c>
      <c r="AQ1458">
        <f>IF(fun[[#This Row],[BsmtExposure]]="Gd",3,IF(fun[[#This Row],[BsmtExposure]]="Av",2,IF(fun[[#This Row],[BsmtExposure]]="Mn",1,0)))</f>
        <v>0</v>
      </c>
      <c r="AR1458" t="s">
        <v>145</v>
      </c>
      <c r="AS1458">
        <v>790</v>
      </c>
      <c r="AT1458" t="s">
        <v>179</v>
      </c>
      <c r="AU1458">
        <v>163</v>
      </c>
      <c r="AV1458">
        <v>589</v>
      </c>
      <c r="AW1458">
        <v>1542</v>
      </c>
      <c r="AX1458" t="s">
        <v>129</v>
      </c>
      <c r="AY1458" t="s">
        <v>124</v>
      </c>
      <c r="AZ1458">
        <f>IF(fun[[#This Row],[HeatingQC]]="Ex",5,IF(fun[[#This Row],[HeatingQC]]="Gd",4,IF(fun[[#This Row],[HeatingQC]]="TA",3,IF(fun[[#This Row],[HeatingQC]]="Fa",2,IF(fun[[#This Row],[HeatingQC]]="Po",1,0)))))</f>
        <v>3</v>
      </c>
      <c r="BA1458" t="s">
        <v>131</v>
      </c>
      <c r="BB1458" t="s">
        <v>132</v>
      </c>
      <c r="BC1458">
        <v>2073</v>
      </c>
      <c r="BD1458">
        <v>0</v>
      </c>
      <c r="BE1458">
        <v>0</v>
      </c>
      <c r="BF1458">
        <v>2073</v>
      </c>
      <c r="BG1458">
        <f>LOG(fun[[#This Row],[GrLivArea]])</f>
        <v>3.3165993020938607</v>
      </c>
      <c r="BH1458">
        <v>1</v>
      </c>
      <c r="BI1458">
        <v>0</v>
      </c>
      <c r="BJ1458">
        <f>fun[[#This Row],[BsmtFullBath]]+(0.5*fun[[#This Row],[BsmtHalfBath]])</f>
        <v>1</v>
      </c>
      <c r="BK1458">
        <v>2</v>
      </c>
      <c r="BL1458">
        <v>0</v>
      </c>
      <c r="BM1458">
        <f>fun[[#This Row],[HalfBath]]+fun[[#This Row],[TOTBaseBath]]+fun[[#This Row],[FullBath]]</f>
        <v>3</v>
      </c>
      <c r="BN1458">
        <v>3</v>
      </c>
      <c r="BO1458">
        <v>1</v>
      </c>
      <c r="BP1458" t="s">
        <v>124</v>
      </c>
      <c r="BQ1458">
        <f>IF(fun[[#This Row],[KitchenQual]]="Ex",5,IF(fun[[#This Row],[KitchenQual]]="Gd",4,IF(fun[[#This Row],[KitchenQual]]="TA",3,IF(fun[[#This Row],[KitchenQual]]="Fa",2,0))))</f>
        <v>3</v>
      </c>
      <c r="BR1458">
        <v>7</v>
      </c>
      <c r="BS1458" t="s">
        <v>172</v>
      </c>
      <c r="BT1458">
        <v>2</v>
      </c>
      <c r="BU1458" t="s">
        <v>124</v>
      </c>
      <c r="BV1458">
        <f>IF(fun[[#This Row],[FireplaceQu]]="Ex",5,IF(fun[[#This Row],[FireplaceQu]]="Gd",4,IF(fun[[#This Row],[FireplaceQu]]="TA",3,IF(fun[[#This Row],[FireplaceQu]]="Fa",2,0))))</f>
        <v>3</v>
      </c>
      <c r="BW1458" t="s">
        <v>134</v>
      </c>
      <c r="BX1458">
        <v>1978</v>
      </c>
      <c r="BY1458" t="s">
        <v>128</v>
      </c>
      <c r="BZ1458">
        <v>2</v>
      </c>
      <c r="CA1458">
        <v>500</v>
      </c>
      <c r="CB1458" t="s">
        <v>124</v>
      </c>
      <c r="CC1458">
        <f>IF(fun[[#This Row],[GarageQual]]="Ex",5,IF(fun[[#This Row],[GarageQual]]="Gd",4,IF(fun[[#This Row],[GarageQual]]="TA",3,IF(fun[[#This Row],[GarageQual]]="Fa",2,IF(fun[[#This Row],[GarageQual]]="Po",1,0)))))</f>
        <v>3</v>
      </c>
      <c r="CD1458" t="s">
        <v>124</v>
      </c>
      <c r="CE1458">
        <f>IF(fun[[#This Row],[GarageCond]]="Ex",5,IF(fun[[#This Row],[GarageCond]]="Gd",4,IF(fun[[#This Row],[GarageCond]]="TA",3,IF(fun[[#This Row],[GarageCond]]="Fa",2,IF(fun[[#This Row],[GarageCond]]="Po",1,0)))))</f>
        <v>3</v>
      </c>
      <c r="CF1458" t="s">
        <v>131</v>
      </c>
      <c r="CG1458">
        <v>349</v>
      </c>
      <c r="CH1458">
        <v>0</v>
      </c>
      <c r="CI1458">
        <v>0</v>
      </c>
      <c r="CJ1458">
        <v>0</v>
      </c>
      <c r="CK1458">
        <v>0</v>
      </c>
      <c r="CL1458">
        <f>(0.5*fun[[#This Row],[WoodDeckSF]])+fun[[#This Row],[OpenPorchSF]]+(2*fun[[#This Row],[EnclosedPorch]])+(1.5*fun[[#This Row],[3SsnPorch]])+fun[[#This Row],[ScreenPorch]]</f>
        <v>174.5</v>
      </c>
      <c r="CM1458">
        <v>0</v>
      </c>
      <c r="CN1458" t="s">
        <v>109</v>
      </c>
      <c r="CO1458">
        <f>IF(fun[[#This Row],[PoolQC]]="Ex",5,IF(fun[[#This Row],[PoolQC]]="Gd",4,IF(fun[[#This Row],[PoolQC]]="TA",3,IF(fun[[#This Row],[PoolQC]]="Fa",2,IF(fun[[#This Row],[PoolQC]]="Po",1,0)))))</f>
        <v>0</v>
      </c>
      <c r="CP1458" t="s">
        <v>160</v>
      </c>
      <c r="CQ1458" t="s">
        <v>109</v>
      </c>
      <c r="CR1458">
        <v>0</v>
      </c>
      <c r="CS1458">
        <v>2</v>
      </c>
      <c r="CT1458">
        <v>2010</v>
      </c>
      <c r="CU1458" t="s">
        <v>136</v>
      </c>
      <c r="CV1458" t="s">
        <v>137</v>
      </c>
      <c r="CW1458">
        <f>COUNTIF(fun[[#This Row],[Id]:[SaleCondition]],0)</f>
        <v>15</v>
      </c>
      <c r="CX1458">
        <f>COUNTIF(fun[[#This Row],[Id]:[SaleCondition]],"NA")</f>
        <v>3</v>
      </c>
      <c r="CY1458">
        <f>fun[[#This Row],[OverallQual]]+fun[[#This Row],[NUM_ExQual]]+fun[[#This Row],[NUM_BsmtQual]]+fun[[#This Row],[NUM_Heat]]+fun[[#This Row],[NUM_KitchQual]]+fun[[#This Row],[NUM_GarQual]]+fun[[#This Row],[NUM_Pool]]+fun[NUM_Fire]</f>
        <v>25</v>
      </c>
      <c r="CZ1458">
        <f>fun[NUM_ExCond]+fun[NUM_BsmtCond]+fun[NUM_GarCond]</f>
        <v>9</v>
      </c>
      <c r="DA1458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93</v>
      </c>
      <c r="DB1458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64</v>
      </c>
      <c r="DC1458">
        <v>210000</v>
      </c>
    </row>
    <row r="1459" spans="1:107" x14ac:dyDescent="0.25">
      <c r="A1459">
        <v>1458</v>
      </c>
      <c r="B1459">
        <v>70</v>
      </c>
      <c r="C1459" t="s">
        <v>107</v>
      </c>
      <c r="D1459">
        <f>IF(fun[[#This Row],[MSZoning]]="RL",1,0)</f>
        <v>1</v>
      </c>
      <c r="E1459">
        <f>IF(fun[[#This Row],[rl]]="RM",1,0)</f>
        <v>0</v>
      </c>
      <c r="F1459">
        <f>IF(fun[[#This Row],[rm]]="RH",1,0)</f>
        <v>0</v>
      </c>
      <c r="G1459">
        <f>IF(fun[[#This Row],[rh]]="C (all)",1,0)</f>
        <v>0</v>
      </c>
      <c r="H1459">
        <v>66</v>
      </c>
      <c r="I1459">
        <f>IF(fun[[#This Row],[LotFrontage]]="NA",0,fun[[#This Row],[LotFrontage]])</f>
        <v>66</v>
      </c>
      <c r="J1459">
        <v>9042</v>
      </c>
      <c r="K1459" t="s">
        <v>108</v>
      </c>
      <c r="L1459" t="s">
        <v>109</v>
      </c>
      <c r="M1459" t="s">
        <v>110</v>
      </c>
      <c r="N1459" t="s">
        <v>111</v>
      </c>
      <c r="O1459" t="s">
        <v>112</v>
      </c>
      <c r="P1459" t="s">
        <v>113</v>
      </c>
      <c r="Q1459" t="s">
        <v>114</v>
      </c>
      <c r="R1459" t="s">
        <v>149</v>
      </c>
      <c r="S1459" t="s">
        <v>116</v>
      </c>
      <c r="T1459" t="s">
        <v>116</v>
      </c>
      <c r="U1459" t="s">
        <v>117</v>
      </c>
      <c r="V1459" t="s">
        <v>118</v>
      </c>
      <c r="W1459">
        <v>7</v>
      </c>
      <c r="X1459">
        <v>9</v>
      </c>
      <c r="Y1459">
        <v>1941</v>
      </c>
      <c r="Z1459">
        <v>2006</v>
      </c>
      <c r="AA1459" t="s">
        <v>119</v>
      </c>
      <c r="AB1459" t="s">
        <v>120</v>
      </c>
      <c r="AC1459" t="s">
        <v>206</v>
      </c>
      <c r="AD1459" t="s">
        <v>207</v>
      </c>
      <c r="AE1459" t="s">
        <v>143</v>
      </c>
      <c r="AF1459">
        <v>0</v>
      </c>
      <c r="AG1459" t="s">
        <v>130</v>
      </c>
      <c r="AH1459">
        <f>IF(fun[[#This Row],[ExterQual]]="Ex",5,IF(fun[[#This Row],[ExterQual]]="Gd",4,IF(fun[[#This Row],[ExterQual]]="TA",3,IF(fun[[#This Row],[ExterQual]]="Fa",2,1))))</f>
        <v>5</v>
      </c>
      <c r="AI1459" t="s">
        <v>123</v>
      </c>
      <c r="AJ1459">
        <f>IF(fun[[#This Row],[ExterCond]]="Ex",5,IF(fun[[#This Row],[ExterCond]]="Gd",4,IF(fun[[#This Row],[ExterCond]]="TA",3,IF(fun[[#This Row],[ExterCond]]="Fa",2,1))))</f>
        <v>4</v>
      </c>
      <c r="AK1459" t="s">
        <v>163</v>
      </c>
      <c r="AL1459" t="s">
        <v>124</v>
      </c>
      <c r="AM1459">
        <f>IF(fun[[#This Row],[BsmtQual]]="Ex",5,IF(fun[[#This Row],[BsmtQual]]="Gd",4,IF(fun[[#This Row],[BsmtQual]]="TA",3,IF(fun[[#This Row],[BsmtQual]]="Fa",2,IF(fun[[#This Row],[BsmtQual]]="Po",1,0)))))</f>
        <v>3</v>
      </c>
      <c r="AN1459" t="s">
        <v>123</v>
      </c>
      <c r="AO1459">
        <f>IF(fun[[#This Row],[BsmtCond]]="Ex",5,IF(fun[[#This Row],[BsmtCond]]="Gd",4,IF(fun[[#This Row],[BsmtCond]]="TA",3,IF(fun[[#This Row],[BsmtCond]]="Fa",2,IF(fun[[#This Row],[BsmtCond]]="Po",1,0)))))</f>
        <v>4</v>
      </c>
      <c r="AP1459" t="s">
        <v>126</v>
      </c>
      <c r="AQ1459">
        <f>IF(fun[[#This Row],[BsmtExposure]]="Gd",3,IF(fun[[#This Row],[BsmtExposure]]="Av",2,IF(fun[[#This Row],[BsmtExposure]]="Mn",1,0)))</f>
        <v>0</v>
      </c>
      <c r="AR1459" t="s">
        <v>127</v>
      </c>
      <c r="AS1459">
        <v>275</v>
      </c>
      <c r="AT1459" t="s">
        <v>128</v>
      </c>
      <c r="AU1459">
        <v>0</v>
      </c>
      <c r="AV1459">
        <v>877</v>
      </c>
      <c r="AW1459">
        <v>1152</v>
      </c>
      <c r="AX1459" t="s">
        <v>129</v>
      </c>
      <c r="AY1459" t="s">
        <v>130</v>
      </c>
      <c r="AZ1459">
        <f>IF(fun[[#This Row],[HeatingQC]]="Ex",5,IF(fun[[#This Row],[HeatingQC]]="Gd",4,IF(fun[[#This Row],[HeatingQC]]="TA",3,IF(fun[[#This Row],[HeatingQC]]="Fa",2,IF(fun[[#This Row],[HeatingQC]]="Po",1,0)))))</f>
        <v>5</v>
      </c>
      <c r="BA1459" t="s">
        <v>131</v>
      </c>
      <c r="BB1459" t="s">
        <v>132</v>
      </c>
      <c r="BC1459">
        <v>1188</v>
      </c>
      <c r="BD1459">
        <v>1152</v>
      </c>
      <c r="BE1459">
        <v>0</v>
      </c>
      <c r="BF1459">
        <v>2340</v>
      </c>
      <c r="BG1459">
        <f>LOG(fun[[#This Row],[GrLivArea]])</f>
        <v>3.369215857410143</v>
      </c>
      <c r="BH1459">
        <v>0</v>
      </c>
      <c r="BI1459">
        <v>0</v>
      </c>
      <c r="BJ1459">
        <f>fun[[#This Row],[BsmtFullBath]]+(0.5*fun[[#This Row],[BsmtHalfBath]])</f>
        <v>0</v>
      </c>
      <c r="BK1459">
        <v>2</v>
      </c>
      <c r="BL1459">
        <v>0</v>
      </c>
      <c r="BM1459">
        <f>fun[[#This Row],[HalfBath]]+fun[[#This Row],[TOTBaseBath]]+fun[[#This Row],[FullBath]]</f>
        <v>2</v>
      </c>
      <c r="BN1459">
        <v>4</v>
      </c>
      <c r="BO1459">
        <v>1</v>
      </c>
      <c r="BP1459" t="s">
        <v>123</v>
      </c>
      <c r="BQ1459">
        <f>IF(fun[[#This Row],[KitchenQual]]="Ex",5,IF(fun[[#This Row],[KitchenQual]]="Gd",4,IF(fun[[#This Row],[KitchenQual]]="TA",3,IF(fun[[#This Row],[KitchenQual]]="Fa",2,0))))</f>
        <v>4</v>
      </c>
      <c r="BR1459">
        <v>9</v>
      </c>
      <c r="BS1459" t="s">
        <v>133</v>
      </c>
      <c r="BT1459">
        <v>2</v>
      </c>
      <c r="BU1459" t="s">
        <v>123</v>
      </c>
      <c r="BV1459">
        <f>IF(fun[[#This Row],[FireplaceQu]]="Ex",5,IF(fun[[#This Row],[FireplaceQu]]="Gd",4,IF(fun[[#This Row],[FireplaceQu]]="TA",3,IF(fun[[#This Row],[FireplaceQu]]="Fa",2,0))))</f>
        <v>4</v>
      </c>
      <c r="BW1459" t="s">
        <v>134</v>
      </c>
      <c r="BX1459">
        <v>1941</v>
      </c>
      <c r="BY1459" t="s">
        <v>135</v>
      </c>
      <c r="BZ1459">
        <v>1</v>
      </c>
      <c r="CA1459">
        <v>252</v>
      </c>
      <c r="CB1459" t="s">
        <v>124</v>
      </c>
      <c r="CC1459">
        <f>IF(fun[[#This Row],[GarageQual]]="Ex",5,IF(fun[[#This Row],[GarageQual]]="Gd",4,IF(fun[[#This Row],[GarageQual]]="TA",3,IF(fun[[#This Row],[GarageQual]]="Fa",2,IF(fun[[#This Row],[GarageQual]]="Po",1,0)))))</f>
        <v>3</v>
      </c>
      <c r="CD1459" t="s">
        <v>124</v>
      </c>
      <c r="CE1459">
        <f>IF(fun[[#This Row],[GarageCond]]="Ex",5,IF(fun[[#This Row],[GarageCond]]="Gd",4,IF(fun[[#This Row],[GarageCond]]="TA",3,IF(fun[[#This Row],[GarageCond]]="Fa",2,IF(fun[[#This Row],[GarageCond]]="Po",1,0)))))</f>
        <v>3</v>
      </c>
      <c r="CF1459" t="s">
        <v>131</v>
      </c>
      <c r="CG1459">
        <v>0</v>
      </c>
      <c r="CH1459">
        <v>60</v>
      </c>
      <c r="CI1459">
        <v>0</v>
      </c>
      <c r="CJ1459">
        <v>0</v>
      </c>
      <c r="CK1459">
        <v>0</v>
      </c>
      <c r="CL1459">
        <f>(0.5*fun[[#This Row],[WoodDeckSF]])+fun[[#This Row],[OpenPorchSF]]+(2*fun[[#This Row],[EnclosedPorch]])+(1.5*fun[[#This Row],[3SsnPorch]])+fun[[#This Row],[ScreenPorch]]</f>
        <v>60</v>
      </c>
      <c r="CM1459">
        <v>0</v>
      </c>
      <c r="CN1459" t="s">
        <v>109</v>
      </c>
      <c r="CO1459">
        <f>IF(fun[[#This Row],[PoolQC]]="Ex",5,IF(fun[[#This Row],[PoolQC]]="Gd",4,IF(fun[[#This Row],[PoolQC]]="TA",3,IF(fun[[#This Row],[PoolQC]]="Fa",2,IF(fun[[#This Row],[PoolQC]]="Po",1,0)))))</f>
        <v>0</v>
      </c>
      <c r="CP1459" t="s">
        <v>191</v>
      </c>
      <c r="CQ1459" t="s">
        <v>161</v>
      </c>
      <c r="CR1459">
        <v>2500</v>
      </c>
      <c r="CS1459">
        <v>5</v>
      </c>
      <c r="CT1459">
        <v>2010</v>
      </c>
      <c r="CU1459" t="s">
        <v>136</v>
      </c>
      <c r="CV1459" t="s">
        <v>137</v>
      </c>
      <c r="CW1459">
        <f>COUNTIF(fun[[#This Row],[Id]:[SaleCondition]],0)</f>
        <v>17</v>
      </c>
      <c r="CX1459">
        <f>COUNTIF(fun[[#This Row],[Id]:[SaleCondition]],"NA")</f>
        <v>2</v>
      </c>
      <c r="CY1459">
        <f>fun[[#This Row],[OverallQual]]+fun[[#This Row],[NUM_ExQual]]+fun[[#This Row],[NUM_BsmtQual]]+fun[[#This Row],[NUM_Heat]]+fun[[#This Row],[NUM_KitchQual]]+fun[[#This Row],[NUM_GarQual]]+fun[[#This Row],[NUM_Pool]]+fun[NUM_Fire]</f>
        <v>31</v>
      </c>
      <c r="CZ1459">
        <f>fun[NUM_ExCond]+fun[NUM_BsmtCond]+fun[NUM_GarCond]</f>
        <v>11</v>
      </c>
      <c r="DA1459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130</v>
      </c>
      <c r="DB1459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100.25</v>
      </c>
      <c r="DC1459">
        <v>266500</v>
      </c>
    </row>
    <row r="1460" spans="1:107" x14ac:dyDescent="0.25">
      <c r="A1460">
        <v>1459</v>
      </c>
      <c r="B1460">
        <v>20</v>
      </c>
      <c r="C1460" t="s">
        <v>107</v>
      </c>
      <c r="D1460">
        <f>IF(fun[[#This Row],[MSZoning]]="RL",1,0)</f>
        <v>1</v>
      </c>
      <c r="E1460">
        <f>IF(fun[[#This Row],[rl]]="RM",1,0)</f>
        <v>0</v>
      </c>
      <c r="F1460">
        <f>IF(fun[[#This Row],[rm]]="RH",1,0)</f>
        <v>0</v>
      </c>
      <c r="G1460">
        <f>IF(fun[[#This Row],[rh]]="C (all)",1,0)</f>
        <v>0</v>
      </c>
      <c r="H1460">
        <v>68</v>
      </c>
      <c r="I1460">
        <f>IF(fun[[#This Row],[LotFrontage]]="NA",0,fun[[#This Row],[LotFrontage]])</f>
        <v>68</v>
      </c>
      <c r="J1460">
        <v>9717</v>
      </c>
      <c r="K1460" t="s">
        <v>108</v>
      </c>
      <c r="L1460" t="s">
        <v>109</v>
      </c>
      <c r="M1460" t="s">
        <v>110</v>
      </c>
      <c r="N1460" t="s">
        <v>111</v>
      </c>
      <c r="O1460" t="s">
        <v>112</v>
      </c>
      <c r="P1460" t="s">
        <v>113</v>
      </c>
      <c r="Q1460" t="s">
        <v>114</v>
      </c>
      <c r="R1460" t="s">
        <v>188</v>
      </c>
      <c r="S1460" t="s">
        <v>116</v>
      </c>
      <c r="T1460" t="s">
        <v>116</v>
      </c>
      <c r="U1460" t="s">
        <v>117</v>
      </c>
      <c r="V1460" t="s">
        <v>141</v>
      </c>
      <c r="W1460">
        <v>5</v>
      </c>
      <c r="X1460">
        <v>6</v>
      </c>
      <c r="Y1460">
        <v>1950</v>
      </c>
      <c r="Z1460">
        <v>1996</v>
      </c>
      <c r="AA1460" t="s">
        <v>178</v>
      </c>
      <c r="AB1460" t="s">
        <v>120</v>
      </c>
      <c r="AC1460" t="s">
        <v>142</v>
      </c>
      <c r="AD1460" t="s">
        <v>142</v>
      </c>
      <c r="AE1460" t="s">
        <v>143</v>
      </c>
      <c r="AF1460">
        <v>0</v>
      </c>
      <c r="AG1460" t="s">
        <v>124</v>
      </c>
      <c r="AH1460">
        <f>IF(fun[[#This Row],[ExterQual]]="Ex",5,IF(fun[[#This Row],[ExterQual]]="Gd",4,IF(fun[[#This Row],[ExterQual]]="TA",3,IF(fun[[#This Row],[ExterQual]]="Fa",2,1))))</f>
        <v>3</v>
      </c>
      <c r="AI1460" t="s">
        <v>124</v>
      </c>
      <c r="AJ1460">
        <f>IF(fun[[#This Row],[ExterCond]]="Ex",5,IF(fun[[#This Row],[ExterCond]]="Gd",4,IF(fun[[#This Row],[ExterCond]]="TA",3,IF(fun[[#This Row],[ExterCond]]="Fa",2,1))))</f>
        <v>3</v>
      </c>
      <c r="AK1460" t="s">
        <v>144</v>
      </c>
      <c r="AL1460" t="s">
        <v>124</v>
      </c>
      <c r="AM1460">
        <f>IF(fun[[#This Row],[BsmtQual]]="Ex",5,IF(fun[[#This Row],[BsmtQual]]="Gd",4,IF(fun[[#This Row],[BsmtQual]]="TA",3,IF(fun[[#This Row],[BsmtQual]]="Fa",2,IF(fun[[#This Row],[BsmtQual]]="Po",1,0)))))</f>
        <v>3</v>
      </c>
      <c r="AN1460" t="s">
        <v>124</v>
      </c>
      <c r="AO1460">
        <f>IF(fun[[#This Row],[BsmtCond]]="Ex",5,IF(fun[[#This Row],[BsmtCond]]="Gd",4,IF(fun[[#This Row],[BsmtCond]]="TA",3,IF(fun[[#This Row],[BsmtCond]]="Fa",2,IF(fun[[#This Row],[BsmtCond]]="Po",1,0)))))</f>
        <v>3</v>
      </c>
      <c r="AP1460" t="s">
        <v>147</v>
      </c>
      <c r="AQ1460">
        <f>IF(fun[[#This Row],[BsmtExposure]]="Gd",3,IF(fun[[#This Row],[BsmtExposure]]="Av",2,IF(fun[[#This Row],[BsmtExposure]]="Mn",1,0)))</f>
        <v>1</v>
      </c>
      <c r="AR1460" t="s">
        <v>127</v>
      </c>
      <c r="AS1460">
        <v>49</v>
      </c>
      <c r="AT1460" t="s">
        <v>179</v>
      </c>
      <c r="AU1460">
        <v>1029</v>
      </c>
      <c r="AV1460">
        <v>0</v>
      </c>
      <c r="AW1460">
        <v>1078</v>
      </c>
      <c r="AX1460" t="s">
        <v>129</v>
      </c>
      <c r="AY1460" t="s">
        <v>123</v>
      </c>
      <c r="AZ1460">
        <f>IF(fun[[#This Row],[HeatingQC]]="Ex",5,IF(fun[[#This Row],[HeatingQC]]="Gd",4,IF(fun[[#This Row],[HeatingQC]]="TA",3,IF(fun[[#This Row],[HeatingQC]]="Fa",2,IF(fun[[#This Row],[HeatingQC]]="Po",1,0)))))</f>
        <v>4</v>
      </c>
      <c r="BA1460" t="s">
        <v>131</v>
      </c>
      <c r="BB1460" t="s">
        <v>190</v>
      </c>
      <c r="BC1460">
        <v>1078</v>
      </c>
      <c r="BD1460">
        <v>0</v>
      </c>
      <c r="BE1460">
        <v>0</v>
      </c>
      <c r="BF1460">
        <v>1078</v>
      </c>
      <c r="BG1460">
        <f>LOG(fun[[#This Row],[GrLivArea]])</f>
        <v>3.03261876085072</v>
      </c>
      <c r="BH1460">
        <v>1</v>
      </c>
      <c r="BI1460">
        <v>0</v>
      </c>
      <c r="BJ1460">
        <f>fun[[#This Row],[BsmtFullBath]]+(0.5*fun[[#This Row],[BsmtHalfBath]])</f>
        <v>1</v>
      </c>
      <c r="BK1460">
        <v>1</v>
      </c>
      <c r="BL1460">
        <v>0</v>
      </c>
      <c r="BM1460">
        <f>fun[[#This Row],[HalfBath]]+fun[[#This Row],[TOTBaseBath]]+fun[[#This Row],[FullBath]]</f>
        <v>2</v>
      </c>
      <c r="BN1460">
        <v>2</v>
      </c>
      <c r="BO1460">
        <v>1</v>
      </c>
      <c r="BP1460" t="s">
        <v>123</v>
      </c>
      <c r="BQ1460">
        <f>IF(fun[[#This Row],[KitchenQual]]="Ex",5,IF(fun[[#This Row],[KitchenQual]]="Gd",4,IF(fun[[#This Row],[KitchenQual]]="TA",3,IF(fun[[#This Row],[KitchenQual]]="Fa",2,0))))</f>
        <v>4</v>
      </c>
      <c r="BR1460">
        <v>5</v>
      </c>
      <c r="BS1460" t="s">
        <v>133</v>
      </c>
      <c r="BT1460">
        <v>0</v>
      </c>
      <c r="BU1460" t="s">
        <v>109</v>
      </c>
      <c r="BV1460">
        <f>IF(fun[[#This Row],[FireplaceQu]]="Ex",5,IF(fun[[#This Row],[FireplaceQu]]="Gd",4,IF(fun[[#This Row],[FireplaceQu]]="TA",3,IF(fun[[#This Row],[FireplaceQu]]="Fa",2,0))))</f>
        <v>0</v>
      </c>
      <c r="BW1460" t="s">
        <v>134</v>
      </c>
      <c r="BX1460">
        <v>1950</v>
      </c>
      <c r="BY1460" t="s">
        <v>128</v>
      </c>
      <c r="BZ1460">
        <v>1</v>
      </c>
      <c r="CA1460">
        <v>240</v>
      </c>
      <c r="CB1460" t="s">
        <v>124</v>
      </c>
      <c r="CC1460">
        <f>IF(fun[[#This Row],[GarageQual]]="Ex",5,IF(fun[[#This Row],[GarageQual]]="Gd",4,IF(fun[[#This Row],[GarageQual]]="TA",3,IF(fun[[#This Row],[GarageQual]]="Fa",2,IF(fun[[#This Row],[GarageQual]]="Po",1,0)))))</f>
        <v>3</v>
      </c>
      <c r="CD1460" t="s">
        <v>124</v>
      </c>
      <c r="CE1460">
        <f>IF(fun[[#This Row],[GarageCond]]="Ex",5,IF(fun[[#This Row],[GarageCond]]="Gd",4,IF(fun[[#This Row],[GarageCond]]="TA",3,IF(fun[[#This Row],[GarageCond]]="Fa",2,IF(fun[[#This Row],[GarageCond]]="Po",1,0)))))</f>
        <v>3</v>
      </c>
      <c r="CF1460" t="s">
        <v>131</v>
      </c>
      <c r="CG1460">
        <v>366</v>
      </c>
      <c r="CH1460">
        <v>0</v>
      </c>
      <c r="CI1460">
        <v>112</v>
      </c>
      <c r="CJ1460">
        <v>0</v>
      </c>
      <c r="CK1460">
        <v>0</v>
      </c>
      <c r="CL1460">
        <f>(0.5*fun[[#This Row],[WoodDeckSF]])+fun[[#This Row],[OpenPorchSF]]+(2*fun[[#This Row],[EnclosedPorch]])+(1.5*fun[[#This Row],[3SsnPorch]])+fun[[#This Row],[ScreenPorch]]</f>
        <v>407</v>
      </c>
      <c r="CM1460">
        <v>0</v>
      </c>
      <c r="CN1460" t="s">
        <v>109</v>
      </c>
      <c r="CO1460">
        <f>IF(fun[[#This Row],[PoolQC]]="Ex",5,IF(fun[[#This Row],[PoolQC]]="Gd",4,IF(fun[[#This Row],[PoolQC]]="TA",3,IF(fun[[#This Row],[PoolQC]]="Fa",2,IF(fun[[#This Row],[PoolQC]]="Po",1,0)))))</f>
        <v>0</v>
      </c>
      <c r="CP1460" t="s">
        <v>109</v>
      </c>
      <c r="CQ1460" t="s">
        <v>109</v>
      </c>
      <c r="CR1460">
        <v>0</v>
      </c>
      <c r="CS1460">
        <v>4</v>
      </c>
      <c r="CT1460">
        <v>2010</v>
      </c>
      <c r="CU1460" t="s">
        <v>136</v>
      </c>
      <c r="CV1460" t="s">
        <v>137</v>
      </c>
      <c r="CW1460">
        <f>COUNTIF(fun[[#This Row],[Id]:[SaleCondition]],0)</f>
        <v>17</v>
      </c>
      <c r="CX1460">
        <f>COUNTIF(fun[[#This Row],[Id]:[SaleCondition]],"NA")</f>
        <v>5</v>
      </c>
      <c r="CY1460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460">
        <f>fun[NUM_ExCond]+fun[NUM_BsmtCond]+fun[NUM_GarCond]</f>
        <v>9</v>
      </c>
      <c r="DA1460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460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55.75</v>
      </c>
      <c r="DC1460">
        <v>142125</v>
      </c>
    </row>
    <row r="1461" spans="1:107" x14ac:dyDescent="0.25">
      <c r="A1461">
        <v>1460</v>
      </c>
      <c r="B1461">
        <v>20</v>
      </c>
      <c r="C1461" t="s">
        <v>107</v>
      </c>
      <c r="D1461">
        <f>IF(fun[[#This Row],[MSZoning]]="RL",1,0)</f>
        <v>1</v>
      </c>
      <c r="E1461">
        <f>IF(fun[[#This Row],[rl]]="RM",1,0)</f>
        <v>0</v>
      </c>
      <c r="F1461">
        <f>IF(fun[[#This Row],[rm]]="RH",1,0)</f>
        <v>0</v>
      </c>
      <c r="G1461">
        <f>IF(fun[[#This Row],[rh]]="C (all)",1,0)</f>
        <v>0</v>
      </c>
      <c r="H1461">
        <v>75</v>
      </c>
      <c r="I1461">
        <f>IF(fun[[#This Row],[LotFrontage]]="NA",0,fun[[#This Row],[LotFrontage]])</f>
        <v>75</v>
      </c>
      <c r="J1461">
        <v>9937</v>
      </c>
      <c r="K1461" t="s">
        <v>108</v>
      </c>
      <c r="L1461" t="s">
        <v>109</v>
      </c>
      <c r="M1461" t="s">
        <v>110</v>
      </c>
      <c r="N1461" t="s">
        <v>111</v>
      </c>
      <c r="O1461" t="s">
        <v>112</v>
      </c>
      <c r="P1461" t="s">
        <v>113</v>
      </c>
      <c r="Q1461" t="s">
        <v>114</v>
      </c>
      <c r="R1461" t="s">
        <v>211</v>
      </c>
      <c r="S1461" t="s">
        <v>116</v>
      </c>
      <c r="T1461" t="s">
        <v>116</v>
      </c>
      <c r="U1461" t="s">
        <v>117</v>
      </c>
      <c r="V1461" t="s">
        <v>141</v>
      </c>
      <c r="W1461">
        <v>5</v>
      </c>
      <c r="X1461">
        <v>6</v>
      </c>
      <c r="Y1461">
        <v>1965</v>
      </c>
      <c r="Z1461">
        <v>1965</v>
      </c>
      <c r="AA1461" t="s">
        <v>119</v>
      </c>
      <c r="AB1461" t="s">
        <v>120</v>
      </c>
      <c r="AC1461" t="s">
        <v>166</v>
      </c>
      <c r="AD1461" t="s">
        <v>166</v>
      </c>
      <c r="AE1461" t="s">
        <v>143</v>
      </c>
      <c r="AF1461">
        <v>0</v>
      </c>
      <c r="AG1461" t="s">
        <v>123</v>
      </c>
      <c r="AH1461">
        <f>IF(fun[[#This Row],[ExterQual]]="Ex",5,IF(fun[[#This Row],[ExterQual]]="Gd",4,IF(fun[[#This Row],[ExterQual]]="TA",3,IF(fun[[#This Row],[ExterQual]]="Fa",2,1))))</f>
        <v>4</v>
      </c>
      <c r="AI1461" t="s">
        <v>124</v>
      </c>
      <c r="AJ1461">
        <f>IF(fun[[#This Row],[ExterCond]]="Ex",5,IF(fun[[#This Row],[ExterCond]]="Gd",4,IF(fun[[#This Row],[ExterCond]]="TA",3,IF(fun[[#This Row],[ExterCond]]="Fa",2,1))))</f>
        <v>3</v>
      </c>
      <c r="AK1461" t="s">
        <v>144</v>
      </c>
      <c r="AL1461" t="s">
        <v>124</v>
      </c>
      <c r="AM1461">
        <f>IF(fun[[#This Row],[BsmtQual]]="Ex",5,IF(fun[[#This Row],[BsmtQual]]="Gd",4,IF(fun[[#This Row],[BsmtQual]]="TA",3,IF(fun[[#This Row],[BsmtQual]]="Fa",2,IF(fun[[#This Row],[BsmtQual]]="Po",1,0)))))</f>
        <v>3</v>
      </c>
      <c r="AN1461" t="s">
        <v>124</v>
      </c>
      <c r="AO1461">
        <f>IF(fun[[#This Row],[BsmtCond]]="Ex",5,IF(fun[[#This Row],[BsmtCond]]="Gd",4,IF(fun[[#This Row],[BsmtCond]]="TA",3,IF(fun[[#This Row],[BsmtCond]]="Fa",2,IF(fun[[#This Row],[BsmtCond]]="Po",1,0)))))</f>
        <v>3</v>
      </c>
      <c r="AP1461" t="s">
        <v>126</v>
      </c>
      <c r="AQ1461">
        <f>IF(fun[[#This Row],[BsmtExposure]]="Gd",3,IF(fun[[#This Row],[BsmtExposure]]="Av",2,IF(fun[[#This Row],[BsmtExposure]]="Mn",1,0)))</f>
        <v>0</v>
      </c>
      <c r="AR1461" t="s">
        <v>167</v>
      </c>
      <c r="AS1461">
        <v>830</v>
      </c>
      <c r="AT1461" t="s">
        <v>198</v>
      </c>
      <c r="AU1461">
        <v>290</v>
      </c>
      <c r="AV1461">
        <v>136</v>
      </c>
      <c r="AW1461">
        <v>1256</v>
      </c>
      <c r="AX1461" t="s">
        <v>129</v>
      </c>
      <c r="AY1461" t="s">
        <v>123</v>
      </c>
      <c r="AZ1461">
        <f>IF(fun[[#This Row],[HeatingQC]]="Ex",5,IF(fun[[#This Row],[HeatingQC]]="Gd",4,IF(fun[[#This Row],[HeatingQC]]="TA",3,IF(fun[[#This Row],[HeatingQC]]="Fa",2,IF(fun[[#This Row],[HeatingQC]]="Po",1,0)))))</f>
        <v>4</v>
      </c>
      <c r="BA1461" t="s">
        <v>131</v>
      </c>
      <c r="BB1461" t="s">
        <v>132</v>
      </c>
      <c r="BC1461">
        <v>1256</v>
      </c>
      <c r="BD1461">
        <v>0</v>
      </c>
      <c r="BE1461">
        <v>0</v>
      </c>
      <c r="BF1461">
        <v>1256</v>
      </c>
      <c r="BG1461">
        <f>LOG(fun[[#This Row],[GrLivArea]])</f>
        <v>3.0989896394011773</v>
      </c>
      <c r="BH1461">
        <v>1</v>
      </c>
      <c r="BI1461">
        <v>0</v>
      </c>
      <c r="BJ1461">
        <f>fun[[#This Row],[BsmtFullBath]]+(0.5*fun[[#This Row],[BsmtHalfBath]])</f>
        <v>1</v>
      </c>
      <c r="BK1461">
        <v>1</v>
      </c>
      <c r="BL1461">
        <v>1</v>
      </c>
      <c r="BM1461">
        <f>fun[[#This Row],[HalfBath]]+fun[[#This Row],[TOTBaseBath]]+fun[[#This Row],[FullBath]]</f>
        <v>3</v>
      </c>
      <c r="BN1461">
        <v>3</v>
      </c>
      <c r="BO1461">
        <v>1</v>
      </c>
      <c r="BP1461" t="s">
        <v>124</v>
      </c>
      <c r="BQ1461">
        <f>IF(fun[[#This Row],[KitchenQual]]="Ex",5,IF(fun[[#This Row],[KitchenQual]]="Gd",4,IF(fun[[#This Row],[KitchenQual]]="TA",3,IF(fun[[#This Row],[KitchenQual]]="Fa",2,0))))</f>
        <v>3</v>
      </c>
      <c r="BR1461">
        <v>6</v>
      </c>
      <c r="BS1461" t="s">
        <v>133</v>
      </c>
      <c r="BT1461">
        <v>0</v>
      </c>
      <c r="BU1461" t="s">
        <v>109</v>
      </c>
      <c r="BV1461">
        <f>IF(fun[[#This Row],[FireplaceQu]]="Ex",5,IF(fun[[#This Row],[FireplaceQu]]="Gd",4,IF(fun[[#This Row],[FireplaceQu]]="TA",3,IF(fun[[#This Row],[FireplaceQu]]="Fa",2,0))))</f>
        <v>0</v>
      </c>
      <c r="BW1461" t="s">
        <v>134</v>
      </c>
      <c r="BX1461">
        <v>1965</v>
      </c>
      <c r="BY1461" t="s">
        <v>183</v>
      </c>
      <c r="BZ1461">
        <v>1</v>
      </c>
      <c r="CA1461">
        <v>276</v>
      </c>
      <c r="CB1461" t="s">
        <v>124</v>
      </c>
      <c r="CC1461">
        <f>IF(fun[[#This Row],[GarageQual]]="Ex",5,IF(fun[[#This Row],[GarageQual]]="Gd",4,IF(fun[[#This Row],[GarageQual]]="TA",3,IF(fun[[#This Row],[GarageQual]]="Fa",2,IF(fun[[#This Row],[GarageQual]]="Po",1,0)))))</f>
        <v>3</v>
      </c>
      <c r="CD1461" t="s">
        <v>124</v>
      </c>
      <c r="CE1461">
        <f>IF(fun[[#This Row],[GarageCond]]="Ex",5,IF(fun[[#This Row],[GarageCond]]="Gd",4,IF(fun[[#This Row],[GarageCond]]="TA",3,IF(fun[[#This Row],[GarageCond]]="Fa",2,IF(fun[[#This Row],[GarageCond]]="Po",1,0)))))</f>
        <v>3</v>
      </c>
      <c r="CF1461" t="s">
        <v>131</v>
      </c>
      <c r="CG1461">
        <v>736</v>
      </c>
      <c r="CH1461">
        <v>68</v>
      </c>
      <c r="CI1461">
        <v>0</v>
      </c>
      <c r="CJ1461">
        <v>0</v>
      </c>
      <c r="CK1461">
        <v>0</v>
      </c>
      <c r="CL1461">
        <f>(0.5*fun[[#This Row],[WoodDeckSF]])+fun[[#This Row],[OpenPorchSF]]+(2*fun[[#This Row],[EnclosedPorch]])+(1.5*fun[[#This Row],[3SsnPorch]])+fun[[#This Row],[ScreenPorch]]</f>
        <v>436</v>
      </c>
      <c r="CM1461">
        <v>0</v>
      </c>
      <c r="CN1461" t="s">
        <v>109</v>
      </c>
      <c r="CO1461">
        <f>IF(fun[[#This Row],[PoolQC]]="Ex",5,IF(fun[[#This Row],[PoolQC]]="Gd",4,IF(fun[[#This Row],[PoolQC]]="TA",3,IF(fun[[#This Row],[PoolQC]]="Fa",2,IF(fun[[#This Row],[PoolQC]]="Po",1,0)))))</f>
        <v>0</v>
      </c>
      <c r="CP1461" t="s">
        <v>109</v>
      </c>
      <c r="CQ1461" t="s">
        <v>109</v>
      </c>
      <c r="CR1461">
        <v>0</v>
      </c>
      <c r="CS1461">
        <v>6</v>
      </c>
      <c r="CT1461">
        <v>2008</v>
      </c>
      <c r="CU1461" t="s">
        <v>136</v>
      </c>
      <c r="CV1461" t="s">
        <v>137</v>
      </c>
      <c r="CW1461">
        <f>COUNTIF(fun[[#This Row],[Id]:[SaleCondition]],0)</f>
        <v>16</v>
      </c>
      <c r="CX1461">
        <f>COUNTIF(fun[[#This Row],[Id]:[SaleCondition]],"NA")</f>
        <v>5</v>
      </c>
      <c r="CY1461">
        <f>fun[[#This Row],[OverallQual]]+fun[[#This Row],[NUM_ExQual]]+fun[[#This Row],[NUM_BsmtQual]]+fun[[#This Row],[NUM_Heat]]+fun[[#This Row],[NUM_KitchQual]]+fun[[#This Row],[NUM_GarQual]]+fun[[#This Row],[NUM_Pool]]+fun[NUM_Fire]</f>
        <v>22</v>
      </c>
      <c r="CZ1461">
        <f>fun[NUM_ExCond]+fun[NUM_BsmtCond]+fun[NUM_GarCond]</f>
        <v>9</v>
      </c>
      <c r="DA1461">
        <f>(fun[[#This Row],[OverallQual]]*fun[[#This Row],[OverallCond]])+(fun[[#This Row],[NUM_ExQual]]*fun[[#This Row],[NUM_ExCond]])+(fun[[#This Row],[NUM_BsmtQual]]*fun[[#This Row],[NUM_BsmtCond]])+(fun[[#This Row],[NUM_Heat]]*2)+(fun[[#This Row],[NUM_KitchQual]]*3)+fun[[#This Row],[NUM_Fire]]+(fun[[#This Row],[GarageCars]]*fun[[#This Row],[NUM_GarQual]]*fun[[#This Row],[NUM_GarCond]])+fun[[#This Row],[NUM_Pool]]</f>
        <v>77</v>
      </c>
      <c r="DB1461">
        <f>(fun[[#This Row],[OverallQual]]*fun[[#This Row],[OverallCond]])+(fun[[#This Row],[NUM_ExQual]]*fun[[#This Row],[NUM_ExCond]])/2+(fun[[#This Row],[NUM_BsmtQual]]*fun[[#This Row],[NUM_BsmtCond]])/3+(fun[[#This Row],[NUM_Heat]])+(fun[[#This Row],[NUM_KitchQual]]*3)+fun[[#This Row],[NUM_Fire]]+(fun[[#This Row],[GarageCars]]*fun[[#This Row],[NUM_GarQual]]*fun[[#This Row],[NUM_GarCond]])/4+fun[[#This Row],[NUM_Pool]]</f>
        <v>54.25</v>
      </c>
      <c r="DC1461">
        <v>147500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Exploration</vt:lpstr>
    </vt:vector>
  </TitlesOfParts>
  <Company>Baxter Healthcare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Lynn, Christian</dc:creator>
  <cp:lastModifiedBy>Lynn, Christian</cp:lastModifiedBy>
  <dcterms:created xsi:type="dcterms:W3CDTF">2020-10-23T22:29:16Z</dcterms:created>
  <dcterms:modified xsi:type="dcterms:W3CDTF">2020-10-23T22:33:23Z</dcterms:modified>
</cp:coreProperties>
</file>